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hi_000\Documents\"/>
    </mc:Choice>
  </mc:AlternateContent>
  <bookViews>
    <workbookView xWindow="0" yWindow="0" windowWidth="20490" windowHeight="7755" tabRatio="869" activeTab="7"/>
  </bookViews>
  <sheets>
    <sheet name="Instructions" sheetId="5" r:id="rId1"/>
    <sheet name="Exemple" sheetId="22" r:id="rId2"/>
    <sheet name="Amortissement" sheetId="6" r:id="rId3"/>
    <sheet name="Voiture" sheetId="2" r:id="rId4"/>
    <sheet name="Revenus" sheetId="4" r:id="rId5"/>
    <sheet name="Dépenses Courantes" sheetId="7" r:id="rId6"/>
    <sheet name="Dépenses de logement" sheetId="8" r:id="rId7"/>
    <sheet name="Résumé" sheetId="24" r:id="rId8"/>
  </sheets>
  <calcPr calcId="152511"/>
</workbook>
</file>

<file path=xl/calcChain.xml><?xml version="1.0" encoding="utf-8"?>
<calcChain xmlns="http://schemas.openxmlformats.org/spreadsheetml/2006/main">
  <c r="C18" i="24" l="1"/>
  <c r="G100" i="2"/>
  <c r="D142" i="2"/>
  <c r="D143" i="2" s="1"/>
  <c r="D141" i="2"/>
  <c r="N47" i="7" l="1"/>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J43" i="8" l="1"/>
  <c r="K43" i="8" s="1"/>
  <c r="Q43" i="8"/>
  <c r="J44" i="8"/>
  <c r="Q44" i="8"/>
  <c r="J45" i="8"/>
  <c r="K45" i="8" s="1"/>
  <c r="Q45" i="8"/>
  <c r="Y45" i="8"/>
  <c r="AW45" i="8"/>
  <c r="BL45" i="8"/>
  <c r="CJ45" i="8"/>
  <c r="CP45" i="8"/>
  <c r="DD45" i="8"/>
  <c r="DH45" i="8"/>
  <c r="DU45" i="8"/>
  <c r="DY45" i="8"/>
  <c r="J46" i="8"/>
  <c r="K46" i="8" s="1"/>
  <c r="Q46" i="8"/>
  <c r="AC46" i="8" s="1"/>
  <c r="AW46" i="8"/>
  <c r="BI46" i="8"/>
  <c r="CC46" i="8"/>
  <c r="CK46" i="8"/>
  <c r="DE46" i="8"/>
  <c r="DI46" i="8"/>
  <c r="DY46" i="8"/>
  <c r="EG46" i="8"/>
  <c r="J47" i="8"/>
  <c r="K47" i="8" s="1"/>
  <c r="Q47" i="8"/>
  <c r="U47" i="8" s="1"/>
  <c r="AK47" i="8"/>
  <c r="AW47" i="8"/>
  <c r="BQ47" i="8"/>
  <c r="CC47" i="8"/>
  <c r="DI47" i="8"/>
  <c r="DY47" i="8"/>
  <c r="J48" i="8"/>
  <c r="K48" i="8" s="1"/>
  <c r="Q48" i="8"/>
  <c r="AF48" i="8"/>
  <c r="AO48" i="8"/>
  <c r="AZ48" i="8"/>
  <c r="BH48" i="8"/>
  <c r="BN48" i="8"/>
  <c r="BU48" i="8"/>
  <c r="CC48" i="8"/>
  <c r="CJ48" i="8"/>
  <c r="CP48" i="8"/>
  <c r="CZ48" i="8"/>
  <c r="DF48" i="8"/>
  <c r="DN48" i="8"/>
  <c r="DU48" i="8"/>
  <c r="DZ48" i="8"/>
  <c r="EF48" i="8"/>
  <c r="J49" i="8"/>
  <c r="K49" i="8" s="1"/>
  <c r="L49" i="8" s="1"/>
  <c r="Q49" i="8"/>
  <c r="T49" i="8"/>
  <c r="U49" i="8"/>
  <c r="AB49" i="8"/>
  <c r="AC49" i="8"/>
  <c r="AG49" i="8"/>
  <c r="AK49" i="8"/>
  <c r="AO49" i="8"/>
  <c r="AR49" i="8"/>
  <c r="AS49" i="8"/>
  <c r="AW49" i="8"/>
  <c r="AZ49" i="8"/>
  <c r="BA49" i="8"/>
  <c r="BE49" i="8"/>
  <c r="BH49" i="8"/>
  <c r="BI49" i="8"/>
  <c r="BM49" i="8"/>
  <c r="BP49" i="8"/>
  <c r="BQ49" i="8"/>
  <c r="BU49" i="8"/>
  <c r="BX49" i="8"/>
  <c r="BY49" i="8"/>
  <c r="CC49" i="8"/>
  <c r="CF49" i="8"/>
  <c r="CG49" i="8"/>
  <c r="CK49" i="8"/>
  <c r="CN49" i="8"/>
  <c r="CO49" i="8"/>
  <c r="CV49" i="8"/>
  <c r="CW49" i="8"/>
  <c r="DA49" i="8"/>
  <c r="DD49" i="8"/>
  <c r="DE49" i="8"/>
  <c r="DI49" i="8"/>
  <c r="DL49" i="8"/>
  <c r="DQ49" i="8"/>
  <c r="DR49" i="8"/>
  <c r="DT49" i="8"/>
  <c r="DV49" i="8"/>
  <c r="DX49" i="8"/>
  <c r="DY49" i="8"/>
  <c r="EB49" i="8"/>
  <c r="EC49" i="8"/>
  <c r="ED49" i="8"/>
  <c r="EG49" i="8"/>
  <c r="J50" i="8"/>
  <c r="K50" i="8" s="1"/>
  <c r="Q50" i="8"/>
  <c r="V50" i="8" s="1"/>
  <c r="AL50" i="8"/>
  <c r="AR50" i="8"/>
  <c r="AW50" i="8"/>
  <c r="BH50" i="8"/>
  <c r="BM50" i="8"/>
  <c r="BR50" i="8"/>
  <c r="BX50" i="8"/>
  <c r="CC50" i="8"/>
  <c r="CH50" i="8"/>
  <c r="CN50" i="8"/>
  <c r="CX50" i="8"/>
  <c r="DD50" i="8"/>
  <c r="DI50" i="8"/>
  <c r="DN50" i="8"/>
  <c r="DT50" i="8"/>
  <c r="DY50" i="8"/>
  <c r="ED50" i="8"/>
  <c r="J51" i="8"/>
  <c r="K51" i="8" s="1"/>
  <c r="Q51" i="8"/>
  <c r="J52" i="8"/>
  <c r="Q52" i="8"/>
  <c r="AF52" i="8" s="1"/>
  <c r="U52" i="8"/>
  <c r="AL52" i="8"/>
  <c r="AP52" i="8"/>
  <c r="AW52" i="8"/>
  <c r="BA52" i="8"/>
  <c r="BH52" i="8"/>
  <c r="BL52" i="8"/>
  <c r="BR52" i="8"/>
  <c r="BV52" i="8"/>
  <c r="CC52" i="8"/>
  <c r="CG52" i="8"/>
  <c r="CN52" i="8"/>
  <c r="CR52" i="8"/>
  <c r="CX52" i="8"/>
  <c r="DB52" i="8"/>
  <c r="DI52" i="8"/>
  <c r="DT52" i="8"/>
  <c r="DX52" i="8"/>
  <c r="ED52" i="8"/>
  <c r="J53" i="8"/>
  <c r="Q53" i="8"/>
  <c r="Y53" i="8" s="1"/>
  <c r="AW53" i="8"/>
  <c r="BE53" i="8"/>
  <c r="CK53" i="8"/>
  <c r="DI53" i="8"/>
  <c r="J54" i="8"/>
  <c r="K54" i="8" s="1"/>
  <c r="Q54" i="8"/>
  <c r="AN54" i="8" s="1"/>
  <c r="DU54" i="8"/>
  <c r="J55" i="8"/>
  <c r="Q55" i="8"/>
  <c r="T55" i="8" s="1"/>
  <c r="AB55" i="8"/>
  <c r="AM55" i="8"/>
  <c r="AU55" i="8"/>
  <c r="BA55" i="8"/>
  <c r="BH55" i="8"/>
  <c r="BK55" i="8"/>
  <c r="BL55" i="8"/>
  <c r="BM55" i="8"/>
  <c r="BP55" i="8"/>
  <c r="BQ55" i="8"/>
  <c r="BS55" i="8"/>
  <c r="BU55" i="8"/>
  <c r="BW55" i="8"/>
  <c r="BX55" i="8"/>
  <c r="CA55" i="8"/>
  <c r="CB55" i="8"/>
  <c r="CC55" i="8"/>
  <c r="CF55" i="8"/>
  <c r="CG55" i="8"/>
  <c r="CI55" i="8"/>
  <c r="CK55" i="8"/>
  <c r="CM55" i="8"/>
  <c r="CN55" i="8"/>
  <c r="CQ55" i="8"/>
  <c r="CR55" i="8"/>
  <c r="CV55" i="8"/>
  <c r="CW55" i="8"/>
  <c r="CY55" i="8"/>
  <c r="DA55" i="8"/>
  <c r="DD55" i="8"/>
  <c r="DF55" i="8"/>
  <c r="DG55" i="8"/>
  <c r="DH55" i="8"/>
  <c r="DJ55" i="8"/>
  <c r="DK55" i="8"/>
  <c r="DL55" i="8"/>
  <c r="DN55" i="8"/>
  <c r="DO55" i="8"/>
  <c r="DP55" i="8"/>
  <c r="DR55" i="8"/>
  <c r="DS55" i="8"/>
  <c r="DT55" i="8"/>
  <c r="DV55" i="8"/>
  <c r="DW55" i="8"/>
  <c r="DX55" i="8"/>
  <c r="DZ55" i="8"/>
  <c r="EA55" i="8"/>
  <c r="EB55" i="8"/>
  <c r="ED55" i="8"/>
  <c r="EE55" i="8"/>
  <c r="EF55" i="8"/>
  <c r="J56" i="8"/>
  <c r="K56" i="8" s="1"/>
  <c r="Q56" i="8"/>
  <c r="AH56" i="8" s="1"/>
  <c r="EE56" i="8"/>
  <c r="J57" i="8"/>
  <c r="K57" i="8" s="1"/>
  <c r="Q57" i="8"/>
  <c r="R57" i="8"/>
  <c r="V57" i="8"/>
  <c r="Y57" i="8"/>
  <c r="AC57" i="8"/>
  <c r="AD57" i="8"/>
  <c r="AF57" i="8"/>
  <c r="AH57" i="8"/>
  <c r="AJ57" i="8"/>
  <c r="AK57" i="8"/>
  <c r="AO57" i="8"/>
  <c r="AP57" i="8"/>
  <c r="AQ57" i="8"/>
  <c r="AV57" i="8"/>
  <c r="AW57" i="8"/>
  <c r="AY57" i="8"/>
  <c r="BA57" i="8"/>
  <c r="BC57" i="8"/>
  <c r="BD57" i="8"/>
  <c r="BG57" i="8"/>
  <c r="BH57" i="8"/>
  <c r="BI57" i="8"/>
  <c r="BL57" i="8"/>
  <c r="BM57" i="8"/>
  <c r="BO57" i="8"/>
  <c r="BQ57" i="8"/>
  <c r="BR57" i="8"/>
  <c r="BS57" i="8"/>
  <c r="BU57" i="8"/>
  <c r="BV57" i="8"/>
  <c r="BW57" i="8"/>
  <c r="BY57" i="8"/>
  <c r="BZ57" i="8"/>
  <c r="CA57" i="8"/>
  <c r="CC57" i="8"/>
  <c r="CD57" i="8"/>
  <c r="CE57" i="8"/>
  <c r="CG57" i="8"/>
  <c r="CH57" i="8"/>
  <c r="CI57" i="8"/>
  <c r="CK57" i="8"/>
  <c r="CL57" i="8"/>
  <c r="CM57" i="8"/>
  <c r="CN57" i="8"/>
  <c r="CO57" i="8"/>
  <c r="CP57" i="8"/>
  <c r="CQ57" i="8"/>
  <c r="CR57" i="8"/>
  <c r="CT57" i="8"/>
  <c r="CU57" i="8"/>
  <c r="CV57" i="8"/>
  <c r="CW57" i="8"/>
  <c r="CX57" i="8"/>
  <c r="CY57" i="8"/>
  <c r="CZ57" i="8"/>
  <c r="DA57" i="8"/>
  <c r="DB57" i="8"/>
  <c r="DD57" i="8"/>
  <c r="DE57" i="8"/>
  <c r="DF57" i="8"/>
  <c r="DG57" i="8"/>
  <c r="DH57" i="8"/>
  <c r="DI57" i="8"/>
  <c r="DJ57" i="8"/>
  <c r="DK57" i="8"/>
  <c r="DL57" i="8"/>
  <c r="DN57" i="8"/>
  <c r="DO57" i="8"/>
  <c r="DP57" i="8"/>
  <c r="DQ57" i="8"/>
  <c r="DR57" i="8"/>
  <c r="DS57" i="8"/>
  <c r="DT57" i="8"/>
  <c r="DU57" i="8"/>
  <c r="DV57" i="8"/>
  <c r="DW57" i="8"/>
  <c r="DX57" i="8"/>
  <c r="DY57" i="8"/>
  <c r="DZ57" i="8"/>
  <c r="EA57" i="8"/>
  <c r="EB57" i="8"/>
  <c r="EC57" i="8"/>
  <c r="ED57" i="8"/>
  <c r="EE57" i="8"/>
  <c r="EF57" i="8"/>
  <c r="EG57" i="8"/>
  <c r="J58" i="8"/>
  <c r="K58" i="8" s="1"/>
  <c r="Q58" i="8"/>
  <c r="R58" i="8"/>
  <c r="S58" i="8"/>
  <c r="T58" i="8"/>
  <c r="U58" i="8"/>
  <c r="V58" i="8"/>
  <c r="W58" i="8"/>
  <c r="X58" i="8"/>
  <c r="Y58" i="8"/>
  <c r="AB58" i="8"/>
  <c r="AC58" i="8"/>
  <c r="AD58" i="8"/>
  <c r="AE58" i="8"/>
  <c r="AF58" i="8"/>
  <c r="AG58" i="8"/>
  <c r="AH58" i="8"/>
  <c r="AI58" i="8"/>
  <c r="AJ58" i="8"/>
  <c r="AK58" i="8"/>
  <c r="AM58" i="8"/>
  <c r="AN58" i="8"/>
  <c r="AO58" i="8"/>
  <c r="AP58" i="8"/>
  <c r="AQ58" i="8"/>
  <c r="AR58" i="8"/>
  <c r="AS58" i="8"/>
  <c r="AV58" i="8"/>
  <c r="AW58" i="8"/>
  <c r="AX58" i="8"/>
  <c r="AY58" i="8"/>
  <c r="AZ58" i="8"/>
  <c r="BA58" i="8"/>
  <c r="BB58" i="8"/>
  <c r="BC58" i="8"/>
  <c r="BD58" i="8"/>
  <c r="BE58" i="8"/>
  <c r="BF58" i="8"/>
  <c r="BG58" i="8"/>
  <c r="BH58" i="8"/>
  <c r="BI58" i="8"/>
  <c r="BJ58" i="8"/>
  <c r="BK58" i="8"/>
  <c r="BL58" i="8"/>
  <c r="BM58" i="8"/>
  <c r="BN58" i="8"/>
  <c r="BO58" i="8"/>
  <c r="BP58" i="8"/>
  <c r="BQ58" i="8"/>
  <c r="BR58" i="8"/>
  <c r="BS58" i="8"/>
  <c r="BT58" i="8"/>
  <c r="BU58" i="8"/>
  <c r="BV58" i="8"/>
  <c r="BW58" i="8"/>
  <c r="BX58" i="8"/>
  <c r="BY58" i="8"/>
  <c r="BZ58" i="8"/>
  <c r="CA58" i="8"/>
  <c r="CB58" i="8"/>
  <c r="CC58" i="8"/>
  <c r="CD58" i="8"/>
  <c r="CE58" i="8"/>
  <c r="CF58" i="8"/>
  <c r="CG58" i="8"/>
  <c r="CH58" i="8"/>
  <c r="CI58" i="8"/>
  <c r="CJ58" i="8"/>
  <c r="CK58" i="8"/>
  <c r="CL58" i="8"/>
  <c r="CM58" i="8"/>
  <c r="CN58" i="8"/>
  <c r="CO58" i="8"/>
  <c r="CP58" i="8"/>
  <c r="CQ58" i="8"/>
  <c r="CR58" i="8"/>
  <c r="CT58" i="8"/>
  <c r="CU58" i="8"/>
  <c r="CV58" i="8"/>
  <c r="CW58" i="8"/>
  <c r="CX58" i="8"/>
  <c r="CY58" i="8"/>
  <c r="CZ58" i="8"/>
  <c r="DA58" i="8"/>
  <c r="DB58" i="8"/>
  <c r="DD58" i="8"/>
  <c r="DE58" i="8"/>
  <c r="DF58" i="8"/>
  <c r="DG58" i="8"/>
  <c r="DH58" i="8"/>
  <c r="DI58" i="8"/>
  <c r="DJ58" i="8"/>
  <c r="DK58" i="8"/>
  <c r="DL58" i="8"/>
  <c r="DN58" i="8"/>
  <c r="DO58" i="8"/>
  <c r="DP58" i="8"/>
  <c r="DQ58" i="8"/>
  <c r="DR58" i="8"/>
  <c r="DS58" i="8"/>
  <c r="DT58" i="8"/>
  <c r="DU58" i="8"/>
  <c r="DV58" i="8"/>
  <c r="DW58" i="8"/>
  <c r="DX58" i="8"/>
  <c r="DY58" i="8"/>
  <c r="DZ58" i="8"/>
  <c r="EA58" i="8"/>
  <c r="EB58" i="8"/>
  <c r="EC58" i="8"/>
  <c r="ED58" i="8"/>
  <c r="EE58" i="8"/>
  <c r="EF58" i="8"/>
  <c r="EG58" i="8"/>
  <c r="J59" i="8"/>
  <c r="K59" i="8" s="1"/>
  <c r="Q59" i="8"/>
  <c r="R59" i="8"/>
  <c r="S59" i="8"/>
  <c r="T59" i="8"/>
  <c r="U59" i="8"/>
  <c r="V59" i="8"/>
  <c r="W59" i="8"/>
  <c r="X59" i="8"/>
  <c r="Y59" i="8"/>
  <c r="AB59" i="8"/>
  <c r="AC59" i="8"/>
  <c r="AD59" i="8"/>
  <c r="AE59" i="8"/>
  <c r="AF59" i="8"/>
  <c r="AG59" i="8"/>
  <c r="AH59" i="8"/>
  <c r="AI59" i="8"/>
  <c r="AJ59" i="8"/>
  <c r="AK59" i="8"/>
  <c r="AL59" i="8"/>
  <c r="AN59" i="8"/>
  <c r="AO59" i="8"/>
  <c r="AP59" i="8"/>
  <c r="AQ59" i="8"/>
  <c r="AR59" i="8"/>
  <c r="AS59" i="8"/>
  <c r="AV59" i="8"/>
  <c r="AW59" i="8"/>
  <c r="AX59" i="8"/>
  <c r="AY59" i="8"/>
  <c r="AZ59" i="8"/>
  <c r="BA59" i="8"/>
  <c r="BB59" i="8"/>
  <c r="BC59" i="8"/>
  <c r="BD59" i="8"/>
  <c r="BE59" i="8"/>
  <c r="BF59" i="8"/>
  <c r="BG59" i="8"/>
  <c r="BH59" i="8"/>
  <c r="BI59" i="8"/>
  <c r="BJ59" i="8"/>
  <c r="BK59" i="8"/>
  <c r="BL59" i="8"/>
  <c r="BM59" i="8"/>
  <c r="BN59" i="8"/>
  <c r="BO59" i="8"/>
  <c r="BP59" i="8"/>
  <c r="BQ59" i="8"/>
  <c r="BR59" i="8"/>
  <c r="BS59" i="8"/>
  <c r="BT59" i="8"/>
  <c r="BU59" i="8"/>
  <c r="BV59" i="8"/>
  <c r="BW59" i="8"/>
  <c r="BX59" i="8"/>
  <c r="BY59" i="8"/>
  <c r="BZ59" i="8"/>
  <c r="CA59" i="8"/>
  <c r="CB59" i="8"/>
  <c r="CC59" i="8"/>
  <c r="CD59" i="8"/>
  <c r="CE59" i="8"/>
  <c r="CF59" i="8"/>
  <c r="CG59" i="8"/>
  <c r="CH59" i="8"/>
  <c r="CI59" i="8"/>
  <c r="CJ59" i="8"/>
  <c r="CK59" i="8"/>
  <c r="CL59" i="8"/>
  <c r="CM59" i="8"/>
  <c r="CN59" i="8"/>
  <c r="CO59" i="8"/>
  <c r="CP59" i="8"/>
  <c r="CQ59" i="8"/>
  <c r="CR59" i="8"/>
  <c r="CT59" i="8"/>
  <c r="CU59" i="8"/>
  <c r="CV59" i="8"/>
  <c r="CW59" i="8"/>
  <c r="CX59" i="8"/>
  <c r="CY59" i="8"/>
  <c r="CZ59" i="8"/>
  <c r="DA59" i="8"/>
  <c r="DB59" i="8"/>
  <c r="DD59" i="8"/>
  <c r="DE59" i="8"/>
  <c r="DF59" i="8"/>
  <c r="DG59" i="8"/>
  <c r="DH59" i="8"/>
  <c r="DI59" i="8"/>
  <c r="DJ59" i="8"/>
  <c r="DK59" i="8"/>
  <c r="DL59" i="8"/>
  <c r="DN59" i="8"/>
  <c r="DO59" i="8"/>
  <c r="DP59" i="8"/>
  <c r="DQ59" i="8"/>
  <c r="DR59" i="8"/>
  <c r="DS59" i="8"/>
  <c r="DT59" i="8"/>
  <c r="DU59" i="8"/>
  <c r="DV59" i="8"/>
  <c r="DW59" i="8"/>
  <c r="DX59" i="8"/>
  <c r="DY59" i="8"/>
  <c r="DZ59" i="8"/>
  <c r="EA59" i="8"/>
  <c r="EB59" i="8"/>
  <c r="EC59" i="8"/>
  <c r="ED59" i="8"/>
  <c r="EE59" i="8"/>
  <c r="EF59" i="8"/>
  <c r="EG59" i="8"/>
  <c r="J60" i="8"/>
  <c r="K60" i="8" s="1"/>
  <c r="Q60" i="8"/>
  <c r="R60" i="8"/>
  <c r="S60" i="8"/>
  <c r="T60" i="8"/>
  <c r="U60" i="8"/>
  <c r="V60" i="8"/>
  <c r="W60" i="8"/>
  <c r="X60" i="8"/>
  <c r="Y60" i="8"/>
  <c r="AB60" i="8"/>
  <c r="AC60" i="8"/>
  <c r="AD60" i="8"/>
  <c r="AE60" i="8"/>
  <c r="AF60" i="8"/>
  <c r="AG60" i="8"/>
  <c r="AH60" i="8"/>
  <c r="AI60" i="8"/>
  <c r="AJ60" i="8"/>
  <c r="AK60" i="8"/>
  <c r="AM60" i="8"/>
  <c r="AN60" i="8"/>
  <c r="AO60" i="8"/>
  <c r="AP60" i="8"/>
  <c r="AQ60" i="8"/>
  <c r="AR60" i="8"/>
  <c r="AS60" i="8"/>
  <c r="AV60" i="8"/>
  <c r="AW60" i="8"/>
  <c r="AX60" i="8"/>
  <c r="AY60" i="8"/>
  <c r="AZ60" i="8"/>
  <c r="BA60" i="8"/>
  <c r="BB60" i="8"/>
  <c r="BC60" i="8"/>
  <c r="BD60" i="8"/>
  <c r="BE60" i="8"/>
  <c r="BF60" i="8"/>
  <c r="BG60" i="8"/>
  <c r="BH60" i="8"/>
  <c r="BI60" i="8"/>
  <c r="BJ60" i="8"/>
  <c r="BK60" i="8"/>
  <c r="BL60" i="8"/>
  <c r="BM60" i="8"/>
  <c r="BN60" i="8"/>
  <c r="BO60" i="8"/>
  <c r="BP60" i="8"/>
  <c r="BQ60" i="8"/>
  <c r="BR60" i="8"/>
  <c r="BS60" i="8"/>
  <c r="BT60" i="8"/>
  <c r="BU60" i="8"/>
  <c r="BV60" i="8"/>
  <c r="BW60" i="8"/>
  <c r="BX60" i="8"/>
  <c r="BY60" i="8"/>
  <c r="BZ60" i="8"/>
  <c r="CA60" i="8"/>
  <c r="CB60" i="8"/>
  <c r="CC60" i="8"/>
  <c r="CD60" i="8"/>
  <c r="CE60" i="8"/>
  <c r="CF60" i="8"/>
  <c r="CG60" i="8"/>
  <c r="CH60" i="8"/>
  <c r="CI60" i="8"/>
  <c r="CJ60" i="8"/>
  <c r="CK60" i="8"/>
  <c r="CL60" i="8"/>
  <c r="CM60" i="8"/>
  <c r="CN60" i="8"/>
  <c r="CO60" i="8"/>
  <c r="CP60" i="8"/>
  <c r="CQ60" i="8"/>
  <c r="CR60" i="8"/>
  <c r="CT60" i="8"/>
  <c r="CU60" i="8"/>
  <c r="CV60" i="8"/>
  <c r="CW60" i="8"/>
  <c r="CX60" i="8"/>
  <c r="CY60" i="8"/>
  <c r="CZ60" i="8"/>
  <c r="DA60" i="8"/>
  <c r="DB60" i="8"/>
  <c r="DD60" i="8"/>
  <c r="DE60" i="8"/>
  <c r="DF60" i="8"/>
  <c r="DG60" i="8"/>
  <c r="DH60" i="8"/>
  <c r="DI60" i="8"/>
  <c r="DJ60" i="8"/>
  <c r="DK60" i="8"/>
  <c r="DL60" i="8"/>
  <c r="DN60" i="8"/>
  <c r="DO60" i="8"/>
  <c r="DP60" i="8"/>
  <c r="DQ60" i="8"/>
  <c r="DR60" i="8"/>
  <c r="DS60" i="8"/>
  <c r="DT60" i="8"/>
  <c r="DU60" i="8"/>
  <c r="DV60" i="8"/>
  <c r="DW60" i="8"/>
  <c r="DX60" i="8"/>
  <c r="DY60" i="8"/>
  <c r="DZ60" i="8"/>
  <c r="EA60" i="8"/>
  <c r="EB60" i="8"/>
  <c r="EC60" i="8"/>
  <c r="ED60" i="8"/>
  <c r="EE60" i="8"/>
  <c r="EF60" i="8"/>
  <c r="EG60" i="8"/>
  <c r="J61" i="8"/>
  <c r="K61" i="8" s="1"/>
  <c r="Q61" i="8"/>
  <c r="R61" i="8"/>
  <c r="S61" i="8"/>
  <c r="T61" i="8"/>
  <c r="U61" i="8"/>
  <c r="V61" i="8"/>
  <c r="W61" i="8"/>
  <c r="X61" i="8"/>
  <c r="Y61" i="8"/>
  <c r="AB61" i="8"/>
  <c r="AC61" i="8"/>
  <c r="AD61" i="8"/>
  <c r="AE61" i="8"/>
  <c r="AF61" i="8"/>
  <c r="AG61" i="8"/>
  <c r="AH61" i="8"/>
  <c r="AI61" i="8"/>
  <c r="AJ61" i="8"/>
  <c r="AK61" i="8"/>
  <c r="AL61" i="8"/>
  <c r="AN61" i="8"/>
  <c r="AO61" i="8"/>
  <c r="AP61" i="8"/>
  <c r="AQ61" i="8"/>
  <c r="AR61" i="8"/>
  <c r="AS61" i="8"/>
  <c r="AV61" i="8"/>
  <c r="AW61" i="8"/>
  <c r="AX61" i="8"/>
  <c r="AY61" i="8"/>
  <c r="AZ61" i="8"/>
  <c r="BA61" i="8"/>
  <c r="BB61" i="8"/>
  <c r="BC61" i="8"/>
  <c r="BD61" i="8"/>
  <c r="BE61" i="8"/>
  <c r="BF61" i="8"/>
  <c r="BG61" i="8"/>
  <c r="BH61" i="8"/>
  <c r="BI61" i="8"/>
  <c r="BJ61" i="8"/>
  <c r="BK61" i="8"/>
  <c r="BL61" i="8"/>
  <c r="BM61" i="8"/>
  <c r="BN61" i="8"/>
  <c r="BO61" i="8"/>
  <c r="BP61" i="8"/>
  <c r="BQ61" i="8"/>
  <c r="BR61" i="8"/>
  <c r="BS61" i="8"/>
  <c r="BT61" i="8"/>
  <c r="BU61" i="8"/>
  <c r="BV61" i="8"/>
  <c r="BW61" i="8"/>
  <c r="BX61" i="8"/>
  <c r="BY61" i="8"/>
  <c r="BZ61" i="8"/>
  <c r="CA61" i="8"/>
  <c r="CB61" i="8"/>
  <c r="CC61" i="8"/>
  <c r="CD61" i="8"/>
  <c r="CE61" i="8"/>
  <c r="CF61" i="8"/>
  <c r="CG61" i="8"/>
  <c r="CH61" i="8"/>
  <c r="CI61" i="8"/>
  <c r="CJ61" i="8"/>
  <c r="CK61" i="8"/>
  <c r="CL61" i="8"/>
  <c r="CM61" i="8"/>
  <c r="CN61" i="8"/>
  <c r="CO61" i="8"/>
  <c r="CP61" i="8"/>
  <c r="CQ61" i="8"/>
  <c r="CR61" i="8"/>
  <c r="CT61" i="8"/>
  <c r="CU61" i="8"/>
  <c r="CV61" i="8"/>
  <c r="CW61" i="8"/>
  <c r="CX61" i="8"/>
  <c r="CY61" i="8"/>
  <c r="CZ61" i="8"/>
  <c r="DA61" i="8"/>
  <c r="DB61" i="8"/>
  <c r="DD61" i="8"/>
  <c r="DE61" i="8"/>
  <c r="DF61" i="8"/>
  <c r="DG61" i="8"/>
  <c r="DH61" i="8"/>
  <c r="DI61" i="8"/>
  <c r="DJ61" i="8"/>
  <c r="DK61" i="8"/>
  <c r="DL61" i="8"/>
  <c r="DN61" i="8"/>
  <c r="DO61" i="8"/>
  <c r="DP61" i="8"/>
  <c r="DQ61" i="8"/>
  <c r="DR61" i="8"/>
  <c r="DS61" i="8"/>
  <c r="DT61" i="8"/>
  <c r="DU61" i="8"/>
  <c r="DV61" i="8"/>
  <c r="DW61" i="8"/>
  <c r="DX61" i="8"/>
  <c r="DY61" i="8"/>
  <c r="DZ61" i="8"/>
  <c r="EA61" i="8"/>
  <c r="EB61" i="8"/>
  <c r="EC61" i="8"/>
  <c r="ED61" i="8"/>
  <c r="EE61" i="8"/>
  <c r="EF61" i="8"/>
  <c r="EG61" i="8"/>
  <c r="J62" i="8"/>
  <c r="K62" i="8" s="1"/>
  <c r="Q62" i="8"/>
  <c r="R62" i="8"/>
  <c r="S62" i="8"/>
  <c r="T62" i="8"/>
  <c r="U62" i="8"/>
  <c r="V62" i="8"/>
  <c r="W62" i="8"/>
  <c r="X62" i="8"/>
  <c r="Y62" i="8"/>
  <c r="AB62" i="8"/>
  <c r="AC62" i="8"/>
  <c r="AD62" i="8"/>
  <c r="AE62" i="8"/>
  <c r="AF62" i="8"/>
  <c r="AG62" i="8"/>
  <c r="AH62" i="8"/>
  <c r="AI62" i="8"/>
  <c r="AJ62" i="8"/>
  <c r="AK62" i="8"/>
  <c r="AM62" i="8"/>
  <c r="AN62" i="8"/>
  <c r="AO62" i="8"/>
  <c r="AP62" i="8"/>
  <c r="AQ62" i="8"/>
  <c r="AR62" i="8"/>
  <c r="AS62" i="8"/>
  <c r="AV62" i="8"/>
  <c r="AW62" i="8"/>
  <c r="AX62" i="8"/>
  <c r="AY62" i="8"/>
  <c r="AZ62" i="8"/>
  <c r="BA62" i="8"/>
  <c r="BB62" i="8"/>
  <c r="BC62" i="8"/>
  <c r="BD62" i="8"/>
  <c r="BE62" i="8"/>
  <c r="BF62" i="8"/>
  <c r="BG62" i="8"/>
  <c r="BH62" i="8"/>
  <c r="BI62" i="8"/>
  <c r="BJ62" i="8"/>
  <c r="BK62" i="8"/>
  <c r="BL62" i="8"/>
  <c r="BM62" i="8"/>
  <c r="BN62" i="8"/>
  <c r="BO62" i="8"/>
  <c r="BP62" i="8"/>
  <c r="BQ62" i="8"/>
  <c r="BR62" i="8"/>
  <c r="BS62" i="8"/>
  <c r="BT62" i="8"/>
  <c r="BU62" i="8"/>
  <c r="BV62" i="8"/>
  <c r="BW62" i="8"/>
  <c r="BX62" i="8"/>
  <c r="BY62" i="8"/>
  <c r="BZ62" i="8"/>
  <c r="CA62" i="8"/>
  <c r="CB62" i="8"/>
  <c r="CC62" i="8"/>
  <c r="CD62" i="8"/>
  <c r="CE62" i="8"/>
  <c r="CF62" i="8"/>
  <c r="CG62" i="8"/>
  <c r="CH62" i="8"/>
  <c r="CI62" i="8"/>
  <c r="CJ62" i="8"/>
  <c r="CK62" i="8"/>
  <c r="CL62" i="8"/>
  <c r="CM62" i="8"/>
  <c r="CN62" i="8"/>
  <c r="CO62" i="8"/>
  <c r="CP62" i="8"/>
  <c r="CQ62" i="8"/>
  <c r="CR62" i="8"/>
  <c r="CT62" i="8"/>
  <c r="CU62" i="8"/>
  <c r="CV62" i="8"/>
  <c r="CW62" i="8"/>
  <c r="CX62" i="8"/>
  <c r="CY62" i="8"/>
  <c r="CZ62" i="8"/>
  <c r="DA62" i="8"/>
  <c r="DB62" i="8"/>
  <c r="DD62" i="8"/>
  <c r="DE62" i="8"/>
  <c r="DF62" i="8"/>
  <c r="DG62" i="8"/>
  <c r="DH62" i="8"/>
  <c r="DI62" i="8"/>
  <c r="DJ62" i="8"/>
  <c r="DK62" i="8"/>
  <c r="DL62" i="8"/>
  <c r="DN62" i="8"/>
  <c r="DO62" i="8"/>
  <c r="DP62" i="8"/>
  <c r="DQ62" i="8"/>
  <c r="DR62" i="8"/>
  <c r="DS62" i="8"/>
  <c r="DT62" i="8"/>
  <c r="DU62" i="8"/>
  <c r="DV62" i="8"/>
  <c r="DW62" i="8"/>
  <c r="DX62" i="8"/>
  <c r="DY62" i="8"/>
  <c r="DZ62" i="8"/>
  <c r="EA62" i="8"/>
  <c r="EB62" i="8"/>
  <c r="EC62" i="8"/>
  <c r="ED62" i="8"/>
  <c r="EE62" i="8"/>
  <c r="EF62" i="8"/>
  <c r="EG62" i="8"/>
  <c r="J63" i="8"/>
  <c r="K63" i="8" s="1"/>
  <c r="Q63" i="8"/>
  <c r="R63" i="8"/>
  <c r="S63" i="8"/>
  <c r="T63" i="8"/>
  <c r="U63" i="8"/>
  <c r="V63" i="8"/>
  <c r="W63" i="8"/>
  <c r="X63" i="8"/>
  <c r="Y63" i="8"/>
  <c r="AB63" i="8"/>
  <c r="AC63" i="8"/>
  <c r="AD63" i="8"/>
  <c r="AE63" i="8"/>
  <c r="AF63" i="8"/>
  <c r="AG63" i="8"/>
  <c r="AH63" i="8"/>
  <c r="AI63" i="8"/>
  <c r="AJ63" i="8"/>
  <c r="AK63" i="8"/>
  <c r="AL63" i="8"/>
  <c r="AN63" i="8"/>
  <c r="AO63" i="8"/>
  <c r="AP63" i="8"/>
  <c r="AQ63" i="8"/>
  <c r="AR63" i="8"/>
  <c r="AS63" i="8"/>
  <c r="AV63" i="8"/>
  <c r="AW63" i="8"/>
  <c r="AX63" i="8"/>
  <c r="AY63" i="8"/>
  <c r="AZ63" i="8"/>
  <c r="BA63" i="8"/>
  <c r="BB63" i="8"/>
  <c r="BC63" i="8"/>
  <c r="BD63" i="8"/>
  <c r="BE63" i="8"/>
  <c r="BF63" i="8"/>
  <c r="BG63" i="8"/>
  <c r="BH63" i="8"/>
  <c r="BI63" i="8"/>
  <c r="BJ63" i="8"/>
  <c r="BK63" i="8"/>
  <c r="BL63" i="8"/>
  <c r="BM63" i="8"/>
  <c r="BN63" i="8"/>
  <c r="BO63" i="8"/>
  <c r="BP63" i="8"/>
  <c r="BQ63" i="8"/>
  <c r="BR63" i="8"/>
  <c r="BS63" i="8"/>
  <c r="BT63" i="8"/>
  <c r="BU63" i="8"/>
  <c r="BV63" i="8"/>
  <c r="BW63" i="8"/>
  <c r="BX63" i="8"/>
  <c r="BY63" i="8"/>
  <c r="BZ63" i="8"/>
  <c r="CA63" i="8"/>
  <c r="CB63" i="8"/>
  <c r="CC63" i="8"/>
  <c r="CD63" i="8"/>
  <c r="CE63" i="8"/>
  <c r="CF63" i="8"/>
  <c r="CG63" i="8"/>
  <c r="CH63" i="8"/>
  <c r="CI63" i="8"/>
  <c r="CJ63" i="8"/>
  <c r="CK63" i="8"/>
  <c r="CL63" i="8"/>
  <c r="CM63" i="8"/>
  <c r="CN63" i="8"/>
  <c r="CO63" i="8"/>
  <c r="CP63" i="8"/>
  <c r="CQ63" i="8"/>
  <c r="CR63" i="8"/>
  <c r="CT63" i="8"/>
  <c r="CU63" i="8"/>
  <c r="CV63" i="8"/>
  <c r="CW63" i="8"/>
  <c r="CX63" i="8"/>
  <c r="CY63" i="8"/>
  <c r="CZ63" i="8"/>
  <c r="DA63" i="8"/>
  <c r="DB63" i="8"/>
  <c r="DD63" i="8"/>
  <c r="DE63" i="8"/>
  <c r="DF63" i="8"/>
  <c r="DG63" i="8"/>
  <c r="DH63" i="8"/>
  <c r="DI63" i="8"/>
  <c r="DJ63" i="8"/>
  <c r="DK63" i="8"/>
  <c r="DL63" i="8"/>
  <c r="DN63" i="8"/>
  <c r="DO63" i="8"/>
  <c r="DP63" i="8"/>
  <c r="DQ63" i="8"/>
  <c r="DR63" i="8"/>
  <c r="DS63" i="8"/>
  <c r="DT63" i="8"/>
  <c r="DU63" i="8"/>
  <c r="DV63" i="8"/>
  <c r="DW63" i="8"/>
  <c r="DX63" i="8"/>
  <c r="DY63" i="8"/>
  <c r="DZ63" i="8"/>
  <c r="EA63" i="8"/>
  <c r="EB63" i="8"/>
  <c r="EC63" i="8"/>
  <c r="ED63" i="8"/>
  <c r="EE63" i="8"/>
  <c r="EF63" i="8"/>
  <c r="EG63" i="8"/>
  <c r="J64" i="8"/>
  <c r="K64" i="8" s="1"/>
  <c r="Q64" i="8"/>
  <c r="R64" i="8"/>
  <c r="S64" i="8"/>
  <c r="T64" i="8"/>
  <c r="U64" i="8"/>
  <c r="V64" i="8"/>
  <c r="W64" i="8"/>
  <c r="X64" i="8"/>
  <c r="Y64" i="8"/>
  <c r="AB64" i="8"/>
  <c r="AC64" i="8"/>
  <c r="AD64" i="8"/>
  <c r="AE64" i="8"/>
  <c r="AF64" i="8"/>
  <c r="AG64" i="8"/>
  <c r="AH64" i="8"/>
  <c r="AI64" i="8"/>
  <c r="AJ64" i="8"/>
  <c r="AK64" i="8"/>
  <c r="AM64" i="8"/>
  <c r="AN64" i="8"/>
  <c r="AO64" i="8"/>
  <c r="AP64" i="8"/>
  <c r="AQ64" i="8"/>
  <c r="AR64" i="8"/>
  <c r="AS64" i="8"/>
  <c r="AV64" i="8"/>
  <c r="AW64" i="8"/>
  <c r="AX64" i="8"/>
  <c r="AY64" i="8"/>
  <c r="AZ64" i="8"/>
  <c r="BA64" i="8"/>
  <c r="BB64" i="8"/>
  <c r="BC64" i="8"/>
  <c r="BD64" i="8"/>
  <c r="BE64" i="8"/>
  <c r="BF64" i="8"/>
  <c r="BG64" i="8"/>
  <c r="BH64" i="8"/>
  <c r="BI64" i="8"/>
  <c r="BJ64" i="8"/>
  <c r="BK64" i="8"/>
  <c r="BL64" i="8"/>
  <c r="BM64" i="8"/>
  <c r="BN64" i="8"/>
  <c r="BO64" i="8"/>
  <c r="BP64" i="8"/>
  <c r="BQ64" i="8"/>
  <c r="BR64" i="8"/>
  <c r="BS64" i="8"/>
  <c r="BT64" i="8"/>
  <c r="BU64" i="8"/>
  <c r="BV64" i="8"/>
  <c r="BW64" i="8"/>
  <c r="BX64" i="8"/>
  <c r="BY64" i="8"/>
  <c r="BZ64" i="8"/>
  <c r="CA64" i="8"/>
  <c r="CB64" i="8"/>
  <c r="CC64" i="8"/>
  <c r="CD64" i="8"/>
  <c r="CE64" i="8"/>
  <c r="CF64" i="8"/>
  <c r="CG64" i="8"/>
  <c r="CH64" i="8"/>
  <c r="CI64" i="8"/>
  <c r="CJ64" i="8"/>
  <c r="CK64" i="8"/>
  <c r="CL64" i="8"/>
  <c r="CM64" i="8"/>
  <c r="CN64" i="8"/>
  <c r="CO64" i="8"/>
  <c r="CP64" i="8"/>
  <c r="CQ64" i="8"/>
  <c r="CR64" i="8"/>
  <c r="CT64" i="8"/>
  <c r="CU64" i="8"/>
  <c r="CV64" i="8"/>
  <c r="CW64" i="8"/>
  <c r="CX64" i="8"/>
  <c r="CY64" i="8"/>
  <c r="CZ64" i="8"/>
  <c r="DA64" i="8"/>
  <c r="DB64" i="8"/>
  <c r="DD64" i="8"/>
  <c r="DE64" i="8"/>
  <c r="DF64" i="8"/>
  <c r="DG64" i="8"/>
  <c r="DH64" i="8"/>
  <c r="DI64" i="8"/>
  <c r="DJ64" i="8"/>
  <c r="DK64" i="8"/>
  <c r="DL64" i="8"/>
  <c r="DN64" i="8"/>
  <c r="DO64" i="8"/>
  <c r="DP64" i="8"/>
  <c r="DQ64" i="8"/>
  <c r="DR64" i="8"/>
  <c r="DS64" i="8"/>
  <c r="DT64" i="8"/>
  <c r="DU64" i="8"/>
  <c r="DV64" i="8"/>
  <c r="DW64" i="8"/>
  <c r="DX64" i="8"/>
  <c r="DY64" i="8"/>
  <c r="DZ64" i="8"/>
  <c r="EA64" i="8"/>
  <c r="EB64" i="8"/>
  <c r="EC64" i="8"/>
  <c r="ED64" i="8"/>
  <c r="EE64" i="8"/>
  <c r="EF64" i="8"/>
  <c r="EG64" i="8"/>
  <c r="J65" i="8"/>
  <c r="K65" i="8" s="1"/>
  <c r="Q65" i="8"/>
  <c r="R65" i="8"/>
  <c r="S65" i="8"/>
  <c r="T65" i="8"/>
  <c r="U65" i="8"/>
  <c r="V65" i="8"/>
  <c r="W65" i="8"/>
  <c r="X65" i="8"/>
  <c r="Y65" i="8"/>
  <c r="AB65" i="8"/>
  <c r="AC65" i="8"/>
  <c r="AD65" i="8"/>
  <c r="AE65" i="8"/>
  <c r="AF65" i="8"/>
  <c r="AG65" i="8"/>
  <c r="AH65" i="8"/>
  <c r="AI65" i="8"/>
  <c r="AJ65" i="8"/>
  <c r="AK65" i="8"/>
  <c r="AL65" i="8"/>
  <c r="AM65" i="8"/>
  <c r="AN65" i="8"/>
  <c r="AO65" i="8"/>
  <c r="AP65" i="8"/>
  <c r="AQ65" i="8"/>
  <c r="AR65" i="8"/>
  <c r="AS65" i="8"/>
  <c r="AT65" i="8"/>
  <c r="AU65" i="8"/>
  <c r="AV65" i="8"/>
  <c r="AX65" i="8"/>
  <c r="AY65" i="8"/>
  <c r="AZ65" i="8"/>
  <c r="BA65" i="8"/>
  <c r="BB65" i="8"/>
  <c r="BC65" i="8"/>
  <c r="BF65" i="8"/>
  <c r="BG65" i="8"/>
  <c r="BH65" i="8"/>
  <c r="BI65" i="8"/>
  <c r="BJ65" i="8"/>
  <c r="BK65" i="8"/>
  <c r="BL65" i="8"/>
  <c r="BM65" i="8"/>
  <c r="BN65" i="8"/>
  <c r="BO65" i="8"/>
  <c r="BP65" i="8"/>
  <c r="BQ65" i="8"/>
  <c r="BR65" i="8"/>
  <c r="BS65" i="8"/>
  <c r="BT65" i="8"/>
  <c r="BU65" i="8"/>
  <c r="BV65" i="8"/>
  <c r="BW65" i="8"/>
  <c r="BX65" i="8"/>
  <c r="BY65" i="8"/>
  <c r="BZ65" i="8"/>
  <c r="CA65" i="8"/>
  <c r="CB65" i="8"/>
  <c r="CC65" i="8"/>
  <c r="CD65" i="8"/>
  <c r="CE65" i="8"/>
  <c r="CF65" i="8"/>
  <c r="CG65" i="8"/>
  <c r="CH65" i="8"/>
  <c r="CI65" i="8"/>
  <c r="CJ65" i="8"/>
  <c r="CK65" i="8"/>
  <c r="CL65" i="8"/>
  <c r="CM65" i="8"/>
  <c r="CN65" i="8"/>
  <c r="CO65" i="8"/>
  <c r="CP65" i="8"/>
  <c r="CQ65" i="8"/>
  <c r="CR65" i="8"/>
  <c r="CT65" i="8"/>
  <c r="CU65" i="8"/>
  <c r="CV65" i="8"/>
  <c r="CW65" i="8"/>
  <c r="CX65" i="8"/>
  <c r="CY65" i="8"/>
  <c r="CZ65" i="8"/>
  <c r="DA65" i="8"/>
  <c r="DB65" i="8"/>
  <c r="DD65" i="8"/>
  <c r="DE65" i="8"/>
  <c r="DF65" i="8"/>
  <c r="DG65" i="8"/>
  <c r="DH65" i="8"/>
  <c r="DI65" i="8"/>
  <c r="DJ65" i="8"/>
  <c r="DK65" i="8"/>
  <c r="DL65" i="8"/>
  <c r="DN65" i="8"/>
  <c r="DO65" i="8"/>
  <c r="DP65" i="8"/>
  <c r="DQ65" i="8"/>
  <c r="DR65" i="8"/>
  <c r="DS65" i="8"/>
  <c r="DT65" i="8"/>
  <c r="DU65" i="8"/>
  <c r="DV65" i="8"/>
  <c r="DW65" i="8"/>
  <c r="DX65" i="8"/>
  <c r="DY65" i="8"/>
  <c r="DZ65" i="8"/>
  <c r="EA65" i="8"/>
  <c r="EB65" i="8"/>
  <c r="EC65" i="8"/>
  <c r="ED65" i="8"/>
  <c r="EE65" i="8"/>
  <c r="EF65" i="8"/>
  <c r="EG65" i="8"/>
  <c r="J66" i="8"/>
  <c r="K66" i="8" s="1"/>
  <c r="Q66" i="8"/>
  <c r="S66" i="8" s="1"/>
  <c r="R66" i="8"/>
  <c r="T66" i="8"/>
  <c r="U66" i="8"/>
  <c r="V66" i="8"/>
  <c r="W66" i="8"/>
  <c r="X66" i="8"/>
  <c r="Y66" i="8"/>
  <c r="AB66" i="8"/>
  <c r="AC66" i="8"/>
  <c r="AD66" i="8"/>
  <c r="AE66" i="8"/>
  <c r="AF66" i="8"/>
  <c r="AG66" i="8"/>
  <c r="AH66" i="8"/>
  <c r="AI66" i="8"/>
  <c r="AJ66" i="8"/>
  <c r="AK66" i="8"/>
  <c r="AL66" i="8"/>
  <c r="AM66" i="8"/>
  <c r="AN66" i="8"/>
  <c r="AO66" i="8"/>
  <c r="AP66" i="8"/>
  <c r="AQ66" i="8"/>
  <c r="AR66" i="8"/>
  <c r="AS66" i="8"/>
  <c r="AT66" i="8"/>
  <c r="AU66" i="8"/>
  <c r="AW66" i="8"/>
  <c r="AX66" i="8"/>
  <c r="AY66" i="8"/>
  <c r="AZ66" i="8"/>
  <c r="BA66" i="8"/>
  <c r="BB66" i="8"/>
  <c r="BC66" i="8"/>
  <c r="BF66" i="8"/>
  <c r="BG66" i="8"/>
  <c r="BH66" i="8"/>
  <c r="BI66" i="8"/>
  <c r="BJ66" i="8"/>
  <c r="BK66" i="8"/>
  <c r="BL66" i="8"/>
  <c r="BM66" i="8"/>
  <c r="BN66" i="8"/>
  <c r="BO66" i="8"/>
  <c r="BP66" i="8"/>
  <c r="BQ66" i="8"/>
  <c r="BR66" i="8"/>
  <c r="BS66" i="8"/>
  <c r="BT66" i="8"/>
  <c r="BU66" i="8"/>
  <c r="BV66" i="8"/>
  <c r="BW66" i="8"/>
  <c r="BX66" i="8"/>
  <c r="BY66" i="8"/>
  <c r="BZ66" i="8"/>
  <c r="CA66" i="8"/>
  <c r="CB66" i="8"/>
  <c r="CC66" i="8"/>
  <c r="CD66" i="8"/>
  <c r="CE66" i="8"/>
  <c r="CF66" i="8"/>
  <c r="CG66" i="8"/>
  <c r="CH66" i="8"/>
  <c r="CI66" i="8"/>
  <c r="CJ66" i="8"/>
  <c r="CK66" i="8"/>
  <c r="CL66" i="8"/>
  <c r="CM66" i="8"/>
  <c r="CN66" i="8"/>
  <c r="CO66" i="8"/>
  <c r="CP66" i="8"/>
  <c r="CQ66" i="8"/>
  <c r="CR66" i="8"/>
  <c r="CT66" i="8"/>
  <c r="CU66" i="8"/>
  <c r="CV66" i="8"/>
  <c r="CW66" i="8"/>
  <c r="CX66" i="8"/>
  <c r="CY66" i="8"/>
  <c r="CZ66" i="8"/>
  <c r="DA66" i="8"/>
  <c r="DB66" i="8"/>
  <c r="DD66" i="8"/>
  <c r="DE66" i="8"/>
  <c r="DF66" i="8"/>
  <c r="DG66" i="8"/>
  <c r="DH66" i="8"/>
  <c r="DI66" i="8"/>
  <c r="DJ66" i="8"/>
  <c r="DK66" i="8"/>
  <c r="DL66" i="8"/>
  <c r="DN66" i="8"/>
  <c r="DO66" i="8"/>
  <c r="DP66" i="8"/>
  <c r="DQ66" i="8"/>
  <c r="DR66" i="8"/>
  <c r="DS66" i="8"/>
  <c r="DT66" i="8"/>
  <c r="DU66" i="8"/>
  <c r="DV66" i="8"/>
  <c r="DW66" i="8"/>
  <c r="DX66" i="8"/>
  <c r="DY66" i="8"/>
  <c r="DZ66" i="8"/>
  <c r="EA66" i="8"/>
  <c r="EB66" i="8"/>
  <c r="EC66" i="8"/>
  <c r="ED66" i="8"/>
  <c r="EE66" i="8"/>
  <c r="EF66" i="8"/>
  <c r="EG66" i="8"/>
  <c r="J67" i="8"/>
  <c r="K67" i="8" s="1"/>
  <c r="Q67" i="8"/>
  <c r="S67" i="8" s="1"/>
  <c r="V67" i="8"/>
  <c r="AE67" i="8"/>
  <c r="AI67" i="8"/>
  <c r="AM67" i="8"/>
  <c r="AQ67" i="8"/>
  <c r="AU67" i="8"/>
  <c r="AZ67" i="8"/>
  <c r="BF67" i="8"/>
  <c r="BJ67" i="8"/>
  <c r="BN67" i="8"/>
  <c r="BR67" i="8"/>
  <c r="BV67" i="8"/>
  <c r="BZ67" i="8"/>
  <c r="CD67" i="8"/>
  <c r="CH67" i="8"/>
  <c r="CL67" i="8"/>
  <c r="CO67" i="8"/>
  <c r="CP67" i="8"/>
  <c r="CT67" i="8"/>
  <c r="CU67" i="8"/>
  <c r="CX67" i="8"/>
  <c r="CY67" i="8"/>
  <c r="DB67" i="8"/>
  <c r="DD67" i="8"/>
  <c r="DF67" i="8"/>
  <c r="DG67" i="8"/>
  <c r="DH67" i="8"/>
  <c r="DJ67" i="8"/>
  <c r="DK67" i="8"/>
  <c r="DL67" i="8"/>
  <c r="DO67" i="8"/>
  <c r="DP67" i="8"/>
  <c r="DQ67" i="8"/>
  <c r="DS67" i="8"/>
  <c r="DT67" i="8"/>
  <c r="DU67" i="8"/>
  <c r="DW67" i="8"/>
  <c r="DX67" i="8"/>
  <c r="DY67" i="8"/>
  <c r="EA67" i="8"/>
  <c r="EB67" i="8"/>
  <c r="EC67" i="8"/>
  <c r="EE67" i="8"/>
  <c r="EF67" i="8"/>
  <c r="EG67" i="8"/>
  <c r="J68" i="8"/>
  <c r="K68" i="8" s="1"/>
  <c r="Q68" i="8"/>
  <c r="S68" i="8" s="1"/>
  <c r="R68" i="8"/>
  <c r="T68" i="8"/>
  <c r="V68" i="8"/>
  <c r="X68" i="8"/>
  <c r="Y68" i="8"/>
  <c r="AB68" i="8"/>
  <c r="AC68" i="8"/>
  <c r="AD68" i="8"/>
  <c r="AG68" i="8"/>
  <c r="AH68" i="8"/>
  <c r="AI68" i="8"/>
  <c r="AK68" i="8"/>
  <c r="AL68" i="8"/>
  <c r="AM68" i="8"/>
  <c r="AO68" i="8"/>
  <c r="AP68" i="8"/>
  <c r="AQ68" i="8"/>
  <c r="AS68" i="8"/>
  <c r="AT68" i="8"/>
  <c r="AU68" i="8"/>
  <c r="AX68" i="8"/>
  <c r="AY68" i="8"/>
  <c r="AZ68" i="8"/>
  <c r="BB68" i="8"/>
  <c r="BC68" i="8"/>
  <c r="BF68" i="8"/>
  <c r="BH68" i="8"/>
  <c r="BI68" i="8"/>
  <c r="BJ68" i="8"/>
  <c r="BL68" i="8"/>
  <c r="BM68" i="8"/>
  <c r="BN68" i="8"/>
  <c r="BP68" i="8"/>
  <c r="BQ68" i="8"/>
  <c r="BR68" i="8"/>
  <c r="BT68" i="8"/>
  <c r="BU68" i="8"/>
  <c r="BV68" i="8"/>
  <c r="BX68" i="8"/>
  <c r="BY68" i="8"/>
  <c r="BZ68" i="8"/>
  <c r="CA68" i="8"/>
  <c r="CB68" i="8"/>
  <c r="CC68" i="8"/>
  <c r="CD68" i="8"/>
  <c r="CE68" i="8"/>
  <c r="CF68" i="8"/>
  <c r="CG68" i="8"/>
  <c r="CH68" i="8"/>
  <c r="CI68" i="8"/>
  <c r="CJ68" i="8"/>
  <c r="CK68" i="8"/>
  <c r="CL68" i="8"/>
  <c r="CM68" i="8"/>
  <c r="CN68" i="8"/>
  <c r="CO68" i="8"/>
  <c r="CP68" i="8"/>
  <c r="CQ68" i="8"/>
  <c r="CR68" i="8"/>
  <c r="CT68" i="8"/>
  <c r="CU68" i="8"/>
  <c r="CV68" i="8"/>
  <c r="CW68" i="8"/>
  <c r="CX68" i="8"/>
  <c r="CY68" i="8"/>
  <c r="CZ68" i="8"/>
  <c r="DA68" i="8"/>
  <c r="DB68" i="8"/>
  <c r="DD68" i="8"/>
  <c r="DE68" i="8"/>
  <c r="DF68" i="8"/>
  <c r="DG68" i="8"/>
  <c r="DH68" i="8"/>
  <c r="DI68" i="8"/>
  <c r="DJ68" i="8"/>
  <c r="DK68" i="8"/>
  <c r="DL68" i="8"/>
  <c r="DN68" i="8"/>
  <c r="DO68" i="8"/>
  <c r="DP68" i="8"/>
  <c r="DQ68" i="8"/>
  <c r="DR68" i="8"/>
  <c r="DS68" i="8"/>
  <c r="DT68" i="8"/>
  <c r="DU68" i="8"/>
  <c r="DV68" i="8"/>
  <c r="DW68" i="8"/>
  <c r="DX68" i="8"/>
  <c r="DY68" i="8"/>
  <c r="DZ68" i="8"/>
  <c r="EA68" i="8"/>
  <c r="EB68" i="8"/>
  <c r="EC68" i="8"/>
  <c r="ED68" i="8"/>
  <c r="EE68" i="8"/>
  <c r="EF68" i="8"/>
  <c r="EG68" i="8"/>
  <c r="J69" i="8"/>
  <c r="K69" i="8" s="1"/>
  <c r="Q69" i="8"/>
  <c r="S69" i="8" s="1"/>
  <c r="T69" i="8"/>
  <c r="V69" i="8"/>
  <c r="Y69" i="8"/>
  <c r="AB69" i="8"/>
  <c r="AD69" i="8"/>
  <c r="AG69" i="8"/>
  <c r="AJ69" i="8"/>
  <c r="AL69" i="8"/>
  <c r="AO69" i="8"/>
  <c r="AR69" i="8"/>
  <c r="AS69" i="8"/>
  <c r="AT69" i="8"/>
  <c r="AX69" i="8"/>
  <c r="AY69" i="8"/>
  <c r="BA69" i="8"/>
  <c r="BC69" i="8"/>
  <c r="BF69" i="8"/>
  <c r="BG69" i="8"/>
  <c r="BI69" i="8"/>
  <c r="BJ69" i="8"/>
  <c r="BK69" i="8"/>
  <c r="BM69" i="8"/>
  <c r="BN69" i="8"/>
  <c r="BO69" i="8"/>
  <c r="BQ69" i="8"/>
  <c r="BR69" i="8"/>
  <c r="BS69" i="8"/>
  <c r="BU69" i="8"/>
  <c r="BV69" i="8"/>
  <c r="BW69" i="8"/>
  <c r="BY69" i="8"/>
  <c r="BZ69" i="8"/>
  <c r="CA69" i="8"/>
  <c r="CC69" i="8"/>
  <c r="CD69" i="8"/>
  <c r="CE69" i="8"/>
  <c r="CG69" i="8"/>
  <c r="CH69" i="8"/>
  <c r="CI69" i="8"/>
  <c r="CK69" i="8"/>
  <c r="CL69" i="8"/>
  <c r="CM69" i="8"/>
  <c r="CO69" i="8"/>
  <c r="CP69" i="8"/>
  <c r="CQ69" i="8"/>
  <c r="CT69" i="8"/>
  <c r="CU69" i="8"/>
  <c r="CV69" i="8"/>
  <c r="CX69" i="8"/>
  <c r="CY69" i="8"/>
  <c r="CZ69" i="8"/>
  <c r="DB69" i="8"/>
  <c r="DD69" i="8"/>
  <c r="DE69" i="8"/>
  <c r="DG69" i="8"/>
  <c r="DH69" i="8"/>
  <c r="DI69" i="8"/>
  <c r="DK69" i="8"/>
  <c r="DL69" i="8"/>
  <c r="DN69" i="8"/>
  <c r="DP69" i="8"/>
  <c r="DQ69" i="8"/>
  <c r="DR69" i="8"/>
  <c r="DT69" i="8"/>
  <c r="DU69" i="8"/>
  <c r="DV69" i="8"/>
  <c r="DX69" i="8"/>
  <c r="DY69" i="8"/>
  <c r="DZ69" i="8"/>
  <c r="EB69" i="8"/>
  <c r="EC69" i="8"/>
  <c r="ED69" i="8"/>
  <c r="EF69" i="8"/>
  <c r="EG69" i="8"/>
  <c r="J70" i="8"/>
  <c r="K70" i="8" s="1"/>
  <c r="Q70" i="8"/>
  <c r="S70" i="8" s="1"/>
  <c r="R70" i="8"/>
  <c r="T70" i="8"/>
  <c r="U70" i="8"/>
  <c r="V70" i="8"/>
  <c r="X70" i="8"/>
  <c r="Y70" i="8"/>
  <c r="AB70" i="8"/>
  <c r="AC70" i="8"/>
  <c r="AD70" i="8"/>
  <c r="AF70" i="8"/>
  <c r="AG70" i="8"/>
  <c r="AH70" i="8"/>
  <c r="AJ70" i="8"/>
  <c r="AK70" i="8"/>
  <c r="AL70" i="8"/>
  <c r="AN70" i="8"/>
  <c r="AO70" i="8"/>
  <c r="AP70" i="8"/>
  <c r="AR70" i="8"/>
  <c r="AS70" i="8"/>
  <c r="AT70" i="8"/>
  <c r="AW70" i="8"/>
  <c r="AX70" i="8"/>
  <c r="AY70" i="8"/>
  <c r="BA70" i="8"/>
  <c r="BB70" i="8"/>
  <c r="BC70" i="8"/>
  <c r="BG70" i="8"/>
  <c r="BH70" i="8"/>
  <c r="BI70" i="8"/>
  <c r="BK70" i="8"/>
  <c r="BL70" i="8"/>
  <c r="BM70" i="8"/>
  <c r="BO70" i="8"/>
  <c r="BP70" i="8"/>
  <c r="BQ70" i="8"/>
  <c r="BS70" i="8"/>
  <c r="BT70" i="8"/>
  <c r="BU70" i="8"/>
  <c r="BW70" i="8"/>
  <c r="BX70" i="8"/>
  <c r="BY70" i="8"/>
  <c r="CA70" i="8"/>
  <c r="CB70" i="8"/>
  <c r="CC70" i="8"/>
  <c r="CE70" i="8"/>
  <c r="CF70" i="8"/>
  <c r="CG70" i="8"/>
  <c r="CI70" i="8"/>
  <c r="CJ70" i="8"/>
  <c r="CK70" i="8"/>
  <c r="CL70" i="8"/>
  <c r="CM70" i="8"/>
  <c r="CN70" i="8"/>
  <c r="CO70" i="8"/>
  <c r="CP70" i="8"/>
  <c r="CQ70" i="8"/>
  <c r="CR70" i="8"/>
  <c r="CT70" i="8"/>
  <c r="CU70" i="8"/>
  <c r="CV70" i="8"/>
  <c r="CW70" i="8"/>
  <c r="CX70" i="8"/>
  <c r="CY70" i="8"/>
  <c r="CZ70" i="8"/>
  <c r="DA70" i="8"/>
  <c r="DB70" i="8"/>
  <c r="DD70" i="8"/>
  <c r="DE70" i="8"/>
  <c r="DF70" i="8"/>
  <c r="DG70" i="8"/>
  <c r="DH70" i="8"/>
  <c r="DI70" i="8"/>
  <c r="DJ70" i="8"/>
  <c r="DK70" i="8"/>
  <c r="DL70" i="8"/>
  <c r="DN70" i="8"/>
  <c r="DO70" i="8"/>
  <c r="DP70" i="8"/>
  <c r="DQ70" i="8"/>
  <c r="DR70" i="8"/>
  <c r="DS70" i="8"/>
  <c r="DT70" i="8"/>
  <c r="DU70" i="8"/>
  <c r="DV70" i="8"/>
  <c r="DW70" i="8"/>
  <c r="DX70" i="8"/>
  <c r="DY70" i="8"/>
  <c r="DZ70" i="8"/>
  <c r="EA70" i="8"/>
  <c r="EB70" i="8"/>
  <c r="EC70" i="8"/>
  <c r="ED70" i="8"/>
  <c r="EE70" i="8"/>
  <c r="EF70" i="8"/>
  <c r="EG70" i="8"/>
  <c r="J71" i="8"/>
  <c r="K71" i="8" s="1"/>
  <c r="Q71" i="8"/>
  <c r="U71" i="8" s="1"/>
  <c r="V71" i="8"/>
  <c r="AE71" i="8"/>
  <c r="AK71" i="8"/>
  <c r="AP71" i="8"/>
  <c r="AS71" i="8"/>
  <c r="AX71" i="8"/>
  <c r="BB71" i="8"/>
  <c r="BF71" i="8"/>
  <c r="BJ71" i="8"/>
  <c r="BQ71" i="8"/>
  <c r="BU71" i="8"/>
  <c r="BW71" i="8"/>
  <c r="CA71" i="8"/>
  <c r="CE71" i="8"/>
  <c r="CH71" i="8"/>
  <c r="CL71" i="8"/>
  <c r="CP71" i="8"/>
  <c r="CT71" i="8"/>
  <c r="CX71" i="8"/>
  <c r="DB71" i="8"/>
  <c r="DF71" i="8"/>
  <c r="DJ71" i="8"/>
  <c r="DO71" i="8"/>
  <c r="DR71" i="8"/>
  <c r="DV71" i="8"/>
  <c r="DZ71" i="8"/>
  <c r="EC71" i="8"/>
  <c r="EG71" i="8"/>
  <c r="J72" i="8"/>
  <c r="Q72" i="8"/>
  <c r="U72" i="8" s="1"/>
  <c r="S72" i="8"/>
  <c r="V72" i="8"/>
  <c r="Y72" i="8"/>
  <c r="AD72" i="8"/>
  <c r="AG72" i="8"/>
  <c r="AI72" i="8"/>
  <c r="AL72" i="8"/>
  <c r="AO72" i="8"/>
  <c r="AQ72" i="8"/>
  <c r="AT72" i="8"/>
  <c r="AW72" i="8"/>
  <c r="AY72" i="8"/>
  <c r="BB72" i="8"/>
  <c r="BE72" i="8"/>
  <c r="BI72" i="8"/>
  <c r="BK72" i="8"/>
  <c r="BQ72" i="8"/>
  <c r="BS72" i="8"/>
  <c r="BV72" i="8"/>
  <c r="BY72" i="8"/>
  <c r="CA72" i="8"/>
  <c r="CD72" i="8"/>
  <c r="CG72" i="8"/>
  <c r="CI72" i="8"/>
  <c r="CL72" i="8"/>
  <c r="CO72" i="8"/>
  <c r="CQ72" i="8"/>
  <c r="CU72" i="8"/>
  <c r="CX72" i="8"/>
  <c r="DA72" i="8"/>
  <c r="DE72" i="8"/>
  <c r="DG72" i="8"/>
  <c r="DJ72" i="8"/>
  <c r="DN72" i="8"/>
  <c r="DQ72" i="8"/>
  <c r="DS72" i="8"/>
  <c r="DV72" i="8"/>
  <c r="DY72" i="8"/>
  <c r="EA72" i="8"/>
  <c r="ED72" i="8"/>
  <c r="EG72" i="8"/>
  <c r="J73" i="8"/>
  <c r="Q73" i="8"/>
  <c r="S73" i="8" s="1"/>
  <c r="W73" i="8"/>
  <c r="AE73" i="8"/>
  <c r="AL73" i="8"/>
  <c r="AS73" i="8"/>
  <c r="BA73" i="8"/>
  <c r="BI73" i="8"/>
  <c r="BR73" i="8"/>
  <c r="BZ73" i="8"/>
  <c r="CG73" i="8"/>
  <c r="CM73" i="8"/>
  <c r="CW73" i="8"/>
  <c r="DE73" i="8"/>
  <c r="DK73" i="8"/>
  <c r="DU73" i="8"/>
  <c r="EA73" i="8"/>
  <c r="J74" i="8"/>
  <c r="Q74" i="8"/>
  <c r="R74" i="8"/>
  <c r="S74" i="8"/>
  <c r="U74" i="8"/>
  <c r="V74" i="8"/>
  <c r="W74" i="8"/>
  <c r="Y74" i="8"/>
  <c r="AC74" i="8"/>
  <c r="AD74" i="8"/>
  <c r="AE74" i="8"/>
  <c r="AG74" i="8"/>
  <c r="AH74" i="8"/>
  <c r="AI74" i="8"/>
  <c r="AK74" i="8"/>
  <c r="AL74" i="8"/>
  <c r="AM74" i="8"/>
  <c r="AO74" i="8"/>
  <c r="AP74" i="8"/>
  <c r="AQ74" i="8"/>
  <c r="AS74" i="8"/>
  <c r="AT74" i="8"/>
  <c r="AU74" i="8"/>
  <c r="AW74" i="8"/>
  <c r="AX74" i="8"/>
  <c r="AY74" i="8"/>
  <c r="BA74" i="8"/>
  <c r="BB74" i="8"/>
  <c r="BC74" i="8"/>
  <c r="BE74" i="8"/>
  <c r="BG74" i="8"/>
  <c r="BI74" i="8"/>
  <c r="BJ74" i="8"/>
  <c r="BK74" i="8"/>
  <c r="BM74" i="8"/>
  <c r="BQ74" i="8"/>
  <c r="BR74" i="8"/>
  <c r="BS74" i="8"/>
  <c r="BU74" i="8"/>
  <c r="BV74" i="8"/>
  <c r="BW74" i="8"/>
  <c r="BY74" i="8"/>
  <c r="BZ74" i="8"/>
  <c r="CA74" i="8"/>
  <c r="CC74" i="8"/>
  <c r="CD74" i="8"/>
  <c r="CE74" i="8"/>
  <c r="CG74" i="8"/>
  <c r="CH74" i="8"/>
  <c r="CI74" i="8"/>
  <c r="CK74" i="8"/>
  <c r="CL74" i="8"/>
  <c r="CM74" i="8"/>
  <c r="CO74" i="8"/>
  <c r="CP74" i="8"/>
  <c r="CQ74" i="8"/>
  <c r="CT74" i="8"/>
  <c r="CU74" i="8"/>
  <c r="CW74" i="8"/>
  <c r="CX74" i="8"/>
  <c r="CY74" i="8"/>
  <c r="DA74" i="8"/>
  <c r="DB74" i="8"/>
  <c r="DE74" i="8"/>
  <c r="DF74" i="8"/>
  <c r="DG74" i="8"/>
  <c r="DI74" i="8"/>
  <c r="DJ74" i="8"/>
  <c r="DK74" i="8"/>
  <c r="DN74" i="8"/>
  <c r="DO74" i="8"/>
  <c r="DQ74" i="8"/>
  <c r="DR74" i="8"/>
  <c r="DS74" i="8"/>
  <c r="DU74" i="8"/>
  <c r="DV74" i="8"/>
  <c r="DW74" i="8"/>
  <c r="DY74" i="8"/>
  <c r="DZ74" i="8"/>
  <c r="EA74" i="8"/>
  <c r="EC74" i="8"/>
  <c r="ED74" i="8"/>
  <c r="EE74" i="8"/>
  <c r="EG74" i="8"/>
  <c r="J75" i="8"/>
  <c r="Q75" i="8"/>
  <c r="R75" i="8"/>
  <c r="U75" i="8"/>
  <c r="V75" i="8"/>
  <c r="W75" i="8"/>
  <c r="Y75" i="8"/>
  <c r="AC75" i="8"/>
  <c r="AD75" i="8"/>
  <c r="AE75" i="8"/>
  <c r="AG75" i="8"/>
  <c r="AH75" i="8"/>
  <c r="AI75" i="8"/>
  <c r="AK75" i="8"/>
  <c r="AL75" i="8"/>
  <c r="AM75" i="8"/>
  <c r="AO75" i="8"/>
  <c r="AP75" i="8"/>
  <c r="AQ75" i="8"/>
  <c r="AS75" i="8"/>
  <c r="AT75" i="8"/>
  <c r="AU75" i="8"/>
  <c r="AW75" i="8"/>
  <c r="AX75" i="8"/>
  <c r="AY75" i="8"/>
  <c r="BA75" i="8"/>
  <c r="BB75" i="8"/>
  <c r="BC75" i="8"/>
  <c r="BE75" i="8"/>
  <c r="BF75" i="8"/>
  <c r="BI75" i="8"/>
  <c r="BJ75" i="8"/>
  <c r="BK75" i="8"/>
  <c r="BM75" i="8"/>
  <c r="BQ75" i="8"/>
  <c r="BR75" i="8"/>
  <c r="BS75" i="8"/>
  <c r="BU75" i="8"/>
  <c r="BV75" i="8"/>
  <c r="BW75" i="8"/>
  <c r="BY75" i="8"/>
  <c r="BZ75" i="8"/>
  <c r="CA75" i="8"/>
  <c r="CC75" i="8"/>
  <c r="CD75" i="8"/>
  <c r="CE75" i="8"/>
  <c r="CG75" i="8"/>
  <c r="CH75" i="8"/>
  <c r="CI75" i="8"/>
  <c r="CK75" i="8"/>
  <c r="CL75" i="8"/>
  <c r="CM75" i="8"/>
  <c r="CO75" i="8"/>
  <c r="CP75" i="8"/>
  <c r="CQ75" i="8"/>
  <c r="CT75" i="8"/>
  <c r="CU75" i="8"/>
  <c r="CW75" i="8"/>
  <c r="CX75" i="8"/>
  <c r="CY75" i="8"/>
  <c r="DA75" i="8"/>
  <c r="DB75" i="8"/>
  <c r="DE75" i="8"/>
  <c r="DF75" i="8"/>
  <c r="DG75" i="8"/>
  <c r="DI75" i="8"/>
  <c r="DJ75" i="8"/>
  <c r="DK75" i="8"/>
  <c r="DN75" i="8"/>
  <c r="DO75" i="8"/>
  <c r="DQ75" i="8"/>
  <c r="DR75" i="8"/>
  <c r="DS75" i="8"/>
  <c r="DU75" i="8"/>
  <c r="DV75" i="8"/>
  <c r="DW75" i="8"/>
  <c r="DY75" i="8"/>
  <c r="DZ75" i="8"/>
  <c r="EA75" i="8"/>
  <c r="EC75" i="8"/>
  <c r="ED75" i="8"/>
  <c r="EE75" i="8"/>
  <c r="EG75" i="8"/>
  <c r="J76" i="8"/>
  <c r="Q76" i="8"/>
  <c r="S76" i="8" s="1"/>
  <c r="AI76" i="8"/>
  <c r="AT76" i="8"/>
  <c r="BB76" i="8"/>
  <c r="BK76" i="8"/>
  <c r="BV76" i="8"/>
  <c r="CE76" i="8"/>
  <c r="CM76" i="8"/>
  <c r="DA76" i="8"/>
  <c r="DK76" i="8"/>
  <c r="DS76" i="8"/>
  <c r="EA76" i="8"/>
  <c r="J77" i="8"/>
  <c r="Q77" i="8"/>
  <c r="U77" i="8" s="1"/>
  <c r="AD77" i="8"/>
  <c r="AK77" i="8"/>
  <c r="AW77" i="8"/>
  <c r="BE77" i="8"/>
  <c r="BO77" i="8"/>
  <c r="BW77" i="8"/>
  <c r="CK77" i="8"/>
  <c r="CQ77" i="8"/>
  <c r="DG77" i="8"/>
  <c r="DQ77" i="8"/>
  <c r="EA77" i="8"/>
  <c r="J78" i="8"/>
  <c r="Q78" i="8"/>
  <c r="S78" i="8" s="1"/>
  <c r="U78" i="8"/>
  <c r="V78" i="8"/>
  <c r="Y78" i="8"/>
  <c r="AD78" i="8"/>
  <c r="AE78" i="8"/>
  <c r="AI78" i="8"/>
  <c r="AK78" i="8"/>
  <c r="AL78" i="8"/>
  <c r="AP78" i="8"/>
  <c r="AQ78" i="8"/>
  <c r="AT78" i="8"/>
  <c r="AW78" i="8"/>
  <c r="AY78" i="8"/>
  <c r="BA78" i="8"/>
  <c r="BE78" i="8"/>
  <c r="BF78" i="8"/>
  <c r="BG78" i="8"/>
  <c r="BK78" i="8"/>
  <c r="BM78" i="8"/>
  <c r="BO78" i="8"/>
  <c r="BR78" i="8"/>
  <c r="BU78" i="8"/>
  <c r="BV78" i="8"/>
  <c r="BZ78" i="8"/>
  <c r="CA78" i="8"/>
  <c r="CC78" i="8"/>
  <c r="CF78" i="8"/>
  <c r="CG78" i="8"/>
  <c r="CI78" i="8"/>
  <c r="CK78" i="8"/>
  <c r="CM78" i="8"/>
  <c r="CN78" i="8"/>
  <c r="CQ78" i="8"/>
  <c r="CR78" i="8"/>
  <c r="CU78" i="8"/>
  <c r="CW78" i="8"/>
  <c r="CY78" i="8"/>
  <c r="CZ78" i="8"/>
  <c r="DD78" i="8"/>
  <c r="DE78" i="8"/>
  <c r="DG78" i="8"/>
  <c r="DI78" i="8"/>
  <c r="DK78" i="8"/>
  <c r="DL78" i="8"/>
  <c r="DP78" i="8"/>
  <c r="DQ78" i="8"/>
  <c r="DS78" i="8"/>
  <c r="DU78" i="8"/>
  <c r="DW78" i="8"/>
  <c r="DX78" i="8"/>
  <c r="EA78" i="8"/>
  <c r="EB78" i="8"/>
  <c r="EC78" i="8"/>
  <c r="EF78" i="8"/>
  <c r="EG78" i="8"/>
  <c r="J79" i="8"/>
  <c r="K79" i="8" s="1"/>
  <c r="Q79" i="8"/>
  <c r="S79" i="8" s="1"/>
  <c r="T79" i="8"/>
  <c r="W79" i="8"/>
  <c r="X79" i="8"/>
  <c r="AB79" i="8"/>
  <c r="AC79" i="8"/>
  <c r="AE79" i="8"/>
  <c r="AI79" i="8"/>
  <c r="AJ79" i="8"/>
  <c r="AM79" i="8"/>
  <c r="AN79" i="8"/>
  <c r="AO79" i="8"/>
  <c r="AR79" i="8"/>
  <c r="AS79" i="8"/>
  <c r="AU79" i="8"/>
  <c r="AW79" i="8"/>
  <c r="AY79" i="8"/>
  <c r="AZ79" i="8"/>
  <c r="BC79" i="8"/>
  <c r="BD79" i="8"/>
  <c r="BE79" i="8"/>
  <c r="BH79" i="8"/>
  <c r="BI79" i="8"/>
  <c r="BK79" i="8"/>
  <c r="BM79" i="8"/>
  <c r="BO79" i="8"/>
  <c r="BP79" i="8"/>
  <c r="BT79" i="8"/>
  <c r="BU79" i="8"/>
  <c r="BW79" i="8"/>
  <c r="CB79" i="8"/>
  <c r="CC79" i="8"/>
  <c r="CE79" i="8"/>
  <c r="CG79" i="8"/>
  <c r="CI79" i="8"/>
  <c r="CJ79" i="8"/>
  <c r="CM79" i="8"/>
  <c r="CN79" i="8"/>
  <c r="CO79" i="8"/>
  <c r="CR79" i="8"/>
  <c r="CU79" i="8"/>
  <c r="CV79" i="8"/>
  <c r="CY79" i="8"/>
  <c r="CZ79" i="8"/>
  <c r="DA79" i="8"/>
  <c r="DE79" i="8"/>
  <c r="DG79" i="8"/>
  <c r="DH79" i="8"/>
  <c r="DK79" i="8"/>
  <c r="DL79" i="8"/>
  <c r="DO79" i="8"/>
  <c r="DQ79" i="8"/>
  <c r="DS79" i="8"/>
  <c r="DT79" i="8"/>
  <c r="DW79" i="8"/>
  <c r="DX79" i="8"/>
  <c r="DY79" i="8"/>
  <c r="EB79" i="8"/>
  <c r="EC79" i="8"/>
  <c r="EE79" i="8"/>
  <c r="EG79" i="8"/>
  <c r="J80" i="8"/>
  <c r="K80" i="8" s="1"/>
  <c r="Q80" i="8"/>
  <c r="J81" i="8"/>
  <c r="K81" i="8" s="1"/>
  <c r="Q81" i="8"/>
  <c r="S81" i="8" s="1"/>
  <c r="W81" i="8"/>
  <c r="X81" i="8"/>
  <c r="Y81" i="8"/>
  <c r="AE81" i="8"/>
  <c r="AG81" i="8"/>
  <c r="AJ81" i="8"/>
  <c r="AN81" i="8"/>
  <c r="AR81" i="8"/>
  <c r="AS81" i="8"/>
  <c r="AY81" i="8"/>
  <c r="AZ81" i="8"/>
  <c r="BC81" i="8"/>
  <c r="BH81" i="8"/>
  <c r="BI81" i="8"/>
  <c r="BM81" i="8"/>
  <c r="BP81" i="8"/>
  <c r="BT81" i="8"/>
  <c r="BU81" i="8"/>
  <c r="CA81" i="8"/>
  <c r="CE81" i="8"/>
  <c r="CF81" i="8"/>
  <c r="CI81" i="8"/>
  <c r="CK81" i="8"/>
  <c r="CN81" i="8"/>
  <c r="CO81" i="8"/>
  <c r="CU81" i="8"/>
  <c r="CV81" i="8"/>
  <c r="CY81" i="8"/>
  <c r="DA81" i="8"/>
  <c r="DD81" i="8"/>
  <c r="DE81" i="8"/>
  <c r="DI81" i="8"/>
  <c r="DK81" i="8"/>
  <c r="DL81" i="8"/>
  <c r="DP81" i="8"/>
  <c r="DQ81" i="8"/>
  <c r="DT81" i="8"/>
  <c r="DW81" i="8"/>
  <c r="DY81" i="8"/>
  <c r="EA81" i="8"/>
  <c r="EE81" i="8"/>
  <c r="EF81" i="8"/>
  <c r="EG81" i="8"/>
  <c r="J82" i="8"/>
  <c r="K82" i="8" s="1"/>
  <c r="Q82" i="8"/>
  <c r="AM82" i="8" s="1"/>
  <c r="DI82" i="8"/>
  <c r="J83" i="8"/>
  <c r="K83" i="8" s="1"/>
  <c r="L83" i="8" s="1"/>
  <c r="Q83" i="8"/>
  <c r="T83" i="8" s="1"/>
  <c r="W83" i="8"/>
  <c r="X83" i="8"/>
  <c r="AB83" i="8"/>
  <c r="AE83" i="8"/>
  <c r="AI83" i="8"/>
  <c r="AJ83" i="8"/>
  <c r="AO83" i="8"/>
  <c r="AR83" i="8"/>
  <c r="AS83" i="8"/>
  <c r="AY83" i="8"/>
  <c r="AZ83" i="8"/>
  <c r="BD83" i="8"/>
  <c r="BH83" i="8"/>
  <c r="BK83" i="8"/>
  <c r="BM83" i="8"/>
  <c r="BP83" i="8"/>
  <c r="BS83" i="8"/>
  <c r="BT83" i="8"/>
  <c r="CA83" i="8"/>
  <c r="CC83" i="8"/>
  <c r="CE83" i="8"/>
  <c r="CI83" i="8"/>
  <c r="CJ83" i="8"/>
  <c r="CK83" i="8"/>
  <c r="CO83" i="8"/>
  <c r="CQ83" i="8"/>
  <c r="CU83" i="8"/>
  <c r="CV83" i="8"/>
  <c r="CY83" i="8"/>
  <c r="CZ83" i="8"/>
  <c r="DA83" i="8"/>
  <c r="DD83" i="8"/>
  <c r="DE83" i="8"/>
  <c r="DG83" i="8"/>
  <c r="DI83" i="8"/>
  <c r="DK83" i="8"/>
  <c r="DL83" i="8"/>
  <c r="DO83" i="8"/>
  <c r="DP83" i="8"/>
  <c r="DQ83" i="8"/>
  <c r="DT83" i="8"/>
  <c r="DU83" i="8"/>
  <c r="DW83" i="8"/>
  <c r="DY83" i="8"/>
  <c r="EA83" i="8"/>
  <c r="EB83" i="8"/>
  <c r="EE83" i="8"/>
  <c r="EF83" i="8"/>
  <c r="EG83" i="8"/>
  <c r="J84" i="8"/>
  <c r="Q84" i="8"/>
  <c r="AM84" i="8" s="1"/>
  <c r="CY84" i="8"/>
  <c r="DT84" i="8"/>
  <c r="J85" i="8"/>
  <c r="K85" i="8" s="1"/>
  <c r="Q85" i="8"/>
  <c r="S85" i="8"/>
  <c r="X85" i="8"/>
  <c r="Y85" i="8"/>
  <c r="AE85" i="8"/>
  <c r="AG85" i="8"/>
  <c r="AM85" i="8"/>
  <c r="AN85" i="8"/>
  <c r="AS85" i="8"/>
  <c r="AU85" i="8"/>
  <c r="AZ85" i="8"/>
  <c r="BC85" i="8"/>
  <c r="BH85" i="8"/>
  <c r="BI85" i="8"/>
  <c r="BO85" i="8"/>
  <c r="BP85" i="8"/>
  <c r="BU85" i="8"/>
  <c r="BX85" i="8"/>
  <c r="CE85" i="8"/>
  <c r="CF85" i="8"/>
  <c r="CN85" i="8"/>
  <c r="CO85" i="8"/>
  <c r="CV85" i="8"/>
  <c r="CY85" i="8"/>
  <c r="DD85" i="8"/>
  <c r="DE85" i="8"/>
  <c r="DK85" i="8"/>
  <c r="DL85" i="8"/>
  <c r="DQ85" i="8"/>
  <c r="DT85" i="8"/>
  <c r="DY85" i="8"/>
  <c r="EA85" i="8"/>
  <c r="EF85" i="8"/>
  <c r="EG85" i="8"/>
  <c r="J86" i="8"/>
  <c r="K86" i="8" s="1"/>
  <c r="L86" i="8" s="1"/>
  <c r="Q86" i="8"/>
  <c r="AB86" i="8" s="1"/>
  <c r="AM86" i="8"/>
  <c r="BH86" i="8"/>
  <c r="BS86" i="8"/>
  <c r="CY86" i="8"/>
  <c r="DI86" i="8"/>
  <c r="DT86" i="8"/>
  <c r="J87" i="8"/>
  <c r="Q87" i="8"/>
  <c r="J88" i="8"/>
  <c r="Q88" i="8"/>
  <c r="Y88" i="8" s="1"/>
  <c r="AK88" i="8"/>
  <c r="AL88" i="8"/>
  <c r="AW88" i="8"/>
  <c r="BI88" i="8"/>
  <c r="BR88" i="8"/>
  <c r="CC88" i="8"/>
  <c r="CW88" i="8"/>
  <c r="DE88" i="8"/>
  <c r="DF88" i="8"/>
  <c r="EC88" i="8"/>
  <c r="ED88" i="8"/>
  <c r="J89" i="8"/>
  <c r="Q89" i="8"/>
  <c r="AD89" i="8" s="1"/>
  <c r="BI89" i="8"/>
  <c r="DE89" i="8"/>
  <c r="EC89" i="8"/>
  <c r="J90" i="8"/>
  <c r="Q90" i="8"/>
  <c r="U90" i="8" s="1"/>
  <c r="AL90" i="8"/>
  <c r="BI90" i="8"/>
  <c r="CC90" i="8"/>
  <c r="DA90" i="8"/>
  <c r="DY90" i="8"/>
  <c r="J91" i="8"/>
  <c r="Q91" i="8"/>
  <c r="Y91" i="8" s="1"/>
  <c r="AC91" i="8"/>
  <c r="AK91" i="8"/>
  <c r="AL91" i="8"/>
  <c r="AW91" i="8"/>
  <c r="BE91" i="8"/>
  <c r="BI91" i="8"/>
  <c r="BR91" i="8"/>
  <c r="BZ91" i="8"/>
  <c r="CC91" i="8"/>
  <c r="CP91" i="8"/>
  <c r="DA91" i="8"/>
  <c r="DE91" i="8"/>
  <c r="DQ91" i="8"/>
  <c r="DY91" i="8"/>
  <c r="EC91" i="8"/>
  <c r="J92" i="8"/>
  <c r="Q92" i="8"/>
  <c r="AL92" i="8" s="1"/>
  <c r="DA92" i="8"/>
  <c r="J93" i="8"/>
  <c r="Q93" i="8"/>
  <c r="U93" i="8" s="1"/>
  <c r="V93" i="8"/>
  <c r="Y93" i="8"/>
  <c r="AC93" i="8"/>
  <c r="AG93" i="8"/>
  <c r="AK93" i="8"/>
  <c r="AL93" i="8"/>
  <c r="AS93" i="8"/>
  <c r="AT93" i="8"/>
  <c r="AW93" i="8"/>
  <c r="BA93" i="8"/>
  <c r="BB93" i="8"/>
  <c r="BE93" i="8"/>
  <c r="BI93" i="8"/>
  <c r="BJ93" i="8"/>
  <c r="BM93" i="8"/>
  <c r="BQ93" i="8"/>
  <c r="BR93" i="8"/>
  <c r="BU93" i="8"/>
  <c r="BY93" i="8"/>
  <c r="BZ93" i="8"/>
  <c r="CC93" i="8"/>
  <c r="CG93" i="8"/>
  <c r="CH93" i="8"/>
  <c r="CO93" i="8"/>
  <c r="CP93" i="8"/>
  <c r="CW93" i="8"/>
  <c r="CX93" i="8"/>
  <c r="DA93" i="8"/>
  <c r="DE93" i="8"/>
  <c r="DF93" i="8"/>
  <c r="DI93" i="8"/>
  <c r="DN93" i="8"/>
  <c r="DQ93" i="8"/>
  <c r="DU93" i="8"/>
  <c r="DV93" i="8"/>
  <c r="DY93" i="8"/>
  <c r="EC93" i="8"/>
  <c r="ED93" i="8"/>
  <c r="EF93" i="8"/>
  <c r="J94" i="8"/>
  <c r="K94" i="8" s="1"/>
  <c r="Q94" i="8"/>
  <c r="AB94" i="8" s="1"/>
  <c r="CC94" i="8"/>
  <c r="DT94" i="8"/>
  <c r="J95" i="8"/>
  <c r="K95" i="8" s="1"/>
  <c r="Q95" i="8"/>
  <c r="AL95" i="8"/>
  <c r="BH95" i="8"/>
  <c r="CC95" i="8"/>
  <c r="CX95" i="8"/>
  <c r="DT95" i="8"/>
  <c r="J96" i="8"/>
  <c r="K96" i="8" s="1"/>
  <c r="Q96" i="8"/>
  <c r="AB96" i="8" s="1"/>
  <c r="AP96" i="8"/>
  <c r="AV96" i="8"/>
  <c r="BF96" i="8"/>
  <c r="BQ96" i="8"/>
  <c r="CB96" i="8"/>
  <c r="CG96" i="8"/>
  <c r="CW96" i="8"/>
  <c r="DB96" i="8"/>
  <c r="DH96" i="8"/>
  <c r="DX96" i="8"/>
  <c r="EC96" i="8"/>
  <c r="J97" i="8"/>
  <c r="Q97" i="8"/>
  <c r="AB97" i="8" s="1"/>
  <c r="AL97" i="8"/>
  <c r="BH97" i="8"/>
  <c r="BR97" i="8"/>
  <c r="CX97" i="8"/>
  <c r="DI97" i="8"/>
  <c r="DT97" i="8"/>
  <c r="J98" i="8"/>
  <c r="Q98" i="8"/>
  <c r="U98" i="8"/>
  <c r="AB98" i="8"/>
  <c r="AF98" i="8"/>
  <c r="AL98" i="8"/>
  <c r="AP98" i="8"/>
  <c r="AW98" i="8"/>
  <c r="BA98" i="8"/>
  <c r="BH98" i="8"/>
  <c r="BL98" i="8"/>
  <c r="BR98" i="8"/>
  <c r="BV98" i="8"/>
  <c r="CC98" i="8"/>
  <c r="CG98" i="8"/>
  <c r="CN98" i="8"/>
  <c r="CR98" i="8"/>
  <c r="DD98" i="8"/>
  <c r="DH98" i="8"/>
  <c r="DR98" i="8"/>
  <c r="DT98" i="8"/>
  <c r="EC98" i="8"/>
  <c r="ED98" i="8"/>
  <c r="J99" i="8"/>
  <c r="Q99" i="8"/>
  <c r="V99" i="8" s="1"/>
  <c r="AB99" i="8"/>
  <c r="AG99" i="8"/>
  <c r="AL99" i="8"/>
  <c r="AW99" i="8"/>
  <c r="BB99" i="8"/>
  <c r="BH99" i="8"/>
  <c r="BR99" i="8"/>
  <c r="BX99" i="8"/>
  <c r="CC99" i="8"/>
  <c r="CN99" i="8"/>
  <c r="CX99" i="8"/>
  <c r="DD99" i="8"/>
  <c r="DN99" i="8"/>
  <c r="DT99" i="8"/>
  <c r="DY99" i="8"/>
  <c r="J100" i="8"/>
  <c r="Q100" i="8"/>
  <c r="U100" i="8" s="1"/>
  <c r="AF100" i="8"/>
  <c r="AK100" i="8"/>
  <c r="AV100" i="8"/>
  <c r="AW100" i="8"/>
  <c r="BH100" i="8"/>
  <c r="BL100" i="8"/>
  <c r="BV100" i="8"/>
  <c r="CB100" i="8"/>
  <c r="CL100" i="8"/>
  <c r="CN100" i="8"/>
  <c r="CX100" i="8"/>
  <c r="DH100" i="8"/>
  <c r="DT100" i="8"/>
  <c r="DX100" i="8"/>
  <c r="J101" i="8"/>
  <c r="Q101" i="8"/>
  <c r="AB101" i="8" s="1"/>
  <c r="AW101" i="8"/>
  <c r="BH101" i="8"/>
  <c r="CN101" i="8"/>
  <c r="CX101" i="8"/>
  <c r="ED101" i="8"/>
  <c r="J102" i="8"/>
  <c r="Q102" i="8"/>
  <c r="U102" i="8" s="1"/>
  <c r="AF102" i="8"/>
  <c r="AL102" i="8"/>
  <c r="AW102" i="8"/>
  <c r="BH102" i="8"/>
  <c r="BR102" i="8"/>
  <c r="BV102" i="8"/>
  <c r="CN102" i="8"/>
  <c r="CR102" i="8"/>
  <c r="DD102" i="8"/>
  <c r="DT102" i="8"/>
  <c r="DZ102" i="8"/>
  <c r="J103" i="8"/>
  <c r="Q103" i="8"/>
  <c r="Y103" i="8" s="1"/>
  <c r="AJ103" i="8"/>
  <c r="AL103" i="8"/>
  <c r="BE103" i="8"/>
  <c r="BH103" i="8"/>
  <c r="BZ103" i="8"/>
  <c r="CC103" i="8"/>
  <c r="CX103" i="8"/>
  <c r="DA103" i="8"/>
  <c r="DT103" i="8"/>
  <c r="DV103" i="8"/>
  <c r="J104" i="8"/>
  <c r="K104" i="8" s="1"/>
  <c r="Q104" i="8"/>
  <c r="T104" i="8"/>
  <c r="AB104" i="8"/>
  <c r="AD104" i="8"/>
  <c r="AL104" i="8"/>
  <c r="AO104" i="8"/>
  <c r="AW104" i="8"/>
  <c r="AZ104" i="8"/>
  <c r="BH104" i="8"/>
  <c r="BJ104" i="8"/>
  <c r="BR104" i="8"/>
  <c r="BU104" i="8"/>
  <c r="CC104" i="8"/>
  <c r="CF104" i="8"/>
  <c r="CN104" i="8"/>
  <c r="CP104" i="8"/>
  <c r="CX104" i="8"/>
  <c r="DA104" i="8"/>
  <c r="DI104" i="8"/>
  <c r="DL104" i="8"/>
  <c r="DT104" i="8"/>
  <c r="DV104" i="8"/>
  <c r="ED104" i="8"/>
  <c r="EG104" i="8"/>
  <c r="J105" i="8"/>
  <c r="K105" i="8" s="1"/>
  <c r="Q105" i="8"/>
  <c r="BU105" i="8" s="1"/>
  <c r="J106" i="8"/>
  <c r="K106" i="8" s="1"/>
  <c r="Q106" i="8"/>
  <c r="T106" i="8"/>
  <c r="AB106" i="8"/>
  <c r="AD106" i="8"/>
  <c r="AL106" i="8"/>
  <c r="AO106" i="8"/>
  <c r="AW106" i="8"/>
  <c r="AZ106" i="8"/>
  <c r="BH106" i="8"/>
  <c r="BJ106" i="8"/>
  <c r="BR106" i="8"/>
  <c r="BU106" i="8"/>
  <c r="CC106" i="8"/>
  <c r="CF106" i="8"/>
  <c r="CN106" i="8"/>
  <c r="CP106" i="8"/>
  <c r="CX106" i="8"/>
  <c r="DA106" i="8"/>
  <c r="DI106" i="8"/>
  <c r="DT106" i="8"/>
  <c r="DV106" i="8"/>
  <c r="ED106" i="8"/>
  <c r="EG106" i="8"/>
  <c r="J107" i="8"/>
  <c r="K107" i="8" s="1"/>
  <c r="Q107" i="8"/>
  <c r="T107" i="8"/>
  <c r="V107" i="8"/>
  <c r="Y107" i="8"/>
  <c r="AB107" i="8"/>
  <c r="AD107" i="8"/>
  <c r="AG107" i="8"/>
  <c r="AJ107" i="8"/>
  <c r="AL107" i="8"/>
  <c r="AO107" i="8"/>
  <c r="AR107" i="8"/>
  <c r="AT107" i="8"/>
  <c r="AW107" i="8"/>
  <c r="AZ107" i="8"/>
  <c r="BB107" i="8"/>
  <c r="BE107" i="8"/>
  <c r="BH107" i="8"/>
  <c r="BJ107" i="8"/>
  <c r="BM107" i="8"/>
  <c r="BP107" i="8"/>
  <c r="BR107" i="8"/>
  <c r="BU107" i="8"/>
  <c r="BX107" i="8"/>
  <c r="BZ107" i="8"/>
  <c r="CC107" i="8"/>
  <c r="CF107" i="8"/>
  <c r="CH107" i="8"/>
  <c r="CK107" i="8"/>
  <c r="CN107" i="8"/>
  <c r="CP107" i="8"/>
  <c r="CV107" i="8"/>
  <c r="CX107" i="8"/>
  <c r="DA107" i="8"/>
  <c r="DB107" i="8"/>
  <c r="DF107" i="8"/>
  <c r="DH107" i="8"/>
  <c r="DI107" i="8"/>
  <c r="DN107" i="8"/>
  <c r="DQ107" i="8"/>
  <c r="DR107" i="8"/>
  <c r="DT107" i="8"/>
  <c r="DV107" i="8"/>
  <c r="DX107" i="8"/>
  <c r="DY107" i="8"/>
  <c r="EB107" i="8"/>
  <c r="EC107" i="8"/>
  <c r="ED107" i="8"/>
  <c r="EG107" i="8"/>
  <c r="J108" i="8"/>
  <c r="K108" i="8" s="1"/>
  <c r="Q108" i="8"/>
  <c r="BH108" i="8"/>
  <c r="DI108" i="8"/>
  <c r="DT108" i="8"/>
  <c r="J109" i="8"/>
  <c r="K109" i="8" s="1"/>
  <c r="Q109" i="8"/>
  <c r="AT109" i="8"/>
  <c r="BV109" i="8"/>
  <c r="CF109" i="8"/>
  <c r="DA109" i="8"/>
  <c r="J110" i="8"/>
  <c r="K110" i="8" s="1"/>
  <c r="Q110" i="8"/>
  <c r="BV110" i="8"/>
  <c r="DT110" i="8"/>
  <c r="J111" i="8"/>
  <c r="K111" i="8" s="1"/>
  <c r="Q111" i="8"/>
  <c r="U111" i="8"/>
  <c r="AB111" i="8"/>
  <c r="AD111" i="8"/>
  <c r="AK111" i="8"/>
  <c r="AL111" i="8"/>
  <c r="AT111" i="8"/>
  <c r="AW111" i="8"/>
  <c r="BB111" i="8"/>
  <c r="BE111" i="8"/>
  <c r="BJ111" i="8"/>
  <c r="BL111" i="8"/>
  <c r="BQ111" i="8"/>
  <c r="BR111" i="8"/>
  <c r="BV111" i="8"/>
  <c r="BX111" i="8"/>
  <c r="BZ111" i="8"/>
  <c r="CC111" i="8"/>
  <c r="CF111" i="8"/>
  <c r="CG111" i="8"/>
  <c r="CK111" i="8"/>
  <c r="CL111" i="8"/>
  <c r="CN111" i="8"/>
  <c r="CR111" i="8"/>
  <c r="CV111" i="8"/>
  <c r="CW111" i="8"/>
  <c r="DA111" i="8"/>
  <c r="DB111" i="8"/>
  <c r="DD111" i="8"/>
  <c r="DH111" i="8"/>
  <c r="DI111" i="8"/>
  <c r="DN111" i="8"/>
  <c r="DQ111" i="8"/>
  <c r="DR111" i="8"/>
  <c r="DT111" i="8"/>
  <c r="DV111" i="8"/>
  <c r="DX111" i="8"/>
  <c r="DY111" i="8"/>
  <c r="EB111" i="8"/>
  <c r="EC111" i="8"/>
  <c r="ED111" i="8"/>
  <c r="EG111" i="8"/>
  <c r="J112" i="8"/>
  <c r="K112" i="8" s="1"/>
  <c r="Q112" i="8"/>
  <c r="V112" i="8" s="1"/>
  <c r="DI112" i="8"/>
  <c r="J113" i="8"/>
  <c r="K113" i="8" s="1"/>
  <c r="Q113" i="8"/>
  <c r="AL113" i="8" s="1"/>
  <c r="BM113" i="8"/>
  <c r="CH113" i="8"/>
  <c r="DN113" i="8"/>
  <c r="J114" i="8"/>
  <c r="K114" i="8" s="1"/>
  <c r="Q114" i="8"/>
  <c r="AL114" i="8" s="1"/>
  <c r="AW114" i="8"/>
  <c r="BB114" i="8"/>
  <c r="BW114" i="8"/>
  <c r="CM114" i="8"/>
  <c r="CX114" i="8"/>
  <c r="ED114" i="8"/>
  <c r="J115" i="8"/>
  <c r="K115" i="8" s="1"/>
  <c r="Q115" i="8"/>
  <c r="AG115" i="8" s="1"/>
  <c r="CM115" i="8"/>
  <c r="DS115" i="8"/>
  <c r="J116" i="8"/>
  <c r="K116" i="8" s="1"/>
  <c r="Q116" i="8"/>
  <c r="AN116" i="8"/>
  <c r="BT116" i="8"/>
  <c r="CJ116" i="8"/>
  <c r="CZ116" i="8"/>
  <c r="DP116" i="8"/>
  <c r="EF116" i="8"/>
  <c r="J117" i="8"/>
  <c r="K117" i="8" s="1"/>
  <c r="Q117" i="8"/>
  <c r="S117" i="8" s="1"/>
  <c r="U117" i="8"/>
  <c r="W117" i="8"/>
  <c r="AB117" i="8"/>
  <c r="AF117" i="8"/>
  <c r="AG117" i="8"/>
  <c r="AM117" i="8"/>
  <c r="AQ117" i="8"/>
  <c r="AR117" i="8"/>
  <c r="AV117" i="8"/>
  <c r="AW117" i="8"/>
  <c r="BA117" i="8"/>
  <c r="BC117" i="8"/>
  <c r="BG117" i="8"/>
  <c r="BH117" i="8"/>
  <c r="BL117" i="8"/>
  <c r="BM117" i="8"/>
  <c r="BQ117" i="8"/>
  <c r="BS117" i="8"/>
  <c r="BW117" i="8"/>
  <c r="BX117" i="8"/>
  <c r="CB117" i="8"/>
  <c r="CC117" i="8"/>
  <c r="CG117" i="8"/>
  <c r="CI117" i="8"/>
  <c r="CM117" i="8"/>
  <c r="CN117" i="8"/>
  <c r="CR117" i="8"/>
  <c r="CU117" i="8"/>
  <c r="CY117" i="8"/>
  <c r="CZ117" i="8"/>
  <c r="DE117" i="8"/>
  <c r="DG117" i="8"/>
  <c r="DK117" i="8"/>
  <c r="DL117" i="8"/>
  <c r="DQ117" i="8"/>
  <c r="DS117" i="8"/>
  <c r="DW117" i="8"/>
  <c r="DX117" i="8"/>
  <c r="EC117" i="8"/>
  <c r="EE117" i="8"/>
  <c r="J118" i="8"/>
  <c r="K118" i="8" s="1"/>
  <c r="Q118" i="8"/>
  <c r="S118" i="8"/>
  <c r="T118" i="8"/>
  <c r="U118" i="8"/>
  <c r="W118" i="8"/>
  <c r="X118" i="8"/>
  <c r="Y118" i="8"/>
  <c r="AB118" i="8"/>
  <c r="AC118" i="8"/>
  <c r="AE118" i="8"/>
  <c r="AF118" i="8"/>
  <c r="AG118" i="8"/>
  <c r="AI118" i="8"/>
  <c r="AJ118" i="8"/>
  <c r="AK118" i="8"/>
  <c r="AM118" i="8"/>
  <c r="AN118" i="8"/>
  <c r="AO118" i="8"/>
  <c r="AQ118" i="8"/>
  <c r="AR118" i="8"/>
  <c r="AS118" i="8"/>
  <c r="AU118" i="8"/>
  <c r="AV118" i="8"/>
  <c r="AW118" i="8"/>
  <c r="AY118" i="8"/>
  <c r="AZ118" i="8"/>
  <c r="BA118" i="8"/>
  <c r="BC118" i="8"/>
  <c r="BD118" i="8"/>
  <c r="BE118" i="8"/>
  <c r="BG118" i="8"/>
  <c r="BH118" i="8"/>
  <c r="BI118" i="8"/>
  <c r="BK118" i="8"/>
  <c r="BL118" i="8"/>
  <c r="BM118" i="8"/>
  <c r="BO118" i="8"/>
  <c r="BP118" i="8"/>
  <c r="BQ118" i="8"/>
  <c r="BS118" i="8"/>
  <c r="BT118" i="8"/>
  <c r="BU118" i="8"/>
  <c r="BW118" i="8"/>
  <c r="BX118" i="8"/>
  <c r="BY118" i="8"/>
  <c r="CA118" i="8"/>
  <c r="CB118" i="8"/>
  <c r="CC118" i="8"/>
  <c r="CE118" i="8"/>
  <c r="CF118" i="8"/>
  <c r="CG118" i="8"/>
  <c r="CI118" i="8"/>
  <c r="CJ118" i="8"/>
  <c r="CK118" i="8"/>
  <c r="CM118" i="8"/>
  <c r="CN118" i="8"/>
  <c r="CO118" i="8"/>
  <c r="CQ118" i="8"/>
  <c r="CR118" i="8"/>
  <c r="CU118" i="8"/>
  <c r="CV118" i="8"/>
  <c r="CW118" i="8"/>
  <c r="CY118" i="8"/>
  <c r="CZ118" i="8"/>
  <c r="DA118" i="8"/>
  <c r="DD118" i="8"/>
  <c r="DE118" i="8"/>
  <c r="DG118" i="8"/>
  <c r="DH118" i="8"/>
  <c r="DI118" i="8"/>
  <c r="DK118" i="8"/>
  <c r="DL118" i="8"/>
  <c r="DO118" i="8"/>
  <c r="DP118" i="8"/>
  <c r="DQ118" i="8"/>
  <c r="DS118" i="8"/>
  <c r="DT118" i="8"/>
  <c r="DU118" i="8"/>
  <c r="DW118" i="8"/>
  <c r="DY118" i="8"/>
  <c r="EA118" i="8"/>
  <c r="EB118" i="8"/>
  <c r="EC118" i="8"/>
  <c r="EE118" i="8"/>
  <c r="J119" i="8"/>
  <c r="K119" i="8" s="1"/>
  <c r="Q119" i="8"/>
  <c r="S119" i="8" s="1"/>
  <c r="J120" i="8"/>
  <c r="K120" i="8" s="1"/>
  <c r="Q120" i="8"/>
  <c r="S120" i="8" s="1"/>
  <c r="AM120" i="8"/>
  <c r="AR120" i="8"/>
  <c r="AW120" i="8"/>
  <c r="BC120" i="8"/>
  <c r="BH120" i="8"/>
  <c r="BM120" i="8"/>
  <c r="BS120" i="8"/>
  <c r="BX120" i="8"/>
  <c r="CC120" i="8"/>
  <c r="CI120" i="8"/>
  <c r="CN120" i="8"/>
  <c r="CU120" i="8"/>
  <c r="CZ120" i="8"/>
  <c r="DG120" i="8"/>
  <c r="DL120" i="8"/>
  <c r="DS120" i="8"/>
  <c r="DY120" i="8"/>
  <c r="EE120" i="8"/>
  <c r="J121" i="8"/>
  <c r="K121" i="8" s="1"/>
  <c r="Q121" i="8"/>
  <c r="S121" i="8" s="1"/>
  <c r="U121" i="8"/>
  <c r="W121" i="8"/>
  <c r="AB121" i="8"/>
  <c r="AF121" i="8"/>
  <c r="AG121" i="8"/>
  <c r="AK121" i="8"/>
  <c r="AM121" i="8"/>
  <c r="AQ121" i="8"/>
  <c r="AR121" i="8"/>
  <c r="AV121" i="8"/>
  <c r="AW121" i="8"/>
  <c r="BA121" i="8"/>
  <c r="BC121" i="8"/>
  <c r="BG121" i="8"/>
  <c r="BH121" i="8"/>
  <c r="BL121" i="8"/>
  <c r="BM121" i="8"/>
  <c r="BQ121" i="8"/>
  <c r="BS121" i="8"/>
  <c r="BW121" i="8"/>
  <c r="BX121" i="8"/>
  <c r="CB121" i="8"/>
  <c r="CC121" i="8"/>
  <c r="CG121" i="8"/>
  <c r="CI121" i="8"/>
  <c r="CM121" i="8"/>
  <c r="CN121" i="8"/>
  <c r="CR121" i="8"/>
  <c r="CU121" i="8"/>
  <c r="CY121" i="8"/>
  <c r="CZ121" i="8"/>
  <c r="DE121" i="8"/>
  <c r="DG121" i="8"/>
  <c r="DK121" i="8"/>
  <c r="DL121" i="8"/>
  <c r="DQ121" i="8"/>
  <c r="DS121" i="8"/>
  <c r="DW121" i="8"/>
  <c r="DX121" i="8"/>
  <c r="EC121" i="8"/>
  <c r="EE121" i="8"/>
  <c r="AG120" i="8" l="1"/>
  <c r="W120" i="8"/>
  <c r="DX119" i="8"/>
  <c r="CN119" i="8"/>
  <c r="BS119" i="8"/>
  <c r="AB119" i="8"/>
  <c r="CK112" i="8"/>
  <c r="ED105" i="8"/>
  <c r="DW120" i="8"/>
  <c r="DK120" i="8"/>
  <c r="CR120" i="8"/>
  <c r="CG120" i="8"/>
  <c r="BW120" i="8"/>
  <c r="BQ120" i="8"/>
  <c r="BL120" i="8"/>
  <c r="BA120" i="8"/>
  <c r="AV120" i="8"/>
  <c r="AQ120" i="8"/>
  <c r="AK120" i="8"/>
  <c r="AF120" i="8"/>
  <c r="U120" i="8"/>
  <c r="DW119" i="8"/>
  <c r="DK119" i="8"/>
  <c r="CY119" i="8"/>
  <c r="CM119" i="8"/>
  <c r="CB119" i="8"/>
  <c r="BQ119" i="8"/>
  <c r="BG119" i="8"/>
  <c r="AV119" i="8"/>
  <c r="AK119" i="8"/>
  <c r="EB116" i="8"/>
  <c r="DL116" i="8"/>
  <c r="CV116" i="8"/>
  <c r="CF116" i="8"/>
  <c r="BP116" i="8"/>
  <c r="AZ116" i="8"/>
  <c r="AJ116" i="8"/>
  <c r="DN115" i="8"/>
  <c r="CH115" i="8"/>
  <c r="BM115" i="8"/>
  <c r="AQ115" i="8"/>
  <c r="ED112" i="8"/>
  <c r="DB112" i="8"/>
  <c r="CC112" i="8"/>
  <c r="BA112" i="8"/>
  <c r="BA110" i="8"/>
  <c r="BH110" i="8"/>
  <c r="CR110" i="8"/>
  <c r="EB110" i="8"/>
  <c r="BP110" i="8"/>
  <c r="CX110" i="8"/>
  <c r="U108" i="8"/>
  <c r="BP108" i="8"/>
  <c r="CR108" i="8"/>
  <c r="EB108" i="8"/>
  <c r="BV108" i="8"/>
  <c r="DA108" i="8"/>
  <c r="DA105" i="8"/>
  <c r="AB120" i="8"/>
  <c r="CZ119" i="8"/>
  <c r="AW119" i="8"/>
  <c r="BH112" i="8"/>
  <c r="EC120" i="8"/>
  <c r="DQ120" i="8"/>
  <c r="DE120" i="8"/>
  <c r="CY120" i="8"/>
  <c r="CM120" i="8"/>
  <c r="CB120" i="8"/>
  <c r="BG120" i="8"/>
  <c r="EB120" i="8"/>
  <c r="DU120" i="8"/>
  <c r="DP120" i="8"/>
  <c r="DI120" i="8"/>
  <c r="DD120" i="8"/>
  <c r="CW120" i="8"/>
  <c r="CQ120" i="8"/>
  <c r="CK120" i="8"/>
  <c r="CF120" i="8"/>
  <c r="CA120" i="8"/>
  <c r="BU120" i="8"/>
  <c r="BP120" i="8"/>
  <c r="BK120" i="8"/>
  <c r="BE120" i="8"/>
  <c r="AZ120" i="8"/>
  <c r="AU120" i="8"/>
  <c r="AO120" i="8"/>
  <c r="AJ120" i="8"/>
  <c r="AE120" i="8"/>
  <c r="Y120" i="8"/>
  <c r="T120" i="8"/>
  <c r="EE119" i="8"/>
  <c r="DS119" i="8"/>
  <c r="DG119" i="8"/>
  <c r="CU119" i="8"/>
  <c r="CI119" i="8"/>
  <c r="BX119" i="8"/>
  <c r="BM119" i="8"/>
  <c r="BC119" i="8"/>
  <c r="AR119" i="8"/>
  <c r="AG119" i="8"/>
  <c r="W119" i="8"/>
  <c r="DX116" i="8"/>
  <c r="DH116" i="8"/>
  <c r="CR116" i="8"/>
  <c r="CB116" i="8"/>
  <c r="BL116" i="8"/>
  <c r="AV116" i="8"/>
  <c r="AF116" i="8"/>
  <c r="ED115" i="8"/>
  <c r="DI115" i="8"/>
  <c r="CC115" i="8"/>
  <c r="BG115" i="8"/>
  <c r="AL115" i="8"/>
  <c r="DY112" i="8"/>
  <c r="CW112" i="8"/>
  <c r="BV112" i="8"/>
  <c r="AT112" i="8"/>
  <c r="DF110" i="8"/>
  <c r="T109" i="8"/>
  <c r="AF109" i="8"/>
  <c r="BH109" i="8"/>
  <c r="CK109" i="8"/>
  <c r="DT109" i="8"/>
  <c r="AO109" i="8"/>
  <c r="BQ109" i="8"/>
  <c r="CX109" i="8"/>
  <c r="EC109" i="8"/>
  <c r="CK108" i="8"/>
  <c r="DL119" i="8"/>
  <c r="CC119" i="8"/>
  <c r="BH119" i="8"/>
  <c r="AM119" i="8"/>
  <c r="BD116" i="8"/>
  <c r="BR115" i="8"/>
  <c r="AW115" i="8"/>
  <c r="T105" i="8"/>
  <c r="AB105" i="8"/>
  <c r="AZ105" i="8"/>
  <c r="CC105" i="8"/>
  <c r="DL105" i="8"/>
  <c r="EG105" i="8"/>
  <c r="AD105" i="8"/>
  <c r="BH105" i="8"/>
  <c r="CN105" i="8"/>
  <c r="DN105" i="8"/>
  <c r="AL105" i="8"/>
  <c r="BR105" i="8"/>
  <c r="CP105" i="8"/>
  <c r="DV105" i="8"/>
  <c r="EA120" i="8"/>
  <c r="DT120" i="8"/>
  <c r="DO120" i="8"/>
  <c r="DH120" i="8"/>
  <c r="DA120" i="8"/>
  <c r="CV120" i="8"/>
  <c r="CO120" i="8"/>
  <c r="CJ120" i="8"/>
  <c r="CE120" i="8"/>
  <c r="BY120" i="8"/>
  <c r="BT120" i="8"/>
  <c r="BO120" i="8"/>
  <c r="BI120" i="8"/>
  <c r="BD120" i="8"/>
  <c r="AY120" i="8"/>
  <c r="AS120" i="8"/>
  <c r="AN120" i="8"/>
  <c r="AI120" i="8"/>
  <c r="AC120" i="8"/>
  <c r="X120" i="8"/>
  <c r="EC119" i="8"/>
  <c r="DQ119" i="8"/>
  <c r="DE119" i="8"/>
  <c r="CR119" i="8"/>
  <c r="CG119" i="8"/>
  <c r="BW119" i="8"/>
  <c r="BL119" i="8"/>
  <c r="BA119" i="8"/>
  <c r="AQ119" i="8"/>
  <c r="AF119" i="8"/>
  <c r="U119" i="8"/>
  <c r="AK117" i="8"/>
  <c r="DT116" i="8"/>
  <c r="DD116" i="8"/>
  <c r="CN116" i="8"/>
  <c r="BX116" i="8"/>
  <c r="BH116" i="8"/>
  <c r="AR116" i="8"/>
  <c r="DY115" i="8"/>
  <c r="CX115" i="8"/>
  <c r="BW115" i="8"/>
  <c r="BB115" i="8"/>
  <c r="DY114" i="8"/>
  <c r="BR114" i="8"/>
  <c r="DQ112" i="8"/>
  <c r="CP112" i="8"/>
  <c r="BP112" i="8"/>
  <c r="AL112" i="8"/>
  <c r="V111" i="8"/>
  <c r="AF111" i="8"/>
  <c r="AP111" i="8"/>
  <c r="AZ111" i="8"/>
  <c r="BF111" i="8"/>
  <c r="BM111" i="8"/>
  <c r="BU111" i="8"/>
  <c r="CB111" i="8"/>
  <c r="CH111" i="8"/>
  <c r="CP111" i="8"/>
  <c r="CX111" i="8"/>
  <c r="DF111" i="8"/>
  <c r="Y111" i="8"/>
  <c r="AJ111" i="8"/>
  <c r="AR111" i="8"/>
  <c r="BA111" i="8"/>
  <c r="BH111" i="8"/>
  <c r="BP111" i="8"/>
  <c r="CK110" i="8"/>
  <c r="DN109" i="8"/>
  <c r="BB109" i="8"/>
  <c r="CC108" i="8"/>
  <c r="AW105" i="8"/>
  <c r="DR102" i="8"/>
  <c r="CC102" i="8"/>
  <c r="BA102" i="8"/>
  <c r="AB102" i="8"/>
  <c r="DT101" i="8"/>
  <c r="CC101" i="8"/>
  <c r="AL101" i="8"/>
  <c r="ED100" i="8"/>
  <c r="DR100" i="8"/>
  <c r="CW100" i="8"/>
  <c r="CG100" i="8"/>
  <c r="BR100" i="8"/>
  <c r="BF100" i="8"/>
  <c r="AP100" i="8"/>
  <c r="AB100" i="8"/>
  <c r="ED99" i="8"/>
  <c r="DI99" i="8"/>
  <c r="CH99" i="8"/>
  <c r="BM99" i="8"/>
  <c r="AR99" i="8"/>
  <c r="DR96" i="8"/>
  <c r="CL96" i="8"/>
  <c r="BL96" i="8"/>
  <c r="AK96" i="8"/>
  <c r="DI94" i="8"/>
  <c r="BH94" i="8"/>
  <c r="CC92" i="8"/>
  <c r="DQ90" i="8"/>
  <c r="CP90" i="8"/>
  <c r="BU90" i="8"/>
  <c r="BA90" i="8"/>
  <c r="AD90" i="8"/>
  <c r="DU88" i="8"/>
  <c r="CG88" i="8"/>
  <c r="BE88" i="8"/>
  <c r="AC88" i="8"/>
  <c r="CC86" i="8"/>
  <c r="BH84" i="8"/>
  <c r="BS82" i="8"/>
  <c r="EE78" i="8"/>
  <c r="DY78" i="8"/>
  <c r="DT78" i="8"/>
  <c r="DO78" i="8"/>
  <c r="DH78" i="8"/>
  <c r="DA78" i="8"/>
  <c r="CV78" i="8"/>
  <c r="CO78" i="8"/>
  <c r="CJ78" i="8"/>
  <c r="CE78" i="8"/>
  <c r="BW78" i="8"/>
  <c r="BQ78" i="8"/>
  <c r="BJ78" i="8"/>
  <c r="BB78" i="8"/>
  <c r="AU78" i="8"/>
  <c r="AO78" i="8"/>
  <c r="AG78" i="8"/>
  <c r="DY77" i="8"/>
  <c r="DB77" i="8"/>
  <c r="CH77" i="8"/>
  <c r="BM77" i="8"/>
  <c r="AT77" i="8"/>
  <c r="EG76" i="8"/>
  <c r="DY76" i="8"/>
  <c r="DR76" i="8"/>
  <c r="DI76" i="8"/>
  <c r="CW76" i="8"/>
  <c r="CL76" i="8"/>
  <c r="CC76" i="8"/>
  <c r="BR76" i="8"/>
  <c r="BJ76" i="8"/>
  <c r="BA76" i="8"/>
  <c r="AP76" i="8"/>
  <c r="AG76" i="8"/>
  <c r="Y76" i="8"/>
  <c r="EG73" i="8"/>
  <c r="DZ73" i="8"/>
  <c r="DR73" i="8"/>
  <c r="DJ73" i="8"/>
  <c r="DB73" i="8"/>
  <c r="CT73" i="8"/>
  <c r="CL73" i="8"/>
  <c r="CE73" i="8"/>
  <c r="BW73" i="8"/>
  <c r="BQ73" i="8"/>
  <c r="BF73" i="8"/>
  <c r="AX73" i="8"/>
  <c r="AQ73" i="8"/>
  <c r="AK73" i="8"/>
  <c r="AC73" i="8"/>
  <c r="V73" i="8"/>
  <c r="EC72" i="8"/>
  <c r="DW72" i="8"/>
  <c r="DR72" i="8"/>
  <c r="DK72" i="8"/>
  <c r="DF72" i="8"/>
  <c r="CY72" i="8"/>
  <c r="CT72" i="8"/>
  <c r="CM72" i="8"/>
  <c r="CH72" i="8"/>
  <c r="CC72" i="8"/>
  <c r="BW72" i="8"/>
  <c r="BR72" i="8"/>
  <c r="BJ72" i="8"/>
  <c r="BC72" i="8"/>
  <c r="AX72" i="8"/>
  <c r="AS72" i="8"/>
  <c r="AM72" i="8"/>
  <c r="AH72" i="8"/>
  <c r="AC72" i="8"/>
  <c r="W72" i="8"/>
  <c r="R72" i="8"/>
  <c r="EE71" i="8"/>
  <c r="DW71" i="8"/>
  <c r="DQ71" i="8"/>
  <c r="DI71" i="8"/>
  <c r="CY71" i="8"/>
  <c r="CQ71" i="8"/>
  <c r="CK71" i="8"/>
  <c r="CC71" i="8"/>
  <c r="BV71" i="8"/>
  <c r="BM71" i="8"/>
  <c r="BC71" i="8"/>
  <c r="AW71" i="8"/>
  <c r="AL71" i="8"/>
  <c r="AC71" i="8"/>
  <c r="DI101" i="8"/>
  <c r="BR101" i="8"/>
  <c r="EC100" i="8"/>
  <c r="DI100" i="8"/>
  <c r="CR100" i="8"/>
  <c r="CC100" i="8"/>
  <c r="BQ100" i="8"/>
  <c r="BA100" i="8"/>
  <c r="AL100" i="8"/>
  <c r="CX94" i="8"/>
  <c r="AW94" i="8"/>
  <c r="BI92" i="8"/>
  <c r="DN90" i="8"/>
  <c r="CO90" i="8"/>
  <c r="BR90" i="8"/>
  <c r="AW90" i="8"/>
  <c r="AC90" i="8"/>
  <c r="BM82" i="8"/>
  <c r="DR77" i="8"/>
  <c r="CU77" i="8"/>
  <c r="CA77" i="8"/>
  <c r="BF77" i="8"/>
  <c r="AL77" i="8"/>
  <c r="ED76" i="8"/>
  <c r="DW76" i="8"/>
  <c r="DQ76" i="8"/>
  <c r="DF76" i="8"/>
  <c r="CU76" i="8"/>
  <c r="CK76" i="8"/>
  <c r="BZ76" i="8"/>
  <c r="BQ76" i="8"/>
  <c r="BG76" i="8"/>
  <c r="AW76" i="8"/>
  <c r="AO76" i="8"/>
  <c r="AE76" i="8"/>
  <c r="U76" i="8"/>
  <c r="EE73" i="8"/>
  <c r="DW73" i="8"/>
  <c r="DQ73" i="8"/>
  <c r="DI73" i="8"/>
  <c r="CY73" i="8"/>
  <c r="CQ73" i="8"/>
  <c r="CK73" i="8"/>
  <c r="CC73" i="8"/>
  <c r="BV73" i="8"/>
  <c r="BM73" i="8"/>
  <c r="BC73" i="8"/>
  <c r="AW73" i="8"/>
  <c r="AP73" i="8"/>
  <c r="AH73" i="8"/>
  <c r="U73" i="8"/>
  <c r="S71" i="8"/>
  <c r="R71" i="8"/>
  <c r="AG71" i="8"/>
  <c r="AM71" i="8"/>
  <c r="AU71" i="8"/>
  <c r="ED94" i="8"/>
  <c r="CN94" i="8"/>
  <c r="AL94" i="8"/>
  <c r="DY92" i="8"/>
  <c r="EC90" i="8"/>
  <c r="DE90" i="8"/>
  <c r="CG90" i="8"/>
  <c r="BJ90" i="8"/>
  <c r="AO90" i="8"/>
  <c r="EE82" i="8"/>
  <c r="AR82" i="8"/>
  <c r="EC76" i="8"/>
  <c r="DV76" i="8"/>
  <c r="DN76" i="8"/>
  <c r="DB76" i="8"/>
  <c r="CQ76" i="8"/>
  <c r="CG76" i="8"/>
  <c r="BW76" i="8"/>
  <c r="BO76" i="8"/>
  <c r="BE76" i="8"/>
  <c r="AU76" i="8"/>
  <c r="AL76" i="8"/>
  <c r="EC73" i="8"/>
  <c r="DV73" i="8"/>
  <c r="DO73" i="8"/>
  <c r="DF73" i="8"/>
  <c r="CX73" i="8"/>
  <c r="CP73" i="8"/>
  <c r="CH73" i="8"/>
  <c r="CA73" i="8"/>
  <c r="BU73" i="8"/>
  <c r="BJ73" i="8"/>
  <c r="BB73" i="8"/>
  <c r="AU73" i="8"/>
  <c r="AM73" i="8"/>
  <c r="AG73" i="8"/>
  <c r="R73" i="8"/>
  <c r="EE72" i="8"/>
  <c r="DZ72" i="8"/>
  <c r="DU72" i="8"/>
  <c r="DO72" i="8"/>
  <c r="DI72" i="8"/>
  <c r="DB72" i="8"/>
  <c r="CW72" i="8"/>
  <c r="CP72" i="8"/>
  <c r="CK72" i="8"/>
  <c r="CE72" i="8"/>
  <c r="BZ72" i="8"/>
  <c r="BU72" i="8"/>
  <c r="BM72" i="8"/>
  <c r="BG72" i="8"/>
  <c r="BA72" i="8"/>
  <c r="AU72" i="8"/>
  <c r="AP72" i="8"/>
  <c r="AK72" i="8"/>
  <c r="AE72" i="8"/>
  <c r="EA71" i="8"/>
  <c r="DU71" i="8"/>
  <c r="DK71" i="8"/>
  <c r="DE71" i="8"/>
  <c r="CW71" i="8"/>
  <c r="CM71" i="8"/>
  <c r="CG71" i="8"/>
  <c r="BZ71" i="8"/>
  <c r="BR71" i="8"/>
  <c r="BI71" i="8"/>
  <c r="BA71" i="8"/>
  <c r="AQ71" i="8"/>
  <c r="AH71" i="8"/>
  <c r="W71" i="8"/>
  <c r="DA67" i="8"/>
  <c r="CW67" i="8"/>
  <c r="CR67" i="8"/>
  <c r="CN67" i="8"/>
  <c r="CJ67" i="8"/>
  <c r="CF67" i="8"/>
  <c r="CB67" i="8"/>
  <c r="BX67" i="8"/>
  <c r="BT67" i="8"/>
  <c r="BP67" i="8"/>
  <c r="BL67" i="8"/>
  <c r="BH67" i="8"/>
  <c r="BB67" i="8"/>
  <c r="AX67" i="8"/>
  <c r="AS67" i="8"/>
  <c r="AO67" i="8"/>
  <c r="AK67" i="8"/>
  <c r="AG67" i="8"/>
  <c r="AC67" i="8"/>
  <c r="Y67" i="8"/>
  <c r="T67" i="8"/>
  <c r="DO56" i="8"/>
  <c r="BG55" i="8"/>
  <c r="AZ55" i="8"/>
  <c r="AR55" i="8"/>
  <c r="AG55" i="8"/>
  <c r="Y55" i="8"/>
  <c r="BB50" i="8"/>
  <c r="AG50" i="8"/>
  <c r="EE69" i="8"/>
  <c r="EA69" i="8"/>
  <c r="DW69" i="8"/>
  <c r="DS69" i="8"/>
  <c r="DO69" i="8"/>
  <c r="DJ69" i="8"/>
  <c r="DF69" i="8"/>
  <c r="DA69" i="8"/>
  <c r="CW69" i="8"/>
  <c r="CR69" i="8"/>
  <c r="CN69" i="8"/>
  <c r="CJ69" i="8"/>
  <c r="CF69" i="8"/>
  <c r="CB69" i="8"/>
  <c r="BX69" i="8"/>
  <c r="BT69" i="8"/>
  <c r="BP69" i="8"/>
  <c r="BL69" i="8"/>
  <c r="BH69" i="8"/>
  <c r="BB69" i="8"/>
  <c r="AV69" i="8"/>
  <c r="AP69" i="8"/>
  <c r="AK69" i="8"/>
  <c r="AF69" i="8"/>
  <c r="U69" i="8"/>
  <c r="BW68" i="8"/>
  <c r="BS68" i="8"/>
  <c r="BO68" i="8"/>
  <c r="BK68" i="8"/>
  <c r="BG68" i="8"/>
  <c r="BA68" i="8"/>
  <c r="AW68" i="8"/>
  <c r="AR68" i="8"/>
  <c r="AN68" i="8"/>
  <c r="AJ68" i="8"/>
  <c r="AF68" i="8"/>
  <c r="U68" i="8"/>
  <c r="ED67" i="8"/>
  <c r="DZ67" i="8"/>
  <c r="DV67" i="8"/>
  <c r="DR67" i="8"/>
  <c r="DN67" i="8"/>
  <c r="DI67" i="8"/>
  <c r="DE67" i="8"/>
  <c r="CZ67" i="8"/>
  <c r="CV67" i="8"/>
  <c r="CQ67" i="8"/>
  <c r="CM67" i="8"/>
  <c r="CI67" i="8"/>
  <c r="CE67" i="8"/>
  <c r="CA67" i="8"/>
  <c r="BW67" i="8"/>
  <c r="BS67" i="8"/>
  <c r="BO67" i="8"/>
  <c r="BK67" i="8"/>
  <c r="BG67" i="8"/>
  <c r="BA67" i="8"/>
  <c r="AV67" i="8"/>
  <c r="AR67" i="8"/>
  <c r="AN67" i="8"/>
  <c r="AJ67" i="8"/>
  <c r="AF67" i="8"/>
  <c r="AB67" i="8"/>
  <c r="X67" i="8"/>
  <c r="R67" i="8"/>
  <c r="CF56" i="8"/>
  <c r="BE55" i="8"/>
  <c r="AW55" i="8"/>
  <c r="AQ55" i="8"/>
  <c r="AF55" i="8"/>
  <c r="W55" i="8"/>
  <c r="DU46" i="8"/>
  <c r="DA46" i="8"/>
  <c r="BY46" i="8"/>
  <c r="AS46" i="8"/>
  <c r="AZ56" i="8"/>
  <c r="BC55" i="8"/>
  <c r="AV55" i="8"/>
  <c r="AO55" i="8"/>
  <c r="AE55" i="8"/>
  <c r="U55" i="8"/>
  <c r="DQ46" i="8"/>
  <c r="CO46" i="8"/>
  <c r="BM46" i="8"/>
  <c r="AG46" i="8"/>
  <c r="AN69" i="8"/>
  <c r="AH69" i="8"/>
  <c r="AC69" i="8"/>
  <c r="X69" i="8"/>
  <c r="R69" i="8"/>
  <c r="CK67" i="8"/>
  <c r="CG67" i="8"/>
  <c r="CC67" i="8"/>
  <c r="BY67" i="8"/>
  <c r="BU67" i="8"/>
  <c r="BQ67" i="8"/>
  <c r="BM67" i="8"/>
  <c r="BI67" i="8"/>
  <c r="BC67" i="8"/>
  <c r="AY67" i="8"/>
  <c r="AT67" i="8"/>
  <c r="AP67" i="8"/>
  <c r="AL67" i="8"/>
  <c r="AH67" i="8"/>
  <c r="AD67" i="8"/>
  <c r="U67" i="8"/>
  <c r="AQ113" i="8"/>
  <c r="AF112" i="8"/>
  <c r="AT108" i="8"/>
  <c r="AF108" i="8"/>
  <c r="Y108" i="8"/>
  <c r="R92" i="8"/>
  <c r="DM92" i="8"/>
  <c r="DC92" i="8"/>
  <c r="U92" i="8"/>
  <c r="AD92" i="8"/>
  <c r="AO92" i="8"/>
  <c r="BA92" i="8"/>
  <c r="BJ92" i="8"/>
  <c r="BU92" i="8"/>
  <c r="CG92" i="8"/>
  <c r="CP92" i="8"/>
  <c r="DE92" i="8"/>
  <c r="DQ92" i="8"/>
  <c r="EC92" i="8"/>
  <c r="V92" i="8"/>
  <c r="AG92" i="8"/>
  <c r="AS92" i="8"/>
  <c r="BB92" i="8"/>
  <c r="BM92" i="8"/>
  <c r="BY92" i="8"/>
  <c r="CH92" i="8"/>
  <c r="CW92" i="8"/>
  <c r="DF92" i="8"/>
  <c r="DU92" i="8"/>
  <c r="ED92" i="8"/>
  <c r="CC89" i="8"/>
  <c r="AL89" i="8"/>
  <c r="R87" i="8"/>
  <c r="CS87" i="8"/>
  <c r="DM87" i="8"/>
  <c r="DC87" i="8"/>
  <c r="U87" i="8"/>
  <c r="AD87" i="8"/>
  <c r="AO87" i="8"/>
  <c r="BA87" i="8"/>
  <c r="BJ87" i="8"/>
  <c r="BU87" i="8"/>
  <c r="CG87" i="8"/>
  <c r="CW87" i="8"/>
  <c r="DF87" i="8"/>
  <c r="DU87" i="8"/>
  <c r="ED87" i="8"/>
  <c r="V87" i="8"/>
  <c r="AG87" i="8"/>
  <c r="AS87" i="8"/>
  <c r="BB87" i="8"/>
  <c r="BM87" i="8"/>
  <c r="BY87" i="8"/>
  <c r="CK87" i="8"/>
  <c r="CX87" i="8"/>
  <c r="DI87" i="8"/>
  <c r="DV87" i="8"/>
  <c r="EG87" i="8"/>
  <c r="EB121" i="8"/>
  <c r="DU121" i="8"/>
  <c r="DP121" i="8"/>
  <c r="DI121" i="8"/>
  <c r="DD121" i="8"/>
  <c r="CW121" i="8"/>
  <c r="CQ121" i="8"/>
  <c r="CK121" i="8"/>
  <c r="CF121" i="8"/>
  <c r="CA121" i="8"/>
  <c r="BU121" i="8"/>
  <c r="BP121" i="8"/>
  <c r="BK121" i="8"/>
  <c r="BE121" i="8"/>
  <c r="AZ121" i="8"/>
  <c r="AU121" i="8"/>
  <c r="AO121" i="8"/>
  <c r="AJ121" i="8"/>
  <c r="AE121" i="8"/>
  <c r="Y121" i="8"/>
  <c r="T121" i="8"/>
  <c r="R120" i="8"/>
  <c r="DM120" i="8"/>
  <c r="DC120" i="8"/>
  <c r="CS120" i="8"/>
  <c r="EB119" i="8"/>
  <c r="DU119" i="8"/>
  <c r="DP119" i="8"/>
  <c r="DI119" i="8"/>
  <c r="DD119" i="8"/>
  <c r="CW119" i="8"/>
  <c r="CQ119" i="8"/>
  <c r="CK119" i="8"/>
  <c r="CF119" i="8"/>
  <c r="CA119" i="8"/>
  <c r="BU119" i="8"/>
  <c r="BP119" i="8"/>
  <c r="BK119" i="8"/>
  <c r="BE119" i="8"/>
  <c r="AZ119" i="8"/>
  <c r="AU119" i="8"/>
  <c r="AO119" i="8"/>
  <c r="AJ119" i="8"/>
  <c r="AE119" i="8"/>
  <c r="Y119" i="8"/>
  <c r="T119" i="8"/>
  <c r="R118" i="8"/>
  <c r="DC118" i="8"/>
  <c r="CS118" i="8"/>
  <c r="DM118" i="8"/>
  <c r="EB117" i="8"/>
  <c r="DU117" i="8"/>
  <c r="DP117" i="8"/>
  <c r="DI117" i="8"/>
  <c r="DD117" i="8"/>
  <c r="CW117" i="8"/>
  <c r="CQ117" i="8"/>
  <c r="CK117" i="8"/>
  <c r="CF117" i="8"/>
  <c r="CA117" i="8"/>
  <c r="BU117" i="8"/>
  <c r="BP117" i="8"/>
  <c r="BK117" i="8"/>
  <c r="BE117" i="8"/>
  <c r="AZ117" i="8"/>
  <c r="AU117" i="8"/>
  <c r="AO117" i="8"/>
  <c r="AJ117" i="8"/>
  <c r="AE117" i="8"/>
  <c r="Y117" i="8"/>
  <c r="T117" i="8"/>
  <c r="S116" i="8"/>
  <c r="DM116" i="8"/>
  <c r="DC116" i="8"/>
  <c r="CS116" i="8"/>
  <c r="U115" i="8"/>
  <c r="DC115" i="8"/>
  <c r="CS115" i="8"/>
  <c r="DM115" i="8"/>
  <c r="DS114" i="8"/>
  <c r="CH114" i="8"/>
  <c r="BM114" i="8"/>
  <c r="AQ114" i="8"/>
  <c r="ED113" i="8"/>
  <c r="DI113" i="8"/>
  <c r="CC113" i="8"/>
  <c r="BG113" i="8"/>
  <c r="EC112" i="8"/>
  <c r="DU112" i="8"/>
  <c r="DO112" i="8"/>
  <c r="DG112" i="8"/>
  <c r="DA112" i="8"/>
  <c r="CU112" i="8"/>
  <c r="CO112" i="8"/>
  <c r="CH112" i="8"/>
  <c r="CB112" i="8"/>
  <c r="BU112" i="8"/>
  <c r="BM112" i="8"/>
  <c r="BF112" i="8"/>
  <c r="AZ112" i="8"/>
  <c r="AR112" i="8"/>
  <c r="AK112" i="8"/>
  <c r="AD112" i="8"/>
  <c r="T111" i="8"/>
  <c r="DC111" i="8"/>
  <c r="CS111" i="8"/>
  <c r="CC110" i="8"/>
  <c r="EB109" i="8"/>
  <c r="DH109" i="8"/>
  <c r="CR109" i="8"/>
  <c r="CC109" i="8"/>
  <c r="BP109" i="8"/>
  <c r="BA109" i="8"/>
  <c r="AL109" i="8"/>
  <c r="Y109" i="8"/>
  <c r="EG108" i="8"/>
  <c r="DY108" i="8"/>
  <c r="DR108" i="8"/>
  <c r="DH108" i="8"/>
  <c r="CX108" i="8"/>
  <c r="CP108" i="8"/>
  <c r="CH108" i="8"/>
  <c r="CB108" i="8"/>
  <c r="BU108" i="8"/>
  <c r="BM108" i="8"/>
  <c r="BF108" i="8"/>
  <c r="AZ108" i="8"/>
  <c r="AR108" i="8"/>
  <c r="AK108" i="8"/>
  <c r="AD108" i="8"/>
  <c r="V108" i="8"/>
  <c r="DC107" i="8"/>
  <c r="CS107" i="8"/>
  <c r="DY105" i="8"/>
  <c r="DD105" i="8"/>
  <c r="CF105" i="8"/>
  <c r="BJ105" i="8"/>
  <c r="AO105" i="8"/>
  <c r="EG103" i="8"/>
  <c r="DL103" i="8"/>
  <c r="CN103" i="8"/>
  <c r="BR103" i="8"/>
  <c r="AW103" i="8"/>
  <c r="AB103" i="8"/>
  <c r="EC102" i="8"/>
  <c r="DH102" i="8"/>
  <c r="CG102" i="8"/>
  <c r="BL102" i="8"/>
  <c r="AP102" i="8"/>
  <c r="DM98" i="8"/>
  <c r="CS98" i="8"/>
  <c r="V98" i="8"/>
  <c r="AG98" i="8"/>
  <c r="AR98" i="8"/>
  <c r="BB98" i="8"/>
  <c r="BM98" i="8"/>
  <c r="BX98" i="8"/>
  <c r="CH98" i="8"/>
  <c r="CW98" i="8"/>
  <c r="DI98" i="8"/>
  <c r="DX98" i="8"/>
  <c r="AK98" i="8"/>
  <c r="AV98" i="8"/>
  <c r="BF98" i="8"/>
  <c r="BQ98" i="8"/>
  <c r="CB98" i="8"/>
  <c r="CL98" i="8"/>
  <c r="CX98" i="8"/>
  <c r="DN98" i="8"/>
  <c r="DY98" i="8"/>
  <c r="DV92" i="8"/>
  <c r="CX92" i="8"/>
  <c r="BZ92" i="8"/>
  <c r="BE92" i="8"/>
  <c r="AK92" i="8"/>
  <c r="DN91" i="8"/>
  <c r="CO91" i="8"/>
  <c r="BQ91" i="8"/>
  <c r="AT91" i="8"/>
  <c r="R90" i="8"/>
  <c r="DM90" i="8"/>
  <c r="DC90" i="8"/>
  <c r="V90" i="8"/>
  <c r="AG90" i="8"/>
  <c r="AS90" i="8"/>
  <c r="BB90" i="8"/>
  <c r="BM90" i="8"/>
  <c r="BY90" i="8"/>
  <c r="CH90" i="8"/>
  <c r="CW90" i="8"/>
  <c r="DF90" i="8"/>
  <c r="DU90" i="8"/>
  <c r="ED90" i="8"/>
  <c r="Y90" i="8"/>
  <c r="AK90" i="8"/>
  <c r="AT90" i="8"/>
  <c r="BE90" i="8"/>
  <c r="BQ90" i="8"/>
  <c r="BZ90" i="8"/>
  <c r="CK90" i="8"/>
  <c r="CX90" i="8"/>
  <c r="DI90" i="8"/>
  <c r="DV90" i="8"/>
  <c r="EG90" i="8"/>
  <c r="DU89" i="8"/>
  <c r="CW89" i="8"/>
  <c r="BU89" i="8"/>
  <c r="BA89" i="8"/>
  <c r="DQ88" i="8"/>
  <c r="CP88" i="8"/>
  <c r="BQ88" i="8"/>
  <c r="AT88" i="8"/>
  <c r="DY87" i="8"/>
  <c r="DA87" i="8"/>
  <c r="BZ87" i="8"/>
  <c r="BE87" i="8"/>
  <c r="AK87" i="8"/>
  <c r="DC85" i="8"/>
  <c r="CS85" i="8"/>
  <c r="DM85" i="8"/>
  <c r="T85" i="8"/>
  <c r="AB85" i="8"/>
  <c r="AI85" i="8"/>
  <c r="AO85" i="8"/>
  <c r="AW85" i="8"/>
  <c r="BD85" i="8"/>
  <c r="BK85" i="8"/>
  <c r="BS85" i="8"/>
  <c r="BY85" i="8"/>
  <c r="CJ85" i="8"/>
  <c r="CQ85" i="8"/>
  <c r="CZ85" i="8"/>
  <c r="DG85" i="8"/>
  <c r="DO85" i="8"/>
  <c r="DU85" i="8"/>
  <c r="EB85" i="8"/>
  <c r="W85" i="8"/>
  <c r="AC85" i="8"/>
  <c r="AJ85" i="8"/>
  <c r="AR85" i="8"/>
  <c r="AY85" i="8"/>
  <c r="BE85" i="8"/>
  <c r="BM85" i="8"/>
  <c r="BT85" i="8"/>
  <c r="CC85" i="8"/>
  <c r="CK85" i="8"/>
  <c r="CU85" i="8"/>
  <c r="DA85" i="8"/>
  <c r="DI85" i="8"/>
  <c r="DP85" i="8"/>
  <c r="DW85" i="8"/>
  <c r="EE85" i="8"/>
  <c r="CY82" i="8"/>
  <c r="U113" i="8"/>
  <c r="DM113" i="8"/>
  <c r="DC113" i="8"/>
  <c r="CS113" i="8"/>
  <c r="DM112" i="8"/>
  <c r="DC112" i="8"/>
  <c r="CS112" i="8"/>
  <c r="BA108" i="8"/>
  <c r="AL108" i="8"/>
  <c r="R89" i="8"/>
  <c r="DC89" i="8"/>
  <c r="DM89" i="8"/>
  <c r="CS89" i="8"/>
  <c r="V89" i="8"/>
  <c r="AG89" i="8"/>
  <c r="AS89" i="8"/>
  <c r="BB89" i="8"/>
  <c r="BM89" i="8"/>
  <c r="BY89" i="8"/>
  <c r="CK89" i="8"/>
  <c r="CX89" i="8"/>
  <c r="DI89" i="8"/>
  <c r="DV89" i="8"/>
  <c r="EG89" i="8"/>
  <c r="Y89" i="8"/>
  <c r="AK89" i="8"/>
  <c r="AT89" i="8"/>
  <c r="BE89" i="8"/>
  <c r="BQ89" i="8"/>
  <c r="BZ89" i="8"/>
  <c r="CO89" i="8"/>
  <c r="DA89" i="8"/>
  <c r="DN89" i="8"/>
  <c r="DY89" i="8"/>
  <c r="DE87" i="8"/>
  <c r="CC87" i="8"/>
  <c r="BI87" i="8"/>
  <c r="K44" i="8"/>
  <c r="L44" i="8" s="1"/>
  <c r="EA121" i="8"/>
  <c r="DT121" i="8"/>
  <c r="DO121" i="8"/>
  <c r="DH121" i="8"/>
  <c r="DA121" i="8"/>
  <c r="CV121" i="8"/>
  <c r="CO121" i="8"/>
  <c r="CJ121" i="8"/>
  <c r="CE121" i="8"/>
  <c r="BY121" i="8"/>
  <c r="BT121" i="8"/>
  <c r="BO121" i="8"/>
  <c r="BI121" i="8"/>
  <c r="BD121" i="8"/>
  <c r="AY121" i="8"/>
  <c r="AS121" i="8"/>
  <c r="AN121" i="8"/>
  <c r="AI121" i="8"/>
  <c r="AC121" i="8"/>
  <c r="X121" i="8"/>
  <c r="EA119" i="8"/>
  <c r="DT119" i="8"/>
  <c r="DO119" i="8"/>
  <c r="DH119" i="8"/>
  <c r="DA119" i="8"/>
  <c r="CV119" i="8"/>
  <c r="CO119" i="8"/>
  <c r="CJ119" i="8"/>
  <c r="CE119" i="8"/>
  <c r="BY119" i="8"/>
  <c r="BT119" i="8"/>
  <c r="BO119" i="8"/>
  <c r="BI119" i="8"/>
  <c r="BD119" i="8"/>
  <c r="AY119" i="8"/>
  <c r="AS119" i="8"/>
  <c r="AN119" i="8"/>
  <c r="AI119" i="8"/>
  <c r="AC119" i="8"/>
  <c r="X119" i="8"/>
  <c r="EA117" i="8"/>
  <c r="DT117" i="8"/>
  <c r="DO117" i="8"/>
  <c r="DH117" i="8"/>
  <c r="DA117" i="8"/>
  <c r="CV117" i="8"/>
  <c r="CO117" i="8"/>
  <c r="CJ117" i="8"/>
  <c r="CE117" i="8"/>
  <c r="BY117" i="8"/>
  <c r="BT117" i="8"/>
  <c r="BO117" i="8"/>
  <c r="BI117" i="8"/>
  <c r="BD117" i="8"/>
  <c r="AY117" i="8"/>
  <c r="AS117" i="8"/>
  <c r="AN117" i="8"/>
  <c r="AI117" i="8"/>
  <c r="AC117" i="8"/>
  <c r="X117" i="8"/>
  <c r="DI114" i="8"/>
  <c r="CC114" i="8"/>
  <c r="BG114" i="8"/>
  <c r="DY113" i="8"/>
  <c r="CX113" i="8"/>
  <c r="BW113" i="8"/>
  <c r="BB113" i="8"/>
  <c r="AG113" i="8"/>
  <c r="EG112" i="8"/>
  <c r="EA112" i="8"/>
  <c r="DS112" i="8"/>
  <c r="DK112" i="8"/>
  <c r="DF112" i="8"/>
  <c r="CY112" i="8"/>
  <c r="CT112" i="8"/>
  <c r="CM112" i="8"/>
  <c r="CG112" i="8"/>
  <c r="BZ112" i="8"/>
  <c r="BR112" i="8"/>
  <c r="BL112" i="8"/>
  <c r="BE112" i="8"/>
  <c r="AW112" i="8"/>
  <c r="AP112" i="8"/>
  <c r="AJ112" i="8"/>
  <c r="AB112" i="8"/>
  <c r="U112" i="8"/>
  <c r="DC110" i="8"/>
  <c r="CS110" i="8"/>
  <c r="DV109" i="8"/>
  <c r="DF109" i="8"/>
  <c r="CL109" i="8"/>
  <c r="BX109" i="8"/>
  <c r="BJ109" i="8"/>
  <c r="AV109" i="8"/>
  <c r="AG109" i="8"/>
  <c r="ED108" i="8"/>
  <c r="DX108" i="8"/>
  <c r="DQ108" i="8"/>
  <c r="DF108" i="8"/>
  <c r="CW108" i="8"/>
  <c r="CN108" i="8"/>
  <c r="CG108" i="8"/>
  <c r="BZ108" i="8"/>
  <c r="BR108" i="8"/>
  <c r="BL108" i="8"/>
  <c r="BE108" i="8"/>
  <c r="AW108" i="8"/>
  <c r="AP108" i="8"/>
  <c r="AJ108" i="8"/>
  <c r="AB108" i="8"/>
  <c r="CS105" i="8"/>
  <c r="DM105" i="8"/>
  <c r="V105" i="8"/>
  <c r="AG105" i="8"/>
  <c r="AR105" i="8"/>
  <c r="BB105" i="8"/>
  <c r="BM105" i="8"/>
  <c r="BX105" i="8"/>
  <c r="CH105" i="8"/>
  <c r="CV105" i="8"/>
  <c r="DF105" i="8"/>
  <c r="DQ105" i="8"/>
  <c r="EB105" i="8"/>
  <c r="Y105" i="8"/>
  <c r="AJ105" i="8"/>
  <c r="AT105" i="8"/>
  <c r="BE105" i="8"/>
  <c r="BP105" i="8"/>
  <c r="BZ105" i="8"/>
  <c r="CK105" i="8"/>
  <c r="CX105" i="8"/>
  <c r="DI105" i="8"/>
  <c r="DT105" i="8"/>
  <c r="ED103" i="8"/>
  <c r="DI103" i="8"/>
  <c r="CK103" i="8"/>
  <c r="BP103" i="8"/>
  <c r="AT103" i="8"/>
  <c r="DM102" i="8"/>
  <c r="CS102" i="8"/>
  <c r="V102" i="8"/>
  <c r="AG102" i="8"/>
  <c r="AR102" i="8"/>
  <c r="BB102" i="8"/>
  <c r="BM102" i="8"/>
  <c r="BX102" i="8"/>
  <c r="CH102" i="8"/>
  <c r="CW102" i="8"/>
  <c r="DI102" i="8"/>
  <c r="DX102" i="8"/>
  <c r="ED102" i="8"/>
  <c r="AK102" i="8"/>
  <c r="AV102" i="8"/>
  <c r="BF102" i="8"/>
  <c r="BQ102" i="8"/>
  <c r="CB102" i="8"/>
  <c r="CL102" i="8"/>
  <c r="CX102" i="8"/>
  <c r="DN102" i="8"/>
  <c r="DY102" i="8"/>
  <c r="EF102" i="8"/>
  <c r="DN92" i="8"/>
  <c r="CO92" i="8"/>
  <c r="BR92" i="8"/>
  <c r="AW92" i="8"/>
  <c r="AC92" i="8"/>
  <c r="R91" i="8"/>
  <c r="DM91" i="8"/>
  <c r="DC91" i="8"/>
  <c r="U91" i="8"/>
  <c r="AD91" i="8"/>
  <c r="AO91" i="8"/>
  <c r="BA91" i="8"/>
  <c r="BJ91" i="8"/>
  <c r="BU91" i="8"/>
  <c r="CG91" i="8"/>
  <c r="CW91" i="8"/>
  <c r="DF91" i="8"/>
  <c r="DU91" i="8"/>
  <c r="ED91" i="8"/>
  <c r="V91" i="8"/>
  <c r="AG91" i="8"/>
  <c r="AS91" i="8"/>
  <c r="BB91" i="8"/>
  <c r="BM91" i="8"/>
  <c r="BY91" i="8"/>
  <c r="CH91" i="8"/>
  <c r="CX91" i="8"/>
  <c r="DI91" i="8"/>
  <c r="DV91" i="8"/>
  <c r="EG91" i="8"/>
  <c r="DQ89" i="8"/>
  <c r="CP89" i="8"/>
  <c r="BR89" i="8"/>
  <c r="AW89" i="8"/>
  <c r="AC89" i="8"/>
  <c r="R88" i="8"/>
  <c r="DC88" i="8"/>
  <c r="CS88" i="8"/>
  <c r="DM88" i="8"/>
  <c r="U88" i="8"/>
  <c r="AD88" i="8"/>
  <c r="AO88" i="8"/>
  <c r="BA88" i="8"/>
  <c r="BJ88" i="8"/>
  <c r="BU88" i="8"/>
  <c r="CK88" i="8"/>
  <c r="CX88" i="8"/>
  <c r="DI88" i="8"/>
  <c r="DV88" i="8"/>
  <c r="EG88" i="8"/>
  <c r="V88" i="8"/>
  <c r="AG88" i="8"/>
  <c r="AS88" i="8"/>
  <c r="BB88" i="8"/>
  <c r="BM88" i="8"/>
  <c r="BY88" i="8"/>
  <c r="CO88" i="8"/>
  <c r="DA88" i="8"/>
  <c r="DN88" i="8"/>
  <c r="DY88" i="8"/>
  <c r="DQ87" i="8"/>
  <c r="CP87" i="8"/>
  <c r="BR87" i="8"/>
  <c r="AW87" i="8"/>
  <c r="AC87" i="8"/>
  <c r="DM82" i="8"/>
  <c r="DC82" i="8"/>
  <c r="CS82" i="8"/>
  <c r="AG82" i="8"/>
  <c r="BC82" i="8"/>
  <c r="CC82" i="8"/>
  <c r="DD82" i="8"/>
  <c r="DY82" i="8"/>
  <c r="W82" i="8"/>
  <c r="AW82" i="8"/>
  <c r="CI82" i="8"/>
  <c r="DO82" i="8"/>
  <c r="AB82" i="8"/>
  <c r="BH82" i="8"/>
  <c r="CN82" i="8"/>
  <c r="DT82" i="8"/>
  <c r="Y112" i="8"/>
  <c r="DC108" i="8"/>
  <c r="CS108" i="8"/>
  <c r="EC87" i="8"/>
  <c r="AL87" i="8"/>
  <c r="R121" i="8"/>
  <c r="DC121" i="8"/>
  <c r="DM121" i="8"/>
  <c r="CS121" i="8"/>
  <c r="R119" i="8"/>
  <c r="DM119" i="8"/>
  <c r="DC119" i="8"/>
  <c r="CS119" i="8"/>
  <c r="R117" i="8"/>
  <c r="CS117" i="8"/>
  <c r="DM117" i="8"/>
  <c r="DC117" i="8"/>
  <c r="S114" i="8"/>
  <c r="DC114" i="8"/>
  <c r="CS114" i="8"/>
  <c r="DM114" i="8"/>
  <c r="DS113" i="8"/>
  <c r="CM113" i="8"/>
  <c r="BR113" i="8"/>
  <c r="AW113" i="8"/>
  <c r="EE112" i="8"/>
  <c r="DZ112" i="8"/>
  <c r="DR112" i="8"/>
  <c r="DJ112" i="8"/>
  <c r="DE112" i="8"/>
  <c r="CX112" i="8"/>
  <c r="CQ112" i="8"/>
  <c r="CL112" i="8"/>
  <c r="CF112" i="8"/>
  <c r="BX112" i="8"/>
  <c r="BQ112" i="8"/>
  <c r="BJ112" i="8"/>
  <c r="BB112" i="8"/>
  <c r="AV112" i="8"/>
  <c r="AO112" i="8"/>
  <c r="AG112" i="8"/>
  <c r="T112" i="8"/>
  <c r="DC109" i="8"/>
  <c r="CS109" i="8"/>
  <c r="EC108" i="8"/>
  <c r="DV108" i="8"/>
  <c r="DN108" i="8"/>
  <c r="DB108" i="8"/>
  <c r="CV108" i="8"/>
  <c r="CL108" i="8"/>
  <c r="CF108" i="8"/>
  <c r="BX108" i="8"/>
  <c r="BQ108" i="8"/>
  <c r="BJ108" i="8"/>
  <c r="BB108" i="8"/>
  <c r="AV108" i="8"/>
  <c r="AO108" i="8"/>
  <c r="AG108" i="8"/>
  <c r="T108" i="8"/>
  <c r="DM103" i="8"/>
  <c r="CS103" i="8"/>
  <c r="T103" i="8"/>
  <c r="AD103" i="8"/>
  <c r="AO103" i="8"/>
  <c r="AZ103" i="8"/>
  <c r="BJ103" i="8"/>
  <c r="BU103" i="8"/>
  <c r="CF103" i="8"/>
  <c r="CP103" i="8"/>
  <c r="DD103" i="8"/>
  <c r="DN103" i="8"/>
  <c r="DY103" i="8"/>
  <c r="V103" i="8"/>
  <c r="AG103" i="8"/>
  <c r="AR103" i="8"/>
  <c r="BB103" i="8"/>
  <c r="BM103" i="8"/>
  <c r="BX103" i="8"/>
  <c r="CH103" i="8"/>
  <c r="CV103" i="8"/>
  <c r="DF103" i="8"/>
  <c r="DQ103" i="8"/>
  <c r="EB103" i="8"/>
  <c r="EG92" i="8"/>
  <c r="DI92" i="8"/>
  <c r="CK92" i="8"/>
  <c r="BQ92" i="8"/>
  <c r="AT92" i="8"/>
  <c r="Y92" i="8"/>
  <c r="ED89" i="8"/>
  <c r="DF89" i="8"/>
  <c r="CG89" i="8"/>
  <c r="BJ89" i="8"/>
  <c r="AO89" i="8"/>
  <c r="U89" i="8"/>
  <c r="DN87" i="8"/>
  <c r="CO87" i="8"/>
  <c r="BQ87" i="8"/>
  <c r="AT87" i="8"/>
  <c r="Y87" i="8"/>
  <c r="R77" i="8"/>
  <c r="DC77" i="8"/>
  <c r="DM77" i="8"/>
  <c r="CS77" i="8"/>
  <c r="S77" i="8"/>
  <c r="AG77" i="8"/>
  <c r="AO77" i="8"/>
  <c r="AU77" i="8"/>
  <c r="BB77" i="8"/>
  <c r="BJ77" i="8"/>
  <c r="BR77" i="8"/>
  <c r="BZ77" i="8"/>
  <c r="CG77" i="8"/>
  <c r="CM77" i="8"/>
  <c r="CW77" i="8"/>
  <c r="DF77" i="8"/>
  <c r="DN77" i="8"/>
  <c r="DV77" i="8"/>
  <c r="EC77" i="8"/>
  <c r="DM104" i="8"/>
  <c r="CS104" i="8"/>
  <c r="DM101" i="8"/>
  <c r="CS101" i="8"/>
  <c r="U99" i="8"/>
  <c r="DM99" i="8"/>
  <c r="CS99" i="8"/>
  <c r="CC97" i="8"/>
  <c r="BV96" i="8"/>
  <c r="BA96" i="8"/>
  <c r="DM95" i="8"/>
  <c r="DC95" i="8"/>
  <c r="BR94" i="8"/>
  <c r="AO93" i="8"/>
  <c r="AD93" i="8"/>
  <c r="DM86" i="8"/>
  <c r="CS86" i="8"/>
  <c r="DC86" i="8"/>
  <c r="CN83" i="8"/>
  <c r="CF83" i="8"/>
  <c r="BU83" i="8"/>
  <c r="BO83" i="8"/>
  <c r="BE83" i="8"/>
  <c r="AW83" i="8"/>
  <c r="AM83" i="8"/>
  <c r="AC83" i="8"/>
  <c r="BO81" i="8"/>
  <c r="BE81" i="8"/>
  <c r="AU81" i="8"/>
  <c r="AM81" i="8"/>
  <c r="AC81" i="8"/>
  <c r="AG79" i="8"/>
  <c r="Y79" i="8"/>
  <c r="EG77" i="8"/>
  <c r="DW77" i="8"/>
  <c r="DK77" i="8"/>
  <c r="DA77" i="8"/>
  <c r="CP77" i="8"/>
  <c r="CE77" i="8"/>
  <c r="BV77" i="8"/>
  <c r="BK77" i="8"/>
  <c r="BA77" i="8"/>
  <c r="AQ77" i="8"/>
  <c r="AI77" i="8"/>
  <c r="Y77" i="8"/>
  <c r="DC106" i="8"/>
  <c r="CS106" i="8"/>
  <c r="DM100" i="8"/>
  <c r="CS100" i="8"/>
  <c r="DM97" i="8"/>
  <c r="CS97" i="8"/>
  <c r="V96" i="8"/>
  <c r="DC96" i="8"/>
  <c r="DM96" i="8"/>
  <c r="V94" i="8"/>
  <c r="DM94" i="8"/>
  <c r="DC94" i="8"/>
  <c r="R93" i="8"/>
  <c r="DC93" i="8"/>
  <c r="DM93" i="8"/>
  <c r="CS84" i="8"/>
  <c r="DM84" i="8"/>
  <c r="DC84" i="8"/>
  <c r="CS83" i="8"/>
  <c r="DM83" i="8"/>
  <c r="DC83" i="8"/>
  <c r="S83" i="8"/>
  <c r="Y83" i="8"/>
  <c r="AG83" i="8"/>
  <c r="AN83" i="8"/>
  <c r="AU83" i="8"/>
  <c r="BC83" i="8"/>
  <c r="BI83" i="8"/>
  <c r="DC81" i="8"/>
  <c r="DM81" i="8"/>
  <c r="CS81" i="8"/>
  <c r="T81" i="8"/>
  <c r="AB81" i="8"/>
  <c r="AI81" i="8"/>
  <c r="AO81" i="8"/>
  <c r="AW81" i="8"/>
  <c r="BD81" i="8"/>
  <c r="BK81" i="8"/>
  <c r="BS81" i="8"/>
  <c r="CC81" i="8"/>
  <c r="CJ81" i="8"/>
  <c r="CQ81" i="8"/>
  <c r="CZ81" i="8"/>
  <c r="DG81" i="8"/>
  <c r="DO81" i="8"/>
  <c r="DU81" i="8"/>
  <c r="EB81" i="8"/>
  <c r="R79" i="8"/>
  <c r="CS79" i="8"/>
  <c r="DM79" i="8"/>
  <c r="DC79" i="8"/>
  <c r="U79" i="8"/>
  <c r="AF79" i="8"/>
  <c r="AK79" i="8"/>
  <c r="AQ79" i="8"/>
  <c r="AV79" i="8"/>
  <c r="BA79" i="8"/>
  <c r="BG79" i="8"/>
  <c r="BL79" i="8"/>
  <c r="BS79" i="8"/>
  <c r="CA79" i="8"/>
  <c r="CF79" i="8"/>
  <c r="CK79" i="8"/>
  <c r="CQ79" i="8"/>
  <c r="CW79" i="8"/>
  <c r="DD79" i="8"/>
  <c r="DI79" i="8"/>
  <c r="DP79" i="8"/>
  <c r="DU79" i="8"/>
  <c r="EA79" i="8"/>
  <c r="EF79" i="8"/>
  <c r="ED77" i="8"/>
  <c r="DS77" i="8"/>
  <c r="DI77" i="8"/>
  <c r="CX77" i="8"/>
  <c r="CL77" i="8"/>
  <c r="CC77" i="8"/>
  <c r="BU77" i="8"/>
  <c r="BG77" i="8"/>
  <c r="AY77" i="8"/>
  <c r="AP77" i="8"/>
  <c r="AE77" i="8"/>
  <c r="V77" i="8"/>
  <c r="CW56" i="8"/>
  <c r="R76" i="8"/>
  <c r="CS76" i="8"/>
  <c r="DM76" i="8"/>
  <c r="DC76" i="8"/>
  <c r="DC56" i="8"/>
  <c r="CS56" i="8"/>
  <c r="DM56" i="8"/>
  <c r="R56" i="8"/>
  <c r="V56" i="8"/>
  <c r="AE56" i="8"/>
  <c r="AI56" i="8"/>
  <c r="AO56" i="8"/>
  <c r="AS56" i="8"/>
  <c r="AW56" i="8"/>
  <c r="BA56" i="8"/>
  <c r="BE56" i="8"/>
  <c r="BI56" i="8"/>
  <c r="BM56" i="8"/>
  <c r="BQ56" i="8"/>
  <c r="BU56" i="8"/>
  <c r="BY56" i="8"/>
  <c r="CC56" i="8"/>
  <c r="CG56" i="8"/>
  <c r="CK56" i="8"/>
  <c r="CO56" i="8"/>
  <c r="CT56" i="8"/>
  <c r="CX56" i="8"/>
  <c r="DB56" i="8"/>
  <c r="DG56" i="8"/>
  <c r="DK56" i="8"/>
  <c r="S56" i="8"/>
  <c r="W56" i="8"/>
  <c r="AF56" i="8"/>
  <c r="AL56" i="8"/>
  <c r="AP56" i="8"/>
  <c r="AT56" i="8"/>
  <c r="AX56" i="8"/>
  <c r="BB56" i="8"/>
  <c r="BF56" i="8"/>
  <c r="BJ56" i="8"/>
  <c r="BN56" i="8"/>
  <c r="BR56" i="8"/>
  <c r="BV56" i="8"/>
  <c r="BZ56" i="8"/>
  <c r="CD56" i="8"/>
  <c r="CH56" i="8"/>
  <c r="CL56" i="8"/>
  <c r="CP56" i="8"/>
  <c r="CU56" i="8"/>
  <c r="CY56" i="8"/>
  <c r="DD56" i="8"/>
  <c r="DH56" i="8"/>
  <c r="DL56" i="8"/>
  <c r="DQ56" i="8"/>
  <c r="DU56" i="8"/>
  <c r="DY56" i="8"/>
  <c r="EC56" i="8"/>
  <c r="EG56" i="8"/>
  <c r="T56" i="8"/>
  <c r="X56" i="8"/>
  <c r="AC56" i="8"/>
  <c r="AG56" i="8"/>
  <c r="AM56" i="8"/>
  <c r="AQ56" i="8"/>
  <c r="AU56" i="8"/>
  <c r="AY56" i="8"/>
  <c r="BC56" i="8"/>
  <c r="BG56" i="8"/>
  <c r="BK56" i="8"/>
  <c r="BO56" i="8"/>
  <c r="BS56" i="8"/>
  <c r="BW56" i="8"/>
  <c r="CA56" i="8"/>
  <c r="CE56" i="8"/>
  <c r="CI56" i="8"/>
  <c r="CM56" i="8"/>
  <c r="CQ56" i="8"/>
  <c r="CV56" i="8"/>
  <c r="CZ56" i="8"/>
  <c r="DE56" i="8"/>
  <c r="DI56" i="8"/>
  <c r="DN56" i="8"/>
  <c r="DR56" i="8"/>
  <c r="DV56" i="8"/>
  <c r="DZ56" i="8"/>
  <c r="ED56" i="8"/>
  <c r="U56" i="8"/>
  <c r="AN56" i="8"/>
  <c r="BD56" i="8"/>
  <c r="BT56" i="8"/>
  <c r="CJ56" i="8"/>
  <c r="DA56" i="8"/>
  <c r="DP56" i="8"/>
  <c r="DX56" i="8"/>
  <c r="EF56" i="8"/>
  <c r="Y56" i="8"/>
  <c r="AR56" i="8"/>
  <c r="BH56" i="8"/>
  <c r="BX56" i="8"/>
  <c r="CN56" i="8"/>
  <c r="DF56" i="8"/>
  <c r="DS56" i="8"/>
  <c r="EA56" i="8"/>
  <c r="AD56" i="8"/>
  <c r="AV56" i="8"/>
  <c r="BL56" i="8"/>
  <c r="CB56" i="8"/>
  <c r="CR56" i="8"/>
  <c r="DJ56" i="8"/>
  <c r="DT56" i="8"/>
  <c r="EB56" i="8"/>
  <c r="DC80" i="8"/>
  <c r="CS80" i="8"/>
  <c r="DM80" i="8"/>
  <c r="R78" i="8"/>
  <c r="DM78" i="8"/>
  <c r="DC78" i="8"/>
  <c r="CS78" i="8"/>
  <c r="EE76" i="8"/>
  <c r="DZ76" i="8"/>
  <c r="DU76" i="8"/>
  <c r="DO76" i="8"/>
  <c r="DG76" i="8"/>
  <c r="CX76" i="8"/>
  <c r="CP76" i="8"/>
  <c r="CH76" i="8"/>
  <c r="CA76" i="8"/>
  <c r="BU76" i="8"/>
  <c r="BM76" i="8"/>
  <c r="BF76" i="8"/>
  <c r="AY76" i="8"/>
  <c r="AQ76" i="8"/>
  <c r="AK76" i="8"/>
  <c r="AD76" i="8"/>
  <c r="V76" i="8"/>
  <c r="CS75" i="8"/>
  <c r="DM75" i="8"/>
  <c r="DC75" i="8"/>
  <c r="S75" i="8"/>
  <c r="DW56" i="8"/>
  <c r="BP56" i="8"/>
  <c r="DM74" i="8"/>
  <c r="CS74" i="8"/>
  <c r="DC74" i="8"/>
  <c r="ED73" i="8"/>
  <c r="DY73" i="8"/>
  <c r="DS73" i="8"/>
  <c r="DN73" i="8"/>
  <c r="DG73" i="8"/>
  <c r="DA73" i="8"/>
  <c r="CU73" i="8"/>
  <c r="CO73" i="8"/>
  <c r="CI73" i="8"/>
  <c r="CD73" i="8"/>
  <c r="BY73" i="8"/>
  <c r="BS73" i="8"/>
  <c r="BK73" i="8"/>
  <c r="BE73" i="8"/>
  <c r="AY73" i="8"/>
  <c r="AT73" i="8"/>
  <c r="AO73" i="8"/>
  <c r="AI73" i="8"/>
  <c r="AD73" i="8"/>
  <c r="Y73" i="8"/>
  <c r="CS72" i="8"/>
  <c r="DC72" i="8"/>
  <c r="DM72" i="8"/>
  <c r="ED71" i="8"/>
  <c r="DY71" i="8"/>
  <c r="DS71" i="8"/>
  <c r="DN71" i="8"/>
  <c r="DG71" i="8"/>
  <c r="DA71" i="8"/>
  <c r="CU71" i="8"/>
  <c r="CO71" i="8"/>
  <c r="CI71" i="8"/>
  <c r="CD71" i="8"/>
  <c r="BY71" i="8"/>
  <c r="BS71" i="8"/>
  <c r="BK71" i="8"/>
  <c r="BE71" i="8"/>
  <c r="AY71" i="8"/>
  <c r="AT71" i="8"/>
  <c r="AO71" i="8"/>
  <c r="AI71" i="8"/>
  <c r="AD71" i="8"/>
  <c r="Y71" i="8"/>
  <c r="CH70" i="8"/>
  <c r="CD70" i="8"/>
  <c r="BZ70" i="8"/>
  <c r="BV70" i="8"/>
  <c r="BR70" i="8"/>
  <c r="BN70" i="8"/>
  <c r="BJ70" i="8"/>
  <c r="BF70" i="8"/>
  <c r="AZ70" i="8"/>
  <c r="AU70" i="8"/>
  <c r="AQ70" i="8"/>
  <c r="AM70" i="8"/>
  <c r="AI70" i="8"/>
  <c r="AE70" i="8"/>
  <c r="W70" i="8"/>
  <c r="AZ69" i="8"/>
  <c r="AU69" i="8"/>
  <c r="AQ69" i="8"/>
  <c r="AM69" i="8"/>
  <c r="AI69" i="8"/>
  <c r="AE69" i="8"/>
  <c r="W69" i="8"/>
  <c r="AE68" i="8"/>
  <c r="W68" i="8"/>
  <c r="W67" i="8"/>
  <c r="DC57" i="8"/>
  <c r="DM57" i="8"/>
  <c r="CS57" i="8"/>
  <c r="S57" i="8"/>
  <c r="W57" i="8"/>
  <c r="AE57" i="8"/>
  <c r="AI57" i="8"/>
  <c r="AN57" i="8"/>
  <c r="AR57" i="8"/>
  <c r="AX57" i="8"/>
  <c r="BB57" i="8"/>
  <c r="BF57" i="8"/>
  <c r="BJ57" i="8"/>
  <c r="BN57" i="8"/>
  <c r="T57" i="8"/>
  <c r="X57" i="8"/>
  <c r="T45" i="8"/>
  <c r="AB45" i="8"/>
  <c r="AJ45" i="8"/>
  <c r="AR45" i="8"/>
  <c r="BA45" i="8"/>
  <c r="BM45" i="8"/>
  <c r="BU45" i="8"/>
  <c r="CC45" i="8"/>
  <c r="CK45" i="8"/>
  <c r="CQ45" i="8"/>
  <c r="CV45" i="8"/>
  <c r="CZ45" i="8"/>
  <c r="DE45" i="8"/>
  <c r="DI45" i="8"/>
  <c r="DN45" i="8"/>
  <c r="DR45" i="8"/>
  <c r="DV45" i="8"/>
  <c r="DZ45" i="8"/>
  <c r="ED45" i="8"/>
  <c r="U45" i="8"/>
  <c r="AC45" i="8"/>
  <c r="AK45" i="8"/>
  <c r="AS45" i="8"/>
  <c r="BH45" i="8"/>
  <c r="BP45" i="8"/>
  <c r="BX45" i="8"/>
  <c r="CF45" i="8"/>
  <c r="CN45" i="8"/>
  <c r="CR45" i="8"/>
  <c r="CW45" i="8"/>
  <c r="DA45" i="8"/>
  <c r="DF45" i="8"/>
  <c r="DJ45" i="8"/>
  <c r="DO45" i="8"/>
  <c r="DS45" i="8"/>
  <c r="DW45" i="8"/>
  <c r="EA45" i="8"/>
  <c r="EE45" i="8"/>
  <c r="X45" i="8"/>
  <c r="AF45" i="8"/>
  <c r="AN45" i="8"/>
  <c r="AV45" i="8"/>
  <c r="BI45" i="8"/>
  <c r="BQ45" i="8"/>
  <c r="BY45" i="8"/>
  <c r="CG45" i="8"/>
  <c r="CO45" i="8"/>
  <c r="CT45" i="8"/>
  <c r="CX45" i="8"/>
  <c r="DB45" i="8"/>
  <c r="DG45" i="8"/>
  <c r="DK45" i="8"/>
  <c r="DP45" i="8"/>
  <c r="DT45" i="8"/>
  <c r="DX45" i="8"/>
  <c r="EB45" i="8"/>
  <c r="EF45" i="8"/>
  <c r="U48" i="8"/>
  <c r="CS48" i="8"/>
  <c r="DM48" i="8"/>
  <c r="DC48" i="8"/>
  <c r="X48" i="8"/>
  <c r="AG48" i="8"/>
  <c r="AR48" i="8"/>
  <c r="BB48" i="8"/>
  <c r="BI48" i="8"/>
  <c r="BP48" i="8"/>
  <c r="BX48" i="8"/>
  <c r="CD48" i="8"/>
  <c r="CK48" i="8"/>
  <c r="CT48" i="8"/>
  <c r="DA48" i="8"/>
  <c r="DI48" i="8"/>
  <c r="DP48" i="8"/>
  <c r="DV48" i="8"/>
  <c r="EB48" i="8"/>
  <c r="EG48" i="8"/>
  <c r="Y48" i="8"/>
  <c r="AJ48" i="8"/>
  <c r="AV48" i="8"/>
  <c r="BD48" i="8"/>
  <c r="BJ48" i="8"/>
  <c r="BR48" i="8"/>
  <c r="BY48" i="8"/>
  <c r="CF48" i="8"/>
  <c r="CN48" i="8"/>
  <c r="CV48" i="8"/>
  <c r="DD48" i="8"/>
  <c r="DJ48" i="8"/>
  <c r="DQ48" i="8"/>
  <c r="DX48" i="8"/>
  <c r="EC48" i="8"/>
  <c r="AB48" i="8"/>
  <c r="AN48" i="8"/>
  <c r="AW48" i="8"/>
  <c r="BE48" i="8"/>
  <c r="BM48" i="8"/>
  <c r="BT48" i="8"/>
  <c r="BZ48" i="8"/>
  <c r="CH48" i="8"/>
  <c r="CO48" i="8"/>
  <c r="CX48" i="8"/>
  <c r="DE48" i="8"/>
  <c r="DL48" i="8"/>
  <c r="DT48" i="8"/>
  <c r="DY48" i="8"/>
  <c r="ED48" i="8"/>
  <c r="EG45" i="8"/>
  <c r="DQ45" i="8"/>
  <c r="CY45" i="8"/>
  <c r="CB45" i="8"/>
  <c r="AO45" i="8"/>
  <c r="DC73" i="8"/>
  <c r="DM73" i="8"/>
  <c r="CS73" i="8"/>
  <c r="T71" i="8"/>
  <c r="CS71" i="8"/>
  <c r="DM71" i="8"/>
  <c r="DC71" i="8"/>
  <c r="DM70" i="8"/>
  <c r="DC70" i="8"/>
  <c r="CS70" i="8"/>
  <c r="DC69" i="8"/>
  <c r="CS69" i="8"/>
  <c r="DM69" i="8"/>
  <c r="DC68" i="8"/>
  <c r="CS68" i="8"/>
  <c r="DM68" i="8"/>
  <c r="CS67" i="8"/>
  <c r="DM67" i="8"/>
  <c r="DC67" i="8"/>
  <c r="DM66" i="8"/>
  <c r="DC66" i="8"/>
  <c r="CS66" i="8"/>
  <c r="DC65" i="8"/>
  <c r="DM65" i="8"/>
  <c r="CS65" i="8"/>
  <c r="CS64" i="8"/>
  <c r="DM64" i="8"/>
  <c r="DC64" i="8"/>
  <c r="CS63" i="8"/>
  <c r="DM63" i="8"/>
  <c r="DC63" i="8"/>
  <c r="DM62" i="8"/>
  <c r="DC62" i="8"/>
  <c r="CS62" i="8"/>
  <c r="DC61" i="8"/>
  <c r="DM61" i="8"/>
  <c r="CS61" i="8"/>
  <c r="CS60" i="8"/>
  <c r="DC60" i="8"/>
  <c r="DM60" i="8"/>
  <c r="CS59" i="8"/>
  <c r="DM59" i="8"/>
  <c r="DC59" i="8"/>
  <c r="DM58" i="8"/>
  <c r="CS58" i="8"/>
  <c r="DC58" i="8"/>
  <c r="CJ57" i="8"/>
  <c r="CF57" i="8"/>
  <c r="CB57" i="8"/>
  <c r="BX57" i="8"/>
  <c r="BT57" i="8"/>
  <c r="BP57" i="8"/>
  <c r="BK57" i="8"/>
  <c r="BE57" i="8"/>
  <c r="AZ57" i="8"/>
  <c r="AS57" i="8"/>
  <c r="AL57" i="8"/>
  <c r="AG57" i="8"/>
  <c r="AB57" i="8"/>
  <c r="U57" i="8"/>
  <c r="EC45" i="8"/>
  <c r="DL45" i="8"/>
  <c r="CU45" i="8"/>
  <c r="BT45" i="8"/>
  <c r="AG45" i="8"/>
  <c r="CZ54" i="8"/>
  <c r="DY53" i="8"/>
  <c r="CC53" i="8"/>
  <c r="AG53" i="8"/>
  <c r="CS52" i="8"/>
  <c r="DC52" i="8"/>
  <c r="DM52" i="8"/>
  <c r="DM50" i="8"/>
  <c r="DC50" i="8"/>
  <c r="CS50" i="8"/>
  <c r="DC49" i="8"/>
  <c r="DM49" i="8"/>
  <c r="CS49" i="8"/>
  <c r="CW47" i="8"/>
  <c r="BM47" i="8"/>
  <c r="AG47" i="8"/>
  <c r="S55" i="8"/>
  <c r="CS55" i="8"/>
  <c r="DM55" i="8"/>
  <c r="DC55" i="8"/>
  <c r="DQ53" i="8"/>
  <c r="BM53" i="8"/>
  <c r="AJ49" i="8"/>
  <c r="Y49" i="8"/>
  <c r="EC47" i="8"/>
  <c r="CG47" i="8"/>
  <c r="BA47" i="8"/>
  <c r="DM54" i="8"/>
  <c r="DC54" i="8"/>
  <c r="CS54" i="8"/>
  <c r="DC53" i="8"/>
  <c r="DM53" i="8"/>
  <c r="CS53" i="8"/>
  <c r="CS51" i="8"/>
  <c r="DM51" i="8"/>
  <c r="DC51" i="8"/>
  <c r="CS47" i="8"/>
  <c r="DM47" i="8"/>
  <c r="DC47" i="8"/>
  <c r="L43" i="8"/>
  <c r="L79" i="8"/>
  <c r="L80" i="8"/>
  <c r="L105" i="8"/>
  <c r="K84" i="8"/>
  <c r="L84" i="8" s="1"/>
  <c r="L82" i="8"/>
  <c r="L95" i="8"/>
  <c r="U46" i="8"/>
  <c r="DM46" i="8"/>
  <c r="CS46" i="8"/>
  <c r="DC46" i="8"/>
  <c r="DC45" i="8"/>
  <c r="CS45" i="8"/>
  <c r="DM45" i="8"/>
  <c r="DM44" i="8"/>
  <c r="DC44" i="8"/>
  <c r="CS44" i="8"/>
  <c r="R43" i="8"/>
  <c r="CS43" i="8"/>
  <c r="DM43" i="8"/>
  <c r="DC43" i="8"/>
  <c r="EB43" i="8"/>
  <c r="DT43" i="8"/>
  <c r="DI43" i="8"/>
  <c r="DA43" i="8"/>
  <c r="CR43" i="8"/>
  <c r="CJ43" i="8"/>
  <c r="CB43" i="8"/>
  <c r="BT43" i="8"/>
  <c r="BL43" i="8"/>
  <c r="BD43" i="8"/>
  <c r="AV43" i="8"/>
  <c r="AN43" i="8"/>
  <c r="AF43" i="8"/>
  <c r="X43" i="8"/>
  <c r="EC43" i="8"/>
  <c r="CV43" i="8"/>
  <c r="BU43" i="8"/>
  <c r="AG43" i="8"/>
  <c r="EG43" i="8"/>
  <c r="DY43" i="8"/>
  <c r="DQ43" i="8"/>
  <c r="DH43" i="8"/>
  <c r="CZ43" i="8"/>
  <c r="CO43" i="8"/>
  <c r="CG43" i="8"/>
  <c r="BY43" i="8"/>
  <c r="BQ43" i="8"/>
  <c r="BI43" i="8"/>
  <c r="BA43" i="8"/>
  <c r="AS43" i="8"/>
  <c r="U43" i="8"/>
  <c r="DU43" i="8"/>
  <c r="DL43" i="8"/>
  <c r="DD43" i="8"/>
  <c r="CK43" i="8"/>
  <c r="CC43" i="8"/>
  <c r="BM43" i="8"/>
  <c r="BE43" i="8"/>
  <c r="AW43" i="8"/>
  <c r="AO43" i="8"/>
  <c r="Y43" i="8"/>
  <c r="EF43" i="8"/>
  <c r="DX43" i="8"/>
  <c r="DP43" i="8"/>
  <c r="DE43" i="8"/>
  <c r="CW43" i="8"/>
  <c r="CN43" i="8"/>
  <c r="CF43" i="8"/>
  <c r="BX43" i="8"/>
  <c r="BP43" i="8"/>
  <c r="BH43" i="8"/>
  <c r="AZ43" i="8"/>
  <c r="AR43" i="8"/>
  <c r="AB43" i="8"/>
  <c r="T43" i="8"/>
  <c r="L71" i="8"/>
  <c r="L67" i="8"/>
  <c r="L61" i="8"/>
  <c r="L121" i="8"/>
  <c r="L120" i="8"/>
  <c r="L119" i="8"/>
  <c r="L118" i="8"/>
  <c r="L117" i="8"/>
  <c r="L109" i="8"/>
  <c r="L107" i="8"/>
  <c r="L94" i="8"/>
  <c r="L60" i="8"/>
  <c r="L54" i="8"/>
  <c r="L104" i="8"/>
  <c r="K55" i="8"/>
  <c r="L55" i="8" s="1"/>
  <c r="L51" i="8"/>
  <c r="L110" i="8"/>
  <c r="L106" i="8"/>
  <c r="L96" i="8"/>
  <c r="L62" i="8"/>
  <c r="L50" i="8"/>
  <c r="V113" i="8"/>
  <c r="S110" i="8"/>
  <c r="W110" i="8"/>
  <c r="AE110" i="8"/>
  <c r="AI110" i="8"/>
  <c r="AM110" i="8"/>
  <c r="AQ110" i="8"/>
  <c r="AU110" i="8"/>
  <c r="AY110" i="8"/>
  <c r="BC110" i="8"/>
  <c r="BG110" i="8"/>
  <c r="BK110" i="8"/>
  <c r="BO110" i="8"/>
  <c r="BS110" i="8"/>
  <c r="BW110" i="8"/>
  <c r="CA110" i="8"/>
  <c r="CE110" i="8"/>
  <c r="CI110" i="8"/>
  <c r="CM110" i="8"/>
  <c r="CQ110" i="8"/>
  <c r="CU110" i="8"/>
  <c r="CY110" i="8"/>
  <c r="DG110" i="8"/>
  <c r="DK110" i="8"/>
  <c r="DO110" i="8"/>
  <c r="DS110" i="8"/>
  <c r="DW110" i="8"/>
  <c r="EA110" i="8"/>
  <c r="EE110" i="8"/>
  <c r="R110" i="8"/>
  <c r="X110" i="8"/>
  <c r="AC110" i="8"/>
  <c r="AH110" i="8"/>
  <c r="AN110" i="8"/>
  <c r="AS110" i="8"/>
  <c r="AX110" i="8"/>
  <c r="BD110" i="8"/>
  <c r="BI110" i="8"/>
  <c r="BN110" i="8"/>
  <c r="BT110" i="8"/>
  <c r="BY110" i="8"/>
  <c r="CD110" i="8"/>
  <c r="CJ110" i="8"/>
  <c r="CO110" i="8"/>
  <c r="CT110" i="8"/>
  <c r="CZ110" i="8"/>
  <c r="DE110" i="8"/>
  <c r="DJ110" i="8"/>
  <c r="DP110" i="8"/>
  <c r="DU110" i="8"/>
  <c r="DZ110" i="8"/>
  <c r="EF110" i="8"/>
  <c r="R80" i="8"/>
  <c r="V80" i="8"/>
  <c r="AD80" i="8"/>
  <c r="AH80" i="8"/>
  <c r="AL80" i="8"/>
  <c r="AP80" i="8"/>
  <c r="AT80" i="8"/>
  <c r="AX80" i="8"/>
  <c r="BB80" i="8"/>
  <c r="BF80" i="8"/>
  <c r="BJ80" i="8"/>
  <c r="BN80" i="8"/>
  <c r="BR80" i="8"/>
  <c r="BV80" i="8"/>
  <c r="BZ80" i="8"/>
  <c r="CD80" i="8"/>
  <c r="CH80" i="8"/>
  <c r="CL80" i="8"/>
  <c r="CP80" i="8"/>
  <c r="CT80" i="8"/>
  <c r="CX80" i="8"/>
  <c r="DB80" i="8"/>
  <c r="DF80" i="8"/>
  <c r="DJ80" i="8"/>
  <c r="DN80" i="8"/>
  <c r="DR80" i="8"/>
  <c r="DV80" i="8"/>
  <c r="DZ80" i="8"/>
  <c r="ED80" i="8"/>
  <c r="S80" i="8"/>
  <c r="X80" i="8"/>
  <c r="AC80" i="8"/>
  <c r="AI80" i="8"/>
  <c r="AN80" i="8"/>
  <c r="AS80" i="8"/>
  <c r="AY80" i="8"/>
  <c r="BD80" i="8"/>
  <c r="BI80" i="8"/>
  <c r="BO80" i="8"/>
  <c r="BT80" i="8"/>
  <c r="CE80" i="8"/>
  <c r="CJ80" i="8"/>
  <c r="CO80" i="8"/>
  <c r="CU80" i="8"/>
  <c r="CZ80" i="8"/>
  <c r="DE80" i="8"/>
  <c r="DK80" i="8"/>
  <c r="DP80" i="8"/>
  <c r="DU80" i="8"/>
  <c r="EA80" i="8"/>
  <c r="EF80" i="8"/>
  <c r="T80" i="8"/>
  <c r="Y80" i="8"/>
  <c r="AE80" i="8"/>
  <c r="AJ80" i="8"/>
  <c r="AO80" i="8"/>
  <c r="AU80" i="8"/>
  <c r="AZ80" i="8"/>
  <c r="BE80" i="8"/>
  <c r="BK80" i="8"/>
  <c r="BU80" i="8"/>
  <c r="CA80" i="8"/>
  <c r="CF80" i="8"/>
  <c r="CK80" i="8"/>
  <c r="CQ80" i="8"/>
  <c r="CV80" i="8"/>
  <c r="DA80" i="8"/>
  <c r="DG80" i="8"/>
  <c r="DL80" i="8"/>
  <c r="DQ80" i="8"/>
  <c r="DW80" i="8"/>
  <c r="EB80" i="8"/>
  <c r="EG80" i="8"/>
  <c r="U80" i="8"/>
  <c r="AF80" i="8"/>
  <c r="AK80" i="8"/>
  <c r="AQ80" i="8"/>
  <c r="AV80" i="8"/>
  <c r="BA80" i="8"/>
  <c r="BG80" i="8"/>
  <c r="BL80" i="8"/>
  <c r="BQ80" i="8"/>
  <c r="BW80" i="8"/>
  <c r="CB80" i="8"/>
  <c r="CG80" i="8"/>
  <c r="CM80" i="8"/>
  <c r="CR80" i="8"/>
  <c r="CW80" i="8"/>
  <c r="DH80" i="8"/>
  <c r="DS80" i="8"/>
  <c r="DX80" i="8"/>
  <c r="EC80" i="8"/>
  <c r="W80" i="8"/>
  <c r="AR80" i="8"/>
  <c r="BM80" i="8"/>
  <c r="CI80" i="8"/>
  <c r="DD80" i="8"/>
  <c r="DY80" i="8"/>
  <c r="AB80" i="8"/>
  <c r="AW80" i="8"/>
  <c r="BS80" i="8"/>
  <c r="CN80" i="8"/>
  <c r="DI80" i="8"/>
  <c r="EE80" i="8"/>
  <c r="AG80" i="8"/>
  <c r="BC80" i="8"/>
  <c r="DO80" i="8"/>
  <c r="AM80" i="8"/>
  <c r="DT80" i="8"/>
  <c r="BH80" i="8"/>
  <c r="CC80" i="8"/>
  <c r="EE116" i="8"/>
  <c r="EA116" i="8"/>
  <c r="DS116" i="8"/>
  <c r="DO116" i="8"/>
  <c r="DK116" i="8"/>
  <c r="DG116" i="8"/>
  <c r="CY116" i="8"/>
  <c r="CU116" i="8"/>
  <c r="CQ116" i="8"/>
  <c r="CM116" i="8"/>
  <c r="CI116" i="8"/>
  <c r="CE116" i="8"/>
  <c r="CA116" i="8"/>
  <c r="BW116" i="8"/>
  <c r="BS116" i="8"/>
  <c r="BO116" i="8"/>
  <c r="BK116" i="8"/>
  <c r="BG116" i="8"/>
  <c r="BC116" i="8"/>
  <c r="AY116" i="8"/>
  <c r="AU116" i="8"/>
  <c r="AQ116" i="8"/>
  <c r="AM116" i="8"/>
  <c r="AI116" i="8"/>
  <c r="AE116" i="8"/>
  <c r="U116" i="8"/>
  <c r="L116" i="8"/>
  <c r="EC115" i="8"/>
  <c r="DR115" i="8"/>
  <c r="DG115" i="8"/>
  <c r="DB115" i="8"/>
  <c r="CW115" i="8"/>
  <c r="CQ115" i="8"/>
  <c r="CL115" i="8"/>
  <c r="CG115" i="8"/>
  <c r="CA115" i="8"/>
  <c r="BV115" i="8"/>
  <c r="BQ115" i="8"/>
  <c r="BK115" i="8"/>
  <c r="BF115" i="8"/>
  <c r="BA115" i="8"/>
  <c r="AU115" i="8"/>
  <c r="AP115" i="8"/>
  <c r="AK115" i="8"/>
  <c r="AE115" i="8"/>
  <c r="L115" i="8"/>
  <c r="EC114" i="8"/>
  <c r="DR114" i="8"/>
  <c r="DG114" i="8"/>
  <c r="DB114" i="8"/>
  <c r="CW114" i="8"/>
  <c r="CQ114" i="8"/>
  <c r="CL114" i="8"/>
  <c r="CG114" i="8"/>
  <c r="CA114" i="8"/>
  <c r="BV114" i="8"/>
  <c r="BQ114" i="8"/>
  <c r="BK114" i="8"/>
  <c r="BF114" i="8"/>
  <c r="BA114" i="8"/>
  <c r="AU114" i="8"/>
  <c r="AP114" i="8"/>
  <c r="AK114" i="8"/>
  <c r="AE114" i="8"/>
  <c r="U114" i="8"/>
  <c r="L114" i="8"/>
  <c r="EC113" i="8"/>
  <c r="DR113" i="8"/>
  <c r="DG113" i="8"/>
  <c r="DB113" i="8"/>
  <c r="CW113" i="8"/>
  <c r="CQ113" i="8"/>
  <c r="CL113" i="8"/>
  <c r="CG113" i="8"/>
  <c r="CA113" i="8"/>
  <c r="BV113" i="8"/>
  <c r="BQ113" i="8"/>
  <c r="BK113" i="8"/>
  <c r="BF113" i="8"/>
  <c r="BA113" i="8"/>
  <c r="AU113" i="8"/>
  <c r="AP113" i="8"/>
  <c r="AK113" i="8"/>
  <c r="AE113" i="8"/>
  <c r="L113" i="8"/>
  <c r="EG110" i="8"/>
  <c r="DY110" i="8"/>
  <c r="DR110" i="8"/>
  <c r="CW110" i="8"/>
  <c r="CP110" i="8"/>
  <c r="CH110" i="8"/>
  <c r="CB110" i="8"/>
  <c r="BU110" i="8"/>
  <c r="BM110" i="8"/>
  <c r="BF110" i="8"/>
  <c r="AZ110" i="8"/>
  <c r="AR110" i="8"/>
  <c r="AK110" i="8"/>
  <c r="AD110" i="8"/>
  <c r="V110" i="8"/>
  <c r="S109" i="8"/>
  <c r="W109" i="8"/>
  <c r="AE109" i="8"/>
  <c r="AI109" i="8"/>
  <c r="AM109" i="8"/>
  <c r="AQ109" i="8"/>
  <c r="AU109" i="8"/>
  <c r="AY109" i="8"/>
  <c r="BC109" i="8"/>
  <c r="BG109" i="8"/>
  <c r="BK109" i="8"/>
  <c r="BO109" i="8"/>
  <c r="BS109" i="8"/>
  <c r="BW109" i="8"/>
  <c r="CA109" i="8"/>
  <c r="CE109" i="8"/>
  <c r="CI109" i="8"/>
  <c r="CM109" i="8"/>
  <c r="CQ109" i="8"/>
  <c r="CU109" i="8"/>
  <c r="CY109" i="8"/>
  <c r="DG109" i="8"/>
  <c r="DK109" i="8"/>
  <c r="DO109" i="8"/>
  <c r="DS109" i="8"/>
  <c r="DW109" i="8"/>
  <c r="EA109" i="8"/>
  <c r="EE109" i="8"/>
  <c r="R109" i="8"/>
  <c r="X109" i="8"/>
  <c r="AC109" i="8"/>
  <c r="AH109" i="8"/>
  <c r="AN109" i="8"/>
  <c r="AS109" i="8"/>
  <c r="AX109" i="8"/>
  <c r="BD109" i="8"/>
  <c r="BI109" i="8"/>
  <c r="BN109" i="8"/>
  <c r="BT109" i="8"/>
  <c r="BY109" i="8"/>
  <c r="CD109" i="8"/>
  <c r="CJ109" i="8"/>
  <c r="CO109" i="8"/>
  <c r="CT109" i="8"/>
  <c r="CZ109" i="8"/>
  <c r="DJ109" i="8"/>
  <c r="DP109" i="8"/>
  <c r="DU109" i="8"/>
  <c r="DZ109" i="8"/>
  <c r="EF109" i="8"/>
  <c r="S106" i="8"/>
  <c r="W106" i="8"/>
  <c r="AE106" i="8"/>
  <c r="AI106" i="8"/>
  <c r="AM106" i="8"/>
  <c r="AQ106" i="8"/>
  <c r="AU106" i="8"/>
  <c r="AY106" i="8"/>
  <c r="BC106" i="8"/>
  <c r="BG106" i="8"/>
  <c r="BK106" i="8"/>
  <c r="BO106" i="8"/>
  <c r="BS106" i="8"/>
  <c r="BW106" i="8"/>
  <c r="CA106" i="8"/>
  <c r="CE106" i="8"/>
  <c r="CI106" i="8"/>
  <c r="CM106" i="8"/>
  <c r="CQ106" i="8"/>
  <c r="CU106" i="8"/>
  <c r="CY106" i="8"/>
  <c r="DG106" i="8"/>
  <c r="DK106" i="8"/>
  <c r="DO106" i="8"/>
  <c r="DS106" i="8"/>
  <c r="DW106" i="8"/>
  <c r="EA106" i="8"/>
  <c r="EE106" i="8"/>
  <c r="R106" i="8"/>
  <c r="X106" i="8"/>
  <c r="AC106" i="8"/>
  <c r="AH106" i="8"/>
  <c r="AN106" i="8"/>
  <c r="AS106" i="8"/>
  <c r="AX106" i="8"/>
  <c r="BD106" i="8"/>
  <c r="BI106" i="8"/>
  <c r="BN106" i="8"/>
  <c r="BT106" i="8"/>
  <c r="BY106" i="8"/>
  <c r="CD106" i="8"/>
  <c r="CJ106" i="8"/>
  <c r="CO106" i="8"/>
  <c r="CT106" i="8"/>
  <c r="CZ106" i="8"/>
  <c r="DJ106" i="8"/>
  <c r="DP106" i="8"/>
  <c r="DU106" i="8"/>
  <c r="DZ106" i="8"/>
  <c r="EF106" i="8"/>
  <c r="U106" i="8"/>
  <c r="AF106" i="8"/>
  <c r="AK106" i="8"/>
  <c r="AP106" i="8"/>
  <c r="AV106" i="8"/>
  <c r="BA106" i="8"/>
  <c r="BF106" i="8"/>
  <c r="BL106" i="8"/>
  <c r="BQ106" i="8"/>
  <c r="BV106" i="8"/>
  <c r="CB106" i="8"/>
  <c r="CG106" i="8"/>
  <c r="CL106" i="8"/>
  <c r="CR106" i="8"/>
  <c r="CW106" i="8"/>
  <c r="DB106" i="8"/>
  <c r="DH106" i="8"/>
  <c r="DR106" i="8"/>
  <c r="DX106" i="8"/>
  <c r="EC106" i="8"/>
  <c r="S104" i="8"/>
  <c r="W104" i="8"/>
  <c r="AE104" i="8"/>
  <c r="AI104" i="8"/>
  <c r="AM104" i="8"/>
  <c r="AQ104" i="8"/>
  <c r="AU104" i="8"/>
  <c r="AY104" i="8"/>
  <c r="BC104" i="8"/>
  <c r="BG104" i="8"/>
  <c r="BK104" i="8"/>
  <c r="BO104" i="8"/>
  <c r="BS104" i="8"/>
  <c r="BW104" i="8"/>
  <c r="CA104" i="8"/>
  <c r="CE104" i="8"/>
  <c r="CI104" i="8"/>
  <c r="CM104" i="8"/>
  <c r="CQ104" i="8"/>
  <c r="CY104" i="8"/>
  <c r="DG104" i="8"/>
  <c r="DK104" i="8"/>
  <c r="DO104" i="8"/>
  <c r="DS104" i="8"/>
  <c r="DW104" i="8"/>
  <c r="EA104" i="8"/>
  <c r="EE104" i="8"/>
  <c r="R104" i="8"/>
  <c r="X104" i="8"/>
  <c r="AC104" i="8"/>
  <c r="AH104" i="8"/>
  <c r="AN104" i="8"/>
  <c r="AS104" i="8"/>
  <c r="AX104" i="8"/>
  <c r="BD104" i="8"/>
  <c r="BI104" i="8"/>
  <c r="BN104" i="8"/>
  <c r="BT104" i="8"/>
  <c r="BY104" i="8"/>
  <c r="CD104" i="8"/>
  <c r="CJ104" i="8"/>
  <c r="CO104" i="8"/>
  <c r="CZ104" i="8"/>
  <c r="DE104" i="8"/>
  <c r="DJ104" i="8"/>
  <c r="DP104" i="8"/>
  <c r="DU104" i="8"/>
  <c r="DZ104" i="8"/>
  <c r="EF104" i="8"/>
  <c r="U104" i="8"/>
  <c r="AF104" i="8"/>
  <c r="AK104" i="8"/>
  <c r="AP104" i="8"/>
  <c r="AV104" i="8"/>
  <c r="BA104" i="8"/>
  <c r="BF104" i="8"/>
  <c r="BL104" i="8"/>
  <c r="BQ104" i="8"/>
  <c r="BV104" i="8"/>
  <c r="CB104" i="8"/>
  <c r="CG104" i="8"/>
  <c r="CL104" i="8"/>
  <c r="CR104" i="8"/>
  <c r="CW104" i="8"/>
  <c r="DH104" i="8"/>
  <c r="DR104" i="8"/>
  <c r="DX104" i="8"/>
  <c r="EC104" i="8"/>
  <c r="K103" i="8"/>
  <c r="L103" i="8" s="1"/>
  <c r="K101" i="8"/>
  <c r="V116" i="8"/>
  <c r="T115" i="8"/>
  <c r="X115" i="8"/>
  <c r="AB115" i="8"/>
  <c r="AF115" i="8"/>
  <c r="AJ115" i="8"/>
  <c r="AN115" i="8"/>
  <c r="AR115" i="8"/>
  <c r="AV115" i="8"/>
  <c r="AZ115" i="8"/>
  <c r="BD115" i="8"/>
  <c r="BH115" i="8"/>
  <c r="BL115" i="8"/>
  <c r="BP115" i="8"/>
  <c r="BT115" i="8"/>
  <c r="BX115" i="8"/>
  <c r="CB115" i="8"/>
  <c r="CF115" i="8"/>
  <c r="CJ115" i="8"/>
  <c r="CN115" i="8"/>
  <c r="CR115" i="8"/>
  <c r="CV115" i="8"/>
  <c r="CZ115" i="8"/>
  <c r="DD115" i="8"/>
  <c r="DH115" i="8"/>
  <c r="DL115" i="8"/>
  <c r="DP115" i="8"/>
  <c r="DT115" i="8"/>
  <c r="DX115" i="8"/>
  <c r="EB115" i="8"/>
  <c r="EF115" i="8"/>
  <c r="AG114" i="8"/>
  <c r="V114" i="8"/>
  <c r="T113" i="8"/>
  <c r="X113" i="8"/>
  <c r="AB113" i="8"/>
  <c r="AF113" i="8"/>
  <c r="AJ113" i="8"/>
  <c r="AN113" i="8"/>
  <c r="AR113" i="8"/>
  <c r="AV113" i="8"/>
  <c r="AZ113" i="8"/>
  <c r="BD113" i="8"/>
  <c r="BH113" i="8"/>
  <c r="BL113" i="8"/>
  <c r="BP113" i="8"/>
  <c r="BT113" i="8"/>
  <c r="BX113" i="8"/>
  <c r="CB113" i="8"/>
  <c r="CF113" i="8"/>
  <c r="CJ113" i="8"/>
  <c r="CN113" i="8"/>
  <c r="CR113" i="8"/>
  <c r="CV113" i="8"/>
  <c r="CZ113" i="8"/>
  <c r="DD113" i="8"/>
  <c r="DH113" i="8"/>
  <c r="DL113" i="8"/>
  <c r="DP113" i="8"/>
  <c r="DT113" i="8"/>
  <c r="DX113" i="8"/>
  <c r="EB113" i="8"/>
  <c r="EF113" i="8"/>
  <c r="AT110" i="8"/>
  <c r="AF110" i="8"/>
  <c r="V44" i="8"/>
  <c r="AD44" i="8"/>
  <c r="AH44" i="8"/>
  <c r="AL44" i="8"/>
  <c r="AP44" i="8"/>
  <c r="AX44" i="8"/>
  <c r="BB44" i="8"/>
  <c r="BF44" i="8"/>
  <c r="BJ44" i="8"/>
  <c r="BN44" i="8"/>
  <c r="BR44" i="8"/>
  <c r="BV44" i="8"/>
  <c r="BZ44" i="8"/>
  <c r="CD44" i="8"/>
  <c r="CH44" i="8"/>
  <c r="CL44" i="8"/>
  <c r="CP44" i="8"/>
  <c r="CT44" i="8"/>
  <c r="CX44" i="8"/>
  <c r="DB44" i="8"/>
  <c r="DF44" i="8"/>
  <c r="DJ44" i="8"/>
  <c r="DN44" i="8"/>
  <c r="DR44" i="8"/>
  <c r="DV44" i="8"/>
  <c r="DZ44" i="8"/>
  <c r="ED44" i="8"/>
  <c r="S44" i="8"/>
  <c r="W44" i="8"/>
  <c r="AE44" i="8"/>
  <c r="AI44" i="8"/>
  <c r="AM44" i="8"/>
  <c r="AQ44" i="8"/>
  <c r="AY44" i="8"/>
  <c r="BC44" i="8"/>
  <c r="BG44" i="8"/>
  <c r="BK44" i="8"/>
  <c r="BO44" i="8"/>
  <c r="BS44" i="8"/>
  <c r="BW44" i="8"/>
  <c r="CA44" i="8"/>
  <c r="CE44" i="8"/>
  <c r="CI44" i="8"/>
  <c r="CM44" i="8"/>
  <c r="CQ44" i="8"/>
  <c r="CU44" i="8"/>
  <c r="CY44" i="8"/>
  <c r="DG44" i="8"/>
  <c r="DK44" i="8"/>
  <c r="DO44" i="8"/>
  <c r="DS44" i="8"/>
  <c r="DW44" i="8"/>
  <c r="EA44" i="8"/>
  <c r="EE44" i="8"/>
  <c r="AB44" i="8"/>
  <c r="AJ44" i="8"/>
  <c r="AR44" i="8"/>
  <c r="AZ44" i="8"/>
  <c r="BH44" i="8"/>
  <c r="BP44" i="8"/>
  <c r="BX44" i="8"/>
  <c r="CF44" i="8"/>
  <c r="CN44" i="8"/>
  <c r="CV44" i="8"/>
  <c r="DD44" i="8"/>
  <c r="DL44" i="8"/>
  <c r="DT44" i="8"/>
  <c r="EB44" i="8"/>
  <c r="U44" i="8"/>
  <c r="AC44" i="8"/>
  <c r="AK44" i="8"/>
  <c r="AS44" i="8"/>
  <c r="BA44" i="8"/>
  <c r="BI44" i="8"/>
  <c r="BQ44" i="8"/>
  <c r="BY44" i="8"/>
  <c r="CG44" i="8"/>
  <c r="CO44" i="8"/>
  <c r="CW44" i="8"/>
  <c r="DE44" i="8"/>
  <c r="DU44" i="8"/>
  <c r="EC44" i="8"/>
  <c r="X44" i="8"/>
  <c r="AF44" i="8"/>
  <c r="AV44" i="8"/>
  <c r="BD44" i="8"/>
  <c r="BL44" i="8"/>
  <c r="BT44" i="8"/>
  <c r="CB44" i="8"/>
  <c r="CJ44" i="8"/>
  <c r="CR44" i="8"/>
  <c r="CZ44" i="8"/>
  <c r="DH44" i="8"/>
  <c r="DP44" i="8"/>
  <c r="DX44" i="8"/>
  <c r="EF44" i="8"/>
  <c r="Y44" i="8"/>
  <c r="BE44" i="8"/>
  <c r="CK44" i="8"/>
  <c r="DQ44" i="8"/>
  <c r="AG44" i="8"/>
  <c r="BM44" i="8"/>
  <c r="DY44" i="8"/>
  <c r="AO44" i="8"/>
  <c r="BU44" i="8"/>
  <c r="DA44" i="8"/>
  <c r="EG44" i="8"/>
  <c r="AW44" i="8"/>
  <c r="CC44" i="8"/>
  <c r="DI44" i="8"/>
  <c r="ED121" i="8"/>
  <c r="DZ121" i="8"/>
  <c r="DV121" i="8"/>
  <c r="DR121" i="8"/>
  <c r="DN121" i="8"/>
  <c r="DJ121" i="8"/>
  <c r="DF121" i="8"/>
  <c r="DB121" i="8"/>
  <c r="CX121" i="8"/>
  <c r="CT121" i="8"/>
  <c r="CP121" i="8"/>
  <c r="CL121" i="8"/>
  <c r="CH121" i="8"/>
  <c r="CD121" i="8"/>
  <c r="BZ121" i="8"/>
  <c r="BV121" i="8"/>
  <c r="BR121" i="8"/>
  <c r="BN121" i="8"/>
  <c r="BJ121" i="8"/>
  <c r="BF121" i="8"/>
  <c r="BB121" i="8"/>
  <c r="AX121" i="8"/>
  <c r="AT121" i="8"/>
  <c r="AP121" i="8"/>
  <c r="AL121" i="8"/>
  <c r="AH121" i="8"/>
  <c r="AD121" i="8"/>
  <c r="V121" i="8"/>
  <c r="ED120" i="8"/>
  <c r="DZ120" i="8"/>
  <c r="DV120" i="8"/>
  <c r="DR120" i="8"/>
  <c r="DN120" i="8"/>
  <c r="DJ120" i="8"/>
  <c r="DF120" i="8"/>
  <c r="DB120" i="8"/>
  <c r="CX120" i="8"/>
  <c r="CT120" i="8"/>
  <c r="CP120" i="8"/>
  <c r="CL120" i="8"/>
  <c r="CH120" i="8"/>
  <c r="CD120" i="8"/>
  <c r="BZ120" i="8"/>
  <c r="BV120" i="8"/>
  <c r="BR120" i="8"/>
  <c r="BN120" i="8"/>
  <c r="BJ120" i="8"/>
  <c r="BF120" i="8"/>
  <c r="BB120" i="8"/>
  <c r="AX120" i="8"/>
  <c r="AT120" i="8"/>
  <c r="AP120" i="8"/>
  <c r="AL120" i="8"/>
  <c r="AH120" i="8"/>
  <c r="AD120" i="8"/>
  <c r="V120" i="8"/>
  <c r="ED119" i="8"/>
  <c r="DZ119" i="8"/>
  <c r="DV119" i="8"/>
  <c r="DR119" i="8"/>
  <c r="DN119" i="8"/>
  <c r="DJ119" i="8"/>
  <c r="DF119" i="8"/>
  <c r="DB119" i="8"/>
  <c r="CX119" i="8"/>
  <c r="CT119" i="8"/>
  <c r="CP119" i="8"/>
  <c r="CL119" i="8"/>
  <c r="CH119" i="8"/>
  <c r="CD119" i="8"/>
  <c r="BZ119" i="8"/>
  <c r="BV119" i="8"/>
  <c r="BR119" i="8"/>
  <c r="BN119" i="8"/>
  <c r="BJ119" i="8"/>
  <c r="BF119" i="8"/>
  <c r="BB119" i="8"/>
  <c r="AX119" i="8"/>
  <c r="AT119" i="8"/>
  <c r="AP119" i="8"/>
  <c r="AL119" i="8"/>
  <c r="AH119" i="8"/>
  <c r="AD119" i="8"/>
  <c r="V119" i="8"/>
  <c r="ED118" i="8"/>
  <c r="DZ118" i="8"/>
  <c r="DV118" i="8"/>
  <c r="DR118" i="8"/>
  <c r="DN118" i="8"/>
  <c r="DJ118" i="8"/>
  <c r="DF118" i="8"/>
  <c r="DB118" i="8"/>
  <c r="CX118" i="8"/>
  <c r="CT118" i="8"/>
  <c r="CP118" i="8"/>
  <c r="CL118" i="8"/>
  <c r="CH118" i="8"/>
  <c r="CD118" i="8"/>
  <c r="BZ118" i="8"/>
  <c r="BV118" i="8"/>
  <c r="BR118" i="8"/>
  <c r="BN118" i="8"/>
  <c r="BJ118" i="8"/>
  <c r="BF118" i="8"/>
  <c r="BB118" i="8"/>
  <c r="AX118" i="8"/>
  <c r="AT118" i="8"/>
  <c r="AP118" i="8"/>
  <c r="AL118" i="8"/>
  <c r="AH118" i="8"/>
  <c r="AD118" i="8"/>
  <c r="V118" i="8"/>
  <c r="ED117" i="8"/>
  <c r="DZ117" i="8"/>
  <c r="DV117" i="8"/>
  <c r="DR117" i="8"/>
  <c r="DN117" i="8"/>
  <c r="DJ117" i="8"/>
  <c r="DF117" i="8"/>
  <c r="DB117" i="8"/>
  <c r="CX117" i="8"/>
  <c r="CT117" i="8"/>
  <c r="CP117" i="8"/>
  <c r="CL117" i="8"/>
  <c r="CH117" i="8"/>
  <c r="CD117" i="8"/>
  <c r="BZ117" i="8"/>
  <c r="BV117" i="8"/>
  <c r="BR117" i="8"/>
  <c r="BN117" i="8"/>
  <c r="BJ117" i="8"/>
  <c r="BF117" i="8"/>
  <c r="BB117" i="8"/>
  <c r="AX117" i="8"/>
  <c r="AT117" i="8"/>
  <c r="AP117" i="8"/>
  <c r="AL117" i="8"/>
  <c r="AH117" i="8"/>
  <c r="AD117" i="8"/>
  <c r="V117" i="8"/>
  <c r="ED116" i="8"/>
  <c r="DZ116" i="8"/>
  <c r="DR116" i="8"/>
  <c r="DJ116" i="8"/>
  <c r="DF116" i="8"/>
  <c r="DB116" i="8"/>
  <c r="CX116" i="8"/>
  <c r="CT116" i="8"/>
  <c r="CP116" i="8"/>
  <c r="CL116" i="8"/>
  <c r="CH116" i="8"/>
  <c r="CD116" i="8"/>
  <c r="BZ116" i="8"/>
  <c r="BV116" i="8"/>
  <c r="BR116" i="8"/>
  <c r="BN116" i="8"/>
  <c r="BJ116" i="8"/>
  <c r="BF116" i="8"/>
  <c r="BB116" i="8"/>
  <c r="AX116" i="8"/>
  <c r="AT116" i="8"/>
  <c r="AP116" i="8"/>
  <c r="AL116" i="8"/>
  <c r="AH116" i="8"/>
  <c r="AD116" i="8"/>
  <c r="Y116" i="8"/>
  <c r="EG115" i="8"/>
  <c r="EA115" i="8"/>
  <c r="DQ115" i="8"/>
  <c r="DK115" i="8"/>
  <c r="DF115" i="8"/>
  <c r="DA115" i="8"/>
  <c r="CU115" i="8"/>
  <c r="CP115" i="8"/>
  <c r="CK115" i="8"/>
  <c r="CE115" i="8"/>
  <c r="BZ115" i="8"/>
  <c r="BU115" i="8"/>
  <c r="BO115" i="8"/>
  <c r="BJ115" i="8"/>
  <c r="BE115" i="8"/>
  <c r="AY115" i="8"/>
  <c r="AT115" i="8"/>
  <c r="AO115" i="8"/>
  <c r="AI115" i="8"/>
  <c r="AD115" i="8"/>
  <c r="Y115" i="8"/>
  <c r="S115" i="8"/>
  <c r="EG114" i="8"/>
  <c r="EA114" i="8"/>
  <c r="DQ114" i="8"/>
  <c r="DK114" i="8"/>
  <c r="DF114" i="8"/>
  <c r="DA114" i="8"/>
  <c r="CU114" i="8"/>
  <c r="CP114" i="8"/>
  <c r="CK114" i="8"/>
  <c r="CE114" i="8"/>
  <c r="BZ114" i="8"/>
  <c r="BU114" i="8"/>
  <c r="BO114" i="8"/>
  <c r="BJ114" i="8"/>
  <c r="BE114" i="8"/>
  <c r="AY114" i="8"/>
  <c r="AT114" i="8"/>
  <c r="AO114" i="8"/>
  <c r="AI114" i="8"/>
  <c r="AD114" i="8"/>
  <c r="Y114" i="8"/>
  <c r="EG113" i="8"/>
  <c r="EA113" i="8"/>
  <c r="DQ113" i="8"/>
  <c r="DK113" i="8"/>
  <c r="DF113" i="8"/>
  <c r="DA113" i="8"/>
  <c r="CU113" i="8"/>
  <c r="CP113" i="8"/>
  <c r="CK113" i="8"/>
  <c r="CE113" i="8"/>
  <c r="BZ113" i="8"/>
  <c r="BU113" i="8"/>
  <c r="BO113" i="8"/>
  <c r="BJ113" i="8"/>
  <c r="BE113" i="8"/>
  <c r="AY113" i="8"/>
  <c r="AT113" i="8"/>
  <c r="AO113" i="8"/>
  <c r="AI113" i="8"/>
  <c r="AD113" i="8"/>
  <c r="Y113" i="8"/>
  <c r="S113" i="8"/>
  <c r="S112" i="8"/>
  <c r="W112" i="8"/>
  <c r="AE112" i="8"/>
  <c r="AI112" i="8"/>
  <c r="AM112" i="8"/>
  <c r="AQ112" i="8"/>
  <c r="AU112" i="8"/>
  <c r="AY112" i="8"/>
  <c r="BC112" i="8"/>
  <c r="BG112" i="8"/>
  <c r="BK112" i="8"/>
  <c r="BO112" i="8"/>
  <c r="BS112" i="8"/>
  <c r="BW112" i="8"/>
  <c r="CA112" i="8"/>
  <c r="CE112" i="8"/>
  <c r="CI112" i="8"/>
  <c r="R112" i="8"/>
  <c r="X112" i="8"/>
  <c r="AC112" i="8"/>
  <c r="AH112" i="8"/>
  <c r="AN112" i="8"/>
  <c r="AS112" i="8"/>
  <c r="AX112" i="8"/>
  <c r="BD112" i="8"/>
  <c r="BI112" i="8"/>
  <c r="BN112" i="8"/>
  <c r="BT112" i="8"/>
  <c r="BY112" i="8"/>
  <c r="CD112" i="8"/>
  <c r="CJ112" i="8"/>
  <c r="CN112" i="8"/>
  <c r="CR112" i="8"/>
  <c r="CV112" i="8"/>
  <c r="CZ112" i="8"/>
  <c r="DD112" i="8"/>
  <c r="DH112" i="8"/>
  <c r="DL112" i="8"/>
  <c r="DP112" i="8"/>
  <c r="DT112" i="8"/>
  <c r="DX112" i="8"/>
  <c r="EB112" i="8"/>
  <c r="EF112" i="8"/>
  <c r="L112" i="8"/>
  <c r="AV111" i="8"/>
  <c r="AO111" i="8"/>
  <c r="AG111" i="8"/>
  <c r="ED110" i="8"/>
  <c r="DX110" i="8"/>
  <c r="DQ110" i="8"/>
  <c r="DI110" i="8"/>
  <c r="DB110" i="8"/>
  <c r="CV110" i="8"/>
  <c r="CN110" i="8"/>
  <c r="CG110" i="8"/>
  <c r="BZ110" i="8"/>
  <c r="BR110" i="8"/>
  <c r="BL110" i="8"/>
  <c r="BE110" i="8"/>
  <c r="AW110" i="8"/>
  <c r="AP110" i="8"/>
  <c r="AJ110" i="8"/>
  <c r="AB110" i="8"/>
  <c r="U110" i="8"/>
  <c r="EG109" i="8"/>
  <c r="DY109" i="8"/>
  <c r="DR109" i="8"/>
  <c r="DD109" i="8"/>
  <c r="CW109" i="8"/>
  <c r="CP109" i="8"/>
  <c r="CH109" i="8"/>
  <c r="CB109" i="8"/>
  <c r="BU109" i="8"/>
  <c r="BM109" i="8"/>
  <c r="BF109" i="8"/>
  <c r="AZ109" i="8"/>
  <c r="AR109" i="8"/>
  <c r="AK109" i="8"/>
  <c r="AD109" i="8"/>
  <c r="V109" i="8"/>
  <c r="S108" i="8"/>
  <c r="W108" i="8"/>
  <c r="AE108" i="8"/>
  <c r="AI108" i="8"/>
  <c r="AM108" i="8"/>
  <c r="AQ108" i="8"/>
  <c r="AU108" i="8"/>
  <c r="AY108" i="8"/>
  <c r="BC108" i="8"/>
  <c r="BG108" i="8"/>
  <c r="BK108" i="8"/>
  <c r="BO108" i="8"/>
  <c r="BS108" i="8"/>
  <c r="BW108" i="8"/>
  <c r="CA108" i="8"/>
  <c r="CE108" i="8"/>
  <c r="CI108" i="8"/>
  <c r="CM108" i="8"/>
  <c r="CQ108" i="8"/>
  <c r="CU108" i="8"/>
  <c r="CY108" i="8"/>
  <c r="DG108" i="8"/>
  <c r="DK108" i="8"/>
  <c r="DO108" i="8"/>
  <c r="DS108" i="8"/>
  <c r="DW108" i="8"/>
  <c r="EA108" i="8"/>
  <c r="EE108" i="8"/>
  <c r="R108" i="8"/>
  <c r="X108" i="8"/>
  <c r="AC108" i="8"/>
  <c r="AH108" i="8"/>
  <c r="AN108" i="8"/>
  <c r="AS108" i="8"/>
  <c r="AX108" i="8"/>
  <c r="BD108" i="8"/>
  <c r="BI108" i="8"/>
  <c r="BN108" i="8"/>
  <c r="BT108" i="8"/>
  <c r="BY108" i="8"/>
  <c r="CD108" i="8"/>
  <c r="CJ108" i="8"/>
  <c r="CO108" i="8"/>
  <c r="CT108" i="8"/>
  <c r="CZ108" i="8"/>
  <c r="DE108" i="8"/>
  <c r="DJ108" i="8"/>
  <c r="DP108" i="8"/>
  <c r="DU108" i="8"/>
  <c r="DZ108" i="8"/>
  <c r="EF108" i="8"/>
  <c r="L108" i="8"/>
  <c r="EB106" i="8"/>
  <c r="DQ106" i="8"/>
  <c r="DF106" i="8"/>
  <c r="CV106" i="8"/>
  <c r="CK106" i="8"/>
  <c r="BZ106" i="8"/>
  <c r="BP106" i="8"/>
  <c r="BE106" i="8"/>
  <c r="AT106" i="8"/>
  <c r="AJ106" i="8"/>
  <c r="Y106" i="8"/>
  <c r="EB104" i="8"/>
  <c r="DQ104" i="8"/>
  <c r="DF104" i="8"/>
  <c r="CV104" i="8"/>
  <c r="CK104" i="8"/>
  <c r="BZ104" i="8"/>
  <c r="BP104" i="8"/>
  <c r="BE104" i="8"/>
  <c r="AT104" i="8"/>
  <c r="AJ104" i="8"/>
  <c r="Y104" i="8"/>
  <c r="S97" i="8"/>
  <c r="W97" i="8"/>
  <c r="AE97" i="8"/>
  <c r="AI97" i="8"/>
  <c r="AM97" i="8"/>
  <c r="AQ97" i="8"/>
  <c r="AU97" i="8"/>
  <c r="AY97" i="8"/>
  <c r="BC97" i="8"/>
  <c r="BG97" i="8"/>
  <c r="BK97" i="8"/>
  <c r="BO97" i="8"/>
  <c r="BS97" i="8"/>
  <c r="BW97" i="8"/>
  <c r="CA97" i="8"/>
  <c r="CE97" i="8"/>
  <c r="CI97" i="8"/>
  <c r="CM97" i="8"/>
  <c r="CQ97" i="8"/>
  <c r="CY97" i="8"/>
  <c r="DG97" i="8"/>
  <c r="DK97" i="8"/>
  <c r="DO97" i="8"/>
  <c r="DS97" i="8"/>
  <c r="DW97" i="8"/>
  <c r="EA97" i="8"/>
  <c r="EE97" i="8"/>
  <c r="R97" i="8"/>
  <c r="X97" i="8"/>
  <c r="AC97" i="8"/>
  <c r="AH97" i="8"/>
  <c r="AN97" i="8"/>
  <c r="AS97" i="8"/>
  <c r="AX97" i="8"/>
  <c r="BD97" i="8"/>
  <c r="BI97" i="8"/>
  <c r="BN97" i="8"/>
  <c r="BT97" i="8"/>
  <c r="BY97" i="8"/>
  <c r="CD97" i="8"/>
  <c r="CJ97" i="8"/>
  <c r="CO97" i="8"/>
  <c r="CT97" i="8"/>
  <c r="CZ97" i="8"/>
  <c r="DE97" i="8"/>
  <c r="DJ97" i="8"/>
  <c r="DP97" i="8"/>
  <c r="DU97" i="8"/>
  <c r="DZ97" i="8"/>
  <c r="EF97" i="8"/>
  <c r="T97" i="8"/>
  <c r="Y97" i="8"/>
  <c r="AD97" i="8"/>
  <c r="AJ97" i="8"/>
  <c r="AO97" i="8"/>
  <c r="AT97" i="8"/>
  <c r="AZ97" i="8"/>
  <c r="BE97" i="8"/>
  <c r="BJ97" i="8"/>
  <c r="BP97" i="8"/>
  <c r="BU97" i="8"/>
  <c r="BZ97" i="8"/>
  <c r="CF97" i="8"/>
  <c r="CK97" i="8"/>
  <c r="CP97" i="8"/>
  <c r="CV97" i="8"/>
  <c r="DA97" i="8"/>
  <c r="DF97" i="8"/>
  <c r="DL97" i="8"/>
  <c r="DQ97" i="8"/>
  <c r="DV97" i="8"/>
  <c r="EB97" i="8"/>
  <c r="EG97" i="8"/>
  <c r="U97" i="8"/>
  <c r="AF97" i="8"/>
  <c r="AP97" i="8"/>
  <c r="BA97" i="8"/>
  <c r="BL97" i="8"/>
  <c r="BV97" i="8"/>
  <c r="CG97" i="8"/>
  <c r="CR97" i="8"/>
  <c r="DX97" i="8"/>
  <c r="V97" i="8"/>
  <c r="AG97" i="8"/>
  <c r="AR97" i="8"/>
  <c r="BB97" i="8"/>
  <c r="BM97" i="8"/>
  <c r="BX97" i="8"/>
  <c r="CH97" i="8"/>
  <c r="DD97" i="8"/>
  <c r="DN97" i="8"/>
  <c r="DY97" i="8"/>
  <c r="AK97" i="8"/>
  <c r="AV97" i="8"/>
  <c r="BF97" i="8"/>
  <c r="BQ97" i="8"/>
  <c r="CB97" i="8"/>
  <c r="CL97" i="8"/>
  <c r="CW97" i="8"/>
  <c r="DH97" i="8"/>
  <c r="DR97" i="8"/>
  <c r="EC97" i="8"/>
  <c r="S95" i="8"/>
  <c r="W95" i="8"/>
  <c r="AE95" i="8"/>
  <c r="AI95" i="8"/>
  <c r="AM95" i="8"/>
  <c r="AQ95" i="8"/>
  <c r="AU95" i="8"/>
  <c r="AY95" i="8"/>
  <c r="BC95" i="8"/>
  <c r="BG95" i="8"/>
  <c r="BK95" i="8"/>
  <c r="BO95" i="8"/>
  <c r="BS95" i="8"/>
  <c r="BW95" i="8"/>
  <c r="CA95" i="8"/>
  <c r="CE95" i="8"/>
  <c r="CI95" i="8"/>
  <c r="CM95" i="8"/>
  <c r="CQ95" i="8"/>
  <c r="CU95" i="8"/>
  <c r="CY95" i="8"/>
  <c r="DG95" i="8"/>
  <c r="DK95" i="8"/>
  <c r="DO95" i="8"/>
  <c r="DS95" i="8"/>
  <c r="DW95" i="8"/>
  <c r="EA95" i="8"/>
  <c r="EE95" i="8"/>
  <c r="R95" i="8"/>
  <c r="X95" i="8"/>
  <c r="AC95" i="8"/>
  <c r="AH95" i="8"/>
  <c r="AN95" i="8"/>
  <c r="AS95" i="8"/>
  <c r="AX95" i="8"/>
  <c r="BD95" i="8"/>
  <c r="BI95" i="8"/>
  <c r="BN95" i="8"/>
  <c r="BT95" i="8"/>
  <c r="BY95" i="8"/>
  <c r="CD95" i="8"/>
  <c r="CJ95" i="8"/>
  <c r="CO95" i="8"/>
  <c r="CT95" i="8"/>
  <c r="CZ95" i="8"/>
  <c r="DE95" i="8"/>
  <c r="DJ95" i="8"/>
  <c r="DP95" i="8"/>
  <c r="DU95" i="8"/>
  <c r="DZ95" i="8"/>
  <c r="EF95" i="8"/>
  <c r="T95" i="8"/>
  <c r="Y95" i="8"/>
  <c r="AD95" i="8"/>
  <c r="AJ95" i="8"/>
  <c r="AO95" i="8"/>
  <c r="AT95" i="8"/>
  <c r="AZ95" i="8"/>
  <c r="BE95" i="8"/>
  <c r="BJ95" i="8"/>
  <c r="BP95" i="8"/>
  <c r="BU95" i="8"/>
  <c r="BZ95" i="8"/>
  <c r="CF95" i="8"/>
  <c r="CP95" i="8"/>
  <c r="CV95" i="8"/>
  <c r="DA95" i="8"/>
  <c r="DF95" i="8"/>
  <c r="DL95" i="8"/>
  <c r="DQ95" i="8"/>
  <c r="DV95" i="8"/>
  <c r="EB95" i="8"/>
  <c r="EG95" i="8"/>
  <c r="U95" i="8"/>
  <c r="AF95" i="8"/>
  <c r="AK95" i="8"/>
  <c r="AP95" i="8"/>
  <c r="AV95" i="8"/>
  <c r="BA95" i="8"/>
  <c r="BF95" i="8"/>
  <c r="BL95" i="8"/>
  <c r="BQ95" i="8"/>
  <c r="BV95" i="8"/>
  <c r="CB95" i="8"/>
  <c r="CG95" i="8"/>
  <c r="CL95" i="8"/>
  <c r="CW95" i="8"/>
  <c r="DB95" i="8"/>
  <c r="DH95" i="8"/>
  <c r="DR95" i="8"/>
  <c r="DX95" i="8"/>
  <c r="EC95" i="8"/>
  <c r="V95" i="8"/>
  <c r="AR95" i="8"/>
  <c r="BM95" i="8"/>
  <c r="CH95" i="8"/>
  <c r="DD95" i="8"/>
  <c r="DY95" i="8"/>
  <c r="AB95" i="8"/>
  <c r="AW95" i="8"/>
  <c r="BR95" i="8"/>
  <c r="CN95" i="8"/>
  <c r="DI95" i="8"/>
  <c r="ED95" i="8"/>
  <c r="AG95" i="8"/>
  <c r="BB95" i="8"/>
  <c r="BX95" i="8"/>
  <c r="DN95" i="8"/>
  <c r="T116" i="8"/>
  <c r="X116" i="8"/>
  <c r="AB116" i="8"/>
  <c r="V115" i="8"/>
  <c r="T114" i="8"/>
  <c r="X114" i="8"/>
  <c r="AB114" i="8"/>
  <c r="AF114" i="8"/>
  <c r="AJ114" i="8"/>
  <c r="AN114" i="8"/>
  <c r="AR114" i="8"/>
  <c r="AV114" i="8"/>
  <c r="AZ114" i="8"/>
  <c r="BD114" i="8"/>
  <c r="BH114" i="8"/>
  <c r="BL114" i="8"/>
  <c r="BP114" i="8"/>
  <c r="BT114" i="8"/>
  <c r="BX114" i="8"/>
  <c r="CB114" i="8"/>
  <c r="CF114" i="8"/>
  <c r="CJ114" i="8"/>
  <c r="CN114" i="8"/>
  <c r="CR114" i="8"/>
  <c r="CV114" i="8"/>
  <c r="CZ114" i="8"/>
  <c r="DD114" i="8"/>
  <c r="DH114" i="8"/>
  <c r="DL114" i="8"/>
  <c r="DP114" i="8"/>
  <c r="DT114" i="8"/>
  <c r="DX114" i="8"/>
  <c r="EB114" i="8"/>
  <c r="EF114" i="8"/>
  <c r="AL110" i="8"/>
  <c r="Y110" i="8"/>
  <c r="K97" i="8"/>
  <c r="S51" i="8"/>
  <c r="W51" i="8"/>
  <c r="AE51" i="8"/>
  <c r="AI51" i="8"/>
  <c r="AM51" i="8"/>
  <c r="AQ51" i="8"/>
  <c r="AU51" i="8"/>
  <c r="AY51" i="8"/>
  <c r="BC51" i="8"/>
  <c r="BG51" i="8"/>
  <c r="BK51" i="8"/>
  <c r="BO51" i="8"/>
  <c r="BS51" i="8"/>
  <c r="BW51" i="8"/>
  <c r="CA51" i="8"/>
  <c r="CE51" i="8"/>
  <c r="CI51" i="8"/>
  <c r="CM51" i="8"/>
  <c r="CQ51" i="8"/>
  <c r="CU51" i="8"/>
  <c r="CY51" i="8"/>
  <c r="DG51" i="8"/>
  <c r="DK51" i="8"/>
  <c r="DO51" i="8"/>
  <c r="DS51" i="8"/>
  <c r="DW51" i="8"/>
  <c r="EA51" i="8"/>
  <c r="EE51" i="8"/>
  <c r="R51" i="8"/>
  <c r="X51" i="8"/>
  <c r="AH51" i="8"/>
  <c r="AN51" i="8"/>
  <c r="AS51" i="8"/>
  <c r="AX51" i="8"/>
  <c r="BD51" i="8"/>
  <c r="BI51" i="8"/>
  <c r="BN51" i="8"/>
  <c r="BT51" i="8"/>
  <c r="BY51" i="8"/>
  <c r="CD51" i="8"/>
  <c r="CJ51" i="8"/>
  <c r="CO51" i="8"/>
  <c r="CT51" i="8"/>
  <c r="CZ51" i="8"/>
  <c r="DE51" i="8"/>
  <c r="DJ51" i="8"/>
  <c r="DP51" i="8"/>
  <c r="DU51" i="8"/>
  <c r="DZ51" i="8"/>
  <c r="EF51" i="8"/>
  <c r="T51" i="8"/>
  <c r="Y51" i="8"/>
  <c r="AD51" i="8"/>
  <c r="AO51" i="8"/>
  <c r="AT51" i="8"/>
  <c r="AZ51" i="8"/>
  <c r="BE51" i="8"/>
  <c r="BJ51" i="8"/>
  <c r="BP51" i="8"/>
  <c r="BU51" i="8"/>
  <c r="BZ51" i="8"/>
  <c r="CF51" i="8"/>
  <c r="CK51" i="8"/>
  <c r="CP51" i="8"/>
  <c r="CV51" i="8"/>
  <c r="DA51" i="8"/>
  <c r="DF51" i="8"/>
  <c r="DL51" i="8"/>
  <c r="DQ51" i="8"/>
  <c r="DV51" i="8"/>
  <c r="EB51" i="8"/>
  <c r="EG51" i="8"/>
  <c r="U51" i="8"/>
  <c r="AF51" i="8"/>
  <c r="AP51" i="8"/>
  <c r="AV51" i="8"/>
  <c r="BA51" i="8"/>
  <c r="BF51" i="8"/>
  <c r="BL51" i="8"/>
  <c r="BQ51" i="8"/>
  <c r="BV51" i="8"/>
  <c r="CB51" i="8"/>
  <c r="CG51" i="8"/>
  <c r="CL51" i="8"/>
  <c r="CR51" i="8"/>
  <c r="CW51" i="8"/>
  <c r="DB51" i="8"/>
  <c r="DH51" i="8"/>
  <c r="V51" i="8"/>
  <c r="AR51" i="8"/>
  <c r="BM51" i="8"/>
  <c r="CH51" i="8"/>
  <c r="DD51" i="8"/>
  <c r="DR51" i="8"/>
  <c r="EC51" i="8"/>
  <c r="AB51" i="8"/>
  <c r="AW51" i="8"/>
  <c r="BR51" i="8"/>
  <c r="CN51" i="8"/>
  <c r="DI51" i="8"/>
  <c r="DT51" i="8"/>
  <c r="ED51" i="8"/>
  <c r="AG51" i="8"/>
  <c r="BB51" i="8"/>
  <c r="BX51" i="8"/>
  <c r="DX51" i="8"/>
  <c r="AL51" i="8"/>
  <c r="DN51" i="8"/>
  <c r="BH51" i="8"/>
  <c r="DY51" i="8"/>
  <c r="CC51" i="8"/>
  <c r="CX51" i="8"/>
  <c r="EG116" i="8"/>
  <c r="EC116" i="8"/>
  <c r="DY116" i="8"/>
  <c r="DU116" i="8"/>
  <c r="DQ116" i="8"/>
  <c r="DI116" i="8"/>
  <c r="DE116" i="8"/>
  <c r="DA116" i="8"/>
  <c r="CW116" i="8"/>
  <c r="CO116" i="8"/>
  <c r="CK116" i="8"/>
  <c r="CG116" i="8"/>
  <c r="CC116" i="8"/>
  <c r="BY116" i="8"/>
  <c r="BU116" i="8"/>
  <c r="BQ116" i="8"/>
  <c r="BM116" i="8"/>
  <c r="BI116" i="8"/>
  <c r="BE116" i="8"/>
  <c r="BA116" i="8"/>
  <c r="AW116" i="8"/>
  <c r="AS116" i="8"/>
  <c r="AO116" i="8"/>
  <c r="AK116" i="8"/>
  <c r="AG116" i="8"/>
  <c r="AC116" i="8"/>
  <c r="W116" i="8"/>
  <c r="R116" i="8"/>
  <c r="EE115" i="8"/>
  <c r="DZ115" i="8"/>
  <c r="DU115" i="8"/>
  <c r="DJ115" i="8"/>
  <c r="DE115" i="8"/>
  <c r="CY115" i="8"/>
  <c r="CT115" i="8"/>
  <c r="CO115" i="8"/>
  <c r="CI115" i="8"/>
  <c r="CD115" i="8"/>
  <c r="BY115" i="8"/>
  <c r="BS115" i="8"/>
  <c r="BN115" i="8"/>
  <c r="BI115" i="8"/>
  <c r="BC115" i="8"/>
  <c r="AX115" i="8"/>
  <c r="AS115" i="8"/>
  <c r="AM115" i="8"/>
  <c r="AH115" i="8"/>
  <c r="AC115" i="8"/>
  <c r="W115" i="8"/>
  <c r="R115" i="8"/>
  <c r="EE114" i="8"/>
  <c r="DZ114" i="8"/>
  <c r="DU114" i="8"/>
  <c r="DO114" i="8"/>
  <c r="DJ114" i="8"/>
  <c r="DE114" i="8"/>
  <c r="CY114" i="8"/>
  <c r="CT114" i="8"/>
  <c r="CO114" i="8"/>
  <c r="CI114" i="8"/>
  <c r="CD114" i="8"/>
  <c r="BY114" i="8"/>
  <c r="BS114" i="8"/>
  <c r="BN114" i="8"/>
  <c r="BI114" i="8"/>
  <c r="BC114" i="8"/>
  <c r="AX114" i="8"/>
  <c r="AS114" i="8"/>
  <c r="AM114" i="8"/>
  <c r="AH114" i="8"/>
  <c r="AC114" i="8"/>
  <c r="W114" i="8"/>
  <c r="R114" i="8"/>
  <c r="EE113" i="8"/>
  <c r="DZ113" i="8"/>
  <c r="DU113" i="8"/>
  <c r="DJ113" i="8"/>
  <c r="DE113" i="8"/>
  <c r="CY113" i="8"/>
  <c r="CT113" i="8"/>
  <c r="CO113" i="8"/>
  <c r="CI113" i="8"/>
  <c r="CD113" i="8"/>
  <c r="BY113" i="8"/>
  <c r="BS113" i="8"/>
  <c r="BN113" i="8"/>
  <c r="BI113" i="8"/>
  <c r="BC113" i="8"/>
  <c r="AX113" i="8"/>
  <c r="AS113" i="8"/>
  <c r="AM113" i="8"/>
  <c r="AH113" i="8"/>
  <c r="AC113" i="8"/>
  <c r="W113" i="8"/>
  <c r="R113" i="8"/>
  <c r="S111" i="8"/>
  <c r="W111" i="8"/>
  <c r="AE111" i="8"/>
  <c r="AI111" i="8"/>
  <c r="AM111" i="8"/>
  <c r="AQ111" i="8"/>
  <c r="AU111" i="8"/>
  <c r="AY111" i="8"/>
  <c r="BC111" i="8"/>
  <c r="BG111" i="8"/>
  <c r="BK111" i="8"/>
  <c r="BO111" i="8"/>
  <c r="BS111" i="8"/>
  <c r="BW111" i="8"/>
  <c r="CA111" i="8"/>
  <c r="CE111" i="8"/>
  <c r="CI111" i="8"/>
  <c r="CM111" i="8"/>
  <c r="CQ111" i="8"/>
  <c r="CU111" i="8"/>
  <c r="CY111" i="8"/>
  <c r="DG111" i="8"/>
  <c r="DK111" i="8"/>
  <c r="DO111" i="8"/>
  <c r="DS111" i="8"/>
  <c r="DW111" i="8"/>
  <c r="EA111" i="8"/>
  <c r="EE111" i="8"/>
  <c r="R111" i="8"/>
  <c r="X111" i="8"/>
  <c r="AC111" i="8"/>
  <c r="AH111" i="8"/>
  <c r="AN111" i="8"/>
  <c r="AS111" i="8"/>
  <c r="AX111" i="8"/>
  <c r="BD111" i="8"/>
  <c r="BI111" i="8"/>
  <c r="BN111" i="8"/>
  <c r="BT111" i="8"/>
  <c r="BY111" i="8"/>
  <c r="CD111" i="8"/>
  <c r="CJ111" i="8"/>
  <c r="CO111" i="8"/>
  <c r="CT111" i="8"/>
  <c r="CZ111" i="8"/>
  <c r="DJ111" i="8"/>
  <c r="DP111" i="8"/>
  <c r="DU111" i="8"/>
  <c r="DZ111" i="8"/>
  <c r="EF111" i="8"/>
  <c r="L111" i="8"/>
  <c r="EC110" i="8"/>
  <c r="DV110" i="8"/>
  <c r="DN110" i="8"/>
  <c r="DH110" i="8"/>
  <c r="DA110" i="8"/>
  <c r="CL110" i="8"/>
  <c r="CF110" i="8"/>
  <c r="BX110" i="8"/>
  <c r="BQ110" i="8"/>
  <c r="BJ110" i="8"/>
  <c r="BB110" i="8"/>
  <c r="AV110" i="8"/>
  <c r="AO110" i="8"/>
  <c r="AG110" i="8"/>
  <c r="T110" i="8"/>
  <c r="ED109" i="8"/>
  <c r="DX109" i="8"/>
  <c r="DQ109" i="8"/>
  <c r="DI109" i="8"/>
  <c r="DB109" i="8"/>
  <c r="CV109" i="8"/>
  <c r="CN109" i="8"/>
  <c r="CG109" i="8"/>
  <c r="BZ109" i="8"/>
  <c r="BR109" i="8"/>
  <c r="BL109" i="8"/>
  <c r="BE109" i="8"/>
  <c r="AW109" i="8"/>
  <c r="AP109" i="8"/>
  <c r="AJ109" i="8"/>
  <c r="AB109" i="8"/>
  <c r="U109" i="8"/>
  <c r="S107" i="8"/>
  <c r="W107" i="8"/>
  <c r="AE107" i="8"/>
  <c r="AI107" i="8"/>
  <c r="AM107" i="8"/>
  <c r="AQ107" i="8"/>
  <c r="AU107" i="8"/>
  <c r="AY107" i="8"/>
  <c r="BC107" i="8"/>
  <c r="BG107" i="8"/>
  <c r="BK107" i="8"/>
  <c r="BO107" i="8"/>
  <c r="BS107" i="8"/>
  <c r="BW107" i="8"/>
  <c r="CA107" i="8"/>
  <c r="CE107" i="8"/>
  <c r="CI107" i="8"/>
  <c r="CM107" i="8"/>
  <c r="CQ107" i="8"/>
  <c r="CU107" i="8"/>
  <c r="CY107" i="8"/>
  <c r="DG107" i="8"/>
  <c r="DK107" i="8"/>
  <c r="DO107" i="8"/>
  <c r="DS107" i="8"/>
  <c r="DW107" i="8"/>
  <c r="EA107" i="8"/>
  <c r="EE107" i="8"/>
  <c r="R107" i="8"/>
  <c r="X107" i="8"/>
  <c r="AC107" i="8"/>
  <c r="AH107" i="8"/>
  <c r="AN107" i="8"/>
  <c r="AS107" i="8"/>
  <c r="AX107" i="8"/>
  <c r="BD107" i="8"/>
  <c r="BI107" i="8"/>
  <c r="BN107" i="8"/>
  <c r="BT107" i="8"/>
  <c r="BY107" i="8"/>
  <c r="CD107" i="8"/>
  <c r="CJ107" i="8"/>
  <c r="CO107" i="8"/>
  <c r="CT107" i="8"/>
  <c r="CZ107" i="8"/>
  <c r="DJ107" i="8"/>
  <c r="DP107" i="8"/>
  <c r="DU107" i="8"/>
  <c r="DZ107" i="8"/>
  <c r="EF107" i="8"/>
  <c r="U107" i="8"/>
  <c r="AF107" i="8"/>
  <c r="AK107" i="8"/>
  <c r="AP107" i="8"/>
  <c r="AV107" i="8"/>
  <c r="BA107" i="8"/>
  <c r="BF107" i="8"/>
  <c r="BL107" i="8"/>
  <c r="BQ107" i="8"/>
  <c r="BV107" i="8"/>
  <c r="CB107" i="8"/>
  <c r="CG107" i="8"/>
  <c r="CL107" i="8"/>
  <c r="CR107" i="8"/>
  <c r="CW107" i="8"/>
  <c r="DY106" i="8"/>
  <c r="DN106" i="8"/>
  <c r="CH106" i="8"/>
  <c r="BX106" i="8"/>
  <c r="BM106" i="8"/>
  <c r="BB106" i="8"/>
  <c r="AR106" i="8"/>
  <c r="AG106" i="8"/>
  <c r="V106" i="8"/>
  <c r="S105" i="8"/>
  <c r="W105" i="8"/>
  <c r="AE105" i="8"/>
  <c r="AI105" i="8"/>
  <c r="AM105" i="8"/>
  <c r="AQ105" i="8"/>
  <c r="AU105" i="8"/>
  <c r="AY105" i="8"/>
  <c r="BC105" i="8"/>
  <c r="BG105" i="8"/>
  <c r="BK105" i="8"/>
  <c r="BO105" i="8"/>
  <c r="BS105" i="8"/>
  <c r="BW105" i="8"/>
  <c r="CA105" i="8"/>
  <c r="CE105" i="8"/>
  <c r="CI105" i="8"/>
  <c r="CM105" i="8"/>
  <c r="CQ105" i="8"/>
  <c r="CU105" i="8"/>
  <c r="CY105" i="8"/>
  <c r="DG105" i="8"/>
  <c r="DK105" i="8"/>
  <c r="DO105" i="8"/>
  <c r="DS105" i="8"/>
  <c r="DW105" i="8"/>
  <c r="EA105" i="8"/>
  <c r="EE105" i="8"/>
  <c r="R105" i="8"/>
  <c r="X105" i="8"/>
  <c r="AC105" i="8"/>
  <c r="AH105" i="8"/>
  <c r="AN105" i="8"/>
  <c r="AS105" i="8"/>
  <c r="AX105" i="8"/>
  <c r="BD105" i="8"/>
  <c r="BI105" i="8"/>
  <c r="BN105" i="8"/>
  <c r="BT105" i="8"/>
  <c r="BY105" i="8"/>
  <c r="CD105" i="8"/>
  <c r="CJ105" i="8"/>
  <c r="CO105" i="8"/>
  <c r="CZ105" i="8"/>
  <c r="DE105" i="8"/>
  <c r="DJ105" i="8"/>
  <c r="DP105" i="8"/>
  <c r="DU105" i="8"/>
  <c r="DZ105" i="8"/>
  <c r="EF105" i="8"/>
  <c r="U105" i="8"/>
  <c r="AF105" i="8"/>
  <c r="AK105" i="8"/>
  <c r="AP105" i="8"/>
  <c r="AV105" i="8"/>
  <c r="BA105" i="8"/>
  <c r="BF105" i="8"/>
  <c r="BL105" i="8"/>
  <c r="BQ105" i="8"/>
  <c r="BV105" i="8"/>
  <c r="CB105" i="8"/>
  <c r="CG105" i="8"/>
  <c r="CL105" i="8"/>
  <c r="CR105" i="8"/>
  <c r="CW105" i="8"/>
  <c r="DH105" i="8"/>
  <c r="DR105" i="8"/>
  <c r="DX105" i="8"/>
  <c r="EC105" i="8"/>
  <c r="DY104" i="8"/>
  <c r="DN104" i="8"/>
  <c r="DD104" i="8"/>
  <c r="CH104" i="8"/>
  <c r="BX104" i="8"/>
  <c r="BM104" i="8"/>
  <c r="BB104" i="8"/>
  <c r="AR104" i="8"/>
  <c r="AG104" i="8"/>
  <c r="V104" i="8"/>
  <c r="S103" i="8"/>
  <c r="W103" i="8"/>
  <c r="AE103" i="8"/>
  <c r="AI103" i="8"/>
  <c r="AM103" i="8"/>
  <c r="AQ103" i="8"/>
  <c r="AU103" i="8"/>
  <c r="AY103" i="8"/>
  <c r="BC103" i="8"/>
  <c r="BG103" i="8"/>
  <c r="BK103" i="8"/>
  <c r="BO103" i="8"/>
  <c r="BS103" i="8"/>
  <c r="BW103" i="8"/>
  <c r="CA103" i="8"/>
  <c r="CE103" i="8"/>
  <c r="CI103" i="8"/>
  <c r="CM103" i="8"/>
  <c r="CQ103" i="8"/>
  <c r="CY103" i="8"/>
  <c r="DG103" i="8"/>
  <c r="DK103" i="8"/>
  <c r="DO103" i="8"/>
  <c r="DS103" i="8"/>
  <c r="DW103" i="8"/>
  <c r="EA103" i="8"/>
  <c r="EE103" i="8"/>
  <c r="R103" i="8"/>
  <c r="X103" i="8"/>
  <c r="AC103" i="8"/>
  <c r="AH103" i="8"/>
  <c r="AN103" i="8"/>
  <c r="AS103" i="8"/>
  <c r="AX103" i="8"/>
  <c r="BD103" i="8"/>
  <c r="BI103" i="8"/>
  <c r="BN103" i="8"/>
  <c r="BT103" i="8"/>
  <c r="BY103" i="8"/>
  <c r="CD103" i="8"/>
  <c r="CJ103" i="8"/>
  <c r="CO103" i="8"/>
  <c r="CZ103" i="8"/>
  <c r="DE103" i="8"/>
  <c r="DJ103" i="8"/>
  <c r="DP103" i="8"/>
  <c r="DU103" i="8"/>
  <c r="DZ103" i="8"/>
  <c r="EF103" i="8"/>
  <c r="U103" i="8"/>
  <c r="AF103" i="8"/>
  <c r="AK103" i="8"/>
  <c r="AP103" i="8"/>
  <c r="AV103" i="8"/>
  <c r="BA103" i="8"/>
  <c r="BF103" i="8"/>
  <c r="BL103" i="8"/>
  <c r="BQ103" i="8"/>
  <c r="BV103" i="8"/>
  <c r="CB103" i="8"/>
  <c r="CG103" i="8"/>
  <c r="CL103" i="8"/>
  <c r="CR103" i="8"/>
  <c r="CW103" i="8"/>
  <c r="DH103" i="8"/>
  <c r="DR103" i="8"/>
  <c r="DX103" i="8"/>
  <c r="EC103" i="8"/>
  <c r="S101" i="8"/>
  <c r="W101" i="8"/>
  <c r="AE101" i="8"/>
  <c r="AI101" i="8"/>
  <c r="AM101" i="8"/>
  <c r="AQ101" i="8"/>
  <c r="AU101" i="8"/>
  <c r="AY101" i="8"/>
  <c r="BC101" i="8"/>
  <c r="BG101" i="8"/>
  <c r="BK101" i="8"/>
  <c r="BO101" i="8"/>
  <c r="BS101" i="8"/>
  <c r="BW101" i="8"/>
  <c r="CA101" i="8"/>
  <c r="CE101" i="8"/>
  <c r="CI101" i="8"/>
  <c r="CM101" i="8"/>
  <c r="CQ101" i="8"/>
  <c r="CY101" i="8"/>
  <c r="DG101" i="8"/>
  <c r="DK101" i="8"/>
  <c r="DO101" i="8"/>
  <c r="DS101" i="8"/>
  <c r="DW101" i="8"/>
  <c r="EA101" i="8"/>
  <c r="EE101" i="8"/>
  <c r="R101" i="8"/>
  <c r="X101" i="8"/>
  <c r="AC101" i="8"/>
  <c r="AH101" i="8"/>
  <c r="AN101" i="8"/>
  <c r="AS101" i="8"/>
  <c r="AX101" i="8"/>
  <c r="BD101" i="8"/>
  <c r="BI101" i="8"/>
  <c r="BN101" i="8"/>
  <c r="BT101" i="8"/>
  <c r="BY101" i="8"/>
  <c r="CD101" i="8"/>
  <c r="CJ101" i="8"/>
  <c r="CO101" i="8"/>
  <c r="CT101" i="8"/>
  <c r="CZ101" i="8"/>
  <c r="DE101" i="8"/>
  <c r="DJ101" i="8"/>
  <c r="DP101" i="8"/>
  <c r="DU101" i="8"/>
  <c r="DZ101" i="8"/>
  <c r="EF101" i="8"/>
  <c r="T101" i="8"/>
  <c r="Y101" i="8"/>
  <c r="AD101" i="8"/>
  <c r="AJ101" i="8"/>
  <c r="AO101" i="8"/>
  <c r="AT101" i="8"/>
  <c r="AZ101" i="8"/>
  <c r="BE101" i="8"/>
  <c r="BJ101" i="8"/>
  <c r="BP101" i="8"/>
  <c r="BU101" i="8"/>
  <c r="BZ101" i="8"/>
  <c r="CF101" i="8"/>
  <c r="CK101" i="8"/>
  <c r="CP101" i="8"/>
  <c r="CV101" i="8"/>
  <c r="DA101" i="8"/>
  <c r="DF101" i="8"/>
  <c r="DL101" i="8"/>
  <c r="DQ101" i="8"/>
  <c r="DV101" i="8"/>
  <c r="EB101" i="8"/>
  <c r="EG101" i="8"/>
  <c r="U101" i="8"/>
  <c r="AF101" i="8"/>
  <c r="AP101" i="8"/>
  <c r="BA101" i="8"/>
  <c r="BL101" i="8"/>
  <c r="BV101" i="8"/>
  <c r="CG101" i="8"/>
  <c r="CR101" i="8"/>
  <c r="DX101" i="8"/>
  <c r="V101" i="8"/>
  <c r="AG101" i="8"/>
  <c r="AR101" i="8"/>
  <c r="BB101" i="8"/>
  <c r="BM101" i="8"/>
  <c r="BX101" i="8"/>
  <c r="CH101" i="8"/>
  <c r="DD101" i="8"/>
  <c r="DN101" i="8"/>
  <c r="DY101" i="8"/>
  <c r="AK101" i="8"/>
  <c r="AV101" i="8"/>
  <c r="BF101" i="8"/>
  <c r="BQ101" i="8"/>
  <c r="CB101" i="8"/>
  <c r="CL101" i="8"/>
  <c r="CW101" i="8"/>
  <c r="DH101" i="8"/>
  <c r="DR101" i="8"/>
  <c r="EC101" i="8"/>
  <c r="ED97" i="8"/>
  <c r="CN97" i="8"/>
  <c r="AW97" i="8"/>
  <c r="CY80" i="8"/>
  <c r="S100" i="8"/>
  <c r="W100" i="8"/>
  <c r="AE100" i="8"/>
  <c r="AI100" i="8"/>
  <c r="AM100" i="8"/>
  <c r="AQ100" i="8"/>
  <c r="AU100" i="8"/>
  <c r="AY100" i="8"/>
  <c r="BC100" i="8"/>
  <c r="BG100" i="8"/>
  <c r="BK100" i="8"/>
  <c r="BO100" i="8"/>
  <c r="BS100" i="8"/>
  <c r="BW100" i="8"/>
  <c r="CA100" i="8"/>
  <c r="CE100" i="8"/>
  <c r="CI100" i="8"/>
  <c r="CM100" i="8"/>
  <c r="CQ100" i="8"/>
  <c r="CU100" i="8"/>
  <c r="CY100" i="8"/>
  <c r="DG100" i="8"/>
  <c r="DK100" i="8"/>
  <c r="DO100" i="8"/>
  <c r="DS100" i="8"/>
  <c r="DW100" i="8"/>
  <c r="EA100" i="8"/>
  <c r="EE100" i="8"/>
  <c r="R100" i="8"/>
  <c r="X100" i="8"/>
  <c r="AC100" i="8"/>
  <c r="AH100" i="8"/>
  <c r="AN100" i="8"/>
  <c r="AS100" i="8"/>
  <c r="AX100" i="8"/>
  <c r="BD100" i="8"/>
  <c r="BI100" i="8"/>
  <c r="BN100" i="8"/>
  <c r="BT100" i="8"/>
  <c r="BY100" i="8"/>
  <c r="CD100" i="8"/>
  <c r="CJ100" i="8"/>
  <c r="CO100" i="8"/>
  <c r="CZ100" i="8"/>
  <c r="DE100" i="8"/>
  <c r="DJ100" i="8"/>
  <c r="DP100" i="8"/>
  <c r="DU100" i="8"/>
  <c r="DZ100" i="8"/>
  <c r="EF100" i="8"/>
  <c r="T100" i="8"/>
  <c r="Y100" i="8"/>
  <c r="AD100" i="8"/>
  <c r="AJ100" i="8"/>
  <c r="AO100" i="8"/>
  <c r="AT100" i="8"/>
  <c r="AZ100" i="8"/>
  <c r="BE100" i="8"/>
  <c r="BJ100" i="8"/>
  <c r="BP100" i="8"/>
  <c r="BU100" i="8"/>
  <c r="BZ100" i="8"/>
  <c r="CF100" i="8"/>
  <c r="CK100" i="8"/>
  <c r="CP100" i="8"/>
  <c r="CV100" i="8"/>
  <c r="DA100" i="8"/>
  <c r="DF100" i="8"/>
  <c r="DL100" i="8"/>
  <c r="DQ100" i="8"/>
  <c r="DV100" i="8"/>
  <c r="EB100" i="8"/>
  <c r="EG100" i="8"/>
  <c r="K100" i="8"/>
  <c r="DX99" i="8"/>
  <c r="CR99" i="8"/>
  <c r="CG99" i="8"/>
  <c r="BV99" i="8"/>
  <c r="BL99" i="8"/>
  <c r="BA99" i="8"/>
  <c r="AP99" i="8"/>
  <c r="AF99" i="8"/>
  <c r="ED96" i="8"/>
  <c r="DT96" i="8"/>
  <c r="DI96" i="8"/>
  <c r="CX96" i="8"/>
  <c r="CN96" i="8"/>
  <c r="CC96" i="8"/>
  <c r="BR96" i="8"/>
  <c r="BH96" i="8"/>
  <c r="AW96" i="8"/>
  <c r="AL96" i="8"/>
  <c r="DY94" i="8"/>
  <c r="DD94" i="8"/>
  <c r="CH94" i="8"/>
  <c r="BM94" i="8"/>
  <c r="AR94" i="8"/>
  <c r="L81" i="8"/>
  <c r="S99" i="8"/>
  <c r="W99" i="8"/>
  <c r="AE99" i="8"/>
  <c r="AI99" i="8"/>
  <c r="AM99" i="8"/>
  <c r="AQ99" i="8"/>
  <c r="AU99" i="8"/>
  <c r="AY99" i="8"/>
  <c r="BC99" i="8"/>
  <c r="BG99" i="8"/>
  <c r="BK99" i="8"/>
  <c r="BO99" i="8"/>
  <c r="BS99" i="8"/>
  <c r="BW99" i="8"/>
  <c r="CA99" i="8"/>
  <c r="CE99" i="8"/>
  <c r="CI99" i="8"/>
  <c r="CM99" i="8"/>
  <c r="CQ99" i="8"/>
  <c r="CY99" i="8"/>
  <c r="DG99" i="8"/>
  <c r="DK99" i="8"/>
  <c r="DO99" i="8"/>
  <c r="DS99" i="8"/>
  <c r="DW99" i="8"/>
  <c r="EA99" i="8"/>
  <c r="EE99" i="8"/>
  <c r="R99" i="8"/>
  <c r="X99" i="8"/>
  <c r="AC99" i="8"/>
  <c r="AH99" i="8"/>
  <c r="AN99" i="8"/>
  <c r="AS99" i="8"/>
  <c r="AX99" i="8"/>
  <c r="BD99" i="8"/>
  <c r="BI99" i="8"/>
  <c r="BN99" i="8"/>
  <c r="BT99" i="8"/>
  <c r="BY99" i="8"/>
  <c r="CD99" i="8"/>
  <c r="CJ99" i="8"/>
  <c r="CO99" i="8"/>
  <c r="CT99" i="8"/>
  <c r="CZ99" i="8"/>
  <c r="DE99" i="8"/>
  <c r="DJ99" i="8"/>
  <c r="DP99" i="8"/>
  <c r="DU99" i="8"/>
  <c r="DZ99" i="8"/>
  <c r="EF99" i="8"/>
  <c r="T99" i="8"/>
  <c r="Y99" i="8"/>
  <c r="AD99" i="8"/>
  <c r="AJ99" i="8"/>
  <c r="AO99" i="8"/>
  <c r="AT99" i="8"/>
  <c r="AZ99" i="8"/>
  <c r="BE99" i="8"/>
  <c r="BJ99" i="8"/>
  <c r="BP99" i="8"/>
  <c r="BU99" i="8"/>
  <c r="BZ99" i="8"/>
  <c r="CF99" i="8"/>
  <c r="CK99" i="8"/>
  <c r="CP99" i="8"/>
  <c r="CV99" i="8"/>
  <c r="DA99" i="8"/>
  <c r="DF99" i="8"/>
  <c r="DL99" i="8"/>
  <c r="DQ99" i="8"/>
  <c r="DV99" i="8"/>
  <c r="EB99" i="8"/>
  <c r="EG99" i="8"/>
  <c r="K99" i="8"/>
  <c r="S96" i="8"/>
  <c r="W96" i="8"/>
  <c r="AE96" i="8"/>
  <c r="AI96" i="8"/>
  <c r="AM96" i="8"/>
  <c r="AQ96" i="8"/>
  <c r="AU96" i="8"/>
  <c r="AY96" i="8"/>
  <c r="BC96" i="8"/>
  <c r="BG96" i="8"/>
  <c r="BK96" i="8"/>
  <c r="BO96" i="8"/>
  <c r="BS96" i="8"/>
  <c r="BW96" i="8"/>
  <c r="CA96" i="8"/>
  <c r="CE96" i="8"/>
  <c r="CI96" i="8"/>
  <c r="CM96" i="8"/>
  <c r="CQ96" i="8"/>
  <c r="CU96" i="8"/>
  <c r="CY96" i="8"/>
  <c r="DG96" i="8"/>
  <c r="DK96" i="8"/>
  <c r="DO96" i="8"/>
  <c r="DS96" i="8"/>
  <c r="DW96" i="8"/>
  <c r="EA96" i="8"/>
  <c r="EE96" i="8"/>
  <c r="R96" i="8"/>
  <c r="X96" i="8"/>
  <c r="AC96" i="8"/>
  <c r="AH96" i="8"/>
  <c r="AN96" i="8"/>
  <c r="AS96" i="8"/>
  <c r="AX96" i="8"/>
  <c r="BD96" i="8"/>
  <c r="BI96" i="8"/>
  <c r="BN96" i="8"/>
  <c r="BT96" i="8"/>
  <c r="BY96" i="8"/>
  <c r="CD96" i="8"/>
  <c r="CO96" i="8"/>
  <c r="CT96" i="8"/>
  <c r="CZ96" i="8"/>
  <c r="DE96" i="8"/>
  <c r="DJ96" i="8"/>
  <c r="DP96" i="8"/>
  <c r="DU96" i="8"/>
  <c r="DZ96" i="8"/>
  <c r="EF96" i="8"/>
  <c r="T96" i="8"/>
  <c r="Y96" i="8"/>
  <c r="AD96" i="8"/>
  <c r="AJ96" i="8"/>
  <c r="AO96" i="8"/>
  <c r="AT96" i="8"/>
  <c r="AZ96" i="8"/>
  <c r="BE96" i="8"/>
  <c r="BJ96" i="8"/>
  <c r="BP96" i="8"/>
  <c r="BU96" i="8"/>
  <c r="BZ96" i="8"/>
  <c r="CF96" i="8"/>
  <c r="CK96" i="8"/>
  <c r="CP96" i="8"/>
  <c r="CV96" i="8"/>
  <c r="DA96" i="8"/>
  <c r="DF96" i="8"/>
  <c r="DL96" i="8"/>
  <c r="DQ96" i="8"/>
  <c r="DV96" i="8"/>
  <c r="EB96" i="8"/>
  <c r="EG96" i="8"/>
  <c r="U96" i="8"/>
  <c r="AF96" i="8"/>
  <c r="S94" i="8"/>
  <c r="W94" i="8"/>
  <c r="AE94" i="8"/>
  <c r="AI94" i="8"/>
  <c r="AM94" i="8"/>
  <c r="AQ94" i="8"/>
  <c r="AU94" i="8"/>
  <c r="AY94" i="8"/>
  <c r="BC94" i="8"/>
  <c r="BG94" i="8"/>
  <c r="BK94" i="8"/>
  <c r="BO94" i="8"/>
  <c r="BS94" i="8"/>
  <c r="BW94" i="8"/>
  <c r="CA94" i="8"/>
  <c r="CE94" i="8"/>
  <c r="CI94" i="8"/>
  <c r="CM94" i="8"/>
  <c r="CQ94" i="8"/>
  <c r="CU94" i="8"/>
  <c r="CY94" i="8"/>
  <c r="DG94" i="8"/>
  <c r="DK94" i="8"/>
  <c r="DO94" i="8"/>
  <c r="DS94" i="8"/>
  <c r="DW94" i="8"/>
  <c r="EA94" i="8"/>
  <c r="EE94" i="8"/>
  <c r="R94" i="8"/>
  <c r="X94" i="8"/>
  <c r="AC94" i="8"/>
  <c r="AH94" i="8"/>
  <c r="AN94" i="8"/>
  <c r="AS94" i="8"/>
  <c r="AX94" i="8"/>
  <c r="BD94" i="8"/>
  <c r="BI94" i="8"/>
  <c r="BN94" i="8"/>
  <c r="BT94" i="8"/>
  <c r="BY94" i="8"/>
  <c r="CD94" i="8"/>
  <c r="CO94" i="8"/>
  <c r="CT94" i="8"/>
  <c r="CZ94" i="8"/>
  <c r="DE94" i="8"/>
  <c r="DJ94" i="8"/>
  <c r="DP94" i="8"/>
  <c r="DU94" i="8"/>
  <c r="DZ94" i="8"/>
  <c r="EF94" i="8"/>
  <c r="T94" i="8"/>
  <c r="Y94" i="8"/>
  <c r="AD94" i="8"/>
  <c r="AJ94" i="8"/>
  <c r="AO94" i="8"/>
  <c r="AT94" i="8"/>
  <c r="AZ94" i="8"/>
  <c r="BE94" i="8"/>
  <c r="BJ94" i="8"/>
  <c r="BP94" i="8"/>
  <c r="BU94" i="8"/>
  <c r="BZ94" i="8"/>
  <c r="CF94" i="8"/>
  <c r="CK94" i="8"/>
  <c r="CP94" i="8"/>
  <c r="CV94" i="8"/>
  <c r="DA94" i="8"/>
  <c r="DF94" i="8"/>
  <c r="DL94" i="8"/>
  <c r="DQ94" i="8"/>
  <c r="DV94" i="8"/>
  <c r="EB94" i="8"/>
  <c r="EG94" i="8"/>
  <c r="U94" i="8"/>
  <c r="AF94" i="8"/>
  <c r="AK94" i="8"/>
  <c r="AP94" i="8"/>
  <c r="AV94" i="8"/>
  <c r="BA94" i="8"/>
  <c r="BF94" i="8"/>
  <c r="BL94" i="8"/>
  <c r="BQ94" i="8"/>
  <c r="BV94" i="8"/>
  <c r="CB94" i="8"/>
  <c r="CG94" i="8"/>
  <c r="CL94" i="8"/>
  <c r="CW94" i="8"/>
  <c r="DB94" i="8"/>
  <c r="DH94" i="8"/>
  <c r="DR94" i="8"/>
  <c r="DX94" i="8"/>
  <c r="EC94" i="8"/>
  <c r="R86" i="8"/>
  <c r="V86" i="8"/>
  <c r="AD86" i="8"/>
  <c r="AH86" i="8"/>
  <c r="AL86" i="8"/>
  <c r="AP86" i="8"/>
  <c r="AT86" i="8"/>
  <c r="AX86" i="8"/>
  <c r="BB86" i="8"/>
  <c r="BF86" i="8"/>
  <c r="BJ86" i="8"/>
  <c r="BN86" i="8"/>
  <c r="BR86" i="8"/>
  <c r="BV86" i="8"/>
  <c r="CD86" i="8"/>
  <c r="CL86" i="8"/>
  <c r="CP86" i="8"/>
  <c r="CT86" i="8"/>
  <c r="CX86" i="8"/>
  <c r="DB86" i="8"/>
  <c r="DF86" i="8"/>
  <c r="DJ86" i="8"/>
  <c r="DN86" i="8"/>
  <c r="DR86" i="8"/>
  <c r="DV86" i="8"/>
  <c r="DZ86" i="8"/>
  <c r="S86" i="8"/>
  <c r="X86" i="8"/>
  <c r="AC86" i="8"/>
  <c r="AI86" i="8"/>
  <c r="AN86" i="8"/>
  <c r="AS86" i="8"/>
  <c r="AY86" i="8"/>
  <c r="BD86" i="8"/>
  <c r="BI86" i="8"/>
  <c r="BO86" i="8"/>
  <c r="BT86" i="8"/>
  <c r="BY86" i="8"/>
  <c r="CE86" i="8"/>
  <c r="CJ86" i="8"/>
  <c r="CO86" i="8"/>
  <c r="CU86" i="8"/>
  <c r="CZ86" i="8"/>
  <c r="DE86" i="8"/>
  <c r="DK86" i="8"/>
  <c r="DP86" i="8"/>
  <c r="DU86" i="8"/>
  <c r="EA86" i="8"/>
  <c r="EE86" i="8"/>
  <c r="T86" i="8"/>
  <c r="Y86" i="8"/>
  <c r="AE86" i="8"/>
  <c r="AJ86" i="8"/>
  <c r="AO86" i="8"/>
  <c r="AU86" i="8"/>
  <c r="AZ86" i="8"/>
  <c r="BE86" i="8"/>
  <c r="BK86" i="8"/>
  <c r="BP86" i="8"/>
  <c r="BU86" i="8"/>
  <c r="CA86" i="8"/>
  <c r="CF86" i="8"/>
  <c r="CK86" i="8"/>
  <c r="CQ86" i="8"/>
  <c r="CV86" i="8"/>
  <c r="DA86" i="8"/>
  <c r="DG86" i="8"/>
  <c r="DL86" i="8"/>
  <c r="DQ86" i="8"/>
  <c r="DW86" i="8"/>
  <c r="EB86" i="8"/>
  <c r="EF86" i="8"/>
  <c r="U86" i="8"/>
  <c r="AF86" i="8"/>
  <c r="AQ86" i="8"/>
  <c r="BA86" i="8"/>
  <c r="BL86" i="8"/>
  <c r="BW86" i="8"/>
  <c r="CG86" i="8"/>
  <c r="CR86" i="8"/>
  <c r="DX86" i="8"/>
  <c r="EG86" i="8"/>
  <c r="W86" i="8"/>
  <c r="AG86" i="8"/>
  <c r="AR86" i="8"/>
  <c r="BC86" i="8"/>
  <c r="BM86" i="8"/>
  <c r="BX86" i="8"/>
  <c r="DD86" i="8"/>
  <c r="DO86" i="8"/>
  <c r="DY86" i="8"/>
  <c r="AK86" i="8"/>
  <c r="AV86" i="8"/>
  <c r="BG86" i="8"/>
  <c r="BQ86" i="8"/>
  <c r="CB86" i="8"/>
  <c r="CM86" i="8"/>
  <c r="CW86" i="8"/>
  <c r="DH86" i="8"/>
  <c r="DS86" i="8"/>
  <c r="EC86" i="8"/>
  <c r="R84" i="8"/>
  <c r="V84" i="8"/>
  <c r="AD84" i="8"/>
  <c r="AH84" i="8"/>
  <c r="AL84" i="8"/>
  <c r="AP84" i="8"/>
  <c r="AT84" i="8"/>
  <c r="AX84" i="8"/>
  <c r="BB84" i="8"/>
  <c r="BF84" i="8"/>
  <c r="BJ84" i="8"/>
  <c r="BN84" i="8"/>
  <c r="BR84" i="8"/>
  <c r="BV84" i="8"/>
  <c r="CD84" i="8"/>
  <c r="CL84" i="8"/>
  <c r="CP84" i="8"/>
  <c r="CT84" i="8"/>
  <c r="CX84" i="8"/>
  <c r="DB84" i="8"/>
  <c r="DF84" i="8"/>
  <c r="DJ84" i="8"/>
  <c r="DN84" i="8"/>
  <c r="DR84" i="8"/>
  <c r="DV84" i="8"/>
  <c r="DZ84" i="8"/>
  <c r="ED84" i="8"/>
  <c r="S84" i="8"/>
  <c r="X84" i="8"/>
  <c r="AC84" i="8"/>
  <c r="AI84" i="8"/>
  <c r="AN84" i="8"/>
  <c r="AS84" i="8"/>
  <c r="AY84" i="8"/>
  <c r="BD84" i="8"/>
  <c r="BI84" i="8"/>
  <c r="BO84" i="8"/>
  <c r="BT84" i="8"/>
  <c r="BY84" i="8"/>
  <c r="CE84" i="8"/>
  <c r="CJ84" i="8"/>
  <c r="CO84" i="8"/>
  <c r="CU84" i="8"/>
  <c r="CZ84" i="8"/>
  <c r="DE84" i="8"/>
  <c r="DK84" i="8"/>
  <c r="DP84" i="8"/>
  <c r="DU84" i="8"/>
  <c r="EA84" i="8"/>
  <c r="EF84" i="8"/>
  <c r="T84" i="8"/>
  <c r="Y84" i="8"/>
  <c r="AE84" i="8"/>
  <c r="AJ84" i="8"/>
  <c r="AO84" i="8"/>
  <c r="AU84" i="8"/>
  <c r="AZ84" i="8"/>
  <c r="BE84" i="8"/>
  <c r="BK84" i="8"/>
  <c r="BP84" i="8"/>
  <c r="BU84" i="8"/>
  <c r="CA84" i="8"/>
  <c r="CF84" i="8"/>
  <c r="CK84" i="8"/>
  <c r="CQ84" i="8"/>
  <c r="CV84" i="8"/>
  <c r="DA84" i="8"/>
  <c r="DG84" i="8"/>
  <c r="DL84" i="8"/>
  <c r="DQ84" i="8"/>
  <c r="DW84" i="8"/>
  <c r="EB84" i="8"/>
  <c r="EG84" i="8"/>
  <c r="U84" i="8"/>
  <c r="AF84" i="8"/>
  <c r="AK84" i="8"/>
  <c r="AQ84" i="8"/>
  <c r="AV84" i="8"/>
  <c r="BA84" i="8"/>
  <c r="BG84" i="8"/>
  <c r="BL84" i="8"/>
  <c r="BQ84" i="8"/>
  <c r="BW84" i="8"/>
  <c r="CB84" i="8"/>
  <c r="CG84" i="8"/>
  <c r="CM84" i="8"/>
  <c r="CR84" i="8"/>
  <c r="CW84" i="8"/>
  <c r="DH84" i="8"/>
  <c r="DS84" i="8"/>
  <c r="DX84" i="8"/>
  <c r="EC84" i="8"/>
  <c r="W84" i="8"/>
  <c r="AR84" i="8"/>
  <c r="BM84" i="8"/>
  <c r="DD84" i="8"/>
  <c r="DY84" i="8"/>
  <c r="AB84" i="8"/>
  <c r="AW84" i="8"/>
  <c r="BS84" i="8"/>
  <c r="CN84" i="8"/>
  <c r="DI84" i="8"/>
  <c r="EE84" i="8"/>
  <c r="AG84" i="8"/>
  <c r="BC84" i="8"/>
  <c r="BX84" i="8"/>
  <c r="DO84" i="8"/>
  <c r="S102" i="8"/>
  <c r="W102" i="8"/>
  <c r="AE102" i="8"/>
  <c r="AI102" i="8"/>
  <c r="AM102" i="8"/>
  <c r="AQ102" i="8"/>
  <c r="AU102" i="8"/>
  <c r="AY102" i="8"/>
  <c r="BC102" i="8"/>
  <c r="BG102" i="8"/>
  <c r="BK102" i="8"/>
  <c r="BO102" i="8"/>
  <c r="BS102" i="8"/>
  <c r="BW102" i="8"/>
  <c r="CA102" i="8"/>
  <c r="CE102" i="8"/>
  <c r="CI102" i="8"/>
  <c r="CM102" i="8"/>
  <c r="CQ102" i="8"/>
  <c r="CU102" i="8"/>
  <c r="CY102" i="8"/>
  <c r="DG102" i="8"/>
  <c r="DK102" i="8"/>
  <c r="DO102" i="8"/>
  <c r="DS102" i="8"/>
  <c r="DW102" i="8"/>
  <c r="EA102" i="8"/>
  <c r="EE102" i="8"/>
  <c r="R102" i="8"/>
  <c r="X102" i="8"/>
  <c r="AC102" i="8"/>
  <c r="AH102" i="8"/>
  <c r="AN102" i="8"/>
  <c r="AS102" i="8"/>
  <c r="AX102" i="8"/>
  <c r="BD102" i="8"/>
  <c r="BI102" i="8"/>
  <c r="BN102" i="8"/>
  <c r="BT102" i="8"/>
  <c r="BY102" i="8"/>
  <c r="CD102" i="8"/>
  <c r="CJ102" i="8"/>
  <c r="CO102" i="8"/>
  <c r="CZ102" i="8"/>
  <c r="DE102" i="8"/>
  <c r="DJ102" i="8"/>
  <c r="DP102" i="8"/>
  <c r="DU102" i="8"/>
  <c r="T102" i="8"/>
  <c r="Y102" i="8"/>
  <c r="AD102" i="8"/>
  <c r="AJ102" i="8"/>
  <c r="AO102" i="8"/>
  <c r="AT102" i="8"/>
  <c r="AZ102" i="8"/>
  <c r="BE102" i="8"/>
  <c r="BJ102" i="8"/>
  <c r="BP102" i="8"/>
  <c r="BU102" i="8"/>
  <c r="BZ102" i="8"/>
  <c r="CF102" i="8"/>
  <c r="CK102" i="8"/>
  <c r="CP102" i="8"/>
  <c r="CV102" i="8"/>
  <c r="DA102" i="8"/>
  <c r="DF102" i="8"/>
  <c r="DL102" i="8"/>
  <c r="DQ102" i="8"/>
  <c r="DV102" i="8"/>
  <c r="EB102" i="8"/>
  <c r="EG102" i="8"/>
  <c r="K102" i="8"/>
  <c r="DY100" i="8"/>
  <c r="DN100" i="8"/>
  <c r="DD100" i="8"/>
  <c r="CH100" i="8"/>
  <c r="BX100" i="8"/>
  <c r="BM100" i="8"/>
  <c r="BB100" i="8"/>
  <c r="AR100" i="8"/>
  <c r="AG100" i="8"/>
  <c r="V100" i="8"/>
  <c r="EC99" i="8"/>
  <c r="DR99" i="8"/>
  <c r="DH99" i="8"/>
  <c r="CW99" i="8"/>
  <c r="CL99" i="8"/>
  <c r="CB99" i="8"/>
  <c r="BQ99" i="8"/>
  <c r="BF99" i="8"/>
  <c r="AV99" i="8"/>
  <c r="AK99" i="8"/>
  <c r="S98" i="8"/>
  <c r="W98" i="8"/>
  <c r="AE98" i="8"/>
  <c r="AI98" i="8"/>
  <c r="AM98" i="8"/>
  <c r="AQ98" i="8"/>
  <c r="AU98" i="8"/>
  <c r="AY98" i="8"/>
  <c r="BC98" i="8"/>
  <c r="BG98" i="8"/>
  <c r="BK98" i="8"/>
  <c r="BO98" i="8"/>
  <c r="BS98" i="8"/>
  <c r="BW98" i="8"/>
  <c r="CA98" i="8"/>
  <c r="CE98" i="8"/>
  <c r="CI98" i="8"/>
  <c r="CM98" i="8"/>
  <c r="CQ98" i="8"/>
  <c r="CU98" i="8"/>
  <c r="CY98" i="8"/>
  <c r="DG98" i="8"/>
  <c r="DK98" i="8"/>
  <c r="DO98" i="8"/>
  <c r="DS98" i="8"/>
  <c r="DW98" i="8"/>
  <c r="EA98" i="8"/>
  <c r="EE98" i="8"/>
  <c r="R98" i="8"/>
  <c r="X98" i="8"/>
  <c r="AC98" i="8"/>
  <c r="AH98" i="8"/>
  <c r="AN98" i="8"/>
  <c r="AS98" i="8"/>
  <c r="AX98" i="8"/>
  <c r="BD98" i="8"/>
  <c r="BI98" i="8"/>
  <c r="BN98" i="8"/>
  <c r="BT98" i="8"/>
  <c r="BY98" i="8"/>
  <c r="CD98" i="8"/>
  <c r="CJ98" i="8"/>
  <c r="CO98" i="8"/>
  <c r="CZ98" i="8"/>
  <c r="DE98" i="8"/>
  <c r="DJ98" i="8"/>
  <c r="DP98" i="8"/>
  <c r="DU98" i="8"/>
  <c r="DZ98" i="8"/>
  <c r="EF98" i="8"/>
  <c r="T98" i="8"/>
  <c r="Y98" i="8"/>
  <c r="AD98" i="8"/>
  <c r="AJ98" i="8"/>
  <c r="AO98" i="8"/>
  <c r="AT98" i="8"/>
  <c r="AZ98" i="8"/>
  <c r="BE98" i="8"/>
  <c r="BJ98" i="8"/>
  <c r="BP98" i="8"/>
  <c r="BU98" i="8"/>
  <c r="BZ98" i="8"/>
  <c r="CF98" i="8"/>
  <c r="CK98" i="8"/>
  <c r="CP98" i="8"/>
  <c r="CV98" i="8"/>
  <c r="DA98" i="8"/>
  <c r="DF98" i="8"/>
  <c r="DL98" i="8"/>
  <c r="DQ98" i="8"/>
  <c r="DV98" i="8"/>
  <c r="EB98" i="8"/>
  <c r="EG98" i="8"/>
  <c r="K98" i="8"/>
  <c r="DY96" i="8"/>
  <c r="DN96" i="8"/>
  <c r="DD96" i="8"/>
  <c r="CH96" i="8"/>
  <c r="BX96" i="8"/>
  <c r="BM96" i="8"/>
  <c r="BB96" i="8"/>
  <c r="AR96" i="8"/>
  <c r="AG96" i="8"/>
  <c r="DN94" i="8"/>
  <c r="BX94" i="8"/>
  <c r="BB94" i="8"/>
  <c r="AG94" i="8"/>
  <c r="ED86" i="8"/>
  <c r="CN86" i="8"/>
  <c r="AW86" i="8"/>
  <c r="L85" i="8"/>
  <c r="CC84" i="8"/>
  <c r="K76" i="8"/>
  <c r="L76" i="8" s="1"/>
  <c r="EG93" i="8"/>
  <c r="DZ93" i="8"/>
  <c r="DR93" i="8"/>
  <c r="DJ93" i="8"/>
  <c r="DB93" i="8"/>
  <c r="CT93" i="8"/>
  <c r="CL93" i="8"/>
  <c r="CD93" i="8"/>
  <c r="BV93" i="8"/>
  <c r="BN93" i="8"/>
  <c r="BF93" i="8"/>
  <c r="AX93" i="8"/>
  <c r="AP93" i="8"/>
  <c r="AH93" i="8"/>
  <c r="K93" i="8"/>
  <c r="DZ92" i="8"/>
  <c r="DR92" i="8"/>
  <c r="DJ92" i="8"/>
  <c r="DB92" i="8"/>
  <c r="CT92" i="8"/>
  <c r="CL92" i="8"/>
  <c r="CD92" i="8"/>
  <c r="BV92" i="8"/>
  <c r="BN92" i="8"/>
  <c r="BF92" i="8"/>
  <c r="AX92" i="8"/>
  <c r="AP92" i="8"/>
  <c r="AH92" i="8"/>
  <c r="K92" i="8"/>
  <c r="DZ91" i="8"/>
  <c r="DR91" i="8"/>
  <c r="DJ91" i="8"/>
  <c r="DB91" i="8"/>
  <c r="CT91" i="8"/>
  <c r="CL91" i="8"/>
  <c r="CD91" i="8"/>
  <c r="BV91" i="8"/>
  <c r="BN91" i="8"/>
  <c r="BF91" i="8"/>
  <c r="AX91" i="8"/>
  <c r="AP91" i="8"/>
  <c r="AH91" i="8"/>
  <c r="K91" i="8"/>
  <c r="DZ90" i="8"/>
  <c r="DR90" i="8"/>
  <c r="DJ90" i="8"/>
  <c r="DB90" i="8"/>
  <c r="CT90" i="8"/>
  <c r="CL90" i="8"/>
  <c r="CD90" i="8"/>
  <c r="BV90" i="8"/>
  <c r="BN90" i="8"/>
  <c r="BF90" i="8"/>
  <c r="AX90" i="8"/>
  <c r="AP90" i="8"/>
  <c r="AH90" i="8"/>
  <c r="K90" i="8"/>
  <c r="DZ89" i="8"/>
  <c r="DR89" i="8"/>
  <c r="DJ89" i="8"/>
  <c r="DB89" i="8"/>
  <c r="CT89" i="8"/>
  <c r="CL89" i="8"/>
  <c r="CD89" i="8"/>
  <c r="BV89" i="8"/>
  <c r="BN89" i="8"/>
  <c r="BF89" i="8"/>
  <c r="AX89" i="8"/>
  <c r="AP89" i="8"/>
  <c r="AH89" i="8"/>
  <c r="K89" i="8"/>
  <c r="DZ88" i="8"/>
  <c r="DR88" i="8"/>
  <c r="DJ88" i="8"/>
  <c r="DB88" i="8"/>
  <c r="CT88" i="8"/>
  <c r="CL88" i="8"/>
  <c r="CD88" i="8"/>
  <c r="BV88" i="8"/>
  <c r="BN88" i="8"/>
  <c r="BF88" i="8"/>
  <c r="AX88" i="8"/>
  <c r="AP88" i="8"/>
  <c r="AH88" i="8"/>
  <c r="K88" i="8"/>
  <c r="DZ87" i="8"/>
  <c r="DR87" i="8"/>
  <c r="DJ87" i="8"/>
  <c r="DB87" i="8"/>
  <c r="CT87" i="8"/>
  <c r="CL87" i="8"/>
  <c r="CD87" i="8"/>
  <c r="BV87" i="8"/>
  <c r="BN87" i="8"/>
  <c r="BF87" i="8"/>
  <c r="AX87" i="8"/>
  <c r="AP87" i="8"/>
  <c r="AH87" i="8"/>
  <c r="K87" i="8"/>
  <c r="R82" i="8"/>
  <c r="V82" i="8"/>
  <c r="AD82" i="8"/>
  <c r="AH82" i="8"/>
  <c r="AL82" i="8"/>
  <c r="AP82" i="8"/>
  <c r="AT82" i="8"/>
  <c r="AX82" i="8"/>
  <c r="BB82" i="8"/>
  <c r="BF82" i="8"/>
  <c r="BJ82" i="8"/>
  <c r="BN82" i="8"/>
  <c r="BR82" i="8"/>
  <c r="BV82" i="8"/>
  <c r="BZ82" i="8"/>
  <c r="CD82" i="8"/>
  <c r="CH82" i="8"/>
  <c r="CL82" i="8"/>
  <c r="CP82" i="8"/>
  <c r="CT82" i="8"/>
  <c r="CX82" i="8"/>
  <c r="DB82" i="8"/>
  <c r="DF82" i="8"/>
  <c r="DJ82" i="8"/>
  <c r="DN82" i="8"/>
  <c r="DR82" i="8"/>
  <c r="DV82" i="8"/>
  <c r="DZ82" i="8"/>
  <c r="ED82" i="8"/>
  <c r="S82" i="8"/>
  <c r="X82" i="8"/>
  <c r="AC82" i="8"/>
  <c r="AI82" i="8"/>
  <c r="AN82" i="8"/>
  <c r="AS82" i="8"/>
  <c r="AY82" i="8"/>
  <c r="BD82" i="8"/>
  <c r="BI82" i="8"/>
  <c r="BO82" i="8"/>
  <c r="BT82" i="8"/>
  <c r="CE82" i="8"/>
  <c r="CJ82" i="8"/>
  <c r="CO82" i="8"/>
  <c r="CU82" i="8"/>
  <c r="CZ82" i="8"/>
  <c r="DE82" i="8"/>
  <c r="DK82" i="8"/>
  <c r="DP82" i="8"/>
  <c r="DU82" i="8"/>
  <c r="EA82" i="8"/>
  <c r="EF82" i="8"/>
  <c r="T82" i="8"/>
  <c r="Y82" i="8"/>
  <c r="AE82" i="8"/>
  <c r="AJ82" i="8"/>
  <c r="AO82" i="8"/>
  <c r="AU82" i="8"/>
  <c r="AZ82" i="8"/>
  <c r="BE82" i="8"/>
  <c r="BK82" i="8"/>
  <c r="BU82" i="8"/>
  <c r="CA82" i="8"/>
  <c r="CF82" i="8"/>
  <c r="CK82" i="8"/>
  <c r="CQ82" i="8"/>
  <c r="CV82" i="8"/>
  <c r="DA82" i="8"/>
  <c r="DG82" i="8"/>
  <c r="DL82" i="8"/>
  <c r="DQ82" i="8"/>
  <c r="DW82" i="8"/>
  <c r="EB82" i="8"/>
  <c r="EG82" i="8"/>
  <c r="U82" i="8"/>
  <c r="AF82" i="8"/>
  <c r="AK82" i="8"/>
  <c r="AQ82" i="8"/>
  <c r="AV82" i="8"/>
  <c r="BA82" i="8"/>
  <c r="BG82" i="8"/>
  <c r="BL82" i="8"/>
  <c r="BQ82" i="8"/>
  <c r="BW82" i="8"/>
  <c r="CB82" i="8"/>
  <c r="CG82" i="8"/>
  <c r="CM82" i="8"/>
  <c r="CR82" i="8"/>
  <c r="CW82" i="8"/>
  <c r="DH82" i="8"/>
  <c r="DS82" i="8"/>
  <c r="DX82" i="8"/>
  <c r="EC82" i="8"/>
  <c r="S93" i="8"/>
  <c r="W93" i="8"/>
  <c r="AE93" i="8"/>
  <c r="AI93" i="8"/>
  <c r="AM93" i="8"/>
  <c r="AQ93" i="8"/>
  <c r="AU93" i="8"/>
  <c r="AY93" i="8"/>
  <c r="BC93" i="8"/>
  <c r="BG93" i="8"/>
  <c r="BK93" i="8"/>
  <c r="BO93" i="8"/>
  <c r="BS93" i="8"/>
  <c r="BW93" i="8"/>
  <c r="CA93" i="8"/>
  <c r="CE93" i="8"/>
  <c r="CI93" i="8"/>
  <c r="CM93" i="8"/>
  <c r="CQ93" i="8"/>
  <c r="CU93" i="8"/>
  <c r="CY93" i="8"/>
  <c r="DG93" i="8"/>
  <c r="DK93" i="8"/>
  <c r="DO93" i="8"/>
  <c r="DS93" i="8"/>
  <c r="DW93" i="8"/>
  <c r="EA93" i="8"/>
  <c r="EE93" i="8"/>
  <c r="T93" i="8"/>
  <c r="X93" i="8"/>
  <c r="AB93" i="8"/>
  <c r="AF93" i="8"/>
  <c r="AJ93" i="8"/>
  <c r="AN93" i="8"/>
  <c r="AR93" i="8"/>
  <c r="AV93" i="8"/>
  <c r="AZ93" i="8"/>
  <c r="BD93" i="8"/>
  <c r="BH93" i="8"/>
  <c r="BL93" i="8"/>
  <c r="BP93" i="8"/>
  <c r="BT93" i="8"/>
  <c r="BX93" i="8"/>
  <c r="CB93" i="8"/>
  <c r="CF93" i="8"/>
  <c r="CJ93" i="8"/>
  <c r="CN93" i="8"/>
  <c r="CV93" i="8"/>
  <c r="CZ93" i="8"/>
  <c r="DD93" i="8"/>
  <c r="DH93" i="8"/>
  <c r="DL93" i="8"/>
  <c r="DP93" i="8"/>
  <c r="DT93" i="8"/>
  <c r="DX93" i="8"/>
  <c r="EB93" i="8"/>
  <c r="S92" i="8"/>
  <c r="W92" i="8"/>
  <c r="AE92" i="8"/>
  <c r="AI92" i="8"/>
  <c r="AM92" i="8"/>
  <c r="AQ92" i="8"/>
  <c r="AU92" i="8"/>
  <c r="AY92" i="8"/>
  <c r="BC92" i="8"/>
  <c r="BG92" i="8"/>
  <c r="BK92" i="8"/>
  <c r="BO92" i="8"/>
  <c r="BS92" i="8"/>
  <c r="BW92" i="8"/>
  <c r="CA92" i="8"/>
  <c r="CE92" i="8"/>
  <c r="CI92" i="8"/>
  <c r="CM92" i="8"/>
  <c r="CQ92" i="8"/>
  <c r="CU92" i="8"/>
  <c r="CY92" i="8"/>
  <c r="DG92" i="8"/>
  <c r="DK92" i="8"/>
  <c r="DO92" i="8"/>
  <c r="DS92" i="8"/>
  <c r="DW92" i="8"/>
  <c r="EA92" i="8"/>
  <c r="EE92" i="8"/>
  <c r="T92" i="8"/>
  <c r="X92" i="8"/>
  <c r="AB92" i="8"/>
  <c r="AF92" i="8"/>
  <c r="AJ92" i="8"/>
  <c r="AN92" i="8"/>
  <c r="AR92" i="8"/>
  <c r="AV92" i="8"/>
  <c r="AZ92" i="8"/>
  <c r="BD92" i="8"/>
  <c r="BH92" i="8"/>
  <c r="BL92" i="8"/>
  <c r="BP92" i="8"/>
  <c r="BT92" i="8"/>
  <c r="BX92" i="8"/>
  <c r="CB92" i="8"/>
  <c r="CF92" i="8"/>
  <c r="CN92" i="8"/>
  <c r="CV92" i="8"/>
  <c r="CZ92" i="8"/>
  <c r="DD92" i="8"/>
  <c r="DH92" i="8"/>
  <c r="DL92" i="8"/>
  <c r="DP92" i="8"/>
  <c r="DT92" i="8"/>
  <c r="DX92" i="8"/>
  <c r="EB92" i="8"/>
  <c r="EF92" i="8"/>
  <c r="S91" i="8"/>
  <c r="W91" i="8"/>
  <c r="AE91" i="8"/>
  <c r="AI91" i="8"/>
  <c r="AM91" i="8"/>
  <c r="AQ91" i="8"/>
  <c r="AU91" i="8"/>
  <c r="AY91" i="8"/>
  <c r="BC91" i="8"/>
  <c r="BG91" i="8"/>
  <c r="BK91" i="8"/>
  <c r="BO91" i="8"/>
  <c r="BS91" i="8"/>
  <c r="BW91" i="8"/>
  <c r="CA91" i="8"/>
  <c r="CE91" i="8"/>
  <c r="CI91" i="8"/>
  <c r="CM91" i="8"/>
  <c r="CQ91" i="8"/>
  <c r="CU91" i="8"/>
  <c r="CY91" i="8"/>
  <c r="DG91" i="8"/>
  <c r="DK91" i="8"/>
  <c r="DO91" i="8"/>
  <c r="DS91" i="8"/>
  <c r="DW91" i="8"/>
  <c r="EA91" i="8"/>
  <c r="EE91" i="8"/>
  <c r="T91" i="8"/>
  <c r="X91" i="8"/>
  <c r="AB91" i="8"/>
  <c r="AF91" i="8"/>
  <c r="AJ91" i="8"/>
  <c r="AN91" i="8"/>
  <c r="AR91" i="8"/>
  <c r="AV91" i="8"/>
  <c r="AZ91" i="8"/>
  <c r="BD91" i="8"/>
  <c r="BH91" i="8"/>
  <c r="BL91" i="8"/>
  <c r="BP91" i="8"/>
  <c r="BT91" i="8"/>
  <c r="BX91" i="8"/>
  <c r="CB91" i="8"/>
  <c r="CF91" i="8"/>
  <c r="CJ91" i="8"/>
  <c r="CN91" i="8"/>
  <c r="CV91" i="8"/>
  <c r="CZ91" i="8"/>
  <c r="DD91" i="8"/>
  <c r="DH91" i="8"/>
  <c r="DL91" i="8"/>
  <c r="DP91" i="8"/>
  <c r="DT91" i="8"/>
  <c r="DX91" i="8"/>
  <c r="EB91" i="8"/>
  <c r="EF91" i="8"/>
  <c r="S90" i="8"/>
  <c r="W90" i="8"/>
  <c r="AE90" i="8"/>
  <c r="AI90" i="8"/>
  <c r="AM90" i="8"/>
  <c r="AQ90" i="8"/>
  <c r="AU90" i="8"/>
  <c r="AY90" i="8"/>
  <c r="BC90" i="8"/>
  <c r="BG90" i="8"/>
  <c r="BK90" i="8"/>
  <c r="BO90" i="8"/>
  <c r="BS90" i="8"/>
  <c r="BW90" i="8"/>
  <c r="CA90" i="8"/>
  <c r="CE90" i="8"/>
  <c r="CI90" i="8"/>
  <c r="CM90" i="8"/>
  <c r="CQ90" i="8"/>
  <c r="CU90" i="8"/>
  <c r="CY90" i="8"/>
  <c r="DG90" i="8"/>
  <c r="DK90" i="8"/>
  <c r="DO90" i="8"/>
  <c r="DS90" i="8"/>
  <c r="DW90" i="8"/>
  <c r="EA90" i="8"/>
  <c r="EE90" i="8"/>
  <c r="T90" i="8"/>
  <c r="X90" i="8"/>
  <c r="AB90" i="8"/>
  <c r="AF90" i="8"/>
  <c r="AJ90" i="8"/>
  <c r="AN90" i="8"/>
  <c r="AR90" i="8"/>
  <c r="AV90" i="8"/>
  <c r="AZ90" i="8"/>
  <c r="BD90" i="8"/>
  <c r="BH90" i="8"/>
  <c r="BL90" i="8"/>
  <c r="BP90" i="8"/>
  <c r="BT90" i="8"/>
  <c r="BX90" i="8"/>
  <c r="CB90" i="8"/>
  <c r="CF90" i="8"/>
  <c r="CN90" i="8"/>
  <c r="CV90" i="8"/>
  <c r="CZ90" i="8"/>
  <c r="DD90" i="8"/>
  <c r="DH90" i="8"/>
  <c r="DL90" i="8"/>
  <c r="DP90" i="8"/>
  <c r="DT90" i="8"/>
  <c r="DX90" i="8"/>
  <c r="EB90" i="8"/>
  <c r="EF90" i="8"/>
  <c r="S89" i="8"/>
  <c r="W89" i="8"/>
  <c r="AE89" i="8"/>
  <c r="AI89" i="8"/>
  <c r="AM89" i="8"/>
  <c r="AQ89" i="8"/>
  <c r="AU89" i="8"/>
  <c r="AY89" i="8"/>
  <c r="BC89" i="8"/>
  <c r="BG89" i="8"/>
  <c r="BK89" i="8"/>
  <c r="BO89" i="8"/>
  <c r="BS89" i="8"/>
  <c r="BW89" i="8"/>
  <c r="CE89" i="8"/>
  <c r="CM89" i="8"/>
  <c r="CQ89" i="8"/>
  <c r="CU89" i="8"/>
  <c r="CY89" i="8"/>
  <c r="DG89" i="8"/>
  <c r="DK89" i="8"/>
  <c r="DO89" i="8"/>
  <c r="DS89" i="8"/>
  <c r="DW89" i="8"/>
  <c r="EA89" i="8"/>
  <c r="EE89" i="8"/>
  <c r="T89" i="8"/>
  <c r="X89" i="8"/>
  <c r="AB89" i="8"/>
  <c r="AF89" i="8"/>
  <c r="AJ89" i="8"/>
  <c r="AN89" i="8"/>
  <c r="AR89" i="8"/>
  <c r="AV89" i="8"/>
  <c r="AZ89" i="8"/>
  <c r="BD89" i="8"/>
  <c r="BH89" i="8"/>
  <c r="BL89" i="8"/>
  <c r="BP89" i="8"/>
  <c r="BT89" i="8"/>
  <c r="BX89" i="8"/>
  <c r="CB89" i="8"/>
  <c r="CF89" i="8"/>
  <c r="CJ89" i="8"/>
  <c r="CN89" i="8"/>
  <c r="CR89" i="8"/>
  <c r="CV89" i="8"/>
  <c r="CZ89" i="8"/>
  <c r="DD89" i="8"/>
  <c r="DH89" i="8"/>
  <c r="DL89" i="8"/>
  <c r="DP89" i="8"/>
  <c r="DT89" i="8"/>
  <c r="DX89" i="8"/>
  <c r="EB89" i="8"/>
  <c r="EF89" i="8"/>
  <c r="S88" i="8"/>
  <c r="W88" i="8"/>
  <c r="AE88" i="8"/>
  <c r="AI88" i="8"/>
  <c r="AM88" i="8"/>
  <c r="AQ88" i="8"/>
  <c r="AU88" i="8"/>
  <c r="AY88" i="8"/>
  <c r="BC88" i="8"/>
  <c r="BG88" i="8"/>
  <c r="BK88" i="8"/>
  <c r="BO88" i="8"/>
  <c r="BS88" i="8"/>
  <c r="BW88" i="8"/>
  <c r="CA88" i="8"/>
  <c r="CE88" i="8"/>
  <c r="CM88" i="8"/>
  <c r="CQ88" i="8"/>
  <c r="CU88" i="8"/>
  <c r="CY88" i="8"/>
  <c r="DG88" i="8"/>
  <c r="DK88" i="8"/>
  <c r="DO88" i="8"/>
  <c r="DS88" i="8"/>
  <c r="DW88" i="8"/>
  <c r="EA88" i="8"/>
  <c r="EE88" i="8"/>
  <c r="T88" i="8"/>
  <c r="X88" i="8"/>
  <c r="AB88" i="8"/>
  <c r="AF88" i="8"/>
  <c r="AJ88" i="8"/>
  <c r="AN88" i="8"/>
  <c r="AR88" i="8"/>
  <c r="AV88" i="8"/>
  <c r="AZ88" i="8"/>
  <c r="BD88" i="8"/>
  <c r="BH88" i="8"/>
  <c r="BL88" i="8"/>
  <c r="BP88" i="8"/>
  <c r="BT88" i="8"/>
  <c r="BX88" i="8"/>
  <c r="CB88" i="8"/>
  <c r="CF88" i="8"/>
  <c r="CJ88" i="8"/>
  <c r="CN88" i="8"/>
  <c r="CR88" i="8"/>
  <c r="CV88" i="8"/>
  <c r="CZ88" i="8"/>
  <c r="DD88" i="8"/>
  <c r="DH88" i="8"/>
  <c r="DL88" i="8"/>
  <c r="DP88" i="8"/>
  <c r="DT88" i="8"/>
  <c r="DX88" i="8"/>
  <c r="EB88" i="8"/>
  <c r="EF88" i="8"/>
  <c r="S87" i="8"/>
  <c r="W87" i="8"/>
  <c r="AE87" i="8"/>
  <c r="AI87" i="8"/>
  <c r="AM87" i="8"/>
  <c r="AQ87" i="8"/>
  <c r="AU87" i="8"/>
  <c r="AY87" i="8"/>
  <c r="BC87" i="8"/>
  <c r="BG87" i="8"/>
  <c r="BK87" i="8"/>
  <c r="BO87" i="8"/>
  <c r="BS87" i="8"/>
  <c r="BW87" i="8"/>
  <c r="CE87" i="8"/>
  <c r="CM87" i="8"/>
  <c r="CQ87" i="8"/>
  <c r="CU87" i="8"/>
  <c r="CY87" i="8"/>
  <c r="DG87" i="8"/>
  <c r="DK87" i="8"/>
  <c r="DO87" i="8"/>
  <c r="DS87" i="8"/>
  <c r="DW87" i="8"/>
  <c r="EA87" i="8"/>
  <c r="EE87" i="8"/>
  <c r="T87" i="8"/>
  <c r="X87" i="8"/>
  <c r="AB87" i="8"/>
  <c r="AF87" i="8"/>
  <c r="AJ87" i="8"/>
  <c r="AN87" i="8"/>
  <c r="AR87" i="8"/>
  <c r="AV87" i="8"/>
  <c r="AZ87" i="8"/>
  <c r="BD87" i="8"/>
  <c r="BH87" i="8"/>
  <c r="BL87" i="8"/>
  <c r="BP87" i="8"/>
  <c r="BT87" i="8"/>
  <c r="BX87" i="8"/>
  <c r="CB87" i="8"/>
  <c r="CF87" i="8"/>
  <c r="CJ87" i="8"/>
  <c r="CN87" i="8"/>
  <c r="CR87" i="8"/>
  <c r="CV87" i="8"/>
  <c r="CZ87" i="8"/>
  <c r="DD87" i="8"/>
  <c r="DH87" i="8"/>
  <c r="DL87" i="8"/>
  <c r="DP87" i="8"/>
  <c r="DT87" i="8"/>
  <c r="DX87" i="8"/>
  <c r="EB87" i="8"/>
  <c r="EF87" i="8"/>
  <c r="K77" i="8"/>
  <c r="R54" i="8"/>
  <c r="V54" i="8"/>
  <c r="AD54" i="8"/>
  <c r="AH54" i="8"/>
  <c r="AL54" i="8"/>
  <c r="AP54" i="8"/>
  <c r="AT54" i="8"/>
  <c r="AX54" i="8"/>
  <c r="BB54" i="8"/>
  <c r="BF54" i="8"/>
  <c r="BJ54" i="8"/>
  <c r="BN54" i="8"/>
  <c r="BR54" i="8"/>
  <c r="BV54" i="8"/>
  <c r="BZ54" i="8"/>
  <c r="CD54" i="8"/>
  <c r="CH54" i="8"/>
  <c r="CL54" i="8"/>
  <c r="CP54" i="8"/>
  <c r="CT54" i="8"/>
  <c r="CX54" i="8"/>
  <c r="DB54" i="8"/>
  <c r="DF54" i="8"/>
  <c r="DJ54" i="8"/>
  <c r="DN54" i="8"/>
  <c r="DR54" i="8"/>
  <c r="DV54" i="8"/>
  <c r="DZ54" i="8"/>
  <c r="ED54" i="8"/>
  <c r="S54" i="8"/>
  <c r="T54" i="8"/>
  <c r="Y54" i="8"/>
  <c r="AE54" i="8"/>
  <c r="AO54" i="8"/>
  <c r="AU54" i="8"/>
  <c r="AZ54" i="8"/>
  <c r="BE54" i="8"/>
  <c r="BK54" i="8"/>
  <c r="BP54" i="8"/>
  <c r="BU54" i="8"/>
  <c r="CA54" i="8"/>
  <c r="CF54" i="8"/>
  <c r="CK54" i="8"/>
  <c r="CQ54" i="8"/>
  <c r="CV54" i="8"/>
  <c r="DA54" i="8"/>
  <c r="DG54" i="8"/>
  <c r="DL54" i="8"/>
  <c r="DQ54" i="8"/>
  <c r="DW54" i="8"/>
  <c r="EB54" i="8"/>
  <c r="EG54" i="8"/>
  <c r="U54" i="8"/>
  <c r="AF54" i="8"/>
  <c r="AQ54" i="8"/>
  <c r="AV54" i="8"/>
  <c r="BA54" i="8"/>
  <c r="BG54" i="8"/>
  <c r="BL54" i="8"/>
  <c r="BQ54" i="8"/>
  <c r="BW54" i="8"/>
  <c r="CB54" i="8"/>
  <c r="CG54" i="8"/>
  <c r="CM54" i="8"/>
  <c r="CR54" i="8"/>
  <c r="CW54" i="8"/>
  <c r="DH54" i="8"/>
  <c r="DS54" i="8"/>
  <c r="DX54" i="8"/>
  <c r="EC54" i="8"/>
  <c r="W54" i="8"/>
  <c r="AG54" i="8"/>
  <c r="AM54" i="8"/>
  <c r="AR54" i="8"/>
  <c r="AW54" i="8"/>
  <c r="BC54" i="8"/>
  <c r="BH54" i="8"/>
  <c r="BM54" i="8"/>
  <c r="BS54" i="8"/>
  <c r="BX54" i="8"/>
  <c r="CC54" i="8"/>
  <c r="CI54" i="8"/>
  <c r="CN54" i="8"/>
  <c r="CY54" i="8"/>
  <c r="DD54" i="8"/>
  <c r="DI54" i="8"/>
  <c r="DO54" i="8"/>
  <c r="DT54" i="8"/>
  <c r="DY54" i="8"/>
  <c r="EE54" i="8"/>
  <c r="X54" i="8"/>
  <c r="AS54" i="8"/>
  <c r="BO54" i="8"/>
  <c r="CJ54" i="8"/>
  <c r="DE54" i="8"/>
  <c r="EA54" i="8"/>
  <c r="AC54" i="8"/>
  <c r="AY54" i="8"/>
  <c r="BT54" i="8"/>
  <c r="CO54" i="8"/>
  <c r="DK54" i="8"/>
  <c r="EF54" i="8"/>
  <c r="AI54" i="8"/>
  <c r="BD54" i="8"/>
  <c r="BY54" i="8"/>
  <c r="CU54" i="8"/>
  <c r="DP54" i="8"/>
  <c r="K53" i="8"/>
  <c r="R85" i="8"/>
  <c r="V85" i="8"/>
  <c r="AD85" i="8"/>
  <c r="AH85" i="8"/>
  <c r="AL85" i="8"/>
  <c r="AP85" i="8"/>
  <c r="AT85" i="8"/>
  <c r="AX85" i="8"/>
  <c r="BB85" i="8"/>
  <c r="BF85" i="8"/>
  <c r="BJ85" i="8"/>
  <c r="BN85" i="8"/>
  <c r="BR85" i="8"/>
  <c r="BV85" i="8"/>
  <c r="BZ85" i="8"/>
  <c r="CD85" i="8"/>
  <c r="CL85" i="8"/>
  <c r="CP85" i="8"/>
  <c r="CT85" i="8"/>
  <c r="CX85" i="8"/>
  <c r="DB85" i="8"/>
  <c r="DF85" i="8"/>
  <c r="DJ85" i="8"/>
  <c r="DN85" i="8"/>
  <c r="DR85" i="8"/>
  <c r="DV85" i="8"/>
  <c r="DZ85" i="8"/>
  <c r="ED85" i="8"/>
  <c r="R83" i="8"/>
  <c r="V83" i="8"/>
  <c r="AD83" i="8"/>
  <c r="AH83" i="8"/>
  <c r="AL83" i="8"/>
  <c r="AP83" i="8"/>
  <c r="AT83" i="8"/>
  <c r="AX83" i="8"/>
  <c r="BB83" i="8"/>
  <c r="BF83" i="8"/>
  <c r="BJ83" i="8"/>
  <c r="BN83" i="8"/>
  <c r="BR83" i="8"/>
  <c r="BV83" i="8"/>
  <c r="BZ83" i="8"/>
  <c r="CD83" i="8"/>
  <c r="CH83" i="8"/>
  <c r="CL83" i="8"/>
  <c r="CP83" i="8"/>
  <c r="CT83" i="8"/>
  <c r="CX83" i="8"/>
  <c r="DB83" i="8"/>
  <c r="DF83" i="8"/>
  <c r="DJ83" i="8"/>
  <c r="DN83" i="8"/>
  <c r="DR83" i="8"/>
  <c r="DV83" i="8"/>
  <c r="DZ83" i="8"/>
  <c r="ED83" i="8"/>
  <c r="R81" i="8"/>
  <c r="V81" i="8"/>
  <c r="AD81" i="8"/>
  <c r="AH81" i="8"/>
  <c r="AL81" i="8"/>
  <c r="AP81" i="8"/>
  <c r="AT81" i="8"/>
  <c r="AX81" i="8"/>
  <c r="BB81" i="8"/>
  <c r="BF81" i="8"/>
  <c r="BJ81" i="8"/>
  <c r="BN81" i="8"/>
  <c r="BR81" i="8"/>
  <c r="BV81" i="8"/>
  <c r="BZ81" i="8"/>
  <c r="CD81" i="8"/>
  <c r="CH81" i="8"/>
  <c r="CL81" i="8"/>
  <c r="CP81" i="8"/>
  <c r="CT81" i="8"/>
  <c r="CX81" i="8"/>
  <c r="DB81" i="8"/>
  <c r="DF81" i="8"/>
  <c r="DJ81" i="8"/>
  <c r="DN81" i="8"/>
  <c r="DR81" i="8"/>
  <c r="DV81" i="8"/>
  <c r="DZ81" i="8"/>
  <c r="ED81" i="8"/>
  <c r="K78" i="8"/>
  <c r="L78" i="8" s="1"/>
  <c r="K73" i="8"/>
  <c r="K72" i="8"/>
  <c r="L72" i="8" s="1"/>
  <c r="CE54" i="8"/>
  <c r="EC85" i="8"/>
  <c r="DX85" i="8"/>
  <c r="DS85" i="8"/>
  <c r="DH85" i="8"/>
  <c r="CW85" i="8"/>
  <c r="CR85" i="8"/>
  <c r="CM85" i="8"/>
  <c r="CG85" i="8"/>
  <c r="CB85" i="8"/>
  <c r="BW85" i="8"/>
  <c r="BQ85" i="8"/>
  <c r="BL85" i="8"/>
  <c r="BG85" i="8"/>
  <c r="BA85" i="8"/>
  <c r="AV85" i="8"/>
  <c r="AQ85" i="8"/>
  <c r="AK85" i="8"/>
  <c r="AF85" i="8"/>
  <c r="U85" i="8"/>
  <c r="EC83" i="8"/>
  <c r="DX83" i="8"/>
  <c r="DS83" i="8"/>
  <c r="DH83" i="8"/>
  <c r="CW83" i="8"/>
  <c r="CR83" i="8"/>
  <c r="CM83" i="8"/>
  <c r="CG83" i="8"/>
  <c r="CB83" i="8"/>
  <c r="BW83" i="8"/>
  <c r="BL83" i="8"/>
  <c r="BG83" i="8"/>
  <c r="BA83" i="8"/>
  <c r="AV83" i="8"/>
  <c r="AQ83" i="8"/>
  <c r="AK83" i="8"/>
  <c r="AF83" i="8"/>
  <c r="U83" i="8"/>
  <c r="EC81" i="8"/>
  <c r="DX81" i="8"/>
  <c r="DS81" i="8"/>
  <c r="DH81" i="8"/>
  <c r="CW81" i="8"/>
  <c r="CR81" i="8"/>
  <c r="CM81" i="8"/>
  <c r="CG81" i="8"/>
  <c r="CB81" i="8"/>
  <c r="BW81" i="8"/>
  <c r="BL81" i="8"/>
  <c r="BG81" i="8"/>
  <c r="BA81" i="8"/>
  <c r="AV81" i="8"/>
  <c r="AQ81" i="8"/>
  <c r="AK81" i="8"/>
  <c r="AF81" i="8"/>
  <c r="U81" i="8"/>
  <c r="K75" i="8"/>
  <c r="L75" i="8" s="1"/>
  <c r="K74" i="8"/>
  <c r="BI54" i="8"/>
  <c r="L68" i="8"/>
  <c r="L59" i="8"/>
  <c r="L58" i="8"/>
  <c r="L56" i="8"/>
  <c r="ED79" i="8"/>
  <c r="DZ79" i="8"/>
  <c r="DV79" i="8"/>
  <c r="DR79" i="8"/>
  <c r="DN79" i="8"/>
  <c r="DJ79" i="8"/>
  <c r="DF79" i="8"/>
  <c r="DB79" i="8"/>
  <c r="CX79" i="8"/>
  <c r="CT79" i="8"/>
  <c r="CP79" i="8"/>
  <c r="CL79" i="8"/>
  <c r="CH79" i="8"/>
  <c r="CD79" i="8"/>
  <c r="BZ79" i="8"/>
  <c r="BV79" i="8"/>
  <c r="BR79" i="8"/>
  <c r="BN79" i="8"/>
  <c r="BJ79" i="8"/>
  <c r="BF79" i="8"/>
  <c r="BB79" i="8"/>
  <c r="AX79" i="8"/>
  <c r="AT79" i="8"/>
  <c r="AP79" i="8"/>
  <c r="AL79" i="8"/>
  <c r="AH79" i="8"/>
  <c r="AD79" i="8"/>
  <c r="V79" i="8"/>
  <c r="ED78" i="8"/>
  <c r="DZ78" i="8"/>
  <c r="DV78" i="8"/>
  <c r="DR78" i="8"/>
  <c r="DN78" i="8"/>
  <c r="DJ78" i="8"/>
  <c r="DF78" i="8"/>
  <c r="DB78" i="8"/>
  <c r="CX78" i="8"/>
  <c r="CT78" i="8"/>
  <c r="CP78" i="8"/>
  <c r="CL78" i="8"/>
  <c r="CH78" i="8"/>
  <c r="CD78" i="8"/>
  <c r="BS78" i="8"/>
  <c r="BN78" i="8"/>
  <c r="BI78" i="8"/>
  <c r="BC78" i="8"/>
  <c r="AX78" i="8"/>
  <c r="AS78" i="8"/>
  <c r="AM78" i="8"/>
  <c r="AH78" i="8"/>
  <c r="AC78" i="8"/>
  <c r="W78" i="8"/>
  <c r="EE77" i="8"/>
  <c r="DZ77" i="8"/>
  <c r="DU77" i="8"/>
  <c r="DO77" i="8"/>
  <c r="DJ77" i="8"/>
  <c r="DE77" i="8"/>
  <c r="CY77" i="8"/>
  <c r="CT77" i="8"/>
  <c r="CO77" i="8"/>
  <c r="CI77" i="8"/>
  <c r="CD77" i="8"/>
  <c r="BS77" i="8"/>
  <c r="BN77" i="8"/>
  <c r="BI77" i="8"/>
  <c r="BC77" i="8"/>
  <c r="AX77" i="8"/>
  <c r="AS77" i="8"/>
  <c r="AM77" i="8"/>
  <c r="AH77" i="8"/>
  <c r="AC77" i="8"/>
  <c r="W77" i="8"/>
  <c r="DJ76" i="8"/>
  <c r="DE76" i="8"/>
  <c r="CY76" i="8"/>
  <c r="CT76" i="8"/>
  <c r="CO76" i="8"/>
  <c r="CI76" i="8"/>
  <c r="CD76" i="8"/>
  <c r="BS76" i="8"/>
  <c r="BN76" i="8"/>
  <c r="BI76" i="8"/>
  <c r="BC76" i="8"/>
  <c r="AX76" i="8"/>
  <c r="AS76" i="8"/>
  <c r="AM76" i="8"/>
  <c r="AH76" i="8"/>
  <c r="AC76" i="8"/>
  <c r="W76" i="8"/>
  <c r="L69" i="8"/>
  <c r="L65" i="8"/>
  <c r="L64" i="8"/>
  <c r="L57" i="8"/>
  <c r="R53" i="8"/>
  <c r="V53" i="8"/>
  <c r="AD53" i="8"/>
  <c r="AH53" i="8"/>
  <c r="AL53" i="8"/>
  <c r="AP53" i="8"/>
  <c r="AT53" i="8"/>
  <c r="AX53" i="8"/>
  <c r="BB53" i="8"/>
  <c r="BF53" i="8"/>
  <c r="BJ53" i="8"/>
  <c r="BN53" i="8"/>
  <c r="BR53" i="8"/>
  <c r="BV53" i="8"/>
  <c r="BZ53" i="8"/>
  <c r="CD53" i="8"/>
  <c r="CH53" i="8"/>
  <c r="CL53" i="8"/>
  <c r="CP53" i="8"/>
  <c r="CT53" i="8"/>
  <c r="CX53" i="8"/>
  <c r="DB53" i="8"/>
  <c r="DF53" i="8"/>
  <c r="DJ53" i="8"/>
  <c r="DN53" i="8"/>
  <c r="DR53" i="8"/>
  <c r="DV53" i="8"/>
  <c r="DZ53" i="8"/>
  <c r="ED53" i="8"/>
  <c r="S53" i="8"/>
  <c r="W53" i="8"/>
  <c r="AE53" i="8"/>
  <c r="AI53" i="8"/>
  <c r="AM53" i="8"/>
  <c r="AQ53" i="8"/>
  <c r="AU53" i="8"/>
  <c r="AY53" i="8"/>
  <c r="BC53" i="8"/>
  <c r="BG53" i="8"/>
  <c r="BK53" i="8"/>
  <c r="BO53" i="8"/>
  <c r="BS53" i="8"/>
  <c r="BW53" i="8"/>
  <c r="CA53" i="8"/>
  <c r="CE53" i="8"/>
  <c r="CI53" i="8"/>
  <c r="CM53" i="8"/>
  <c r="CQ53" i="8"/>
  <c r="CU53" i="8"/>
  <c r="CY53" i="8"/>
  <c r="DG53" i="8"/>
  <c r="DK53" i="8"/>
  <c r="DO53" i="8"/>
  <c r="DS53" i="8"/>
  <c r="DW53" i="8"/>
  <c r="EA53" i="8"/>
  <c r="EE53" i="8"/>
  <c r="T53" i="8"/>
  <c r="AB53" i="8"/>
  <c r="AR53" i="8"/>
  <c r="AZ53" i="8"/>
  <c r="BH53" i="8"/>
  <c r="BP53" i="8"/>
  <c r="BX53" i="8"/>
  <c r="CF53" i="8"/>
  <c r="CN53" i="8"/>
  <c r="CV53" i="8"/>
  <c r="DD53" i="8"/>
  <c r="DL53" i="8"/>
  <c r="DT53" i="8"/>
  <c r="EB53" i="8"/>
  <c r="U53" i="8"/>
  <c r="AS53" i="8"/>
  <c r="BA53" i="8"/>
  <c r="BI53" i="8"/>
  <c r="BQ53" i="8"/>
  <c r="BY53" i="8"/>
  <c r="CG53" i="8"/>
  <c r="CO53" i="8"/>
  <c r="CW53" i="8"/>
  <c r="DE53" i="8"/>
  <c r="DU53" i="8"/>
  <c r="EC53" i="8"/>
  <c r="X53" i="8"/>
  <c r="AF53" i="8"/>
  <c r="AN53" i="8"/>
  <c r="AV53" i="8"/>
  <c r="BD53" i="8"/>
  <c r="BL53" i="8"/>
  <c r="BT53" i="8"/>
  <c r="CB53" i="8"/>
  <c r="CJ53" i="8"/>
  <c r="CR53" i="8"/>
  <c r="CZ53" i="8"/>
  <c r="DH53" i="8"/>
  <c r="DP53" i="8"/>
  <c r="DX53" i="8"/>
  <c r="EF53" i="8"/>
  <c r="T78" i="8"/>
  <c r="X78" i="8"/>
  <c r="AB78" i="8"/>
  <c r="AF78" i="8"/>
  <c r="AJ78" i="8"/>
  <c r="AN78" i="8"/>
  <c r="AR78" i="8"/>
  <c r="AV78" i="8"/>
  <c r="AZ78" i="8"/>
  <c r="BD78" i="8"/>
  <c r="BH78" i="8"/>
  <c r="BL78" i="8"/>
  <c r="BT78" i="8"/>
  <c r="CB78" i="8"/>
  <c r="T77" i="8"/>
  <c r="X77" i="8"/>
  <c r="AB77" i="8"/>
  <c r="AF77" i="8"/>
  <c r="AJ77" i="8"/>
  <c r="AN77" i="8"/>
  <c r="AR77" i="8"/>
  <c r="AV77" i="8"/>
  <c r="AZ77" i="8"/>
  <c r="BD77" i="8"/>
  <c r="BH77" i="8"/>
  <c r="BL77" i="8"/>
  <c r="BP77" i="8"/>
  <c r="BT77" i="8"/>
  <c r="CB77" i="8"/>
  <c r="CF77" i="8"/>
  <c r="CJ77" i="8"/>
  <c r="CN77" i="8"/>
  <c r="CR77" i="8"/>
  <c r="CV77" i="8"/>
  <c r="CZ77" i="8"/>
  <c r="DD77" i="8"/>
  <c r="DH77" i="8"/>
  <c r="DL77" i="8"/>
  <c r="DP77" i="8"/>
  <c r="DT77" i="8"/>
  <c r="DX77" i="8"/>
  <c r="EB77" i="8"/>
  <c r="EF77" i="8"/>
  <c r="T76" i="8"/>
  <c r="X76" i="8"/>
  <c r="AB76" i="8"/>
  <c r="AF76" i="8"/>
  <c r="AJ76" i="8"/>
  <c r="AN76" i="8"/>
  <c r="AR76" i="8"/>
  <c r="AV76" i="8"/>
  <c r="AZ76" i="8"/>
  <c r="BD76" i="8"/>
  <c r="BH76" i="8"/>
  <c r="BL76" i="8"/>
  <c r="BT76" i="8"/>
  <c r="CB76" i="8"/>
  <c r="CF76" i="8"/>
  <c r="CJ76" i="8"/>
  <c r="CN76" i="8"/>
  <c r="CR76" i="8"/>
  <c r="CV76" i="8"/>
  <c r="CZ76" i="8"/>
  <c r="DD76" i="8"/>
  <c r="DH76" i="8"/>
  <c r="DL76" i="8"/>
  <c r="DP76" i="8"/>
  <c r="DT76" i="8"/>
  <c r="DX76" i="8"/>
  <c r="EB76" i="8"/>
  <c r="EF76" i="8"/>
  <c r="T75" i="8"/>
  <c r="X75" i="8"/>
  <c r="AB75" i="8"/>
  <c r="AF75" i="8"/>
  <c r="AJ75" i="8"/>
  <c r="AN75" i="8"/>
  <c r="AR75" i="8"/>
  <c r="AV75" i="8"/>
  <c r="AZ75" i="8"/>
  <c r="BD75" i="8"/>
  <c r="BH75" i="8"/>
  <c r="BL75" i="8"/>
  <c r="BP75" i="8"/>
  <c r="BT75" i="8"/>
  <c r="BX75" i="8"/>
  <c r="CB75" i="8"/>
  <c r="CF75" i="8"/>
  <c r="CJ75" i="8"/>
  <c r="CN75" i="8"/>
  <c r="CR75" i="8"/>
  <c r="CV75" i="8"/>
  <c r="CZ75" i="8"/>
  <c r="DD75" i="8"/>
  <c r="DH75" i="8"/>
  <c r="DL75" i="8"/>
  <c r="DP75" i="8"/>
  <c r="DT75" i="8"/>
  <c r="DX75" i="8"/>
  <c r="EB75" i="8"/>
  <c r="EF75" i="8"/>
  <c r="T74" i="8"/>
  <c r="X74" i="8"/>
  <c r="AB74" i="8"/>
  <c r="AF74" i="8"/>
  <c r="AJ74" i="8"/>
  <c r="AN74" i="8"/>
  <c r="AR74" i="8"/>
  <c r="AV74" i="8"/>
  <c r="AZ74" i="8"/>
  <c r="BD74" i="8"/>
  <c r="BH74" i="8"/>
  <c r="BL74" i="8"/>
  <c r="BP74" i="8"/>
  <c r="BT74" i="8"/>
  <c r="BX74" i="8"/>
  <c r="CB74" i="8"/>
  <c r="CF74" i="8"/>
  <c r="CJ74" i="8"/>
  <c r="CN74" i="8"/>
  <c r="CR74" i="8"/>
  <c r="CV74" i="8"/>
  <c r="CZ74" i="8"/>
  <c r="DD74" i="8"/>
  <c r="DH74" i="8"/>
  <c r="DL74" i="8"/>
  <c r="DP74" i="8"/>
  <c r="DT74" i="8"/>
  <c r="DX74" i="8"/>
  <c r="EB74" i="8"/>
  <c r="EF74" i="8"/>
  <c r="T73" i="8"/>
  <c r="X73" i="8"/>
  <c r="AB73" i="8"/>
  <c r="AF73" i="8"/>
  <c r="AJ73" i="8"/>
  <c r="AN73" i="8"/>
  <c r="AR73" i="8"/>
  <c r="AV73" i="8"/>
  <c r="AZ73" i="8"/>
  <c r="BD73" i="8"/>
  <c r="BH73" i="8"/>
  <c r="BL73" i="8"/>
  <c r="BP73" i="8"/>
  <c r="BT73" i="8"/>
  <c r="BX73" i="8"/>
  <c r="CB73" i="8"/>
  <c r="CF73" i="8"/>
  <c r="CJ73" i="8"/>
  <c r="CN73" i="8"/>
  <c r="CR73" i="8"/>
  <c r="CV73" i="8"/>
  <c r="CZ73" i="8"/>
  <c r="DD73" i="8"/>
  <c r="DH73" i="8"/>
  <c r="DL73" i="8"/>
  <c r="DP73" i="8"/>
  <c r="DT73" i="8"/>
  <c r="DX73" i="8"/>
  <c r="EB73" i="8"/>
  <c r="EF73" i="8"/>
  <c r="T72" i="8"/>
  <c r="X72" i="8"/>
  <c r="AB72" i="8"/>
  <c r="AF72" i="8"/>
  <c r="AJ72" i="8"/>
  <c r="AN72" i="8"/>
  <c r="AR72" i="8"/>
  <c r="AV72" i="8"/>
  <c r="AZ72" i="8"/>
  <c r="BD72" i="8"/>
  <c r="BH72" i="8"/>
  <c r="BL72" i="8"/>
  <c r="BP72" i="8"/>
  <c r="BT72" i="8"/>
  <c r="BX72" i="8"/>
  <c r="CB72" i="8"/>
  <c r="CF72" i="8"/>
  <c r="CJ72" i="8"/>
  <c r="CN72" i="8"/>
  <c r="CR72" i="8"/>
  <c r="CV72" i="8"/>
  <c r="CZ72" i="8"/>
  <c r="DD72" i="8"/>
  <c r="DH72" i="8"/>
  <c r="DL72" i="8"/>
  <c r="DP72" i="8"/>
  <c r="DT72" i="8"/>
  <c r="DX72" i="8"/>
  <c r="EB72" i="8"/>
  <c r="EF72" i="8"/>
  <c r="L70" i="8"/>
  <c r="L66" i="8"/>
  <c r="L63" i="8"/>
  <c r="EG53" i="8"/>
  <c r="DA53" i="8"/>
  <c r="BU53" i="8"/>
  <c r="AO53" i="8"/>
  <c r="S52" i="8"/>
  <c r="W52" i="8"/>
  <c r="AE52" i="8"/>
  <c r="AI52" i="8"/>
  <c r="AM52" i="8"/>
  <c r="AQ52" i="8"/>
  <c r="AU52" i="8"/>
  <c r="AY52" i="8"/>
  <c r="BC52" i="8"/>
  <c r="BG52" i="8"/>
  <c r="BK52" i="8"/>
  <c r="BO52" i="8"/>
  <c r="BS52" i="8"/>
  <c r="BW52" i="8"/>
  <c r="CA52" i="8"/>
  <c r="CE52" i="8"/>
  <c r="CI52" i="8"/>
  <c r="CM52" i="8"/>
  <c r="CQ52" i="8"/>
  <c r="CU52" i="8"/>
  <c r="CY52" i="8"/>
  <c r="DG52" i="8"/>
  <c r="DK52" i="8"/>
  <c r="DO52" i="8"/>
  <c r="DS52" i="8"/>
  <c r="DW52" i="8"/>
  <c r="EA52" i="8"/>
  <c r="EE52" i="8"/>
  <c r="R52" i="8"/>
  <c r="X52" i="8"/>
  <c r="AC52" i="8"/>
  <c r="AH52" i="8"/>
  <c r="AN52" i="8"/>
  <c r="AS52" i="8"/>
  <c r="AX52" i="8"/>
  <c r="BD52" i="8"/>
  <c r="BI52" i="8"/>
  <c r="BN52" i="8"/>
  <c r="BT52" i="8"/>
  <c r="BY52" i="8"/>
  <c r="CD52" i="8"/>
  <c r="CJ52" i="8"/>
  <c r="CO52" i="8"/>
  <c r="CT52" i="8"/>
  <c r="CZ52" i="8"/>
  <c r="DE52" i="8"/>
  <c r="DJ52" i="8"/>
  <c r="DP52" i="8"/>
  <c r="DU52" i="8"/>
  <c r="DZ52" i="8"/>
  <c r="EF52" i="8"/>
  <c r="T52" i="8"/>
  <c r="Y52" i="8"/>
  <c r="AD52" i="8"/>
  <c r="AO52" i="8"/>
  <c r="AT52" i="8"/>
  <c r="AZ52" i="8"/>
  <c r="BE52" i="8"/>
  <c r="BJ52" i="8"/>
  <c r="BP52" i="8"/>
  <c r="BU52" i="8"/>
  <c r="BZ52" i="8"/>
  <c r="CF52" i="8"/>
  <c r="CK52" i="8"/>
  <c r="CP52" i="8"/>
  <c r="CV52" i="8"/>
  <c r="DA52" i="8"/>
  <c r="DF52" i="8"/>
  <c r="DL52" i="8"/>
  <c r="DQ52" i="8"/>
  <c r="DV52" i="8"/>
  <c r="EB52" i="8"/>
  <c r="EG52" i="8"/>
  <c r="K52" i="8"/>
  <c r="EG55" i="8"/>
  <c r="EC55" i="8"/>
  <c r="DY55" i="8"/>
  <c r="DU55" i="8"/>
  <c r="DQ55" i="8"/>
  <c r="DI55" i="8"/>
  <c r="DE55" i="8"/>
  <c r="CZ55" i="8"/>
  <c r="CU55" i="8"/>
  <c r="CO55" i="8"/>
  <c r="CJ55" i="8"/>
  <c r="CE55" i="8"/>
  <c r="BY55" i="8"/>
  <c r="BT55" i="8"/>
  <c r="BO55" i="8"/>
  <c r="BI55" i="8"/>
  <c r="BD55" i="8"/>
  <c r="AY55" i="8"/>
  <c r="AS55" i="8"/>
  <c r="AN55" i="8"/>
  <c r="AI55" i="8"/>
  <c r="X55" i="8"/>
  <c r="EC52" i="8"/>
  <c r="DR52" i="8"/>
  <c r="DH52" i="8"/>
  <c r="CW52" i="8"/>
  <c r="CL52" i="8"/>
  <c r="CB52" i="8"/>
  <c r="BQ52" i="8"/>
  <c r="BF52" i="8"/>
  <c r="AV52" i="8"/>
  <c r="S50" i="8"/>
  <c r="W50" i="8"/>
  <c r="AE50" i="8"/>
  <c r="AI50" i="8"/>
  <c r="AM50" i="8"/>
  <c r="AQ50" i="8"/>
  <c r="AU50" i="8"/>
  <c r="AY50" i="8"/>
  <c r="BC50" i="8"/>
  <c r="BG50" i="8"/>
  <c r="BK50" i="8"/>
  <c r="BO50" i="8"/>
  <c r="BS50" i="8"/>
  <c r="BW50" i="8"/>
  <c r="CA50" i="8"/>
  <c r="CE50" i="8"/>
  <c r="CI50" i="8"/>
  <c r="CM50" i="8"/>
  <c r="CQ50" i="8"/>
  <c r="CU50" i="8"/>
  <c r="CY50" i="8"/>
  <c r="DG50" i="8"/>
  <c r="DK50" i="8"/>
  <c r="DO50" i="8"/>
  <c r="DS50" i="8"/>
  <c r="DW50" i="8"/>
  <c r="EA50" i="8"/>
  <c r="EE50" i="8"/>
  <c r="R50" i="8"/>
  <c r="X50" i="8"/>
  <c r="AC50" i="8"/>
  <c r="AH50" i="8"/>
  <c r="AN50" i="8"/>
  <c r="AS50" i="8"/>
  <c r="AX50" i="8"/>
  <c r="BD50" i="8"/>
  <c r="BI50" i="8"/>
  <c r="BN50" i="8"/>
  <c r="BT50" i="8"/>
  <c r="BY50" i="8"/>
  <c r="CD50" i="8"/>
  <c r="CJ50" i="8"/>
  <c r="CO50" i="8"/>
  <c r="CT50" i="8"/>
  <c r="CZ50" i="8"/>
  <c r="DE50" i="8"/>
  <c r="DJ50" i="8"/>
  <c r="DP50" i="8"/>
  <c r="DU50" i="8"/>
  <c r="DZ50" i="8"/>
  <c r="EF50" i="8"/>
  <c r="T50" i="8"/>
  <c r="Y50" i="8"/>
  <c r="AD50" i="8"/>
  <c r="AO50" i="8"/>
  <c r="AT50" i="8"/>
  <c r="AZ50" i="8"/>
  <c r="BE50" i="8"/>
  <c r="BJ50" i="8"/>
  <c r="BP50" i="8"/>
  <c r="BU50" i="8"/>
  <c r="BZ50" i="8"/>
  <c r="CF50" i="8"/>
  <c r="CK50" i="8"/>
  <c r="CP50" i="8"/>
  <c r="CV50" i="8"/>
  <c r="DA50" i="8"/>
  <c r="DF50" i="8"/>
  <c r="DL50" i="8"/>
  <c r="DQ50" i="8"/>
  <c r="DV50" i="8"/>
  <c r="EB50" i="8"/>
  <c r="EG50" i="8"/>
  <c r="U50" i="8"/>
  <c r="AF50" i="8"/>
  <c r="AP50" i="8"/>
  <c r="AV50" i="8"/>
  <c r="BA50" i="8"/>
  <c r="BF50" i="8"/>
  <c r="BL50" i="8"/>
  <c r="BQ50" i="8"/>
  <c r="BV50" i="8"/>
  <c r="CB50" i="8"/>
  <c r="CG50" i="8"/>
  <c r="CL50" i="8"/>
  <c r="CR50" i="8"/>
  <c r="CW50" i="8"/>
  <c r="DB50" i="8"/>
  <c r="DH50" i="8"/>
  <c r="DR50" i="8"/>
  <c r="DX50" i="8"/>
  <c r="EC50" i="8"/>
  <c r="EF71" i="8"/>
  <c r="EB71" i="8"/>
  <c r="DX71" i="8"/>
  <c r="DT71" i="8"/>
  <c r="DP71" i="8"/>
  <c r="DL71" i="8"/>
  <c r="DH71" i="8"/>
  <c r="DD71" i="8"/>
  <c r="CZ71" i="8"/>
  <c r="CV71" i="8"/>
  <c r="CR71" i="8"/>
  <c r="CN71" i="8"/>
  <c r="CJ71" i="8"/>
  <c r="CF71" i="8"/>
  <c r="CB71" i="8"/>
  <c r="BX71" i="8"/>
  <c r="BT71" i="8"/>
  <c r="BP71" i="8"/>
  <c r="BL71" i="8"/>
  <c r="BH71" i="8"/>
  <c r="BD71" i="8"/>
  <c r="AZ71" i="8"/>
  <c r="AV71" i="8"/>
  <c r="AR71" i="8"/>
  <c r="AN71" i="8"/>
  <c r="AJ71" i="8"/>
  <c r="AF71" i="8"/>
  <c r="AB71" i="8"/>
  <c r="X71" i="8"/>
  <c r="R55" i="8"/>
  <c r="V55" i="8"/>
  <c r="AD55" i="8"/>
  <c r="AH55" i="8"/>
  <c r="AL55" i="8"/>
  <c r="AP55" i="8"/>
  <c r="AT55" i="8"/>
  <c r="AX55" i="8"/>
  <c r="BB55" i="8"/>
  <c r="BF55" i="8"/>
  <c r="BJ55" i="8"/>
  <c r="BN55" i="8"/>
  <c r="BR55" i="8"/>
  <c r="BV55" i="8"/>
  <c r="BZ55" i="8"/>
  <c r="CD55" i="8"/>
  <c r="CH55" i="8"/>
  <c r="CL55" i="8"/>
  <c r="CP55" i="8"/>
  <c r="CT55" i="8"/>
  <c r="CX55" i="8"/>
  <c r="DB55" i="8"/>
  <c r="DY52" i="8"/>
  <c r="DN52" i="8"/>
  <c r="DD52" i="8"/>
  <c r="CH52" i="8"/>
  <c r="BX52" i="8"/>
  <c r="BM52" i="8"/>
  <c r="BB52" i="8"/>
  <c r="AR52" i="8"/>
  <c r="AG52" i="8"/>
  <c r="V52" i="8"/>
  <c r="L47" i="8"/>
  <c r="R49" i="8"/>
  <c r="V49" i="8"/>
  <c r="AD49" i="8"/>
  <c r="AH49" i="8"/>
  <c r="AL49" i="8"/>
  <c r="AP49" i="8"/>
  <c r="AT49" i="8"/>
  <c r="AX49" i="8"/>
  <c r="BB49" i="8"/>
  <c r="BF49" i="8"/>
  <c r="BJ49" i="8"/>
  <c r="BN49" i="8"/>
  <c r="BR49" i="8"/>
  <c r="BV49" i="8"/>
  <c r="BZ49" i="8"/>
  <c r="CD49" i="8"/>
  <c r="CH49" i="8"/>
  <c r="CL49" i="8"/>
  <c r="CP49" i="8"/>
  <c r="CT49" i="8"/>
  <c r="CX49" i="8"/>
  <c r="DB49" i="8"/>
  <c r="DF49" i="8"/>
  <c r="DJ49" i="8"/>
  <c r="DN49" i="8"/>
  <c r="W49" i="8"/>
  <c r="AE49" i="8"/>
  <c r="AI49" i="8"/>
  <c r="AM49" i="8"/>
  <c r="AQ49" i="8"/>
  <c r="AU49" i="8"/>
  <c r="AY49" i="8"/>
  <c r="BC49" i="8"/>
  <c r="BG49" i="8"/>
  <c r="BK49" i="8"/>
  <c r="BO49" i="8"/>
  <c r="BS49" i="8"/>
  <c r="BW49" i="8"/>
  <c r="CA49" i="8"/>
  <c r="CE49" i="8"/>
  <c r="CI49" i="8"/>
  <c r="CM49" i="8"/>
  <c r="CQ49" i="8"/>
  <c r="CU49" i="8"/>
  <c r="CY49" i="8"/>
  <c r="DG49" i="8"/>
  <c r="DK49" i="8"/>
  <c r="DO49" i="8"/>
  <c r="DS49" i="8"/>
  <c r="DW49" i="8"/>
  <c r="EA49" i="8"/>
  <c r="EE49" i="8"/>
  <c r="EF49" i="8"/>
  <c r="DZ49" i="8"/>
  <c r="DU49" i="8"/>
  <c r="DP49" i="8"/>
  <c r="DH49" i="8"/>
  <c r="CZ49" i="8"/>
  <c r="CR49" i="8"/>
  <c r="CJ49" i="8"/>
  <c r="CB49" i="8"/>
  <c r="BT49" i="8"/>
  <c r="BL49" i="8"/>
  <c r="BD49" i="8"/>
  <c r="AV49" i="8"/>
  <c r="AN49" i="8"/>
  <c r="AF49" i="8"/>
  <c r="X49" i="8"/>
  <c r="R47" i="8"/>
  <c r="V47" i="8"/>
  <c r="AD47" i="8"/>
  <c r="AH47" i="8"/>
  <c r="AL47" i="8"/>
  <c r="AP47" i="8"/>
  <c r="AT47" i="8"/>
  <c r="AX47" i="8"/>
  <c r="BB47" i="8"/>
  <c r="BF47" i="8"/>
  <c r="BJ47" i="8"/>
  <c r="BN47" i="8"/>
  <c r="BR47" i="8"/>
  <c r="BV47" i="8"/>
  <c r="BZ47" i="8"/>
  <c r="CD47" i="8"/>
  <c r="CH47" i="8"/>
  <c r="CL47" i="8"/>
  <c r="CP47" i="8"/>
  <c r="CT47" i="8"/>
  <c r="CX47" i="8"/>
  <c r="DB47" i="8"/>
  <c r="DF47" i="8"/>
  <c r="DJ47" i="8"/>
  <c r="DN47" i="8"/>
  <c r="DR47" i="8"/>
  <c r="DV47" i="8"/>
  <c r="DZ47" i="8"/>
  <c r="ED47" i="8"/>
  <c r="W47" i="8"/>
  <c r="AE47" i="8"/>
  <c r="AI47" i="8"/>
  <c r="AM47" i="8"/>
  <c r="AQ47" i="8"/>
  <c r="AU47" i="8"/>
  <c r="AY47" i="8"/>
  <c r="BC47" i="8"/>
  <c r="BG47" i="8"/>
  <c r="BK47" i="8"/>
  <c r="BO47" i="8"/>
  <c r="BS47" i="8"/>
  <c r="BW47" i="8"/>
  <c r="CA47" i="8"/>
  <c r="CE47" i="8"/>
  <c r="CI47" i="8"/>
  <c r="CM47" i="8"/>
  <c r="CQ47" i="8"/>
  <c r="CU47" i="8"/>
  <c r="CY47" i="8"/>
  <c r="DG47" i="8"/>
  <c r="DK47" i="8"/>
  <c r="DO47" i="8"/>
  <c r="DS47" i="8"/>
  <c r="DW47" i="8"/>
  <c r="EA47" i="8"/>
  <c r="EE47" i="8"/>
  <c r="T47" i="8"/>
  <c r="X47" i="8"/>
  <c r="AB47" i="8"/>
  <c r="AF47" i="8"/>
  <c r="AJ47" i="8"/>
  <c r="AN47" i="8"/>
  <c r="AR47" i="8"/>
  <c r="AV47" i="8"/>
  <c r="AZ47" i="8"/>
  <c r="BD47" i="8"/>
  <c r="BH47" i="8"/>
  <c r="BL47" i="8"/>
  <c r="BP47" i="8"/>
  <c r="BT47" i="8"/>
  <c r="BX47" i="8"/>
  <c r="CB47" i="8"/>
  <c r="CF47" i="8"/>
  <c r="CJ47" i="8"/>
  <c r="CN47" i="8"/>
  <c r="CR47" i="8"/>
  <c r="CV47" i="8"/>
  <c r="CZ47" i="8"/>
  <c r="DD47" i="8"/>
  <c r="DH47" i="8"/>
  <c r="DL47" i="8"/>
  <c r="DP47" i="8"/>
  <c r="DT47" i="8"/>
  <c r="DX47" i="8"/>
  <c r="EB47" i="8"/>
  <c r="EF47" i="8"/>
  <c r="BU46" i="8"/>
  <c r="BE46" i="8"/>
  <c r="AO46" i="8"/>
  <c r="Y46" i="8"/>
  <c r="EE48" i="8"/>
  <c r="EA48" i="8"/>
  <c r="DW48" i="8"/>
  <c r="DR48" i="8"/>
  <c r="DH48" i="8"/>
  <c r="DB48" i="8"/>
  <c r="CW48" i="8"/>
  <c r="CR48" i="8"/>
  <c r="CL48" i="8"/>
  <c r="CG48" i="8"/>
  <c r="CB48" i="8"/>
  <c r="BV48" i="8"/>
  <c r="BQ48" i="8"/>
  <c r="BL48" i="8"/>
  <c r="BF48" i="8"/>
  <c r="BA48" i="8"/>
  <c r="AS48" i="8"/>
  <c r="AK48" i="8"/>
  <c r="AC48" i="8"/>
  <c r="L48" i="8"/>
  <c r="DU47" i="8"/>
  <c r="DE47" i="8"/>
  <c r="CO47" i="8"/>
  <c r="BY47" i="8"/>
  <c r="BI47" i="8"/>
  <c r="AS47" i="8"/>
  <c r="AC47" i="8"/>
  <c r="EC46" i="8"/>
  <c r="CW46" i="8"/>
  <c r="CG46" i="8"/>
  <c r="BQ46" i="8"/>
  <c r="BA46" i="8"/>
  <c r="AK46" i="8"/>
  <c r="L46" i="8"/>
  <c r="V48" i="8"/>
  <c r="AD48" i="8"/>
  <c r="AH48" i="8"/>
  <c r="AL48" i="8"/>
  <c r="AP48" i="8"/>
  <c r="AT48" i="8"/>
  <c r="AX48" i="8"/>
  <c r="S48" i="8"/>
  <c r="W48" i="8"/>
  <c r="AE48" i="8"/>
  <c r="AI48" i="8"/>
  <c r="AM48" i="8"/>
  <c r="AQ48" i="8"/>
  <c r="AU48" i="8"/>
  <c r="AY48" i="8"/>
  <c r="BC48" i="8"/>
  <c r="BG48" i="8"/>
  <c r="BK48" i="8"/>
  <c r="BO48" i="8"/>
  <c r="BS48" i="8"/>
  <c r="BW48" i="8"/>
  <c r="CA48" i="8"/>
  <c r="CE48" i="8"/>
  <c r="CI48" i="8"/>
  <c r="CM48" i="8"/>
  <c r="CQ48" i="8"/>
  <c r="CU48" i="8"/>
  <c r="CY48" i="8"/>
  <c r="DG48" i="8"/>
  <c r="DK48" i="8"/>
  <c r="DO48" i="8"/>
  <c r="DS48" i="8"/>
  <c r="T48" i="8"/>
  <c r="EG47" i="8"/>
  <c r="DQ47" i="8"/>
  <c r="DA47" i="8"/>
  <c r="CK47" i="8"/>
  <c r="BU47" i="8"/>
  <c r="BE47" i="8"/>
  <c r="AO47" i="8"/>
  <c r="Y47" i="8"/>
  <c r="V46" i="8"/>
  <c r="AD46" i="8"/>
  <c r="AH46" i="8"/>
  <c r="AL46" i="8"/>
  <c r="AP46" i="8"/>
  <c r="AT46" i="8"/>
  <c r="AX46" i="8"/>
  <c r="BB46" i="8"/>
  <c r="BJ46" i="8"/>
  <c r="BR46" i="8"/>
  <c r="BV46" i="8"/>
  <c r="BZ46" i="8"/>
  <c r="CD46" i="8"/>
  <c r="CH46" i="8"/>
  <c r="CL46" i="8"/>
  <c r="CP46" i="8"/>
  <c r="CT46" i="8"/>
  <c r="CX46" i="8"/>
  <c r="DB46" i="8"/>
  <c r="DF46" i="8"/>
  <c r="DJ46" i="8"/>
  <c r="DN46" i="8"/>
  <c r="DR46" i="8"/>
  <c r="DV46" i="8"/>
  <c r="DZ46" i="8"/>
  <c r="ED46" i="8"/>
  <c r="S46" i="8"/>
  <c r="W46" i="8"/>
  <c r="AE46" i="8"/>
  <c r="AI46" i="8"/>
  <c r="AM46" i="8"/>
  <c r="AQ46" i="8"/>
  <c r="AU46" i="8"/>
  <c r="AY46" i="8"/>
  <c r="BC46" i="8"/>
  <c r="BG46" i="8"/>
  <c r="BK46" i="8"/>
  <c r="BS46" i="8"/>
  <c r="BW46" i="8"/>
  <c r="CA46" i="8"/>
  <c r="CE46" i="8"/>
  <c r="CI46" i="8"/>
  <c r="CM46" i="8"/>
  <c r="CQ46" i="8"/>
  <c r="CU46" i="8"/>
  <c r="CY46" i="8"/>
  <c r="DG46" i="8"/>
  <c r="DK46" i="8"/>
  <c r="DO46" i="8"/>
  <c r="DS46" i="8"/>
  <c r="DW46" i="8"/>
  <c r="EA46" i="8"/>
  <c r="EE46" i="8"/>
  <c r="T46" i="8"/>
  <c r="X46" i="8"/>
  <c r="AB46" i="8"/>
  <c r="AF46" i="8"/>
  <c r="AJ46" i="8"/>
  <c r="AN46" i="8"/>
  <c r="AR46" i="8"/>
  <c r="AV46" i="8"/>
  <c r="AZ46" i="8"/>
  <c r="BD46" i="8"/>
  <c r="BH46" i="8"/>
  <c r="BL46" i="8"/>
  <c r="BP46" i="8"/>
  <c r="BT46" i="8"/>
  <c r="BX46" i="8"/>
  <c r="CB46" i="8"/>
  <c r="CF46" i="8"/>
  <c r="CJ46" i="8"/>
  <c r="CN46" i="8"/>
  <c r="CR46" i="8"/>
  <c r="CV46" i="8"/>
  <c r="CZ46" i="8"/>
  <c r="DD46" i="8"/>
  <c r="DH46" i="8"/>
  <c r="DL46" i="8"/>
  <c r="DP46" i="8"/>
  <c r="DT46" i="8"/>
  <c r="DX46" i="8"/>
  <c r="EB46" i="8"/>
  <c r="EF46" i="8"/>
  <c r="R45" i="8"/>
  <c r="AD45" i="8"/>
  <c r="AH45" i="8"/>
  <c r="AL45" i="8"/>
  <c r="AP45" i="8"/>
  <c r="AT45" i="8"/>
  <c r="AX45" i="8"/>
  <c r="BB45" i="8"/>
  <c r="BF45" i="8"/>
  <c r="BJ45" i="8"/>
  <c r="BN45" i="8"/>
  <c r="BR45" i="8"/>
  <c r="BV45" i="8"/>
  <c r="BZ45" i="8"/>
  <c r="CD45" i="8"/>
  <c r="CH45" i="8"/>
  <c r="CL45" i="8"/>
  <c r="W45" i="8"/>
  <c r="AE45" i="8"/>
  <c r="AI45" i="8"/>
  <c r="AM45" i="8"/>
  <c r="AQ45" i="8"/>
  <c r="AU45" i="8"/>
  <c r="AY45" i="8"/>
  <c r="BC45" i="8"/>
  <c r="BG45" i="8"/>
  <c r="BK45" i="8"/>
  <c r="BO45" i="8"/>
  <c r="BS45" i="8"/>
  <c r="BW45" i="8"/>
  <c r="CA45" i="8"/>
  <c r="CE45" i="8"/>
  <c r="CI45" i="8"/>
  <c r="CM45" i="8"/>
  <c r="L45" i="8"/>
  <c r="EE43" i="8"/>
  <c r="EA43" i="8"/>
  <c r="DW43" i="8"/>
  <c r="DS43" i="8"/>
  <c r="DO43" i="8"/>
  <c r="DK43" i="8"/>
  <c r="DG43" i="8"/>
  <c r="CY43" i="8"/>
  <c r="CU43" i="8"/>
  <c r="CQ43" i="8"/>
  <c r="CM43" i="8"/>
  <c r="CI43" i="8"/>
  <c r="CE43" i="8"/>
  <c r="CA43" i="8"/>
  <c r="BW43" i="8"/>
  <c r="BS43" i="8"/>
  <c r="BO43" i="8"/>
  <c r="BK43" i="8"/>
  <c r="BG43" i="8"/>
  <c r="BC43" i="8"/>
  <c r="AY43" i="8"/>
  <c r="AU43" i="8"/>
  <c r="AQ43" i="8"/>
  <c r="AM43" i="8"/>
  <c r="AI43" i="8"/>
  <c r="AE43" i="8"/>
  <c r="W43" i="8"/>
  <c r="ED43" i="8"/>
  <c r="DZ43" i="8"/>
  <c r="DV43" i="8"/>
  <c r="DR43" i="8"/>
  <c r="DN43" i="8"/>
  <c r="DJ43" i="8"/>
  <c r="DF43" i="8"/>
  <c r="DB43" i="8"/>
  <c r="CX43" i="8"/>
  <c r="CT43" i="8"/>
  <c r="CP43" i="8"/>
  <c r="CL43" i="8"/>
  <c r="CH43" i="8"/>
  <c r="CD43" i="8"/>
  <c r="BZ43" i="8"/>
  <c r="BV43" i="8"/>
  <c r="BR43" i="8"/>
  <c r="BN43" i="8"/>
  <c r="BJ43" i="8"/>
  <c r="BF43" i="8"/>
  <c r="BB43" i="8"/>
  <c r="AX43" i="8"/>
  <c r="AT43" i="8"/>
  <c r="AP43" i="8"/>
  <c r="AL43" i="8"/>
  <c r="AH43" i="8"/>
  <c r="AD43" i="8"/>
  <c r="V43" i="8"/>
  <c r="I123" i="8"/>
  <c r="Q42" i="8"/>
  <c r="K106" i="7"/>
  <c r="R106" i="7"/>
  <c r="K107" i="7"/>
  <c r="R107" i="7"/>
  <c r="K108" i="7"/>
  <c r="R108" i="7"/>
  <c r="K109" i="7"/>
  <c r="R109" i="7"/>
  <c r="K110" i="7"/>
  <c r="L110" i="7" s="1"/>
  <c r="R110" i="7"/>
  <c r="K111" i="7"/>
  <c r="O111" i="7" s="1"/>
  <c r="R111" i="7"/>
  <c r="K112" i="7"/>
  <c r="R112" i="7"/>
  <c r="K113" i="7"/>
  <c r="R113" i="7"/>
  <c r="K114" i="7"/>
  <c r="R114" i="7"/>
  <c r="K115" i="7"/>
  <c r="R115" i="7"/>
  <c r="K116" i="7"/>
  <c r="R116" i="7"/>
  <c r="K117" i="7"/>
  <c r="R117" i="7"/>
  <c r="K118" i="7"/>
  <c r="R118" i="7"/>
  <c r="K119" i="7"/>
  <c r="R119" i="7"/>
  <c r="K120" i="7"/>
  <c r="O120" i="7" s="1"/>
  <c r="R120" i="7"/>
  <c r="K121" i="7"/>
  <c r="R121" i="7"/>
  <c r="K122" i="7"/>
  <c r="R122" i="7"/>
  <c r="K123" i="7"/>
  <c r="R123" i="7"/>
  <c r="K124" i="7"/>
  <c r="R124" i="7"/>
  <c r="K125" i="7"/>
  <c r="R125" i="7"/>
  <c r="K126" i="7"/>
  <c r="R126" i="7"/>
  <c r="K127" i="7"/>
  <c r="R127" i="7"/>
  <c r="K128" i="7"/>
  <c r="R128" i="7"/>
  <c r="K129" i="7"/>
  <c r="R129" i="7"/>
  <c r="K130" i="7"/>
  <c r="R130" i="7"/>
  <c r="K131" i="7"/>
  <c r="R131" i="7"/>
  <c r="K132" i="7"/>
  <c r="R132" i="7"/>
  <c r="K133" i="7"/>
  <c r="R133" i="7"/>
  <c r="K134" i="7"/>
  <c r="R134" i="7"/>
  <c r="K135" i="7"/>
  <c r="R135" i="7"/>
  <c r="K136" i="7"/>
  <c r="R136" i="7"/>
  <c r="K137" i="7"/>
  <c r="R137" i="7"/>
  <c r="K138" i="7"/>
  <c r="R138" i="7"/>
  <c r="K139" i="7"/>
  <c r="R139" i="7"/>
  <c r="K140" i="7"/>
  <c r="R140" i="7"/>
  <c r="K141" i="7"/>
  <c r="O141" i="7" s="1"/>
  <c r="R141" i="7"/>
  <c r="K142" i="7"/>
  <c r="R142" i="7"/>
  <c r="K143" i="7"/>
  <c r="R143" i="7"/>
  <c r="K144" i="7"/>
  <c r="O144" i="7" s="1"/>
  <c r="R144" i="7"/>
  <c r="K145" i="7"/>
  <c r="R145" i="7"/>
  <c r="K146" i="7"/>
  <c r="R146" i="7"/>
  <c r="K147" i="7"/>
  <c r="R147" i="7"/>
  <c r="K148" i="7"/>
  <c r="R148" i="7"/>
  <c r="K149" i="7"/>
  <c r="R149" i="7"/>
  <c r="K150" i="7"/>
  <c r="R150" i="7"/>
  <c r="K151" i="7"/>
  <c r="R151" i="7"/>
  <c r="K152" i="7"/>
  <c r="R152" i="7"/>
  <c r="K153" i="7"/>
  <c r="R153" i="7"/>
  <c r="K154" i="7"/>
  <c r="O154" i="7" s="1"/>
  <c r="R154" i="7"/>
  <c r="K155" i="7"/>
  <c r="O155" i="7" s="1"/>
  <c r="R155" i="7"/>
  <c r="K156" i="7"/>
  <c r="O156" i="7" s="1"/>
  <c r="R156" i="7"/>
  <c r="K157" i="7"/>
  <c r="R157" i="7"/>
  <c r="K158" i="7"/>
  <c r="O158" i="7" s="1"/>
  <c r="R158" i="7"/>
  <c r="K159" i="7"/>
  <c r="O159" i="7" s="1"/>
  <c r="R159" i="7"/>
  <c r="K160" i="7"/>
  <c r="R160" i="7"/>
  <c r="K161" i="7"/>
  <c r="R161" i="7"/>
  <c r="K162" i="7"/>
  <c r="O162" i="7" s="1"/>
  <c r="R162" i="7"/>
  <c r="K163" i="7"/>
  <c r="R163" i="7"/>
  <c r="K164" i="7"/>
  <c r="R164" i="7"/>
  <c r="K165" i="7"/>
  <c r="R165" i="7"/>
  <c r="K166" i="7"/>
  <c r="R166" i="7"/>
  <c r="K167" i="7"/>
  <c r="R167" i="7"/>
  <c r="K168" i="7"/>
  <c r="R168" i="7"/>
  <c r="K169" i="7"/>
  <c r="R169" i="7"/>
  <c r="K170" i="7"/>
  <c r="L170" i="7" s="1"/>
  <c r="R170" i="7"/>
  <c r="K171" i="7"/>
  <c r="R171" i="7"/>
  <c r="K172" i="7"/>
  <c r="R172" i="7"/>
  <c r="K173" i="7"/>
  <c r="R173" i="7"/>
  <c r="K174" i="7"/>
  <c r="R174" i="7"/>
  <c r="K175" i="7"/>
  <c r="O175" i="7" s="1"/>
  <c r="R175" i="7"/>
  <c r="K176" i="7"/>
  <c r="R176" i="7"/>
  <c r="K177" i="7"/>
  <c r="R177" i="7"/>
  <c r="K178" i="7"/>
  <c r="R178" i="7"/>
  <c r="K179" i="7"/>
  <c r="R179" i="7"/>
  <c r="K180" i="7"/>
  <c r="R180" i="7"/>
  <c r="K181" i="7"/>
  <c r="R181" i="7"/>
  <c r="K182" i="7"/>
  <c r="R182" i="7"/>
  <c r="K183" i="7"/>
  <c r="R183" i="7"/>
  <c r="K184" i="7"/>
  <c r="R184" i="7"/>
  <c r="K185" i="7"/>
  <c r="R185" i="7"/>
  <c r="K186" i="7"/>
  <c r="R186" i="7"/>
  <c r="K187" i="7"/>
  <c r="R187" i="7"/>
  <c r="K188" i="7"/>
  <c r="R188" i="7"/>
  <c r="K189" i="7"/>
  <c r="R189" i="7"/>
  <c r="K190" i="7"/>
  <c r="L190" i="7"/>
  <c r="R190" i="7"/>
  <c r="K191" i="7"/>
  <c r="L191" i="7" s="1"/>
  <c r="R191" i="7"/>
  <c r="K192" i="7"/>
  <c r="R192" i="7"/>
  <c r="K193" i="7"/>
  <c r="R193" i="7"/>
  <c r="K194" i="7"/>
  <c r="R194" i="7"/>
  <c r="K195" i="7"/>
  <c r="R195" i="7"/>
  <c r="K196" i="7"/>
  <c r="R196" i="7"/>
  <c r="K197" i="7"/>
  <c r="R197" i="7"/>
  <c r="K198" i="7"/>
  <c r="R198" i="7"/>
  <c r="K199" i="7"/>
  <c r="R199" i="7"/>
  <c r="K200" i="7"/>
  <c r="R200" i="7"/>
  <c r="K201" i="7"/>
  <c r="R201" i="7"/>
  <c r="K202" i="7"/>
  <c r="R202" i="7"/>
  <c r="K203" i="7"/>
  <c r="R203" i="7"/>
  <c r="K204" i="7"/>
  <c r="R204" i="7"/>
  <c r="K205" i="7"/>
  <c r="R205" i="7"/>
  <c r="K206" i="7"/>
  <c r="R206" i="7"/>
  <c r="K207" i="7"/>
  <c r="R207" i="7"/>
  <c r="K208" i="7"/>
  <c r="R208" i="7"/>
  <c r="K209" i="7"/>
  <c r="R209" i="7"/>
  <c r="K210" i="7"/>
  <c r="L210" i="7" s="1"/>
  <c r="R210" i="7"/>
  <c r="K211" i="7"/>
  <c r="R211" i="7"/>
  <c r="K212" i="7"/>
  <c r="R212" i="7"/>
  <c r="K213" i="7"/>
  <c r="O213" i="7" s="1"/>
  <c r="R213" i="7"/>
  <c r="K214" i="7"/>
  <c r="R214" i="7"/>
  <c r="K215" i="7"/>
  <c r="O215" i="7" s="1"/>
  <c r="R215" i="7"/>
  <c r="K216" i="7"/>
  <c r="R216" i="7"/>
  <c r="K217" i="7"/>
  <c r="O217" i="7" s="1"/>
  <c r="R217" i="7"/>
  <c r="K218" i="7"/>
  <c r="R218" i="7"/>
  <c r="K219" i="7"/>
  <c r="R219" i="7"/>
  <c r="K220" i="7"/>
  <c r="R220" i="7"/>
  <c r="K221" i="7"/>
  <c r="R221" i="7"/>
  <c r="K222" i="7"/>
  <c r="R222" i="7"/>
  <c r="K223" i="7"/>
  <c r="R223" i="7"/>
  <c r="K224" i="7"/>
  <c r="R224" i="7"/>
  <c r="K225" i="7"/>
  <c r="R225" i="7"/>
  <c r="K226" i="7"/>
  <c r="R226" i="7"/>
  <c r="K227" i="7"/>
  <c r="R227" i="7"/>
  <c r="K228" i="7"/>
  <c r="R228" i="7"/>
  <c r="K229" i="7"/>
  <c r="R229" i="7"/>
  <c r="K230" i="7"/>
  <c r="R230" i="7"/>
  <c r="K231" i="7"/>
  <c r="R231" i="7"/>
  <c r="K232" i="7"/>
  <c r="R232" i="7"/>
  <c r="K233" i="7"/>
  <c r="R233" i="7"/>
  <c r="K234" i="7"/>
  <c r="R234" i="7"/>
  <c r="K235" i="7"/>
  <c r="R235" i="7"/>
  <c r="K236" i="7"/>
  <c r="R236" i="7"/>
  <c r="K237" i="7"/>
  <c r="R237" i="7"/>
  <c r="K238" i="7"/>
  <c r="O238" i="7" s="1"/>
  <c r="R238" i="7"/>
  <c r="K239" i="7"/>
  <c r="R239" i="7"/>
  <c r="K240" i="7"/>
  <c r="R240" i="7"/>
  <c r="K241" i="7"/>
  <c r="R241" i="7"/>
  <c r="K242" i="7"/>
  <c r="R242" i="7"/>
  <c r="K243" i="7"/>
  <c r="R243" i="7"/>
  <c r="K244" i="7"/>
  <c r="R244" i="7"/>
  <c r="K245" i="7"/>
  <c r="R245" i="7"/>
  <c r="K246" i="7"/>
  <c r="R246" i="7"/>
  <c r="K247" i="7"/>
  <c r="R247" i="7"/>
  <c r="K248" i="7"/>
  <c r="O248" i="7" s="1"/>
  <c r="R248" i="7"/>
  <c r="K249" i="7"/>
  <c r="R249" i="7"/>
  <c r="K250" i="7"/>
  <c r="R250" i="7"/>
  <c r="K251" i="7"/>
  <c r="R251" i="7"/>
  <c r="K252" i="7"/>
  <c r="R252" i="7"/>
  <c r="K253" i="7"/>
  <c r="R253" i="7"/>
  <c r="K254" i="7"/>
  <c r="R254" i="7"/>
  <c r="K255" i="7"/>
  <c r="R255" i="7"/>
  <c r="K256" i="7"/>
  <c r="R256" i="7"/>
  <c r="K257" i="7"/>
  <c r="R257" i="7"/>
  <c r="K258" i="7"/>
  <c r="R258" i="7"/>
  <c r="K259" i="7"/>
  <c r="R259" i="7"/>
  <c r="K260" i="7"/>
  <c r="O260" i="7" s="1"/>
  <c r="R260" i="7"/>
  <c r="K261" i="7"/>
  <c r="R261" i="7"/>
  <c r="K262" i="7"/>
  <c r="R262" i="7"/>
  <c r="K263" i="7"/>
  <c r="R263" i="7"/>
  <c r="K264" i="7"/>
  <c r="O264" i="7" s="1"/>
  <c r="R264" i="7"/>
  <c r="K265" i="7"/>
  <c r="R265" i="7"/>
  <c r="K266" i="7"/>
  <c r="R266" i="7"/>
  <c r="K267" i="7"/>
  <c r="R267" i="7"/>
  <c r="K268" i="7"/>
  <c r="R268" i="7"/>
  <c r="K269" i="7"/>
  <c r="R269" i="7"/>
  <c r="K270" i="7"/>
  <c r="O270" i="7" s="1"/>
  <c r="R270" i="7"/>
  <c r="K271" i="7"/>
  <c r="O271" i="7" s="1"/>
  <c r="R271" i="7"/>
  <c r="K272" i="7"/>
  <c r="R272" i="7"/>
  <c r="K273" i="7"/>
  <c r="R273" i="7"/>
  <c r="K274" i="7"/>
  <c r="R274" i="7"/>
  <c r="K275" i="7"/>
  <c r="R275" i="7"/>
  <c r="K276" i="7"/>
  <c r="R276" i="7"/>
  <c r="K277" i="7"/>
  <c r="R277" i="7"/>
  <c r="K278" i="7"/>
  <c r="R278" i="7"/>
  <c r="K279" i="7"/>
  <c r="R279" i="7"/>
  <c r="K280" i="7"/>
  <c r="O280" i="7" s="1"/>
  <c r="L280" i="7"/>
  <c r="R280" i="7"/>
  <c r="K281" i="7"/>
  <c r="R281" i="7"/>
  <c r="K282" i="7"/>
  <c r="R282" i="7"/>
  <c r="K283" i="7"/>
  <c r="R283" i="7"/>
  <c r="K284" i="7"/>
  <c r="R284" i="7"/>
  <c r="K285" i="7"/>
  <c r="R285" i="7"/>
  <c r="K286" i="7"/>
  <c r="R286" i="7"/>
  <c r="K287" i="7"/>
  <c r="R287" i="7"/>
  <c r="K288" i="7"/>
  <c r="R288" i="7"/>
  <c r="K289" i="7"/>
  <c r="R289" i="7"/>
  <c r="K290" i="7"/>
  <c r="R290" i="7"/>
  <c r="K291" i="7"/>
  <c r="R291" i="7"/>
  <c r="K292" i="7"/>
  <c r="R292" i="7"/>
  <c r="K293" i="7"/>
  <c r="R293" i="7"/>
  <c r="K294" i="7"/>
  <c r="R294" i="7"/>
  <c r="K295" i="7"/>
  <c r="R295" i="7"/>
  <c r="K296" i="7"/>
  <c r="R296" i="7"/>
  <c r="K297" i="7"/>
  <c r="R297" i="7"/>
  <c r="K298" i="7"/>
  <c r="R298" i="7"/>
  <c r="K299" i="7"/>
  <c r="R299" i="7"/>
  <c r="K300" i="7"/>
  <c r="R300" i="7"/>
  <c r="K301" i="7"/>
  <c r="R301" i="7"/>
  <c r="K302" i="7"/>
  <c r="R302" i="7"/>
  <c r="K303" i="7"/>
  <c r="R303" i="7"/>
  <c r="K304" i="7"/>
  <c r="R304" i="7"/>
  <c r="K305" i="7"/>
  <c r="R305" i="7"/>
  <c r="K306" i="7"/>
  <c r="R306" i="7"/>
  <c r="K307" i="7"/>
  <c r="R307" i="7"/>
  <c r="K308" i="7"/>
  <c r="R308" i="7"/>
  <c r="K309" i="7"/>
  <c r="R309" i="7"/>
  <c r="K310" i="7"/>
  <c r="L310" i="7" s="1"/>
  <c r="P310" i="7" s="1"/>
  <c r="R310" i="7"/>
  <c r="K311" i="7"/>
  <c r="L311" i="7" s="1"/>
  <c r="P311" i="7" s="1"/>
  <c r="R311" i="7"/>
  <c r="K312" i="7"/>
  <c r="R312" i="7"/>
  <c r="K313" i="7"/>
  <c r="R313" i="7"/>
  <c r="K314" i="7"/>
  <c r="R314" i="7"/>
  <c r="K315" i="7"/>
  <c r="R315" i="7"/>
  <c r="K316" i="7"/>
  <c r="R316" i="7"/>
  <c r="K317" i="7"/>
  <c r="R317" i="7"/>
  <c r="K318" i="7"/>
  <c r="R318" i="7"/>
  <c r="K319" i="7"/>
  <c r="R319" i="7"/>
  <c r="K320" i="7"/>
  <c r="R320" i="7"/>
  <c r="K321" i="7"/>
  <c r="R321" i="7"/>
  <c r="K322" i="7"/>
  <c r="R322" i="7"/>
  <c r="K323" i="7"/>
  <c r="R323" i="7"/>
  <c r="K324" i="7"/>
  <c r="R324" i="7"/>
  <c r="K325" i="7"/>
  <c r="R325" i="7"/>
  <c r="K326" i="7"/>
  <c r="R326" i="7"/>
  <c r="K327" i="7"/>
  <c r="R327" i="7"/>
  <c r="K328" i="7"/>
  <c r="R328" i="7"/>
  <c r="K329" i="7"/>
  <c r="R329" i="7"/>
  <c r="K330" i="7"/>
  <c r="R330" i="7"/>
  <c r="K331" i="7"/>
  <c r="R331" i="7"/>
  <c r="K332" i="7"/>
  <c r="R332" i="7"/>
  <c r="K333" i="7"/>
  <c r="R333" i="7"/>
  <c r="K334" i="7"/>
  <c r="R334" i="7"/>
  <c r="K335" i="7"/>
  <c r="R335" i="7"/>
  <c r="K336" i="7"/>
  <c r="R336" i="7"/>
  <c r="K337" i="7"/>
  <c r="R337" i="7"/>
  <c r="K338" i="7"/>
  <c r="R338" i="7"/>
  <c r="K339" i="7"/>
  <c r="R339" i="7"/>
  <c r="K340" i="7"/>
  <c r="R340" i="7"/>
  <c r="K341" i="7"/>
  <c r="R341" i="7"/>
  <c r="K342" i="7"/>
  <c r="R342" i="7"/>
  <c r="K343" i="7"/>
  <c r="R343" i="7"/>
  <c r="K344" i="7"/>
  <c r="R344" i="7"/>
  <c r="K345" i="7"/>
  <c r="R345" i="7"/>
  <c r="K346" i="7"/>
  <c r="R346" i="7"/>
  <c r="K347" i="7"/>
  <c r="R347" i="7"/>
  <c r="K348" i="7"/>
  <c r="R348" i="7"/>
  <c r="K349" i="7"/>
  <c r="R349" i="7"/>
  <c r="K350" i="7"/>
  <c r="R350" i="7"/>
  <c r="K351" i="7"/>
  <c r="R351" i="7"/>
  <c r="K352" i="7"/>
  <c r="R352" i="7"/>
  <c r="K353" i="7"/>
  <c r="R353" i="7"/>
  <c r="K354" i="7"/>
  <c r="R354" i="7"/>
  <c r="K86" i="7"/>
  <c r="K87" i="7"/>
  <c r="K88" i="7"/>
  <c r="K89" i="7"/>
  <c r="K90" i="7"/>
  <c r="L90" i="7" s="1"/>
  <c r="P90" i="7" s="1"/>
  <c r="K91" i="7"/>
  <c r="K92" i="7"/>
  <c r="K93" i="7"/>
  <c r="K94"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K74" i="7"/>
  <c r="K75" i="7"/>
  <c r="K76" i="7"/>
  <c r="O76" i="7" s="1"/>
  <c r="K77" i="7"/>
  <c r="K78" i="7"/>
  <c r="O78" i="7" s="1"/>
  <c r="K79" i="7"/>
  <c r="K80" i="7"/>
  <c r="K81" i="7"/>
  <c r="K82" i="7"/>
  <c r="K83" i="7"/>
  <c r="O83" i="7" s="1"/>
  <c r="K84" i="7"/>
  <c r="O84" i="7" s="1"/>
  <c r="K85" i="7"/>
  <c r="K73" i="7"/>
  <c r="K72" i="7"/>
  <c r="O72" i="7" s="1"/>
  <c r="K71" i="7"/>
  <c r="K70" i="7"/>
  <c r="K69" i="7"/>
  <c r="K68" i="7"/>
  <c r="O68" i="7" s="1"/>
  <c r="K67" i="7"/>
  <c r="K49" i="7"/>
  <c r="O49" i="7" s="1"/>
  <c r="R49" i="7"/>
  <c r="K50" i="7"/>
  <c r="R50" i="7"/>
  <c r="K51" i="7"/>
  <c r="R51" i="7"/>
  <c r="K52" i="7"/>
  <c r="R52" i="7"/>
  <c r="K53" i="7"/>
  <c r="R53" i="7"/>
  <c r="K54" i="7"/>
  <c r="R54" i="7"/>
  <c r="K55" i="7"/>
  <c r="R55" i="7"/>
  <c r="K56" i="7"/>
  <c r="R56" i="7"/>
  <c r="K57" i="7"/>
  <c r="R57" i="7"/>
  <c r="K58" i="7"/>
  <c r="R58" i="7"/>
  <c r="K59" i="7"/>
  <c r="R59" i="7"/>
  <c r="K60" i="7"/>
  <c r="R60" i="7"/>
  <c r="K61" i="7"/>
  <c r="R61" i="7"/>
  <c r="K62" i="7"/>
  <c r="R62" i="7"/>
  <c r="K63" i="7"/>
  <c r="R63" i="7"/>
  <c r="K64" i="7"/>
  <c r="R64" i="7"/>
  <c r="K65" i="7"/>
  <c r="O65" i="7" s="1"/>
  <c r="R65" i="7"/>
  <c r="K66" i="7"/>
  <c r="R66" i="7"/>
  <c r="IK13" i="24"/>
  <c r="IL13" i="24"/>
  <c r="IM13" i="24"/>
  <c r="IN13" i="24"/>
  <c r="IO13" i="24"/>
  <c r="IP13" i="24"/>
  <c r="IQ13" i="24"/>
  <c r="IR13" i="24"/>
  <c r="IS13" i="24"/>
  <c r="IT13" i="24"/>
  <c r="IU13" i="24"/>
  <c r="IV13" i="24"/>
  <c r="IW13" i="24"/>
  <c r="IX13" i="24"/>
  <c r="IY13" i="24"/>
  <c r="IZ13" i="24"/>
  <c r="JA13" i="24"/>
  <c r="JB13" i="24"/>
  <c r="JC13" i="24"/>
  <c r="JD13" i="24"/>
  <c r="JE13" i="24"/>
  <c r="JF13" i="24"/>
  <c r="JG13" i="24"/>
  <c r="JH13" i="24"/>
  <c r="JI13" i="24"/>
  <c r="JJ13" i="24"/>
  <c r="JK13" i="24"/>
  <c r="JL13" i="24"/>
  <c r="JM13" i="24"/>
  <c r="JN13" i="24"/>
  <c r="JO13" i="24"/>
  <c r="JP13" i="24"/>
  <c r="JQ13" i="24"/>
  <c r="JR13" i="24"/>
  <c r="JS13" i="24"/>
  <c r="JT13" i="24"/>
  <c r="JU13" i="24"/>
  <c r="JV13" i="24"/>
  <c r="JW13" i="24"/>
  <c r="JX13" i="24"/>
  <c r="JY13" i="24"/>
  <c r="JZ13" i="24"/>
  <c r="KA13" i="24"/>
  <c r="KB13" i="24"/>
  <c r="KC13" i="24"/>
  <c r="KD13" i="24"/>
  <c r="KE13" i="24"/>
  <c r="KF13" i="24"/>
  <c r="KG13" i="24"/>
  <c r="KH13" i="24"/>
  <c r="KI13" i="24"/>
  <c r="KJ13" i="24"/>
  <c r="KK13" i="24"/>
  <c r="KL13" i="24"/>
  <c r="KM13" i="24"/>
  <c r="KN13" i="24"/>
  <c r="KO13" i="24"/>
  <c r="KP13" i="24"/>
  <c r="KQ13" i="24"/>
  <c r="KR13" i="24"/>
  <c r="KS13" i="24"/>
  <c r="KT13" i="24"/>
  <c r="KU13" i="24"/>
  <c r="KV13" i="24"/>
  <c r="KW13" i="24"/>
  <c r="KX13" i="24"/>
  <c r="KY13" i="24"/>
  <c r="KZ13" i="24"/>
  <c r="LA13" i="24"/>
  <c r="LB13" i="24"/>
  <c r="R47" i="7"/>
  <c r="R48" i="7"/>
  <c r="R99" i="7"/>
  <c r="R100" i="7"/>
  <c r="R101" i="7"/>
  <c r="R102" i="7"/>
  <c r="R103" i="7"/>
  <c r="R104" i="7"/>
  <c r="R105" i="7"/>
  <c r="R355" i="7"/>
  <c r="R356" i="7"/>
  <c r="R357" i="7"/>
  <c r="R358" i="7"/>
  <c r="R359" i="7"/>
  <c r="R360" i="7"/>
  <c r="R361" i="7"/>
  <c r="R362" i="7"/>
  <c r="R363" i="7"/>
  <c r="R364" i="7"/>
  <c r="R365" i="7"/>
  <c r="R366" i="7"/>
  <c r="R367" i="7"/>
  <c r="R368" i="7"/>
  <c r="R369" i="7"/>
  <c r="R370" i="7"/>
  <c r="R371" i="7"/>
  <c r="R372" i="7"/>
  <c r="R373" i="7"/>
  <c r="R46" i="7"/>
  <c r="F9" i="24"/>
  <c r="N34" i="4"/>
  <c r="R34" i="4" s="1"/>
  <c r="N35" i="4"/>
  <c r="P35" i="4" s="1"/>
  <c r="N36" i="4"/>
  <c r="P36" i="4" s="1"/>
  <c r="N37" i="4"/>
  <c r="N38" i="4"/>
  <c r="R38" i="4" s="1"/>
  <c r="N39" i="4"/>
  <c r="BR39" i="4" s="1"/>
  <c r="N40" i="4"/>
  <c r="N41" i="4"/>
  <c r="N42" i="4"/>
  <c r="AJ42" i="4" s="1"/>
  <c r="N43" i="4"/>
  <c r="AO43" i="4" s="1"/>
  <c r="N44" i="4"/>
  <c r="T44" i="4" s="1"/>
  <c r="N45" i="4"/>
  <c r="R45" i="4" s="1"/>
  <c r="N46" i="4"/>
  <c r="AH46" i="4" s="1"/>
  <c r="N47" i="4"/>
  <c r="N48" i="4"/>
  <c r="AA48" i="4" s="1"/>
  <c r="N49" i="4"/>
  <c r="AG49" i="4" s="1"/>
  <c r="N50" i="4"/>
  <c r="N51" i="4"/>
  <c r="N52" i="4"/>
  <c r="AC52" i="4" s="1"/>
  <c r="N53" i="4"/>
  <c r="X53" i="4" s="1"/>
  <c r="N54" i="4"/>
  <c r="T54" i="4" s="1"/>
  <c r="N55" i="4"/>
  <c r="R55" i="4" s="1"/>
  <c r="N56" i="4"/>
  <c r="Y56" i="4" s="1"/>
  <c r="N57" i="4"/>
  <c r="W57" i="4" s="1"/>
  <c r="N58" i="4"/>
  <c r="P58" i="4" s="1"/>
  <c r="N59" i="4"/>
  <c r="CY59" i="4" s="1"/>
  <c r="N60" i="4"/>
  <c r="Y60" i="4" s="1"/>
  <c r="N61" i="4"/>
  <c r="W61" i="4" s="1"/>
  <c r="N62" i="4"/>
  <c r="AN62" i="4" s="1"/>
  <c r="N33" i="4"/>
  <c r="BY33" i="4" s="1"/>
  <c r="L270" i="7" l="1"/>
  <c r="DV170" i="7"/>
  <c r="P170" i="7"/>
  <c r="ER191" i="7"/>
  <c r="P191" i="7"/>
  <c r="FN210" i="7"/>
  <c r="P210" i="7"/>
  <c r="T369" i="7"/>
  <c r="AO369" i="7"/>
  <c r="AS369" i="7"/>
  <c r="AW369" i="7"/>
  <c r="BA369" i="7"/>
  <c r="BE369" i="7"/>
  <c r="BI369" i="7"/>
  <c r="BM369" i="7"/>
  <c r="BQ369" i="7"/>
  <c r="BU369" i="7"/>
  <c r="BY369" i="7"/>
  <c r="CC369" i="7"/>
  <c r="CG369" i="7"/>
  <c r="CK369" i="7"/>
  <c r="CO369" i="7"/>
  <c r="CS369" i="7"/>
  <c r="CW369" i="7"/>
  <c r="DA369" i="7"/>
  <c r="DE369" i="7"/>
  <c r="DI369" i="7"/>
  <c r="DM369" i="7"/>
  <c r="DQ369" i="7"/>
  <c r="DU369" i="7"/>
  <c r="DY369" i="7"/>
  <c r="EC369" i="7"/>
  <c r="EG369" i="7"/>
  <c r="EK369" i="7"/>
  <c r="EO369" i="7"/>
  <c r="ES369" i="7"/>
  <c r="EW369" i="7"/>
  <c r="FA369" i="7"/>
  <c r="FE369" i="7"/>
  <c r="FI369" i="7"/>
  <c r="FM369" i="7"/>
  <c r="FQ369" i="7"/>
  <c r="FU369" i="7"/>
  <c r="FY369" i="7"/>
  <c r="GC369" i="7"/>
  <c r="GG369" i="7"/>
  <c r="GK369" i="7"/>
  <c r="GO369" i="7"/>
  <c r="GS369" i="7"/>
  <c r="GW369" i="7"/>
  <c r="HA369" i="7"/>
  <c r="HE369" i="7"/>
  <c r="HI369" i="7"/>
  <c r="HM369" i="7"/>
  <c r="HQ369" i="7"/>
  <c r="HU369" i="7"/>
  <c r="HY369" i="7"/>
  <c r="IC369" i="7"/>
  <c r="IG369" i="7"/>
  <c r="IL369" i="7"/>
  <c r="IP369" i="7"/>
  <c r="IT369" i="7"/>
  <c r="IZ369" i="7"/>
  <c r="JD369" i="7"/>
  <c r="JH369" i="7"/>
  <c r="JL369" i="7"/>
  <c r="JP369" i="7"/>
  <c r="JT369" i="7"/>
  <c r="AP369" i="7"/>
  <c r="BB369" i="7"/>
  <c r="BN369" i="7"/>
  <c r="BZ369" i="7"/>
  <c r="CL369" i="7"/>
  <c r="CX369" i="7"/>
  <c r="DJ369" i="7"/>
  <c r="DV369" i="7"/>
  <c r="EH369" i="7"/>
  <c r="ET369" i="7"/>
  <c r="FF369" i="7"/>
  <c r="FR369" i="7"/>
  <c r="GD369" i="7"/>
  <c r="GP369" i="7"/>
  <c r="HB369" i="7"/>
  <c r="HN369" i="7"/>
  <c r="HZ369" i="7"/>
  <c r="IH369" i="7"/>
  <c r="IU369" i="7"/>
  <c r="JI369" i="7"/>
  <c r="JU369" i="7"/>
  <c r="AQ369" i="7"/>
  <c r="AU369" i="7"/>
  <c r="AY369" i="7"/>
  <c r="BC369" i="7"/>
  <c r="BG369" i="7"/>
  <c r="BK369" i="7"/>
  <c r="BO369" i="7"/>
  <c r="BS369" i="7"/>
  <c r="BW369" i="7"/>
  <c r="CA369" i="7"/>
  <c r="CE369" i="7"/>
  <c r="CI369" i="7"/>
  <c r="CM369" i="7"/>
  <c r="CQ369" i="7"/>
  <c r="CU369" i="7"/>
  <c r="CY369" i="7"/>
  <c r="DC369" i="7"/>
  <c r="DG369" i="7"/>
  <c r="DK369" i="7"/>
  <c r="DO369" i="7"/>
  <c r="DS369" i="7"/>
  <c r="DW369" i="7"/>
  <c r="EA369" i="7"/>
  <c r="EE369" i="7"/>
  <c r="EI369" i="7"/>
  <c r="EM369" i="7"/>
  <c r="EQ369" i="7"/>
  <c r="EU369" i="7"/>
  <c r="EY369" i="7"/>
  <c r="FC369" i="7"/>
  <c r="FG369" i="7"/>
  <c r="FK369" i="7"/>
  <c r="FO369" i="7"/>
  <c r="FS369" i="7"/>
  <c r="FW369" i="7"/>
  <c r="GA369" i="7"/>
  <c r="GE369" i="7"/>
  <c r="GI369" i="7"/>
  <c r="GM369" i="7"/>
  <c r="GQ369" i="7"/>
  <c r="GU369" i="7"/>
  <c r="GY369" i="7"/>
  <c r="HC369" i="7"/>
  <c r="HG369" i="7"/>
  <c r="HK369" i="7"/>
  <c r="HO369" i="7"/>
  <c r="HS369" i="7"/>
  <c r="HW369" i="7"/>
  <c r="IA369" i="7"/>
  <c r="IE369" i="7"/>
  <c r="II369" i="7"/>
  <c r="IN369" i="7"/>
  <c r="IR369" i="7"/>
  <c r="IV369" i="7"/>
  <c r="JB369" i="7"/>
  <c r="JF369" i="7"/>
  <c r="JJ369" i="7"/>
  <c r="JN369" i="7"/>
  <c r="JR369" i="7"/>
  <c r="AX369" i="7"/>
  <c r="BJ369" i="7"/>
  <c r="BV369" i="7"/>
  <c r="CD369" i="7"/>
  <c r="CT369" i="7"/>
  <c r="DF369" i="7"/>
  <c r="DR369" i="7"/>
  <c r="ED369" i="7"/>
  <c r="EP369" i="7"/>
  <c r="FB369" i="7"/>
  <c r="FN369" i="7"/>
  <c r="FZ369" i="7"/>
  <c r="GL369" i="7"/>
  <c r="GT369" i="7"/>
  <c r="HJ369" i="7"/>
  <c r="HV369" i="7"/>
  <c r="IM369" i="7"/>
  <c r="JA369" i="7"/>
  <c r="JM369" i="7"/>
  <c r="AR369" i="7"/>
  <c r="AV369" i="7"/>
  <c r="AZ369" i="7"/>
  <c r="BD369" i="7"/>
  <c r="BH369" i="7"/>
  <c r="BL369" i="7"/>
  <c r="BP369" i="7"/>
  <c r="BT369" i="7"/>
  <c r="BX369" i="7"/>
  <c r="CB369" i="7"/>
  <c r="CF369" i="7"/>
  <c r="CJ369" i="7"/>
  <c r="CN369" i="7"/>
  <c r="CR369" i="7"/>
  <c r="CV369" i="7"/>
  <c r="CZ369" i="7"/>
  <c r="DD369" i="7"/>
  <c r="DH369" i="7"/>
  <c r="DL369" i="7"/>
  <c r="DP369" i="7"/>
  <c r="DT369" i="7"/>
  <c r="DX369" i="7"/>
  <c r="EB369" i="7"/>
  <c r="EF369" i="7"/>
  <c r="EJ369" i="7"/>
  <c r="EN369" i="7"/>
  <c r="ER369" i="7"/>
  <c r="EV369" i="7"/>
  <c r="EZ369" i="7"/>
  <c r="FD369" i="7"/>
  <c r="FH369" i="7"/>
  <c r="FL369" i="7"/>
  <c r="FP369" i="7"/>
  <c r="FT369" i="7"/>
  <c r="FX369" i="7"/>
  <c r="GB369" i="7"/>
  <c r="GF369" i="7"/>
  <c r="GJ369" i="7"/>
  <c r="GN369" i="7"/>
  <c r="GR369" i="7"/>
  <c r="GV369" i="7"/>
  <c r="GZ369" i="7"/>
  <c r="HD369" i="7"/>
  <c r="HH369" i="7"/>
  <c r="HL369" i="7"/>
  <c r="HP369" i="7"/>
  <c r="HT369" i="7"/>
  <c r="HX369" i="7"/>
  <c r="IB369" i="7"/>
  <c r="IF369" i="7"/>
  <c r="IJ369" i="7"/>
  <c r="IO369" i="7"/>
  <c r="IS369" i="7"/>
  <c r="IW369" i="7"/>
  <c r="JC369" i="7"/>
  <c r="JG369" i="7"/>
  <c r="JK369" i="7"/>
  <c r="JO369" i="7"/>
  <c r="JS369" i="7"/>
  <c r="AT369" i="7"/>
  <c r="BF369" i="7"/>
  <c r="BR369" i="7"/>
  <c r="CH369" i="7"/>
  <c r="CP369" i="7"/>
  <c r="DB369" i="7"/>
  <c r="DN369" i="7"/>
  <c r="DZ369" i="7"/>
  <c r="EL369" i="7"/>
  <c r="EX369" i="7"/>
  <c r="FJ369" i="7"/>
  <c r="FV369" i="7"/>
  <c r="GH369" i="7"/>
  <c r="GX369" i="7"/>
  <c r="HF369" i="7"/>
  <c r="HR369" i="7"/>
  <c r="ID369" i="7"/>
  <c r="IQ369" i="7"/>
  <c r="JE369" i="7"/>
  <c r="JQ369" i="7"/>
  <c r="U365" i="7"/>
  <c r="AQ365" i="7"/>
  <c r="AU365" i="7"/>
  <c r="AY365" i="7"/>
  <c r="BC365" i="7"/>
  <c r="BG365" i="7"/>
  <c r="BK365" i="7"/>
  <c r="BO365" i="7"/>
  <c r="BS365" i="7"/>
  <c r="BW365" i="7"/>
  <c r="CA365" i="7"/>
  <c r="CE365" i="7"/>
  <c r="CI365" i="7"/>
  <c r="CM365" i="7"/>
  <c r="CQ365" i="7"/>
  <c r="CU365" i="7"/>
  <c r="CY365" i="7"/>
  <c r="DC365" i="7"/>
  <c r="DG365" i="7"/>
  <c r="DK365" i="7"/>
  <c r="DO365" i="7"/>
  <c r="DS365" i="7"/>
  <c r="DW365" i="7"/>
  <c r="EA365" i="7"/>
  <c r="EE365" i="7"/>
  <c r="EI365" i="7"/>
  <c r="EM365" i="7"/>
  <c r="EQ365" i="7"/>
  <c r="EU365" i="7"/>
  <c r="EY365" i="7"/>
  <c r="FC365" i="7"/>
  <c r="FG365" i="7"/>
  <c r="FK365" i="7"/>
  <c r="FO365" i="7"/>
  <c r="FS365" i="7"/>
  <c r="FW365" i="7"/>
  <c r="GA365" i="7"/>
  <c r="GE365" i="7"/>
  <c r="GI365" i="7"/>
  <c r="GM365" i="7"/>
  <c r="GQ365" i="7"/>
  <c r="GU365" i="7"/>
  <c r="GY365" i="7"/>
  <c r="HC365" i="7"/>
  <c r="HG365" i="7"/>
  <c r="HK365" i="7"/>
  <c r="HO365" i="7"/>
  <c r="HS365" i="7"/>
  <c r="HW365" i="7"/>
  <c r="IA365" i="7"/>
  <c r="IE365" i="7"/>
  <c r="II365" i="7"/>
  <c r="IM365" i="7"/>
  <c r="IQ365" i="7"/>
  <c r="IU365" i="7"/>
  <c r="IY365" i="7"/>
  <c r="JF365" i="7"/>
  <c r="JK365" i="7"/>
  <c r="JO365" i="7"/>
  <c r="JS365" i="7"/>
  <c r="AR365" i="7"/>
  <c r="AV365" i="7"/>
  <c r="AZ365" i="7"/>
  <c r="BD365" i="7"/>
  <c r="BH365" i="7"/>
  <c r="BL365" i="7"/>
  <c r="BP365" i="7"/>
  <c r="BT365" i="7"/>
  <c r="BX365" i="7"/>
  <c r="CB365" i="7"/>
  <c r="CF365" i="7"/>
  <c r="CJ365" i="7"/>
  <c r="CN365" i="7"/>
  <c r="CR365" i="7"/>
  <c r="CV365" i="7"/>
  <c r="CZ365" i="7"/>
  <c r="DD365" i="7"/>
  <c r="DH365" i="7"/>
  <c r="DL365" i="7"/>
  <c r="DP365" i="7"/>
  <c r="DT365" i="7"/>
  <c r="DX365" i="7"/>
  <c r="EB365" i="7"/>
  <c r="EF365" i="7"/>
  <c r="EJ365" i="7"/>
  <c r="EN365" i="7"/>
  <c r="ER365" i="7"/>
  <c r="EV365" i="7"/>
  <c r="EZ365" i="7"/>
  <c r="FD365" i="7"/>
  <c r="FH365" i="7"/>
  <c r="FL365" i="7"/>
  <c r="FP365" i="7"/>
  <c r="FT365" i="7"/>
  <c r="FX365" i="7"/>
  <c r="GB365" i="7"/>
  <c r="GF365" i="7"/>
  <c r="GJ365" i="7"/>
  <c r="GN365" i="7"/>
  <c r="GR365" i="7"/>
  <c r="GV365" i="7"/>
  <c r="GZ365" i="7"/>
  <c r="HD365" i="7"/>
  <c r="HH365" i="7"/>
  <c r="HL365" i="7"/>
  <c r="HP365" i="7"/>
  <c r="HT365" i="7"/>
  <c r="HX365" i="7"/>
  <c r="IB365" i="7"/>
  <c r="IF365" i="7"/>
  <c r="IJ365" i="7"/>
  <c r="IN365" i="7"/>
  <c r="IR365" i="7"/>
  <c r="IV365" i="7"/>
  <c r="JA365" i="7"/>
  <c r="JG365" i="7"/>
  <c r="JL365" i="7"/>
  <c r="JP365" i="7"/>
  <c r="AO365" i="7"/>
  <c r="AS365" i="7"/>
  <c r="AW365" i="7"/>
  <c r="BA365" i="7"/>
  <c r="BE365" i="7"/>
  <c r="BI365" i="7"/>
  <c r="BM365" i="7"/>
  <c r="BQ365" i="7"/>
  <c r="BU365" i="7"/>
  <c r="BY365" i="7"/>
  <c r="CC365" i="7"/>
  <c r="CG365" i="7"/>
  <c r="CK365" i="7"/>
  <c r="CO365" i="7"/>
  <c r="CS365" i="7"/>
  <c r="CW365" i="7"/>
  <c r="DA365" i="7"/>
  <c r="DE365" i="7"/>
  <c r="DI365" i="7"/>
  <c r="DM365" i="7"/>
  <c r="DQ365" i="7"/>
  <c r="DU365" i="7"/>
  <c r="DY365" i="7"/>
  <c r="EC365" i="7"/>
  <c r="EG365" i="7"/>
  <c r="EK365" i="7"/>
  <c r="EO365" i="7"/>
  <c r="ES365" i="7"/>
  <c r="EW365" i="7"/>
  <c r="FA365" i="7"/>
  <c r="FE365" i="7"/>
  <c r="FI365" i="7"/>
  <c r="FM365" i="7"/>
  <c r="FQ365" i="7"/>
  <c r="FU365" i="7"/>
  <c r="FY365" i="7"/>
  <c r="GC365" i="7"/>
  <c r="GG365" i="7"/>
  <c r="GK365" i="7"/>
  <c r="GO365" i="7"/>
  <c r="GS365" i="7"/>
  <c r="GW365" i="7"/>
  <c r="HA365" i="7"/>
  <c r="HE365" i="7"/>
  <c r="HI365" i="7"/>
  <c r="HM365" i="7"/>
  <c r="HQ365" i="7"/>
  <c r="HU365" i="7"/>
  <c r="HY365" i="7"/>
  <c r="IC365" i="7"/>
  <c r="IG365" i="7"/>
  <c r="IK365" i="7"/>
  <c r="IO365" i="7"/>
  <c r="IS365" i="7"/>
  <c r="IW365" i="7"/>
  <c r="JD365" i="7"/>
  <c r="JI365" i="7"/>
  <c r="JM365" i="7"/>
  <c r="JQ365" i="7"/>
  <c r="AP365" i="7"/>
  <c r="AT365" i="7"/>
  <c r="AX365" i="7"/>
  <c r="BB365" i="7"/>
  <c r="BF365" i="7"/>
  <c r="BJ365" i="7"/>
  <c r="BN365" i="7"/>
  <c r="BR365" i="7"/>
  <c r="BV365" i="7"/>
  <c r="BZ365" i="7"/>
  <c r="CD365" i="7"/>
  <c r="CH365" i="7"/>
  <c r="CL365" i="7"/>
  <c r="CP365" i="7"/>
  <c r="CT365" i="7"/>
  <c r="CX365" i="7"/>
  <c r="DB365" i="7"/>
  <c r="DF365" i="7"/>
  <c r="DJ365" i="7"/>
  <c r="DN365" i="7"/>
  <c r="DR365" i="7"/>
  <c r="DV365" i="7"/>
  <c r="DZ365" i="7"/>
  <c r="ED365" i="7"/>
  <c r="EH365" i="7"/>
  <c r="EL365" i="7"/>
  <c r="EP365" i="7"/>
  <c r="ET365" i="7"/>
  <c r="EX365" i="7"/>
  <c r="FB365" i="7"/>
  <c r="FF365" i="7"/>
  <c r="FJ365" i="7"/>
  <c r="FN365" i="7"/>
  <c r="FR365" i="7"/>
  <c r="FV365" i="7"/>
  <c r="FZ365" i="7"/>
  <c r="GD365" i="7"/>
  <c r="GH365" i="7"/>
  <c r="GL365" i="7"/>
  <c r="GP365" i="7"/>
  <c r="GT365" i="7"/>
  <c r="GX365" i="7"/>
  <c r="HB365" i="7"/>
  <c r="HF365" i="7"/>
  <c r="HJ365" i="7"/>
  <c r="HN365" i="7"/>
  <c r="HR365" i="7"/>
  <c r="HV365" i="7"/>
  <c r="HZ365" i="7"/>
  <c r="ID365" i="7"/>
  <c r="IH365" i="7"/>
  <c r="IL365" i="7"/>
  <c r="IP365" i="7"/>
  <c r="IT365" i="7"/>
  <c r="IX365" i="7"/>
  <c r="JE365" i="7"/>
  <c r="JJ365" i="7"/>
  <c r="JN365" i="7"/>
  <c r="JR365" i="7"/>
  <c r="U357" i="7"/>
  <c r="AR357" i="7"/>
  <c r="AV357" i="7"/>
  <c r="AZ357" i="7"/>
  <c r="BD357" i="7"/>
  <c r="BH357" i="7"/>
  <c r="BL357" i="7"/>
  <c r="BP357" i="7"/>
  <c r="BT357" i="7"/>
  <c r="BX357" i="7"/>
  <c r="CB357" i="7"/>
  <c r="CF357" i="7"/>
  <c r="CJ357" i="7"/>
  <c r="CN357" i="7"/>
  <c r="CR357" i="7"/>
  <c r="CV357" i="7"/>
  <c r="CZ357" i="7"/>
  <c r="DD357" i="7"/>
  <c r="DH357" i="7"/>
  <c r="DL357" i="7"/>
  <c r="DP357" i="7"/>
  <c r="DT357" i="7"/>
  <c r="DX357" i="7"/>
  <c r="EB357" i="7"/>
  <c r="EF357" i="7"/>
  <c r="EJ357" i="7"/>
  <c r="EN357" i="7"/>
  <c r="ER357" i="7"/>
  <c r="EV357" i="7"/>
  <c r="EZ357" i="7"/>
  <c r="FD357" i="7"/>
  <c r="FH357" i="7"/>
  <c r="FL357" i="7"/>
  <c r="FP357" i="7"/>
  <c r="FT357" i="7"/>
  <c r="FX357" i="7"/>
  <c r="GB357" i="7"/>
  <c r="GF357" i="7"/>
  <c r="GJ357" i="7"/>
  <c r="GN357" i="7"/>
  <c r="GR357" i="7"/>
  <c r="GV357" i="7"/>
  <c r="GZ357" i="7"/>
  <c r="HD357" i="7"/>
  <c r="HH357" i="7"/>
  <c r="HL357" i="7"/>
  <c r="HP357" i="7"/>
  <c r="HT357" i="7"/>
  <c r="HX357" i="7"/>
  <c r="IB357" i="7"/>
  <c r="IF357" i="7"/>
  <c r="IJ357" i="7"/>
  <c r="IN357" i="7"/>
  <c r="IR357" i="7"/>
  <c r="IV357" i="7"/>
  <c r="IZ357" i="7"/>
  <c r="JE357" i="7"/>
  <c r="JI357" i="7"/>
  <c r="JM357" i="7"/>
  <c r="JQ357" i="7"/>
  <c r="AO357" i="7"/>
  <c r="AS357" i="7"/>
  <c r="AW357" i="7"/>
  <c r="BA357" i="7"/>
  <c r="BE357" i="7"/>
  <c r="BI357" i="7"/>
  <c r="BM357" i="7"/>
  <c r="BQ357" i="7"/>
  <c r="BU357" i="7"/>
  <c r="BY357" i="7"/>
  <c r="CC357" i="7"/>
  <c r="CG357" i="7"/>
  <c r="CK357" i="7"/>
  <c r="CO357" i="7"/>
  <c r="CS357" i="7"/>
  <c r="CW357" i="7"/>
  <c r="DA357" i="7"/>
  <c r="DE357" i="7"/>
  <c r="DI357" i="7"/>
  <c r="DM357" i="7"/>
  <c r="DQ357" i="7"/>
  <c r="DU357" i="7"/>
  <c r="DY357" i="7"/>
  <c r="EC357" i="7"/>
  <c r="EG357" i="7"/>
  <c r="EK357" i="7"/>
  <c r="EO357" i="7"/>
  <c r="ES357" i="7"/>
  <c r="EW357" i="7"/>
  <c r="FA357" i="7"/>
  <c r="FE357" i="7"/>
  <c r="FI357" i="7"/>
  <c r="FM357" i="7"/>
  <c r="FQ357" i="7"/>
  <c r="FU357" i="7"/>
  <c r="FY357" i="7"/>
  <c r="GC357" i="7"/>
  <c r="GG357" i="7"/>
  <c r="GK357" i="7"/>
  <c r="GO357" i="7"/>
  <c r="GS357" i="7"/>
  <c r="GW357" i="7"/>
  <c r="HA357" i="7"/>
  <c r="HE357" i="7"/>
  <c r="HI357" i="7"/>
  <c r="HM357" i="7"/>
  <c r="HQ357" i="7"/>
  <c r="HU357" i="7"/>
  <c r="HY357" i="7"/>
  <c r="IC357" i="7"/>
  <c r="IG357" i="7"/>
  <c r="IK357" i="7"/>
  <c r="IO357" i="7"/>
  <c r="IS357" i="7"/>
  <c r="IW357" i="7"/>
  <c r="JA357" i="7"/>
  <c r="JF357" i="7"/>
  <c r="JJ357" i="7"/>
  <c r="JN357" i="7"/>
  <c r="JR357" i="7"/>
  <c r="AP357" i="7"/>
  <c r="AT357" i="7"/>
  <c r="AX357" i="7"/>
  <c r="BB357" i="7"/>
  <c r="BF357" i="7"/>
  <c r="BJ357" i="7"/>
  <c r="BN357" i="7"/>
  <c r="BR357" i="7"/>
  <c r="BV357" i="7"/>
  <c r="BZ357" i="7"/>
  <c r="CD357" i="7"/>
  <c r="CH357" i="7"/>
  <c r="CL357" i="7"/>
  <c r="CP357" i="7"/>
  <c r="CT357" i="7"/>
  <c r="CX357" i="7"/>
  <c r="DB357" i="7"/>
  <c r="DF357" i="7"/>
  <c r="DJ357" i="7"/>
  <c r="DN357" i="7"/>
  <c r="DR357" i="7"/>
  <c r="DV357" i="7"/>
  <c r="DZ357" i="7"/>
  <c r="ED357" i="7"/>
  <c r="EH357" i="7"/>
  <c r="EL357" i="7"/>
  <c r="EP357" i="7"/>
  <c r="ET357" i="7"/>
  <c r="EX357" i="7"/>
  <c r="FB357" i="7"/>
  <c r="FF357" i="7"/>
  <c r="FJ357" i="7"/>
  <c r="FN357" i="7"/>
  <c r="FR357" i="7"/>
  <c r="FV357" i="7"/>
  <c r="FZ357" i="7"/>
  <c r="GD357" i="7"/>
  <c r="GH357" i="7"/>
  <c r="GL357" i="7"/>
  <c r="GP357" i="7"/>
  <c r="GT357" i="7"/>
  <c r="GX357" i="7"/>
  <c r="HB357" i="7"/>
  <c r="HF357" i="7"/>
  <c r="HJ357" i="7"/>
  <c r="HN357" i="7"/>
  <c r="HR357" i="7"/>
  <c r="HV357" i="7"/>
  <c r="HZ357" i="7"/>
  <c r="ID357" i="7"/>
  <c r="IH357" i="7"/>
  <c r="IL357" i="7"/>
  <c r="IP357" i="7"/>
  <c r="IT357" i="7"/>
  <c r="IX357" i="7"/>
  <c r="JB357" i="7"/>
  <c r="JG357" i="7"/>
  <c r="JK357" i="7"/>
  <c r="JO357" i="7"/>
  <c r="JS357" i="7"/>
  <c r="AQ357" i="7"/>
  <c r="AU357" i="7"/>
  <c r="AY357" i="7"/>
  <c r="BC357" i="7"/>
  <c r="BG357" i="7"/>
  <c r="BK357" i="7"/>
  <c r="BO357" i="7"/>
  <c r="BS357" i="7"/>
  <c r="BW357" i="7"/>
  <c r="CA357" i="7"/>
  <c r="CE357" i="7"/>
  <c r="CI357" i="7"/>
  <c r="CM357" i="7"/>
  <c r="CQ357" i="7"/>
  <c r="CU357" i="7"/>
  <c r="CY357" i="7"/>
  <c r="DC357" i="7"/>
  <c r="DG357" i="7"/>
  <c r="DK357" i="7"/>
  <c r="DO357" i="7"/>
  <c r="DS357" i="7"/>
  <c r="DW357" i="7"/>
  <c r="EA357" i="7"/>
  <c r="EE357" i="7"/>
  <c r="EI357" i="7"/>
  <c r="EM357" i="7"/>
  <c r="EQ357" i="7"/>
  <c r="EU357" i="7"/>
  <c r="EY357" i="7"/>
  <c r="FC357" i="7"/>
  <c r="FG357" i="7"/>
  <c r="FK357" i="7"/>
  <c r="FO357" i="7"/>
  <c r="FS357" i="7"/>
  <c r="FW357" i="7"/>
  <c r="GA357" i="7"/>
  <c r="GE357" i="7"/>
  <c r="GI357" i="7"/>
  <c r="GM357" i="7"/>
  <c r="GQ357" i="7"/>
  <c r="GU357" i="7"/>
  <c r="GY357" i="7"/>
  <c r="HC357" i="7"/>
  <c r="HG357" i="7"/>
  <c r="HK357" i="7"/>
  <c r="HO357" i="7"/>
  <c r="HS357" i="7"/>
  <c r="HW357" i="7"/>
  <c r="IA357" i="7"/>
  <c r="IE357" i="7"/>
  <c r="II357" i="7"/>
  <c r="IM357" i="7"/>
  <c r="IQ357" i="7"/>
  <c r="IU357" i="7"/>
  <c r="IY357" i="7"/>
  <c r="JD357" i="7"/>
  <c r="JH357" i="7"/>
  <c r="JL357" i="7"/>
  <c r="JP357" i="7"/>
  <c r="AR100" i="7"/>
  <c r="AV100" i="7"/>
  <c r="AZ100" i="7"/>
  <c r="BD100" i="7"/>
  <c r="BH100" i="7"/>
  <c r="BN100" i="7"/>
  <c r="BR100" i="7"/>
  <c r="BV100" i="7"/>
  <c r="BZ100" i="7"/>
  <c r="CF100" i="7"/>
  <c r="CJ100" i="7"/>
  <c r="CN100" i="7"/>
  <c r="CR100" i="7"/>
  <c r="CV100" i="7"/>
  <c r="CZ100" i="7"/>
  <c r="DD100" i="7"/>
  <c r="DH100" i="7"/>
  <c r="DL100" i="7"/>
  <c r="DP100" i="7"/>
  <c r="DT100" i="7"/>
  <c r="DX100" i="7"/>
  <c r="EB100" i="7"/>
  <c r="EF100" i="7"/>
  <c r="EJ100" i="7"/>
  <c r="EN100" i="7"/>
  <c r="ER100" i="7"/>
  <c r="EV100" i="7"/>
  <c r="EZ100" i="7"/>
  <c r="FD100" i="7"/>
  <c r="FH100" i="7"/>
  <c r="FL100" i="7"/>
  <c r="FP100" i="7"/>
  <c r="FT100" i="7"/>
  <c r="FX100" i="7"/>
  <c r="GB100" i="7"/>
  <c r="GF100" i="7"/>
  <c r="GJ100" i="7"/>
  <c r="GN100" i="7"/>
  <c r="GR100" i="7"/>
  <c r="GV100" i="7"/>
  <c r="GZ100" i="7"/>
  <c r="HD100" i="7"/>
  <c r="HH100" i="7"/>
  <c r="HL100" i="7"/>
  <c r="HP100" i="7"/>
  <c r="HT100" i="7"/>
  <c r="HX100" i="7"/>
  <c r="IB100" i="7"/>
  <c r="IF100" i="7"/>
  <c r="IJ100" i="7"/>
  <c r="IN100" i="7"/>
  <c r="IR100" i="7"/>
  <c r="IV100" i="7"/>
  <c r="IZ100" i="7"/>
  <c r="JD100" i="7"/>
  <c r="JH100" i="7"/>
  <c r="JL100" i="7"/>
  <c r="JP100" i="7"/>
  <c r="JT100" i="7"/>
  <c r="AO100" i="7"/>
  <c r="AS100" i="7"/>
  <c r="AW100" i="7"/>
  <c r="BA100" i="7"/>
  <c r="BE100" i="7"/>
  <c r="BI100" i="7"/>
  <c r="BO100" i="7"/>
  <c r="BS100" i="7"/>
  <c r="BW100" i="7"/>
  <c r="CA100" i="7"/>
  <c r="CG100" i="7"/>
  <c r="CK100" i="7"/>
  <c r="CO100" i="7"/>
  <c r="CS100" i="7"/>
  <c r="CW100" i="7"/>
  <c r="DA100" i="7"/>
  <c r="DE100" i="7"/>
  <c r="DI100" i="7"/>
  <c r="DM100" i="7"/>
  <c r="DQ100" i="7"/>
  <c r="DU100" i="7"/>
  <c r="DY100" i="7"/>
  <c r="EC100" i="7"/>
  <c r="EG100" i="7"/>
  <c r="EK100" i="7"/>
  <c r="EO100" i="7"/>
  <c r="ES100" i="7"/>
  <c r="EW100" i="7"/>
  <c r="FA100" i="7"/>
  <c r="FE100" i="7"/>
  <c r="FI100" i="7"/>
  <c r="FM100" i="7"/>
  <c r="FQ100" i="7"/>
  <c r="FU100" i="7"/>
  <c r="FY100" i="7"/>
  <c r="GC100" i="7"/>
  <c r="GG100" i="7"/>
  <c r="GK100" i="7"/>
  <c r="GO100" i="7"/>
  <c r="GS100" i="7"/>
  <c r="GW100" i="7"/>
  <c r="HA100" i="7"/>
  <c r="HE100" i="7"/>
  <c r="HI100" i="7"/>
  <c r="HM100" i="7"/>
  <c r="HQ100" i="7"/>
  <c r="HU100" i="7"/>
  <c r="HY100" i="7"/>
  <c r="IC100" i="7"/>
  <c r="IG100" i="7"/>
  <c r="IK100" i="7"/>
  <c r="IO100" i="7"/>
  <c r="IS100" i="7"/>
  <c r="IW100" i="7"/>
  <c r="JA100" i="7"/>
  <c r="JE100" i="7"/>
  <c r="JI100" i="7"/>
  <c r="JM100" i="7"/>
  <c r="JQ100" i="7"/>
  <c r="JU100" i="7"/>
  <c r="AP100" i="7"/>
  <c r="AT100" i="7"/>
  <c r="AX100" i="7"/>
  <c r="BB100" i="7"/>
  <c r="BF100" i="7"/>
  <c r="BJ100" i="7"/>
  <c r="BP100" i="7"/>
  <c r="BT100" i="7"/>
  <c r="BX100" i="7"/>
  <c r="CB100" i="7"/>
  <c r="CH100" i="7"/>
  <c r="CL100" i="7"/>
  <c r="CP100" i="7"/>
  <c r="CT100" i="7"/>
  <c r="CX100" i="7"/>
  <c r="DB100" i="7"/>
  <c r="DF100" i="7"/>
  <c r="DJ100" i="7"/>
  <c r="DN100" i="7"/>
  <c r="DR100" i="7"/>
  <c r="DV100" i="7"/>
  <c r="DZ100" i="7"/>
  <c r="ED100" i="7"/>
  <c r="EH100" i="7"/>
  <c r="EL100" i="7"/>
  <c r="EP100" i="7"/>
  <c r="ET100" i="7"/>
  <c r="EX100" i="7"/>
  <c r="FB100" i="7"/>
  <c r="FF100" i="7"/>
  <c r="FJ100" i="7"/>
  <c r="FN100" i="7"/>
  <c r="FR100" i="7"/>
  <c r="FV100" i="7"/>
  <c r="FZ100" i="7"/>
  <c r="GD100" i="7"/>
  <c r="GH100" i="7"/>
  <c r="GL100" i="7"/>
  <c r="GP100" i="7"/>
  <c r="GT100" i="7"/>
  <c r="GX100" i="7"/>
  <c r="HB100" i="7"/>
  <c r="HF100" i="7"/>
  <c r="HJ100" i="7"/>
  <c r="HN100" i="7"/>
  <c r="HR100" i="7"/>
  <c r="HV100" i="7"/>
  <c r="HZ100" i="7"/>
  <c r="ID100" i="7"/>
  <c r="IH100" i="7"/>
  <c r="IL100" i="7"/>
  <c r="IP100" i="7"/>
  <c r="IT100" i="7"/>
  <c r="IX100" i="7"/>
  <c r="JB100" i="7"/>
  <c r="JF100" i="7"/>
  <c r="JJ100" i="7"/>
  <c r="JN100" i="7"/>
  <c r="JR100" i="7"/>
  <c r="AQ100" i="7"/>
  <c r="AU100" i="7"/>
  <c r="AY100" i="7"/>
  <c r="BC100" i="7"/>
  <c r="BG100" i="7"/>
  <c r="BM100" i="7"/>
  <c r="BQ100" i="7"/>
  <c r="BU100" i="7"/>
  <c r="BY100" i="7"/>
  <c r="CC100" i="7"/>
  <c r="CI100" i="7"/>
  <c r="CM100" i="7"/>
  <c r="CQ100" i="7"/>
  <c r="CU100" i="7"/>
  <c r="CY100" i="7"/>
  <c r="DC100" i="7"/>
  <c r="DG100" i="7"/>
  <c r="DK100" i="7"/>
  <c r="DO100" i="7"/>
  <c r="DS100" i="7"/>
  <c r="DW100" i="7"/>
  <c r="EA100" i="7"/>
  <c r="EE100" i="7"/>
  <c r="EI100" i="7"/>
  <c r="EM100" i="7"/>
  <c r="EQ100" i="7"/>
  <c r="EU100" i="7"/>
  <c r="EY100" i="7"/>
  <c r="FC100" i="7"/>
  <c r="FG100" i="7"/>
  <c r="FK100" i="7"/>
  <c r="FO100" i="7"/>
  <c r="FS100" i="7"/>
  <c r="FW100" i="7"/>
  <c r="GA100" i="7"/>
  <c r="GE100" i="7"/>
  <c r="GI100" i="7"/>
  <c r="GM100" i="7"/>
  <c r="GQ100" i="7"/>
  <c r="GU100" i="7"/>
  <c r="GY100" i="7"/>
  <c r="HC100" i="7"/>
  <c r="HG100" i="7"/>
  <c r="HK100" i="7"/>
  <c r="HO100" i="7"/>
  <c r="HS100" i="7"/>
  <c r="HW100" i="7"/>
  <c r="IA100" i="7"/>
  <c r="IE100" i="7"/>
  <c r="II100" i="7"/>
  <c r="IM100" i="7"/>
  <c r="IQ100" i="7"/>
  <c r="IU100" i="7"/>
  <c r="IY100" i="7"/>
  <c r="JC100" i="7"/>
  <c r="JG100" i="7"/>
  <c r="JK100" i="7"/>
  <c r="JO100" i="7"/>
  <c r="JS100" i="7"/>
  <c r="AQ63" i="7"/>
  <c r="AU63" i="7"/>
  <c r="AY63" i="7"/>
  <c r="BC63" i="7"/>
  <c r="BG63" i="7"/>
  <c r="BK63" i="7"/>
  <c r="BO63" i="7"/>
  <c r="BS63" i="7"/>
  <c r="BW63" i="7"/>
  <c r="CA63" i="7"/>
  <c r="CE63" i="7"/>
  <c r="CI63" i="7"/>
  <c r="CM63" i="7"/>
  <c r="CQ63" i="7"/>
  <c r="CU63" i="7"/>
  <c r="CY63" i="7"/>
  <c r="DC63" i="7"/>
  <c r="DG63" i="7"/>
  <c r="DK63" i="7"/>
  <c r="DO63" i="7"/>
  <c r="DS63" i="7"/>
  <c r="DW63" i="7"/>
  <c r="EA63" i="7"/>
  <c r="EE63" i="7"/>
  <c r="EI63" i="7"/>
  <c r="EM63" i="7"/>
  <c r="EQ63" i="7"/>
  <c r="EU63" i="7"/>
  <c r="EY63" i="7"/>
  <c r="FC63" i="7"/>
  <c r="FG63" i="7"/>
  <c r="FK63" i="7"/>
  <c r="FO63" i="7"/>
  <c r="FS63" i="7"/>
  <c r="FW63" i="7"/>
  <c r="GA63" i="7"/>
  <c r="GE63" i="7"/>
  <c r="GI63" i="7"/>
  <c r="GM63" i="7"/>
  <c r="GQ63" i="7"/>
  <c r="GU63" i="7"/>
  <c r="GY63" i="7"/>
  <c r="HC63" i="7"/>
  <c r="HG63" i="7"/>
  <c r="HK63" i="7"/>
  <c r="HO63" i="7"/>
  <c r="HS63" i="7"/>
  <c r="HW63" i="7"/>
  <c r="IA63" i="7"/>
  <c r="IE63" i="7"/>
  <c r="II63" i="7"/>
  <c r="IM63" i="7"/>
  <c r="IQ63" i="7"/>
  <c r="IU63" i="7"/>
  <c r="IY63" i="7"/>
  <c r="JC63" i="7"/>
  <c r="JG63" i="7"/>
  <c r="JK63" i="7"/>
  <c r="JO63" i="7"/>
  <c r="JS63" i="7"/>
  <c r="AR63" i="7"/>
  <c r="AV63" i="7"/>
  <c r="AZ63" i="7"/>
  <c r="BD63" i="7"/>
  <c r="BH63" i="7"/>
  <c r="BL63" i="7"/>
  <c r="BP63" i="7"/>
  <c r="BT63" i="7"/>
  <c r="BX63" i="7"/>
  <c r="CB63" i="7"/>
  <c r="CF63" i="7"/>
  <c r="CJ63" i="7"/>
  <c r="CN63" i="7"/>
  <c r="CR63" i="7"/>
  <c r="CV63" i="7"/>
  <c r="CZ63" i="7"/>
  <c r="DD63" i="7"/>
  <c r="DH63" i="7"/>
  <c r="DL63" i="7"/>
  <c r="DP63" i="7"/>
  <c r="DT63" i="7"/>
  <c r="DX63" i="7"/>
  <c r="EB63" i="7"/>
  <c r="EF63" i="7"/>
  <c r="EJ63" i="7"/>
  <c r="EN63" i="7"/>
  <c r="ER63" i="7"/>
  <c r="EV63" i="7"/>
  <c r="EZ63" i="7"/>
  <c r="FD63" i="7"/>
  <c r="FH63" i="7"/>
  <c r="FL63" i="7"/>
  <c r="FP63" i="7"/>
  <c r="FT63" i="7"/>
  <c r="FX63" i="7"/>
  <c r="GB63" i="7"/>
  <c r="GF63" i="7"/>
  <c r="GJ63" i="7"/>
  <c r="GN63" i="7"/>
  <c r="GR63" i="7"/>
  <c r="GV63" i="7"/>
  <c r="GZ63" i="7"/>
  <c r="HD63" i="7"/>
  <c r="HH63" i="7"/>
  <c r="HL63" i="7"/>
  <c r="HP63" i="7"/>
  <c r="HT63" i="7"/>
  <c r="HX63" i="7"/>
  <c r="IB63" i="7"/>
  <c r="IF63" i="7"/>
  <c r="IJ63" i="7"/>
  <c r="IN63" i="7"/>
  <c r="IR63" i="7"/>
  <c r="IV63" i="7"/>
  <c r="IZ63" i="7"/>
  <c r="JD63" i="7"/>
  <c r="JH63" i="7"/>
  <c r="JL63" i="7"/>
  <c r="JP63" i="7"/>
  <c r="JT63" i="7"/>
  <c r="AO63" i="7"/>
  <c r="AS63" i="7"/>
  <c r="AW63" i="7"/>
  <c r="BA63" i="7"/>
  <c r="BE63" i="7"/>
  <c r="BI63" i="7"/>
  <c r="BM63" i="7"/>
  <c r="BQ63" i="7"/>
  <c r="BU63" i="7"/>
  <c r="BY63" i="7"/>
  <c r="CC63" i="7"/>
  <c r="CG63" i="7"/>
  <c r="CK63" i="7"/>
  <c r="CO63" i="7"/>
  <c r="CS63" i="7"/>
  <c r="CW63" i="7"/>
  <c r="DA63" i="7"/>
  <c r="DE63" i="7"/>
  <c r="DI63" i="7"/>
  <c r="DM63" i="7"/>
  <c r="DQ63" i="7"/>
  <c r="DU63" i="7"/>
  <c r="DY63" i="7"/>
  <c r="EC63" i="7"/>
  <c r="EG63" i="7"/>
  <c r="EK63" i="7"/>
  <c r="EO63" i="7"/>
  <c r="ES63" i="7"/>
  <c r="EW63" i="7"/>
  <c r="FA63" i="7"/>
  <c r="FE63" i="7"/>
  <c r="FI63" i="7"/>
  <c r="FM63" i="7"/>
  <c r="FQ63" i="7"/>
  <c r="FU63" i="7"/>
  <c r="FY63" i="7"/>
  <c r="GC63" i="7"/>
  <c r="GG63" i="7"/>
  <c r="GK63" i="7"/>
  <c r="GO63" i="7"/>
  <c r="GS63" i="7"/>
  <c r="GW63" i="7"/>
  <c r="HA63" i="7"/>
  <c r="HE63" i="7"/>
  <c r="HI63" i="7"/>
  <c r="HM63" i="7"/>
  <c r="HQ63" i="7"/>
  <c r="HU63" i="7"/>
  <c r="HY63" i="7"/>
  <c r="IC63" i="7"/>
  <c r="IG63" i="7"/>
  <c r="IK63" i="7"/>
  <c r="IO63" i="7"/>
  <c r="IS63" i="7"/>
  <c r="IW63" i="7"/>
  <c r="JA63" i="7"/>
  <c r="JE63" i="7"/>
  <c r="JI63" i="7"/>
  <c r="JM63" i="7"/>
  <c r="JQ63" i="7"/>
  <c r="JU63" i="7"/>
  <c r="AP63" i="7"/>
  <c r="AT63" i="7"/>
  <c r="AX63" i="7"/>
  <c r="BB63" i="7"/>
  <c r="BF63" i="7"/>
  <c r="BJ63" i="7"/>
  <c r="BN63" i="7"/>
  <c r="BR63" i="7"/>
  <c r="BV63" i="7"/>
  <c r="BZ63" i="7"/>
  <c r="CD63" i="7"/>
  <c r="CH63" i="7"/>
  <c r="CL63" i="7"/>
  <c r="CP63" i="7"/>
  <c r="CT63" i="7"/>
  <c r="CX63" i="7"/>
  <c r="DB63" i="7"/>
  <c r="DF63" i="7"/>
  <c r="DJ63" i="7"/>
  <c r="DN63" i="7"/>
  <c r="DR63" i="7"/>
  <c r="DV63" i="7"/>
  <c r="DZ63" i="7"/>
  <c r="ED63" i="7"/>
  <c r="EH63" i="7"/>
  <c r="EL63" i="7"/>
  <c r="EP63" i="7"/>
  <c r="ET63" i="7"/>
  <c r="EX63" i="7"/>
  <c r="FB63" i="7"/>
  <c r="FF63" i="7"/>
  <c r="FJ63" i="7"/>
  <c r="FN63" i="7"/>
  <c r="FR63" i="7"/>
  <c r="FV63" i="7"/>
  <c r="FZ63" i="7"/>
  <c r="GD63" i="7"/>
  <c r="GH63" i="7"/>
  <c r="GL63" i="7"/>
  <c r="GP63" i="7"/>
  <c r="GT63" i="7"/>
  <c r="GX63" i="7"/>
  <c r="HB63" i="7"/>
  <c r="HF63" i="7"/>
  <c r="HJ63" i="7"/>
  <c r="HN63" i="7"/>
  <c r="HR63" i="7"/>
  <c r="HV63" i="7"/>
  <c r="HZ63" i="7"/>
  <c r="ID63" i="7"/>
  <c r="IH63" i="7"/>
  <c r="IL63" i="7"/>
  <c r="IP63" i="7"/>
  <c r="IT63" i="7"/>
  <c r="IX63" i="7"/>
  <c r="JB63" i="7"/>
  <c r="JF63" i="7"/>
  <c r="JJ63" i="7"/>
  <c r="JN63" i="7"/>
  <c r="JR63" i="7"/>
  <c r="AO59" i="7"/>
  <c r="AS59" i="7"/>
  <c r="AW59" i="7"/>
  <c r="BA59" i="7"/>
  <c r="BE59" i="7"/>
  <c r="BI59" i="7"/>
  <c r="BM59" i="7"/>
  <c r="BQ59" i="7"/>
  <c r="BU59" i="7"/>
  <c r="BY59" i="7"/>
  <c r="CC59" i="7"/>
  <c r="CG59" i="7"/>
  <c r="CK59" i="7"/>
  <c r="CO59" i="7"/>
  <c r="CS59" i="7"/>
  <c r="CW59" i="7"/>
  <c r="DA59" i="7"/>
  <c r="DE59" i="7"/>
  <c r="DI59" i="7"/>
  <c r="DM59" i="7"/>
  <c r="DQ59" i="7"/>
  <c r="DU59" i="7"/>
  <c r="DY59" i="7"/>
  <c r="EC59" i="7"/>
  <c r="EG59" i="7"/>
  <c r="EK59" i="7"/>
  <c r="EO59" i="7"/>
  <c r="ES59" i="7"/>
  <c r="EW59" i="7"/>
  <c r="FA59" i="7"/>
  <c r="FE59" i="7"/>
  <c r="FI59" i="7"/>
  <c r="FM59" i="7"/>
  <c r="FQ59" i="7"/>
  <c r="FU59" i="7"/>
  <c r="FY59" i="7"/>
  <c r="GC59" i="7"/>
  <c r="GG59" i="7"/>
  <c r="GK59" i="7"/>
  <c r="GO59" i="7"/>
  <c r="GS59" i="7"/>
  <c r="GW59" i="7"/>
  <c r="HA59" i="7"/>
  <c r="HE59" i="7"/>
  <c r="HI59" i="7"/>
  <c r="HM59" i="7"/>
  <c r="HQ59" i="7"/>
  <c r="HU59" i="7"/>
  <c r="HY59" i="7"/>
  <c r="IC59" i="7"/>
  <c r="IG59" i="7"/>
  <c r="IK59" i="7"/>
  <c r="IO59" i="7"/>
  <c r="IS59" i="7"/>
  <c r="IW59" i="7"/>
  <c r="JA59" i="7"/>
  <c r="JE59" i="7"/>
  <c r="JI59" i="7"/>
  <c r="JM59" i="7"/>
  <c r="JQ59" i="7"/>
  <c r="JU59" i="7"/>
  <c r="AQ59" i="7"/>
  <c r="AU59" i="7"/>
  <c r="AY59" i="7"/>
  <c r="BC59" i="7"/>
  <c r="BG59" i="7"/>
  <c r="BK59" i="7"/>
  <c r="BO59" i="7"/>
  <c r="BS59" i="7"/>
  <c r="BW59" i="7"/>
  <c r="CA59" i="7"/>
  <c r="CE59" i="7"/>
  <c r="CI59" i="7"/>
  <c r="AV59" i="7"/>
  <c r="BD59" i="7"/>
  <c r="BL59" i="7"/>
  <c r="BT59" i="7"/>
  <c r="CB59" i="7"/>
  <c r="CJ59" i="7"/>
  <c r="CP59" i="7"/>
  <c r="CU59" i="7"/>
  <c r="CZ59" i="7"/>
  <c r="DF59" i="7"/>
  <c r="DK59" i="7"/>
  <c r="DP59" i="7"/>
  <c r="DV59" i="7"/>
  <c r="EA59" i="7"/>
  <c r="EF59" i="7"/>
  <c r="EL59" i="7"/>
  <c r="EQ59" i="7"/>
  <c r="EV59" i="7"/>
  <c r="FB59" i="7"/>
  <c r="FG59" i="7"/>
  <c r="FL59" i="7"/>
  <c r="FR59" i="7"/>
  <c r="FW59" i="7"/>
  <c r="GB59" i="7"/>
  <c r="GH59" i="7"/>
  <c r="GM59" i="7"/>
  <c r="GR59" i="7"/>
  <c r="GX59" i="7"/>
  <c r="HC59" i="7"/>
  <c r="HH59" i="7"/>
  <c r="HN59" i="7"/>
  <c r="HS59" i="7"/>
  <c r="HX59" i="7"/>
  <c r="ID59" i="7"/>
  <c r="II59" i="7"/>
  <c r="IN59" i="7"/>
  <c r="IT59" i="7"/>
  <c r="IY59" i="7"/>
  <c r="JD59" i="7"/>
  <c r="JJ59" i="7"/>
  <c r="JO59" i="7"/>
  <c r="JT59" i="7"/>
  <c r="AP59" i="7"/>
  <c r="AX59" i="7"/>
  <c r="BF59" i="7"/>
  <c r="BN59" i="7"/>
  <c r="BV59" i="7"/>
  <c r="CD59" i="7"/>
  <c r="CL59" i="7"/>
  <c r="CQ59" i="7"/>
  <c r="CV59" i="7"/>
  <c r="DB59" i="7"/>
  <c r="DG59" i="7"/>
  <c r="DL59" i="7"/>
  <c r="DR59" i="7"/>
  <c r="DW59" i="7"/>
  <c r="EB59" i="7"/>
  <c r="EH59" i="7"/>
  <c r="EM59" i="7"/>
  <c r="ER59" i="7"/>
  <c r="EX59" i="7"/>
  <c r="FC59" i="7"/>
  <c r="FH59" i="7"/>
  <c r="FN59" i="7"/>
  <c r="FS59" i="7"/>
  <c r="FX59" i="7"/>
  <c r="GD59" i="7"/>
  <c r="GI59" i="7"/>
  <c r="GN59" i="7"/>
  <c r="GT59" i="7"/>
  <c r="GY59" i="7"/>
  <c r="HD59" i="7"/>
  <c r="HJ59" i="7"/>
  <c r="HO59" i="7"/>
  <c r="HT59" i="7"/>
  <c r="HZ59" i="7"/>
  <c r="IE59" i="7"/>
  <c r="IJ59" i="7"/>
  <c r="IP59" i="7"/>
  <c r="IU59" i="7"/>
  <c r="IZ59" i="7"/>
  <c r="JF59" i="7"/>
  <c r="JK59" i="7"/>
  <c r="JP59" i="7"/>
  <c r="AR59" i="7"/>
  <c r="AZ59" i="7"/>
  <c r="BH59" i="7"/>
  <c r="BP59" i="7"/>
  <c r="BX59" i="7"/>
  <c r="CF59" i="7"/>
  <c r="CM59" i="7"/>
  <c r="CR59" i="7"/>
  <c r="CX59" i="7"/>
  <c r="DC59" i="7"/>
  <c r="DH59" i="7"/>
  <c r="DN59" i="7"/>
  <c r="DS59" i="7"/>
  <c r="DX59" i="7"/>
  <c r="ED59" i="7"/>
  <c r="EI59" i="7"/>
  <c r="EN59" i="7"/>
  <c r="ET59" i="7"/>
  <c r="EY59" i="7"/>
  <c r="FD59" i="7"/>
  <c r="FJ59" i="7"/>
  <c r="FO59" i="7"/>
  <c r="FT59" i="7"/>
  <c r="FZ59" i="7"/>
  <c r="GE59" i="7"/>
  <c r="GJ59" i="7"/>
  <c r="GP59" i="7"/>
  <c r="GU59" i="7"/>
  <c r="GZ59" i="7"/>
  <c r="HF59" i="7"/>
  <c r="HK59" i="7"/>
  <c r="HP59" i="7"/>
  <c r="HV59" i="7"/>
  <c r="IA59" i="7"/>
  <c r="IF59" i="7"/>
  <c r="IL59" i="7"/>
  <c r="IQ59" i="7"/>
  <c r="IV59" i="7"/>
  <c r="JB59" i="7"/>
  <c r="JG59" i="7"/>
  <c r="JL59" i="7"/>
  <c r="JR59" i="7"/>
  <c r="AT59" i="7"/>
  <c r="BB59" i="7"/>
  <c r="BJ59" i="7"/>
  <c r="BR59" i="7"/>
  <c r="BZ59" i="7"/>
  <c r="CH59" i="7"/>
  <c r="CN59" i="7"/>
  <c r="CT59" i="7"/>
  <c r="CY59" i="7"/>
  <c r="DD59" i="7"/>
  <c r="DJ59" i="7"/>
  <c r="DO59" i="7"/>
  <c r="DT59" i="7"/>
  <c r="DZ59" i="7"/>
  <c r="EE59" i="7"/>
  <c r="EJ59" i="7"/>
  <c r="EP59" i="7"/>
  <c r="EU59" i="7"/>
  <c r="EZ59" i="7"/>
  <c r="FF59" i="7"/>
  <c r="FK59" i="7"/>
  <c r="FP59" i="7"/>
  <c r="FV59" i="7"/>
  <c r="GA59" i="7"/>
  <c r="GF59" i="7"/>
  <c r="GL59" i="7"/>
  <c r="GQ59" i="7"/>
  <c r="GV59" i="7"/>
  <c r="HB59" i="7"/>
  <c r="HG59" i="7"/>
  <c r="HL59" i="7"/>
  <c r="HR59" i="7"/>
  <c r="HW59" i="7"/>
  <c r="IB59" i="7"/>
  <c r="IH59" i="7"/>
  <c r="IM59" i="7"/>
  <c r="IR59" i="7"/>
  <c r="IX59" i="7"/>
  <c r="JC59" i="7"/>
  <c r="JH59" i="7"/>
  <c r="JN59" i="7"/>
  <c r="JS59" i="7"/>
  <c r="AP55" i="7"/>
  <c r="AT55" i="7"/>
  <c r="AQ55" i="7"/>
  <c r="AU55" i="7"/>
  <c r="AY55" i="7"/>
  <c r="BC55" i="7"/>
  <c r="BG55" i="7"/>
  <c r="BK55" i="7"/>
  <c r="BO55" i="7"/>
  <c r="BS55" i="7"/>
  <c r="BW55" i="7"/>
  <c r="CA55" i="7"/>
  <c r="CE55" i="7"/>
  <c r="CI55" i="7"/>
  <c r="CM55" i="7"/>
  <c r="CQ55" i="7"/>
  <c r="CU55" i="7"/>
  <c r="CY55" i="7"/>
  <c r="DC55" i="7"/>
  <c r="DG55" i="7"/>
  <c r="DK55" i="7"/>
  <c r="DO55" i="7"/>
  <c r="DS55" i="7"/>
  <c r="DW55" i="7"/>
  <c r="EA55" i="7"/>
  <c r="EE55" i="7"/>
  <c r="EI55" i="7"/>
  <c r="EM55" i="7"/>
  <c r="EQ55" i="7"/>
  <c r="EU55" i="7"/>
  <c r="EY55" i="7"/>
  <c r="FC55" i="7"/>
  <c r="FG55" i="7"/>
  <c r="FK55" i="7"/>
  <c r="FO55" i="7"/>
  <c r="FS55" i="7"/>
  <c r="FW55" i="7"/>
  <c r="GA55" i="7"/>
  <c r="GE55" i="7"/>
  <c r="GI55" i="7"/>
  <c r="GM55" i="7"/>
  <c r="GQ55" i="7"/>
  <c r="GU55" i="7"/>
  <c r="GY55" i="7"/>
  <c r="HC55" i="7"/>
  <c r="HG55" i="7"/>
  <c r="HK55" i="7"/>
  <c r="HO55" i="7"/>
  <c r="HS55" i="7"/>
  <c r="HW55" i="7"/>
  <c r="IA55" i="7"/>
  <c r="IE55" i="7"/>
  <c r="II55" i="7"/>
  <c r="IM55" i="7"/>
  <c r="IQ55" i="7"/>
  <c r="IU55" i="7"/>
  <c r="IY55" i="7"/>
  <c r="JC55" i="7"/>
  <c r="JG55" i="7"/>
  <c r="JK55" i="7"/>
  <c r="JO55" i="7"/>
  <c r="JS55" i="7"/>
  <c r="AO55" i="7"/>
  <c r="AS55" i="7"/>
  <c r="AW55" i="7"/>
  <c r="BA55" i="7"/>
  <c r="BE55" i="7"/>
  <c r="BI55" i="7"/>
  <c r="BM55" i="7"/>
  <c r="BQ55" i="7"/>
  <c r="BU55" i="7"/>
  <c r="BY55" i="7"/>
  <c r="CC55" i="7"/>
  <c r="CG55" i="7"/>
  <c r="CK55" i="7"/>
  <c r="CO55" i="7"/>
  <c r="CS55" i="7"/>
  <c r="CW55" i="7"/>
  <c r="DA55" i="7"/>
  <c r="DE55" i="7"/>
  <c r="DI55" i="7"/>
  <c r="AX55" i="7"/>
  <c r="BF55" i="7"/>
  <c r="BN55" i="7"/>
  <c r="BV55" i="7"/>
  <c r="CD55" i="7"/>
  <c r="CL55" i="7"/>
  <c r="CT55" i="7"/>
  <c r="DB55" i="7"/>
  <c r="DJ55" i="7"/>
  <c r="DP55" i="7"/>
  <c r="DU55" i="7"/>
  <c r="DZ55" i="7"/>
  <c r="EF55" i="7"/>
  <c r="EK55" i="7"/>
  <c r="EP55" i="7"/>
  <c r="EV55" i="7"/>
  <c r="FA55" i="7"/>
  <c r="FF55" i="7"/>
  <c r="FL55" i="7"/>
  <c r="FQ55" i="7"/>
  <c r="FV55" i="7"/>
  <c r="GB55" i="7"/>
  <c r="GG55" i="7"/>
  <c r="GL55" i="7"/>
  <c r="GR55" i="7"/>
  <c r="GW55" i="7"/>
  <c r="HB55" i="7"/>
  <c r="HH55" i="7"/>
  <c r="HM55" i="7"/>
  <c r="HR55" i="7"/>
  <c r="HX55" i="7"/>
  <c r="IC55" i="7"/>
  <c r="IH55" i="7"/>
  <c r="IN55" i="7"/>
  <c r="IS55" i="7"/>
  <c r="IX55" i="7"/>
  <c r="JD55" i="7"/>
  <c r="JI55" i="7"/>
  <c r="JN55" i="7"/>
  <c r="JT55" i="7"/>
  <c r="AZ55" i="7"/>
  <c r="BH55" i="7"/>
  <c r="BP55" i="7"/>
  <c r="BX55" i="7"/>
  <c r="CF55" i="7"/>
  <c r="CN55" i="7"/>
  <c r="CV55" i="7"/>
  <c r="DD55" i="7"/>
  <c r="DL55" i="7"/>
  <c r="DQ55" i="7"/>
  <c r="DV55" i="7"/>
  <c r="EB55" i="7"/>
  <c r="EG55" i="7"/>
  <c r="EL55" i="7"/>
  <c r="ER55" i="7"/>
  <c r="EW55" i="7"/>
  <c r="FB55" i="7"/>
  <c r="FH55" i="7"/>
  <c r="FM55" i="7"/>
  <c r="FR55" i="7"/>
  <c r="FX55" i="7"/>
  <c r="GC55" i="7"/>
  <c r="GH55" i="7"/>
  <c r="GN55" i="7"/>
  <c r="GS55" i="7"/>
  <c r="GX55" i="7"/>
  <c r="HD55" i="7"/>
  <c r="HI55" i="7"/>
  <c r="HN55" i="7"/>
  <c r="HT55" i="7"/>
  <c r="HY55" i="7"/>
  <c r="ID55" i="7"/>
  <c r="IJ55" i="7"/>
  <c r="IO55" i="7"/>
  <c r="IT55" i="7"/>
  <c r="IZ55" i="7"/>
  <c r="JE55" i="7"/>
  <c r="JJ55" i="7"/>
  <c r="JP55" i="7"/>
  <c r="JU55" i="7"/>
  <c r="AR55" i="7"/>
  <c r="BB55" i="7"/>
  <c r="BJ55" i="7"/>
  <c r="BR55" i="7"/>
  <c r="BZ55" i="7"/>
  <c r="CH55" i="7"/>
  <c r="CP55" i="7"/>
  <c r="CX55" i="7"/>
  <c r="DF55" i="7"/>
  <c r="DM55" i="7"/>
  <c r="DR55" i="7"/>
  <c r="DX55" i="7"/>
  <c r="EC55" i="7"/>
  <c r="EH55" i="7"/>
  <c r="EN55" i="7"/>
  <c r="ES55" i="7"/>
  <c r="EX55" i="7"/>
  <c r="FD55" i="7"/>
  <c r="FI55" i="7"/>
  <c r="FN55" i="7"/>
  <c r="FT55" i="7"/>
  <c r="FY55" i="7"/>
  <c r="GD55" i="7"/>
  <c r="GJ55" i="7"/>
  <c r="GO55" i="7"/>
  <c r="GT55" i="7"/>
  <c r="GZ55" i="7"/>
  <c r="HE55" i="7"/>
  <c r="HJ55" i="7"/>
  <c r="HP55" i="7"/>
  <c r="HU55" i="7"/>
  <c r="HZ55" i="7"/>
  <c r="IF55" i="7"/>
  <c r="IK55" i="7"/>
  <c r="IP55" i="7"/>
  <c r="IV55" i="7"/>
  <c r="JA55" i="7"/>
  <c r="JF55" i="7"/>
  <c r="JL55" i="7"/>
  <c r="JQ55" i="7"/>
  <c r="AV55" i="7"/>
  <c r="BD55" i="7"/>
  <c r="BL55" i="7"/>
  <c r="BT55" i="7"/>
  <c r="CB55" i="7"/>
  <c r="CJ55" i="7"/>
  <c r="CR55" i="7"/>
  <c r="CZ55" i="7"/>
  <c r="DH55" i="7"/>
  <c r="DN55" i="7"/>
  <c r="DT55" i="7"/>
  <c r="DY55" i="7"/>
  <c r="ED55" i="7"/>
  <c r="EJ55" i="7"/>
  <c r="EO55" i="7"/>
  <c r="ET55" i="7"/>
  <c r="EZ55" i="7"/>
  <c r="FE55" i="7"/>
  <c r="FJ55" i="7"/>
  <c r="FP55" i="7"/>
  <c r="FU55" i="7"/>
  <c r="FZ55" i="7"/>
  <c r="GF55" i="7"/>
  <c r="GK55" i="7"/>
  <c r="GP55" i="7"/>
  <c r="GV55" i="7"/>
  <c r="HA55" i="7"/>
  <c r="HF55" i="7"/>
  <c r="HL55" i="7"/>
  <c r="HQ55" i="7"/>
  <c r="HV55" i="7"/>
  <c r="IB55" i="7"/>
  <c r="IG55" i="7"/>
  <c r="IL55" i="7"/>
  <c r="IR55" i="7"/>
  <c r="IW55" i="7"/>
  <c r="JB55" i="7"/>
  <c r="JH55" i="7"/>
  <c r="JM55" i="7"/>
  <c r="JR55" i="7"/>
  <c r="AQ51" i="7"/>
  <c r="AU51" i="7"/>
  <c r="AY51" i="7"/>
  <c r="BC51" i="7"/>
  <c r="BG51" i="7"/>
  <c r="BK51" i="7"/>
  <c r="BO51" i="7"/>
  <c r="BS51" i="7"/>
  <c r="BW51" i="7"/>
  <c r="CA51" i="7"/>
  <c r="CE51" i="7"/>
  <c r="CI51" i="7"/>
  <c r="CM51" i="7"/>
  <c r="CQ51" i="7"/>
  <c r="CU51" i="7"/>
  <c r="CY51" i="7"/>
  <c r="DC51" i="7"/>
  <c r="DG51" i="7"/>
  <c r="DK51" i="7"/>
  <c r="DO51" i="7"/>
  <c r="DS51" i="7"/>
  <c r="DW51" i="7"/>
  <c r="EA51" i="7"/>
  <c r="EE51" i="7"/>
  <c r="EI51" i="7"/>
  <c r="EM51" i="7"/>
  <c r="EQ51" i="7"/>
  <c r="EU51" i="7"/>
  <c r="EY51" i="7"/>
  <c r="FC51" i="7"/>
  <c r="FG51" i="7"/>
  <c r="FK51" i="7"/>
  <c r="FO51" i="7"/>
  <c r="FS51" i="7"/>
  <c r="FW51" i="7"/>
  <c r="GA51" i="7"/>
  <c r="GE51" i="7"/>
  <c r="GI51" i="7"/>
  <c r="GM51" i="7"/>
  <c r="GQ51" i="7"/>
  <c r="GU51" i="7"/>
  <c r="GY51" i="7"/>
  <c r="HC51" i="7"/>
  <c r="HG51" i="7"/>
  <c r="HK51" i="7"/>
  <c r="HO51" i="7"/>
  <c r="HS51" i="7"/>
  <c r="HW51" i="7"/>
  <c r="IA51" i="7"/>
  <c r="IE51" i="7"/>
  <c r="II51" i="7"/>
  <c r="IM51" i="7"/>
  <c r="IQ51" i="7"/>
  <c r="IU51" i="7"/>
  <c r="IY51" i="7"/>
  <c r="JC51" i="7"/>
  <c r="JG51" i="7"/>
  <c r="JK51" i="7"/>
  <c r="JO51" i="7"/>
  <c r="JS51" i="7"/>
  <c r="AR51" i="7"/>
  <c r="AV51" i="7"/>
  <c r="AZ51" i="7"/>
  <c r="BD51" i="7"/>
  <c r="BH51" i="7"/>
  <c r="BL51" i="7"/>
  <c r="BP51" i="7"/>
  <c r="BT51" i="7"/>
  <c r="BX51" i="7"/>
  <c r="CB51" i="7"/>
  <c r="CF51" i="7"/>
  <c r="CJ51" i="7"/>
  <c r="CN51" i="7"/>
  <c r="CR51" i="7"/>
  <c r="CV51" i="7"/>
  <c r="CZ51" i="7"/>
  <c r="DD51" i="7"/>
  <c r="DH51" i="7"/>
  <c r="DL51" i="7"/>
  <c r="DP51" i="7"/>
  <c r="DT51" i="7"/>
  <c r="DX51" i="7"/>
  <c r="EB51" i="7"/>
  <c r="EF51" i="7"/>
  <c r="EJ51" i="7"/>
  <c r="EN51" i="7"/>
  <c r="ER51" i="7"/>
  <c r="EV51" i="7"/>
  <c r="EZ51" i="7"/>
  <c r="FD51" i="7"/>
  <c r="FH51" i="7"/>
  <c r="FL51" i="7"/>
  <c r="FP51" i="7"/>
  <c r="FT51" i="7"/>
  <c r="FX51" i="7"/>
  <c r="GB51" i="7"/>
  <c r="GF51" i="7"/>
  <c r="GJ51" i="7"/>
  <c r="GN51" i="7"/>
  <c r="GR51" i="7"/>
  <c r="GV51" i="7"/>
  <c r="GZ51" i="7"/>
  <c r="HD51" i="7"/>
  <c r="HH51" i="7"/>
  <c r="HL51" i="7"/>
  <c r="HP51" i="7"/>
  <c r="HT51" i="7"/>
  <c r="HX51" i="7"/>
  <c r="IB51" i="7"/>
  <c r="IF51" i="7"/>
  <c r="IJ51" i="7"/>
  <c r="IN51" i="7"/>
  <c r="IR51" i="7"/>
  <c r="IV51" i="7"/>
  <c r="IZ51" i="7"/>
  <c r="JD51" i="7"/>
  <c r="JH51" i="7"/>
  <c r="JL51" i="7"/>
  <c r="JP51" i="7"/>
  <c r="JT51" i="7"/>
  <c r="AO51" i="7"/>
  <c r="AS51" i="7"/>
  <c r="AW51" i="7"/>
  <c r="BA51" i="7"/>
  <c r="BE51" i="7"/>
  <c r="BI51" i="7"/>
  <c r="BM51" i="7"/>
  <c r="BQ51" i="7"/>
  <c r="BU51" i="7"/>
  <c r="BY51" i="7"/>
  <c r="CC51" i="7"/>
  <c r="CG51" i="7"/>
  <c r="CK51" i="7"/>
  <c r="CO51" i="7"/>
  <c r="CS51" i="7"/>
  <c r="CW51" i="7"/>
  <c r="DA51" i="7"/>
  <c r="DE51" i="7"/>
  <c r="DI51" i="7"/>
  <c r="DM51" i="7"/>
  <c r="DQ51" i="7"/>
  <c r="DU51" i="7"/>
  <c r="DY51" i="7"/>
  <c r="EC51" i="7"/>
  <c r="EG51" i="7"/>
  <c r="EK51" i="7"/>
  <c r="EO51" i="7"/>
  <c r="ES51" i="7"/>
  <c r="EW51" i="7"/>
  <c r="FA51" i="7"/>
  <c r="FE51" i="7"/>
  <c r="FI51" i="7"/>
  <c r="FM51" i="7"/>
  <c r="FQ51" i="7"/>
  <c r="FU51" i="7"/>
  <c r="FY51" i="7"/>
  <c r="GC51" i="7"/>
  <c r="GG51" i="7"/>
  <c r="GK51" i="7"/>
  <c r="GO51" i="7"/>
  <c r="GS51" i="7"/>
  <c r="GW51" i="7"/>
  <c r="HA51" i="7"/>
  <c r="HE51" i="7"/>
  <c r="HI51" i="7"/>
  <c r="HM51" i="7"/>
  <c r="HQ51" i="7"/>
  <c r="HU51" i="7"/>
  <c r="HY51" i="7"/>
  <c r="IC51" i="7"/>
  <c r="IG51" i="7"/>
  <c r="IK51" i="7"/>
  <c r="IO51" i="7"/>
  <c r="IS51" i="7"/>
  <c r="IW51" i="7"/>
  <c r="JA51" i="7"/>
  <c r="JE51" i="7"/>
  <c r="JI51" i="7"/>
  <c r="JM51" i="7"/>
  <c r="JQ51" i="7"/>
  <c r="JU51" i="7"/>
  <c r="AP51" i="7"/>
  <c r="AT51" i="7"/>
  <c r="AX51" i="7"/>
  <c r="BB51" i="7"/>
  <c r="BF51" i="7"/>
  <c r="BJ51" i="7"/>
  <c r="BN51" i="7"/>
  <c r="BR51" i="7"/>
  <c r="BV51" i="7"/>
  <c r="BZ51" i="7"/>
  <c r="CD51" i="7"/>
  <c r="CH51" i="7"/>
  <c r="CL51" i="7"/>
  <c r="CP51" i="7"/>
  <c r="CT51" i="7"/>
  <c r="CX51" i="7"/>
  <c r="DB51" i="7"/>
  <c r="DF51" i="7"/>
  <c r="DR51" i="7"/>
  <c r="EH51" i="7"/>
  <c r="EX51" i="7"/>
  <c r="FN51" i="7"/>
  <c r="GD51" i="7"/>
  <c r="GT51" i="7"/>
  <c r="HJ51" i="7"/>
  <c r="HZ51" i="7"/>
  <c r="IP51" i="7"/>
  <c r="JF51" i="7"/>
  <c r="DV51" i="7"/>
  <c r="EL51" i="7"/>
  <c r="FB51" i="7"/>
  <c r="FR51" i="7"/>
  <c r="GH51" i="7"/>
  <c r="GX51" i="7"/>
  <c r="HN51" i="7"/>
  <c r="ID51" i="7"/>
  <c r="IT51" i="7"/>
  <c r="JJ51" i="7"/>
  <c r="DJ51" i="7"/>
  <c r="DZ51" i="7"/>
  <c r="EP51" i="7"/>
  <c r="FF51" i="7"/>
  <c r="FV51" i="7"/>
  <c r="GL51" i="7"/>
  <c r="HB51" i="7"/>
  <c r="HR51" i="7"/>
  <c r="IH51" i="7"/>
  <c r="IX51" i="7"/>
  <c r="JN51" i="7"/>
  <c r="DN51" i="7"/>
  <c r="ED51" i="7"/>
  <c r="ET51" i="7"/>
  <c r="FJ51" i="7"/>
  <c r="FZ51" i="7"/>
  <c r="GP51" i="7"/>
  <c r="HF51" i="7"/>
  <c r="HV51" i="7"/>
  <c r="IL51" i="7"/>
  <c r="JB51" i="7"/>
  <c r="JR51" i="7"/>
  <c r="L69" i="7"/>
  <c r="O69" i="7"/>
  <c r="AN69" i="7" s="1"/>
  <c r="AR95" i="7"/>
  <c r="AV95" i="7"/>
  <c r="AZ95" i="7"/>
  <c r="BD95" i="7"/>
  <c r="BH95" i="7"/>
  <c r="BN95" i="7"/>
  <c r="BS95" i="7"/>
  <c r="BX95" i="7"/>
  <c r="CB95" i="7"/>
  <c r="CH95" i="7"/>
  <c r="CL95" i="7"/>
  <c r="CP95" i="7"/>
  <c r="CT95" i="7"/>
  <c r="CX95" i="7"/>
  <c r="DB95" i="7"/>
  <c r="DF95" i="7"/>
  <c r="DJ95" i="7"/>
  <c r="DN95" i="7"/>
  <c r="DR95" i="7"/>
  <c r="DV95" i="7"/>
  <c r="DZ95" i="7"/>
  <c r="ED95" i="7"/>
  <c r="EH95" i="7"/>
  <c r="EL95" i="7"/>
  <c r="EP95" i="7"/>
  <c r="ET95" i="7"/>
  <c r="EX95" i="7"/>
  <c r="FB95" i="7"/>
  <c r="FF95" i="7"/>
  <c r="FJ95" i="7"/>
  <c r="FN95" i="7"/>
  <c r="FR95" i="7"/>
  <c r="FV95" i="7"/>
  <c r="FZ95" i="7"/>
  <c r="GD95" i="7"/>
  <c r="GH95" i="7"/>
  <c r="GL95" i="7"/>
  <c r="GP95" i="7"/>
  <c r="GT95" i="7"/>
  <c r="GX95" i="7"/>
  <c r="HB95" i="7"/>
  <c r="HF95" i="7"/>
  <c r="HJ95" i="7"/>
  <c r="HN95" i="7"/>
  <c r="HR95" i="7"/>
  <c r="HV95" i="7"/>
  <c r="HZ95" i="7"/>
  <c r="ID95" i="7"/>
  <c r="IH95" i="7"/>
  <c r="IL95" i="7"/>
  <c r="IP95" i="7"/>
  <c r="IT95" i="7"/>
  <c r="IX95" i="7"/>
  <c r="JB95" i="7"/>
  <c r="JF95" i="7"/>
  <c r="JJ95" i="7"/>
  <c r="JN95" i="7"/>
  <c r="JR95" i="7"/>
  <c r="AO95" i="7"/>
  <c r="AS95" i="7"/>
  <c r="AW95" i="7"/>
  <c r="BA95" i="7"/>
  <c r="BE95" i="7"/>
  <c r="BI95" i="7"/>
  <c r="BO95" i="7"/>
  <c r="BU95" i="7"/>
  <c r="BY95" i="7"/>
  <c r="CC95" i="7"/>
  <c r="CI95" i="7"/>
  <c r="CM95" i="7"/>
  <c r="CQ95" i="7"/>
  <c r="CU95" i="7"/>
  <c r="CY95" i="7"/>
  <c r="DC95" i="7"/>
  <c r="DG95" i="7"/>
  <c r="DK95" i="7"/>
  <c r="DO95" i="7"/>
  <c r="DS95" i="7"/>
  <c r="DW95" i="7"/>
  <c r="EA95" i="7"/>
  <c r="EE95" i="7"/>
  <c r="EI95" i="7"/>
  <c r="EM95" i="7"/>
  <c r="EQ95" i="7"/>
  <c r="EU95" i="7"/>
  <c r="EY95" i="7"/>
  <c r="FC95" i="7"/>
  <c r="FG95" i="7"/>
  <c r="FK95" i="7"/>
  <c r="FO95" i="7"/>
  <c r="FS95" i="7"/>
  <c r="FW95" i="7"/>
  <c r="GA95" i="7"/>
  <c r="GE95" i="7"/>
  <c r="GI95" i="7"/>
  <c r="GM95" i="7"/>
  <c r="GQ95" i="7"/>
  <c r="GU95" i="7"/>
  <c r="GY95" i="7"/>
  <c r="HC95" i="7"/>
  <c r="HG95" i="7"/>
  <c r="HK95" i="7"/>
  <c r="HO95" i="7"/>
  <c r="HS95" i="7"/>
  <c r="HW95" i="7"/>
  <c r="IA95" i="7"/>
  <c r="IE95" i="7"/>
  <c r="II95" i="7"/>
  <c r="IM95" i="7"/>
  <c r="IQ95" i="7"/>
  <c r="IU95" i="7"/>
  <c r="IY95" i="7"/>
  <c r="JC95" i="7"/>
  <c r="JG95" i="7"/>
  <c r="JK95" i="7"/>
  <c r="JO95" i="7"/>
  <c r="JS95" i="7"/>
  <c r="AP95" i="7"/>
  <c r="AT95" i="7"/>
  <c r="AX95" i="7"/>
  <c r="BB95" i="7"/>
  <c r="BF95" i="7"/>
  <c r="BJ95" i="7"/>
  <c r="BQ95" i="7"/>
  <c r="BV95" i="7"/>
  <c r="BZ95" i="7"/>
  <c r="CF95" i="7"/>
  <c r="CJ95" i="7"/>
  <c r="CN95" i="7"/>
  <c r="CR95" i="7"/>
  <c r="CV95" i="7"/>
  <c r="CZ95" i="7"/>
  <c r="DD95" i="7"/>
  <c r="DH95" i="7"/>
  <c r="DL95" i="7"/>
  <c r="DP95" i="7"/>
  <c r="DT95" i="7"/>
  <c r="DX95" i="7"/>
  <c r="EB95" i="7"/>
  <c r="EF95" i="7"/>
  <c r="EJ95" i="7"/>
  <c r="EN95" i="7"/>
  <c r="ER95" i="7"/>
  <c r="EV95" i="7"/>
  <c r="EZ95" i="7"/>
  <c r="FD95" i="7"/>
  <c r="FH95" i="7"/>
  <c r="FL95" i="7"/>
  <c r="FP95" i="7"/>
  <c r="FT95" i="7"/>
  <c r="FX95" i="7"/>
  <c r="GB95" i="7"/>
  <c r="GF95" i="7"/>
  <c r="GJ95" i="7"/>
  <c r="GN95" i="7"/>
  <c r="GR95" i="7"/>
  <c r="GV95" i="7"/>
  <c r="GZ95" i="7"/>
  <c r="HD95" i="7"/>
  <c r="HH95" i="7"/>
  <c r="HL95" i="7"/>
  <c r="HP95" i="7"/>
  <c r="HT95" i="7"/>
  <c r="HX95" i="7"/>
  <c r="IB95" i="7"/>
  <c r="IF95" i="7"/>
  <c r="IJ95" i="7"/>
  <c r="IN95" i="7"/>
  <c r="IR95" i="7"/>
  <c r="IV95" i="7"/>
  <c r="IZ95" i="7"/>
  <c r="JD95" i="7"/>
  <c r="JH95" i="7"/>
  <c r="JL95" i="7"/>
  <c r="JP95" i="7"/>
  <c r="JT95" i="7"/>
  <c r="AQ95" i="7"/>
  <c r="AU95" i="7"/>
  <c r="AY95" i="7"/>
  <c r="BC95" i="7"/>
  <c r="BG95" i="7"/>
  <c r="BL95" i="7"/>
  <c r="BR95" i="7"/>
  <c r="BW95" i="7"/>
  <c r="CA95" i="7"/>
  <c r="CG95" i="7"/>
  <c r="CK95" i="7"/>
  <c r="CO95" i="7"/>
  <c r="CS95" i="7"/>
  <c r="CW95" i="7"/>
  <c r="DA95" i="7"/>
  <c r="DE95" i="7"/>
  <c r="DI95" i="7"/>
  <c r="DM95" i="7"/>
  <c r="DQ95" i="7"/>
  <c r="DU95" i="7"/>
  <c r="DY95" i="7"/>
  <c r="EC95" i="7"/>
  <c r="EG95" i="7"/>
  <c r="EK95" i="7"/>
  <c r="EO95" i="7"/>
  <c r="ES95" i="7"/>
  <c r="EW95" i="7"/>
  <c r="FA95" i="7"/>
  <c r="FE95" i="7"/>
  <c r="FI95" i="7"/>
  <c r="FM95" i="7"/>
  <c r="FQ95" i="7"/>
  <c r="FU95" i="7"/>
  <c r="FY95" i="7"/>
  <c r="GC95" i="7"/>
  <c r="GG95" i="7"/>
  <c r="GK95" i="7"/>
  <c r="GO95" i="7"/>
  <c r="GS95" i="7"/>
  <c r="GW95" i="7"/>
  <c r="HA95" i="7"/>
  <c r="HE95" i="7"/>
  <c r="HI95" i="7"/>
  <c r="HM95" i="7"/>
  <c r="HQ95" i="7"/>
  <c r="HU95" i="7"/>
  <c r="HY95" i="7"/>
  <c r="IC95" i="7"/>
  <c r="IG95" i="7"/>
  <c r="IK95" i="7"/>
  <c r="IO95" i="7"/>
  <c r="IS95" i="7"/>
  <c r="IW95" i="7"/>
  <c r="JA95" i="7"/>
  <c r="JE95" i="7"/>
  <c r="JI95" i="7"/>
  <c r="JM95" i="7"/>
  <c r="JQ95" i="7"/>
  <c r="JU95" i="7"/>
  <c r="AP372" i="7"/>
  <c r="AT372" i="7"/>
  <c r="AX372" i="7"/>
  <c r="BB372" i="7"/>
  <c r="BF372" i="7"/>
  <c r="BJ372" i="7"/>
  <c r="BN372" i="7"/>
  <c r="BR372" i="7"/>
  <c r="BV372" i="7"/>
  <c r="BZ372" i="7"/>
  <c r="CD372" i="7"/>
  <c r="CH372" i="7"/>
  <c r="CL372" i="7"/>
  <c r="CP372" i="7"/>
  <c r="CT372" i="7"/>
  <c r="CX372" i="7"/>
  <c r="DB372" i="7"/>
  <c r="DF372" i="7"/>
  <c r="DJ372" i="7"/>
  <c r="DN372" i="7"/>
  <c r="DR372" i="7"/>
  <c r="DV372" i="7"/>
  <c r="DZ372" i="7"/>
  <c r="ED372" i="7"/>
  <c r="EH372" i="7"/>
  <c r="EL372" i="7"/>
  <c r="EP372" i="7"/>
  <c r="ET372" i="7"/>
  <c r="EX372" i="7"/>
  <c r="FB372" i="7"/>
  <c r="FF372" i="7"/>
  <c r="FJ372" i="7"/>
  <c r="FN372" i="7"/>
  <c r="FR372" i="7"/>
  <c r="FV372" i="7"/>
  <c r="FZ372" i="7"/>
  <c r="GD372" i="7"/>
  <c r="GH372" i="7"/>
  <c r="GL372" i="7"/>
  <c r="GP372" i="7"/>
  <c r="GT372" i="7"/>
  <c r="GX372" i="7"/>
  <c r="HB372" i="7"/>
  <c r="HF372" i="7"/>
  <c r="HJ372" i="7"/>
  <c r="HN372" i="7"/>
  <c r="HR372" i="7"/>
  <c r="HV372" i="7"/>
  <c r="HZ372" i="7"/>
  <c r="ID372" i="7"/>
  <c r="IH372" i="7"/>
  <c r="IL372" i="7"/>
  <c r="IP372" i="7"/>
  <c r="IT372" i="7"/>
  <c r="IX372" i="7"/>
  <c r="JB372" i="7"/>
  <c r="JG372" i="7"/>
  <c r="JK372" i="7"/>
  <c r="JO372" i="7"/>
  <c r="JS372" i="7"/>
  <c r="AQ372" i="7"/>
  <c r="BG372" i="7"/>
  <c r="BW372" i="7"/>
  <c r="CM372" i="7"/>
  <c r="DC372" i="7"/>
  <c r="DS372" i="7"/>
  <c r="EI372" i="7"/>
  <c r="EY372" i="7"/>
  <c r="FO372" i="7"/>
  <c r="GE372" i="7"/>
  <c r="GU372" i="7"/>
  <c r="HK372" i="7"/>
  <c r="IA372" i="7"/>
  <c r="IQ372" i="7"/>
  <c r="JH372" i="7"/>
  <c r="AU372" i="7"/>
  <c r="BK372" i="7"/>
  <c r="CA372" i="7"/>
  <c r="CQ372" i="7"/>
  <c r="DG372" i="7"/>
  <c r="DW372" i="7"/>
  <c r="EM372" i="7"/>
  <c r="FC372" i="7"/>
  <c r="FS372" i="7"/>
  <c r="GI372" i="7"/>
  <c r="GY372" i="7"/>
  <c r="HO372" i="7"/>
  <c r="IE372" i="7"/>
  <c r="IU372" i="7"/>
  <c r="JL372" i="7"/>
  <c r="AR372" i="7"/>
  <c r="AV372" i="7"/>
  <c r="AZ372" i="7"/>
  <c r="BD372" i="7"/>
  <c r="BH372" i="7"/>
  <c r="BL372" i="7"/>
  <c r="BP372" i="7"/>
  <c r="BT372" i="7"/>
  <c r="BX372" i="7"/>
  <c r="CB372" i="7"/>
  <c r="CF372" i="7"/>
  <c r="CJ372" i="7"/>
  <c r="CN372" i="7"/>
  <c r="CR372" i="7"/>
  <c r="CV372" i="7"/>
  <c r="CZ372" i="7"/>
  <c r="DD372" i="7"/>
  <c r="DH372" i="7"/>
  <c r="DL372" i="7"/>
  <c r="DP372" i="7"/>
  <c r="DT372" i="7"/>
  <c r="DX372" i="7"/>
  <c r="EB372" i="7"/>
  <c r="EF372" i="7"/>
  <c r="EJ372" i="7"/>
  <c r="EN372" i="7"/>
  <c r="ER372" i="7"/>
  <c r="EV372" i="7"/>
  <c r="EZ372" i="7"/>
  <c r="FD372" i="7"/>
  <c r="FH372" i="7"/>
  <c r="FL372" i="7"/>
  <c r="FP372" i="7"/>
  <c r="FT372" i="7"/>
  <c r="FX372" i="7"/>
  <c r="GB372" i="7"/>
  <c r="GF372" i="7"/>
  <c r="GJ372" i="7"/>
  <c r="GN372" i="7"/>
  <c r="GR372" i="7"/>
  <c r="GV372" i="7"/>
  <c r="GZ372" i="7"/>
  <c r="HD372" i="7"/>
  <c r="HH372" i="7"/>
  <c r="HL372" i="7"/>
  <c r="HP372" i="7"/>
  <c r="HT372" i="7"/>
  <c r="HX372" i="7"/>
  <c r="IB372" i="7"/>
  <c r="IF372" i="7"/>
  <c r="IJ372" i="7"/>
  <c r="IN372" i="7"/>
  <c r="IR372" i="7"/>
  <c r="IV372" i="7"/>
  <c r="IZ372" i="7"/>
  <c r="JE372" i="7"/>
  <c r="JI372" i="7"/>
  <c r="JM372" i="7"/>
  <c r="JQ372" i="7"/>
  <c r="AY372" i="7"/>
  <c r="BS372" i="7"/>
  <c r="CE372" i="7"/>
  <c r="CU372" i="7"/>
  <c r="DK372" i="7"/>
  <c r="EA372" i="7"/>
  <c r="EU372" i="7"/>
  <c r="FK372" i="7"/>
  <c r="FW372" i="7"/>
  <c r="GQ372" i="7"/>
  <c r="HG372" i="7"/>
  <c r="HW372" i="7"/>
  <c r="IM372" i="7"/>
  <c r="JD372" i="7"/>
  <c r="AO372" i="7"/>
  <c r="AS372" i="7"/>
  <c r="AW372" i="7"/>
  <c r="BA372" i="7"/>
  <c r="BE372" i="7"/>
  <c r="BI372" i="7"/>
  <c r="BM372" i="7"/>
  <c r="BQ372" i="7"/>
  <c r="BU372" i="7"/>
  <c r="BY372" i="7"/>
  <c r="CC372" i="7"/>
  <c r="CG372" i="7"/>
  <c r="CK372" i="7"/>
  <c r="CO372" i="7"/>
  <c r="CS372" i="7"/>
  <c r="CW372" i="7"/>
  <c r="DA372" i="7"/>
  <c r="DE372" i="7"/>
  <c r="DI372" i="7"/>
  <c r="DM372" i="7"/>
  <c r="DQ372" i="7"/>
  <c r="DU372" i="7"/>
  <c r="DY372" i="7"/>
  <c r="EC372" i="7"/>
  <c r="EG372" i="7"/>
  <c r="EK372" i="7"/>
  <c r="EO372" i="7"/>
  <c r="ES372" i="7"/>
  <c r="EW372" i="7"/>
  <c r="FA372" i="7"/>
  <c r="FE372" i="7"/>
  <c r="FI372" i="7"/>
  <c r="FM372" i="7"/>
  <c r="FQ372" i="7"/>
  <c r="FU372" i="7"/>
  <c r="FY372" i="7"/>
  <c r="GC372" i="7"/>
  <c r="GG372" i="7"/>
  <c r="GK372" i="7"/>
  <c r="GO372" i="7"/>
  <c r="GS372" i="7"/>
  <c r="GW372" i="7"/>
  <c r="HA372" i="7"/>
  <c r="HE372" i="7"/>
  <c r="HI372" i="7"/>
  <c r="HM372" i="7"/>
  <c r="HQ372" i="7"/>
  <c r="HU372" i="7"/>
  <c r="HY372" i="7"/>
  <c r="IC372" i="7"/>
  <c r="IG372" i="7"/>
  <c r="IK372" i="7"/>
  <c r="IO372" i="7"/>
  <c r="IS372" i="7"/>
  <c r="IW372" i="7"/>
  <c r="JA372" i="7"/>
  <c r="JF372" i="7"/>
  <c r="JJ372" i="7"/>
  <c r="JN372" i="7"/>
  <c r="JR372" i="7"/>
  <c r="BC372" i="7"/>
  <c r="BO372" i="7"/>
  <c r="CI372" i="7"/>
  <c r="CY372" i="7"/>
  <c r="DO372" i="7"/>
  <c r="EE372" i="7"/>
  <c r="EQ372" i="7"/>
  <c r="FG372" i="7"/>
  <c r="GA372" i="7"/>
  <c r="GM372" i="7"/>
  <c r="HC372" i="7"/>
  <c r="HS372" i="7"/>
  <c r="II372" i="7"/>
  <c r="IY372" i="7"/>
  <c r="JP372" i="7"/>
  <c r="AR368" i="7"/>
  <c r="AV368" i="7"/>
  <c r="AZ368" i="7"/>
  <c r="BD368" i="7"/>
  <c r="BH368" i="7"/>
  <c r="BL368" i="7"/>
  <c r="BP368" i="7"/>
  <c r="BT368" i="7"/>
  <c r="BX368" i="7"/>
  <c r="CB368" i="7"/>
  <c r="CF368" i="7"/>
  <c r="CJ368" i="7"/>
  <c r="CN368" i="7"/>
  <c r="CR368" i="7"/>
  <c r="CV368" i="7"/>
  <c r="CZ368" i="7"/>
  <c r="DD368" i="7"/>
  <c r="DH368" i="7"/>
  <c r="DL368" i="7"/>
  <c r="DP368" i="7"/>
  <c r="DT368" i="7"/>
  <c r="DX368" i="7"/>
  <c r="EB368" i="7"/>
  <c r="EF368" i="7"/>
  <c r="EJ368" i="7"/>
  <c r="EN368" i="7"/>
  <c r="ER368" i="7"/>
  <c r="EV368" i="7"/>
  <c r="EZ368" i="7"/>
  <c r="FD368" i="7"/>
  <c r="FH368" i="7"/>
  <c r="FL368" i="7"/>
  <c r="FP368" i="7"/>
  <c r="FT368" i="7"/>
  <c r="FX368" i="7"/>
  <c r="GB368" i="7"/>
  <c r="GF368" i="7"/>
  <c r="GJ368" i="7"/>
  <c r="GN368" i="7"/>
  <c r="GR368" i="7"/>
  <c r="GV368" i="7"/>
  <c r="GZ368" i="7"/>
  <c r="HD368" i="7"/>
  <c r="HH368" i="7"/>
  <c r="HL368" i="7"/>
  <c r="HP368" i="7"/>
  <c r="HT368" i="7"/>
  <c r="HX368" i="7"/>
  <c r="IB368" i="7"/>
  <c r="IF368" i="7"/>
  <c r="IJ368" i="7"/>
  <c r="IN368" i="7"/>
  <c r="IR368" i="7"/>
  <c r="IV368" i="7"/>
  <c r="IZ368" i="7"/>
  <c r="JE368" i="7"/>
  <c r="JJ368" i="7"/>
  <c r="JN368" i="7"/>
  <c r="JR368" i="7"/>
  <c r="CC368" i="7"/>
  <c r="CO368" i="7"/>
  <c r="DA368" i="7"/>
  <c r="DM368" i="7"/>
  <c r="DY368" i="7"/>
  <c r="EG368" i="7"/>
  <c r="ES368" i="7"/>
  <c r="FE368" i="7"/>
  <c r="FQ368" i="7"/>
  <c r="GC368" i="7"/>
  <c r="GO368" i="7"/>
  <c r="HA368" i="7"/>
  <c r="HM368" i="7"/>
  <c r="HY368" i="7"/>
  <c r="IK368" i="7"/>
  <c r="IW368" i="7"/>
  <c r="JK368" i="7"/>
  <c r="AP368" i="7"/>
  <c r="AT368" i="7"/>
  <c r="AX368" i="7"/>
  <c r="BB368" i="7"/>
  <c r="BF368" i="7"/>
  <c r="BJ368" i="7"/>
  <c r="BN368" i="7"/>
  <c r="BR368" i="7"/>
  <c r="BV368" i="7"/>
  <c r="BZ368" i="7"/>
  <c r="CD368" i="7"/>
  <c r="CH368" i="7"/>
  <c r="CL368" i="7"/>
  <c r="CP368" i="7"/>
  <c r="CT368" i="7"/>
  <c r="CX368" i="7"/>
  <c r="DB368" i="7"/>
  <c r="DF368" i="7"/>
  <c r="DJ368" i="7"/>
  <c r="DN368" i="7"/>
  <c r="DR368" i="7"/>
  <c r="DV368" i="7"/>
  <c r="DZ368" i="7"/>
  <c r="ED368" i="7"/>
  <c r="EH368" i="7"/>
  <c r="EL368" i="7"/>
  <c r="EP368" i="7"/>
  <c r="ET368" i="7"/>
  <c r="EX368" i="7"/>
  <c r="FB368" i="7"/>
  <c r="FF368" i="7"/>
  <c r="FJ368" i="7"/>
  <c r="FN368" i="7"/>
  <c r="FR368" i="7"/>
  <c r="FV368" i="7"/>
  <c r="FZ368" i="7"/>
  <c r="GD368" i="7"/>
  <c r="GH368" i="7"/>
  <c r="GL368" i="7"/>
  <c r="GP368" i="7"/>
  <c r="GT368" i="7"/>
  <c r="GX368" i="7"/>
  <c r="HB368" i="7"/>
  <c r="HF368" i="7"/>
  <c r="HJ368" i="7"/>
  <c r="HN368" i="7"/>
  <c r="HR368" i="7"/>
  <c r="HV368" i="7"/>
  <c r="HZ368" i="7"/>
  <c r="ID368" i="7"/>
  <c r="IH368" i="7"/>
  <c r="IL368" i="7"/>
  <c r="IP368" i="7"/>
  <c r="IT368" i="7"/>
  <c r="IX368" i="7"/>
  <c r="JC368" i="7"/>
  <c r="JH368" i="7"/>
  <c r="JL368" i="7"/>
  <c r="JP368" i="7"/>
  <c r="AS368" i="7"/>
  <c r="BA368" i="7"/>
  <c r="BI368" i="7"/>
  <c r="BQ368" i="7"/>
  <c r="BY368" i="7"/>
  <c r="CK368" i="7"/>
  <c r="CS368" i="7"/>
  <c r="DE368" i="7"/>
  <c r="DQ368" i="7"/>
  <c r="EK368" i="7"/>
  <c r="EW368" i="7"/>
  <c r="FI368" i="7"/>
  <c r="FU368" i="7"/>
  <c r="GG368" i="7"/>
  <c r="GS368" i="7"/>
  <c r="HE368" i="7"/>
  <c r="HQ368" i="7"/>
  <c r="IG368" i="7"/>
  <c r="IS368" i="7"/>
  <c r="JG368" i="7"/>
  <c r="JS368" i="7"/>
  <c r="AQ368" i="7"/>
  <c r="AU368" i="7"/>
  <c r="AY368" i="7"/>
  <c r="BC368" i="7"/>
  <c r="BG368" i="7"/>
  <c r="BK368" i="7"/>
  <c r="BO368" i="7"/>
  <c r="BS368" i="7"/>
  <c r="BW368" i="7"/>
  <c r="CA368" i="7"/>
  <c r="CE368" i="7"/>
  <c r="CI368" i="7"/>
  <c r="CM368" i="7"/>
  <c r="CQ368" i="7"/>
  <c r="CU368" i="7"/>
  <c r="CY368" i="7"/>
  <c r="DC368" i="7"/>
  <c r="DG368" i="7"/>
  <c r="DK368" i="7"/>
  <c r="DO368" i="7"/>
  <c r="DS368" i="7"/>
  <c r="DW368" i="7"/>
  <c r="EA368" i="7"/>
  <c r="EE368" i="7"/>
  <c r="EI368" i="7"/>
  <c r="EM368" i="7"/>
  <c r="EQ368" i="7"/>
  <c r="EU368" i="7"/>
  <c r="EY368" i="7"/>
  <c r="FC368" i="7"/>
  <c r="FG368" i="7"/>
  <c r="FK368" i="7"/>
  <c r="FO368" i="7"/>
  <c r="FS368" i="7"/>
  <c r="FW368" i="7"/>
  <c r="GA368" i="7"/>
  <c r="GE368" i="7"/>
  <c r="GI368" i="7"/>
  <c r="GM368" i="7"/>
  <c r="GQ368" i="7"/>
  <c r="GU368" i="7"/>
  <c r="GY368" i="7"/>
  <c r="HC368" i="7"/>
  <c r="HG368" i="7"/>
  <c r="HK368" i="7"/>
  <c r="HO368" i="7"/>
  <c r="HS368" i="7"/>
  <c r="HW368" i="7"/>
  <c r="IA368" i="7"/>
  <c r="IE368" i="7"/>
  <c r="II368" i="7"/>
  <c r="IM368" i="7"/>
  <c r="IQ368" i="7"/>
  <c r="IU368" i="7"/>
  <c r="IY368" i="7"/>
  <c r="JD368" i="7"/>
  <c r="JI368" i="7"/>
  <c r="JM368" i="7"/>
  <c r="JQ368" i="7"/>
  <c r="AO368" i="7"/>
  <c r="AW368" i="7"/>
  <c r="BE368" i="7"/>
  <c r="BM368" i="7"/>
  <c r="BU368" i="7"/>
  <c r="CG368" i="7"/>
  <c r="CW368" i="7"/>
  <c r="DI368" i="7"/>
  <c r="DU368" i="7"/>
  <c r="EC368" i="7"/>
  <c r="EO368" i="7"/>
  <c r="FA368" i="7"/>
  <c r="FM368" i="7"/>
  <c r="FY368" i="7"/>
  <c r="GK368" i="7"/>
  <c r="GW368" i="7"/>
  <c r="HI368" i="7"/>
  <c r="HU368" i="7"/>
  <c r="IC368" i="7"/>
  <c r="IO368" i="7"/>
  <c r="JA368" i="7"/>
  <c r="JO368" i="7"/>
  <c r="AO364" i="7"/>
  <c r="AS364" i="7"/>
  <c r="AW364" i="7"/>
  <c r="BA364" i="7"/>
  <c r="BE364" i="7"/>
  <c r="BI364" i="7"/>
  <c r="BM364" i="7"/>
  <c r="BQ364" i="7"/>
  <c r="BU364" i="7"/>
  <c r="BY364" i="7"/>
  <c r="CC364" i="7"/>
  <c r="CG364" i="7"/>
  <c r="CK364" i="7"/>
  <c r="CO364" i="7"/>
  <c r="CS364" i="7"/>
  <c r="CW364" i="7"/>
  <c r="DA364" i="7"/>
  <c r="DE364" i="7"/>
  <c r="DI364" i="7"/>
  <c r="DM364" i="7"/>
  <c r="DQ364" i="7"/>
  <c r="DU364" i="7"/>
  <c r="DY364" i="7"/>
  <c r="EC364" i="7"/>
  <c r="EG364" i="7"/>
  <c r="EK364" i="7"/>
  <c r="EO364" i="7"/>
  <c r="ES364" i="7"/>
  <c r="EW364" i="7"/>
  <c r="FA364" i="7"/>
  <c r="FE364" i="7"/>
  <c r="FI364" i="7"/>
  <c r="FM364" i="7"/>
  <c r="FQ364" i="7"/>
  <c r="FU364" i="7"/>
  <c r="FY364" i="7"/>
  <c r="GC364" i="7"/>
  <c r="GG364" i="7"/>
  <c r="GK364" i="7"/>
  <c r="GO364" i="7"/>
  <c r="GS364" i="7"/>
  <c r="GW364" i="7"/>
  <c r="HA364" i="7"/>
  <c r="HE364" i="7"/>
  <c r="HI364" i="7"/>
  <c r="HM364" i="7"/>
  <c r="HQ364" i="7"/>
  <c r="HU364" i="7"/>
  <c r="HY364" i="7"/>
  <c r="IC364" i="7"/>
  <c r="IG364" i="7"/>
  <c r="IK364" i="7"/>
  <c r="IO364" i="7"/>
  <c r="IS364" i="7"/>
  <c r="IW364" i="7"/>
  <c r="JA364" i="7"/>
  <c r="JF364" i="7"/>
  <c r="JL364" i="7"/>
  <c r="JP364" i="7"/>
  <c r="AP364" i="7"/>
  <c r="AT364" i="7"/>
  <c r="AX364" i="7"/>
  <c r="BB364" i="7"/>
  <c r="BF364" i="7"/>
  <c r="BJ364" i="7"/>
  <c r="BN364" i="7"/>
  <c r="BR364" i="7"/>
  <c r="BV364" i="7"/>
  <c r="BZ364" i="7"/>
  <c r="CD364" i="7"/>
  <c r="CH364" i="7"/>
  <c r="CL364" i="7"/>
  <c r="CP364" i="7"/>
  <c r="CT364" i="7"/>
  <c r="CX364" i="7"/>
  <c r="DB364" i="7"/>
  <c r="DF364" i="7"/>
  <c r="DJ364" i="7"/>
  <c r="DN364" i="7"/>
  <c r="DR364" i="7"/>
  <c r="DV364" i="7"/>
  <c r="DZ364" i="7"/>
  <c r="ED364" i="7"/>
  <c r="EH364" i="7"/>
  <c r="EL364" i="7"/>
  <c r="EP364" i="7"/>
  <c r="ET364" i="7"/>
  <c r="EX364" i="7"/>
  <c r="FB364" i="7"/>
  <c r="FF364" i="7"/>
  <c r="FJ364" i="7"/>
  <c r="FN364" i="7"/>
  <c r="FR364" i="7"/>
  <c r="FV364" i="7"/>
  <c r="FZ364" i="7"/>
  <c r="GD364" i="7"/>
  <c r="GH364" i="7"/>
  <c r="GL364" i="7"/>
  <c r="GP364" i="7"/>
  <c r="GT364" i="7"/>
  <c r="GX364" i="7"/>
  <c r="HB364" i="7"/>
  <c r="HF364" i="7"/>
  <c r="HJ364" i="7"/>
  <c r="HN364" i="7"/>
  <c r="HR364" i="7"/>
  <c r="HV364" i="7"/>
  <c r="HZ364" i="7"/>
  <c r="ID364" i="7"/>
  <c r="IH364" i="7"/>
  <c r="IL364" i="7"/>
  <c r="IP364" i="7"/>
  <c r="IT364" i="7"/>
  <c r="IX364" i="7"/>
  <c r="JC364" i="7"/>
  <c r="JI364" i="7"/>
  <c r="JM364" i="7"/>
  <c r="JQ364" i="7"/>
  <c r="AQ364" i="7"/>
  <c r="AU364" i="7"/>
  <c r="AY364" i="7"/>
  <c r="BC364" i="7"/>
  <c r="BG364" i="7"/>
  <c r="BK364" i="7"/>
  <c r="BO364" i="7"/>
  <c r="BS364" i="7"/>
  <c r="BW364" i="7"/>
  <c r="CA364" i="7"/>
  <c r="CE364" i="7"/>
  <c r="CI364" i="7"/>
  <c r="CM364" i="7"/>
  <c r="CQ364" i="7"/>
  <c r="CU364" i="7"/>
  <c r="CY364" i="7"/>
  <c r="DC364" i="7"/>
  <c r="DG364" i="7"/>
  <c r="DK364" i="7"/>
  <c r="DO364" i="7"/>
  <c r="DS364" i="7"/>
  <c r="DW364" i="7"/>
  <c r="EA364" i="7"/>
  <c r="EE364" i="7"/>
  <c r="EI364" i="7"/>
  <c r="EM364" i="7"/>
  <c r="EQ364" i="7"/>
  <c r="EU364" i="7"/>
  <c r="EY364" i="7"/>
  <c r="FC364" i="7"/>
  <c r="FG364" i="7"/>
  <c r="FK364" i="7"/>
  <c r="FO364" i="7"/>
  <c r="FS364" i="7"/>
  <c r="FW364" i="7"/>
  <c r="GA364" i="7"/>
  <c r="GE364" i="7"/>
  <c r="GI364" i="7"/>
  <c r="GM364" i="7"/>
  <c r="GQ364" i="7"/>
  <c r="GU364" i="7"/>
  <c r="GY364" i="7"/>
  <c r="HC364" i="7"/>
  <c r="HG364" i="7"/>
  <c r="HK364" i="7"/>
  <c r="HO364" i="7"/>
  <c r="HS364" i="7"/>
  <c r="HW364" i="7"/>
  <c r="IA364" i="7"/>
  <c r="IE364" i="7"/>
  <c r="II364" i="7"/>
  <c r="IM364" i="7"/>
  <c r="IQ364" i="7"/>
  <c r="IU364" i="7"/>
  <c r="IY364" i="7"/>
  <c r="JD364" i="7"/>
  <c r="JJ364" i="7"/>
  <c r="JN364" i="7"/>
  <c r="JR364" i="7"/>
  <c r="AR364" i="7"/>
  <c r="AV364" i="7"/>
  <c r="AZ364" i="7"/>
  <c r="BD364" i="7"/>
  <c r="BH364" i="7"/>
  <c r="BL364" i="7"/>
  <c r="BP364" i="7"/>
  <c r="BT364" i="7"/>
  <c r="BX364" i="7"/>
  <c r="CB364" i="7"/>
  <c r="CF364" i="7"/>
  <c r="CJ364" i="7"/>
  <c r="CN364" i="7"/>
  <c r="CR364" i="7"/>
  <c r="CV364" i="7"/>
  <c r="CZ364" i="7"/>
  <c r="DD364" i="7"/>
  <c r="DH364" i="7"/>
  <c r="DL364" i="7"/>
  <c r="DP364" i="7"/>
  <c r="DT364" i="7"/>
  <c r="DX364" i="7"/>
  <c r="EB364" i="7"/>
  <c r="EF364" i="7"/>
  <c r="EJ364" i="7"/>
  <c r="EN364" i="7"/>
  <c r="ER364" i="7"/>
  <c r="EV364" i="7"/>
  <c r="EZ364" i="7"/>
  <c r="FD364" i="7"/>
  <c r="FH364" i="7"/>
  <c r="FL364" i="7"/>
  <c r="FP364" i="7"/>
  <c r="FT364" i="7"/>
  <c r="FX364" i="7"/>
  <c r="GB364" i="7"/>
  <c r="GF364" i="7"/>
  <c r="GJ364" i="7"/>
  <c r="GN364" i="7"/>
  <c r="GR364" i="7"/>
  <c r="GV364" i="7"/>
  <c r="GZ364" i="7"/>
  <c r="HD364" i="7"/>
  <c r="HH364" i="7"/>
  <c r="HL364" i="7"/>
  <c r="HP364" i="7"/>
  <c r="HT364" i="7"/>
  <c r="HX364" i="7"/>
  <c r="IB364" i="7"/>
  <c r="IF364" i="7"/>
  <c r="IJ364" i="7"/>
  <c r="IN364" i="7"/>
  <c r="IR364" i="7"/>
  <c r="IV364" i="7"/>
  <c r="IZ364" i="7"/>
  <c r="JE364" i="7"/>
  <c r="JK364" i="7"/>
  <c r="JO364" i="7"/>
  <c r="JS364" i="7"/>
  <c r="AP360" i="7"/>
  <c r="AT360" i="7"/>
  <c r="AX360" i="7"/>
  <c r="BB360" i="7"/>
  <c r="BF360" i="7"/>
  <c r="BJ360" i="7"/>
  <c r="BN360" i="7"/>
  <c r="BR360" i="7"/>
  <c r="BV360" i="7"/>
  <c r="BZ360" i="7"/>
  <c r="CD360" i="7"/>
  <c r="CH360" i="7"/>
  <c r="CL360" i="7"/>
  <c r="CP360" i="7"/>
  <c r="CT360" i="7"/>
  <c r="CX360" i="7"/>
  <c r="DB360" i="7"/>
  <c r="DF360" i="7"/>
  <c r="DJ360" i="7"/>
  <c r="DN360" i="7"/>
  <c r="DR360" i="7"/>
  <c r="DV360" i="7"/>
  <c r="DZ360" i="7"/>
  <c r="ED360" i="7"/>
  <c r="EH360" i="7"/>
  <c r="EL360" i="7"/>
  <c r="EP360" i="7"/>
  <c r="ET360" i="7"/>
  <c r="EX360" i="7"/>
  <c r="FB360" i="7"/>
  <c r="FF360" i="7"/>
  <c r="FJ360" i="7"/>
  <c r="FN360" i="7"/>
  <c r="FR360" i="7"/>
  <c r="FV360" i="7"/>
  <c r="FZ360" i="7"/>
  <c r="GD360" i="7"/>
  <c r="GH360" i="7"/>
  <c r="GL360" i="7"/>
  <c r="GP360" i="7"/>
  <c r="GT360" i="7"/>
  <c r="GX360" i="7"/>
  <c r="HB360" i="7"/>
  <c r="HF360" i="7"/>
  <c r="HJ360" i="7"/>
  <c r="HN360" i="7"/>
  <c r="HR360" i="7"/>
  <c r="HV360" i="7"/>
  <c r="HZ360" i="7"/>
  <c r="ID360" i="7"/>
  <c r="IH360" i="7"/>
  <c r="IL360" i="7"/>
  <c r="IP360" i="7"/>
  <c r="IT360" i="7"/>
  <c r="IX360" i="7"/>
  <c r="JB360" i="7"/>
  <c r="JH360" i="7"/>
  <c r="JL360" i="7"/>
  <c r="JP360" i="7"/>
  <c r="AQ360" i="7"/>
  <c r="AU360" i="7"/>
  <c r="AY360" i="7"/>
  <c r="BC360" i="7"/>
  <c r="BG360" i="7"/>
  <c r="BK360" i="7"/>
  <c r="BO360" i="7"/>
  <c r="BS360" i="7"/>
  <c r="BW360" i="7"/>
  <c r="CA360" i="7"/>
  <c r="CE360" i="7"/>
  <c r="CI360" i="7"/>
  <c r="CM360" i="7"/>
  <c r="CQ360" i="7"/>
  <c r="CU360" i="7"/>
  <c r="CY360" i="7"/>
  <c r="DC360" i="7"/>
  <c r="DG360" i="7"/>
  <c r="DK360" i="7"/>
  <c r="DO360" i="7"/>
  <c r="DS360" i="7"/>
  <c r="DW360" i="7"/>
  <c r="EA360" i="7"/>
  <c r="EE360" i="7"/>
  <c r="EI360" i="7"/>
  <c r="EM360" i="7"/>
  <c r="EQ360" i="7"/>
  <c r="EU360" i="7"/>
  <c r="EY360" i="7"/>
  <c r="FC360" i="7"/>
  <c r="FG360" i="7"/>
  <c r="FK360" i="7"/>
  <c r="FO360" i="7"/>
  <c r="FS360" i="7"/>
  <c r="FW360" i="7"/>
  <c r="GA360" i="7"/>
  <c r="GE360" i="7"/>
  <c r="GI360" i="7"/>
  <c r="GM360" i="7"/>
  <c r="GQ360" i="7"/>
  <c r="GU360" i="7"/>
  <c r="GY360" i="7"/>
  <c r="HC360" i="7"/>
  <c r="HG360" i="7"/>
  <c r="HK360" i="7"/>
  <c r="HO360" i="7"/>
  <c r="HS360" i="7"/>
  <c r="HW360" i="7"/>
  <c r="IA360" i="7"/>
  <c r="IE360" i="7"/>
  <c r="II360" i="7"/>
  <c r="IM360" i="7"/>
  <c r="IQ360" i="7"/>
  <c r="IU360" i="7"/>
  <c r="IY360" i="7"/>
  <c r="JD360" i="7"/>
  <c r="JI360" i="7"/>
  <c r="JM360" i="7"/>
  <c r="JQ360" i="7"/>
  <c r="AR360" i="7"/>
  <c r="AV360" i="7"/>
  <c r="AZ360" i="7"/>
  <c r="BD360" i="7"/>
  <c r="BH360" i="7"/>
  <c r="BL360" i="7"/>
  <c r="BP360" i="7"/>
  <c r="BT360" i="7"/>
  <c r="BX360" i="7"/>
  <c r="CB360" i="7"/>
  <c r="CF360" i="7"/>
  <c r="CJ360" i="7"/>
  <c r="CN360" i="7"/>
  <c r="CR360" i="7"/>
  <c r="CV360" i="7"/>
  <c r="CZ360" i="7"/>
  <c r="DD360" i="7"/>
  <c r="DH360" i="7"/>
  <c r="DL360" i="7"/>
  <c r="DP360" i="7"/>
  <c r="DT360" i="7"/>
  <c r="DX360" i="7"/>
  <c r="EB360" i="7"/>
  <c r="EF360" i="7"/>
  <c r="EJ360" i="7"/>
  <c r="EN360" i="7"/>
  <c r="ER360" i="7"/>
  <c r="EV360" i="7"/>
  <c r="EZ360" i="7"/>
  <c r="FD360" i="7"/>
  <c r="FH360" i="7"/>
  <c r="FL360" i="7"/>
  <c r="FP360" i="7"/>
  <c r="FT360" i="7"/>
  <c r="FX360" i="7"/>
  <c r="GB360" i="7"/>
  <c r="GF360" i="7"/>
  <c r="GJ360" i="7"/>
  <c r="GN360" i="7"/>
  <c r="GR360" i="7"/>
  <c r="GV360" i="7"/>
  <c r="GZ360" i="7"/>
  <c r="HD360" i="7"/>
  <c r="HH360" i="7"/>
  <c r="HL360" i="7"/>
  <c r="HP360" i="7"/>
  <c r="HT360" i="7"/>
  <c r="HX360" i="7"/>
  <c r="IB360" i="7"/>
  <c r="IF360" i="7"/>
  <c r="IJ360" i="7"/>
  <c r="IN360" i="7"/>
  <c r="IR360" i="7"/>
  <c r="IV360" i="7"/>
  <c r="IZ360" i="7"/>
  <c r="JE360" i="7"/>
  <c r="JJ360" i="7"/>
  <c r="JN360" i="7"/>
  <c r="JR360" i="7"/>
  <c r="AO360" i="7"/>
  <c r="AS360" i="7"/>
  <c r="AW360" i="7"/>
  <c r="BA360" i="7"/>
  <c r="BE360" i="7"/>
  <c r="BI360" i="7"/>
  <c r="BM360" i="7"/>
  <c r="BQ360" i="7"/>
  <c r="BU360" i="7"/>
  <c r="BY360" i="7"/>
  <c r="CC360" i="7"/>
  <c r="CG360" i="7"/>
  <c r="CK360" i="7"/>
  <c r="CO360" i="7"/>
  <c r="CS360" i="7"/>
  <c r="CW360" i="7"/>
  <c r="DA360" i="7"/>
  <c r="DE360" i="7"/>
  <c r="DI360" i="7"/>
  <c r="DM360" i="7"/>
  <c r="DQ360" i="7"/>
  <c r="DU360" i="7"/>
  <c r="DY360" i="7"/>
  <c r="EC360" i="7"/>
  <c r="EG360" i="7"/>
  <c r="EK360" i="7"/>
  <c r="EO360" i="7"/>
  <c r="ES360" i="7"/>
  <c r="EW360" i="7"/>
  <c r="FA360" i="7"/>
  <c r="FE360" i="7"/>
  <c r="FI360" i="7"/>
  <c r="FM360" i="7"/>
  <c r="FQ360" i="7"/>
  <c r="FU360" i="7"/>
  <c r="FY360" i="7"/>
  <c r="GC360" i="7"/>
  <c r="GG360" i="7"/>
  <c r="GK360" i="7"/>
  <c r="GO360" i="7"/>
  <c r="GS360" i="7"/>
  <c r="GW360" i="7"/>
  <c r="HA360" i="7"/>
  <c r="HE360" i="7"/>
  <c r="HI360" i="7"/>
  <c r="HM360" i="7"/>
  <c r="HQ360" i="7"/>
  <c r="HU360" i="7"/>
  <c r="HY360" i="7"/>
  <c r="IC360" i="7"/>
  <c r="IG360" i="7"/>
  <c r="IK360" i="7"/>
  <c r="IO360" i="7"/>
  <c r="IS360" i="7"/>
  <c r="IW360" i="7"/>
  <c r="JA360" i="7"/>
  <c r="JG360" i="7"/>
  <c r="JK360" i="7"/>
  <c r="JO360" i="7"/>
  <c r="JS360" i="7"/>
  <c r="AR356" i="7"/>
  <c r="AV356" i="7"/>
  <c r="AZ356" i="7"/>
  <c r="BD356" i="7"/>
  <c r="BH356" i="7"/>
  <c r="BL356" i="7"/>
  <c r="BP356" i="7"/>
  <c r="BT356" i="7"/>
  <c r="BX356" i="7"/>
  <c r="CB356" i="7"/>
  <c r="CF356" i="7"/>
  <c r="CJ356" i="7"/>
  <c r="CN356" i="7"/>
  <c r="CR356" i="7"/>
  <c r="CV356" i="7"/>
  <c r="CZ356" i="7"/>
  <c r="DD356" i="7"/>
  <c r="DH356" i="7"/>
  <c r="DL356" i="7"/>
  <c r="DP356" i="7"/>
  <c r="DT356" i="7"/>
  <c r="DX356" i="7"/>
  <c r="EB356" i="7"/>
  <c r="EF356" i="7"/>
  <c r="EJ356" i="7"/>
  <c r="EN356" i="7"/>
  <c r="ER356" i="7"/>
  <c r="EV356" i="7"/>
  <c r="EZ356" i="7"/>
  <c r="FD356" i="7"/>
  <c r="FH356" i="7"/>
  <c r="FL356" i="7"/>
  <c r="FP356" i="7"/>
  <c r="FT356" i="7"/>
  <c r="FX356" i="7"/>
  <c r="GB356" i="7"/>
  <c r="GF356" i="7"/>
  <c r="GJ356" i="7"/>
  <c r="GN356" i="7"/>
  <c r="GR356" i="7"/>
  <c r="GV356" i="7"/>
  <c r="GZ356" i="7"/>
  <c r="HD356" i="7"/>
  <c r="HH356" i="7"/>
  <c r="HL356" i="7"/>
  <c r="HP356" i="7"/>
  <c r="HT356" i="7"/>
  <c r="HX356" i="7"/>
  <c r="IB356" i="7"/>
  <c r="IF356" i="7"/>
  <c r="IJ356" i="7"/>
  <c r="IN356" i="7"/>
  <c r="IR356" i="7"/>
  <c r="IV356" i="7"/>
  <c r="IZ356" i="7"/>
  <c r="JE356" i="7"/>
  <c r="JI356" i="7"/>
  <c r="JM356" i="7"/>
  <c r="JQ356" i="7"/>
  <c r="AO356" i="7"/>
  <c r="AS356" i="7"/>
  <c r="AW356" i="7"/>
  <c r="BA356" i="7"/>
  <c r="BE356" i="7"/>
  <c r="BI356" i="7"/>
  <c r="BM356" i="7"/>
  <c r="BQ356" i="7"/>
  <c r="BU356" i="7"/>
  <c r="BY356" i="7"/>
  <c r="CC356" i="7"/>
  <c r="CG356" i="7"/>
  <c r="CK356" i="7"/>
  <c r="CO356" i="7"/>
  <c r="CS356" i="7"/>
  <c r="CW356" i="7"/>
  <c r="DA356" i="7"/>
  <c r="DE356" i="7"/>
  <c r="DI356" i="7"/>
  <c r="DM356" i="7"/>
  <c r="DQ356" i="7"/>
  <c r="DU356" i="7"/>
  <c r="DY356" i="7"/>
  <c r="EC356" i="7"/>
  <c r="EG356" i="7"/>
  <c r="EK356" i="7"/>
  <c r="EO356" i="7"/>
  <c r="ES356" i="7"/>
  <c r="EW356" i="7"/>
  <c r="FA356" i="7"/>
  <c r="FE356" i="7"/>
  <c r="FI356" i="7"/>
  <c r="FM356" i="7"/>
  <c r="FQ356" i="7"/>
  <c r="FU356" i="7"/>
  <c r="FY356" i="7"/>
  <c r="GC356" i="7"/>
  <c r="GG356" i="7"/>
  <c r="GK356" i="7"/>
  <c r="GO356" i="7"/>
  <c r="GS356" i="7"/>
  <c r="GW356" i="7"/>
  <c r="HA356" i="7"/>
  <c r="HE356" i="7"/>
  <c r="HI356" i="7"/>
  <c r="HM356" i="7"/>
  <c r="HQ356" i="7"/>
  <c r="HU356" i="7"/>
  <c r="HY356" i="7"/>
  <c r="IC356" i="7"/>
  <c r="IG356" i="7"/>
  <c r="IK356" i="7"/>
  <c r="IO356" i="7"/>
  <c r="IS356" i="7"/>
  <c r="IW356" i="7"/>
  <c r="JA356" i="7"/>
  <c r="JF356" i="7"/>
  <c r="JJ356" i="7"/>
  <c r="JN356" i="7"/>
  <c r="JR356" i="7"/>
  <c r="AP356" i="7"/>
  <c r="AT356" i="7"/>
  <c r="AX356" i="7"/>
  <c r="BB356" i="7"/>
  <c r="BF356" i="7"/>
  <c r="BJ356" i="7"/>
  <c r="BN356" i="7"/>
  <c r="BR356" i="7"/>
  <c r="BV356" i="7"/>
  <c r="BZ356" i="7"/>
  <c r="CD356" i="7"/>
  <c r="CH356" i="7"/>
  <c r="CL356" i="7"/>
  <c r="CP356" i="7"/>
  <c r="CT356" i="7"/>
  <c r="CX356" i="7"/>
  <c r="DB356" i="7"/>
  <c r="DF356" i="7"/>
  <c r="DJ356" i="7"/>
  <c r="DN356" i="7"/>
  <c r="DR356" i="7"/>
  <c r="DV356" i="7"/>
  <c r="DZ356" i="7"/>
  <c r="ED356" i="7"/>
  <c r="EH356" i="7"/>
  <c r="EL356" i="7"/>
  <c r="EP356" i="7"/>
  <c r="ET356" i="7"/>
  <c r="EX356" i="7"/>
  <c r="FB356" i="7"/>
  <c r="FF356" i="7"/>
  <c r="FJ356" i="7"/>
  <c r="FN356" i="7"/>
  <c r="FR356" i="7"/>
  <c r="FV356" i="7"/>
  <c r="FZ356" i="7"/>
  <c r="GD356" i="7"/>
  <c r="GH356" i="7"/>
  <c r="GL356" i="7"/>
  <c r="GP356" i="7"/>
  <c r="GT356" i="7"/>
  <c r="GX356" i="7"/>
  <c r="HB356" i="7"/>
  <c r="HF356" i="7"/>
  <c r="HJ356" i="7"/>
  <c r="HN356" i="7"/>
  <c r="HR356" i="7"/>
  <c r="HV356" i="7"/>
  <c r="HZ356" i="7"/>
  <c r="ID356" i="7"/>
  <c r="IH356" i="7"/>
  <c r="IL356" i="7"/>
  <c r="IP356" i="7"/>
  <c r="IT356" i="7"/>
  <c r="IX356" i="7"/>
  <c r="JC356" i="7"/>
  <c r="JG356" i="7"/>
  <c r="JK356" i="7"/>
  <c r="JO356" i="7"/>
  <c r="JS356" i="7"/>
  <c r="AQ356" i="7"/>
  <c r="AU356" i="7"/>
  <c r="AY356" i="7"/>
  <c r="BC356" i="7"/>
  <c r="BG356" i="7"/>
  <c r="BK356" i="7"/>
  <c r="BO356" i="7"/>
  <c r="BS356" i="7"/>
  <c r="BW356" i="7"/>
  <c r="CA356" i="7"/>
  <c r="CE356" i="7"/>
  <c r="CI356" i="7"/>
  <c r="CM356" i="7"/>
  <c r="CQ356" i="7"/>
  <c r="CU356" i="7"/>
  <c r="CY356" i="7"/>
  <c r="DC356" i="7"/>
  <c r="DG356" i="7"/>
  <c r="DK356" i="7"/>
  <c r="DO356" i="7"/>
  <c r="DS356" i="7"/>
  <c r="DW356" i="7"/>
  <c r="EA356" i="7"/>
  <c r="EE356" i="7"/>
  <c r="EI356" i="7"/>
  <c r="EM356" i="7"/>
  <c r="EQ356" i="7"/>
  <c r="EU356" i="7"/>
  <c r="EY356" i="7"/>
  <c r="FC356" i="7"/>
  <c r="FG356" i="7"/>
  <c r="FK356" i="7"/>
  <c r="FO356" i="7"/>
  <c r="FS356" i="7"/>
  <c r="FW356" i="7"/>
  <c r="GA356" i="7"/>
  <c r="GE356" i="7"/>
  <c r="GI356" i="7"/>
  <c r="GM356" i="7"/>
  <c r="GQ356" i="7"/>
  <c r="GU356" i="7"/>
  <c r="GY356" i="7"/>
  <c r="HC356" i="7"/>
  <c r="HG356" i="7"/>
  <c r="HK356" i="7"/>
  <c r="HO356" i="7"/>
  <c r="HS356" i="7"/>
  <c r="HW356" i="7"/>
  <c r="IA356" i="7"/>
  <c r="IE356" i="7"/>
  <c r="II356" i="7"/>
  <c r="IM356" i="7"/>
  <c r="IQ356" i="7"/>
  <c r="IU356" i="7"/>
  <c r="IY356" i="7"/>
  <c r="JD356" i="7"/>
  <c r="JH356" i="7"/>
  <c r="JL356" i="7"/>
  <c r="JP356" i="7"/>
  <c r="AP103" i="7"/>
  <c r="AT103" i="7"/>
  <c r="AX103" i="7"/>
  <c r="BB103" i="7"/>
  <c r="BF103" i="7"/>
  <c r="BJ103" i="7"/>
  <c r="BO103" i="7"/>
  <c r="BS103" i="7"/>
  <c r="BW103" i="7"/>
  <c r="CA103" i="7"/>
  <c r="CG103" i="7"/>
  <c r="CK103" i="7"/>
  <c r="CO103" i="7"/>
  <c r="CS103" i="7"/>
  <c r="CW103" i="7"/>
  <c r="DA103" i="7"/>
  <c r="DE103" i="7"/>
  <c r="DI103" i="7"/>
  <c r="DM103" i="7"/>
  <c r="DQ103" i="7"/>
  <c r="DU103" i="7"/>
  <c r="DY103" i="7"/>
  <c r="EC103" i="7"/>
  <c r="EG103" i="7"/>
  <c r="EK103" i="7"/>
  <c r="EO103" i="7"/>
  <c r="ES103" i="7"/>
  <c r="EW103" i="7"/>
  <c r="FA103" i="7"/>
  <c r="FE103" i="7"/>
  <c r="FI103" i="7"/>
  <c r="FM103" i="7"/>
  <c r="FQ103" i="7"/>
  <c r="FU103" i="7"/>
  <c r="FY103" i="7"/>
  <c r="GC103" i="7"/>
  <c r="GG103" i="7"/>
  <c r="GK103" i="7"/>
  <c r="GO103" i="7"/>
  <c r="GS103" i="7"/>
  <c r="GW103" i="7"/>
  <c r="HA103" i="7"/>
  <c r="HE103" i="7"/>
  <c r="HI103" i="7"/>
  <c r="HM103" i="7"/>
  <c r="HQ103" i="7"/>
  <c r="HU103" i="7"/>
  <c r="HY103" i="7"/>
  <c r="IC103" i="7"/>
  <c r="IG103" i="7"/>
  <c r="IK103" i="7"/>
  <c r="IO103" i="7"/>
  <c r="IS103" i="7"/>
  <c r="IW103" i="7"/>
  <c r="JA103" i="7"/>
  <c r="JE103" i="7"/>
  <c r="JI103" i="7"/>
  <c r="JM103" i="7"/>
  <c r="JQ103" i="7"/>
  <c r="JU103" i="7"/>
  <c r="AQ103" i="7"/>
  <c r="AU103" i="7"/>
  <c r="AY103" i="7"/>
  <c r="BC103" i="7"/>
  <c r="BG103" i="7"/>
  <c r="BK103" i="7"/>
  <c r="BP103" i="7"/>
  <c r="BT103" i="7"/>
  <c r="BX103" i="7"/>
  <c r="CB103" i="7"/>
  <c r="CH103" i="7"/>
  <c r="CL103" i="7"/>
  <c r="CP103" i="7"/>
  <c r="CT103" i="7"/>
  <c r="CX103" i="7"/>
  <c r="DB103" i="7"/>
  <c r="DF103" i="7"/>
  <c r="DJ103" i="7"/>
  <c r="DN103" i="7"/>
  <c r="DR103" i="7"/>
  <c r="DV103" i="7"/>
  <c r="DZ103" i="7"/>
  <c r="ED103" i="7"/>
  <c r="EH103" i="7"/>
  <c r="EL103" i="7"/>
  <c r="EP103" i="7"/>
  <c r="ET103" i="7"/>
  <c r="EX103" i="7"/>
  <c r="FB103" i="7"/>
  <c r="FF103" i="7"/>
  <c r="FJ103" i="7"/>
  <c r="FN103" i="7"/>
  <c r="FR103" i="7"/>
  <c r="FV103" i="7"/>
  <c r="FZ103" i="7"/>
  <c r="GD103" i="7"/>
  <c r="GH103" i="7"/>
  <c r="GL103" i="7"/>
  <c r="GP103" i="7"/>
  <c r="GT103" i="7"/>
  <c r="GX103" i="7"/>
  <c r="HB103" i="7"/>
  <c r="HF103" i="7"/>
  <c r="HJ103" i="7"/>
  <c r="HN103" i="7"/>
  <c r="HR103" i="7"/>
  <c r="HV103" i="7"/>
  <c r="HZ103" i="7"/>
  <c r="ID103" i="7"/>
  <c r="IH103" i="7"/>
  <c r="IL103" i="7"/>
  <c r="IP103" i="7"/>
  <c r="IT103" i="7"/>
  <c r="IX103" i="7"/>
  <c r="JB103" i="7"/>
  <c r="JF103" i="7"/>
  <c r="JJ103" i="7"/>
  <c r="JN103" i="7"/>
  <c r="JR103" i="7"/>
  <c r="AR103" i="7"/>
  <c r="AV103" i="7"/>
  <c r="AZ103" i="7"/>
  <c r="BD103" i="7"/>
  <c r="BH103" i="7"/>
  <c r="BL103" i="7"/>
  <c r="BQ103" i="7"/>
  <c r="BU103" i="7"/>
  <c r="BY103" i="7"/>
  <c r="CC103" i="7"/>
  <c r="CI103" i="7"/>
  <c r="CM103" i="7"/>
  <c r="CQ103" i="7"/>
  <c r="CU103" i="7"/>
  <c r="CY103" i="7"/>
  <c r="DC103" i="7"/>
  <c r="DG103" i="7"/>
  <c r="DK103" i="7"/>
  <c r="DO103" i="7"/>
  <c r="DS103" i="7"/>
  <c r="DW103" i="7"/>
  <c r="EA103" i="7"/>
  <c r="EE103" i="7"/>
  <c r="EI103" i="7"/>
  <c r="EM103" i="7"/>
  <c r="EQ103" i="7"/>
  <c r="EU103" i="7"/>
  <c r="EY103" i="7"/>
  <c r="FC103" i="7"/>
  <c r="FG103" i="7"/>
  <c r="FK103" i="7"/>
  <c r="FO103" i="7"/>
  <c r="FS103" i="7"/>
  <c r="FW103" i="7"/>
  <c r="GA103" i="7"/>
  <c r="GE103" i="7"/>
  <c r="GI103" i="7"/>
  <c r="GM103" i="7"/>
  <c r="GQ103" i="7"/>
  <c r="GU103" i="7"/>
  <c r="GY103" i="7"/>
  <c r="HC103" i="7"/>
  <c r="HG103" i="7"/>
  <c r="HK103" i="7"/>
  <c r="HO103" i="7"/>
  <c r="HS103" i="7"/>
  <c r="HW103" i="7"/>
  <c r="IA103" i="7"/>
  <c r="IE103" i="7"/>
  <c r="II103" i="7"/>
  <c r="IM103" i="7"/>
  <c r="IQ103" i="7"/>
  <c r="IU103" i="7"/>
  <c r="IY103" i="7"/>
  <c r="JC103" i="7"/>
  <c r="JG103" i="7"/>
  <c r="JK103" i="7"/>
  <c r="JO103" i="7"/>
  <c r="JS103" i="7"/>
  <c r="AO103" i="7"/>
  <c r="AS103" i="7"/>
  <c r="AW103" i="7"/>
  <c r="BA103" i="7"/>
  <c r="BE103" i="7"/>
  <c r="BI103" i="7"/>
  <c r="BN103" i="7"/>
  <c r="BR103" i="7"/>
  <c r="BV103" i="7"/>
  <c r="BZ103" i="7"/>
  <c r="CF103" i="7"/>
  <c r="CJ103" i="7"/>
  <c r="CN103" i="7"/>
  <c r="CR103" i="7"/>
  <c r="CV103" i="7"/>
  <c r="CZ103" i="7"/>
  <c r="DD103" i="7"/>
  <c r="DH103" i="7"/>
  <c r="DL103" i="7"/>
  <c r="DP103" i="7"/>
  <c r="DT103" i="7"/>
  <c r="DX103" i="7"/>
  <c r="EB103" i="7"/>
  <c r="EF103" i="7"/>
  <c r="EJ103" i="7"/>
  <c r="EN103" i="7"/>
  <c r="ER103" i="7"/>
  <c r="EV103" i="7"/>
  <c r="EZ103" i="7"/>
  <c r="FD103" i="7"/>
  <c r="FH103" i="7"/>
  <c r="FL103" i="7"/>
  <c r="FP103" i="7"/>
  <c r="FT103" i="7"/>
  <c r="FX103" i="7"/>
  <c r="GB103" i="7"/>
  <c r="GF103" i="7"/>
  <c r="GJ103" i="7"/>
  <c r="GN103" i="7"/>
  <c r="GR103" i="7"/>
  <c r="GV103" i="7"/>
  <c r="GZ103" i="7"/>
  <c r="HD103" i="7"/>
  <c r="HH103" i="7"/>
  <c r="HL103" i="7"/>
  <c r="HP103" i="7"/>
  <c r="HT103" i="7"/>
  <c r="HX103" i="7"/>
  <c r="IB103" i="7"/>
  <c r="IF103" i="7"/>
  <c r="IJ103" i="7"/>
  <c r="IN103" i="7"/>
  <c r="IR103" i="7"/>
  <c r="IV103" i="7"/>
  <c r="IZ103" i="7"/>
  <c r="JD103" i="7"/>
  <c r="JH103" i="7"/>
  <c r="JL103" i="7"/>
  <c r="JP103" i="7"/>
  <c r="JT103" i="7"/>
  <c r="AR99" i="7"/>
  <c r="AV99" i="7"/>
  <c r="AZ99" i="7"/>
  <c r="BD99" i="7"/>
  <c r="BH99" i="7"/>
  <c r="BM99" i="7"/>
  <c r="BQ99" i="7"/>
  <c r="BV99" i="7"/>
  <c r="BZ99" i="7"/>
  <c r="CF99" i="7"/>
  <c r="CJ99" i="7"/>
  <c r="CN99" i="7"/>
  <c r="CR99" i="7"/>
  <c r="CV99" i="7"/>
  <c r="CZ99" i="7"/>
  <c r="DD99" i="7"/>
  <c r="DH99" i="7"/>
  <c r="DL99" i="7"/>
  <c r="DP99" i="7"/>
  <c r="DT99" i="7"/>
  <c r="DX99" i="7"/>
  <c r="EB99" i="7"/>
  <c r="EF99" i="7"/>
  <c r="EJ99" i="7"/>
  <c r="EN99" i="7"/>
  <c r="ER99" i="7"/>
  <c r="EV99" i="7"/>
  <c r="EZ99" i="7"/>
  <c r="FD99" i="7"/>
  <c r="FH99" i="7"/>
  <c r="FL99" i="7"/>
  <c r="FP99" i="7"/>
  <c r="FT99" i="7"/>
  <c r="FX99" i="7"/>
  <c r="GB99" i="7"/>
  <c r="GF99" i="7"/>
  <c r="GJ99" i="7"/>
  <c r="GN99" i="7"/>
  <c r="GR99" i="7"/>
  <c r="GV99" i="7"/>
  <c r="GZ99" i="7"/>
  <c r="HD99" i="7"/>
  <c r="HH99" i="7"/>
  <c r="HL99" i="7"/>
  <c r="HP99" i="7"/>
  <c r="HT99" i="7"/>
  <c r="HX99" i="7"/>
  <c r="IB99" i="7"/>
  <c r="IF99" i="7"/>
  <c r="IJ99" i="7"/>
  <c r="IN99" i="7"/>
  <c r="AS99" i="7"/>
  <c r="AX99" i="7"/>
  <c r="BC99" i="7"/>
  <c r="BI99" i="7"/>
  <c r="BO99" i="7"/>
  <c r="BU99" i="7"/>
  <c r="CA99" i="7"/>
  <c r="CH99" i="7"/>
  <c r="CM99" i="7"/>
  <c r="CS99" i="7"/>
  <c r="CX99" i="7"/>
  <c r="DC99" i="7"/>
  <c r="DI99" i="7"/>
  <c r="DN99" i="7"/>
  <c r="DS99" i="7"/>
  <c r="DY99" i="7"/>
  <c r="ED99" i="7"/>
  <c r="EI99" i="7"/>
  <c r="EO99" i="7"/>
  <c r="ET99" i="7"/>
  <c r="EY99" i="7"/>
  <c r="FE99" i="7"/>
  <c r="FJ99" i="7"/>
  <c r="FO99" i="7"/>
  <c r="FU99" i="7"/>
  <c r="FZ99" i="7"/>
  <c r="GE99" i="7"/>
  <c r="GK99" i="7"/>
  <c r="GP99" i="7"/>
  <c r="GU99" i="7"/>
  <c r="HA99" i="7"/>
  <c r="HF99" i="7"/>
  <c r="HK99" i="7"/>
  <c r="HQ99" i="7"/>
  <c r="HV99" i="7"/>
  <c r="IA99" i="7"/>
  <c r="IG99" i="7"/>
  <c r="IL99" i="7"/>
  <c r="IQ99" i="7"/>
  <c r="IU99" i="7"/>
  <c r="IY99" i="7"/>
  <c r="JC99" i="7"/>
  <c r="JG99" i="7"/>
  <c r="JK99" i="7"/>
  <c r="JO99" i="7"/>
  <c r="JS99" i="7"/>
  <c r="AO99" i="7"/>
  <c r="AT99" i="7"/>
  <c r="AY99" i="7"/>
  <c r="BE99" i="7"/>
  <c r="BK99" i="7"/>
  <c r="BP99" i="7"/>
  <c r="BW99" i="7"/>
  <c r="CB99" i="7"/>
  <c r="CI99" i="7"/>
  <c r="CO99" i="7"/>
  <c r="CT99" i="7"/>
  <c r="CY99" i="7"/>
  <c r="DE99" i="7"/>
  <c r="DJ99" i="7"/>
  <c r="DO99" i="7"/>
  <c r="DU99" i="7"/>
  <c r="DZ99" i="7"/>
  <c r="EE99" i="7"/>
  <c r="EK99" i="7"/>
  <c r="EP99" i="7"/>
  <c r="EU99" i="7"/>
  <c r="FA99" i="7"/>
  <c r="FF99" i="7"/>
  <c r="FK99" i="7"/>
  <c r="FQ99" i="7"/>
  <c r="FV99" i="7"/>
  <c r="GA99" i="7"/>
  <c r="GG99" i="7"/>
  <c r="GL99" i="7"/>
  <c r="GQ99" i="7"/>
  <c r="GW99" i="7"/>
  <c r="HB99" i="7"/>
  <c r="HG99" i="7"/>
  <c r="HM99" i="7"/>
  <c r="HR99" i="7"/>
  <c r="HW99" i="7"/>
  <c r="IC99" i="7"/>
  <c r="IH99" i="7"/>
  <c r="IM99" i="7"/>
  <c r="IR99" i="7"/>
  <c r="IV99" i="7"/>
  <c r="IZ99" i="7"/>
  <c r="JD99" i="7"/>
  <c r="JH99" i="7"/>
  <c r="JL99" i="7"/>
  <c r="JP99" i="7"/>
  <c r="JT99" i="7"/>
  <c r="AP99" i="7"/>
  <c r="AU99" i="7"/>
  <c r="BA99" i="7"/>
  <c r="BF99" i="7"/>
  <c r="BL99" i="7"/>
  <c r="BS99" i="7"/>
  <c r="BX99" i="7"/>
  <c r="CC99" i="7"/>
  <c r="CK99" i="7"/>
  <c r="CP99" i="7"/>
  <c r="CU99" i="7"/>
  <c r="DA99" i="7"/>
  <c r="DF99" i="7"/>
  <c r="DK99" i="7"/>
  <c r="DQ99" i="7"/>
  <c r="DV99" i="7"/>
  <c r="EA99" i="7"/>
  <c r="EG99" i="7"/>
  <c r="EL99" i="7"/>
  <c r="EQ99" i="7"/>
  <c r="EW99" i="7"/>
  <c r="FB99" i="7"/>
  <c r="FG99" i="7"/>
  <c r="FM99" i="7"/>
  <c r="FR99" i="7"/>
  <c r="FW99" i="7"/>
  <c r="GC99" i="7"/>
  <c r="GH99" i="7"/>
  <c r="GM99" i="7"/>
  <c r="GS99" i="7"/>
  <c r="GX99" i="7"/>
  <c r="HC99" i="7"/>
  <c r="HI99" i="7"/>
  <c r="HN99" i="7"/>
  <c r="HS99" i="7"/>
  <c r="HY99" i="7"/>
  <c r="ID99" i="7"/>
  <c r="II99" i="7"/>
  <c r="IO99" i="7"/>
  <c r="IS99" i="7"/>
  <c r="IW99" i="7"/>
  <c r="JA99" i="7"/>
  <c r="JE99" i="7"/>
  <c r="JI99" i="7"/>
  <c r="JM99" i="7"/>
  <c r="JQ99" i="7"/>
  <c r="JU99" i="7"/>
  <c r="AQ99" i="7"/>
  <c r="AW99" i="7"/>
  <c r="BB99" i="7"/>
  <c r="BG99" i="7"/>
  <c r="BN99" i="7"/>
  <c r="BT99" i="7"/>
  <c r="BY99" i="7"/>
  <c r="CG99" i="7"/>
  <c r="CL99" i="7"/>
  <c r="CQ99" i="7"/>
  <c r="CW99" i="7"/>
  <c r="DB99" i="7"/>
  <c r="DG99" i="7"/>
  <c r="DM99" i="7"/>
  <c r="DR99" i="7"/>
  <c r="DW99" i="7"/>
  <c r="EC99" i="7"/>
  <c r="EH99" i="7"/>
  <c r="EM99" i="7"/>
  <c r="ES99" i="7"/>
  <c r="EX99" i="7"/>
  <c r="FC99" i="7"/>
  <c r="FI99" i="7"/>
  <c r="FN99" i="7"/>
  <c r="FS99" i="7"/>
  <c r="FY99" i="7"/>
  <c r="GD99" i="7"/>
  <c r="GI99" i="7"/>
  <c r="GO99" i="7"/>
  <c r="GT99" i="7"/>
  <c r="GY99" i="7"/>
  <c r="HE99" i="7"/>
  <c r="HJ99" i="7"/>
  <c r="HO99" i="7"/>
  <c r="HU99" i="7"/>
  <c r="HZ99" i="7"/>
  <c r="IE99" i="7"/>
  <c r="IK99" i="7"/>
  <c r="IP99" i="7"/>
  <c r="IT99" i="7"/>
  <c r="IX99" i="7"/>
  <c r="JB99" i="7"/>
  <c r="JF99" i="7"/>
  <c r="JJ99" i="7"/>
  <c r="JN99" i="7"/>
  <c r="JR99" i="7"/>
  <c r="L63" i="7"/>
  <c r="P63" i="7" s="1"/>
  <c r="O63" i="7"/>
  <c r="L61" i="7"/>
  <c r="P61" i="7" s="1"/>
  <c r="O61" i="7"/>
  <c r="AN61" i="7" s="1"/>
  <c r="L59" i="7"/>
  <c r="P59" i="7" s="1"/>
  <c r="O59" i="7"/>
  <c r="L57" i="7"/>
  <c r="P57" i="7" s="1"/>
  <c r="O57" i="7"/>
  <c r="AN57" i="7" s="1"/>
  <c r="L55" i="7"/>
  <c r="P55" i="7" s="1"/>
  <c r="O55" i="7"/>
  <c r="L53" i="7"/>
  <c r="O53" i="7"/>
  <c r="AN53" i="7" s="1"/>
  <c r="O51" i="7"/>
  <c r="BI70" i="7"/>
  <c r="O70" i="7"/>
  <c r="BI85" i="7"/>
  <c r="O85" i="7"/>
  <c r="BI81" i="7"/>
  <c r="O81" i="7"/>
  <c r="BI77" i="7"/>
  <c r="O77" i="7"/>
  <c r="AP98" i="7"/>
  <c r="AT98" i="7"/>
  <c r="AX98" i="7"/>
  <c r="BB98" i="7"/>
  <c r="BF98" i="7"/>
  <c r="BJ98" i="7"/>
  <c r="BO98" i="7"/>
  <c r="BT98" i="7"/>
  <c r="BX98" i="7"/>
  <c r="CB98" i="7"/>
  <c r="CH98" i="7"/>
  <c r="CL98" i="7"/>
  <c r="CP98" i="7"/>
  <c r="CT98" i="7"/>
  <c r="CX98" i="7"/>
  <c r="DB98" i="7"/>
  <c r="DF98" i="7"/>
  <c r="DJ98" i="7"/>
  <c r="DN98" i="7"/>
  <c r="DR98" i="7"/>
  <c r="DV98" i="7"/>
  <c r="DZ98" i="7"/>
  <c r="ED98" i="7"/>
  <c r="EH98" i="7"/>
  <c r="EL98" i="7"/>
  <c r="EP98" i="7"/>
  <c r="ET98" i="7"/>
  <c r="EX98" i="7"/>
  <c r="FB98" i="7"/>
  <c r="FF98" i="7"/>
  <c r="FJ98" i="7"/>
  <c r="FN98" i="7"/>
  <c r="FR98" i="7"/>
  <c r="FV98" i="7"/>
  <c r="FZ98" i="7"/>
  <c r="GD98" i="7"/>
  <c r="GH98" i="7"/>
  <c r="GL98" i="7"/>
  <c r="GP98" i="7"/>
  <c r="GT98" i="7"/>
  <c r="GX98" i="7"/>
  <c r="HB98" i="7"/>
  <c r="HF98" i="7"/>
  <c r="HJ98" i="7"/>
  <c r="HN98" i="7"/>
  <c r="AQ98" i="7"/>
  <c r="AU98" i="7"/>
  <c r="AY98" i="7"/>
  <c r="BC98" i="7"/>
  <c r="BG98" i="7"/>
  <c r="BK98" i="7"/>
  <c r="BP98" i="7"/>
  <c r="BU98" i="7"/>
  <c r="BY98" i="7"/>
  <c r="CC98" i="7"/>
  <c r="CI98" i="7"/>
  <c r="CM98" i="7"/>
  <c r="CQ98" i="7"/>
  <c r="CU98" i="7"/>
  <c r="CY98" i="7"/>
  <c r="DC98" i="7"/>
  <c r="DG98" i="7"/>
  <c r="DK98" i="7"/>
  <c r="DO98" i="7"/>
  <c r="DS98" i="7"/>
  <c r="DW98" i="7"/>
  <c r="EA98" i="7"/>
  <c r="EE98" i="7"/>
  <c r="EI98" i="7"/>
  <c r="EM98" i="7"/>
  <c r="EQ98" i="7"/>
  <c r="EU98" i="7"/>
  <c r="EY98" i="7"/>
  <c r="FC98" i="7"/>
  <c r="FG98" i="7"/>
  <c r="FK98" i="7"/>
  <c r="FO98" i="7"/>
  <c r="FS98" i="7"/>
  <c r="FW98" i="7"/>
  <c r="GA98" i="7"/>
  <c r="GE98" i="7"/>
  <c r="GI98" i="7"/>
  <c r="GM98" i="7"/>
  <c r="GQ98" i="7"/>
  <c r="GU98" i="7"/>
  <c r="GY98" i="7"/>
  <c r="HC98" i="7"/>
  <c r="HG98" i="7"/>
  <c r="HK98" i="7"/>
  <c r="HO98" i="7"/>
  <c r="HS98" i="7"/>
  <c r="HW98" i="7"/>
  <c r="IA98" i="7"/>
  <c r="IE98" i="7"/>
  <c r="II98" i="7"/>
  <c r="IM98" i="7"/>
  <c r="IQ98" i="7"/>
  <c r="IU98" i="7"/>
  <c r="IY98" i="7"/>
  <c r="JC98" i="7"/>
  <c r="JG98" i="7"/>
  <c r="JK98" i="7"/>
  <c r="JO98" i="7"/>
  <c r="JS98" i="7"/>
  <c r="AO98" i="7"/>
  <c r="AS98" i="7"/>
  <c r="AZ98" i="7"/>
  <c r="BH98" i="7"/>
  <c r="BR98" i="7"/>
  <c r="BZ98" i="7"/>
  <c r="CJ98" i="7"/>
  <c r="CR98" i="7"/>
  <c r="CZ98" i="7"/>
  <c r="DH98" i="7"/>
  <c r="DP98" i="7"/>
  <c r="DX98" i="7"/>
  <c r="EF98" i="7"/>
  <c r="EN98" i="7"/>
  <c r="EV98" i="7"/>
  <c r="FD98" i="7"/>
  <c r="FL98" i="7"/>
  <c r="FT98" i="7"/>
  <c r="GB98" i="7"/>
  <c r="GJ98" i="7"/>
  <c r="GR98" i="7"/>
  <c r="GZ98" i="7"/>
  <c r="HH98" i="7"/>
  <c r="HP98" i="7"/>
  <c r="HU98" i="7"/>
  <c r="HZ98" i="7"/>
  <c r="IF98" i="7"/>
  <c r="IK98" i="7"/>
  <c r="IP98" i="7"/>
  <c r="IV98" i="7"/>
  <c r="JA98" i="7"/>
  <c r="JF98" i="7"/>
  <c r="JL98" i="7"/>
  <c r="JQ98" i="7"/>
  <c r="AR98" i="7"/>
  <c r="BA98" i="7"/>
  <c r="BI98" i="7"/>
  <c r="BS98" i="7"/>
  <c r="CA98" i="7"/>
  <c r="CK98" i="7"/>
  <c r="CS98" i="7"/>
  <c r="DA98" i="7"/>
  <c r="DI98" i="7"/>
  <c r="DQ98" i="7"/>
  <c r="DY98" i="7"/>
  <c r="EG98" i="7"/>
  <c r="EO98" i="7"/>
  <c r="EW98" i="7"/>
  <c r="FE98" i="7"/>
  <c r="FM98" i="7"/>
  <c r="FU98" i="7"/>
  <c r="GC98" i="7"/>
  <c r="GK98" i="7"/>
  <c r="GS98" i="7"/>
  <c r="HA98" i="7"/>
  <c r="HI98" i="7"/>
  <c r="HQ98" i="7"/>
  <c r="HV98" i="7"/>
  <c r="IB98" i="7"/>
  <c r="IG98" i="7"/>
  <c r="IL98" i="7"/>
  <c r="IR98" i="7"/>
  <c r="IW98" i="7"/>
  <c r="JB98" i="7"/>
  <c r="JH98" i="7"/>
  <c r="JM98" i="7"/>
  <c r="JR98" i="7"/>
  <c r="AV98" i="7"/>
  <c r="BD98" i="7"/>
  <c r="BL98" i="7"/>
  <c r="BV98" i="7"/>
  <c r="CF98" i="7"/>
  <c r="CN98" i="7"/>
  <c r="CV98" i="7"/>
  <c r="DD98" i="7"/>
  <c r="DL98" i="7"/>
  <c r="DT98" i="7"/>
  <c r="EB98" i="7"/>
  <c r="EJ98" i="7"/>
  <c r="ER98" i="7"/>
  <c r="EZ98" i="7"/>
  <c r="FH98" i="7"/>
  <c r="FP98" i="7"/>
  <c r="FX98" i="7"/>
  <c r="GF98" i="7"/>
  <c r="GN98" i="7"/>
  <c r="GV98" i="7"/>
  <c r="HD98" i="7"/>
  <c r="HL98" i="7"/>
  <c r="HR98" i="7"/>
  <c r="HX98" i="7"/>
  <c r="IC98" i="7"/>
  <c r="IH98" i="7"/>
  <c r="IN98" i="7"/>
  <c r="IS98" i="7"/>
  <c r="IX98" i="7"/>
  <c r="JD98" i="7"/>
  <c r="JI98" i="7"/>
  <c r="JN98" i="7"/>
  <c r="JT98" i="7"/>
  <c r="AW98" i="7"/>
  <c r="BE98" i="7"/>
  <c r="BN98" i="7"/>
  <c r="BW98" i="7"/>
  <c r="CG98" i="7"/>
  <c r="CO98" i="7"/>
  <c r="CW98" i="7"/>
  <c r="DE98" i="7"/>
  <c r="DM98" i="7"/>
  <c r="DU98" i="7"/>
  <c r="EC98" i="7"/>
  <c r="EK98" i="7"/>
  <c r="ES98" i="7"/>
  <c r="FA98" i="7"/>
  <c r="FI98" i="7"/>
  <c r="FQ98" i="7"/>
  <c r="FY98" i="7"/>
  <c r="GG98" i="7"/>
  <c r="GO98" i="7"/>
  <c r="GW98" i="7"/>
  <c r="HE98" i="7"/>
  <c r="HM98" i="7"/>
  <c r="HT98" i="7"/>
  <c r="HY98" i="7"/>
  <c r="ID98" i="7"/>
  <c r="IJ98" i="7"/>
  <c r="IO98" i="7"/>
  <c r="IT98" i="7"/>
  <c r="IZ98" i="7"/>
  <c r="JE98" i="7"/>
  <c r="JJ98" i="7"/>
  <c r="JP98" i="7"/>
  <c r="JU98" i="7"/>
  <c r="AP94" i="7"/>
  <c r="AT94" i="7"/>
  <c r="AX94" i="7"/>
  <c r="BB94" i="7"/>
  <c r="BF94" i="7"/>
  <c r="BK94" i="7"/>
  <c r="BQ94" i="7"/>
  <c r="BU94" i="7"/>
  <c r="BY94" i="7"/>
  <c r="CC94" i="7"/>
  <c r="CI94" i="7"/>
  <c r="CM94" i="7"/>
  <c r="CQ94" i="7"/>
  <c r="CU94" i="7"/>
  <c r="CY94" i="7"/>
  <c r="DC94" i="7"/>
  <c r="DG94" i="7"/>
  <c r="DK94" i="7"/>
  <c r="DO94" i="7"/>
  <c r="DS94" i="7"/>
  <c r="DW94" i="7"/>
  <c r="EA94" i="7"/>
  <c r="EE94" i="7"/>
  <c r="EI94" i="7"/>
  <c r="EM94" i="7"/>
  <c r="EQ94" i="7"/>
  <c r="EU94" i="7"/>
  <c r="EY94" i="7"/>
  <c r="FC94" i="7"/>
  <c r="FG94" i="7"/>
  <c r="FK94" i="7"/>
  <c r="FO94" i="7"/>
  <c r="FS94" i="7"/>
  <c r="FW94" i="7"/>
  <c r="GA94" i="7"/>
  <c r="GE94" i="7"/>
  <c r="GI94" i="7"/>
  <c r="GM94" i="7"/>
  <c r="GQ94" i="7"/>
  <c r="GU94" i="7"/>
  <c r="GY94" i="7"/>
  <c r="HC94" i="7"/>
  <c r="HG94" i="7"/>
  <c r="HK94" i="7"/>
  <c r="HO94" i="7"/>
  <c r="HS94" i="7"/>
  <c r="HW94" i="7"/>
  <c r="IA94" i="7"/>
  <c r="IE94" i="7"/>
  <c r="II94" i="7"/>
  <c r="IM94" i="7"/>
  <c r="IQ94" i="7"/>
  <c r="IU94" i="7"/>
  <c r="IY94" i="7"/>
  <c r="JC94" i="7"/>
  <c r="JG94" i="7"/>
  <c r="JK94" i="7"/>
  <c r="JO94" i="7"/>
  <c r="JS94" i="7"/>
  <c r="AQ94" i="7"/>
  <c r="AU94" i="7"/>
  <c r="AY94" i="7"/>
  <c r="BC94" i="7"/>
  <c r="BG94" i="7"/>
  <c r="BN94" i="7"/>
  <c r="BR94" i="7"/>
  <c r="BV94" i="7"/>
  <c r="BZ94" i="7"/>
  <c r="CF94" i="7"/>
  <c r="CJ94" i="7"/>
  <c r="CN94" i="7"/>
  <c r="CR94" i="7"/>
  <c r="CV94" i="7"/>
  <c r="CZ94" i="7"/>
  <c r="DD94" i="7"/>
  <c r="DH94" i="7"/>
  <c r="DL94" i="7"/>
  <c r="DP94" i="7"/>
  <c r="DT94" i="7"/>
  <c r="DX94" i="7"/>
  <c r="EB94" i="7"/>
  <c r="EF94" i="7"/>
  <c r="EJ94" i="7"/>
  <c r="EN94" i="7"/>
  <c r="ER94" i="7"/>
  <c r="EV94" i="7"/>
  <c r="EZ94" i="7"/>
  <c r="FD94" i="7"/>
  <c r="FH94" i="7"/>
  <c r="FL94" i="7"/>
  <c r="FP94" i="7"/>
  <c r="FT94" i="7"/>
  <c r="FX94" i="7"/>
  <c r="GB94" i="7"/>
  <c r="GF94" i="7"/>
  <c r="GJ94" i="7"/>
  <c r="GN94" i="7"/>
  <c r="GR94" i="7"/>
  <c r="GV94" i="7"/>
  <c r="GZ94" i="7"/>
  <c r="HD94" i="7"/>
  <c r="HH94" i="7"/>
  <c r="HL94" i="7"/>
  <c r="HP94" i="7"/>
  <c r="HT94" i="7"/>
  <c r="HX94" i="7"/>
  <c r="IB94" i="7"/>
  <c r="IF94" i="7"/>
  <c r="IJ94" i="7"/>
  <c r="IN94" i="7"/>
  <c r="IR94" i="7"/>
  <c r="IV94" i="7"/>
  <c r="IZ94" i="7"/>
  <c r="JD94" i="7"/>
  <c r="JH94" i="7"/>
  <c r="JL94" i="7"/>
  <c r="JP94" i="7"/>
  <c r="JT94" i="7"/>
  <c r="AR94" i="7"/>
  <c r="AV94" i="7"/>
  <c r="AZ94" i="7"/>
  <c r="BD94" i="7"/>
  <c r="BH94" i="7"/>
  <c r="BO94" i="7"/>
  <c r="BS94" i="7"/>
  <c r="BW94" i="7"/>
  <c r="CA94" i="7"/>
  <c r="CG94" i="7"/>
  <c r="CK94" i="7"/>
  <c r="CO94" i="7"/>
  <c r="CS94" i="7"/>
  <c r="CW94" i="7"/>
  <c r="DA94" i="7"/>
  <c r="DE94" i="7"/>
  <c r="DI94" i="7"/>
  <c r="DM94" i="7"/>
  <c r="DQ94" i="7"/>
  <c r="DU94" i="7"/>
  <c r="DY94" i="7"/>
  <c r="EC94" i="7"/>
  <c r="EG94" i="7"/>
  <c r="EK94" i="7"/>
  <c r="EO94" i="7"/>
  <c r="ES94" i="7"/>
  <c r="EW94" i="7"/>
  <c r="FA94" i="7"/>
  <c r="FE94" i="7"/>
  <c r="FI94" i="7"/>
  <c r="FM94" i="7"/>
  <c r="FQ94" i="7"/>
  <c r="FU94" i="7"/>
  <c r="FY94" i="7"/>
  <c r="GC94" i="7"/>
  <c r="GG94" i="7"/>
  <c r="GK94" i="7"/>
  <c r="GO94" i="7"/>
  <c r="GS94" i="7"/>
  <c r="GW94" i="7"/>
  <c r="HA94" i="7"/>
  <c r="HE94" i="7"/>
  <c r="HI94" i="7"/>
  <c r="HM94" i="7"/>
  <c r="HQ94" i="7"/>
  <c r="HU94" i="7"/>
  <c r="HY94" i="7"/>
  <c r="IC94" i="7"/>
  <c r="IG94" i="7"/>
  <c r="IK94" i="7"/>
  <c r="IO94" i="7"/>
  <c r="IS94" i="7"/>
  <c r="IW94" i="7"/>
  <c r="JA94" i="7"/>
  <c r="JE94" i="7"/>
  <c r="JI94" i="7"/>
  <c r="JM94" i="7"/>
  <c r="JQ94" i="7"/>
  <c r="JU94" i="7"/>
  <c r="AO94" i="7"/>
  <c r="AS94" i="7"/>
  <c r="AW94" i="7"/>
  <c r="BA94" i="7"/>
  <c r="BE94" i="7"/>
  <c r="BI94" i="7"/>
  <c r="BP94" i="7"/>
  <c r="BT94" i="7"/>
  <c r="BX94" i="7"/>
  <c r="CB94" i="7"/>
  <c r="CH94" i="7"/>
  <c r="CL94" i="7"/>
  <c r="CP94" i="7"/>
  <c r="CT94" i="7"/>
  <c r="CX94" i="7"/>
  <c r="DB94" i="7"/>
  <c r="DF94" i="7"/>
  <c r="DJ94" i="7"/>
  <c r="DN94" i="7"/>
  <c r="DR94" i="7"/>
  <c r="DV94" i="7"/>
  <c r="DZ94" i="7"/>
  <c r="ED94" i="7"/>
  <c r="EH94" i="7"/>
  <c r="EL94" i="7"/>
  <c r="EP94" i="7"/>
  <c r="ET94" i="7"/>
  <c r="EX94" i="7"/>
  <c r="FB94" i="7"/>
  <c r="FF94" i="7"/>
  <c r="FJ94" i="7"/>
  <c r="FN94" i="7"/>
  <c r="FR94" i="7"/>
  <c r="FV94" i="7"/>
  <c r="FZ94" i="7"/>
  <c r="GD94" i="7"/>
  <c r="GH94" i="7"/>
  <c r="GL94" i="7"/>
  <c r="GP94" i="7"/>
  <c r="GT94" i="7"/>
  <c r="GX94" i="7"/>
  <c r="HB94" i="7"/>
  <c r="HF94" i="7"/>
  <c r="HJ94" i="7"/>
  <c r="HN94" i="7"/>
  <c r="HR94" i="7"/>
  <c r="HV94" i="7"/>
  <c r="HZ94" i="7"/>
  <c r="ID94" i="7"/>
  <c r="IH94" i="7"/>
  <c r="IL94" i="7"/>
  <c r="IP94" i="7"/>
  <c r="IT94" i="7"/>
  <c r="IX94" i="7"/>
  <c r="JB94" i="7"/>
  <c r="JF94" i="7"/>
  <c r="JJ94" i="7"/>
  <c r="JN94" i="7"/>
  <c r="JR94" i="7"/>
  <c r="AM90" i="7"/>
  <c r="AQ90" i="7"/>
  <c r="AU90" i="7"/>
  <c r="AY90" i="7"/>
  <c r="BC90" i="7"/>
  <c r="BG90" i="7"/>
  <c r="BK90" i="7"/>
  <c r="BQ90" i="7"/>
  <c r="BU90" i="7"/>
  <c r="BY90" i="7"/>
  <c r="CC90" i="7"/>
  <c r="CI90" i="7"/>
  <c r="CM90" i="7"/>
  <c r="CQ90" i="7"/>
  <c r="CU90" i="7"/>
  <c r="CY90" i="7"/>
  <c r="DC90" i="7"/>
  <c r="DG90" i="7"/>
  <c r="DK90" i="7"/>
  <c r="DO90" i="7"/>
  <c r="DS90" i="7"/>
  <c r="DW90" i="7"/>
  <c r="EA90" i="7"/>
  <c r="EE90" i="7"/>
  <c r="EI90" i="7"/>
  <c r="EM90" i="7"/>
  <c r="EQ90" i="7"/>
  <c r="EU90" i="7"/>
  <c r="EY90" i="7"/>
  <c r="FC90" i="7"/>
  <c r="FG90" i="7"/>
  <c r="FK90" i="7"/>
  <c r="FO90" i="7"/>
  <c r="FS90" i="7"/>
  <c r="FW90" i="7"/>
  <c r="GA90" i="7"/>
  <c r="GE90" i="7"/>
  <c r="GI90" i="7"/>
  <c r="GM90" i="7"/>
  <c r="GQ90" i="7"/>
  <c r="GU90" i="7"/>
  <c r="GY90" i="7"/>
  <c r="HC90" i="7"/>
  <c r="HG90" i="7"/>
  <c r="HK90" i="7"/>
  <c r="HO90" i="7"/>
  <c r="HS90" i="7"/>
  <c r="HW90" i="7"/>
  <c r="IA90" i="7"/>
  <c r="IE90" i="7"/>
  <c r="II90" i="7"/>
  <c r="IM90" i="7"/>
  <c r="IQ90" i="7"/>
  <c r="IU90" i="7"/>
  <c r="IY90" i="7"/>
  <c r="JC90" i="7"/>
  <c r="JG90" i="7"/>
  <c r="JK90" i="7"/>
  <c r="JO90" i="7"/>
  <c r="JS90" i="7"/>
  <c r="AR90" i="7"/>
  <c r="AV90" i="7"/>
  <c r="AZ90" i="7"/>
  <c r="BD90" i="7"/>
  <c r="BH90" i="7"/>
  <c r="BN90" i="7"/>
  <c r="BR90" i="7"/>
  <c r="BV90" i="7"/>
  <c r="BZ90" i="7"/>
  <c r="CF90" i="7"/>
  <c r="CJ90" i="7"/>
  <c r="CN90" i="7"/>
  <c r="CR90" i="7"/>
  <c r="CV90" i="7"/>
  <c r="CZ90" i="7"/>
  <c r="DD90" i="7"/>
  <c r="DH90" i="7"/>
  <c r="DL90" i="7"/>
  <c r="DP90" i="7"/>
  <c r="DT90" i="7"/>
  <c r="DX90" i="7"/>
  <c r="EB90" i="7"/>
  <c r="EF90" i="7"/>
  <c r="EJ90" i="7"/>
  <c r="EN90" i="7"/>
  <c r="ER90" i="7"/>
  <c r="EV90" i="7"/>
  <c r="EZ90" i="7"/>
  <c r="FD90" i="7"/>
  <c r="FH90" i="7"/>
  <c r="FL90" i="7"/>
  <c r="FP90" i="7"/>
  <c r="FT90" i="7"/>
  <c r="FX90" i="7"/>
  <c r="GB90" i="7"/>
  <c r="GF90" i="7"/>
  <c r="GJ90" i="7"/>
  <c r="GN90" i="7"/>
  <c r="GR90" i="7"/>
  <c r="GV90" i="7"/>
  <c r="GZ90" i="7"/>
  <c r="HD90" i="7"/>
  <c r="HH90" i="7"/>
  <c r="HL90" i="7"/>
  <c r="HP90" i="7"/>
  <c r="HT90" i="7"/>
  <c r="HX90" i="7"/>
  <c r="IB90" i="7"/>
  <c r="IF90" i="7"/>
  <c r="IJ90" i="7"/>
  <c r="IN90" i="7"/>
  <c r="IR90" i="7"/>
  <c r="IV90" i="7"/>
  <c r="IZ90" i="7"/>
  <c r="JD90" i="7"/>
  <c r="JH90" i="7"/>
  <c r="JL90" i="7"/>
  <c r="JP90" i="7"/>
  <c r="JT90" i="7"/>
  <c r="AO90" i="7"/>
  <c r="AS90" i="7"/>
  <c r="AW90" i="7"/>
  <c r="BA90" i="7"/>
  <c r="BE90" i="7"/>
  <c r="BI90" i="7"/>
  <c r="BO90" i="7"/>
  <c r="BS90" i="7"/>
  <c r="BW90" i="7"/>
  <c r="CA90" i="7"/>
  <c r="CG90" i="7"/>
  <c r="CK90" i="7"/>
  <c r="CO90" i="7"/>
  <c r="CS90" i="7"/>
  <c r="CW90" i="7"/>
  <c r="DA90" i="7"/>
  <c r="DE90" i="7"/>
  <c r="DI90" i="7"/>
  <c r="DM90" i="7"/>
  <c r="DQ90" i="7"/>
  <c r="DU90" i="7"/>
  <c r="DY90" i="7"/>
  <c r="EC90" i="7"/>
  <c r="EG90" i="7"/>
  <c r="EK90" i="7"/>
  <c r="EO90" i="7"/>
  <c r="ES90" i="7"/>
  <c r="EW90" i="7"/>
  <c r="FA90" i="7"/>
  <c r="FE90" i="7"/>
  <c r="FI90" i="7"/>
  <c r="FM90" i="7"/>
  <c r="FQ90" i="7"/>
  <c r="FU90" i="7"/>
  <c r="FY90" i="7"/>
  <c r="GC90" i="7"/>
  <c r="GG90" i="7"/>
  <c r="GK90" i="7"/>
  <c r="GO90" i="7"/>
  <c r="GS90" i="7"/>
  <c r="GW90" i="7"/>
  <c r="HA90" i="7"/>
  <c r="HE90" i="7"/>
  <c r="HI90" i="7"/>
  <c r="HM90" i="7"/>
  <c r="HQ90" i="7"/>
  <c r="HU90" i="7"/>
  <c r="HY90" i="7"/>
  <c r="IC90" i="7"/>
  <c r="IG90" i="7"/>
  <c r="IK90" i="7"/>
  <c r="IO90" i="7"/>
  <c r="IS90" i="7"/>
  <c r="IW90" i="7"/>
  <c r="JA90" i="7"/>
  <c r="JE90" i="7"/>
  <c r="JI90" i="7"/>
  <c r="JM90" i="7"/>
  <c r="JQ90" i="7"/>
  <c r="JU90" i="7"/>
  <c r="AP90" i="7"/>
  <c r="AT90" i="7"/>
  <c r="AX90" i="7"/>
  <c r="BB90" i="7"/>
  <c r="BF90" i="7"/>
  <c r="BJ90" i="7"/>
  <c r="BP90" i="7"/>
  <c r="BT90" i="7"/>
  <c r="BX90" i="7"/>
  <c r="CB90" i="7"/>
  <c r="CH90" i="7"/>
  <c r="CL90" i="7"/>
  <c r="CP90" i="7"/>
  <c r="CT90" i="7"/>
  <c r="CX90" i="7"/>
  <c r="DB90" i="7"/>
  <c r="DF90" i="7"/>
  <c r="DJ90" i="7"/>
  <c r="DN90" i="7"/>
  <c r="DR90" i="7"/>
  <c r="DV90" i="7"/>
  <c r="DZ90" i="7"/>
  <c r="ED90" i="7"/>
  <c r="EH90" i="7"/>
  <c r="EL90" i="7"/>
  <c r="EP90" i="7"/>
  <c r="ET90" i="7"/>
  <c r="EX90" i="7"/>
  <c r="FB90" i="7"/>
  <c r="FF90" i="7"/>
  <c r="FJ90" i="7"/>
  <c r="FN90" i="7"/>
  <c r="FR90" i="7"/>
  <c r="FV90" i="7"/>
  <c r="FZ90" i="7"/>
  <c r="GD90" i="7"/>
  <c r="GH90" i="7"/>
  <c r="GL90" i="7"/>
  <c r="GP90" i="7"/>
  <c r="GT90" i="7"/>
  <c r="GX90" i="7"/>
  <c r="HB90" i="7"/>
  <c r="HF90" i="7"/>
  <c r="HJ90" i="7"/>
  <c r="HN90" i="7"/>
  <c r="HR90" i="7"/>
  <c r="HV90" i="7"/>
  <c r="HZ90" i="7"/>
  <c r="ID90" i="7"/>
  <c r="IH90" i="7"/>
  <c r="IL90" i="7"/>
  <c r="IP90" i="7"/>
  <c r="IT90" i="7"/>
  <c r="IX90" i="7"/>
  <c r="JB90" i="7"/>
  <c r="JF90" i="7"/>
  <c r="JJ90" i="7"/>
  <c r="JN90" i="7"/>
  <c r="JR90" i="7"/>
  <c r="AO86" i="7"/>
  <c r="AS86" i="7"/>
  <c r="AW86" i="7"/>
  <c r="BA86" i="7"/>
  <c r="BE86" i="7"/>
  <c r="BI86" i="7"/>
  <c r="BO86" i="7"/>
  <c r="BT86" i="7"/>
  <c r="BX86" i="7"/>
  <c r="CB86" i="7"/>
  <c r="CH86" i="7"/>
  <c r="CL86" i="7"/>
  <c r="CP86" i="7"/>
  <c r="CT86" i="7"/>
  <c r="CX86" i="7"/>
  <c r="DB86" i="7"/>
  <c r="DF86" i="7"/>
  <c r="DJ86" i="7"/>
  <c r="DN86" i="7"/>
  <c r="DR86" i="7"/>
  <c r="DV86" i="7"/>
  <c r="DZ86" i="7"/>
  <c r="ED86" i="7"/>
  <c r="EH86" i="7"/>
  <c r="EL86" i="7"/>
  <c r="EP86" i="7"/>
  <c r="ET86" i="7"/>
  <c r="EX86" i="7"/>
  <c r="FB86" i="7"/>
  <c r="FF86" i="7"/>
  <c r="FJ86" i="7"/>
  <c r="FN86" i="7"/>
  <c r="FR86" i="7"/>
  <c r="FV86" i="7"/>
  <c r="FZ86" i="7"/>
  <c r="GD86" i="7"/>
  <c r="GH86" i="7"/>
  <c r="GL86" i="7"/>
  <c r="GP86" i="7"/>
  <c r="GT86" i="7"/>
  <c r="GX86" i="7"/>
  <c r="HB86" i="7"/>
  <c r="HF86" i="7"/>
  <c r="HJ86" i="7"/>
  <c r="HN86" i="7"/>
  <c r="HR86" i="7"/>
  <c r="HV86" i="7"/>
  <c r="HZ86" i="7"/>
  <c r="ID86" i="7"/>
  <c r="IH86" i="7"/>
  <c r="IL86" i="7"/>
  <c r="IP86" i="7"/>
  <c r="IT86" i="7"/>
  <c r="IX86" i="7"/>
  <c r="AP86" i="7"/>
  <c r="AT86" i="7"/>
  <c r="AX86" i="7"/>
  <c r="BB86" i="7"/>
  <c r="BF86" i="7"/>
  <c r="BJ86" i="7"/>
  <c r="BP86" i="7"/>
  <c r="BU86" i="7"/>
  <c r="BY86" i="7"/>
  <c r="CC86" i="7"/>
  <c r="CI86" i="7"/>
  <c r="CM86" i="7"/>
  <c r="CQ86" i="7"/>
  <c r="CU86" i="7"/>
  <c r="CY86" i="7"/>
  <c r="DC86" i="7"/>
  <c r="DG86" i="7"/>
  <c r="DK86" i="7"/>
  <c r="DO86" i="7"/>
  <c r="DS86" i="7"/>
  <c r="DW86" i="7"/>
  <c r="EA86" i="7"/>
  <c r="EE86" i="7"/>
  <c r="EI86" i="7"/>
  <c r="EM86" i="7"/>
  <c r="EQ86" i="7"/>
  <c r="EU86" i="7"/>
  <c r="EY86" i="7"/>
  <c r="FC86" i="7"/>
  <c r="FG86" i="7"/>
  <c r="FK86" i="7"/>
  <c r="FO86" i="7"/>
  <c r="FS86" i="7"/>
  <c r="FW86" i="7"/>
  <c r="GA86" i="7"/>
  <c r="GE86" i="7"/>
  <c r="GI86" i="7"/>
  <c r="GM86" i="7"/>
  <c r="GQ86" i="7"/>
  <c r="GU86" i="7"/>
  <c r="GY86" i="7"/>
  <c r="HC86" i="7"/>
  <c r="HG86" i="7"/>
  <c r="HK86" i="7"/>
  <c r="HO86" i="7"/>
  <c r="HS86" i="7"/>
  <c r="HW86" i="7"/>
  <c r="IA86" i="7"/>
  <c r="IE86" i="7"/>
  <c r="II86" i="7"/>
  <c r="IM86" i="7"/>
  <c r="IQ86" i="7"/>
  <c r="IU86" i="7"/>
  <c r="IY86" i="7"/>
  <c r="JC86" i="7"/>
  <c r="JG86" i="7"/>
  <c r="JK86" i="7"/>
  <c r="JO86" i="7"/>
  <c r="JS86" i="7"/>
  <c r="AQ86" i="7"/>
  <c r="AU86" i="7"/>
  <c r="AY86" i="7"/>
  <c r="BC86" i="7"/>
  <c r="BG86" i="7"/>
  <c r="BL86" i="7"/>
  <c r="BQ86" i="7"/>
  <c r="BV86" i="7"/>
  <c r="BZ86" i="7"/>
  <c r="CF86" i="7"/>
  <c r="CJ86" i="7"/>
  <c r="CN86" i="7"/>
  <c r="CR86" i="7"/>
  <c r="CV86" i="7"/>
  <c r="CZ86" i="7"/>
  <c r="DD86" i="7"/>
  <c r="DH86" i="7"/>
  <c r="DL86" i="7"/>
  <c r="DP86" i="7"/>
  <c r="DT86" i="7"/>
  <c r="DX86" i="7"/>
  <c r="AR86" i="7"/>
  <c r="AV86" i="7"/>
  <c r="AZ86" i="7"/>
  <c r="BD86" i="7"/>
  <c r="BH86" i="7"/>
  <c r="BN86" i="7"/>
  <c r="BS86" i="7"/>
  <c r="BW86" i="7"/>
  <c r="CA86" i="7"/>
  <c r="CG86" i="7"/>
  <c r="CK86" i="7"/>
  <c r="CO86" i="7"/>
  <c r="CS86" i="7"/>
  <c r="CW86" i="7"/>
  <c r="DA86" i="7"/>
  <c r="DE86" i="7"/>
  <c r="DI86" i="7"/>
  <c r="DM86" i="7"/>
  <c r="DQ86" i="7"/>
  <c r="DU86" i="7"/>
  <c r="DY86" i="7"/>
  <c r="EC86" i="7"/>
  <c r="EG86" i="7"/>
  <c r="EK86" i="7"/>
  <c r="EO86" i="7"/>
  <c r="ES86" i="7"/>
  <c r="EW86" i="7"/>
  <c r="FA86" i="7"/>
  <c r="FE86" i="7"/>
  <c r="FI86" i="7"/>
  <c r="FM86" i="7"/>
  <c r="FQ86" i="7"/>
  <c r="FU86" i="7"/>
  <c r="FY86" i="7"/>
  <c r="GC86" i="7"/>
  <c r="GG86" i="7"/>
  <c r="GK86" i="7"/>
  <c r="GO86" i="7"/>
  <c r="GS86" i="7"/>
  <c r="GW86" i="7"/>
  <c r="HA86" i="7"/>
  <c r="HE86" i="7"/>
  <c r="HI86" i="7"/>
  <c r="HM86" i="7"/>
  <c r="HQ86" i="7"/>
  <c r="HU86" i="7"/>
  <c r="HY86" i="7"/>
  <c r="IC86" i="7"/>
  <c r="IG86" i="7"/>
  <c r="IK86" i="7"/>
  <c r="IO86" i="7"/>
  <c r="IS86" i="7"/>
  <c r="IW86" i="7"/>
  <c r="JA86" i="7"/>
  <c r="JE86" i="7"/>
  <c r="JI86" i="7"/>
  <c r="JM86" i="7"/>
  <c r="JQ86" i="7"/>
  <c r="EJ86" i="7"/>
  <c r="EZ86" i="7"/>
  <c r="FP86" i="7"/>
  <c r="GF86" i="7"/>
  <c r="GV86" i="7"/>
  <c r="HL86" i="7"/>
  <c r="IB86" i="7"/>
  <c r="IR86" i="7"/>
  <c r="JD86" i="7"/>
  <c r="JL86" i="7"/>
  <c r="JT86" i="7"/>
  <c r="EN86" i="7"/>
  <c r="FD86" i="7"/>
  <c r="FT86" i="7"/>
  <c r="GJ86" i="7"/>
  <c r="GZ86" i="7"/>
  <c r="HP86" i="7"/>
  <c r="IF86" i="7"/>
  <c r="IV86" i="7"/>
  <c r="JF86" i="7"/>
  <c r="JN86" i="7"/>
  <c r="JU86" i="7"/>
  <c r="EB86" i="7"/>
  <c r="ER86" i="7"/>
  <c r="FH86" i="7"/>
  <c r="FX86" i="7"/>
  <c r="GN86" i="7"/>
  <c r="HD86" i="7"/>
  <c r="HT86" i="7"/>
  <c r="IJ86" i="7"/>
  <c r="IZ86" i="7"/>
  <c r="JH86" i="7"/>
  <c r="JP86" i="7"/>
  <c r="EF86" i="7"/>
  <c r="EV86" i="7"/>
  <c r="FL86" i="7"/>
  <c r="GB86" i="7"/>
  <c r="GR86" i="7"/>
  <c r="HH86" i="7"/>
  <c r="HX86" i="7"/>
  <c r="IN86" i="7"/>
  <c r="JB86" i="7"/>
  <c r="JJ86" i="7"/>
  <c r="JR86" i="7"/>
  <c r="AT82" i="7"/>
  <c r="AX82" i="7"/>
  <c r="BB82" i="7"/>
  <c r="BF82" i="7"/>
  <c r="BL82" i="7"/>
  <c r="BP82" i="7"/>
  <c r="BT82" i="7"/>
  <c r="BX82" i="7"/>
  <c r="CB82" i="7"/>
  <c r="CF82" i="7"/>
  <c r="CJ82" i="7"/>
  <c r="CN82" i="7"/>
  <c r="CR82" i="7"/>
  <c r="CV82" i="7"/>
  <c r="CZ82" i="7"/>
  <c r="DD82" i="7"/>
  <c r="DH82" i="7"/>
  <c r="DL82" i="7"/>
  <c r="DP82" i="7"/>
  <c r="DT82" i="7"/>
  <c r="DX82" i="7"/>
  <c r="EB82" i="7"/>
  <c r="EF82" i="7"/>
  <c r="EJ82" i="7"/>
  <c r="EN82" i="7"/>
  <c r="ER82" i="7"/>
  <c r="EV82" i="7"/>
  <c r="EZ82" i="7"/>
  <c r="FD82" i="7"/>
  <c r="FH82" i="7"/>
  <c r="FL82" i="7"/>
  <c r="FP82" i="7"/>
  <c r="FT82" i="7"/>
  <c r="FX82" i="7"/>
  <c r="GB82" i="7"/>
  <c r="GF82" i="7"/>
  <c r="GJ82" i="7"/>
  <c r="GN82" i="7"/>
  <c r="GR82" i="7"/>
  <c r="GV82" i="7"/>
  <c r="GZ82" i="7"/>
  <c r="HD82" i="7"/>
  <c r="HH82" i="7"/>
  <c r="HL82" i="7"/>
  <c r="HP82" i="7"/>
  <c r="HT82" i="7"/>
  <c r="HX82" i="7"/>
  <c r="IB82" i="7"/>
  <c r="IF82" i="7"/>
  <c r="IJ82" i="7"/>
  <c r="IN82" i="7"/>
  <c r="IR82" i="7"/>
  <c r="IV82" i="7"/>
  <c r="IZ82" i="7"/>
  <c r="JD82" i="7"/>
  <c r="JH82" i="7"/>
  <c r="JL82" i="7"/>
  <c r="JP82" i="7"/>
  <c r="JT82" i="7"/>
  <c r="AP82" i="7"/>
  <c r="AU82" i="7"/>
  <c r="AY82" i="7"/>
  <c r="BC82" i="7"/>
  <c r="BG82" i="7"/>
  <c r="BM82" i="7"/>
  <c r="BQ82" i="7"/>
  <c r="BU82" i="7"/>
  <c r="BY82" i="7"/>
  <c r="CC82" i="7"/>
  <c r="CG82" i="7"/>
  <c r="CK82" i="7"/>
  <c r="CO82" i="7"/>
  <c r="CS82" i="7"/>
  <c r="CW82" i="7"/>
  <c r="DA82" i="7"/>
  <c r="DE82" i="7"/>
  <c r="DI82" i="7"/>
  <c r="DM82" i="7"/>
  <c r="DQ82" i="7"/>
  <c r="DU82" i="7"/>
  <c r="DY82" i="7"/>
  <c r="EC82" i="7"/>
  <c r="EG82" i="7"/>
  <c r="EK82" i="7"/>
  <c r="EO82" i="7"/>
  <c r="ES82" i="7"/>
  <c r="EW82" i="7"/>
  <c r="FA82" i="7"/>
  <c r="FE82" i="7"/>
  <c r="FI82" i="7"/>
  <c r="FM82" i="7"/>
  <c r="FQ82" i="7"/>
  <c r="FU82" i="7"/>
  <c r="FY82" i="7"/>
  <c r="GC82" i="7"/>
  <c r="GG82" i="7"/>
  <c r="GK82" i="7"/>
  <c r="GO82" i="7"/>
  <c r="GS82" i="7"/>
  <c r="GW82" i="7"/>
  <c r="HA82" i="7"/>
  <c r="HE82" i="7"/>
  <c r="HI82" i="7"/>
  <c r="HM82" i="7"/>
  <c r="HQ82" i="7"/>
  <c r="HU82" i="7"/>
  <c r="HY82" i="7"/>
  <c r="IC82" i="7"/>
  <c r="IG82" i="7"/>
  <c r="IK82" i="7"/>
  <c r="IO82" i="7"/>
  <c r="IS82" i="7"/>
  <c r="IW82" i="7"/>
  <c r="JA82" i="7"/>
  <c r="JE82" i="7"/>
  <c r="JI82" i="7"/>
  <c r="JM82" i="7"/>
  <c r="JQ82" i="7"/>
  <c r="JU82" i="7"/>
  <c r="AQ82" i="7"/>
  <c r="AV82" i="7"/>
  <c r="AZ82" i="7"/>
  <c r="BD82" i="7"/>
  <c r="BJ82" i="7"/>
  <c r="BN82" i="7"/>
  <c r="BR82" i="7"/>
  <c r="BV82" i="7"/>
  <c r="BZ82" i="7"/>
  <c r="CD82" i="7"/>
  <c r="CH82" i="7"/>
  <c r="CL82" i="7"/>
  <c r="CP82" i="7"/>
  <c r="CT82" i="7"/>
  <c r="CX82" i="7"/>
  <c r="DB82" i="7"/>
  <c r="DF82" i="7"/>
  <c r="DJ82" i="7"/>
  <c r="DN82" i="7"/>
  <c r="DR82" i="7"/>
  <c r="DV82" i="7"/>
  <c r="DZ82" i="7"/>
  <c r="ED82" i="7"/>
  <c r="EH82" i="7"/>
  <c r="EL82" i="7"/>
  <c r="EP82" i="7"/>
  <c r="ET82" i="7"/>
  <c r="EX82" i="7"/>
  <c r="FB82" i="7"/>
  <c r="FF82" i="7"/>
  <c r="FJ82" i="7"/>
  <c r="FN82" i="7"/>
  <c r="FR82" i="7"/>
  <c r="FV82" i="7"/>
  <c r="FZ82" i="7"/>
  <c r="GD82" i="7"/>
  <c r="GH82" i="7"/>
  <c r="GL82" i="7"/>
  <c r="GP82" i="7"/>
  <c r="GT82" i="7"/>
  <c r="GX82" i="7"/>
  <c r="HB82" i="7"/>
  <c r="HF82" i="7"/>
  <c r="HJ82" i="7"/>
  <c r="HN82" i="7"/>
  <c r="HR82" i="7"/>
  <c r="HV82" i="7"/>
  <c r="HZ82" i="7"/>
  <c r="ID82" i="7"/>
  <c r="IH82" i="7"/>
  <c r="IL82" i="7"/>
  <c r="IP82" i="7"/>
  <c r="IT82" i="7"/>
  <c r="IX82" i="7"/>
  <c r="JB82" i="7"/>
  <c r="JF82" i="7"/>
  <c r="JJ82" i="7"/>
  <c r="JN82" i="7"/>
  <c r="JR82" i="7"/>
  <c r="AS82" i="7"/>
  <c r="AW82" i="7"/>
  <c r="BA82" i="7"/>
  <c r="BE82" i="7"/>
  <c r="BK82" i="7"/>
  <c r="BO82" i="7"/>
  <c r="BS82" i="7"/>
  <c r="BW82" i="7"/>
  <c r="CA82" i="7"/>
  <c r="CE82" i="7"/>
  <c r="CI82" i="7"/>
  <c r="CM82" i="7"/>
  <c r="CQ82" i="7"/>
  <c r="CU82" i="7"/>
  <c r="CY82" i="7"/>
  <c r="DC82" i="7"/>
  <c r="DG82" i="7"/>
  <c r="DK82" i="7"/>
  <c r="DO82" i="7"/>
  <c r="DS82" i="7"/>
  <c r="DW82" i="7"/>
  <c r="EA82" i="7"/>
  <c r="EE82" i="7"/>
  <c r="EI82" i="7"/>
  <c r="EM82" i="7"/>
  <c r="EQ82" i="7"/>
  <c r="EU82" i="7"/>
  <c r="EY82" i="7"/>
  <c r="FC82" i="7"/>
  <c r="FG82" i="7"/>
  <c r="FK82" i="7"/>
  <c r="FO82" i="7"/>
  <c r="FS82" i="7"/>
  <c r="FW82" i="7"/>
  <c r="GA82" i="7"/>
  <c r="GE82" i="7"/>
  <c r="GI82" i="7"/>
  <c r="GM82" i="7"/>
  <c r="GQ82" i="7"/>
  <c r="GU82" i="7"/>
  <c r="GY82" i="7"/>
  <c r="HC82" i="7"/>
  <c r="HG82" i="7"/>
  <c r="HK82" i="7"/>
  <c r="HO82" i="7"/>
  <c r="HS82" i="7"/>
  <c r="HW82" i="7"/>
  <c r="IA82" i="7"/>
  <c r="IE82" i="7"/>
  <c r="II82" i="7"/>
  <c r="IM82" i="7"/>
  <c r="IQ82" i="7"/>
  <c r="IU82" i="7"/>
  <c r="IY82" i="7"/>
  <c r="JC82" i="7"/>
  <c r="JG82" i="7"/>
  <c r="JK82" i="7"/>
  <c r="JO82" i="7"/>
  <c r="JS82" i="7"/>
  <c r="AR78" i="7"/>
  <c r="AW78" i="7"/>
  <c r="BA78" i="7"/>
  <c r="BE78" i="7"/>
  <c r="BK78" i="7"/>
  <c r="BO78" i="7"/>
  <c r="BS78" i="7"/>
  <c r="BW78" i="7"/>
  <c r="CA78" i="7"/>
  <c r="CE78" i="7"/>
  <c r="CI78" i="7"/>
  <c r="CM78" i="7"/>
  <c r="CQ78" i="7"/>
  <c r="CU78" i="7"/>
  <c r="CY78" i="7"/>
  <c r="DC78" i="7"/>
  <c r="DG78" i="7"/>
  <c r="DK78" i="7"/>
  <c r="DO78" i="7"/>
  <c r="DS78" i="7"/>
  <c r="DW78" i="7"/>
  <c r="EA78" i="7"/>
  <c r="EE78" i="7"/>
  <c r="EI78" i="7"/>
  <c r="EM78" i="7"/>
  <c r="EQ78" i="7"/>
  <c r="EU78" i="7"/>
  <c r="EY78" i="7"/>
  <c r="FC78" i="7"/>
  <c r="FG78" i="7"/>
  <c r="FK78" i="7"/>
  <c r="FO78" i="7"/>
  <c r="FS78" i="7"/>
  <c r="FW78" i="7"/>
  <c r="GA78" i="7"/>
  <c r="GE78" i="7"/>
  <c r="GI78" i="7"/>
  <c r="GM78" i="7"/>
  <c r="GQ78" i="7"/>
  <c r="GU78" i="7"/>
  <c r="GY78" i="7"/>
  <c r="HC78" i="7"/>
  <c r="HG78" i="7"/>
  <c r="HK78" i="7"/>
  <c r="HO78" i="7"/>
  <c r="HS78" i="7"/>
  <c r="HW78" i="7"/>
  <c r="IA78" i="7"/>
  <c r="IE78" i="7"/>
  <c r="II78" i="7"/>
  <c r="IM78" i="7"/>
  <c r="IQ78" i="7"/>
  <c r="IU78" i="7"/>
  <c r="IY78" i="7"/>
  <c r="JC78" i="7"/>
  <c r="JG78" i="7"/>
  <c r="JK78" i="7"/>
  <c r="JO78" i="7"/>
  <c r="JS78" i="7"/>
  <c r="AN78" i="7"/>
  <c r="AU78" i="7"/>
  <c r="BB78" i="7"/>
  <c r="BG78" i="7"/>
  <c r="BN78" i="7"/>
  <c r="BT78" i="7"/>
  <c r="BY78" i="7"/>
  <c r="CD78" i="7"/>
  <c r="CJ78" i="7"/>
  <c r="CO78" i="7"/>
  <c r="CT78" i="7"/>
  <c r="CZ78" i="7"/>
  <c r="DE78" i="7"/>
  <c r="DJ78" i="7"/>
  <c r="DP78" i="7"/>
  <c r="DU78" i="7"/>
  <c r="DZ78" i="7"/>
  <c r="EF78" i="7"/>
  <c r="EK78" i="7"/>
  <c r="EP78" i="7"/>
  <c r="EV78" i="7"/>
  <c r="FA78" i="7"/>
  <c r="FF78" i="7"/>
  <c r="FL78" i="7"/>
  <c r="FQ78" i="7"/>
  <c r="FV78" i="7"/>
  <c r="GB78" i="7"/>
  <c r="GG78" i="7"/>
  <c r="GL78" i="7"/>
  <c r="GR78" i="7"/>
  <c r="GW78" i="7"/>
  <c r="HB78" i="7"/>
  <c r="HH78" i="7"/>
  <c r="HM78" i="7"/>
  <c r="HR78" i="7"/>
  <c r="HX78" i="7"/>
  <c r="IC78" i="7"/>
  <c r="IH78" i="7"/>
  <c r="IN78" i="7"/>
  <c r="IS78" i="7"/>
  <c r="IX78" i="7"/>
  <c r="JD78" i="7"/>
  <c r="JI78" i="7"/>
  <c r="JN78" i="7"/>
  <c r="JT78" i="7"/>
  <c r="AQ78" i="7"/>
  <c r="AX78" i="7"/>
  <c r="BC78" i="7"/>
  <c r="BJ78" i="7"/>
  <c r="BP78" i="7"/>
  <c r="BU78" i="7"/>
  <c r="BZ78" i="7"/>
  <c r="CF78" i="7"/>
  <c r="CK78" i="7"/>
  <c r="CP78" i="7"/>
  <c r="CV78" i="7"/>
  <c r="DA78" i="7"/>
  <c r="DF78" i="7"/>
  <c r="DL78" i="7"/>
  <c r="DQ78" i="7"/>
  <c r="DV78" i="7"/>
  <c r="EB78" i="7"/>
  <c r="EG78" i="7"/>
  <c r="EL78" i="7"/>
  <c r="ER78" i="7"/>
  <c r="EW78" i="7"/>
  <c r="FB78" i="7"/>
  <c r="FH78" i="7"/>
  <c r="FM78" i="7"/>
  <c r="FR78" i="7"/>
  <c r="FX78" i="7"/>
  <c r="GC78" i="7"/>
  <c r="GH78" i="7"/>
  <c r="GN78" i="7"/>
  <c r="GS78" i="7"/>
  <c r="GX78" i="7"/>
  <c r="HD78" i="7"/>
  <c r="HI78" i="7"/>
  <c r="HN78" i="7"/>
  <c r="HT78" i="7"/>
  <c r="HY78" i="7"/>
  <c r="ID78" i="7"/>
  <c r="IJ78" i="7"/>
  <c r="IO78" i="7"/>
  <c r="IT78" i="7"/>
  <c r="IZ78" i="7"/>
  <c r="JE78" i="7"/>
  <c r="JJ78" i="7"/>
  <c r="JP78" i="7"/>
  <c r="JU78" i="7"/>
  <c r="AS78" i="7"/>
  <c r="AY78" i="7"/>
  <c r="BD78" i="7"/>
  <c r="BL78" i="7"/>
  <c r="BQ78" i="7"/>
  <c r="BV78" i="7"/>
  <c r="CB78" i="7"/>
  <c r="CG78" i="7"/>
  <c r="CL78" i="7"/>
  <c r="CR78" i="7"/>
  <c r="CW78" i="7"/>
  <c r="DB78" i="7"/>
  <c r="DH78" i="7"/>
  <c r="DM78" i="7"/>
  <c r="DR78" i="7"/>
  <c r="DX78" i="7"/>
  <c r="EC78" i="7"/>
  <c r="EH78" i="7"/>
  <c r="EN78" i="7"/>
  <c r="ES78" i="7"/>
  <c r="EX78" i="7"/>
  <c r="FD78" i="7"/>
  <c r="FI78" i="7"/>
  <c r="FN78" i="7"/>
  <c r="FT78" i="7"/>
  <c r="FY78" i="7"/>
  <c r="GD78" i="7"/>
  <c r="GJ78" i="7"/>
  <c r="GO78" i="7"/>
  <c r="GT78" i="7"/>
  <c r="GZ78" i="7"/>
  <c r="HE78" i="7"/>
  <c r="HJ78" i="7"/>
  <c r="HP78" i="7"/>
  <c r="HU78" i="7"/>
  <c r="HZ78" i="7"/>
  <c r="IF78" i="7"/>
  <c r="IK78" i="7"/>
  <c r="IP78" i="7"/>
  <c r="IV78" i="7"/>
  <c r="JA78" i="7"/>
  <c r="JF78" i="7"/>
  <c r="JL78" i="7"/>
  <c r="JQ78" i="7"/>
  <c r="AT78" i="7"/>
  <c r="AZ78" i="7"/>
  <c r="BF78" i="7"/>
  <c r="BM78" i="7"/>
  <c r="BR78" i="7"/>
  <c r="BX78" i="7"/>
  <c r="CC78" i="7"/>
  <c r="CH78" i="7"/>
  <c r="CN78" i="7"/>
  <c r="CS78" i="7"/>
  <c r="CX78" i="7"/>
  <c r="DD78" i="7"/>
  <c r="DI78" i="7"/>
  <c r="DN78" i="7"/>
  <c r="DT78" i="7"/>
  <c r="DY78" i="7"/>
  <c r="ED78" i="7"/>
  <c r="EJ78" i="7"/>
  <c r="EO78" i="7"/>
  <c r="ET78" i="7"/>
  <c r="EZ78" i="7"/>
  <c r="FE78" i="7"/>
  <c r="FJ78" i="7"/>
  <c r="FP78" i="7"/>
  <c r="FU78" i="7"/>
  <c r="FZ78" i="7"/>
  <c r="GF78" i="7"/>
  <c r="GK78" i="7"/>
  <c r="GP78" i="7"/>
  <c r="GV78" i="7"/>
  <c r="HA78" i="7"/>
  <c r="HF78" i="7"/>
  <c r="HL78" i="7"/>
  <c r="HQ78" i="7"/>
  <c r="HV78" i="7"/>
  <c r="IB78" i="7"/>
  <c r="IG78" i="7"/>
  <c r="IL78" i="7"/>
  <c r="IR78" i="7"/>
  <c r="IW78" i="7"/>
  <c r="JB78" i="7"/>
  <c r="JH78" i="7"/>
  <c r="JM78" i="7"/>
  <c r="JR78" i="7"/>
  <c r="AP74" i="7"/>
  <c r="AV74" i="7"/>
  <c r="AZ74" i="7"/>
  <c r="BD74" i="7"/>
  <c r="BJ74" i="7"/>
  <c r="BN74" i="7"/>
  <c r="BR74" i="7"/>
  <c r="BV74" i="7"/>
  <c r="BZ74" i="7"/>
  <c r="CD74" i="7"/>
  <c r="CH74" i="7"/>
  <c r="CL74" i="7"/>
  <c r="CP74" i="7"/>
  <c r="CT74" i="7"/>
  <c r="CX74" i="7"/>
  <c r="DB74" i="7"/>
  <c r="DF74" i="7"/>
  <c r="DJ74" i="7"/>
  <c r="DN74" i="7"/>
  <c r="DR74" i="7"/>
  <c r="DV74" i="7"/>
  <c r="DZ74" i="7"/>
  <c r="ED74" i="7"/>
  <c r="EH74" i="7"/>
  <c r="EL74" i="7"/>
  <c r="EP74" i="7"/>
  <c r="ET74" i="7"/>
  <c r="EX74" i="7"/>
  <c r="FB74" i="7"/>
  <c r="FF74" i="7"/>
  <c r="FJ74" i="7"/>
  <c r="FN74" i="7"/>
  <c r="FR74" i="7"/>
  <c r="FV74" i="7"/>
  <c r="FZ74" i="7"/>
  <c r="GD74" i="7"/>
  <c r="GH74" i="7"/>
  <c r="GL74" i="7"/>
  <c r="GP74" i="7"/>
  <c r="GT74" i="7"/>
  <c r="GX74" i="7"/>
  <c r="HB74" i="7"/>
  <c r="HF74" i="7"/>
  <c r="HJ74" i="7"/>
  <c r="HN74" i="7"/>
  <c r="HR74" i="7"/>
  <c r="HV74" i="7"/>
  <c r="HZ74" i="7"/>
  <c r="ID74" i="7"/>
  <c r="IH74" i="7"/>
  <c r="IL74" i="7"/>
  <c r="IP74" i="7"/>
  <c r="IT74" i="7"/>
  <c r="IX74" i="7"/>
  <c r="JB74" i="7"/>
  <c r="JF74" i="7"/>
  <c r="JJ74" i="7"/>
  <c r="JN74" i="7"/>
  <c r="JR74" i="7"/>
  <c r="AS74" i="7"/>
  <c r="AW74" i="7"/>
  <c r="BA74" i="7"/>
  <c r="BE74" i="7"/>
  <c r="BK74" i="7"/>
  <c r="BO74" i="7"/>
  <c r="BS74" i="7"/>
  <c r="BW74" i="7"/>
  <c r="CA74" i="7"/>
  <c r="CE74" i="7"/>
  <c r="CI74" i="7"/>
  <c r="CM74" i="7"/>
  <c r="CQ74" i="7"/>
  <c r="CU74" i="7"/>
  <c r="CY74" i="7"/>
  <c r="DC74" i="7"/>
  <c r="DG74" i="7"/>
  <c r="DK74" i="7"/>
  <c r="DO74" i="7"/>
  <c r="DS74" i="7"/>
  <c r="DW74" i="7"/>
  <c r="EA74" i="7"/>
  <c r="EE74" i="7"/>
  <c r="EI74" i="7"/>
  <c r="EM74" i="7"/>
  <c r="EQ74" i="7"/>
  <c r="EU74" i="7"/>
  <c r="EY74" i="7"/>
  <c r="FC74" i="7"/>
  <c r="FG74" i="7"/>
  <c r="FK74" i="7"/>
  <c r="FO74" i="7"/>
  <c r="FS74" i="7"/>
  <c r="FW74" i="7"/>
  <c r="GA74" i="7"/>
  <c r="GE74" i="7"/>
  <c r="GI74" i="7"/>
  <c r="GM74" i="7"/>
  <c r="GQ74" i="7"/>
  <c r="GU74" i="7"/>
  <c r="GY74" i="7"/>
  <c r="HC74" i="7"/>
  <c r="HG74" i="7"/>
  <c r="HK74" i="7"/>
  <c r="HO74" i="7"/>
  <c r="HS74" i="7"/>
  <c r="HW74" i="7"/>
  <c r="IA74" i="7"/>
  <c r="IE74" i="7"/>
  <c r="II74" i="7"/>
  <c r="IM74" i="7"/>
  <c r="IQ74" i="7"/>
  <c r="IU74" i="7"/>
  <c r="IY74" i="7"/>
  <c r="JC74" i="7"/>
  <c r="JG74" i="7"/>
  <c r="JK74" i="7"/>
  <c r="JO74" i="7"/>
  <c r="JS74" i="7"/>
  <c r="AT74" i="7"/>
  <c r="AX74" i="7"/>
  <c r="BB74" i="7"/>
  <c r="BF74" i="7"/>
  <c r="BL74" i="7"/>
  <c r="BP74" i="7"/>
  <c r="BT74" i="7"/>
  <c r="BX74" i="7"/>
  <c r="CB74" i="7"/>
  <c r="CF74" i="7"/>
  <c r="CJ74" i="7"/>
  <c r="CN74" i="7"/>
  <c r="CR74" i="7"/>
  <c r="CV74" i="7"/>
  <c r="CZ74" i="7"/>
  <c r="DD74" i="7"/>
  <c r="DH74" i="7"/>
  <c r="DL74" i="7"/>
  <c r="DP74" i="7"/>
  <c r="DT74" i="7"/>
  <c r="DX74" i="7"/>
  <c r="EB74" i="7"/>
  <c r="EF74" i="7"/>
  <c r="EJ74" i="7"/>
  <c r="EN74" i="7"/>
  <c r="ER74" i="7"/>
  <c r="EV74" i="7"/>
  <c r="EZ74" i="7"/>
  <c r="FD74" i="7"/>
  <c r="FH74" i="7"/>
  <c r="FL74" i="7"/>
  <c r="FP74" i="7"/>
  <c r="FT74" i="7"/>
  <c r="FX74" i="7"/>
  <c r="GB74" i="7"/>
  <c r="GF74" i="7"/>
  <c r="GJ74" i="7"/>
  <c r="GN74" i="7"/>
  <c r="GR74" i="7"/>
  <c r="GV74" i="7"/>
  <c r="GZ74" i="7"/>
  <c r="HD74" i="7"/>
  <c r="HH74" i="7"/>
  <c r="HL74" i="7"/>
  <c r="HP74" i="7"/>
  <c r="HT74" i="7"/>
  <c r="HX74" i="7"/>
  <c r="IB74" i="7"/>
  <c r="IF74" i="7"/>
  <c r="IJ74" i="7"/>
  <c r="IN74" i="7"/>
  <c r="IR74" i="7"/>
  <c r="IV74" i="7"/>
  <c r="IZ74" i="7"/>
  <c r="JD74" i="7"/>
  <c r="JH74" i="7"/>
  <c r="JL74" i="7"/>
  <c r="JP74" i="7"/>
  <c r="JT74" i="7"/>
  <c r="AO74" i="7"/>
  <c r="AU74" i="7"/>
  <c r="AY74" i="7"/>
  <c r="BC74" i="7"/>
  <c r="BG74" i="7"/>
  <c r="BM74" i="7"/>
  <c r="BQ74" i="7"/>
  <c r="BU74" i="7"/>
  <c r="BY74" i="7"/>
  <c r="CC74" i="7"/>
  <c r="CG74" i="7"/>
  <c r="CK74" i="7"/>
  <c r="CO74" i="7"/>
  <c r="CS74" i="7"/>
  <c r="CW74" i="7"/>
  <c r="DA74" i="7"/>
  <c r="DE74" i="7"/>
  <c r="DI74" i="7"/>
  <c r="DM74" i="7"/>
  <c r="DQ74" i="7"/>
  <c r="DU74" i="7"/>
  <c r="DY74" i="7"/>
  <c r="EC74" i="7"/>
  <c r="EG74" i="7"/>
  <c r="EK74" i="7"/>
  <c r="EO74" i="7"/>
  <c r="ES74" i="7"/>
  <c r="EW74" i="7"/>
  <c r="FA74" i="7"/>
  <c r="FE74" i="7"/>
  <c r="FI74" i="7"/>
  <c r="FM74" i="7"/>
  <c r="FQ74" i="7"/>
  <c r="FU74" i="7"/>
  <c r="FY74" i="7"/>
  <c r="GC74" i="7"/>
  <c r="GG74" i="7"/>
  <c r="GK74" i="7"/>
  <c r="GO74" i="7"/>
  <c r="GS74" i="7"/>
  <c r="GW74" i="7"/>
  <c r="HA74" i="7"/>
  <c r="HE74" i="7"/>
  <c r="HI74" i="7"/>
  <c r="HM74" i="7"/>
  <c r="HQ74" i="7"/>
  <c r="HU74" i="7"/>
  <c r="HY74" i="7"/>
  <c r="IC74" i="7"/>
  <c r="IG74" i="7"/>
  <c r="IK74" i="7"/>
  <c r="IO74" i="7"/>
  <c r="IS74" i="7"/>
  <c r="IW74" i="7"/>
  <c r="JA74" i="7"/>
  <c r="JE74" i="7"/>
  <c r="JI74" i="7"/>
  <c r="JM74" i="7"/>
  <c r="JQ74" i="7"/>
  <c r="JU74" i="7"/>
  <c r="AQ70" i="7"/>
  <c r="AU70" i="7"/>
  <c r="AZ70" i="7"/>
  <c r="BD70" i="7"/>
  <c r="BJ70" i="7"/>
  <c r="BN70" i="7"/>
  <c r="BR70" i="7"/>
  <c r="BV70" i="7"/>
  <c r="BZ70" i="7"/>
  <c r="CD70" i="7"/>
  <c r="CH70" i="7"/>
  <c r="CL70" i="7"/>
  <c r="CP70" i="7"/>
  <c r="CT70" i="7"/>
  <c r="CX70" i="7"/>
  <c r="DB70" i="7"/>
  <c r="DF70" i="7"/>
  <c r="DJ70" i="7"/>
  <c r="DN70" i="7"/>
  <c r="DR70" i="7"/>
  <c r="DV70" i="7"/>
  <c r="DZ70" i="7"/>
  <c r="ED70" i="7"/>
  <c r="EH70" i="7"/>
  <c r="EL70" i="7"/>
  <c r="EP70" i="7"/>
  <c r="ET70" i="7"/>
  <c r="EX70" i="7"/>
  <c r="FB70" i="7"/>
  <c r="FF70" i="7"/>
  <c r="FJ70" i="7"/>
  <c r="FN70" i="7"/>
  <c r="FR70" i="7"/>
  <c r="FV70" i="7"/>
  <c r="FZ70" i="7"/>
  <c r="GD70" i="7"/>
  <c r="GH70" i="7"/>
  <c r="GL70" i="7"/>
  <c r="GP70" i="7"/>
  <c r="GT70" i="7"/>
  <c r="GX70" i="7"/>
  <c r="HB70" i="7"/>
  <c r="HF70" i="7"/>
  <c r="HJ70" i="7"/>
  <c r="HN70" i="7"/>
  <c r="HR70" i="7"/>
  <c r="HV70" i="7"/>
  <c r="HZ70" i="7"/>
  <c r="ID70" i="7"/>
  <c r="IH70" i="7"/>
  <c r="IL70" i="7"/>
  <c r="IP70" i="7"/>
  <c r="IT70" i="7"/>
  <c r="IX70" i="7"/>
  <c r="JB70" i="7"/>
  <c r="JF70" i="7"/>
  <c r="JJ70" i="7"/>
  <c r="JN70" i="7"/>
  <c r="JR70" i="7"/>
  <c r="AN70" i="7"/>
  <c r="AR70" i="7"/>
  <c r="AW70" i="7"/>
  <c r="BA70" i="7"/>
  <c r="BE70" i="7"/>
  <c r="BK70" i="7"/>
  <c r="BO70" i="7"/>
  <c r="BS70" i="7"/>
  <c r="BW70" i="7"/>
  <c r="CA70" i="7"/>
  <c r="CE70" i="7"/>
  <c r="CI70" i="7"/>
  <c r="CM70" i="7"/>
  <c r="CQ70" i="7"/>
  <c r="CU70" i="7"/>
  <c r="CY70" i="7"/>
  <c r="DC70" i="7"/>
  <c r="DG70" i="7"/>
  <c r="DK70" i="7"/>
  <c r="DO70" i="7"/>
  <c r="DS70" i="7"/>
  <c r="DW70" i="7"/>
  <c r="EA70" i="7"/>
  <c r="EE70" i="7"/>
  <c r="EI70" i="7"/>
  <c r="EM70" i="7"/>
  <c r="EQ70" i="7"/>
  <c r="EU70" i="7"/>
  <c r="EY70" i="7"/>
  <c r="FC70" i="7"/>
  <c r="FG70" i="7"/>
  <c r="FK70" i="7"/>
  <c r="FO70" i="7"/>
  <c r="FS70" i="7"/>
  <c r="FW70" i="7"/>
  <c r="GA70" i="7"/>
  <c r="GE70" i="7"/>
  <c r="GI70" i="7"/>
  <c r="GM70" i="7"/>
  <c r="GQ70" i="7"/>
  <c r="GU70" i="7"/>
  <c r="GY70" i="7"/>
  <c r="HC70" i="7"/>
  <c r="HG70" i="7"/>
  <c r="HK70" i="7"/>
  <c r="HO70" i="7"/>
  <c r="HS70" i="7"/>
  <c r="HW70" i="7"/>
  <c r="IA70" i="7"/>
  <c r="IE70" i="7"/>
  <c r="II70" i="7"/>
  <c r="IM70" i="7"/>
  <c r="IQ70" i="7"/>
  <c r="IU70" i="7"/>
  <c r="IY70" i="7"/>
  <c r="JC70" i="7"/>
  <c r="JG70" i="7"/>
  <c r="JK70" i="7"/>
  <c r="JO70" i="7"/>
  <c r="JS70" i="7"/>
  <c r="AO70" i="7"/>
  <c r="AS70" i="7"/>
  <c r="AX70" i="7"/>
  <c r="BB70" i="7"/>
  <c r="BF70" i="7"/>
  <c r="BL70" i="7"/>
  <c r="BP70" i="7"/>
  <c r="BT70" i="7"/>
  <c r="BX70" i="7"/>
  <c r="CB70" i="7"/>
  <c r="CF70" i="7"/>
  <c r="CJ70" i="7"/>
  <c r="CN70" i="7"/>
  <c r="CR70" i="7"/>
  <c r="CV70" i="7"/>
  <c r="CZ70" i="7"/>
  <c r="DD70" i="7"/>
  <c r="DH70" i="7"/>
  <c r="DL70" i="7"/>
  <c r="DP70" i="7"/>
  <c r="DT70" i="7"/>
  <c r="DX70" i="7"/>
  <c r="EB70" i="7"/>
  <c r="EF70" i="7"/>
  <c r="EJ70" i="7"/>
  <c r="EN70" i="7"/>
  <c r="ER70" i="7"/>
  <c r="EV70" i="7"/>
  <c r="EZ70" i="7"/>
  <c r="AP70" i="7"/>
  <c r="AT70" i="7"/>
  <c r="AY70" i="7"/>
  <c r="BC70" i="7"/>
  <c r="BG70" i="7"/>
  <c r="BM70" i="7"/>
  <c r="BQ70" i="7"/>
  <c r="BU70" i="7"/>
  <c r="BY70" i="7"/>
  <c r="CC70" i="7"/>
  <c r="CG70" i="7"/>
  <c r="CK70" i="7"/>
  <c r="CO70" i="7"/>
  <c r="CS70" i="7"/>
  <c r="CW70" i="7"/>
  <c r="DA70" i="7"/>
  <c r="DE70" i="7"/>
  <c r="DI70" i="7"/>
  <c r="DM70" i="7"/>
  <c r="DQ70" i="7"/>
  <c r="DU70" i="7"/>
  <c r="DY70" i="7"/>
  <c r="EC70" i="7"/>
  <c r="EG70" i="7"/>
  <c r="EK70" i="7"/>
  <c r="EO70" i="7"/>
  <c r="ES70" i="7"/>
  <c r="EW70" i="7"/>
  <c r="FA70" i="7"/>
  <c r="FE70" i="7"/>
  <c r="FI70" i="7"/>
  <c r="FM70" i="7"/>
  <c r="FQ70" i="7"/>
  <c r="FU70" i="7"/>
  <c r="FY70" i="7"/>
  <c r="GC70" i="7"/>
  <c r="GG70" i="7"/>
  <c r="GK70" i="7"/>
  <c r="GO70" i="7"/>
  <c r="GS70" i="7"/>
  <c r="GW70" i="7"/>
  <c r="HA70" i="7"/>
  <c r="HE70" i="7"/>
  <c r="HI70" i="7"/>
  <c r="HM70" i="7"/>
  <c r="HQ70" i="7"/>
  <c r="HU70" i="7"/>
  <c r="FL70" i="7"/>
  <c r="GB70" i="7"/>
  <c r="GR70" i="7"/>
  <c r="HH70" i="7"/>
  <c r="HX70" i="7"/>
  <c r="IF70" i="7"/>
  <c r="IN70" i="7"/>
  <c r="IV70" i="7"/>
  <c r="JD70" i="7"/>
  <c r="JL70" i="7"/>
  <c r="JT70" i="7"/>
  <c r="FP70" i="7"/>
  <c r="GF70" i="7"/>
  <c r="GV70" i="7"/>
  <c r="HL70" i="7"/>
  <c r="HY70" i="7"/>
  <c r="IG70" i="7"/>
  <c r="IO70" i="7"/>
  <c r="IW70" i="7"/>
  <c r="JE70" i="7"/>
  <c r="JM70" i="7"/>
  <c r="JU70" i="7"/>
  <c r="FD70" i="7"/>
  <c r="FT70" i="7"/>
  <c r="GJ70" i="7"/>
  <c r="GZ70" i="7"/>
  <c r="HP70" i="7"/>
  <c r="IB70" i="7"/>
  <c r="IJ70" i="7"/>
  <c r="IR70" i="7"/>
  <c r="IZ70" i="7"/>
  <c r="JH70" i="7"/>
  <c r="JP70" i="7"/>
  <c r="FH70" i="7"/>
  <c r="FX70" i="7"/>
  <c r="GN70" i="7"/>
  <c r="HD70" i="7"/>
  <c r="HT70" i="7"/>
  <c r="IC70" i="7"/>
  <c r="IK70" i="7"/>
  <c r="IS70" i="7"/>
  <c r="JA70" i="7"/>
  <c r="JI70" i="7"/>
  <c r="JQ70" i="7"/>
  <c r="L94" i="7"/>
  <c r="O94" i="7"/>
  <c r="L87" i="7"/>
  <c r="O87" i="7"/>
  <c r="AR353" i="7"/>
  <c r="AV353" i="7"/>
  <c r="AZ353" i="7"/>
  <c r="BD353" i="7"/>
  <c r="BH353" i="7"/>
  <c r="BL353" i="7"/>
  <c r="BP353" i="7"/>
  <c r="BT353" i="7"/>
  <c r="BX353" i="7"/>
  <c r="CB353" i="7"/>
  <c r="CF353" i="7"/>
  <c r="CJ353" i="7"/>
  <c r="CN353" i="7"/>
  <c r="CR353" i="7"/>
  <c r="CV353" i="7"/>
  <c r="CZ353" i="7"/>
  <c r="DD353" i="7"/>
  <c r="DH353" i="7"/>
  <c r="DL353" i="7"/>
  <c r="DP353" i="7"/>
  <c r="DT353" i="7"/>
  <c r="DX353" i="7"/>
  <c r="EB353" i="7"/>
  <c r="EF353" i="7"/>
  <c r="EJ353" i="7"/>
  <c r="EN353" i="7"/>
  <c r="ER353" i="7"/>
  <c r="EV353" i="7"/>
  <c r="EZ353" i="7"/>
  <c r="FD353" i="7"/>
  <c r="FH353" i="7"/>
  <c r="FL353" i="7"/>
  <c r="FP353" i="7"/>
  <c r="FT353" i="7"/>
  <c r="FX353" i="7"/>
  <c r="GB353" i="7"/>
  <c r="GF353" i="7"/>
  <c r="GJ353" i="7"/>
  <c r="GN353" i="7"/>
  <c r="GR353" i="7"/>
  <c r="GV353" i="7"/>
  <c r="GZ353" i="7"/>
  <c r="HD353" i="7"/>
  <c r="HH353" i="7"/>
  <c r="HL353" i="7"/>
  <c r="HP353" i="7"/>
  <c r="HT353" i="7"/>
  <c r="HX353" i="7"/>
  <c r="IB353" i="7"/>
  <c r="IG353" i="7"/>
  <c r="IL353" i="7"/>
  <c r="IQ353" i="7"/>
  <c r="IU353" i="7"/>
  <c r="JA353" i="7"/>
  <c r="JE353" i="7"/>
  <c r="JI353" i="7"/>
  <c r="JM353" i="7"/>
  <c r="JQ353" i="7"/>
  <c r="JU353" i="7"/>
  <c r="AO353" i="7"/>
  <c r="AS353" i="7"/>
  <c r="AW353" i="7"/>
  <c r="BA353" i="7"/>
  <c r="BE353" i="7"/>
  <c r="BI353" i="7"/>
  <c r="BM353" i="7"/>
  <c r="BQ353" i="7"/>
  <c r="BU353" i="7"/>
  <c r="BY353" i="7"/>
  <c r="CC353" i="7"/>
  <c r="CG353" i="7"/>
  <c r="CK353" i="7"/>
  <c r="CO353" i="7"/>
  <c r="CS353" i="7"/>
  <c r="CW353" i="7"/>
  <c r="DA353" i="7"/>
  <c r="DE353" i="7"/>
  <c r="DI353" i="7"/>
  <c r="DM353" i="7"/>
  <c r="DQ353" i="7"/>
  <c r="DU353" i="7"/>
  <c r="DY353" i="7"/>
  <c r="EC353" i="7"/>
  <c r="EG353" i="7"/>
  <c r="EK353" i="7"/>
  <c r="EO353" i="7"/>
  <c r="ES353" i="7"/>
  <c r="EW353" i="7"/>
  <c r="FA353" i="7"/>
  <c r="FE353" i="7"/>
  <c r="FI353" i="7"/>
  <c r="FM353" i="7"/>
  <c r="FQ353" i="7"/>
  <c r="FU353" i="7"/>
  <c r="FY353" i="7"/>
  <c r="GC353" i="7"/>
  <c r="GG353" i="7"/>
  <c r="GK353" i="7"/>
  <c r="GO353" i="7"/>
  <c r="GS353" i="7"/>
  <c r="GW353" i="7"/>
  <c r="HA353" i="7"/>
  <c r="HE353" i="7"/>
  <c r="HI353" i="7"/>
  <c r="HM353" i="7"/>
  <c r="HQ353" i="7"/>
  <c r="HU353" i="7"/>
  <c r="HY353" i="7"/>
  <c r="IC353" i="7"/>
  <c r="IH353" i="7"/>
  <c r="IM353" i="7"/>
  <c r="IR353" i="7"/>
  <c r="IV353" i="7"/>
  <c r="JB353" i="7"/>
  <c r="JF353" i="7"/>
  <c r="JJ353" i="7"/>
  <c r="JN353" i="7"/>
  <c r="JR353" i="7"/>
  <c r="AP353" i="7"/>
  <c r="AT353" i="7"/>
  <c r="AX353" i="7"/>
  <c r="BB353" i="7"/>
  <c r="BF353" i="7"/>
  <c r="BJ353" i="7"/>
  <c r="BN353" i="7"/>
  <c r="BR353" i="7"/>
  <c r="BV353" i="7"/>
  <c r="BZ353" i="7"/>
  <c r="CD353" i="7"/>
  <c r="CH353" i="7"/>
  <c r="CL353" i="7"/>
  <c r="CP353" i="7"/>
  <c r="CT353" i="7"/>
  <c r="CX353" i="7"/>
  <c r="DB353" i="7"/>
  <c r="DF353" i="7"/>
  <c r="DJ353" i="7"/>
  <c r="DN353" i="7"/>
  <c r="DR353" i="7"/>
  <c r="DV353" i="7"/>
  <c r="DZ353" i="7"/>
  <c r="ED353" i="7"/>
  <c r="EH353" i="7"/>
  <c r="EL353" i="7"/>
  <c r="EP353" i="7"/>
  <c r="ET353" i="7"/>
  <c r="EX353" i="7"/>
  <c r="FB353" i="7"/>
  <c r="FF353" i="7"/>
  <c r="FJ353" i="7"/>
  <c r="FN353" i="7"/>
  <c r="FR353" i="7"/>
  <c r="FV353" i="7"/>
  <c r="FZ353" i="7"/>
  <c r="GD353" i="7"/>
  <c r="GH353" i="7"/>
  <c r="GL353" i="7"/>
  <c r="GP353" i="7"/>
  <c r="GT353" i="7"/>
  <c r="GX353" i="7"/>
  <c r="HB353" i="7"/>
  <c r="HF353" i="7"/>
  <c r="HJ353" i="7"/>
  <c r="HN353" i="7"/>
  <c r="HR353" i="7"/>
  <c r="HV353" i="7"/>
  <c r="HZ353" i="7"/>
  <c r="ID353" i="7"/>
  <c r="II353" i="7"/>
  <c r="IO353" i="7"/>
  <c r="IS353" i="7"/>
  <c r="IW353" i="7"/>
  <c r="JC353" i="7"/>
  <c r="JG353" i="7"/>
  <c r="JK353" i="7"/>
  <c r="JO353" i="7"/>
  <c r="JS353" i="7"/>
  <c r="AQ353" i="7"/>
  <c r="AU353" i="7"/>
  <c r="AY353" i="7"/>
  <c r="BC353" i="7"/>
  <c r="BG353" i="7"/>
  <c r="BK353" i="7"/>
  <c r="BO353" i="7"/>
  <c r="BS353" i="7"/>
  <c r="BW353" i="7"/>
  <c r="CA353" i="7"/>
  <c r="CE353" i="7"/>
  <c r="CI353" i="7"/>
  <c r="CM353" i="7"/>
  <c r="CQ353" i="7"/>
  <c r="CU353" i="7"/>
  <c r="CY353" i="7"/>
  <c r="DC353" i="7"/>
  <c r="DG353" i="7"/>
  <c r="DK353" i="7"/>
  <c r="DO353" i="7"/>
  <c r="DS353" i="7"/>
  <c r="DW353" i="7"/>
  <c r="EA353" i="7"/>
  <c r="EE353" i="7"/>
  <c r="EI353" i="7"/>
  <c r="EM353" i="7"/>
  <c r="EQ353" i="7"/>
  <c r="EU353" i="7"/>
  <c r="EY353" i="7"/>
  <c r="FC353" i="7"/>
  <c r="FG353" i="7"/>
  <c r="FK353" i="7"/>
  <c r="FO353" i="7"/>
  <c r="FS353" i="7"/>
  <c r="FW353" i="7"/>
  <c r="GA353" i="7"/>
  <c r="GE353" i="7"/>
  <c r="GI353" i="7"/>
  <c r="GM353" i="7"/>
  <c r="GQ353" i="7"/>
  <c r="GU353" i="7"/>
  <c r="GY353" i="7"/>
  <c r="HC353" i="7"/>
  <c r="HG353" i="7"/>
  <c r="HK353" i="7"/>
  <c r="HO353" i="7"/>
  <c r="HS353" i="7"/>
  <c r="HW353" i="7"/>
  <c r="IA353" i="7"/>
  <c r="IE353" i="7"/>
  <c r="IJ353" i="7"/>
  <c r="IP353" i="7"/>
  <c r="IT353" i="7"/>
  <c r="IZ353" i="7"/>
  <c r="JD353" i="7"/>
  <c r="JH353" i="7"/>
  <c r="JL353" i="7"/>
  <c r="JP353" i="7"/>
  <c r="JT353" i="7"/>
  <c r="AQ351" i="7"/>
  <c r="AU351" i="7"/>
  <c r="AY351" i="7"/>
  <c r="BC351" i="7"/>
  <c r="BG351" i="7"/>
  <c r="BK351" i="7"/>
  <c r="BO351" i="7"/>
  <c r="BS351" i="7"/>
  <c r="BW351" i="7"/>
  <c r="CA351" i="7"/>
  <c r="CE351" i="7"/>
  <c r="CI351" i="7"/>
  <c r="CM351" i="7"/>
  <c r="CQ351" i="7"/>
  <c r="CU351" i="7"/>
  <c r="CY351" i="7"/>
  <c r="DC351" i="7"/>
  <c r="DG351" i="7"/>
  <c r="DK351" i="7"/>
  <c r="DO351" i="7"/>
  <c r="DS351" i="7"/>
  <c r="DW351" i="7"/>
  <c r="EA351" i="7"/>
  <c r="EE351" i="7"/>
  <c r="EI351" i="7"/>
  <c r="EM351" i="7"/>
  <c r="EQ351" i="7"/>
  <c r="EU351" i="7"/>
  <c r="EY351" i="7"/>
  <c r="FC351" i="7"/>
  <c r="FG351" i="7"/>
  <c r="FK351" i="7"/>
  <c r="FO351" i="7"/>
  <c r="FS351" i="7"/>
  <c r="FW351" i="7"/>
  <c r="GA351" i="7"/>
  <c r="GE351" i="7"/>
  <c r="GI351" i="7"/>
  <c r="GM351" i="7"/>
  <c r="GQ351" i="7"/>
  <c r="GU351" i="7"/>
  <c r="GY351" i="7"/>
  <c r="HC351" i="7"/>
  <c r="HG351" i="7"/>
  <c r="HK351" i="7"/>
  <c r="HO351" i="7"/>
  <c r="HS351" i="7"/>
  <c r="HW351" i="7"/>
  <c r="IA351" i="7"/>
  <c r="IG351" i="7"/>
  <c r="IM351" i="7"/>
  <c r="IQ351" i="7"/>
  <c r="IU351" i="7"/>
  <c r="JA351" i="7"/>
  <c r="JE351" i="7"/>
  <c r="JI351" i="7"/>
  <c r="JM351" i="7"/>
  <c r="JQ351" i="7"/>
  <c r="JU351" i="7"/>
  <c r="AR351" i="7"/>
  <c r="AV351" i="7"/>
  <c r="AZ351" i="7"/>
  <c r="BD351" i="7"/>
  <c r="BH351" i="7"/>
  <c r="BL351" i="7"/>
  <c r="BP351" i="7"/>
  <c r="BT351" i="7"/>
  <c r="BX351" i="7"/>
  <c r="CB351" i="7"/>
  <c r="CF351" i="7"/>
  <c r="CJ351" i="7"/>
  <c r="CN351" i="7"/>
  <c r="CR351" i="7"/>
  <c r="CV351" i="7"/>
  <c r="CZ351" i="7"/>
  <c r="DD351" i="7"/>
  <c r="DH351" i="7"/>
  <c r="DL351" i="7"/>
  <c r="DP351" i="7"/>
  <c r="DT351" i="7"/>
  <c r="DX351" i="7"/>
  <c r="EB351" i="7"/>
  <c r="EF351" i="7"/>
  <c r="EJ351" i="7"/>
  <c r="EN351" i="7"/>
  <c r="ER351" i="7"/>
  <c r="EV351" i="7"/>
  <c r="EZ351" i="7"/>
  <c r="FD351" i="7"/>
  <c r="FH351" i="7"/>
  <c r="FL351" i="7"/>
  <c r="FP351" i="7"/>
  <c r="FT351" i="7"/>
  <c r="FX351" i="7"/>
  <c r="GB351" i="7"/>
  <c r="GF351" i="7"/>
  <c r="GJ351" i="7"/>
  <c r="GN351" i="7"/>
  <c r="GR351" i="7"/>
  <c r="GV351" i="7"/>
  <c r="GZ351" i="7"/>
  <c r="HD351" i="7"/>
  <c r="HH351" i="7"/>
  <c r="HL351" i="7"/>
  <c r="HP351" i="7"/>
  <c r="HT351" i="7"/>
  <c r="HX351" i="7"/>
  <c r="IB351" i="7"/>
  <c r="IH351" i="7"/>
  <c r="IN351" i="7"/>
  <c r="IR351" i="7"/>
  <c r="IV351" i="7"/>
  <c r="JB351" i="7"/>
  <c r="JF351" i="7"/>
  <c r="JJ351" i="7"/>
  <c r="JN351" i="7"/>
  <c r="JR351" i="7"/>
  <c r="AO351" i="7"/>
  <c r="AS351" i="7"/>
  <c r="AW351" i="7"/>
  <c r="BA351" i="7"/>
  <c r="BE351" i="7"/>
  <c r="BI351" i="7"/>
  <c r="BM351" i="7"/>
  <c r="BQ351" i="7"/>
  <c r="BU351" i="7"/>
  <c r="BY351" i="7"/>
  <c r="CC351" i="7"/>
  <c r="CG351" i="7"/>
  <c r="CK351" i="7"/>
  <c r="CO351" i="7"/>
  <c r="CS351" i="7"/>
  <c r="CW351" i="7"/>
  <c r="DA351" i="7"/>
  <c r="DE351" i="7"/>
  <c r="DI351" i="7"/>
  <c r="DM351" i="7"/>
  <c r="DQ351" i="7"/>
  <c r="DU351" i="7"/>
  <c r="DY351" i="7"/>
  <c r="EC351" i="7"/>
  <c r="EG351" i="7"/>
  <c r="EK351" i="7"/>
  <c r="EO351" i="7"/>
  <c r="ES351" i="7"/>
  <c r="EW351" i="7"/>
  <c r="FA351" i="7"/>
  <c r="FE351" i="7"/>
  <c r="FI351" i="7"/>
  <c r="FM351" i="7"/>
  <c r="FQ351" i="7"/>
  <c r="FU351" i="7"/>
  <c r="FY351" i="7"/>
  <c r="GC351" i="7"/>
  <c r="GG351" i="7"/>
  <c r="GK351" i="7"/>
  <c r="GO351" i="7"/>
  <c r="GS351" i="7"/>
  <c r="GW351" i="7"/>
  <c r="HA351" i="7"/>
  <c r="HE351" i="7"/>
  <c r="HI351" i="7"/>
  <c r="HM351" i="7"/>
  <c r="HQ351" i="7"/>
  <c r="HU351" i="7"/>
  <c r="HY351" i="7"/>
  <c r="IC351" i="7"/>
  <c r="II351" i="7"/>
  <c r="IO351" i="7"/>
  <c r="IS351" i="7"/>
  <c r="IW351" i="7"/>
  <c r="JC351" i="7"/>
  <c r="JG351" i="7"/>
  <c r="JK351" i="7"/>
  <c r="JO351" i="7"/>
  <c r="JS351" i="7"/>
  <c r="AP351" i="7"/>
  <c r="AT351" i="7"/>
  <c r="AX351" i="7"/>
  <c r="BB351" i="7"/>
  <c r="BF351" i="7"/>
  <c r="BJ351" i="7"/>
  <c r="BN351" i="7"/>
  <c r="BR351" i="7"/>
  <c r="BV351" i="7"/>
  <c r="BZ351" i="7"/>
  <c r="CD351" i="7"/>
  <c r="CH351" i="7"/>
  <c r="CL351" i="7"/>
  <c r="CP351" i="7"/>
  <c r="CT351" i="7"/>
  <c r="CX351" i="7"/>
  <c r="DB351" i="7"/>
  <c r="DF351" i="7"/>
  <c r="DJ351" i="7"/>
  <c r="DN351" i="7"/>
  <c r="DR351" i="7"/>
  <c r="DV351" i="7"/>
  <c r="DZ351" i="7"/>
  <c r="ED351" i="7"/>
  <c r="EH351" i="7"/>
  <c r="EL351" i="7"/>
  <c r="EP351" i="7"/>
  <c r="ET351" i="7"/>
  <c r="EX351" i="7"/>
  <c r="FB351" i="7"/>
  <c r="FF351" i="7"/>
  <c r="FJ351" i="7"/>
  <c r="FN351" i="7"/>
  <c r="FR351" i="7"/>
  <c r="FV351" i="7"/>
  <c r="FZ351" i="7"/>
  <c r="GD351" i="7"/>
  <c r="GH351" i="7"/>
  <c r="GL351" i="7"/>
  <c r="GP351" i="7"/>
  <c r="GT351" i="7"/>
  <c r="GX351" i="7"/>
  <c r="HB351" i="7"/>
  <c r="HF351" i="7"/>
  <c r="HJ351" i="7"/>
  <c r="HN351" i="7"/>
  <c r="HR351" i="7"/>
  <c r="HV351" i="7"/>
  <c r="HZ351" i="7"/>
  <c r="IE351" i="7"/>
  <c r="IJ351" i="7"/>
  <c r="IP351" i="7"/>
  <c r="IT351" i="7"/>
  <c r="IZ351" i="7"/>
  <c r="JD351" i="7"/>
  <c r="JH351" i="7"/>
  <c r="JL351" i="7"/>
  <c r="JP351" i="7"/>
  <c r="JT351" i="7"/>
  <c r="AQ349" i="7"/>
  <c r="AU349" i="7"/>
  <c r="AY349" i="7"/>
  <c r="BC349" i="7"/>
  <c r="BG349" i="7"/>
  <c r="BK349" i="7"/>
  <c r="BO349" i="7"/>
  <c r="BS349" i="7"/>
  <c r="BW349" i="7"/>
  <c r="CA349" i="7"/>
  <c r="CE349" i="7"/>
  <c r="CI349" i="7"/>
  <c r="CM349" i="7"/>
  <c r="CQ349" i="7"/>
  <c r="CU349" i="7"/>
  <c r="CY349" i="7"/>
  <c r="DC349" i="7"/>
  <c r="DG349" i="7"/>
  <c r="DK349" i="7"/>
  <c r="DO349" i="7"/>
  <c r="DS349" i="7"/>
  <c r="DW349" i="7"/>
  <c r="EA349" i="7"/>
  <c r="EE349" i="7"/>
  <c r="EI349" i="7"/>
  <c r="EM349" i="7"/>
  <c r="EQ349" i="7"/>
  <c r="EU349" i="7"/>
  <c r="EY349" i="7"/>
  <c r="FC349" i="7"/>
  <c r="FG349" i="7"/>
  <c r="FK349" i="7"/>
  <c r="FO349" i="7"/>
  <c r="FS349" i="7"/>
  <c r="FW349" i="7"/>
  <c r="GA349" i="7"/>
  <c r="GE349" i="7"/>
  <c r="GI349" i="7"/>
  <c r="GM349" i="7"/>
  <c r="GQ349" i="7"/>
  <c r="GU349" i="7"/>
  <c r="GY349" i="7"/>
  <c r="HC349" i="7"/>
  <c r="HG349" i="7"/>
  <c r="HK349" i="7"/>
  <c r="HO349" i="7"/>
  <c r="HS349" i="7"/>
  <c r="HW349" i="7"/>
  <c r="IA349" i="7"/>
  <c r="IE349" i="7"/>
  <c r="IL349" i="7"/>
  <c r="IP349" i="7"/>
  <c r="IT349" i="7"/>
  <c r="IZ349" i="7"/>
  <c r="JD349" i="7"/>
  <c r="JH349" i="7"/>
  <c r="JL349" i="7"/>
  <c r="JP349" i="7"/>
  <c r="JT349" i="7"/>
  <c r="AR349" i="7"/>
  <c r="AV349" i="7"/>
  <c r="AZ349" i="7"/>
  <c r="BD349" i="7"/>
  <c r="BH349" i="7"/>
  <c r="BL349" i="7"/>
  <c r="BP349" i="7"/>
  <c r="BT349" i="7"/>
  <c r="BX349" i="7"/>
  <c r="CB349" i="7"/>
  <c r="CF349" i="7"/>
  <c r="CJ349" i="7"/>
  <c r="CN349" i="7"/>
  <c r="CR349" i="7"/>
  <c r="CV349" i="7"/>
  <c r="CZ349" i="7"/>
  <c r="DD349" i="7"/>
  <c r="DH349" i="7"/>
  <c r="DL349" i="7"/>
  <c r="DP349" i="7"/>
  <c r="DT349" i="7"/>
  <c r="DX349" i="7"/>
  <c r="EB349" i="7"/>
  <c r="EF349" i="7"/>
  <c r="EJ349" i="7"/>
  <c r="EN349" i="7"/>
  <c r="ER349" i="7"/>
  <c r="EV349" i="7"/>
  <c r="EZ349" i="7"/>
  <c r="FD349" i="7"/>
  <c r="FH349" i="7"/>
  <c r="FL349" i="7"/>
  <c r="FP349" i="7"/>
  <c r="FT349" i="7"/>
  <c r="FX349" i="7"/>
  <c r="GB349" i="7"/>
  <c r="GF349" i="7"/>
  <c r="GJ349" i="7"/>
  <c r="GN349" i="7"/>
  <c r="GR349" i="7"/>
  <c r="GV349" i="7"/>
  <c r="GZ349" i="7"/>
  <c r="HD349" i="7"/>
  <c r="HH349" i="7"/>
  <c r="HL349" i="7"/>
  <c r="HP349" i="7"/>
  <c r="HT349" i="7"/>
  <c r="HX349" i="7"/>
  <c r="IB349" i="7"/>
  <c r="IH349" i="7"/>
  <c r="IM349" i="7"/>
  <c r="IQ349" i="7"/>
  <c r="IU349" i="7"/>
  <c r="JA349" i="7"/>
  <c r="JE349" i="7"/>
  <c r="JI349" i="7"/>
  <c r="JM349" i="7"/>
  <c r="JQ349" i="7"/>
  <c r="JU349" i="7"/>
  <c r="AO349" i="7"/>
  <c r="AS349" i="7"/>
  <c r="AW349" i="7"/>
  <c r="BA349" i="7"/>
  <c r="BE349" i="7"/>
  <c r="BI349" i="7"/>
  <c r="BM349" i="7"/>
  <c r="BQ349" i="7"/>
  <c r="BU349" i="7"/>
  <c r="BY349" i="7"/>
  <c r="CC349" i="7"/>
  <c r="CG349" i="7"/>
  <c r="CK349" i="7"/>
  <c r="CO349" i="7"/>
  <c r="CS349" i="7"/>
  <c r="CW349" i="7"/>
  <c r="DA349" i="7"/>
  <c r="DE349" i="7"/>
  <c r="DI349" i="7"/>
  <c r="DM349" i="7"/>
  <c r="DQ349" i="7"/>
  <c r="DU349" i="7"/>
  <c r="DY349" i="7"/>
  <c r="EC349" i="7"/>
  <c r="EG349" i="7"/>
  <c r="EK349" i="7"/>
  <c r="EO349" i="7"/>
  <c r="ES349" i="7"/>
  <c r="EW349" i="7"/>
  <c r="FA349" i="7"/>
  <c r="FE349" i="7"/>
  <c r="FI349" i="7"/>
  <c r="FM349" i="7"/>
  <c r="FQ349" i="7"/>
  <c r="FU349" i="7"/>
  <c r="FY349" i="7"/>
  <c r="GC349" i="7"/>
  <c r="GG349" i="7"/>
  <c r="GK349" i="7"/>
  <c r="GO349" i="7"/>
  <c r="GS349" i="7"/>
  <c r="GW349" i="7"/>
  <c r="HA349" i="7"/>
  <c r="HE349" i="7"/>
  <c r="HI349" i="7"/>
  <c r="HM349" i="7"/>
  <c r="HQ349" i="7"/>
  <c r="HU349" i="7"/>
  <c r="HY349" i="7"/>
  <c r="IC349" i="7"/>
  <c r="II349" i="7"/>
  <c r="IN349" i="7"/>
  <c r="IR349" i="7"/>
  <c r="IV349" i="7"/>
  <c r="JB349" i="7"/>
  <c r="JF349" i="7"/>
  <c r="JJ349" i="7"/>
  <c r="JN349" i="7"/>
  <c r="JR349" i="7"/>
  <c r="AP349" i="7"/>
  <c r="AT349" i="7"/>
  <c r="AX349" i="7"/>
  <c r="BB349" i="7"/>
  <c r="BF349" i="7"/>
  <c r="BJ349" i="7"/>
  <c r="BN349" i="7"/>
  <c r="BR349" i="7"/>
  <c r="BV349" i="7"/>
  <c r="BZ349" i="7"/>
  <c r="CD349" i="7"/>
  <c r="CH349" i="7"/>
  <c r="CL349" i="7"/>
  <c r="CP349" i="7"/>
  <c r="CT349" i="7"/>
  <c r="CX349" i="7"/>
  <c r="DB349" i="7"/>
  <c r="DF349" i="7"/>
  <c r="DJ349" i="7"/>
  <c r="DN349" i="7"/>
  <c r="DR349" i="7"/>
  <c r="DV349" i="7"/>
  <c r="DZ349" i="7"/>
  <c r="ED349" i="7"/>
  <c r="EH349" i="7"/>
  <c r="EL349" i="7"/>
  <c r="EP349" i="7"/>
  <c r="ET349" i="7"/>
  <c r="EX349" i="7"/>
  <c r="FB349" i="7"/>
  <c r="FF349" i="7"/>
  <c r="FJ349" i="7"/>
  <c r="FN349" i="7"/>
  <c r="FR349" i="7"/>
  <c r="FV349" i="7"/>
  <c r="FZ349" i="7"/>
  <c r="GD349" i="7"/>
  <c r="GH349" i="7"/>
  <c r="GL349" i="7"/>
  <c r="GP349" i="7"/>
  <c r="GT349" i="7"/>
  <c r="GX349" i="7"/>
  <c r="HB349" i="7"/>
  <c r="HF349" i="7"/>
  <c r="HJ349" i="7"/>
  <c r="HN349" i="7"/>
  <c r="HR349" i="7"/>
  <c r="HV349" i="7"/>
  <c r="HZ349" i="7"/>
  <c r="ID349" i="7"/>
  <c r="IK349" i="7"/>
  <c r="IO349" i="7"/>
  <c r="IS349" i="7"/>
  <c r="IW349" i="7"/>
  <c r="JC349" i="7"/>
  <c r="JG349" i="7"/>
  <c r="JK349" i="7"/>
  <c r="JO349" i="7"/>
  <c r="JS349" i="7"/>
  <c r="AQ347" i="7"/>
  <c r="AU347" i="7"/>
  <c r="AY347" i="7"/>
  <c r="BC347" i="7"/>
  <c r="BG347" i="7"/>
  <c r="BK347" i="7"/>
  <c r="BO347" i="7"/>
  <c r="BS347" i="7"/>
  <c r="BW347" i="7"/>
  <c r="CA347" i="7"/>
  <c r="CE347" i="7"/>
  <c r="CI347" i="7"/>
  <c r="CM347" i="7"/>
  <c r="CQ347" i="7"/>
  <c r="CU347" i="7"/>
  <c r="CY347" i="7"/>
  <c r="DC347" i="7"/>
  <c r="DG347" i="7"/>
  <c r="DK347" i="7"/>
  <c r="DO347" i="7"/>
  <c r="DS347" i="7"/>
  <c r="DW347" i="7"/>
  <c r="EA347" i="7"/>
  <c r="EE347" i="7"/>
  <c r="EI347" i="7"/>
  <c r="EM347" i="7"/>
  <c r="EQ347" i="7"/>
  <c r="EU347" i="7"/>
  <c r="EY347" i="7"/>
  <c r="FC347" i="7"/>
  <c r="FG347" i="7"/>
  <c r="FK347" i="7"/>
  <c r="FO347" i="7"/>
  <c r="FS347" i="7"/>
  <c r="FW347" i="7"/>
  <c r="GA347" i="7"/>
  <c r="GE347" i="7"/>
  <c r="GI347" i="7"/>
  <c r="GM347" i="7"/>
  <c r="GQ347" i="7"/>
  <c r="GU347" i="7"/>
  <c r="GY347" i="7"/>
  <c r="HC347" i="7"/>
  <c r="HG347" i="7"/>
  <c r="HK347" i="7"/>
  <c r="HO347" i="7"/>
  <c r="HS347" i="7"/>
  <c r="HW347" i="7"/>
  <c r="IA347" i="7"/>
  <c r="IH347" i="7"/>
  <c r="IM347" i="7"/>
  <c r="IQ347" i="7"/>
  <c r="IU347" i="7"/>
  <c r="JA347" i="7"/>
  <c r="JE347" i="7"/>
  <c r="JI347" i="7"/>
  <c r="JM347" i="7"/>
  <c r="JQ347" i="7"/>
  <c r="JU347" i="7"/>
  <c r="AR347" i="7"/>
  <c r="AV347" i="7"/>
  <c r="AZ347" i="7"/>
  <c r="BD347" i="7"/>
  <c r="BH347" i="7"/>
  <c r="BL347" i="7"/>
  <c r="BP347" i="7"/>
  <c r="BT347" i="7"/>
  <c r="BX347" i="7"/>
  <c r="CB347" i="7"/>
  <c r="CF347" i="7"/>
  <c r="CJ347" i="7"/>
  <c r="CN347" i="7"/>
  <c r="CR347" i="7"/>
  <c r="CV347" i="7"/>
  <c r="CZ347" i="7"/>
  <c r="DD347" i="7"/>
  <c r="DH347" i="7"/>
  <c r="DL347" i="7"/>
  <c r="DP347" i="7"/>
  <c r="DT347" i="7"/>
  <c r="DX347" i="7"/>
  <c r="EB347" i="7"/>
  <c r="EF347" i="7"/>
  <c r="EJ347" i="7"/>
  <c r="EN347" i="7"/>
  <c r="ER347" i="7"/>
  <c r="EV347" i="7"/>
  <c r="EZ347" i="7"/>
  <c r="FD347" i="7"/>
  <c r="FH347" i="7"/>
  <c r="FL347" i="7"/>
  <c r="FP347" i="7"/>
  <c r="FT347" i="7"/>
  <c r="FX347" i="7"/>
  <c r="GB347" i="7"/>
  <c r="GF347" i="7"/>
  <c r="GJ347" i="7"/>
  <c r="GN347" i="7"/>
  <c r="GR347" i="7"/>
  <c r="GV347" i="7"/>
  <c r="GZ347" i="7"/>
  <c r="HD347" i="7"/>
  <c r="HH347" i="7"/>
  <c r="HL347" i="7"/>
  <c r="HP347" i="7"/>
  <c r="HT347" i="7"/>
  <c r="HX347" i="7"/>
  <c r="IB347" i="7"/>
  <c r="II347" i="7"/>
  <c r="IN347" i="7"/>
  <c r="IR347" i="7"/>
  <c r="IV347" i="7"/>
  <c r="JB347" i="7"/>
  <c r="JF347" i="7"/>
  <c r="JJ347" i="7"/>
  <c r="JN347" i="7"/>
  <c r="JR347" i="7"/>
  <c r="AO347" i="7"/>
  <c r="AS347" i="7"/>
  <c r="AW347" i="7"/>
  <c r="BA347" i="7"/>
  <c r="BE347" i="7"/>
  <c r="BI347" i="7"/>
  <c r="BM347" i="7"/>
  <c r="BQ347" i="7"/>
  <c r="BU347" i="7"/>
  <c r="BY347" i="7"/>
  <c r="CC347" i="7"/>
  <c r="CG347" i="7"/>
  <c r="CK347" i="7"/>
  <c r="CO347" i="7"/>
  <c r="CS347" i="7"/>
  <c r="CW347" i="7"/>
  <c r="DA347" i="7"/>
  <c r="DE347" i="7"/>
  <c r="DI347" i="7"/>
  <c r="DM347" i="7"/>
  <c r="DQ347" i="7"/>
  <c r="DU347" i="7"/>
  <c r="DY347" i="7"/>
  <c r="EC347" i="7"/>
  <c r="EG347" i="7"/>
  <c r="EK347" i="7"/>
  <c r="EO347" i="7"/>
  <c r="ES347" i="7"/>
  <c r="EW347" i="7"/>
  <c r="FA347" i="7"/>
  <c r="FE347" i="7"/>
  <c r="FI347" i="7"/>
  <c r="FM347" i="7"/>
  <c r="FQ347" i="7"/>
  <c r="FU347" i="7"/>
  <c r="FY347" i="7"/>
  <c r="GC347" i="7"/>
  <c r="GG347" i="7"/>
  <c r="GK347" i="7"/>
  <c r="GO347" i="7"/>
  <c r="GS347" i="7"/>
  <c r="GW347" i="7"/>
  <c r="HA347" i="7"/>
  <c r="HE347" i="7"/>
  <c r="HI347" i="7"/>
  <c r="HM347" i="7"/>
  <c r="HQ347" i="7"/>
  <c r="HU347" i="7"/>
  <c r="HY347" i="7"/>
  <c r="IC347" i="7"/>
  <c r="IJ347" i="7"/>
  <c r="IO347" i="7"/>
  <c r="IS347" i="7"/>
  <c r="IW347" i="7"/>
  <c r="JC347" i="7"/>
  <c r="JG347" i="7"/>
  <c r="JK347" i="7"/>
  <c r="JO347" i="7"/>
  <c r="JS347" i="7"/>
  <c r="AP347" i="7"/>
  <c r="AT347" i="7"/>
  <c r="AX347" i="7"/>
  <c r="BB347" i="7"/>
  <c r="BF347" i="7"/>
  <c r="BJ347" i="7"/>
  <c r="BN347" i="7"/>
  <c r="BR347" i="7"/>
  <c r="BV347" i="7"/>
  <c r="BZ347" i="7"/>
  <c r="CD347" i="7"/>
  <c r="CH347" i="7"/>
  <c r="CL347" i="7"/>
  <c r="CP347" i="7"/>
  <c r="CT347" i="7"/>
  <c r="CX347" i="7"/>
  <c r="DB347" i="7"/>
  <c r="DF347" i="7"/>
  <c r="DJ347" i="7"/>
  <c r="DN347" i="7"/>
  <c r="DR347" i="7"/>
  <c r="DV347" i="7"/>
  <c r="DZ347" i="7"/>
  <c r="ED347" i="7"/>
  <c r="EH347" i="7"/>
  <c r="EL347" i="7"/>
  <c r="EP347" i="7"/>
  <c r="ET347" i="7"/>
  <c r="EX347" i="7"/>
  <c r="FB347" i="7"/>
  <c r="FF347" i="7"/>
  <c r="FJ347" i="7"/>
  <c r="FN347" i="7"/>
  <c r="FR347" i="7"/>
  <c r="FV347" i="7"/>
  <c r="FZ347" i="7"/>
  <c r="GD347" i="7"/>
  <c r="GH347" i="7"/>
  <c r="GL347" i="7"/>
  <c r="GP347" i="7"/>
  <c r="GT347" i="7"/>
  <c r="GX347" i="7"/>
  <c r="HB347" i="7"/>
  <c r="HF347" i="7"/>
  <c r="HJ347" i="7"/>
  <c r="HN347" i="7"/>
  <c r="HR347" i="7"/>
  <c r="HV347" i="7"/>
  <c r="HZ347" i="7"/>
  <c r="ID347" i="7"/>
  <c r="IL347" i="7"/>
  <c r="IP347" i="7"/>
  <c r="IT347" i="7"/>
  <c r="IZ347" i="7"/>
  <c r="JD347" i="7"/>
  <c r="JH347" i="7"/>
  <c r="JL347" i="7"/>
  <c r="JP347" i="7"/>
  <c r="JT347" i="7"/>
  <c r="AR345" i="7"/>
  <c r="AV345" i="7"/>
  <c r="AZ345" i="7"/>
  <c r="BD345" i="7"/>
  <c r="BH345" i="7"/>
  <c r="BL345" i="7"/>
  <c r="BP345" i="7"/>
  <c r="BT345" i="7"/>
  <c r="BX345" i="7"/>
  <c r="CB345" i="7"/>
  <c r="CF345" i="7"/>
  <c r="CJ345" i="7"/>
  <c r="CN345" i="7"/>
  <c r="CR345" i="7"/>
  <c r="CV345" i="7"/>
  <c r="CZ345" i="7"/>
  <c r="DD345" i="7"/>
  <c r="DH345" i="7"/>
  <c r="DL345" i="7"/>
  <c r="DP345" i="7"/>
  <c r="DT345" i="7"/>
  <c r="DX345" i="7"/>
  <c r="EB345" i="7"/>
  <c r="EF345" i="7"/>
  <c r="EJ345" i="7"/>
  <c r="EN345" i="7"/>
  <c r="ER345" i="7"/>
  <c r="EV345" i="7"/>
  <c r="EZ345" i="7"/>
  <c r="FD345" i="7"/>
  <c r="FH345" i="7"/>
  <c r="FL345" i="7"/>
  <c r="FP345" i="7"/>
  <c r="FT345" i="7"/>
  <c r="FX345" i="7"/>
  <c r="GB345" i="7"/>
  <c r="GF345" i="7"/>
  <c r="GJ345" i="7"/>
  <c r="GN345" i="7"/>
  <c r="GR345" i="7"/>
  <c r="GV345" i="7"/>
  <c r="GZ345" i="7"/>
  <c r="HD345" i="7"/>
  <c r="HH345" i="7"/>
  <c r="HL345" i="7"/>
  <c r="HP345" i="7"/>
  <c r="HT345" i="7"/>
  <c r="HX345" i="7"/>
  <c r="IB345" i="7"/>
  <c r="IH345" i="7"/>
  <c r="IM345" i="7"/>
  <c r="IR345" i="7"/>
  <c r="IV345" i="7"/>
  <c r="JB345" i="7"/>
  <c r="JF345" i="7"/>
  <c r="JJ345" i="7"/>
  <c r="JN345" i="7"/>
  <c r="JR345" i="7"/>
  <c r="AO345" i="7"/>
  <c r="AS345" i="7"/>
  <c r="AW345" i="7"/>
  <c r="BA345" i="7"/>
  <c r="BE345" i="7"/>
  <c r="BI345" i="7"/>
  <c r="BM345" i="7"/>
  <c r="BQ345" i="7"/>
  <c r="BU345" i="7"/>
  <c r="BY345" i="7"/>
  <c r="CC345" i="7"/>
  <c r="CG345" i="7"/>
  <c r="CK345" i="7"/>
  <c r="CO345" i="7"/>
  <c r="CS345" i="7"/>
  <c r="CW345" i="7"/>
  <c r="DA345" i="7"/>
  <c r="DE345" i="7"/>
  <c r="DI345" i="7"/>
  <c r="DM345" i="7"/>
  <c r="DQ345" i="7"/>
  <c r="DU345" i="7"/>
  <c r="DY345" i="7"/>
  <c r="EC345" i="7"/>
  <c r="EG345" i="7"/>
  <c r="EK345" i="7"/>
  <c r="EO345" i="7"/>
  <c r="ES345" i="7"/>
  <c r="EW345" i="7"/>
  <c r="FA345" i="7"/>
  <c r="FE345" i="7"/>
  <c r="FI345" i="7"/>
  <c r="FM345" i="7"/>
  <c r="FQ345" i="7"/>
  <c r="FU345" i="7"/>
  <c r="FY345" i="7"/>
  <c r="GC345" i="7"/>
  <c r="GG345" i="7"/>
  <c r="GK345" i="7"/>
  <c r="GO345" i="7"/>
  <c r="GS345" i="7"/>
  <c r="GW345" i="7"/>
  <c r="HA345" i="7"/>
  <c r="HE345" i="7"/>
  <c r="HI345" i="7"/>
  <c r="HM345" i="7"/>
  <c r="HQ345" i="7"/>
  <c r="HU345" i="7"/>
  <c r="HY345" i="7"/>
  <c r="IC345" i="7"/>
  <c r="II345" i="7"/>
  <c r="IO345" i="7"/>
  <c r="IS345" i="7"/>
  <c r="IW345" i="7"/>
  <c r="JC345" i="7"/>
  <c r="JG345" i="7"/>
  <c r="JK345" i="7"/>
  <c r="JO345" i="7"/>
  <c r="JS345" i="7"/>
  <c r="AP345" i="7"/>
  <c r="AT345" i="7"/>
  <c r="AX345" i="7"/>
  <c r="BB345" i="7"/>
  <c r="BF345" i="7"/>
  <c r="BJ345" i="7"/>
  <c r="BN345" i="7"/>
  <c r="BR345" i="7"/>
  <c r="BV345" i="7"/>
  <c r="BZ345" i="7"/>
  <c r="CD345" i="7"/>
  <c r="CH345" i="7"/>
  <c r="CL345" i="7"/>
  <c r="CP345" i="7"/>
  <c r="CT345" i="7"/>
  <c r="CX345" i="7"/>
  <c r="DB345" i="7"/>
  <c r="DF345" i="7"/>
  <c r="DJ345" i="7"/>
  <c r="DN345" i="7"/>
  <c r="DR345" i="7"/>
  <c r="DV345" i="7"/>
  <c r="DZ345" i="7"/>
  <c r="ED345" i="7"/>
  <c r="EH345" i="7"/>
  <c r="EL345" i="7"/>
  <c r="EP345" i="7"/>
  <c r="ET345" i="7"/>
  <c r="EX345" i="7"/>
  <c r="FB345" i="7"/>
  <c r="FF345" i="7"/>
  <c r="FJ345" i="7"/>
  <c r="FN345" i="7"/>
  <c r="FR345" i="7"/>
  <c r="FV345" i="7"/>
  <c r="FZ345" i="7"/>
  <c r="GD345" i="7"/>
  <c r="GH345" i="7"/>
  <c r="GL345" i="7"/>
  <c r="GP345" i="7"/>
  <c r="GT345" i="7"/>
  <c r="GX345" i="7"/>
  <c r="HB345" i="7"/>
  <c r="HF345" i="7"/>
  <c r="HJ345" i="7"/>
  <c r="HN345" i="7"/>
  <c r="HR345" i="7"/>
  <c r="HV345" i="7"/>
  <c r="HZ345" i="7"/>
  <c r="ID345" i="7"/>
  <c r="IJ345" i="7"/>
  <c r="IP345" i="7"/>
  <c r="IT345" i="7"/>
  <c r="IZ345" i="7"/>
  <c r="JD345" i="7"/>
  <c r="JH345" i="7"/>
  <c r="JL345" i="7"/>
  <c r="JP345" i="7"/>
  <c r="JT345" i="7"/>
  <c r="AQ345" i="7"/>
  <c r="AU345" i="7"/>
  <c r="AY345" i="7"/>
  <c r="BC345" i="7"/>
  <c r="BG345" i="7"/>
  <c r="BK345" i="7"/>
  <c r="BO345" i="7"/>
  <c r="BS345" i="7"/>
  <c r="BW345" i="7"/>
  <c r="CA345" i="7"/>
  <c r="CE345" i="7"/>
  <c r="CI345" i="7"/>
  <c r="CM345" i="7"/>
  <c r="CQ345" i="7"/>
  <c r="CU345" i="7"/>
  <c r="CY345" i="7"/>
  <c r="DC345" i="7"/>
  <c r="DG345" i="7"/>
  <c r="DK345" i="7"/>
  <c r="DO345" i="7"/>
  <c r="DS345" i="7"/>
  <c r="DW345" i="7"/>
  <c r="EA345" i="7"/>
  <c r="EE345" i="7"/>
  <c r="EI345" i="7"/>
  <c r="EM345" i="7"/>
  <c r="EQ345" i="7"/>
  <c r="EU345" i="7"/>
  <c r="EY345" i="7"/>
  <c r="FC345" i="7"/>
  <c r="FG345" i="7"/>
  <c r="FK345" i="7"/>
  <c r="FO345" i="7"/>
  <c r="FS345" i="7"/>
  <c r="FW345" i="7"/>
  <c r="GA345" i="7"/>
  <c r="GE345" i="7"/>
  <c r="GI345" i="7"/>
  <c r="GM345" i="7"/>
  <c r="GQ345" i="7"/>
  <c r="GU345" i="7"/>
  <c r="GY345" i="7"/>
  <c r="HC345" i="7"/>
  <c r="HG345" i="7"/>
  <c r="HK345" i="7"/>
  <c r="HO345" i="7"/>
  <c r="HS345" i="7"/>
  <c r="HW345" i="7"/>
  <c r="IA345" i="7"/>
  <c r="IE345" i="7"/>
  <c r="IL345" i="7"/>
  <c r="IQ345" i="7"/>
  <c r="IU345" i="7"/>
  <c r="JA345" i="7"/>
  <c r="JE345" i="7"/>
  <c r="JI345" i="7"/>
  <c r="JM345" i="7"/>
  <c r="JQ345" i="7"/>
  <c r="JU345" i="7"/>
  <c r="AP343" i="7"/>
  <c r="AT343" i="7"/>
  <c r="AX343" i="7"/>
  <c r="BB343" i="7"/>
  <c r="BF343" i="7"/>
  <c r="BJ343" i="7"/>
  <c r="BN343" i="7"/>
  <c r="BR343" i="7"/>
  <c r="BV343" i="7"/>
  <c r="BZ343" i="7"/>
  <c r="CD343" i="7"/>
  <c r="CH343" i="7"/>
  <c r="CL343" i="7"/>
  <c r="CP343" i="7"/>
  <c r="CT343" i="7"/>
  <c r="CX343" i="7"/>
  <c r="DB343" i="7"/>
  <c r="DF343" i="7"/>
  <c r="DJ343" i="7"/>
  <c r="DN343" i="7"/>
  <c r="DR343" i="7"/>
  <c r="DV343" i="7"/>
  <c r="DZ343" i="7"/>
  <c r="ED343" i="7"/>
  <c r="EH343" i="7"/>
  <c r="EL343" i="7"/>
  <c r="EP343" i="7"/>
  <c r="ET343" i="7"/>
  <c r="EX343" i="7"/>
  <c r="FB343" i="7"/>
  <c r="FF343" i="7"/>
  <c r="FJ343" i="7"/>
  <c r="FN343" i="7"/>
  <c r="FR343" i="7"/>
  <c r="FV343" i="7"/>
  <c r="FZ343" i="7"/>
  <c r="GD343" i="7"/>
  <c r="GH343" i="7"/>
  <c r="GL343" i="7"/>
  <c r="GP343" i="7"/>
  <c r="GT343" i="7"/>
  <c r="GX343" i="7"/>
  <c r="HB343" i="7"/>
  <c r="HF343" i="7"/>
  <c r="HJ343" i="7"/>
  <c r="HN343" i="7"/>
  <c r="HR343" i="7"/>
  <c r="HV343" i="7"/>
  <c r="HZ343" i="7"/>
  <c r="IE343" i="7"/>
  <c r="IK343" i="7"/>
  <c r="IP343" i="7"/>
  <c r="IT343" i="7"/>
  <c r="IZ343" i="7"/>
  <c r="JD343" i="7"/>
  <c r="JH343" i="7"/>
  <c r="JL343" i="7"/>
  <c r="JP343" i="7"/>
  <c r="JT343" i="7"/>
  <c r="AQ343" i="7"/>
  <c r="AU343" i="7"/>
  <c r="AY343" i="7"/>
  <c r="BC343" i="7"/>
  <c r="BG343" i="7"/>
  <c r="BK343" i="7"/>
  <c r="BO343" i="7"/>
  <c r="BS343" i="7"/>
  <c r="BW343" i="7"/>
  <c r="CA343" i="7"/>
  <c r="CE343" i="7"/>
  <c r="CI343" i="7"/>
  <c r="CM343" i="7"/>
  <c r="CQ343" i="7"/>
  <c r="CU343" i="7"/>
  <c r="CY343" i="7"/>
  <c r="DC343" i="7"/>
  <c r="DG343" i="7"/>
  <c r="DK343" i="7"/>
  <c r="DO343" i="7"/>
  <c r="DS343" i="7"/>
  <c r="DW343" i="7"/>
  <c r="EA343" i="7"/>
  <c r="EE343" i="7"/>
  <c r="EI343" i="7"/>
  <c r="EM343" i="7"/>
  <c r="EQ343" i="7"/>
  <c r="EU343" i="7"/>
  <c r="EY343" i="7"/>
  <c r="FC343" i="7"/>
  <c r="FG343" i="7"/>
  <c r="FK343" i="7"/>
  <c r="FO343" i="7"/>
  <c r="FS343" i="7"/>
  <c r="FW343" i="7"/>
  <c r="GA343" i="7"/>
  <c r="GE343" i="7"/>
  <c r="GI343" i="7"/>
  <c r="GM343" i="7"/>
  <c r="GQ343" i="7"/>
  <c r="GU343" i="7"/>
  <c r="GY343" i="7"/>
  <c r="HC343" i="7"/>
  <c r="HG343" i="7"/>
  <c r="HK343" i="7"/>
  <c r="HO343" i="7"/>
  <c r="HS343" i="7"/>
  <c r="HW343" i="7"/>
  <c r="IA343" i="7"/>
  <c r="IH343" i="7"/>
  <c r="IM343" i="7"/>
  <c r="IQ343" i="7"/>
  <c r="IU343" i="7"/>
  <c r="JA343" i="7"/>
  <c r="JE343" i="7"/>
  <c r="JI343" i="7"/>
  <c r="JM343" i="7"/>
  <c r="JQ343" i="7"/>
  <c r="JU343" i="7"/>
  <c r="AR343" i="7"/>
  <c r="AV343" i="7"/>
  <c r="AZ343" i="7"/>
  <c r="BD343" i="7"/>
  <c r="BH343" i="7"/>
  <c r="BL343" i="7"/>
  <c r="BP343" i="7"/>
  <c r="BT343" i="7"/>
  <c r="BX343" i="7"/>
  <c r="CB343" i="7"/>
  <c r="CF343" i="7"/>
  <c r="CJ343" i="7"/>
  <c r="CN343" i="7"/>
  <c r="CR343" i="7"/>
  <c r="CV343" i="7"/>
  <c r="CZ343" i="7"/>
  <c r="DD343" i="7"/>
  <c r="DH343" i="7"/>
  <c r="DL343" i="7"/>
  <c r="DP343" i="7"/>
  <c r="DT343" i="7"/>
  <c r="DX343" i="7"/>
  <c r="EB343" i="7"/>
  <c r="EF343" i="7"/>
  <c r="EJ343" i="7"/>
  <c r="EN343" i="7"/>
  <c r="ER343" i="7"/>
  <c r="EV343" i="7"/>
  <c r="EZ343" i="7"/>
  <c r="FD343" i="7"/>
  <c r="FH343" i="7"/>
  <c r="FL343" i="7"/>
  <c r="FP343" i="7"/>
  <c r="FT343" i="7"/>
  <c r="FX343" i="7"/>
  <c r="GB343" i="7"/>
  <c r="GF343" i="7"/>
  <c r="GJ343" i="7"/>
  <c r="GN343" i="7"/>
  <c r="GR343" i="7"/>
  <c r="GV343" i="7"/>
  <c r="GZ343" i="7"/>
  <c r="HD343" i="7"/>
  <c r="HH343" i="7"/>
  <c r="HL343" i="7"/>
  <c r="HP343" i="7"/>
  <c r="HT343" i="7"/>
  <c r="HX343" i="7"/>
  <c r="IB343" i="7"/>
  <c r="II343" i="7"/>
  <c r="IN343" i="7"/>
  <c r="IR343" i="7"/>
  <c r="IV343" i="7"/>
  <c r="JB343" i="7"/>
  <c r="JF343" i="7"/>
  <c r="JJ343" i="7"/>
  <c r="JN343" i="7"/>
  <c r="JR343" i="7"/>
  <c r="AO343" i="7"/>
  <c r="AS343" i="7"/>
  <c r="AW343" i="7"/>
  <c r="BA343" i="7"/>
  <c r="BE343" i="7"/>
  <c r="BI343" i="7"/>
  <c r="BM343" i="7"/>
  <c r="BQ343" i="7"/>
  <c r="BU343" i="7"/>
  <c r="BY343" i="7"/>
  <c r="CC343" i="7"/>
  <c r="CG343" i="7"/>
  <c r="CK343" i="7"/>
  <c r="CO343" i="7"/>
  <c r="CS343" i="7"/>
  <c r="CW343" i="7"/>
  <c r="DA343" i="7"/>
  <c r="DE343" i="7"/>
  <c r="DI343" i="7"/>
  <c r="DM343" i="7"/>
  <c r="DQ343" i="7"/>
  <c r="DU343" i="7"/>
  <c r="DY343" i="7"/>
  <c r="EC343" i="7"/>
  <c r="EG343" i="7"/>
  <c r="EK343" i="7"/>
  <c r="EO343" i="7"/>
  <c r="ES343" i="7"/>
  <c r="EW343" i="7"/>
  <c r="FA343" i="7"/>
  <c r="FE343" i="7"/>
  <c r="FI343" i="7"/>
  <c r="FM343" i="7"/>
  <c r="FQ343" i="7"/>
  <c r="FU343" i="7"/>
  <c r="FY343" i="7"/>
  <c r="GC343" i="7"/>
  <c r="GG343" i="7"/>
  <c r="GK343" i="7"/>
  <c r="GO343" i="7"/>
  <c r="GS343" i="7"/>
  <c r="GW343" i="7"/>
  <c r="HA343" i="7"/>
  <c r="HE343" i="7"/>
  <c r="HI343" i="7"/>
  <c r="HM343" i="7"/>
  <c r="HQ343" i="7"/>
  <c r="HU343" i="7"/>
  <c r="HY343" i="7"/>
  <c r="IC343" i="7"/>
  <c r="IJ343" i="7"/>
  <c r="IO343" i="7"/>
  <c r="IS343" i="7"/>
  <c r="IW343" i="7"/>
  <c r="JC343" i="7"/>
  <c r="JG343" i="7"/>
  <c r="JK343" i="7"/>
  <c r="JO343" i="7"/>
  <c r="JS343" i="7"/>
  <c r="AP341" i="7"/>
  <c r="AT341" i="7"/>
  <c r="AX341" i="7"/>
  <c r="BB341" i="7"/>
  <c r="BF341" i="7"/>
  <c r="BJ341" i="7"/>
  <c r="BN341" i="7"/>
  <c r="BR341" i="7"/>
  <c r="BV341" i="7"/>
  <c r="BZ341" i="7"/>
  <c r="CD341" i="7"/>
  <c r="CH341" i="7"/>
  <c r="CL341" i="7"/>
  <c r="CP341" i="7"/>
  <c r="CT341" i="7"/>
  <c r="CX341" i="7"/>
  <c r="DB341" i="7"/>
  <c r="DF341" i="7"/>
  <c r="DJ341" i="7"/>
  <c r="DN341" i="7"/>
  <c r="DR341" i="7"/>
  <c r="DV341" i="7"/>
  <c r="DZ341" i="7"/>
  <c r="ED341" i="7"/>
  <c r="EH341" i="7"/>
  <c r="EL341" i="7"/>
  <c r="EP341" i="7"/>
  <c r="ET341" i="7"/>
  <c r="EX341" i="7"/>
  <c r="FB341" i="7"/>
  <c r="FF341" i="7"/>
  <c r="FJ341" i="7"/>
  <c r="FN341" i="7"/>
  <c r="FR341" i="7"/>
  <c r="FV341" i="7"/>
  <c r="FZ341" i="7"/>
  <c r="GD341" i="7"/>
  <c r="GH341" i="7"/>
  <c r="GL341" i="7"/>
  <c r="GP341" i="7"/>
  <c r="GT341" i="7"/>
  <c r="GX341" i="7"/>
  <c r="HB341" i="7"/>
  <c r="HF341" i="7"/>
  <c r="HJ341" i="7"/>
  <c r="HN341" i="7"/>
  <c r="HR341" i="7"/>
  <c r="HV341" i="7"/>
  <c r="HZ341" i="7"/>
  <c r="ID341" i="7"/>
  <c r="IK341" i="7"/>
  <c r="IO341" i="7"/>
  <c r="IS341" i="7"/>
  <c r="IW341" i="7"/>
  <c r="JC341" i="7"/>
  <c r="JG341" i="7"/>
  <c r="JK341" i="7"/>
  <c r="JO341" i="7"/>
  <c r="JS341" i="7"/>
  <c r="AQ341" i="7"/>
  <c r="AU341" i="7"/>
  <c r="AY341" i="7"/>
  <c r="BC341" i="7"/>
  <c r="BG341" i="7"/>
  <c r="BK341" i="7"/>
  <c r="BO341" i="7"/>
  <c r="BS341" i="7"/>
  <c r="BW341" i="7"/>
  <c r="CA341" i="7"/>
  <c r="CE341" i="7"/>
  <c r="CI341" i="7"/>
  <c r="CM341" i="7"/>
  <c r="CQ341" i="7"/>
  <c r="CU341" i="7"/>
  <c r="CY341" i="7"/>
  <c r="DC341" i="7"/>
  <c r="DG341" i="7"/>
  <c r="DK341" i="7"/>
  <c r="DO341" i="7"/>
  <c r="DS341" i="7"/>
  <c r="DW341" i="7"/>
  <c r="EA341" i="7"/>
  <c r="EE341" i="7"/>
  <c r="EI341" i="7"/>
  <c r="EM341" i="7"/>
  <c r="EQ341" i="7"/>
  <c r="EU341" i="7"/>
  <c r="EY341" i="7"/>
  <c r="FC341" i="7"/>
  <c r="FG341" i="7"/>
  <c r="FK341" i="7"/>
  <c r="FO341" i="7"/>
  <c r="FS341" i="7"/>
  <c r="FW341" i="7"/>
  <c r="GA341" i="7"/>
  <c r="GE341" i="7"/>
  <c r="GI341" i="7"/>
  <c r="GM341" i="7"/>
  <c r="GQ341" i="7"/>
  <c r="GU341" i="7"/>
  <c r="GY341" i="7"/>
  <c r="HC341" i="7"/>
  <c r="HG341" i="7"/>
  <c r="HK341" i="7"/>
  <c r="HO341" i="7"/>
  <c r="HS341" i="7"/>
  <c r="HW341" i="7"/>
  <c r="IA341" i="7"/>
  <c r="IF341" i="7"/>
  <c r="IL341" i="7"/>
  <c r="IP341" i="7"/>
  <c r="IT341" i="7"/>
  <c r="IZ341" i="7"/>
  <c r="JD341" i="7"/>
  <c r="JH341" i="7"/>
  <c r="JL341" i="7"/>
  <c r="JP341" i="7"/>
  <c r="JT341" i="7"/>
  <c r="AR341" i="7"/>
  <c r="AV341" i="7"/>
  <c r="AZ341" i="7"/>
  <c r="BD341" i="7"/>
  <c r="BH341" i="7"/>
  <c r="BL341" i="7"/>
  <c r="BP341" i="7"/>
  <c r="BT341" i="7"/>
  <c r="BX341" i="7"/>
  <c r="CB341" i="7"/>
  <c r="CF341" i="7"/>
  <c r="CJ341" i="7"/>
  <c r="CN341" i="7"/>
  <c r="CR341" i="7"/>
  <c r="CV341" i="7"/>
  <c r="CZ341" i="7"/>
  <c r="DD341" i="7"/>
  <c r="DH341" i="7"/>
  <c r="DL341" i="7"/>
  <c r="DP341" i="7"/>
  <c r="DT341" i="7"/>
  <c r="DX341" i="7"/>
  <c r="EB341" i="7"/>
  <c r="EF341" i="7"/>
  <c r="EJ341" i="7"/>
  <c r="EN341" i="7"/>
  <c r="ER341" i="7"/>
  <c r="EV341" i="7"/>
  <c r="EZ341" i="7"/>
  <c r="FD341" i="7"/>
  <c r="FH341" i="7"/>
  <c r="FL341" i="7"/>
  <c r="FP341" i="7"/>
  <c r="FT341" i="7"/>
  <c r="FX341" i="7"/>
  <c r="GB341" i="7"/>
  <c r="GF341" i="7"/>
  <c r="GJ341" i="7"/>
  <c r="GN341" i="7"/>
  <c r="GR341" i="7"/>
  <c r="GV341" i="7"/>
  <c r="GZ341" i="7"/>
  <c r="HD341" i="7"/>
  <c r="HH341" i="7"/>
  <c r="HL341" i="7"/>
  <c r="HP341" i="7"/>
  <c r="HT341" i="7"/>
  <c r="HX341" i="7"/>
  <c r="IB341" i="7"/>
  <c r="IH341" i="7"/>
  <c r="IM341" i="7"/>
  <c r="IQ341" i="7"/>
  <c r="IU341" i="7"/>
  <c r="JA341" i="7"/>
  <c r="JE341" i="7"/>
  <c r="JI341" i="7"/>
  <c r="JM341" i="7"/>
  <c r="JQ341" i="7"/>
  <c r="JU341" i="7"/>
  <c r="AO341" i="7"/>
  <c r="AS341" i="7"/>
  <c r="AW341" i="7"/>
  <c r="BA341" i="7"/>
  <c r="BE341" i="7"/>
  <c r="BI341" i="7"/>
  <c r="BM341" i="7"/>
  <c r="BQ341" i="7"/>
  <c r="BU341" i="7"/>
  <c r="BY341" i="7"/>
  <c r="CC341" i="7"/>
  <c r="CG341" i="7"/>
  <c r="CK341" i="7"/>
  <c r="CO341" i="7"/>
  <c r="CS341" i="7"/>
  <c r="CW341" i="7"/>
  <c r="DA341" i="7"/>
  <c r="DE341" i="7"/>
  <c r="DI341" i="7"/>
  <c r="DM341" i="7"/>
  <c r="DQ341" i="7"/>
  <c r="DU341" i="7"/>
  <c r="DY341" i="7"/>
  <c r="EC341" i="7"/>
  <c r="EG341" i="7"/>
  <c r="EK341" i="7"/>
  <c r="EO341" i="7"/>
  <c r="ES341" i="7"/>
  <c r="EW341" i="7"/>
  <c r="FA341" i="7"/>
  <c r="FE341" i="7"/>
  <c r="FI341" i="7"/>
  <c r="FM341" i="7"/>
  <c r="FQ341" i="7"/>
  <c r="FU341" i="7"/>
  <c r="FY341" i="7"/>
  <c r="GC341" i="7"/>
  <c r="GG341" i="7"/>
  <c r="GK341" i="7"/>
  <c r="GO341" i="7"/>
  <c r="GS341" i="7"/>
  <c r="GW341" i="7"/>
  <c r="HA341" i="7"/>
  <c r="HE341" i="7"/>
  <c r="HI341" i="7"/>
  <c r="HM341" i="7"/>
  <c r="HQ341" i="7"/>
  <c r="HU341" i="7"/>
  <c r="HY341" i="7"/>
  <c r="IC341" i="7"/>
  <c r="II341" i="7"/>
  <c r="IN341" i="7"/>
  <c r="IR341" i="7"/>
  <c r="IV341" i="7"/>
  <c r="JB341" i="7"/>
  <c r="JF341" i="7"/>
  <c r="JJ341" i="7"/>
  <c r="JN341" i="7"/>
  <c r="JR341" i="7"/>
  <c r="AQ339" i="7"/>
  <c r="AU339" i="7"/>
  <c r="AY339" i="7"/>
  <c r="BC339" i="7"/>
  <c r="BG339" i="7"/>
  <c r="BK339" i="7"/>
  <c r="BO339" i="7"/>
  <c r="BS339" i="7"/>
  <c r="BW339" i="7"/>
  <c r="CA339" i="7"/>
  <c r="CE339" i="7"/>
  <c r="CI339" i="7"/>
  <c r="CM339" i="7"/>
  <c r="CQ339" i="7"/>
  <c r="CU339" i="7"/>
  <c r="CY339" i="7"/>
  <c r="DC339" i="7"/>
  <c r="DG339" i="7"/>
  <c r="DK339" i="7"/>
  <c r="DO339" i="7"/>
  <c r="DS339" i="7"/>
  <c r="DW339" i="7"/>
  <c r="EA339" i="7"/>
  <c r="EE339" i="7"/>
  <c r="EI339" i="7"/>
  <c r="EM339" i="7"/>
  <c r="EQ339" i="7"/>
  <c r="EU339" i="7"/>
  <c r="EY339" i="7"/>
  <c r="FC339" i="7"/>
  <c r="FG339" i="7"/>
  <c r="FK339" i="7"/>
  <c r="FO339" i="7"/>
  <c r="FS339" i="7"/>
  <c r="FW339" i="7"/>
  <c r="GA339" i="7"/>
  <c r="GE339" i="7"/>
  <c r="GI339" i="7"/>
  <c r="GM339" i="7"/>
  <c r="GQ339" i="7"/>
  <c r="GU339" i="7"/>
  <c r="GY339" i="7"/>
  <c r="HC339" i="7"/>
  <c r="HG339" i="7"/>
  <c r="HK339" i="7"/>
  <c r="HO339" i="7"/>
  <c r="HS339" i="7"/>
  <c r="HW339" i="7"/>
  <c r="IA339" i="7"/>
  <c r="IE339" i="7"/>
  <c r="IJ339" i="7"/>
  <c r="IP339" i="7"/>
  <c r="IT339" i="7"/>
  <c r="IZ339" i="7"/>
  <c r="JD339" i="7"/>
  <c r="JH339" i="7"/>
  <c r="JL339" i="7"/>
  <c r="JP339" i="7"/>
  <c r="JT339" i="7"/>
  <c r="AR339" i="7"/>
  <c r="AV339" i="7"/>
  <c r="AZ339" i="7"/>
  <c r="BD339" i="7"/>
  <c r="BH339" i="7"/>
  <c r="BL339" i="7"/>
  <c r="BP339" i="7"/>
  <c r="BT339" i="7"/>
  <c r="BX339" i="7"/>
  <c r="CB339" i="7"/>
  <c r="CF339" i="7"/>
  <c r="CJ339" i="7"/>
  <c r="CN339" i="7"/>
  <c r="CR339" i="7"/>
  <c r="CV339" i="7"/>
  <c r="CZ339" i="7"/>
  <c r="DD339" i="7"/>
  <c r="DH339" i="7"/>
  <c r="DL339" i="7"/>
  <c r="DP339" i="7"/>
  <c r="DT339" i="7"/>
  <c r="DX339" i="7"/>
  <c r="EB339" i="7"/>
  <c r="EF339" i="7"/>
  <c r="EJ339" i="7"/>
  <c r="EN339" i="7"/>
  <c r="ER339" i="7"/>
  <c r="EV339" i="7"/>
  <c r="EZ339" i="7"/>
  <c r="FD339" i="7"/>
  <c r="FH339" i="7"/>
  <c r="FL339" i="7"/>
  <c r="FP339" i="7"/>
  <c r="FT339" i="7"/>
  <c r="FX339" i="7"/>
  <c r="GB339" i="7"/>
  <c r="GF339" i="7"/>
  <c r="GJ339" i="7"/>
  <c r="GN339" i="7"/>
  <c r="GR339" i="7"/>
  <c r="GV339" i="7"/>
  <c r="GZ339" i="7"/>
  <c r="HD339" i="7"/>
  <c r="HH339" i="7"/>
  <c r="HL339" i="7"/>
  <c r="HP339" i="7"/>
  <c r="HT339" i="7"/>
  <c r="HX339" i="7"/>
  <c r="IB339" i="7"/>
  <c r="IF339" i="7"/>
  <c r="IM339" i="7"/>
  <c r="IQ339" i="7"/>
  <c r="IU339" i="7"/>
  <c r="JA339" i="7"/>
  <c r="JE339" i="7"/>
  <c r="JI339" i="7"/>
  <c r="JM339" i="7"/>
  <c r="JQ339" i="7"/>
  <c r="JU339" i="7"/>
  <c r="AO339" i="7"/>
  <c r="AS339" i="7"/>
  <c r="AW339" i="7"/>
  <c r="BA339" i="7"/>
  <c r="BE339" i="7"/>
  <c r="BI339" i="7"/>
  <c r="BM339" i="7"/>
  <c r="BQ339" i="7"/>
  <c r="BU339" i="7"/>
  <c r="BY339" i="7"/>
  <c r="CC339" i="7"/>
  <c r="CG339" i="7"/>
  <c r="CK339" i="7"/>
  <c r="CO339" i="7"/>
  <c r="CS339" i="7"/>
  <c r="CW339" i="7"/>
  <c r="DA339" i="7"/>
  <c r="DE339" i="7"/>
  <c r="DI339" i="7"/>
  <c r="DM339" i="7"/>
  <c r="DQ339" i="7"/>
  <c r="DU339" i="7"/>
  <c r="DY339" i="7"/>
  <c r="EC339" i="7"/>
  <c r="EG339" i="7"/>
  <c r="EK339" i="7"/>
  <c r="EO339" i="7"/>
  <c r="ES339" i="7"/>
  <c r="EW339" i="7"/>
  <c r="FA339" i="7"/>
  <c r="FE339" i="7"/>
  <c r="FI339" i="7"/>
  <c r="FM339" i="7"/>
  <c r="FQ339" i="7"/>
  <c r="FU339" i="7"/>
  <c r="FY339" i="7"/>
  <c r="GC339" i="7"/>
  <c r="GG339" i="7"/>
  <c r="GK339" i="7"/>
  <c r="GO339" i="7"/>
  <c r="GS339" i="7"/>
  <c r="GW339" i="7"/>
  <c r="HA339" i="7"/>
  <c r="HE339" i="7"/>
  <c r="HI339" i="7"/>
  <c r="HM339" i="7"/>
  <c r="HQ339" i="7"/>
  <c r="HU339" i="7"/>
  <c r="HY339" i="7"/>
  <c r="IC339" i="7"/>
  <c r="IH339" i="7"/>
  <c r="IN339" i="7"/>
  <c r="IR339" i="7"/>
  <c r="IV339" i="7"/>
  <c r="JB339" i="7"/>
  <c r="JF339" i="7"/>
  <c r="JJ339" i="7"/>
  <c r="JN339" i="7"/>
  <c r="JR339" i="7"/>
  <c r="AP339" i="7"/>
  <c r="AT339" i="7"/>
  <c r="AX339" i="7"/>
  <c r="BB339" i="7"/>
  <c r="BF339" i="7"/>
  <c r="BJ339" i="7"/>
  <c r="BN339" i="7"/>
  <c r="BR339" i="7"/>
  <c r="BV339" i="7"/>
  <c r="BZ339" i="7"/>
  <c r="CD339" i="7"/>
  <c r="CH339" i="7"/>
  <c r="CL339" i="7"/>
  <c r="CP339" i="7"/>
  <c r="CT339" i="7"/>
  <c r="CX339" i="7"/>
  <c r="DB339" i="7"/>
  <c r="DF339" i="7"/>
  <c r="DJ339" i="7"/>
  <c r="DN339" i="7"/>
  <c r="DR339" i="7"/>
  <c r="DV339" i="7"/>
  <c r="DZ339" i="7"/>
  <c r="ED339" i="7"/>
  <c r="EH339" i="7"/>
  <c r="EL339" i="7"/>
  <c r="EP339" i="7"/>
  <c r="ET339" i="7"/>
  <c r="EX339" i="7"/>
  <c r="FB339" i="7"/>
  <c r="FF339" i="7"/>
  <c r="FJ339" i="7"/>
  <c r="FN339" i="7"/>
  <c r="FR339" i="7"/>
  <c r="FV339" i="7"/>
  <c r="FZ339" i="7"/>
  <c r="GD339" i="7"/>
  <c r="GH339" i="7"/>
  <c r="GL339" i="7"/>
  <c r="GP339" i="7"/>
  <c r="GT339" i="7"/>
  <c r="GX339" i="7"/>
  <c r="HB339" i="7"/>
  <c r="HF339" i="7"/>
  <c r="HJ339" i="7"/>
  <c r="HN339" i="7"/>
  <c r="HR339" i="7"/>
  <c r="HV339" i="7"/>
  <c r="HZ339" i="7"/>
  <c r="ID339" i="7"/>
  <c r="II339" i="7"/>
  <c r="IO339" i="7"/>
  <c r="IS339" i="7"/>
  <c r="IW339" i="7"/>
  <c r="JC339" i="7"/>
  <c r="JG339" i="7"/>
  <c r="JK339" i="7"/>
  <c r="JO339" i="7"/>
  <c r="JS339" i="7"/>
  <c r="AR337" i="7"/>
  <c r="AV337" i="7"/>
  <c r="AZ337" i="7"/>
  <c r="BD337" i="7"/>
  <c r="BH337" i="7"/>
  <c r="BL337" i="7"/>
  <c r="BP337" i="7"/>
  <c r="BT337" i="7"/>
  <c r="BX337" i="7"/>
  <c r="CB337" i="7"/>
  <c r="CF337" i="7"/>
  <c r="CJ337" i="7"/>
  <c r="CN337" i="7"/>
  <c r="CR337" i="7"/>
  <c r="CV337" i="7"/>
  <c r="CZ337" i="7"/>
  <c r="DD337" i="7"/>
  <c r="DH337" i="7"/>
  <c r="DL337" i="7"/>
  <c r="DP337" i="7"/>
  <c r="DT337" i="7"/>
  <c r="DX337" i="7"/>
  <c r="EB337" i="7"/>
  <c r="EF337" i="7"/>
  <c r="EJ337" i="7"/>
  <c r="EN337" i="7"/>
  <c r="ER337" i="7"/>
  <c r="EV337" i="7"/>
  <c r="EZ337" i="7"/>
  <c r="FD337" i="7"/>
  <c r="FH337" i="7"/>
  <c r="FL337" i="7"/>
  <c r="FP337" i="7"/>
  <c r="FT337" i="7"/>
  <c r="FX337" i="7"/>
  <c r="GB337" i="7"/>
  <c r="GF337" i="7"/>
  <c r="GJ337" i="7"/>
  <c r="GN337" i="7"/>
  <c r="GR337" i="7"/>
  <c r="GV337" i="7"/>
  <c r="GZ337" i="7"/>
  <c r="HD337" i="7"/>
  <c r="HH337" i="7"/>
  <c r="HL337" i="7"/>
  <c r="HP337" i="7"/>
  <c r="HT337" i="7"/>
  <c r="HX337" i="7"/>
  <c r="IB337" i="7"/>
  <c r="IG337" i="7"/>
  <c r="IL337" i="7"/>
  <c r="IP337" i="7"/>
  <c r="IT337" i="7"/>
  <c r="IZ337" i="7"/>
  <c r="JD337" i="7"/>
  <c r="JH337" i="7"/>
  <c r="JL337" i="7"/>
  <c r="JP337" i="7"/>
  <c r="JT337" i="7"/>
  <c r="AO337" i="7"/>
  <c r="AS337" i="7"/>
  <c r="AW337" i="7"/>
  <c r="BA337" i="7"/>
  <c r="BE337" i="7"/>
  <c r="BI337" i="7"/>
  <c r="BM337" i="7"/>
  <c r="BQ337" i="7"/>
  <c r="BU337" i="7"/>
  <c r="BY337" i="7"/>
  <c r="CC337" i="7"/>
  <c r="CG337" i="7"/>
  <c r="CK337" i="7"/>
  <c r="CO337" i="7"/>
  <c r="CS337" i="7"/>
  <c r="CW337" i="7"/>
  <c r="DA337" i="7"/>
  <c r="DE337" i="7"/>
  <c r="DI337" i="7"/>
  <c r="DM337" i="7"/>
  <c r="DQ337" i="7"/>
  <c r="DU337" i="7"/>
  <c r="DY337" i="7"/>
  <c r="EC337" i="7"/>
  <c r="EG337" i="7"/>
  <c r="EK337" i="7"/>
  <c r="EO337" i="7"/>
  <c r="ES337" i="7"/>
  <c r="EW337" i="7"/>
  <c r="FA337" i="7"/>
  <c r="FE337" i="7"/>
  <c r="FI337" i="7"/>
  <c r="FM337" i="7"/>
  <c r="FQ337" i="7"/>
  <c r="FU337" i="7"/>
  <c r="FY337" i="7"/>
  <c r="GC337" i="7"/>
  <c r="GG337" i="7"/>
  <c r="GK337" i="7"/>
  <c r="GO337" i="7"/>
  <c r="GS337" i="7"/>
  <c r="GW337" i="7"/>
  <c r="HA337" i="7"/>
  <c r="HE337" i="7"/>
  <c r="HI337" i="7"/>
  <c r="HM337" i="7"/>
  <c r="HQ337" i="7"/>
  <c r="HU337" i="7"/>
  <c r="HY337" i="7"/>
  <c r="IC337" i="7"/>
  <c r="IH337" i="7"/>
  <c r="IM337" i="7"/>
  <c r="IQ337" i="7"/>
  <c r="IU337" i="7"/>
  <c r="JA337" i="7"/>
  <c r="JE337" i="7"/>
  <c r="JI337" i="7"/>
  <c r="JM337" i="7"/>
  <c r="JQ337" i="7"/>
  <c r="JU337" i="7"/>
  <c r="AP337" i="7"/>
  <c r="AT337" i="7"/>
  <c r="AX337" i="7"/>
  <c r="BB337" i="7"/>
  <c r="BF337" i="7"/>
  <c r="BJ337" i="7"/>
  <c r="BN337" i="7"/>
  <c r="BR337" i="7"/>
  <c r="BV337" i="7"/>
  <c r="BZ337" i="7"/>
  <c r="CD337" i="7"/>
  <c r="CH337" i="7"/>
  <c r="CL337" i="7"/>
  <c r="CP337" i="7"/>
  <c r="CT337" i="7"/>
  <c r="CX337" i="7"/>
  <c r="DB337" i="7"/>
  <c r="DF337" i="7"/>
  <c r="DJ337" i="7"/>
  <c r="DN337" i="7"/>
  <c r="DR337" i="7"/>
  <c r="DV337" i="7"/>
  <c r="DZ337" i="7"/>
  <c r="ED337" i="7"/>
  <c r="EH337" i="7"/>
  <c r="EL337" i="7"/>
  <c r="EP337" i="7"/>
  <c r="ET337" i="7"/>
  <c r="EX337" i="7"/>
  <c r="FB337" i="7"/>
  <c r="FF337" i="7"/>
  <c r="FJ337" i="7"/>
  <c r="FN337" i="7"/>
  <c r="FR337" i="7"/>
  <c r="FV337" i="7"/>
  <c r="FZ337" i="7"/>
  <c r="GD337" i="7"/>
  <c r="GH337" i="7"/>
  <c r="GL337" i="7"/>
  <c r="GP337" i="7"/>
  <c r="GT337" i="7"/>
  <c r="GX337" i="7"/>
  <c r="HB337" i="7"/>
  <c r="HF337" i="7"/>
  <c r="HJ337" i="7"/>
  <c r="HN337" i="7"/>
  <c r="HR337" i="7"/>
  <c r="HV337" i="7"/>
  <c r="HZ337" i="7"/>
  <c r="ID337" i="7"/>
  <c r="II337" i="7"/>
  <c r="IN337" i="7"/>
  <c r="IR337" i="7"/>
  <c r="IV337" i="7"/>
  <c r="JB337" i="7"/>
  <c r="JF337" i="7"/>
  <c r="JJ337" i="7"/>
  <c r="JN337" i="7"/>
  <c r="JR337" i="7"/>
  <c r="AQ337" i="7"/>
  <c r="AU337" i="7"/>
  <c r="AY337" i="7"/>
  <c r="BC337" i="7"/>
  <c r="BG337" i="7"/>
  <c r="BK337" i="7"/>
  <c r="BO337" i="7"/>
  <c r="BS337" i="7"/>
  <c r="BW337" i="7"/>
  <c r="CA337" i="7"/>
  <c r="CE337" i="7"/>
  <c r="CI337" i="7"/>
  <c r="CM337" i="7"/>
  <c r="CQ337" i="7"/>
  <c r="CU337" i="7"/>
  <c r="CY337" i="7"/>
  <c r="DC337" i="7"/>
  <c r="DG337" i="7"/>
  <c r="DK337" i="7"/>
  <c r="DO337" i="7"/>
  <c r="DS337" i="7"/>
  <c r="DW337" i="7"/>
  <c r="EA337" i="7"/>
  <c r="EE337" i="7"/>
  <c r="EI337" i="7"/>
  <c r="EM337" i="7"/>
  <c r="EQ337" i="7"/>
  <c r="EU337" i="7"/>
  <c r="EY337" i="7"/>
  <c r="FC337" i="7"/>
  <c r="FG337" i="7"/>
  <c r="FK337" i="7"/>
  <c r="FO337" i="7"/>
  <c r="FS337" i="7"/>
  <c r="FW337" i="7"/>
  <c r="GA337" i="7"/>
  <c r="GE337" i="7"/>
  <c r="GI337" i="7"/>
  <c r="GM337" i="7"/>
  <c r="GQ337" i="7"/>
  <c r="GU337" i="7"/>
  <c r="GY337" i="7"/>
  <c r="HC337" i="7"/>
  <c r="HG337" i="7"/>
  <c r="HK337" i="7"/>
  <c r="HO337" i="7"/>
  <c r="HS337" i="7"/>
  <c r="HW337" i="7"/>
  <c r="IA337" i="7"/>
  <c r="IE337" i="7"/>
  <c r="IK337" i="7"/>
  <c r="IO337" i="7"/>
  <c r="IS337" i="7"/>
  <c r="IW337" i="7"/>
  <c r="JC337" i="7"/>
  <c r="JG337" i="7"/>
  <c r="JK337" i="7"/>
  <c r="JO337" i="7"/>
  <c r="JS337" i="7"/>
  <c r="AO335" i="7"/>
  <c r="AS335" i="7"/>
  <c r="AW335" i="7"/>
  <c r="AP335" i="7"/>
  <c r="AT335" i="7"/>
  <c r="AX335" i="7"/>
  <c r="AQ335" i="7"/>
  <c r="AU335" i="7"/>
  <c r="AY335" i="7"/>
  <c r="BC335" i="7"/>
  <c r="BG335" i="7"/>
  <c r="BK335" i="7"/>
  <c r="BO335" i="7"/>
  <c r="BS335" i="7"/>
  <c r="BW335" i="7"/>
  <c r="CA335" i="7"/>
  <c r="CE335" i="7"/>
  <c r="CI335" i="7"/>
  <c r="CM335" i="7"/>
  <c r="CQ335" i="7"/>
  <c r="CU335" i="7"/>
  <c r="CY335" i="7"/>
  <c r="DC335" i="7"/>
  <c r="DG335" i="7"/>
  <c r="DK335" i="7"/>
  <c r="DO335" i="7"/>
  <c r="DS335" i="7"/>
  <c r="DW335" i="7"/>
  <c r="EA335" i="7"/>
  <c r="EE335" i="7"/>
  <c r="EI335" i="7"/>
  <c r="EM335" i="7"/>
  <c r="EQ335" i="7"/>
  <c r="EU335" i="7"/>
  <c r="EY335" i="7"/>
  <c r="FC335" i="7"/>
  <c r="AR335" i="7"/>
  <c r="AV335" i="7"/>
  <c r="AZ335" i="7"/>
  <c r="BD335" i="7"/>
  <c r="BH335" i="7"/>
  <c r="BL335" i="7"/>
  <c r="BP335" i="7"/>
  <c r="BT335" i="7"/>
  <c r="BX335" i="7"/>
  <c r="CB335" i="7"/>
  <c r="CF335" i="7"/>
  <c r="CJ335" i="7"/>
  <c r="CN335" i="7"/>
  <c r="CR335" i="7"/>
  <c r="CV335" i="7"/>
  <c r="CZ335" i="7"/>
  <c r="DD335" i="7"/>
  <c r="DH335" i="7"/>
  <c r="DL335" i="7"/>
  <c r="DP335" i="7"/>
  <c r="DT335" i="7"/>
  <c r="DX335" i="7"/>
  <c r="EB335" i="7"/>
  <c r="EF335" i="7"/>
  <c r="EJ335" i="7"/>
  <c r="EN335" i="7"/>
  <c r="ER335" i="7"/>
  <c r="EV335" i="7"/>
  <c r="EZ335" i="7"/>
  <c r="FD335" i="7"/>
  <c r="BE335" i="7"/>
  <c r="BM335" i="7"/>
  <c r="BU335" i="7"/>
  <c r="CC335" i="7"/>
  <c r="CK335" i="7"/>
  <c r="CS335" i="7"/>
  <c r="DA335" i="7"/>
  <c r="DI335" i="7"/>
  <c r="DQ335" i="7"/>
  <c r="DY335" i="7"/>
  <c r="EG335" i="7"/>
  <c r="EO335" i="7"/>
  <c r="EW335" i="7"/>
  <c r="FE335" i="7"/>
  <c r="FI335" i="7"/>
  <c r="FM335" i="7"/>
  <c r="FQ335" i="7"/>
  <c r="FU335" i="7"/>
  <c r="FY335" i="7"/>
  <c r="GC335" i="7"/>
  <c r="GG335" i="7"/>
  <c r="GK335" i="7"/>
  <c r="GO335" i="7"/>
  <c r="GS335" i="7"/>
  <c r="GW335" i="7"/>
  <c r="HA335" i="7"/>
  <c r="HE335" i="7"/>
  <c r="HI335" i="7"/>
  <c r="HM335" i="7"/>
  <c r="HQ335" i="7"/>
  <c r="HU335" i="7"/>
  <c r="HY335" i="7"/>
  <c r="IC335" i="7"/>
  <c r="II335" i="7"/>
  <c r="IM335" i="7"/>
  <c r="IQ335" i="7"/>
  <c r="IU335" i="7"/>
  <c r="JA335" i="7"/>
  <c r="JE335" i="7"/>
  <c r="JI335" i="7"/>
  <c r="JM335" i="7"/>
  <c r="JQ335" i="7"/>
  <c r="JU335" i="7"/>
  <c r="BF335" i="7"/>
  <c r="BN335" i="7"/>
  <c r="BV335" i="7"/>
  <c r="CD335" i="7"/>
  <c r="CL335" i="7"/>
  <c r="CT335" i="7"/>
  <c r="DB335" i="7"/>
  <c r="DJ335" i="7"/>
  <c r="DR335" i="7"/>
  <c r="DZ335" i="7"/>
  <c r="EH335" i="7"/>
  <c r="EP335" i="7"/>
  <c r="EX335" i="7"/>
  <c r="FF335" i="7"/>
  <c r="FJ335" i="7"/>
  <c r="FN335" i="7"/>
  <c r="FR335" i="7"/>
  <c r="FV335" i="7"/>
  <c r="FZ335" i="7"/>
  <c r="GD335" i="7"/>
  <c r="GH335" i="7"/>
  <c r="GL335" i="7"/>
  <c r="GP335" i="7"/>
  <c r="GT335" i="7"/>
  <c r="GX335" i="7"/>
  <c r="HB335" i="7"/>
  <c r="HF335" i="7"/>
  <c r="HJ335" i="7"/>
  <c r="HN335" i="7"/>
  <c r="HR335" i="7"/>
  <c r="HV335" i="7"/>
  <c r="HZ335" i="7"/>
  <c r="IE335" i="7"/>
  <c r="IJ335" i="7"/>
  <c r="IN335" i="7"/>
  <c r="IR335" i="7"/>
  <c r="IV335" i="7"/>
  <c r="JB335" i="7"/>
  <c r="JF335" i="7"/>
  <c r="JJ335" i="7"/>
  <c r="JN335" i="7"/>
  <c r="JR335" i="7"/>
  <c r="BA335" i="7"/>
  <c r="BI335" i="7"/>
  <c r="BQ335" i="7"/>
  <c r="BY335" i="7"/>
  <c r="CG335" i="7"/>
  <c r="CO335" i="7"/>
  <c r="CW335" i="7"/>
  <c r="DE335" i="7"/>
  <c r="DM335" i="7"/>
  <c r="DU335" i="7"/>
  <c r="EC335" i="7"/>
  <c r="EK335" i="7"/>
  <c r="ES335" i="7"/>
  <c r="FA335" i="7"/>
  <c r="FG335" i="7"/>
  <c r="FK335" i="7"/>
  <c r="FO335" i="7"/>
  <c r="FS335" i="7"/>
  <c r="FW335" i="7"/>
  <c r="GA335" i="7"/>
  <c r="GE335" i="7"/>
  <c r="GI335" i="7"/>
  <c r="GM335" i="7"/>
  <c r="GQ335" i="7"/>
  <c r="GU335" i="7"/>
  <c r="GY335" i="7"/>
  <c r="HC335" i="7"/>
  <c r="HG335" i="7"/>
  <c r="HK335" i="7"/>
  <c r="HO335" i="7"/>
  <c r="HS335" i="7"/>
  <c r="HW335" i="7"/>
  <c r="IA335" i="7"/>
  <c r="IF335" i="7"/>
  <c r="IK335" i="7"/>
  <c r="IO335" i="7"/>
  <c r="IS335" i="7"/>
  <c r="IW335" i="7"/>
  <c r="JC335" i="7"/>
  <c r="JG335" i="7"/>
  <c r="JK335" i="7"/>
  <c r="JO335" i="7"/>
  <c r="JS335" i="7"/>
  <c r="BB335" i="7"/>
  <c r="BJ335" i="7"/>
  <c r="BR335" i="7"/>
  <c r="BZ335" i="7"/>
  <c r="CH335" i="7"/>
  <c r="CP335" i="7"/>
  <c r="CX335" i="7"/>
  <c r="DF335" i="7"/>
  <c r="DN335" i="7"/>
  <c r="DV335" i="7"/>
  <c r="ED335" i="7"/>
  <c r="EL335" i="7"/>
  <c r="ET335" i="7"/>
  <c r="FB335" i="7"/>
  <c r="FH335" i="7"/>
  <c r="FL335" i="7"/>
  <c r="FP335" i="7"/>
  <c r="FT335" i="7"/>
  <c r="FX335" i="7"/>
  <c r="GB335" i="7"/>
  <c r="GF335" i="7"/>
  <c r="GJ335" i="7"/>
  <c r="GN335" i="7"/>
  <c r="GR335" i="7"/>
  <c r="GV335" i="7"/>
  <c r="GZ335" i="7"/>
  <c r="HD335" i="7"/>
  <c r="HH335" i="7"/>
  <c r="HL335" i="7"/>
  <c r="HP335" i="7"/>
  <c r="HT335" i="7"/>
  <c r="HX335" i="7"/>
  <c r="IB335" i="7"/>
  <c r="IH335" i="7"/>
  <c r="IL335" i="7"/>
  <c r="IP335" i="7"/>
  <c r="IT335" i="7"/>
  <c r="IZ335" i="7"/>
  <c r="JD335" i="7"/>
  <c r="JH335" i="7"/>
  <c r="JL335" i="7"/>
  <c r="JP335" i="7"/>
  <c r="JT335" i="7"/>
  <c r="AR333" i="7"/>
  <c r="AV333" i="7"/>
  <c r="AZ333" i="7"/>
  <c r="BD333" i="7"/>
  <c r="BH333" i="7"/>
  <c r="BL333" i="7"/>
  <c r="BP333" i="7"/>
  <c r="BT333" i="7"/>
  <c r="BX333" i="7"/>
  <c r="CB333" i="7"/>
  <c r="CF333" i="7"/>
  <c r="CJ333" i="7"/>
  <c r="CN333" i="7"/>
  <c r="CR333" i="7"/>
  <c r="CV333" i="7"/>
  <c r="CZ333" i="7"/>
  <c r="DD333" i="7"/>
  <c r="DH333" i="7"/>
  <c r="DL333" i="7"/>
  <c r="DP333" i="7"/>
  <c r="DT333" i="7"/>
  <c r="DX333" i="7"/>
  <c r="EB333" i="7"/>
  <c r="EF333" i="7"/>
  <c r="EJ333" i="7"/>
  <c r="EN333" i="7"/>
  <c r="ER333" i="7"/>
  <c r="EV333" i="7"/>
  <c r="EZ333" i="7"/>
  <c r="FD333" i="7"/>
  <c r="FH333" i="7"/>
  <c r="FL333" i="7"/>
  <c r="FP333" i="7"/>
  <c r="FT333" i="7"/>
  <c r="FX333" i="7"/>
  <c r="GB333" i="7"/>
  <c r="GF333" i="7"/>
  <c r="GJ333" i="7"/>
  <c r="GN333" i="7"/>
  <c r="GR333" i="7"/>
  <c r="GV333" i="7"/>
  <c r="GZ333" i="7"/>
  <c r="HD333" i="7"/>
  <c r="HH333" i="7"/>
  <c r="HL333" i="7"/>
  <c r="HP333" i="7"/>
  <c r="HT333" i="7"/>
  <c r="HX333" i="7"/>
  <c r="IB333" i="7"/>
  <c r="IH333" i="7"/>
  <c r="IN333" i="7"/>
  <c r="IR333" i="7"/>
  <c r="IV333" i="7"/>
  <c r="JB333" i="7"/>
  <c r="JF333" i="7"/>
  <c r="JJ333" i="7"/>
  <c r="JN333" i="7"/>
  <c r="JR333" i="7"/>
  <c r="AO333" i="7"/>
  <c r="AS333" i="7"/>
  <c r="AW333" i="7"/>
  <c r="BA333" i="7"/>
  <c r="BE333" i="7"/>
  <c r="BI333" i="7"/>
  <c r="BM333" i="7"/>
  <c r="BQ333" i="7"/>
  <c r="BU333" i="7"/>
  <c r="BY333" i="7"/>
  <c r="CC333" i="7"/>
  <c r="CG333" i="7"/>
  <c r="CK333" i="7"/>
  <c r="CO333" i="7"/>
  <c r="CS333" i="7"/>
  <c r="CW333" i="7"/>
  <c r="DA333" i="7"/>
  <c r="DE333" i="7"/>
  <c r="DI333" i="7"/>
  <c r="DM333" i="7"/>
  <c r="DQ333" i="7"/>
  <c r="DU333" i="7"/>
  <c r="DY333" i="7"/>
  <c r="EC333" i="7"/>
  <c r="EG333" i="7"/>
  <c r="EK333" i="7"/>
  <c r="EO333" i="7"/>
  <c r="ES333" i="7"/>
  <c r="EW333" i="7"/>
  <c r="FA333" i="7"/>
  <c r="FE333" i="7"/>
  <c r="FI333" i="7"/>
  <c r="FM333" i="7"/>
  <c r="FQ333" i="7"/>
  <c r="FU333" i="7"/>
  <c r="FY333" i="7"/>
  <c r="GC333" i="7"/>
  <c r="GG333" i="7"/>
  <c r="GK333" i="7"/>
  <c r="GO333" i="7"/>
  <c r="GS333" i="7"/>
  <c r="GW333" i="7"/>
  <c r="HA333" i="7"/>
  <c r="HE333" i="7"/>
  <c r="HI333" i="7"/>
  <c r="HM333" i="7"/>
  <c r="HQ333" i="7"/>
  <c r="HU333" i="7"/>
  <c r="HY333" i="7"/>
  <c r="IC333" i="7"/>
  <c r="II333" i="7"/>
  <c r="IO333" i="7"/>
  <c r="IS333" i="7"/>
  <c r="IW333" i="7"/>
  <c r="JC333" i="7"/>
  <c r="JG333" i="7"/>
  <c r="JK333" i="7"/>
  <c r="JO333" i="7"/>
  <c r="JS333" i="7"/>
  <c r="AP333" i="7"/>
  <c r="AT333" i="7"/>
  <c r="AX333" i="7"/>
  <c r="BB333" i="7"/>
  <c r="BF333" i="7"/>
  <c r="BJ333" i="7"/>
  <c r="BN333" i="7"/>
  <c r="BR333" i="7"/>
  <c r="BV333" i="7"/>
  <c r="BZ333" i="7"/>
  <c r="CD333" i="7"/>
  <c r="CH333" i="7"/>
  <c r="CL333" i="7"/>
  <c r="CP333" i="7"/>
  <c r="CT333" i="7"/>
  <c r="CX333" i="7"/>
  <c r="DB333" i="7"/>
  <c r="DF333" i="7"/>
  <c r="DJ333" i="7"/>
  <c r="DN333" i="7"/>
  <c r="DR333" i="7"/>
  <c r="DV333" i="7"/>
  <c r="DZ333" i="7"/>
  <c r="ED333" i="7"/>
  <c r="EH333" i="7"/>
  <c r="EL333" i="7"/>
  <c r="EP333" i="7"/>
  <c r="ET333" i="7"/>
  <c r="EX333" i="7"/>
  <c r="FB333" i="7"/>
  <c r="FF333" i="7"/>
  <c r="FJ333" i="7"/>
  <c r="FN333" i="7"/>
  <c r="FR333" i="7"/>
  <c r="FV333" i="7"/>
  <c r="FZ333" i="7"/>
  <c r="GD333" i="7"/>
  <c r="GH333" i="7"/>
  <c r="GL333" i="7"/>
  <c r="GP333" i="7"/>
  <c r="GT333" i="7"/>
  <c r="GX333" i="7"/>
  <c r="HB333" i="7"/>
  <c r="HF333" i="7"/>
  <c r="HJ333" i="7"/>
  <c r="HN333" i="7"/>
  <c r="HR333" i="7"/>
  <c r="HV333" i="7"/>
  <c r="HZ333" i="7"/>
  <c r="ID333" i="7"/>
  <c r="IL333" i="7"/>
  <c r="IP333" i="7"/>
  <c r="IT333" i="7"/>
  <c r="IZ333" i="7"/>
  <c r="JD333" i="7"/>
  <c r="JH333" i="7"/>
  <c r="JL333" i="7"/>
  <c r="JP333" i="7"/>
  <c r="JT333" i="7"/>
  <c r="AQ333" i="7"/>
  <c r="AU333" i="7"/>
  <c r="AY333" i="7"/>
  <c r="BC333" i="7"/>
  <c r="BG333" i="7"/>
  <c r="BK333" i="7"/>
  <c r="BO333" i="7"/>
  <c r="BS333" i="7"/>
  <c r="BW333" i="7"/>
  <c r="CA333" i="7"/>
  <c r="CE333" i="7"/>
  <c r="CI333" i="7"/>
  <c r="CM333" i="7"/>
  <c r="CQ333" i="7"/>
  <c r="CU333" i="7"/>
  <c r="CY333" i="7"/>
  <c r="DC333" i="7"/>
  <c r="DG333" i="7"/>
  <c r="DK333" i="7"/>
  <c r="DO333" i="7"/>
  <c r="DS333" i="7"/>
  <c r="DW333" i="7"/>
  <c r="EA333" i="7"/>
  <c r="EE333" i="7"/>
  <c r="EI333" i="7"/>
  <c r="EM333" i="7"/>
  <c r="EQ333" i="7"/>
  <c r="EU333" i="7"/>
  <c r="EY333" i="7"/>
  <c r="FC333" i="7"/>
  <c r="FG333" i="7"/>
  <c r="FK333" i="7"/>
  <c r="FO333" i="7"/>
  <c r="FS333" i="7"/>
  <c r="FW333" i="7"/>
  <c r="GA333" i="7"/>
  <c r="GE333" i="7"/>
  <c r="GI333" i="7"/>
  <c r="GM333" i="7"/>
  <c r="GQ333" i="7"/>
  <c r="GU333" i="7"/>
  <c r="GY333" i="7"/>
  <c r="HC333" i="7"/>
  <c r="HG333" i="7"/>
  <c r="HK333" i="7"/>
  <c r="HO333" i="7"/>
  <c r="HS333" i="7"/>
  <c r="HW333" i="7"/>
  <c r="IA333" i="7"/>
  <c r="IG333" i="7"/>
  <c r="IM333" i="7"/>
  <c r="IQ333" i="7"/>
  <c r="IU333" i="7"/>
  <c r="JA333" i="7"/>
  <c r="JE333" i="7"/>
  <c r="JI333" i="7"/>
  <c r="JM333" i="7"/>
  <c r="JQ333" i="7"/>
  <c r="JU333" i="7"/>
  <c r="AR331" i="7"/>
  <c r="AV331" i="7"/>
  <c r="AZ331" i="7"/>
  <c r="BD331" i="7"/>
  <c r="BH331" i="7"/>
  <c r="BL331" i="7"/>
  <c r="BP331" i="7"/>
  <c r="BT331" i="7"/>
  <c r="BX331" i="7"/>
  <c r="CB331" i="7"/>
  <c r="CF331" i="7"/>
  <c r="CJ331" i="7"/>
  <c r="CN331" i="7"/>
  <c r="CR331" i="7"/>
  <c r="CV331" i="7"/>
  <c r="CZ331" i="7"/>
  <c r="DD331" i="7"/>
  <c r="DH331" i="7"/>
  <c r="DL331" i="7"/>
  <c r="DP331" i="7"/>
  <c r="DT331" i="7"/>
  <c r="DX331" i="7"/>
  <c r="EB331" i="7"/>
  <c r="EF331" i="7"/>
  <c r="EJ331" i="7"/>
  <c r="EN331" i="7"/>
  <c r="ER331" i="7"/>
  <c r="EV331" i="7"/>
  <c r="EZ331" i="7"/>
  <c r="FD331" i="7"/>
  <c r="FH331" i="7"/>
  <c r="FL331" i="7"/>
  <c r="FP331" i="7"/>
  <c r="FT331" i="7"/>
  <c r="FX331" i="7"/>
  <c r="GB331" i="7"/>
  <c r="GF331" i="7"/>
  <c r="GJ331" i="7"/>
  <c r="GN331" i="7"/>
  <c r="GR331" i="7"/>
  <c r="GV331" i="7"/>
  <c r="GZ331" i="7"/>
  <c r="HD331" i="7"/>
  <c r="HH331" i="7"/>
  <c r="HL331" i="7"/>
  <c r="HP331" i="7"/>
  <c r="HT331" i="7"/>
  <c r="HX331" i="7"/>
  <c r="IB331" i="7"/>
  <c r="IH331" i="7"/>
  <c r="IL331" i="7"/>
  <c r="IQ331" i="7"/>
  <c r="IU331" i="7"/>
  <c r="JA331" i="7"/>
  <c r="JE331" i="7"/>
  <c r="JI331" i="7"/>
  <c r="JM331" i="7"/>
  <c r="JQ331" i="7"/>
  <c r="JU331" i="7"/>
  <c r="AO331" i="7"/>
  <c r="AS331" i="7"/>
  <c r="AW331" i="7"/>
  <c r="BA331" i="7"/>
  <c r="BE331" i="7"/>
  <c r="BI331" i="7"/>
  <c r="BM331" i="7"/>
  <c r="BQ331" i="7"/>
  <c r="BU331" i="7"/>
  <c r="BY331" i="7"/>
  <c r="CC331" i="7"/>
  <c r="CG331" i="7"/>
  <c r="CK331" i="7"/>
  <c r="CO331" i="7"/>
  <c r="CS331" i="7"/>
  <c r="CW331" i="7"/>
  <c r="DA331" i="7"/>
  <c r="DE331" i="7"/>
  <c r="DI331" i="7"/>
  <c r="DM331" i="7"/>
  <c r="DQ331" i="7"/>
  <c r="DU331" i="7"/>
  <c r="DY331" i="7"/>
  <c r="EC331" i="7"/>
  <c r="EG331" i="7"/>
  <c r="EK331" i="7"/>
  <c r="EO331" i="7"/>
  <c r="ES331" i="7"/>
  <c r="EW331" i="7"/>
  <c r="FA331" i="7"/>
  <c r="FE331" i="7"/>
  <c r="FI331" i="7"/>
  <c r="FM331" i="7"/>
  <c r="FQ331" i="7"/>
  <c r="FU331" i="7"/>
  <c r="FY331" i="7"/>
  <c r="GC331" i="7"/>
  <c r="GG331" i="7"/>
  <c r="GK331" i="7"/>
  <c r="GO331" i="7"/>
  <c r="GS331" i="7"/>
  <c r="GW331" i="7"/>
  <c r="HA331" i="7"/>
  <c r="HE331" i="7"/>
  <c r="HI331" i="7"/>
  <c r="HM331" i="7"/>
  <c r="HQ331" i="7"/>
  <c r="HU331" i="7"/>
  <c r="HY331" i="7"/>
  <c r="IC331" i="7"/>
  <c r="II331" i="7"/>
  <c r="IM331" i="7"/>
  <c r="IR331" i="7"/>
  <c r="IV331" i="7"/>
  <c r="JB331" i="7"/>
  <c r="JF331" i="7"/>
  <c r="JJ331" i="7"/>
  <c r="JN331" i="7"/>
  <c r="JR331" i="7"/>
  <c r="AP331" i="7"/>
  <c r="AT331" i="7"/>
  <c r="AX331" i="7"/>
  <c r="BB331" i="7"/>
  <c r="BF331" i="7"/>
  <c r="BJ331" i="7"/>
  <c r="BN331" i="7"/>
  <c r="BR331" i="7"/>
  <c r="BV331" i="7"/>
  <c r="BZ331" i="7"/>
  <c r="CD331" i="7"/>
  <c r="CH331" i="7"/>
  <c r="CL331" i="7"/>
  <c r="CP331" i="7"/>
  <c r="CT331" i="7"/>
  <c r="CX331" i="7"/>
  <c r="DB331" i="7"/>
  <c r="DF331" i="7"/>
  <c r="DJ331" i="7"/>
  <c r="DN331" i="7"/>
  <c r="DR331" i="7"/>
  <c r="DV331" i="7"/>
  <c r="DZ331" i="7"/>
  <c r="ED331" i="7"/>
  <c r="EH331" i="7"/>
  <c r="EL331" i="7"/>
  <c r="EP331" i="7"/>
  <c r="ET331" i="7"/>
  <c r="EX331" i="7"/>
  <c r="FB331" i="7"/>
  <c r="FF331" i="7"/>
  <c r="FJ331" i="7"/>
  <c r="FN331" i="7"/>
  <c r="FR331" i="7"/>
  <c r="FV331" i="7"/>
  <c r="FZ331" i="7"/>
  <c r="GD331" i="7"/>
  <c r="GH331" i="7"/>
  <c r="GL331" i="7"/>
  <c r="GP331" i="7"/>
  <c r="GT331" i="7"/>
  <c r="GX331" i="7"/>
  <c r="HB331" i="7"/>
  <c r="HF331" i="7"/>
  <c r="HJ331" i="7"/>
  <c r="HN331" i="7"/>
  <c r="HR331" i="7"/>
  <c r="HV331" i="7"/>
  <c r="HZ331" i="7"/>
  <c r="ID331" i="7"/>
  <c r="IJ331" i="7"/>
  <c r="IO331" i="7"/>
  <c r="IS331" i="7"/>
  <c r="IW331" i="7"/>
  <c r="JC331" i="7"/>
  <c r="JG331" i="7"/>
  <c r="JK331" i="7"/>
  <c r="JO331" i="7"/>
  <c r="JS331" i="7"/>
  <c r="AQ331" i="7"/>
  <c r="AU331" i="7"/>
  <c r="AY331" i="7"/>
  <c r="BC331" i="7"/>
  <c r="BG331" i="7"/>
  <c r="BK331" i="7"/>
  <c r="BO331" i="7"/>
  <c r="BS331" i="7"/>
  <c r="BW331" i="7"/>
  <c r="CA331" i="7"/>
  <c r="CE331" i="7"/>
  <c r="CI331" i="7"/>
  <c r="CM331" i="7"/>
  <c r="CQ331" i="7"/>
  <c r="CU331" i="7"/>
  <c r="CY331" i="7"/>
  <c r="DC331" i="7"/>
  <c r="DG331" i="7"/>
  <c r="DK331" i="7"/>
  <c r="DO331" i="7"/>
  <c r="DS331" i="7"/>
  <c r="DW331" i="7"/>
  <c r="EA331" i="7"/>
  <c r="EE331" i="7"/>
  <c r="EI331" i="7"/>
  <c r="EM331" i="7"/>
  <c r="EQ331" i="7"/>
  <c r="EU331" i="7"/>
  <c r="EY331" i="7"/>
  <c r="FC331" i="7"/>
  <c r="FG331" i="7"/>
  <c r="FK331" i="7"/>
  <c r="FO331" i="7"/>
  <c r="FS331" i="7"/>
  <c r="FW331" i="7"/>
  <c r="GA331" i="7"/>
  <c r="GE331" i="7"/>
  <c r="GI331" i="7"/>
  <c r="GM331" i="7"/>
  <c r="GQ331" i="7"/>
  <c r="GU331" i="7"/>
  <c r="GY331" i="7"/>
  <c r="HC331" i="7"/>
  <c r="HG331" i="7"/>
  <c r="HK331" i="7"/>
  <c r="HO331" i="7"/>
  <c r="HS331" i="7"/>
  <c r="HW331" i="7"/>
  <c r="IA331" i="7"/>
  <c r="IE331" i="7"/>
  <c r="IK331" i="7"/>
  <c r="IP331" i="7"/>
  <c r="IT331" i="7"/>
  <c r="IZ331" i="7"/>
  <c r="JD331" i="7"/>
  <c r="JH331" i="7"/>
  <c r="JL331" i="7"/>
  <c r="JP331" i="7"/>
  <c r="JT331" i="7"/>
  <c r="AP329" i="7"/>
  <c r="AT329" i="7"/>
  <c r="AX329" i="7"/>
  <c r="BB329" i="7"/>
  <c r="BF329" i="7"/>
  <c r="BJ329" i="7"/>
  <c r="BN329" i="7"/>
  <c r="BR329" i="7"/>
  <c r="BV329" i="7"/>
  <c r="BZ329" i="7"/>
  <c r="CD329" i="7"/>
  <c r="CH329" i="7"/>
  <c r="CL329" i="7"/>
  <c r="CP329" i="7"/>
  <c r="CT329" i="7"/>
  <c r="CX329" i="7"/>
  <c r="DB329" i="7"/>
  <c r="DF329" i="7"/>
  <c r="DJ329" i="7"/>
  <c r="DN329" i="7"/>
  <c r="DR329" i="7"/>
  <c r="DV329" i="7"/>
  <c r="DZ329" i="7"/>
  <c r="ED329" i="7"/>
  <c r="EH329" i="7"/>
  <c r="EL329" i="7"/>
  <c r="EP329" i="7"/>
  <c r="ET329" i="7"/>
  <c r="EX329" i="7"/>
  <c r="FB329" i="7"/>
  <c r="FF329" i="7"/>
  <c r="FJ329" i="7"/>
  <c r="FN329" i="7"/>
  <c r="FR329" i="7"/>
  <c r="FV329" i="7"/>
  <c r="FZ329" i="7"/>
  <c r="GD329" i="7"/>
  <c r="GH329" i="7"/>
  <c r="GL329" i="7"/>
  <c r="GP329" i="7"/>
  <c r="GT329" i="7"/>
  <c r="GX329" i="7"/>
  <c r="HB329" i="7"/>
  <c r="HF329" i="7"/>
  <c r="HJ329" i="7"/>
  <c r="HN329" i="7"/>
  <c r="HR329" i="7"/>
  <c r="HV329" i="7"/>
  <c r="HZ329" i="7"/>
  <c r="ID329" i="7"/>
  <c r="II329" i="7"/>
  <c r="IN329" i="7"/>
  <c r="IR329" i="7"/>
  <c r="IV329" i="7"/>
  <c r="JB329" i="7"/>
  <c r="JF329" i="7"/>
  <c r="JJ329" i="7"/>
  <c r="JN329" i="7"/>
  <c r="JR329" i="7"/>
  <c r="AQ329" i="7"/>
  <c r="AU329" i="7"/>
  <c r="AY329" i="7"/>
  <c r="BC329" i="7"/>
  <c r="BG329" i="7"/>
  <c r="BK329" i="7"/>
  <c r="BO329" i="7"/>
  <c r="BS329" i="7"/>
  <c r="BW329" i="7"/>
  <c r="CA329" i="7"/>
  <c r="CE329" i="7"/>
  <c r="CI329" i="7"/>
  <c r="CM329" i="7"/>
  <c r="CQ329" i="7"/>
  <c r="CU329" i="7"/>
  <c r="CY329" i="7"/>
  <c r="DC329" i="7"/>
  <c r="DG329" i="7"/>
  <c r="DK329" i="7"/>
  <c r="DO329" i="7"/>
  <c r="DS329" i="7"/>
  <c r="DW329" i="7"/>
  <c r="EA329" i="7"/>
  <c r="EE329" i="7"/>
  <c r="EI329" i="7"/>
  <c r="EM329" i="7"/>
  <c r="EQ329" i="7"/>
  <c r="EU329" i="7"/>
  <c r="EY329" i="7"/>
  <c r="FC329" i="7"/>
  <c r="FG329" i="7"/>
  <c r="FK329" i="7"/>
  <c r="FO329" i="7"/>
  <c r="FS329" i="7"/>
  <c r="FW329" i="7"/>
  <c r="GA329" i="7"/>
  <c r="GE329" i="7"/>
  <c r="GI329" i="7"/>
  <c r="GM329" i="7"/>
  <c r="GQ329" i="7"/>
  <c r="GU329" i="7"/>
  <c r="GY329" i="7"/>
  <c r="HC329" i="7"/>
  <c r="HG329" i="7"/>
  <c r="HK329" i="7"/>
  <c r="HO329" i="7"/>
  <c r="HS329" i="7"/>
  <c r="HW329" i="7"/>
  <c r="IA329" i="7"/>
  <c r="IE329" i="7"/>
  <c r="IJ329" i="7"/>
  <c r="IO329" i="7"/>
  <c r="IS329" i="7"/>
  <c r="IW329" i="7"/>
  <c r="JC329" i="7"/>
  <c r="JG329" i="7"/>
  <c r="JK329" i="7"/>
  <c r="JO329" i="7"/>
  <c r="JS329" i="7"/>
  <c r="AR329" i="7"/>
  <c r="AV329" i="7"/>
  <c r="AZ329" i="7"/>
  <c r="BD329" i="7"/>
  <c r="BH329" i="7"/>
  <c r="BL329" i="7"/>
  <c r="BP329" i="7"/>
  <c r="BT329" i="7"/>
  <c r="BX329" i="7"/>
  <c r="CB329" i="7"/>
  <c r="CF329" i="7"/>
  <c r="CJ329" i="7"/>
  <c r="CN329" i="7"/>
  <c r="CR329" i="7"/>
  <c r="CV329" i="7"/>
  <c r="CZ329" i="7"/>
  <c r="DD329" i="7"/>
  <c r="DH329" i="7"/>
  <c r="DL329" i="7"/>
  <c r="DP329" i="7"/>
  <c r="DT329" i="7"/>
  <c r="DX329" i="7"/>
  <c r="EB329" i="7"/>
  <c r="EF329" i="7"/>
  <c r="EJ329" i="7"/>
  <c r="EN329" i="7"/>
  <c r="ER329" i="7"/>
  <c r="EV329" i="7"/>
  <c r="EZ329" i="7"/>
  <c r="FD329" i="7"/>
  <c r="FH329" i="7"/>
  <c r="FL329" i="7"/>
  <c r="FP329" i="7"/>
  <c r="FT329" i="7"/>
  <c r="FX329" i="7"/>
  <c r="GB329" i="7"/>
  <c r="GF329" i="7"/>
  <c r="GJ329" i="7"/>
  <c r="GN329" i="7"/>
  <c r="GR329" i="7"/>
  <c r="GV329" i="7"/>
  <c r="GZ329" i="7"/>
  <c r="HD329" i="7"/>
  <c r="HH329" i="7"/>
  <c r="HL329" i="7"/>
  <c r="HP329" i="7"/>
  <c r="HT329" i="7"/>
  <c r="HX329" i="7"/>
  <c r="IB329" i="7"/>
  <c r="IF329" i="7"/>
  <c r="IK329" i="7"/>
  <c r="IP329" i="7"/>
  <c r="IT329" i="7"/>
  <c r="IZ329" i="7"/>
  <c r="JD329" i="7"/>
  <c r="JH329" i="7"/>
  <c r="JL329" i="7"/>
  <c r="JP329" i="7"/>
  <c r="JT329" i="7"/>
  <c r="AO329" i="7"/>
  <c r="AS329" i="7"/>
  <c r="AW329" i="7"/>
  <c r="BA329" i="7"/>
  <c r="BE329" i="7"/>
  <c r="BI329" i="7"/>
  <c r="BM329" i="7"/>
  <c r="BQ329" i="7"/>
  <c r="BU329" i="7"/>
  <c r="BY329" i="7"/>
  <c r="CC329" i="7"/>
  <c r="CG329" i="7"/>
  <c r="CK329" i="7"/>
  <c r="CO329" i="7"/>
  <c r="CS329" i="7"/>
  <c r="CW329" i="7"/>
  <c r="DA329" i="7"/>
  <c r="DE329" i="7"/>
  <c r="DI329" i="7"/>
  <c r="DM329" i="7"/>
  <c r="DQ329" i="7"/>
  <c r="DU329" i="7"/>
  <c r="DY329" i="7"/>
  <c r="EC329" i="7"/>
  <c r="EG329" i="7"/>
  <c r="EK329" i="7"/>
  <c r="EO329" i="7"/>
  <c r="ES329" i="7"/>
  <c r="EW329" i="7"/>
  <c r="FA329" i="7"/>
  <c r="FE329" i="7"/>
  <c r="FI329" i="7"/>
  <c r="FM329" i="7"/>
  <c r="FQ329" i="7"/>
  <c r="FU329" i="7"/>
  <c r="FY329" i="7"/>
  <c r="GC329" i="7"/>
  <c r="GG329" i="7"/>
  <c r="GK329" i="7"/>
  <c r="GO329" i="7"/>
  <c r="GS329" i="7"/>
  <c r="GW329" i="7"/>
  <c r="HA329" i="7"/>
  <c r="HE329" i="7"/>
  <c r="HI329" i="7"/>
  <c r="HM329" i="7"/>
  <c r="HQ329" i="7"/>
  <c r="HU329" i="7"/>
  <c r="HY329" i="7"/>
  <c r="IC329" i="7"/>
  <c r="IH329" i="7"/>
  <c r="IM329" i="7"/>
  <c r="IQ329" i="7"/>
  <c r="IU329" i="7"/>
  <c r="JA329" i="7"/>
  <c r="JE329" i="7"/>
  <c r="JI329" i="7"/>
  <c r="JM329" i="7"/>
  <c r="JQ329" i="7"/>
  <c r="JU329" i="7"/>
  <c r="AQ327" i="7"/>
  <c r="AU327" i="7"/>
  <c r="AY327" i="7"/>
  <c r="BC327" i="7"/>
  <c r="BG327" i="7"/>
  <c r="BK327" i="7"/>
  <c r="BO327" i="7"/>
  <c r="BS327" i="7"/>
  <c r="BW327" i="7"/>
  <c r="CA327" i="7"/>
  <c r="CE327" i="7"/>
  <c r="CI327" i="7"/>
  <c r="CM327" i="7"/>
  <c r="CQ327" i="7"/>
  <c r="CU327" i="7"/>
  <c r="CY327" i="7"/>
  <c r="DC327" i="7"/>
  <c r="DG327" i="7"/>
  <c r="DK327" i="7"/>
  <c r="DO327" i="7"/>
  <c r="DS327" i="7"/>
  <c r="DW327" i="7"/>
  <c r="EA327" i="7"/>
  <c r="EE327" i="7"/>
  <c r="EI327" i="7"/>
  <c r="EM327" i="7"/>
  <c r="EQ327" i="7"/>
  <c r="EU327" i="7"/>
  <c r="EY327" i="7"/>
  <c r="FC327" i="7"/>
  <c r="FG327" i="7"/>
  <c r="FK327" i="7"/>
  <c r="FO327" i="7"/>
  <c r="FS327" i="7"/>
  <c r="FW327" i="7"/>
  <c r="GA327" i="7"/>
  <c r="GE327" i="7"/>
  <c r="GI327" i="7"/>
  <c r="GM327" i="7"/>
  <c r="GQ327" i="7"/>
  <c r="GU327" i="7"/>
  <c r="GY327" i="7"/>
  <c r="HC327" i="7"/>
  <c r="HG327" i="7"/>
  <c r="HK327" i="7"/>
  <c r="HO327" i="7"/>
  <c r="HS327" i="7"/>
  <c r="HW327" i="7"/>
  <c r="IA327" i="7"/>
  <c r="IF327" i="7"/>
  <c r="IK327" i="7"/>
  <c r="IO327" i="7"/>
  <c r="IS327" i="7"/>
  <c r="IW327" i="7"/>
  <c r="JC327" i="7"/>
  <c r="JG327" i="7"/>
  <c r="JK327" i="7"/>
  <c r="JO327" i="7"/>
  <c r="JS327" i="7"/>
  <c r="AR327" i="7"/>
  <c r="AV327" i="7"/>
  <c r="AZ327" i="7"/>
  <c r="BD327" i="7"/>
  <c r="BH327" i="7"/>
  <c r="BL327" i="7"/>
  <c r="BP327" i="7"/>
  <c r="BT327" i="7"/>
  <c r="BX327" i="7"/>
  <c r="CB327" i="7"/>
  <c r="CF327" i="7"/>
  <c r="CJ327" i="7"/>
  <c r="CN327" i="7"/>
  <c r="CR327" i="7"/>
  <c r="CV327" i="7"/>
  <c r="CZ327" i="7"/>
  <c r="DD327" i="7"/>
  <c r="DH327" i="7"/>
  <c r="DL327" i="7"/>
  <c r="DP327" i="7"/>
  <c r="DT327" i="7"/>
  <c r="DX327" i="7"/>
  <c r="EB327" i="7"/>
  <c r="EF327" i="7"/>
  <c r="EJ327" i="7"/>
  <c r="EN327" i="7"/>
  <c r="ER327" i="7"/>
  <c r="EV327" i="7"/>
  <c r="EZ327" i="7"/>
  <c r="FD327" i="7"/>
  <c r="FH327" i="7"/>
  <c r="FL327" i="7"/>
  <c r="FP327" i="7"/>
  <c r="FT327" i="7"/>
  <c r="FX327" i="7"/>
  <c r="GB327" i="7"/>
  <c r="GF327" i="7"/>
  <c r="GJ327" i="7"/>
  <c r="GN327" i="7"/>
  <c r="GR327" i="7"/>
  <c r="GV327" i="7"/>
  <c r="GZ327" i="7"/>
  <c r="HD327" i="7"/>
  <c r="HH327" i="7"/>
  <c r="HL327" i="7"/>
  <c r="HP327" i="7"/>
  <c r="HT327" i="7"/>
  <c r="HX327" i="7"/>
  <c r="IB327" i="7"/>
  <c r="IG327" i="7"/>
  <c r="IL327" i="7"/>
  <c r="IP327" i="7"/>
  <c r="IT327" i="7"/>
  <c r="IZ327" i="7"/>
  <c r="JD327" i="7"/>
  <c r="JH327" i="7"/>
  <c r="JL327" i="7"/>
  <c r="JP327" i="7"/>
  <c r="JT327" i="7"/>
  <c r="AO327" i="7"/>
  <c r="AS327" i="7"/>
  <c r="AW327" i="7"/>
  <c r="BA327" i="7"/>
  <c r="BE327" i="7"/>
  <c r="BI327" i="7"/>
  <c r="BM327" i="7"/>
  <c r="BQ327" i="7"/>
  <c r="BU327" i="7"/>
  <c r="BY327" i="7"/>
  <c r="CC327" i="7"/>
  <c r="CG327" i="7"/>
  <c r="CK327" i="7"/>
  <c r="CO327" i="7"/>
  <c r="CS327" i="7"/>
  <c r="CW327" i="7"/>
  <c r="DA327" i="7"/>
  <c r="DE327" i="7"/>
  <c r="DI327" i="7"/>
  <c r="DM327" i="7"/>
  <c r="DQ327" i="7"/>
  <c r="DU327" i="7"/>
  <c r="DY327" i="7"/>
  <c r="EC327" i="7"/>
  <c r="EG327" i="7"/>
  <c r="EK327" i="7"/>
  <c r="EO327" i="7"/>
  <c r="ES327" i="7"/>
  <c r="EW327" i="7"/>
  <c r="FA327" i="7"/>
  <c r="FE327" i="7"/>
  <c r="FI327" i="7"/>
  <c r="FM327" i="7"/>
  <c r="FQ327" i="7"/>
  <c r="FU327" i="7"/>
  <c r="FY327" i="7"/>
  <c r="GC327" i="7"/>
  <c r="GG327" i="7"/>
  <c r="GK327" i="7"/>
  <c r="GO327" i="7"/>
  <c r="GS327" i="7"/>
  <c r="GW327" i="7"/>
  <c r="HA327" i="7"/>
  <c r="HE327" i="7"/>
  <c r="HI327" i="7"/>
  <c r="HM327" i="7"/>
  <c r="HQ327" i="7"/>
  <c r="HU327" i="7"/>
  <c r="HY327" i="7"/>
  <c r="IC327" i="7"/>
  <c r="IH327" i="7"/>
  <c r="IM327" i="7"/>
  <c r="IQ327" i="7"/>
  <c r="IU327" i="7"/>
  <c r="JA327" i="7"/>
  <c r="JE327" i="7"/>
  <c r="JI327" i="7"/>
  <c r="JM327" i="7"/>
  <c r="JQ327" i="7"/>
  <c r="JU327" i="7"/>
  <c r="AP327" i="7"/>
  <c r="AT327" i="7"/>
  <c r="AX327" i="7"/>
  <c r="BB327" i="7"/>
  <c r="BF327" i="7"/>
  <c r="BJ327" i="7"/>
  <c r="BN327" i="7"/>
  <c r="BR327" i="7"/>
  <c r="BV327" i="7"/>
  <c r="BZ327" i="7"/>
  <c r="CD327" i="7"/>
  <c r="CH327" i="7"/>
  <c r="CL327" i="7"/>
  <c r="CP327" i="7"/>
  <c r="CT327" i="7"/>
  <c r="CX327" i="7"/>
  <c r="DB327" i="7"/>
  <c r="DF327" i="7"/>
  <c r="DJ327" i="7"/>
  <c r="DN327" i="7"/>
  <c r="DR327" i="7"/>
  <c r="DV327" i="7"/>
  <c r="DZ327" i="7"/>
  <c r="ED327" i="7"/>
  <c r="EH327" i="7"/>
  <c r="EL327" i="7"/>
  <c r="EP327" i="7"/>
  <c r="ET327" i="7"/>
  <c r="EX327" i="7"/>
  <c r="FB327" i="7"/>
  <c r="FF327" i="7"/>
  <c r="FJ327" i="7"/>
  <c r="FN327" i="7"/>
  <c r="FR327" i="7"/>
  <c r="FV327" i="7"/>
  <c r="FZ327" i="7"/>
  <c r="GD327" i="7"/>
  <c r="GH327" i="7"/>
  <c r="GL327" i="7"/>
  <c r="GP327" i="7"/>
  <c r="GT327" i="7"/>
  <c r="GX327" i="7"/>
  <c r="HB327" i="7"/>
  <c r="HF327" i="7"/>
  <c r="HJ327" i="7"/>
  <c r="HN327" i="7"/>
  <c r="HR327" i="7"/>
  <c r="HV327" i="7"/>
  <c r="HZ327" i="7"/>
  <c r="ID327" i="7"/>
  <c r="II327" i="7"/>
  <c r="IN327" i="7"/>
  <c r="IR327" i="7"/>
  <c r="IV327" i="7"/>
  <c r="JB327" i="7"/>
  <c r="JF327" i="7"/>
  <c r="JJ327" i="7"/>
  <c r="JN327" i="7"/>
  <c r="JR327" i="7"/>
  <c r="AO325" i="7"/>
  <c r="AS325" i="7"/>
  <c r="AW325" i="7"/>
  <c r="BA325" i="7"/>
  <c r="BE325" i="7"/>
  <c r="BI325" i="7"/>
  <c r="BM325" i="7"/>
  <c r="BQ325" i="7"/>
  <c r="BU325" i="7"/>
  <c r="BY325" i="7"/>
  <c r="CC325" i="7"/>
  <c r="CG325" i="7"/>
  <c r="CK325" i="7"/>
  <c r="CO325" i="7"/>
  <c r="CS325" i="7"/>
  <c r="CW325" i="7"/>
  <c r="DA325" i="7"/>
  <c r="DE325" i="7"/>
  <c r="DI325" i="7"/>
  <c r="DM325" i="7"/>
  <c r="DQ325" i="7"/>
  <c r="DU325" i="7"/>
  <c r="DY325" i="7"/>
  <c r="EC325" i="7"/>
  <c r="EG325" i="7"/>
  <c r="EK325" i="7"/>
  <c r="EO325" i="7"/>
  <c r="ES325" i="7"/>
  <c r="EW325" i="7"/>
  <c r="FA325" i="7"/>
  <c r="FE325" i="7"/>
  <c r="FI325" i="7"/>
  <c r="FM325" i="7"/>
  <c r="FQ325" i="7"/>
  <c r="FU325" i="7"/>
  <c r="FY325" i="7"/>
  <c r="GC325" i="7"/>
  <c r="GG325" i="7"/>
  <c r="GK325" i="7"/>
  <c r="GO325" i="7"/>
  <c r="GS325" i="7"/>
  <c r="GW325" i="7"/>
  <c r="HA325" i="7"/>
  <c r="HE325" i="7"/>
  <c r="HI325" i="7"/>
  <c r="HM325" i="7"/>
  <c r="HQ325" i="7"/>
  <c r="HU325" i="7"/>
  <c r="HY325" i="7"/>
  <c r="IC325" i="7"/>
  <c r="IH325" i="7"/>
  <c r="IM325" i="7"/>
  <c r="IQ325" i="7"/>
  <c r="IU325" i="7"/>
  <c r="JA325" i="7"/>
  <c r="JE325" i="7"/>
  <c r="JI325" i="7"/>
  <c r="JM325" i="7"/>
  <c r="JQ325" i="7"/>
  <c r="JU325" i="7"/>
  <c r="AP325" i="7"/>
  <c r="AT325" i="7"/>
  <c r="AX325" i="7"/>
  <c r="BB325" i="7"/>
  <c r="BF325" i="7"/>
  <c r="BJ325" i="7"/>
  <c r="BN325" i="7"/>
  <c r="BR325" i="7"/>
  <c r="BV325" i="7"/>
  <c r="BZ325" i="7"/>
  <c r="CD325" i="7"/>
  <c r="CH325" i="7"/>
  <c r="CL325" i="7"/>
  <c r="CP325" i="7"/>
  <c r="CT325" i="7"/>
  <c r="CX325" i="7"/>
  <c r="DB325" i="7"/>
  <c r="DF325" i="7"/>
  <c r="DJ325" i="7"/>
  <c r="DN325" i="7"/>
  <c r="DR325" i="7"/>
  <c r="DV325" i="7"/>
  <c r="DZ325" i="7"/>
  <c r="ED325" i="7"/>
  <c r="EH325" i="7"/>
  <c r="EL325" i="7"/>
  <c r="EP325" i="7"/>
  <c r="ET325" i="7"/>
  <c r="EX325" i="7"/>
  <c r="FB325" i="7"/>
  <c r="FF325" i="7"/>
  <c r="FJ325" i="7"/>
  <c r="FN325" i="7"/>
  <c r="FR325" i="7"/>
  <c r="FV325" i="7"/>
  <c r="FZ325" i="7"/>
  <c r="GD325" i="7"/>
  <c r="GH325" i="7"/>
  <c r="GL325" i="7"/>
  <c r="GP325" i="7"/>
  <c r="GT325" i="7"/>
  <c r="GX325" i="7"/>
  <c r="HB325" i="7"/>
  <c r="HF325" i="7"/>
  <c r="HJ325" i="7"/>
  <c r="HN325" i="7"/>
  <c r="HR325" i="7"/>
  <c r="HV325" i="7"/>
  <c r="HZ325" i="7"/>
  <c r="ID325" i="7"/>
  <c r="II325" i="7"/>
  <c r="IN325" i="7"/>
  <c r="IR325" i="7"/>
  <c r="IV325" i="7"/>
  <c r="JB325" i="7"/>
  <c r="JF325" i="7"/>
  <c r="JJ325" i="7"/>
  <c r="JN325" i="7"/>
  <c r="JR325" i="7"/>
  <c r="AQ325" i="7"/>
  <c r="AU325" i="7"/>
  <c r="AY325" i="7"/>
  <c r="BC325" i="7"/>
  <c r="BG325" i="7"/>
  <c r="BK325" i="7"/>
  <c r="BO325" i="7"/>
  <c r="BS325" i="7"/>
  <c r="BW325" i="7"/>
  <c r="CA325" i="7"/>
  <c r="CE325" i="7"/>
  <c r="CI325" i="7"/>
  <c r="CM325" i="7"/>
  <c r="CQ325" i="7"/>
  <c r="CU325" i="7"/>
  <c r="CY325" i="7"/>
  <c r="DC325" i="7"/>
  <c r="DG325" i="7"/>
  <c r="DK325" i="7"/>
  <c r="DO325" i="7"/>
  <c r="DS325" i="7"/>
  <c r="DW325" i="7"/>
  <c r="EA325" i="7"/>
  <c r="EE325" i="7"/>
  <c r="EI325" i="7"/>
  <c r="EM325" i="7"/>
  <c r="EQ325" i="7"/>
  <c r="EU325" i="7"/>
  <c r="EY325" i="7"/>
  <c r="FC325" i="7"/>
  <c r="FG325" i="7"/>
  <c r="FK325" i="7"/>
  <c r="FO325" i="7"/>
  <c r="FS325" i="7"/>
  <c r="FW325" i="7"/>
  <c r="GA325" i="7"/>
  <c r="GE325" i="7"/>
  <c r="GI325" i="7"/>
  <c r="GM325" i="7"/>
  <c r="GQ325" i="7"/>
  <c r="GU325" i="7"/>
  <c r="GY325" i="7"/>
  <c r="HC325" i="7"/>
  <c r="HG325" i="7"/>
  <c r="HK325" i="7"/>
  <c r="HO325" i="7"/>
  <c r="HS325" i="7"/>
  <c r="HW325" i="7"/>
  <c r="IA325" i="7"/>
  <c r="IE325" i="7"/>
  <c r="IJ325" i="7"/>
  <c r="IO325" i="7"/>
  <c r="IS325" i="7"/>
  <c r="IW325" i="7"/>
  <c r="JC325" i="7"/>
  <c r="JG325" i="7"/>
  <c r="JK325" i="7"/>
  <c r="JO325" i="7"/>
  <c r="JS325" i="7"/>
  <c r="AR325" i="7"/>
  <c r="AV325" i="7"/>
  <c r="AZ325" i="7"/>
  <c r="BD325" i="7"/>
  <c r="BH325" i="7"/>
  <c r="BL325" i="7"/>
  <c r="BP325" i="7"/>
  <c r="BT325" i="7"/>
  <c r="BX325" i="7"/>
  <c r="CB325" i="7"/>
  <c r="CF325" i="7"/>
  <c r="CJ325" i="7"/>
  <c r="CN325" i="7"/>
  <c r="CR325" i="7"/>
  <c r="CV325" i="7"/>
  <c r="CZ325" i="7"/>
  <c r="DD325" i="7"/>
  <c r="DH325" i="7"/>
  <c r="DL325" i="7"/>
  <c r="DP325" i="7"/>
  <c r="DT325" i="7"/>
  <c r="DX325" i="7"/>
  <c r="EB325" i="7"/>
  <c r="EF325" i="7"/>
  <c r="EJ325" i="7"/>
  <c r="EN325" i="7"/>
  <c r="ER325" i="7"/>
  <c r="EV325" i="7"/>
  <c r="EZ325" i="7"/>
  <c r="FD325" i="7"/>
  <c r="FH325" i="7"/>
  <c r="FL325" i="7"/>
  <c r="FP325" i="7"/>
  <c r="FT325" i="7"/>
  <c r="FX325" i="7"/>
  <c r="GB325" i="7"/>
  <c r="GF325" i="7"/>
  <c r="GJ325" i="7"/>
  <c r="GN325" i="7"/>
  <c r="GR325" i="7"/>
  <c r="GV325" i="7"/>
  <c r="GZ325" i="7"/>
  <c r="HD325" i="7"/>
  <c r="HH325" i="7"/>
  <c r="HL325" i="7"/>
  <c r="HP325" i="7"/>
  <c r="HT325" i="7"/>
  <c r="HX325" i="7"/>
  <c r="IB325" i="7"/>
  <c r="IF325" i="7"/>
  <c r="IL325" i="7"/>
  <c r="IP325" i="7"/>
  <c r="IT325" i="7"/>
  <c r="IZ325" i="7"/>
  <c r="JD325" i="7"/>
  <c r="JH325" i="7"/>
  <c r="JL325" i="7"/>
  <c r="JP325" i="7"/>
  <c r="JT325" i="7"/>
  <c r="AR323" i="7"/>
  <c r="AV323" i="7"/>
  <c r="AZ323" i="7"/>
  <c r="BD323" i="7"/>
  <c r="BH323" i="7"/>
  <c r="BL323" i="7"/>
  <c r="BP323" i="7"/>
  <c r="BT323" i="7"/>
  <c r="BX323" i="7"/>
  <c r="CB323" i="7"/>
  <c r="CF323" i="7"/>
  <c r="CJ323" i="7"/>
  <c r="CN323" i="7"/>
  <c r="CR323" i="7"/>
  <c r="CV323" i="7"/>
  <c r="CZ323" i="7"/>
  <c r="DD323" i="7"/>
  <c r="DH323" i="7"/>
  <c r="DL323" i="7"/>
  <c r="DP323" i="7"/>
  <c r="DT323" i="7"/>
  <c r="DX323" i="7"/>
  <c r="EB323" i="7"/>
  <c r="EF323" i="7"/>
  <c r="EJ323" i="7"/>
  <c r="EN323" i="7"/>
  <c r="ER323" i="7"/>
  <c r="EV323" i="7"/>
  <c r="EZ323" i="7"/>
  <c r="FD323" i="7"/>
  <c r="FH323" i="7"/>
  <c r="FL323" i="7"/>
  <c r="FP323" i="7"/>
  <c r="FT323" i="7"/>
  <c r="FX323" i="7"/>
  <c r="GB323" i="7"/>
  <c r="GF323" i="7"/>
  <c r="GJ323" i="7"/>
  <c r="GN323" i="7"/>
  <c r="GR323" i="7"/>
  <c r="GV323" i="7"/>
  <c r="GZ323" i="7"/>
  <c r="HD323" i="7"/>
  <c r="HH323" i="7"/>
  <c r="HM323" i="7"/>
  <c r="HQ323" i="7"/>
  <c r="HU323" i="7"/>
  <c r="HY323" i="7"/>
  <c r="IE323" i="7"/>
  <c r="II323" i="7"/>
  <c r="IM323" i="7"/>
  <c r="IQ323" i="7"/>
  <c r="IU323" i="7"/>
  <c r="IY323" i="7"/>
  <c r="JC323" i="7"/>
  <c r="JG323" i="7"/>
  <c r="JK323" i="7"/>
  <c r="JO323" i="7"/>
  <c r="JS323" i="7"/>
  <c r="AO323" i="7"/>
  <c r="AS323" i="7"/>
  <c r="AW323" i="7"/>
  <c r="BA323" i="7"/>
  <c r="BE323" i="7"/>
  <c r="BI323" i="7"/>
  <c r="BM323" i="7"/>
  <c r="BQ323" i="7"/>
  <c r="BU323" i="7"/>
  <c r="BY323" i="7"/>
  <c r="CC323" i="7"/>
  <c r="CG323" i="7"/>
  <c r="CK323" i="7"/>
  <c r="CO323" i="7"/>
  <c r="CS323" i="7"/>
  <c r="CW323" i="7"/>
  <c r="DA323" i="7"/>
  <c r="DE323" i="7"/>
  <c r="DI323" i="7"/>
  <c r="DM323" i="7"/>
  <c r="DQ323" i="7"/>
  <c r="DU323" i="7"/>
  <c r="DY323" i="7"/>
  <c r="EC323" i="7"/>
  <c r="EG323" i="7"/>
  <c r="EK323" i="7"/>
  <c r="EO323" i="7"/>
  <c r="ES323" i="7"/>
  <c r="EW323" i="7"/>
  <c r="FA323" i="7"/>
  <c r="FE323" i="7"/>
  <c r="FI323" i="7"/>
  <c r="FM323" i="7"/>
  <c r="FQ323" i="7"/>
  <c r="FU323" i="7"/>
  <c r="FY323" i="7"/>
  <c r="GC323" i="7"/>
  <c r="GG323" i="7"/>
  <c r="GK323" i="7"/>
  <c r="GO323" i="7"/>
  <c r="GS323" i="7"/>
  <c r="GW323" i="7"/>
  <c r="HA323" i="7"/>
  <c r="HE323" i="7"/>
  <c r="HI323" i="7"/>
  <c r="HN323" i="7"/>
  <c r="HR323" i="7"/>
  <c r="HV323" i="7"/>
  <c r="HZ323" i="7"/>
  <c r="IF323" i="7"/>
  <c r="IJ323" i="7"/>
  <c r="IN323" i="7"/>
  <c r="IR323" i="7"/>
  <c r="IV323" i="7"/>
  <c r="IZ323" i="7"/>
  <c r="JD323" i="7"/>
  <c r="JH323" i="7"/>
  <c r="JL323" i="7"/>
  <c r="JP323" i="7"/>
  <c r="JT323" i="7"/>
  <c r="AP323" i="7"/>
  <c r="AT323" i="7"/>
  <c r="AX323" i="7"/>
  <c r="BB323" i="7"/>
  <c r="BF323" i="7"/>
  <c r="BJ323" i="7"/>
  <c r="BN323" i="7"/>
  <c r="BR323" i="7"/>
  <c r="BV323" i="7"/>
  <c r="BZ323" i="7"/>
  <c r="CD323" i="7"/>
  <c r="CH323" i="7"/>
  <c r="CL323" i="7"/>
  <c r="CP323" i="7"/>
  <c r="CT323" i="7"/>
  <c r="CX323" i="7"/>
  <c r="DB323" i="7"/>
  <c r="DF323" i="7"/>
  <c r="DJ323" i="7"/>
  <c r="DN323" i="7"/>
  <c r="DR323" i="7"/>
  <c r="DV323" i="7"/>
  <c r="DZ323" i="7"/>
  <c r="ED323" i="7"/>
  <c r="EH323" i="7"/>
  <c r="EL323" i="7"/>
  <c r="EP323" i="7"/>
  <c r="ET323" i="7"/>
  <c r="EX323" i="7"/>
  <c r="FB323" i="7"/>
  <c r="FF323" i="7"/>
  <c r="FJ323" i="7"/>
  <c r="FN323" i="7"/>
  <c r="FR323" i="7"/>
  <c r="FV323" i="7"/>
  <c r="FZ323" i="7"/>
  <c r="GD323" i="7"/>
  <c r="GH323" i="7"/>
  <c r="GL323" i="7"/>
  <c r="GP323" i="7"/>
  <c r="GT323" i="7"/>
  <c r="GX323" i="7"/>
  <c r="HB323" i="7"/>
  <c r="HF323" i="7"/>
  <c r="HK323" i="7"/>
  <c r="HO323" i="7"/>
  <c r="HS323" i="7"/>
  <c r="HW323" i="7"/>
  <c r="IA323" i="7"/>
  <c r="IG323" i="7"/>
  <c r="IK323" i="7"/>
  <c r="IO323" i="7"/>
  <c r="IS323" i="7"/>
  <c r="IW323" i="7"/>
  <c r="JA323" i="7"/>
  <c r="JE323" i="7"/>
  <c r="JI323" i="7"/>
  <c r="JM323" i="7"/>
  <c r="JQ323" i="7"/>
  <c r="JU323" i="7"/>
  <c r="AQ323" i="7"/>
  <c r="AU323" i="7"/>
  <c r="AY323" i="7"/>
  <c r="BC323" i="7"/>
  <c r="BG323" i="7"/>
  <c r="BK323" i="7"/>
  <c r="BO323" i="7"/>
  <c r="BS323" i="7"/>
  <c r="BW323" i="7"/>
  <c r="CA323" i="7"/>
  <c r="CE323" i="7"/>
  <c r="CI323" i="7"/>
  <c r="CM323" i="7"/>
  <c r="CQ323" i="7"/>
  <c r="CU323" i="7"/>
  <c r="CY323" i="7"/>
  <c r="DC323" i="7"/>
  <c r="DG323" i="7"/>
  <c r="DK323" i="7"/>
  <c r="DO323" i="7"/>
  <c r="DS323" i="7"/>
  <c r="DW323" i="7"/>
  <c r="EA323" i="7"/>
  <c r="EE323" i="7"/>
  <c r="EI323" i="7"/>
  <c r="EM323" i="7"/>
  <c r="EQ323" i="7"/>
  <c r="EU323" i="7"/>
  <c r="EY323" i="7"/>
  <c r="FC323" i="7"/>
  <c r="FG323" i="7"/>
  <c r="FK323" i="7"/>
  <c r="FO323" i="7"/>
  <c r="FS323" i="7"/>
  <c r="FW323" i="7"/>
  <c r="GA323" i="7"/>
  <c r="GE323" i="7"/>
  <c r="GI323" i="7"/>
  <c r="GM323" i="7"/>
  <c r="GQ323" i="7"/>
  <c r="GU323" i="7"/>
  <c r="GY323" i="7"/>
  <c r="HC323" i="7"/>
  <c r="HG323" i="7"/>
  <c r="HL323" i="7"/>
  <c r="HP323" i="7"/>
  <c r="HT323" i="7"/>
  <c r="HX323" i="7"/>
  <c r="ID323" i="7"/>
  <c r="IH323" i="7"/>
  <c r="IL323" i="7"/>
  <c r="IP323" i="7"/>
  <c r="IT323" i="7"/>
  <c r="IX323" i="7"/>
  <c r="JB323" i="7"/>
  <c r="JF323" i="7"/>
  <c r="JJ323" i="7"/>
  <c r="JN323" i="7"/>
  <c r="JR323" i="7"/>
  <c r="AR321" i="7"/>
  <c r="AV321" i="7"/>
  <c r="AZ321" i="7"/>
  <c r="BD321" i="7"/>
  <c r="BH321" i="7"/>
  <c r="BL321" i="7"/>
  <c r="BP321" i="7"/>
  <c r="BT321" i="7"/>
  <c r="BX321" i="7"/>
  <c r="CB321" i="7"/>
  <c r="CF321" i="7"/>
  <c r="CJ321" i="7"/>
  <c r="CN321" i="7"/>
  <c r="CR321" i="7"/>
  <c r="CV321" i="7"/>
  <c r="CZ321" i="7"/>
  <c r="DD321" i="7"/>
  <c r="DH321" i="7"/>
  <c r="DL321" i="7"/>
  <c r="DP321" i="7"/>
  <c r="DT321" i="7"/>
  <c r="DX321" i="7"/>
  <c r="EB321" i="7"/>
  <c r="EF321" i="7"/>
  <c r="EJ321" i="7"/>
  <c r="EN321" i="7"/>
  <c r="ER321" i="7"/>
  <c r="EV321" i="7"/>
  <c r="EZ321" i="7"/>
  <c r="FD321" i="7"/>
  <c r="FH321" i="7"/>
  <c r="FL321" i="7"/>
  <c r="FP321" i="7"/>
  <c r="FT321" i="7"/>
  <c r="FX321" i="7"/>
  <c r="GB321" i="7"/>
  <c r="GF321" i="7"/>
  <c r="GJ321" i="7"/>
  <c r="GN321" i="7"/>
  <c r="GR321" i="7"/>
  <c r="GV321" i="7"/>
  <c r="GZ321" i="7"/>
  <c r="HD321" i="7"/>
  <c r="HI321" i="7"/>
  <c r="HN321" i="7"/>
  <c r="HS321" i="7"/>
  <c r="HW321" i="7"/>
  <c r="IA321" i="7"/>
  <c r="IG321" i="7"/>
  <c r="IK321" i="7"/>
  <c r="IO321" i="7"/>
  <c r="IS321" i="7"/>
  <c r="IW321" i="7"/>
  <c r="JA321" i="7"/>
  <c r="JE321" i="7"/>
  <c r="JI321" i="7"/>
  <c r="JM321" i="7"/>
  <c r="JQ321" i="7"/>
  <c r="JU321" i="7"/>
  <c r="AO321" i="7"/>
  <c r="AS321" i="7"/>
  <c r="AW321" i="7"/>
  <c r="BA321" i="7"/>
  <c r="BE321" i="7"/>
  <c r="BI321" i="7"/>
  <c r="BM321" i="7"/>
  <c r="BQ321" i="7"/>
  <c r="BU321" i="7"/>
  <c r="BY321" i="7"/>
  <c r="CC321" i="7"/>
  <c r="CG321" i="7"/>
  <c r="CK321" i="7"/>
  <c r="CO321" i="7"/>
  <c r="CS321" i="7"/>
  <c r="CW321" i="7"/>
  <c r="DA321" i="7"/>
  <c r="DE321" i="7"/>
  <c r="DI321" i="7"/>
  <c r="DM321" i="7"/>
  <c r="DQ321" i="7"/>
  <c r="DU321" i="7"/>
  <c r="DY321" i="7"/>
  <c r="EC321" i="7"/>
  <c r="EG321" i="7"/>
  <c r="EK321" i="7"/>
  <c r="EO321" i="7"/>
  <c r="ES321" i="7"/>
  <c r="EW321" i="7"/>
  <c r="FA321" i="7"/>
  <c r="FE321" i="7"/>
  <c r="FI321" i="7"/>
  <c r="FM321" i="7"/>
  <c r="FQ321" i="7"/>
  <c r="FU321" i="7"/>
  <c r="FY321" i="7"/>
  <c r="GC321" i="7"/>
  <c r="GG321" i="7"/>
  <c r="GK321" i="7"/>
  <c r="GO321" i="7"/>
  <c r="GS321" i="7"/>
  <c r="GW321" i="7"/>
  <c r="HA321" i="7"/>
  <c r="HE321" i="7"/>
  <c r="HJ321" i="7"/>
  <c r="HP321" i="7"/>
  <c r="HT321" i="7"/>
  <c r="HX321" i="7"/>
  <c r="ID321" i="7"/>
  <c r="IH321" i="7"/>
  <c r="IL321" i="7"/>
  <c r="IP321" i="7"/>
  <c r="IT321" i="7"/>
  <c r="IX321" i="7"/>
  <c r="JB321" i="7"/>
  <c r="JF321" i="7"/>
  <c r="JJ321" i="7"/>
  <c r="JN321" i="7"/>
  <c r="JR321" i="7"/>
  <c r="AP321" i="7"/>
  <c r="AT321" i="7"/>
  <c r="AX321" i="7"/>
  <c r="BB321" i="7"/>
  <c r="BF321" i="7"/>
  <c r="BJ321" i="7"/>
  <c r="BN321" i="7"/>
  <c r="BR321" i="7"/>
  <c r="BV321" i="7"/>
  <c r="BZ321" i="7"/>
  <c r="CD321" i="7"/>
  <c r="CH321" i="7"/>
  <c r="CL321" i="7"/>
  <c r="CP321" i="7"/>
  <c r="CT321" i="7"/>
  <c r="CX321" i="7"/>
  <c r="DB321" i="7"/>
  <c r="DF321" i="7"/>
  <c r="DJ321" i="7"/>
  <c r="DN321" i="7"/>
  <c r="DR321" i="7"/>
  <c r="DV321" i="7"/>
  <c r="DZ321" i="7"/>
  <c r="ED321" i="7"/>
  <c r="EH321" i="7"/>
  <c r="EL321" i="7"/>
  <c r="EP321" i="7"/>
  <c r="ET321" i="7"/>
  <c r="EX321" i="7"/>
  <c r="FB321" i="7"/>
  <c r="FF321" i="7"/>
  <c r="FJ321" i="7"/>
  <c r="FN321" i="7"/>
  <c r="FR321" i="7"/>
  <c r="FV321" i="7"/>
  <c r="FZ321" i="7"/>
  <c r="GD321" i="7"/>
  <c r="GH321" i="7"/>
  <c r="GL321" i="7"/>
  <c r="GP321" i="7"/>
  <c r="GT321" i="7"/>
  <c r="GX321" i="7"/>
  <c r="HB321" i="7"/>
  <c r="HF321" i="7"/>
  <c r="HL321" i="7"/>
  <c r="HQ321" i="7"/>
  <c r="HU321" i="7"/>
  <c r="HY321" i="7"/>
  <c r="IE321" i="7"/>
  <c r="II321" i="7"/>
  <c r="IM321" i="7"/>
  <c r="IQ321" i="7"/>
  <c r="IU321" i="7"/>
  <c r="IY321" i="7"/>
  <c r="JC321" i="7"/>
  <c r="JG321" i="7"/>
  <c r="JK321" i="7"/>
  <c r="JO321" i="7"/>
  <c r="JS321" i="7"/>
  <c r="AQ321" i="7"/>
  <c r="AU321" i="7"/>
  <c r="AY321" i="7"/>
  <c r="BC321" i="7"/>
  <c r="BG321" i="7"/>
  <c r="BK321" i="7"/>
  <c r="BO321" i="7"/>
  <c r="BS321" i="7"/>
  <c r="BW321" i="7"/>
  <c r="CA321" i="7"/>
  <c r="CE321" i="7"/>
  <c r="CI321" i="7"/>
  <c r="CM321" i="7"/>
  <c r="CQ321" i="7"/>
  <c r="CU321" i="7"/>
  <c r="CY321" i="7"/>
  <c r="DC321" i="7"/>
  <c r="DG321" i="7"/>
  <c r="DK321" i="7"/>
  <c r="DO321" i="7"/>
  <c r="DS321" i="7"/>
  <c r="DW321" i="7"/>
  <c r="EA321" i="7"/>
  <c r="EE321" i="7"/>
  <c r="EI321" i="7"/>
  <c r="EM321" i="7"/>
  <c r="EQ321" i="7"/>
  <c r="EU321" i="7"/>
  <c r="EY321" i="7"/>
  <c r="FC321" i="7"/>
  <c r="FG321" i="7"/>
  <c r="FK321" i="7"/>
  <c r="FO321" i="7"/>
  <c r="FS321" i="7"/>
  <c r="FW321" i="7"/>
  <c r="GA321" i="7"/>
  <c r="GE321" i="7"/>
  <c r="GI321" i="7"/>
  <c r="GM321" i="7"/>
  <c r="GQ321" i="7"/>
  <c r="GU321" i="7"/>
  <c r="GY321" i="7"/>
  <c r="HC321" i="7"/>
  <c r="HG321" i="7"/>
  <c r="HM321" i="7"/>
  <c r="HR321" i="7"/>
  <c r="HV321" i="7"/>
  <c r="HZ321" i="7"/>
  <c r="IF321" i="7"/>
  <c r="IJ321" i="7"/>
  <c r="IN321" i="7"/>
  <c r="IR321" i="7"/>
  <c r="IV321" i="7"/>
  <c r="IZ321" i="7"/>
  <c r="JD321" i="7"/>
  <c r="JH321" i="7"/>
  <c r="JL321" i="7"/>
  <c r="JP321" i="7"/>
  <c r="JT321" i="7"/>
  <c r="AR319" i="7"/>
  <c r="AV319" i="7"/>
  <c r="AZ319" i="7"/>
  <c r="BD319" i="7"/>
  <c r="BH319" i="7"/>
  <c r="BL319" i="7"/>
  <c r="BP319" i="7"/>
  <c r="BT319" i="7"/>
  <c r="BX319" i="7"/>
  <c r="CB319" i="7"/>
  <c r="CF319" i="7"/>
  <c r="CJ319" i="7"/>
  <c r="CN319" i="7"/>
  <c r="CR319" i="7"/>
  <c r="CV319" i="7"/>
  <c r="CZ319" i="7"/>
  <c r="DD319" i="7"/>
  <c r="DH319" i="7"/>
  <c r="DL319" i="7"/>
  <c r="DP319" i="7"/>
  <c r="DT319" i="7"/>
  <c r="DX319" i="7"/>
  <c r="EB319" i="7"/>
  <c r="EF319" i="7"/>
  <c r="EJ319" i="7"/>
  <c r="EN319" i="7"/>
  <c r="ER319" i="7"/>
  <c r="EV319" i="7"/>
  <c r="EZ319" i="7"/>
  <c r="FD319" i="7"/>
  <c r="FH319" i="7"/>
  <c r="FL319" i="7"/>
  <c r="FP319" i="7"/>
  <c r="FT319" i="7"/>
  <c r="FX319" i="7"/>
  <c r="GB319" i="7"/>
  <c r="GF319" i="7"/>
  <c r="GJ319" i="7"/>
  <c r="GN319" i="7"/>
  <c r="GR319" i="7"/>
  <c r="GV319" i="7"/>
  <c r="GZ319" i="7"/>
  <c r="HD319" i="7"/>
  <c r="HH319" i="7"/>
  <c r="HO319" i="7"/>
  <c r="HS319" i="7"/>
  <c r="HW319" i="7"/>
  <c r="IA319" i="7"/>
  <c r="IG319" i="7"/>
  <c r="IK319" i="7"/>
  <c r="IO319" i="7"/>
  <c r="IS319" i="7"/>
  <c r="IW319" i="7"/>
  <c r="JA319" i="7"/>
  <c r="JE319" i="7"/>
  <c r="JI319" i="7"/>
  <c r="JM319" i="7"/>
  <c r="JQ319" i="7"/>
  <c r="JU319" i="7"/>
  <c r="AO319" i="7"/>
  <c r="AS319" i="7"/>
  <c r="AW319" i="7"/>
  <c r="BA319" i="7"/>
  <c r="BE319" i="7"/>
  <c r="BI319" i="7"/>
  <c r="BM319" i="7"/>
  <c r="BQ319" i="7"/>
  <c r="BU319" i="7"/>
  <c r="BY319" i="7"/>
  <c r="CC319" i="7"/>
  <c r="CG319" i="7"/>
  <c r="CK319" i="7"/>
  <c r="CO319" i="7"/>
  <c r="CS319" i="7"/>
  <c r="CW319" i="7"/>
  <c r="DA319" i="7"/>
  <c r="DE319" i="7"/>
  <c r="DI319" i="7"/>
  <c r="DM319" i="7"/>
  <c r="DQ319" i="7"/>
  <c r="DU319" i="7"/>
  <c r="DY319" i="7"/>
  <c r="EC319" i="7"/>
  <c r="EG319" i="7"/>
  <c r="EK319" i="7"/>
  <c r="EO319" i="7"/>
  <c r="ES319" i="7"/>
  <c r="EW319" i="7"/>
  <c r="FA319" i="7"/>
  <c r="FE319" i="7"/>
  <c r="FI319" i="7"/>
  <c r="FM319" i="7"/>
  <c r="FQ319" i="7"/>
  <c r="FU319" i="7"/>
  <c r="FY319" i="7"/>
  <c r="GC319" i="7"/>
  <c r="GG319" i="7"/>
  <c r="GK319" i="7"/>
  <c r="GO319" i="7"/>
  <c r="GS319" i="7"/>
  <c r="GW319" i="7"/>
  <c r="HA319" i="7"/>
  <c r="HE319" i="7"/>
  <c r="HK319" i="7"/>
  <c r="HP319" i="7"/>
  <c r="HT319" i="7"/>
  <c r="HX319" i="7"/>
  <c r="ID319" i="7"/>
  <c r="IH319" i="7"/>
  <c r="IL319" i="7"/>
  <c r="IP319" i="7"/>
  <c r="IT319" i="7"/>
  <c r="IX319" i="7"/>
  <c r="JB319" i="7"/>
  <c r="JF319" i="7"/>
  <c r="JJ319" i="7"/>
  <c r="JN319" i="7"/>
  <c r="JR319" i="7"/>
  <c r="AP319" i="7"/>
  <c r="AT319" i="7"/>
  <c r="AX319" i="7"/>
  <c r="BB319" i="7"/>
  <c r="BF319" i="7"/>
  <c r="BJ319" i="7"/>
  <c r="BN319" i="7"/>
  <c r="BR319" i="7"/>
  <c r="BV319" i="7"/>
  <c r="BZ319" i="7"/>
  <c r="CD319" i="7"/>
  <c r="CH319" i="7"/>
  <c r="CL319" i="7"/>
  <c r="CP319" i="7"/>
  <c r="CT319" i="7"/>
  <c r="CX319" i="7"/>
  <c r="DB319" i="7"/>
  <c r="DF319" i="7"/>
  <c r="DJ319" i="7"/>
  <c r="DN319" i="7"/>
  <c r="DR319" i="7"/>
  <c r="DV319" i="7"/>
  <c r="DZ319" i="7"/>
  <c r="ED319" i="7"/>
  <c r="EH319" i="7"/>
  <c r="EL319" i="7"/>
  <c r="EP319" i="7"/>
  <c r="ET319" i="7"/>
  <c r="EX319" i="7"/>
  <c r="FB319" i="7"/>
  <c r="FF319" i="7"/>
  <c r="FJ319" i="7"/>
  <c r="FN319" i="7"/>
  <c r="FR319" i="7"/>
  <c r="FV319" i="7"/>
  <c r="FZ319" i="7"/>
  <c r="GD319" i="7"/>
  <c r="GH319" i="7"/>
  <c r="GL319" i="7"/>
  <c r="GP319" i="7"/>
  <c r="GT319" i="7"/>
  <c r="GX319" i="7"/>
  <c r="HB319" i="7"/>
  <c r="HF319" i="7"/>
  <c r="HL319" i="7"/>
  <c r="HQ319" i="7"/>
  <c r="HU319" i="7"/>
  <c r="HY319" i="7"/>
  <c r="IE319" i="7"/>
  <c r="II319" i="7"/>
  <c r="IM319" i="7"/>
  <c r="IQ319" i="7"/>
  <c r="IU319" i="7"/>
  <c r="IY319" i="7"/>
  <c r="JC319" i="7"/>
  <c r="JG319" i="7"/>
  <c r="JK319" i="7"/>
  <c r="JO319" i="7"/>
  <c r="JS319" i="7"/>
  <c r="AQ319" i="7"/>
  <c r="AU319" i="7"/>
  <c r="AY319" i="7"/>
  <c r="BC319" i="7"/>
  <c r="BG319" i="7"/>
  <c r="BK319" i="7"/>
  <c r="BO319" i="7"/>
  <c r="BS319" i="7"/>
  <c r="BW319" i="7"/>
  <c r="CA319" i="7"/>
  <c r="CE319" i="7"/>
  <c r="CI319" i="7"/>
  <c r="CM319" i="7"/>
  <c r="CQ319" i="7"/>
  <c r="CU319" i="7"/>
  <c r="CY319" i="7"/>
  <c r="DC319" i="7"/>
  <c r="DG319" i="7"/>
  <c r="DK319" i="7"/>
  <c r="DO319" i="7"/>
  <c r="DS319" i="7"/>
  <c r="DW319" i="7"/>
  <c r="EA319" i="7"/>
  <c r="EE319" i="7"/>
  <c r="EI319" i="7"/>
  <c r="EM319" i="7"/>
  <c r="EQ319" i="7"/>
  <c r="EU319" i="7"/>
  <c r="EY319" i="7"/>
  <c r="FC319" i="7"/>
  <c r="FG319" i="7"/>
  <c r="FK319" i="7"/>
  <c r="FO319" i="7"/>
  <c r="FS319" i="7"/>
  <c r="FW319" i="7"/>
  <c r="GA319" i="7"/>
  <c r="GE319" i="7"/>
  <c r="GI319" i="7"/>
  <c r="GM319" i="7"/>
  <c r="GQ319" i="7"/>
  <c r="GU319" i="7"/>
  <c r="GY319" i="7"/>
  <c r="HC319" i="7"/>
  <c r="HG319" i="7"/>
  <c r="HM319" i="7"/>
  <c r="HR319" i="7"/>
  <c r="HV319" i="7"/>
  <c r="HZ319" i="7"/>
  <c r="IF319" i="7"/>
  <c r="IJ319" i="7"/>
  <c r="IN319" i="7"/>
  <c r="IR319" i="7"/>
  <c r="IV319" i="7"/>
  <c r="IZ319" i="7"/>
  <c r="JD319" i="7"/>
  <c r="JH319" i="7"/>
  <c r="JL319" i="7"/>
  <c r="JP319" i="7"/>
  <c r="JT319" i="7"/>
  <c r="AR317" i="7"/>
  <c r="AV317" i="7"/>
  <c r="AZ317" i="7"/>
  <c r="BD317" i="7"/>
  <c r="BH317" i="7"/>
  <c r="BL317" i="7"/>
  <c r="BP317" i="7"/>
  <c r="BT317" i="7"/>
  <c r="BX317" i="7"/>
  <c r="CB317" i="7"/>
  <c r="CF317" i="7"/>
  <c r="CJ317" i="7"/>
  <c r="CN317" i="7"/>
  <c r="CR317" i="7"/>
  <c r="CV317" i="7"/>
  <c r="CZ317" i="7"/>
  <c r="DD317" i="7"/>
  <c r="DH317" i="7"/>
  <c r="DL317" i="7"/>
  <c r="DP317" i="7"/>
  <c r="DT317" i="7"/>
  <c r="DX317" i="7"/>
  <c r="EB317" i="7"/>
  <c r="EF317" i="7"/>
  <c r="EJ317" i="7"/>
  <c r="EN317" i="7"/>
  <c r="ER317" i="7"/>
  <c r="EV317" i="7"/>
  <c r="EZ317" i="7"/>
  <c r="FD317" i="7"/>
  <c r="FH317" i="7"/>
  <c r="FL317" i="7"/>
  <c r="FP317" i="7"/>
  <c r="FT317" i="7"/>
  <c r="FX317" i="7"/>
  <c r="GB317" i="7"/>
  <c r="GF317" i="7"/>
  <c r="GJ317" i="7"/>
  <c r="GN317" i="7"/>
  <c r="GR317" i="7"/>
  <c r="GV317" i="7"/>
  <c r="GZ317" i="7"/>
  <c r="HD317" i="7"/>
  <c r="HH317" i="7"/>
  <c r="HM317" i="7"/>
  <c r="HS317" i="7"/>
  <c r="HW317" i="7"/>
  <c r="IA317" i="7"/>
  <c r="IG317" i="7"/>
  <c r="IK317" i="7"/>
  <c r="IO317" i="7"/>
  <c r="IS317" i="7"/>
  <c r="IW317" i="7"/>
  <c r="JA317" i="7"/>
  <c r="JE317" i="7"/>
  <c r="JI317" i="7"/>
  <c r="JM317" i="7"/>
  <c r="JQ317" i="7"/>
  <c r="JU317" i="7"/>
  <c r="AO317" i="7"/>
  <c r="AS317" i="7"/>
  <c r="AW317" i="7"/>
  <c r="BA317" i="7"/>
  <c r="BE317" i="7"/>
  <c r="BI317" i="7"/>
  <c r="BM317" i="7"/>
  <c r="BQ317" i="7"/>
  <c r="BU317" i="7"/>
  <c r="BY317" i="7"/>
  <c r="CC317" i="7"/>
  <c r="CG317" i="7"/>
  <c r="CK317" i="7"/>
  <c r="CO317" i="7"/>
  <c r="CS317" i="7"/>
  <c r="CW317" i="7"/>
  <c r="DA317" i="7"/>
  <c r="DE317" i="7"/>
  <c r="DI317" i="7"/>
  <c r="DM317" i="7"/>
  <c r="DQ317" i="7"/>
  <c r="DU317" i="7"/>
  <c r="DY317" i="7"/>
  <c r="EC317" i="7"/>
  <c r="EG317" i="7"/>
  <c r="EK317" i="7"/>
  <c r="EO317" i="7"/>
  <c r="ES317" i="7"/>
  <c r="EW317" i="7"/>
  <c r="FA317" i="7"/>
  <c r="FE317" i="7"/>
  <c r="FI317" i="7"/>
  <c r="FM317" i="7"/>
  <c r="FQ317" i="7"/>
  <c r="FU317" i="7"/>
  <c r="FY317" i="7"/>
  <c r="GC317" i="7"/>
  <c r="GG317" i="7"/>
  <c r="GK317" i="7"/>
  <c r="GO317" i="7"/>
  <c r="GS317" i="7"/>
  <c r="GW317" i="7"/>
  <c r="HA317" i="7"/>
  <c r="HE317" i="7"/>
  <c r="HI317" i="7"/>
  <c r="HN317" i="7"/>
  <c r="HT317" i="7"/>
  <c r="HX317" i="7"/>
  <c r="ID317" i="7"/>
  <c r="IH317" i="7"/>
  <c r="IL317" i="7"/>
  <c r="IP317" i="7"/>
  <c r="IT317" i="7"/>
  <c r="IX317" i="7"/>
  <c r="JB317" i="7"/>
  <c r="JF317" i="7"/>
  <c r="JJ317" i="7"/>
  <c r="JN317" i="7"/>
  <c r="JR317" i="7"/>
  <c r="AP317" i="7"/>
  <c r="AT317" i="7"/>
  <c r="AX317" i="7"/>
  <c r="BB317" i="7"/>
  <c r="BF317" i="7"/>
  <c r="BJ317" i="7"/>
  <c r="BN317" i="7"/>
  <c r="BR317" i="7"/>
  <c r="BV317" i="7"/>
  <c r="BZ317" i="7"/>
  <c r="CD317" i="7"/>
  <c r="CH317" i="7"/>
  <c r="CL317" i="7"/>
  <c r="CP317" i="7"/>
  <c r="CT317" i="7"/>
  <c r="CX317" i="7"/>
  <c r="DB317" i="7"/>
  <c r="DF317" i="7"/>
  <c r="DJ317" i="7"/>
  <c r="DN317" i="7"/>
  <c r="DR317" i="7"/>
  <c r="DV317" i="7"/>
  <c r="DZ317" i="7"/>
  <c r="ED317" i="7"/>
  <c r="EH317" i="7"/>
  <c r="EL317" i="7"/>
  <c r="EP317" i="7"/>
  <c r="ET317" i="7"/>
  <c r="EX317" i="7"/>
  <c r="FB317" i="7"/>
  <c r="FF317" i="7"/>
  <c r="FJ317" i="7"/>
  <c r="FN317" i="7"/>
  <c r="FR317" i="7"/>
  <c r="FV317" i="7"/>
  <c r="FZ317" i="7"/>
  <c r="GD317" i="7"/>
  <c r="GH317" i="7"/>
  <c r="GL317" i="7"/>
  <c r="GP317" i="7"/>
  <c r="GT317" i="7"/>
  <c r="GX317" i="7"/>
  <c r="HB317" i="7"/>
  <c r="HF317" i="7"/>
  <c r="HJ317" i="7"/>
  <c r="HP317" i="7"/>
  <c r="HU317" i="7"/>
  <c r="HY317" i="7"/>
  <c r="IE317" i="7"/>
  <c r="II317" i="7"/>
  <c r="IM317" i="7"/>
  <c r="IQ317" i="7"/>
  <c r="IU317" i="7"/>
  <c r="IY317" i="7"/>
  <c r="JC317" i="7"/>
  <c r="JG317" i="7"/>
  <c r="JK317" i="7"/>
  <c r="JO317" i="7"/>
  <c r="JS317" i="7"/>
  <c r="AQ317" i="7"/>
  <c r="AU317" i="7"/>
  <c r="AY317" i="7"/>
  <c r="BC317" i="7"/>
  <c r="BG317" i="7"/>
  <c r="BK317" i="7"/>
  <c r="BO317" i="7"/>
  <c r="BS317" i="7"/>
  <c r="BW317" i="7"/>
  <c r="CA317" i="7"/>
  <c r="CE317" i="7"/>
  <c r="CI317" i="7"/>
  <c r="CM317" i="7"/>
  <c r="CQ317" i="7"/>
  <c r="CU317" i="7"/>
  <c r="CY317" i="7"/>
  <c r="DC317" i="7"/>
  <c r="DG317" i="7"/>
  <c r="DK317" i="7"/>
  <c r="DO317" i="7"/>
  <c r="DS317" i="7"/>
  <c r="DW317" i="7"/>
  <c r="EA317" i="7"/>
  <c r="EE317" i="7"/>
  <c r="EI317" i="7"/>
  <c r="EM317" i="7"/>
  <c r="EQ317" i="7"/>
  <c r="EU317" i="7"/>
  <c r="EY317" i="7"/>
  <c r="FC317" i="7"/>
  <c r="FG317" i="7"/>
  <c r="FK317" i="7"/>
  <c r="FO317" i="7"/>
  <c r="FS317" i="7"/>
  <c r="FW317" i="7"/>
  <c r="GA317" i="7"/>
  <c r="GE317" i="7"/>
  <c r="GI317" i="7"/>
  <c r="GM317" i="7"/>
  <c r="GQ317" i="7"/>
  <c r="GU317" i="7"/>
  <c r="GY317" i="7"/>
  <c r="HC317" i="7"/>
  <c r="HG317" i="7"/>
  <c r="HL317" i="7"/>
  <c r="HQ317" i="7"/>
  <c r="HV317" i="7"/>
  <c r="HZ317" i="7"/>
  <c r="IF317" i="7"/>
  <c r="IJ317" i="7"/>
  <c r="IN317" i="7"/>
  <c r="IR317" i="7"/>
  <c r="IV317" i="7"/>
  <c r="IZ317" i="7"/>
  <c r="JD317" i="7"/>
  <c r="JH317" i="7"/>
  <c r="JL317" i="7"/>
  <c r="JP317" i="7"/>
  <c r="JT317" i="7"/>
  <c r="AR315" i="7"/>
  <c r="AV315" i="7"/>
  <c r="AZ315" i="7"/>
  <c r="BD315" i="7"/>
  <c r="BH315" i="7"/>
  <c r="BL315" i="7"/>
  <c r="BP315" i="7"/>
  <c r="BT315" i="7"/>
  <c r="BX315" i="7"/>
  <c r="CB315" i="7"/>
  <c r="CF315" i="7"/>
  <c r="CJ315" i="7"/>
  <c r="CN315" i="7"/>
  <c r="CR315" i="7"/>
  <c r="CV315" i="7"/>
  <c r="CZ315" i="7"/>
  <c r="DD315" i="7"/>
  <c r="DH315" i="7"/>
  <c r="DL315" i="7"/>
  <c r="DP315" i="7"/>
  <c r="DT315" i="7"/>
  <c r="DX315" i="7"/>
  <c r="EB315" i="7"/>
  <c r="EF315" i="7"/>
  <c r="EJ315" i="7"/>
  <c r="EN315" i="7"/>
  <c r="ER315" i="7"/>
  <c r="EV315" i="7"/>
  <c r="EZ315" i="7"/>
  <c r="FD315" i="7"/>
  <c r="FH315" i="7"/>
  <c r="FL315" i="7"/>
  <c r="FP315" i="7"/>
  <c r="FT315" i="7"/>
  <c r="FX315" i="7"/>
  <c r="GB315" i="7"/>
  <c r="GF315" i="7"/>
  <c r="GJ315" i="7"/>
  <c r="GN315" i="7"/>
  <c r="GR315" i="7"/>
  <c r="GV315" i="7"/>
  <c r="GZ315" i="7"/>
  <c r="HD315" i="7"/>
  <c r="HH315" i="7"/>
  <c r="HN315" i="7"/>
  <c r="HS315" i="7"/>
  <c r="HW315" i="7"/>
  <c r="IA315" i="7"/>
  <c r="IG315" i="7"/>
  <c r="IK315" i="7"/>
  <c r="IO315" i="7"/>
  <c r="IS315" i="7"/>
  <c r="IW315" i="7"/>
  <c r="JA315" i="7"/>
  <c r="JE315" i="7"/>
  <c r="JI315" i="7"/>
  <c r="JM315" i="7"/>
  <c r="JQ315" i="7"/>
  <c r="JU315" i="7"/>
  <c r="AO315" i="7"/>
  <c r="AS315" i="7"/>
  <c r="AW315" i="7"/>
  <c r="BA315" i="7"/>
  <c r="BE315" i="7"/>
  <c r="BI315" i="7"/>
  <c r="BM315" i="7"/>
  <c r="BQ315" i="7"/>
  <c r="BU315" i="7"/>
  <c r="BY315" i="7"/>
  <c r="CC315" i="7"/>
  <c r="CG315" i="7"/>
  <c r="CK315" i="7"/>
  <c r="CO315" i="7"/>
  <c r="CS315" i="7"/>
  <c r="CW315" i="7"/>
  <c r="DA315" i="7"/>
  <c r="DE315" i="7"/>
  <c r="DI315" i="7"/>
  <c r="DM315" i="7"/>
  <c r="DQ315" i="7"/>
  <c r="DU315" i="7"/>
  <c r="DY315" i="7"/>
  <c r="EC315" i="7"/>
  <c r="EG315" i="7"/>
  <c r="EK315" i="7"/>
  <c r="EO315" i="7"/>
  <c r="ES315" i="7"/>
  <c r="EW315" i="7"/>
  <c r="FA315" i="7"/>
  <c r="FE315" i="7"/>
  <c r="FI315" i="7"/>
  <c r="FM315" i="7"/>
  <c r="FQ315" i="7"/>
  <c r="FU315" i="7"/>
  <c r="FY315" i="7"/>
  <c r="GC315" i="7"/>
  <c r="GG315" i="7"/>
  <c r="GK315" i="7"/>
  <c r="GO315" i="7"/>
  <c r="GS315" i="7"/>
  <c r="GW315" i="7"/>
  <c r="HA315" i="7"/>
  <c r="HE315" i="7"/>
  <c r="HI315" i="7"/>
  <c r="HO315" i="7"/>
  <c r="HT315" i="7"/>
  <c r="HX315" i="7"/>
  <c r="ID315" i="7"/>
  <c r="IH315" i="7"/>
  <c r="IL315" i="7"/>
  <c r="IP315" i="7"/>
  <c r="IT315" i="7"/>
  <c r="IX315" i="7"/>
  <c r="JB315" i="7"/>
  <c r="JF315" i="7"/>
  <c r="JJ315" i="7"/>
  <c r="JN315" i="7"/>
  <c r="JR315" i="7"/>
  <c r="AP315" i="7"/>
  <c r="AT315" i="7"/>
  <c r="AX315" i="7"/>
  <c r="BB315" i="7"/>
  <c r="BF315" i="7"/>
  <c r="BJ315" i="7"/>
  <c r="BN315" i="7"/>
  <c r="BR315" i="7"/>
  <c r="BV315" i="7"/>
  <c r="BZ315" i="7"/>
  <c r="CD315" i="7"/>
  <c r="CH315" i="7"/>
  <c r="CL315" i="7"/>
  <c r="CP315" i="7"/>
  <c r="CT315" i="7"/>
  <c r="CX315" i="7"/>
  <c r="DB315" i="7"/>
  <c r="DF315" i="7"/>
  <c r="DJ315" i="7"/>
  <c r="DN315" i="7"/>
  <c r="DR315" i="7"/>
  <c r="DV315" i="7"/>
  <c r="DZ315" i="7"/>
  <c r="ED315" i="7"/>
  <c r="EH315" i="7"/>
  <c r="EL315" i="7"/>
  <c r="EP315" i="7"/>
  <c r="ET315" i="7"/>
  <c r="EX315" i="7"/>
  <c r="FB315" i="7"/>
  <c r="FF315" i="7"/>
  <c r="FJ315" i="7"/>
  <c r="FN315" i="7"/>
  <c r="FR315" i="7"/>
  <c r="FV315" i="7"/>
  <c r="FZ315" i="7"/>
  <c r="GD315" i="7"/>
  <c r="GH315" i="7"/>
  <c r="GL315" i="7"/>
  <c r="GP315" i="7"/>
  <c r="GT315" i="7"/>
  <c r="GX315" i="7"/>
  <c r="HB315" i="7"/>
  <c r="HF315" i="7"/>
  <c r="HL315" i="7"/>
  <c r="HQ315" i="7"/>
  <c r="HU315" i="7"/>
  <c r="HY315" i="7"/>
  <c r="IE315" i="7"/>
  <c r="II315" i="7"/>
  <c r="IM315" i="7"/>
  <c r="IQ315" i="7"/>
  <c r="IU315" i="7"/>
  <c r="IY315" i="7"/>
  <c r="JC315" i="7"/>
  <c r="JG315" i="7"/>
  <c r="JK315" i="7"/>
  <c r="JO315" i="7"/>
  <c r="JS315" i="7"/>
  <c r="AQ315" i="7"/>
  <c r="AU315" i="7"/>
  <c r="AY315" i="7"/>
  <c r="BC315" i="7"/>
  <c r="BG315" i="7"/>
  <c r="BK315" i="7"/>
  <c r="BO315" i="7"/>
  <c r="BS315" i="7"/>
  <c r="BW315" i="7"/>
  <c r="CA315" i="7"/>
  <c r="CE315" i="7"/>
  <c r="CI315" i="7"/>
  <c r="CM315" i="7"/>
  <c r="CQ315" i="7"/>
  <c r="CU315" i="7"/>
  <c r="CY315" i="7"/>
  <c r="DC315" i="7"/>
  <c r="DG315" i="7"/>
  <c r="DK315" i="7"/>
  <c r="DO315" i="7"/>
  <c r="DS315" i="7"/>
  <c r="DW315" i="7"/>
  <c r="EA315" i="7"/>
  <c r="EE315" i="7"/>
  <c r="EI315" i="7"/>
  <c r="EM315" i="7"/>
  <c r="EQ315" i="7"/>
  <c r="EU315" i="7"/>
  <c r="EY315" i="7"/>
  <c r="FC315" i="7"/>
  <c r="FG315" i="7"/>
  <c r="FK315" i="7"/>
  <c r="FO315" i="7"/>
  <c r="FS315" i="7"/>
  <c r="FW315" i="7"/>
  <c r="GA315" i="7"/>
  <c r="GE315" i="7"/>
  <c r="GI315" i="7"/>
  <c r="GM315" i="7"/>
  <c r="GQ315" i="7"/>
  <c r="GU315" i="7"/>
  <c r="GY315" i="7"/>
  <c r="HC315" i="7"/>
  <c r="HG315" i="7"/>
  <c r="HM315" i="7"/>
  <c r="HR315" i="7"/>
  <c r="HV315" i="7"/>
  <c r="HZ315" i="7"/>
  <c r="IF315" i="7"/>
  <c r="IJ315" i="7"/>
  <c r="IN315" i="7"/>
  <c r="IR315" i="7"/>
  <c r="IV315" i="7"/>
  <c r="IZ315" i="7"/>
  <c r="JD315" i="7"/>
  <c r="JH315" i="7"/>
  <c r="JL315" i="7"/>
  <c r="JP315" i="7"/>
  <c r="JT315" i="7"/>
  <c r="AP313" i="7"/>
  <c r="AT313" i="7"/>
  <c r="AX313" i="7"/>
  <c r="BB313" i="7"/>
  <c r="BF313" i="7"/>
  <c r="BJ313" i="7"/>
  <c r="BN313" i="7"/>
  <c r="BR313" i="7"/>
  <c r="BV313" i="7"/>
  <c r="BZ313" i="7"/>
  <c r="CD313" i="7"/>
  <c r="CH313" i="7"/>
  <c r="CL313" i="7"/>
  <c r="CP313" i="7"/>
  <c r="CT313" i="7"/>
  <c r="CX313" i="7"/>
  <c r="DB313" i="7"/>
  <c r="DF313" i="7"/>
  <c r="DJ313" i="7"/>
  <c r="DN313" i="7"/>
  <c r="DR313" i="7"/>
  <c r="DV313" i="7"/>
  <c r="DZ313" i="7"/>
  <c r="ED313" i="7"/>
  <c r="EH313" i="7"/>
  <c r="EL313" i="7"/>
  <c r="EP313" i="7"/>
  <c r="ET313" i="7"/>
  <c r="EX313" i="7"/>
  <c r="FB313" i="7"/>
  <c r="FF313" i="7"/>
  <c r="FJ313" i="7"/>
  <c r="FN313" i="7"/>
  <c r="FR313" i="7"/>
  <c r="FV313" i="7"/>
  <c r="FZ313" i="7"/>
  <c r="GD313" i="7"/>
  <c r="GH313" i="7"/>
  <c r="GL313" i="7"/>
  <c r="GP313" i="7"/>
  <c r="GT313" i="7"/>
  <c r="GX313" i="7"/>
  <c r="HB313" i="7"/>
  <c r="HF313" i="7"/>
  <c r="HJ313" i="7"/>
  <c r="HP313" i="7"/>
  <c r="HT313" i="7"/>
  <c r="HX313" i="7"/>
  <c r="ID313" i="7"/>
  <c r="IH313" i="7"/>
  <c r="IL313" i="7"/>
  <c r="IP313" i="7"/>
  <c r="IT313" i="7"/>
  <c r="IX313" i="7"/>
  <c r="JB313" i="7"/>
  <c r="JF313" i="7"/>
  <c r="JJ313" i="7"/>
  <c r="JN313" i="7"/>
  <c r="JR313" i="7"/>
  <c r="AQ313" i="7"/>
  <c r="AU313" i="7"/>
  <c r="AY313" i="7"/>
  <c r="BC313" i="7"/>
  <c r="BG313" i="7"/>
  <c r="BK313" i="7"/>
  <c r="BO313" i="7"/>
  <c r="BS313" i="7"/>
  <c r="BW313" i="7"/>
  <c r="CA313" i="7"/>
  <c r="CE313" i="7"/>
  <c r="CI313" i="7"/>
  <c r="CM313" i="7"/>
  <c r="CQ313" i="7"/>
  <c r="CU313" i="7"/>
  <c r="CY313" i="7"/>
  <c r="DC313" i="7"/>
  <c r="DG313" i="7"/>
  <c r="DK313" i="7"/>
  <c r="DO313" i="7"/>
  <c r="DS313" i="7"/>
  <c r="DW313" i="7"/>
  <c r="EA313" i="7"/>
  <c r="EE313" i="7"/>
  <c r="EI313" i="7"/>
  <c r="EM313" i="7"/>
  <c r="EQ313" i="7"/>
  <c r="EU313" i="7"/>
  <c r="EY313" i="7"/>
  <c r="FC313" i="7"/>
  <c r="FG313" i="7"/>
  <c r="FK313" i="7"/>
  <c r="FO313" i="7"/>
  <c r="FS313" i="7"/>
  <c r="FW313" i="7"/>
  <c r="GA313" i="7"/>
  <c r="GE313" i="7"/>
  <c r="GI313" i="7"/>
  <c r="GM313" i="7"/>
  <c r="GQ313" i="7"/>
  <c r="GU313" i="7"/>
  <c r="GY313" i="7"/>
  <c r="HC313" i="7"/>
  <c r="HG313" i="7"/>
  <c r="HL313" i="7"/>
  <c r="HQ313" i="7"/>
  <c r="HU313" i="7"/>
  <c r="HY313" i="7"/>
  <c r="IE313" i="7"/>
  <c r="II313" i="7"/>
  <c r="IM313" i="7"/>
  <c r="IQ313" i="7"/>
  <c r="IU313" i="7"/>
  <c r="IY313" i="7"/>
  <c r="JC313" i="7"/>
  <c r="JG313" i="7"/>
  <c r="JK313" i="7"/>
  <c r="JO313" i="7"/>
  <c r="JS313" i="7"/>
  <c r="AR313" i="7"/>
  <c r="AV313" i="7"/>
  <c r="AZ313" i="7"/>
  <c r="BD313" i="7"/>
  <c r="BH313" i="7"/>
  <c r="BL313" i="7"/>
  <c r="BP313" i="7"/>
  <c r="BT313" i="7"/>
  <c r="BX313" i="7"/>
  <c r="CB313" i="7"/>
  <c r="CF313" i="7"/>
  <c r="CJ313" i="7"/>
  <c r="CN313" i="7"/>
  <c r="CR313" i="7"/>
  <c r="CV313" i="7"/>
  <c r="CZ313" i="7"/>
  <c r="DD313" i="7"/>
  <c r="DH313" i="7"/>
  <c r="DL313" i="7"/>
  <c r="DP313" i="7"/>
  <c r="DT313" i="7"/>
  <c r="DX313" i="7"/>
  <c r="EB313" i="7"/>
  <c r="EF313" i="7"/>
  <c r="EJ313" i="7"/>
  <c r="EN313" i="7"/>
  <c r="ER313" i="7"/>
  <c r="EV313" i="7"/>
  <c r="EZ313" i="7"/>
  <c r="FD313" i="7"/>
  <c r="FH313" i="7"/>
  <c r="FL313" i="7"/>
  <c r="FP313" i="7"/>
  <c r="FT313" i="7"/>
  <c r="FX313" i="7"/>
  <c r="GB313" i="7"/>
  <c r="GF313" i="7"/>
  <c r="GJ313" i="7"/>
  <c r="GN313" i="7"/>
  <c r="GR313" i="7"/>
  <c r="GV313" i="7"/>
  <c r="GZ313" i="7"/>
  <c r="HD313" i="7"/>
  <c r="HH313" i="7"/>
  <c r="HM313" i="7"/>
  <c r="HR313" i="7"/>
  <c r="HV313" i="7"/>
  <c r="HZ313" i="7"/>
  <c r="IF313" i="7"/>
  <c r="IJ313" i="7"/>
  <c r="IN313" i="7"/>
  <c r="IR313" i="7"/>
  <c r="IV313" i="7"/>
  <c r="IZ313" i="7"/>
  <c r="JD313" i="7"/>
  <c r="JH313" i="7"/>
  <c r="JL313" i="7"/>
  <c r="JP313" i="7"/>
  <c r="JT313" i="7"/>
  <c r="AO313" i="7"/>
  <c r="AS313" i="7"/>
  <c r="AW313" i="7"/>
  <c r="BA313" i="7"/>
  <c r="BE313" i="7"/>
  <c r="BI313" i="7"/>
  <c r="BM313" i="7"/>
  <c r="BQ313" i="7"/>
  <c r="BU313" i="7"/>
  <c r="BY313" i="7"/>
  <c r="CC313" i="7"/>
  <c r="CG313" i="7"/>
  <c r="CK313" i="7"/>
  <c r="CO313" i="7"/>
  <c r="CS313" i="7"/>
  <c r="CW313" i="7"/>
  <c r="DA313" i="7"/>
  <c r="DE313" i="7"/>
  <c r="DI313" i="7"/>
  <c r="DM313" i="7"/>
  <c r="DQ313" i="7"/>
  <c r="DU313" i="7"/>
  <c r="DY313" i="7"/>
  <c r="EC313" i="7"/>
  <c r="EG313" i="7"/>
  <c r="EK313" i="7"/>
  <c r="EO313" i="7"/>
  <c r="ES313" i="7"/>
  <c r="EW313" i="7"/>
  <c r="FA313" i="7"/>
  <c r="FE313" i="7"/>
  <c r="FI313" i="7"/>
  <c r="FM313" i="7"/>
  <c r="FQ313" i="7"/>
  <c r="FU313" i="7"/>
  <c r="FY313" i="7"/>
  <c r="GC313" i="7"/>
  <c r="GG313" i="7"/>
  <c r="GK313" i="7"/>
  <c r="GO313" i="7"/>
  <c r="GS313" i="7"/>
  <c r="GW313" i="7"/>
  <c r="HA313" i="7"/>
  <c r="HE313" i="7"/>
  <c r="HI313" i="7"/>
  <c r="HO313" i="7"/>
  <c r="HS313" i="7"/>
  <c r="HW313" i="7"/>
  <c r="IA313" i="7"/>
  <c r="IG313" i="7"/>
  <c r="IK313" i="7"/>
  <c r="IO313" i="7"/>
  <c r="IS313" i="7"/>
  <c r="IW313" i="7"/>
  <c r="JA313" i="7"/>
  <c r="JE313" i="7"/>
  <c r="JI313" i="7"/>
  <c r="JM313" i="7"/>
  <c r="JQ313" i="7"/>
  <c r="JU313" i="7"/>
  <c r="AO311" i="7"/>
  <c r="AS311" i="7"/>
  <c r="AW311" i="7"/>
  <c r="BA311" i="7"/>
  <c r="BE311" i="7"/>
  <c r="BI311" i="7"/>
  <c r="BM311" i="7"/>
  <c r="BQ311" i="7"/>
  <c r="BU311" i="7"/>
  <c r="BY311" i="7"/>
  <c r="CC311" i="7"/>
  <c r="CG311" i="7"/>
  <c r="CK311" i="7"/>
  <c r="CO311" i="7"/>
  <c r="CS311" i="7"/>
  <c r="CW311" i="7"/>
  <c r="DA311" i="7"/>
  <c r="DE311" i="7"/>
  <c r="DI311" i="7"/>
  <c r="DM311" i="7"/>
  <c r="DQ311" i="7"/>
  <c r="DU311" i="7"/>
  <c r="DY311" i="7"/>
  <c r="EC311" i="7"/>
  <c r="EG311" i="7"/>
  <c r="EK311" i="7"/>
  <c r="EO311" i="7"/>
  <c r="ES311" i="7"/>
  <c r="EW311" i="7"/>
  <c r="FA311" i="7"/>
  <c r="FE311" i="7"/>
  <c r="FI311" i="7"/>
  <c r="FM311" i="7"/>
  <c r="FQ311" i="7"/>
  <c r="FU311" i="7"/>
  <c r="FY311" i="7"/>
  <c r="GC311" i="7"/>
  <c r="GG311" i="7"/>
  <c r="GK311" i="7"/>
  <c r="GO311" i="7"/>
  <c r="GS311" i="7"/>
  <c r="GW311" i="7"/>
  <c r="HA311" i="7"/>
  <c r="HE311" i="7"/>
  <c r="HJ311" i="7"/>
  <c r="HO311" i="7"/>
  <c r="HS311" i="7"/>
  <c r="HW311" i="7"/>
  <c r="IA311" i="7"/>
  <c r="IG311" i="7"/>
  <c r="IK311" i="7"/>
  <c r="IO311" i="7"/>
  <c r="IS311" i="7"/>
  <c r="IW311" i="7"/>
  <c r="JA311" i="7"/>
  <c r="JE311" i="7"/>
  <c r="JI311" i="7"/>
  <c r="JM311" i="7"/>
  <c r="JQ311" i="7"/>
  <c r="JU311" i="7"/>
  <c r="AP311" i="7"/>
  <c r="AT311" i="7"/>
  <c r="AX311" i="7"/>
  <c r="BB311" i="7"/>
  <c r="BF311" i="7"/>
  <c r="BJ311" i="7"/>
  <c r="BN311" i="7"/>
  <c r="BR311" i="7"/>
  <c r="BV311" i="7"/>
  <c r="BZ311" i="7"/>
  <c r="CD311" i="7"/>
  <c r="CH311" i="7"/>
  <c r="CL311" i="7"/>
  <c r="CP311" i="7"/>
  <c r="CT311" i="7"/>
  <c r="CX311" i="7"/>
  <c r="DB311" i="7"/>
  <c r="DF311" i="7"/>
  <c r="DJ311" i="7"/>
  <c r="DN311" i="7"/>
  <c r="DR311" i="7"/>
  <c r="DV311" i="7"/>
  <c r="DZ311" i="7"/>
  <c r="ED311" i="7"/>
  <c r="EH311" i="7"/>
  <c r="EL311" i="7"/>
  <c r="EP311" i="7"/>
  <c r="ET311" i="7"/>
  <c r="EX311" i="7"/>
  <c r="FB311" i="7"/>
  <c r="FF311" i="7"/>
  <c r="FJ311" i="7"/>
  <c r="FN311" i="7"/>
  <c r="FR311" i="7"/>
  <c r="FV311" i="7"/>
  <c r="FZ311" i="7"/>
  <c r="GD311" i="7"/>
  <c r="GH311" i="7"/>
  <c r="GL311" i="7"/>
  <c r="GP311" i="7"/>
  <c r="GT311" i="7"/>
  <c r="GX311" i="7"/>
  <c r="HB311" i="7"/>
  <c r="HF311" i="7"/>
  <c r="HL311" i="7"/>
  <c r="HP311" i="7"/>
  <c r="HT311" i="7"/>
  <c r="HX311" i="7"/>
  <c r="ID311" i="7"/>
  <c r="IH311" i="7"/>
  <c r="IL311" i="7"/>
  <c r="IP311" i="7"/>
  <c r="IT311" i="7"/>
  <c r="IX311" i="7"/>
  <c r="JB311" i="7"/>
  <c r="JF311" i="7"/>
  <c r="JJ311" i="7"/>
  <c r="JN311" i="7"/>
  <c r="JR311" i="7"/>
  <c r="AM311" i="7"/>
  <c r="AQ311" i="7"/>
  <c r="AU311" i="7"/>
  <c r="AY311" i="7"/>
  <c r="BC311" i="7"/>
  <c r="BG311" i="7"/>
  <c r="BK311" i="7"/>
  <c r="BO311" i="7"/>
  <c r="BS311" i="7"/>
  <c r="BW311" i="7"/>
  <c r="CA311" i="7"/>
  <c r="CE311" i="7"/>
  <c r="CI311" i="7"/>
  <c r="CM311" i="7"/>
  <c r="CQ311" i="7"/>
  <c r="CU311" i="7"/>
  <c r="CY311" i="7"/>
  <c r="DC311" i="7"/>
  <c r="DG311" i="7"/>
  <c r="DK311" i="7"/>
  <c r="DO311" i="7"/>
  <c r="DS311" i="7"/>
  <c r="DW311" i="7"/>
  <c r="EA311" i="7"/>
  <c r="EE311" i="7"/>
  <c r="EI311" i="7"/>
  <c r="EM311" i="7"/>
  <c r="EQ311" i="7"/>
  <c r="EU311" i="7"/>
  <c r="EY311" i="7"/>
  <c r="FC311" i="7"/>
  <c r="FG311" i="7"/>
  <c r="FK311" i="7"/>
  <c r="FO311" i="7"/>
  <c r="FS311" i="7"/>
  <c r="FW311" i="7"/>
  <c r="GA311" i="7"/>
  <c r="GE311" i="7"/>
  <c r="GI311" i="7"/>
  <c r="GM311" i="7"/>
  <c r="GQ311" i="7"/>
  <c r="GU311" i="7"/>
  <c r="GY311" i="7"/>
  <c r="HC311" i="7"/>
  <c r="HG311" i="7"/>
  <c r="HM311" i="7"/>
  <c r="HQ311" i="7"/>
  <c r="HU311" i="7"/>
  <c r="HY311" i="7"/>
  <c r="IE311" i="7"/>
  <c r="II311" i="7"/>
  <c r="IM311" i="7"/>
  <c r="IQ311" i="7"/>
  <c r="IU311" i="7"/>
  <c r="IY311" i="7"/>
  <c r="JC311" i="7"/>
  <c r="JG311" i="7"/>
  <c r="JK311" i="7"/>
  <c r="JO311" i="7"/>
  <c r="JS311" i="7"/>
  <c r="AR311" i="7"/>
  <c r="AV311" i="7"/>
  <c r="AZ311" i="7"/>
  <c r="BD311" i="7"/>
  <c r="BH311" i="7"/>
  <c r="BL311" i="7"/>
  <c r="BP311" i="7"/>
  <c r="BT311" i="7"/>
  <c r="BX311" i="7"/>
  <c r="CB311" i="7"/>
  <c r="CF311" i="7"/>
  <c r="CJ311" i="7"/>
  <c r="CN311" i="7"/>
  <c r="CR311" i="7"/>
  <c r="CV311" i="7"/>
  <c r="CZ311" i="7"/>
  <c r="DD311" i="7"/>
  <c r="DH311" i="7"/>
  <c r="DL311" i="7"/>
  <c r="DP311" i="7"/>
  <c r="DT311" i="7"/>
  <c r="DX311" i="7"/>
  <c r="EB311" i="7"/>
  <c r="EF311" i="7"/>
  <c r="EJ311" i="7"/>
  <c r="EN311" i="7"/>
  <c r="ER311" i="7"/>
  <c r="EV311" i="7"/>
  <c r="EZ311" i="7"/>
  <c r="FD311" i="7"/>
  <c r="FH311" i="7"/>
  <c r="FL311" i="7"/>
  <c r="FP311" i="7"/>
  <c r="FT311" i="7"/>
  <c r="FX311" i="7"/>
  <c r="GB311" i="7"/>
  <c r="GF311" i="7"/>
  <c r="GJ311" i="7"/>
  <c r="GN311" i="7"/>
  <c r="GR311" i="7"/>
  <c r="GV311" i="7"/>
  <c r="GZ311" i="7"/>
  <c r="HD311" i="7"/>
  <c r="HH311" i="7"/>
  <c r="HN311" i="7"/>
  <c r="HR311" i="7"/>
  <c r="HV311" i="7"/>
  <c r="HZ311" i="7"/>
  <c r="IF311" i="7"/>
  <c r="IJ311" i="7"/>
  <c r="IN311" i="7"/>
  <c r="IR311" i="7"/>
  <c r="IV311" i="7"/>
  <c r="IZ311" i="7"/>
  <c r="JD311" i="7"/>
  <c r="JH311" i="7"/>
  <c r="JL311" i="7"/>
  <c r="JP311" i="7"/>
  <c r="JT311" i="7"/>
  <c r="AP308" i="7"/>
  <c r="AT308" i="7"/>
  <c r="AX308" i="7"/>
  <c r="BB308" i="7"/>
  <c r="BF308" i="7"/>
  <c r="BJ308" i="7"/>
  <c r="BN308" i="7"/>
  <c r="BR308" i="7"/>
  <c r="BV308" i="7"/>
  <c r="BZ308" i="7"/>
  <c r="CD308" i="7"/>
  <c r="CH308" i="7"/>
  <c r="CL308" i="7"/>
  <c r="CP308" i="7"/>
  <c r="CT308" i="7"/>
  <c r="CX308" i="7"/>
  <c r="DB308" i="7"/>
  <c r="DF308" i="7"/>
  <c r="DJ308" i="7"/>
  <c r="DN308" i="7"/>
  <c r="DR308" i="7"/>
  <c r="DV308" i="7"/>
  <c r="DZ308" i="7"/>
  <c r="ED308" i="7"/>
  <c r="EH308" i="7"/>
  <c r="EL308" i="7"/>
  <c r="EP308" i="7"/>
  <c r="ET308" i="7"/>
  <c r="EX308" i="7"/>
  <c r="FB308" i="7"/>
  <c r="FF308" i="7"/>
  <c r="FJ308" i="7"/>
  <c r="FN308" i="7"/>
  <c r="FR308" i="7"/>
  <c r="FV308" i="7"/>
  <c r="FZ308" i="7"/>
  <c r="GD308" i="7"/>
  <c r="GH308" i="7"/>
  <c r="GL308" i="7"/>
  <c r="GP308" i="7"/>
  <c r="GT308" i="7"/>
  <c r="GX308" i="7"/>
  <c r="HB308" i="7"/>
  <c r="HF308" i="7"/>
  <c r="HL308" i="7"/>
  <c r="HP308" i="7"/>
  <c r="HT308" i="7"/>
  <c r="HX308" i="7"/>
  <c r="ID308" i="7"/>
  <c r="IH308" i="7"/>
  <c r="IL308" i="7"/>
  <c r="IP308" i="7"/>
  <c r="IT308" i="7"/>
  <c r="IX308" i="7"/>
  <c r="JB308" i="7"/>
  <c r="JF308" i="7"/>
  <c r="JJ308" i="7"/>
  <c r="JN308" i="7"/>
  <c r="JR308" i="7"/>
  <c r="AQ308" i="7"/>
  <c r="AU308" i="7"/>
  <c r="AY308" i="7"/>
  <c r="BC308" i="7"/>
  <c r="BG308" i="7"/>
  <c r="BK308" i="7"/>
  <c r="BO308" i="7"/>
  <c r="BS308" i="7"/>
  <c r="BW308" i="7"/>
  <c r="CA308" i="7"/>
  <c r="CE308" i="7"/>
  <c r="CI308" i="7"/>
  <c r="CM308" i="7"/>
  <c r="CQ308" i="7"/>
  <c r="CU308" i="7"/>
  <c r="CY308" i="7"/>
  <c r="DC308" i="7"/>
  <c r="DG308" i="7"/>
  <c r="DK308" i="7"/>
  <c r="DO308" i="7"/>
  <c r="DS308" i="7"/>
  <c r="DW308" i="7"/>
  <c r="EA308" i="7"/>
  <c r="EE308" i="7"/>
  <c r="EI308" i="7"/>
  <c r="EM308" i="7"/>
  <c r="EQ308" i="7"/>
  <c r="EU308" i="7"/>
  <c r="EY308" i="7"/>
  <c r="FC308" i="7"/>
  <c r="FG308" i="7"/>
  <c r="FK308" i="7"/>
  <c r="FO308" i="7"/>
  <c r="FS308" i="7"/>
  <c r="FW308" i="7"/>
  <c r="GA308" i="7"/>
  <c r="GE308" i="7"/>
  <c r="GI308" i="7"/>
  <c r="GM308" i="7"/>
  <c r="GQ308" i="7"/>
  <c r="GU308" i="7"/>
  <c r="GY308" i="7"/>
  <c r="HC308" i="7"/>
  <c r="HG308" i="7"/>
  <c r="HM308" i="7"/>
  <c r="HQ308" i="7"/>
  <c r="HU308" i="7"/>
  <c r="HY308" i="7"/>
  <c r="IE308" i="7"/>
  <c r="II308" i="7"/>
  <c r="IM308" i="7"/>
  <c r="IQ308" i="7"/>
  <c r="IU308" i="7"/>
  <c r="IY308" i="7"/>
  <c r="JC308" i="7"/>
  <c r="JG308" i="7"/>
  <c r="JK308" i="7"/>
  <c r="JO308" i="7"/>
  <c r="JS308" i="7"/>
  <c r="AR308" i="7"/>
  <c r="AV308" i="7"/>
  <c r="AZ308" i="7"/>
  <c r="BD308" i="7"/>
  <c r="BH308" i="7"/>
  <c r="BL308" i="7"/>
  <c r="BP308" i="7"/>
  <c r="BT308" i="7"/>
  <c r="BX308" i="7"/>
  <c r="CB308" i="7"/>
  <c r="CF308" i="7"/>
  <c r="CJ308" i="7"/>
  <c r="CN308" i="7"/>
  <c r="CR308" i="7"/>
  <c r="CV308" i="7"/>
  <c r="CZ308" i="7"/>
  <c r="DD308" i="7"/>
  <c r="DH308" i="7"/>
  <c r="DL308" i="7"/>
  <c r="DP308" i="7"/>
  <c r="DT308" i="7"/>
  <c r="DX308" i="7"/>
  <c r="EB308" i="7"/>
  <c r="EF308" i="7"/>
  <c r="EJ308" i="7"/>
  <c r="EN308" i="7"/>
  <c r="ER308" i="7"/>
  <c r="EV308" i="7"/>
  <c r="EZ308" i="7"/>
  <c r="FD308" i="7"/>
  <c r="FH308" i="7"/>
  <c r="FL308" i="7"/>
  <c r="FP308" i="7"/>
  <c r="FT308" i="7"/>
  <c r="FX308" i="7"/>
  <c r="GB308" i="7"/>
  <c r="GF308" i="7"/>
  <c r="GJ308" i="7"/>
  <c r="GN308" i="7"/>
  <c r="GR308" i="7"/>
  <c r="GV308" i="7"/>
  <c r="GZ308" i="7"/>
  <c r="HD308" i="7"/>
  <c r="HH308" i="7"/>
  <c r="HN308" i="7"/>
  <c r="HR308" i="7"/>
  <c r="HV308" i="7"/>
  <c r="HZ308" i="7"/>
  <c r="IF308" i="7"/>
  <c r="IJ308" i="7"/>
  <c r="IN308" i="7"/>
  <c r="IR308" i="7"/>
  <c r="IV308" i="7"/>
  <c r="IZ308" i="7"/>
  <c r="JD308" i="7"/>
  <c r="JH308" i="7"/>
  <c r="JL308" i="7"/>
  <c r="JP308" i="7"/>
  <c r="JT308" i="7"/>
  <c r="AO308" i="7"/>
  <c r="AS308" i="7"/>
  <c r="AW308" i="7"/>
  <c r="BA308" i="7"/>
  <c r="BE308" i="7"/>
  <c r="BI308" i="7"/>
  <c r="BM308" i="7"/>
  <c r="BQ308" i="7"/>
  <c r="BU308" i="7"/>
  <c r="BY308" i="7"/>
  <c r="CC308" i="7"/>
  <c r="CG308" i="7"/>
  <c r="CK308" i="7"/>
  <c r="CO308" i="7"/>
  <c r="CS308" i="7"/>
  <c r="CW308" i="7"/>
  <c r="DA308" i="7"/>
  <c r="DE308" i="7"/>
  <c r="DI308" i="7"/>
  <c r="DM308" i="7"/>
  <c r="DQ308" i="7"/>
  <c r="DU308" i="7"/>
  <c r="DY308" i="7"/>
  <c r="EC308" i="7"/>
  <c r="EG308" i="7"/>
  <c r="EK308" i="7"/>
  <c r="EO308" i="7"/>
  <c r="ES308" i="7"/>
  <c r="EW308" i="7"/>
  <c r="FA308" i="7"/>
  <c r="FE308" i="7"/>
  <c r="FI308" i="7"/>
  <c r="FM308" i="7"/>
  <c r="FQ308" i="7"/>
  <c r="FU308" i="7"/>
  <c r="FY308" i="7"/>
  <c r="GC308" i="7"/>
  <c r="GG308" i="7"/>
  <c r="GK308" i="7"/>
  <c r="GO308" i="7"/>
  <c r="GS308" i="7"/>
  <c r="GW308" i="7"/>
  <c r="HA308" i="7"/>
  <c r="HE308" i="7"/>
  <c r="HK308" i="7"/>
  <c r="HO308" i="7"/>
  <c r="HS308" i="7"/>
  <c r="HW308" i="7"/>
  <c r="IA308" i="7"/>
  <c r="IG308" i="7"/>
  <c r="IK308" i="7"/>
  <c r="IO308" i="7"/>
  <c r="IS308" i="7"/>
  <c r="IW308" i="7"/>
  <c r="JA308" i="7"/>
  <c r="JE308" i="7"/>
  <c r="JI308" i="7"/>
  <c r="JM308" i="7"/>
  <c r="JQ308" i="7"/>
  <c r="JU308" i="7"/>
  <c r="AO306" i="7"/>
  <c r="AS306" i="7"/>
  <c r="AW306" i="7"/>
  <c r="BA306" i="7"/>
  <c r="BE306" i="7"/>
  <c r="BI306" i="7"/>
  <c r="BM306" i="7"/>
  <c r="BQ306" i="7"/>
  <c r="BU306" i="7"/>
  <c r="BY306" i="7"/>
  <c r="CC306" i="7"/>
  <c r="CG306" i="7"/>
  <c r="CK306" i="7"/>
  <c r="CO306" i="7"/>
  <c r="CS306" i="7"/>
  <c r="CW306" i="7"/>
  <c r="DA306" i="7"/>
  <c r="DE306" i="7"/>
  <c r="DI306" i="7"/>
  <c r="DM306" i="7"/>
  <c r="DQ306" i="7"/>
  <c r="DU306" i="7"/>
  <c r="DY306" i="7"/>
  <c r="EC306" i="7"/>
  <c r="EG306" i="7"/>
  <c r="EK306" i="7"/>
  <c r="EO306" i="7"/>
  <c r="ES306" i="7"/>
  <c r="EW306" i="7"/>
  <c r="FA306" i="7"/>
  <c r="FE306" i="7"/>
  <c r="FI306" i="7"/>
  <c r="FM306" i="7"/>
  <c r="FQ306" i="7"/>
  <c r="FU306" i="7"/>
  <c r="FY306" i="7"/>
  <c r="GC306" i="7"/>
  <c r="GG306" i="7"/>
  <c r="GK306" i="7"/>
  <c r="GO306" i="7"/>
  <c r="GS306" i="7"/>
  <c r="GW306" i="7"/>
  <c r="HA306" i="7"/>
  <c r="HE306" i="7"/>
  <c r="HI306" i="7"/>
  <c r="HM306" i="7"/>
  <c r="HR306" i="7"/>
  <c r="HV306" i="7"/>
  <c r="HZ306" i="7"/>
  <c r="IF306" i="7"/>
  <c r="IJ306" i="7"/>
  <c r="IN306" i="7"/>
  <c r="IR306" i="7"/>
  <c r="IV306" i="7"/>
  <c r="IZ306" i="7"/>
  <c r="JD306" i="7"/>
  <c r="JH306" i="7"/>
  <c r="JL306" i="7"/>
  <c r="JP306" i="7"/>
  <c r="JT306" i="7"/>
  <c r="AP306" i="7"/>
  <c r="AT306" i="7"/>
  <c r="AX306" i="7"/>
  <c r="BB306" i="7"/>
  <c r="BF306" i="7"/>
  <c r="BJ306" i="7"/>
  <c r="BN306" i="7"/>
  <c r="BR306" i="7"/>
  <c r="BV306" i="7"/>
  <c r="BZ306" i="7"/>
  <c r="CD306" i="7"/>
  <c r="CH306" i="7"/>
  <c r="CL306" i="7"/>
  <c r="CP306" i="7"/>
  <c r="CT306" i="7"/>
  <c r="CX306" i="7"/>
  <c r="DB306" i="7"/>
  <c r="DF306" i="7"/>
  <c r="DJ306" i="7"/>
  <c r="DN306" i="7"/>
  <c r="DR306" i="7"/>
  <c r="DV306" i="7"/>
  <c r="DZ306" i="7"/>
  <c r="ED306" i="7"/>
  <c r="EH306" i="7"/>
  <c r="EL306" i="7"/>
  <c r="EP306" i="7"/>
  <c r="ET306" i="7"/>
  <c r="EX306" i="7"/>
  <c r="FB306" i="7"/>
  <c r="FF306" i="7"/>
  <c r="FJ306" i="7"/>
  <c r="FN306" i="7"/>
  <c r="FR306" i="7"/>
  <c r="FV306" i="7"/>
  <c r="FZ306" i="7"/>
  <c r="GD306" i="7"/>
  <c r="GH306" i="7"/>
  <c r="GL306" i="7"/>
  <c r="GP306" i="7"/>
  <c r="GT306" i="7"/>
  <c r="GX306" i="7"/>
  <c r="HB306" i="7"/>
  <c r="HF306" i="7"/>
  <c r="HJ306" i="7"/>
  <c r="HN306" i="7"/>
  <c r="HS306" i="7"/>
  <c r="HW306" i="7"/>
  <c r="IA306" i="7"/>
  <c r="IG306" i="7"/>
  <c r="IK306" i="7"/>
  <c r="IO306" i="7"/>
  <c r="IS306" i="7"/>
  <c r="IW306" i="7"/>
  <c r="JA306" i="7"/>
  <c r="JE306" i="7"/>
  <c r="JI306" i="7"/>
  <c r="JM306" i="7"/>
  <c r="JQ306" i="7"/>
  <c r="JU306" i="7"/>
  <c r="AQ306" i="7"/>
  <c r="AU306" i="7"/>
  <c r="AY306" i="7"/>
  <c r="BC306" i="7"/>
  <c r="BG306" i="7"/>
  <c r="BK306" i="7"/>
  <c r="BO306" i="7"/>
  <c r="BS306" i="7"/>
  <c r="BW306" i="7"/>
  <c r="CA306" i="7"/>
  <c r="CE306" i="7"/>
  <c r="CI306" i="7"/>
  <c r="CM306" i="7"/>
  <c r="CQ306" i="7"/>
  <c r="CU306" i="7"/>
  <c r="CY306" i="7"/>
  <c r="DC306" i="7"/>
  <c r="DG306" i="7"/>
  <c r="DK306" i="7"/>
  <c r="DO306" i="7"/>
  <c r="DS306" i="7"/>
  <c r="DW306" i="7"/>
  <c r="EA306" i="7"/>
  <c r="EE306" i="7"/>
  <c r="EI306" i="7"/>
  <c r="EM306" i="7"/>
  <c r="EQ306" i="7"/>
  <c r="EU306" i="7"/>
  <c r="EY306" i="7"/>
  <c r="FC306" i="7"/>
  <c r="FG306" i="7"/>
  <c r="FK306" i="7"/>
  <c r="FO306" i="7"/>
  <c r="FS306" i="7"/>
  <c r="FW306" i="7"/>
  <c r="GA306" i="7"/>
  <c r="GE306" i="7"/>
  <c r="GI306" i="7"/>
  <c r="GM306" i="7"/>
  <c r="GQ306" i="7"/>
  <c r="GU306" i="7"/>
  <c r="GY306" i="7"/>
  <c r="HC306" i="7"/>
  <c r="HG306" i="7"/>
  <c r="HK306" i="7"/>
  <c r="HP306" i="7"/>
  <c r="HT306" i="7"/>
  <c r="HX306" i="7"/>
  <c r="ID306" i="7"/>
  <c r="IH306" i="7"/>
  <c r="IL306" i="7"/>
  <c r="IP306" i="7"/>
  <c r="IT306" i="7"/>
  <c r="IX306" i="7"/>
  <c r="JB306" i="7"/>
  <c r="JF306" i="7"/>
  <c r="JJ306" i="7"/>
  <c r="JN306" i="7"/>
  <c r="JR306" i="7"/>
  <c r="AR306" i="7"/>
  <c r="AV306" i="7"/>
  <c r="AZ306" i="7"/>
  <c r="BD306" i="7"/>
  <c r="BH306" i="7"/>
  <c r="BL306" i="7"/>
  <c r="BP306" i="7"/>
  <c r="BT306" i="7"/>
  <c r="BX306" i="7"/>
  <c r="CB306" i="7"/>
  <c r="CF306" i="7"/>
  <c r="CJ306" i="7"/>
  <c r="CN306" i="7"/>
  <c r="CR306" i="7"/>
  <c r="CV306" i="7"/>
  <c r="CZ306" i="7"/>
  <c r="DD306" i="7"/>
  <c r="DH306" i="7"/>
  <c r="DL306" i="7"/>
  <c r="DP306" i="7"/>
  <c r="DT306" i="7"/>
  <c r="DX306" i="7"/>
  <c r="EB306" i="7"/>
  <c r="EF306" i="7"/>
  <c r="EJ306" i="7"/>
  <c r="EN306" i="7"/>
  <c r="ER306" i="7"/>
  <c r="EV306" i="7"/>
  <c r="EZ306" i="7"/>
  <c r="FD306" i="7"/>
  <c r="FH306" i="7"/>
  <c r="FL306" i="7"/>
  <c r="FP306" i="7"/>
  <c r="FT306" i="7"/>
  <c r="FX306" i="7"/>
  <c r="GB306" i="7"/>
  <c r="GF306" i="7"/>
  <c r="GJ306" i="7"/>
  <c r="GN306" i="7"/>
  <c r="GR306" i="7"/>
  <c r="GV306" i="7"/>
  <c r="GZ306" i="7"/>
  <c r="HD306" i="7"/>
  <c r="HH306" i="7"/>
  <c r="HL306" i="7"/>
  <c r="HQ306" i="7"/>
  <c r="HU306" i="7"/>
  <c r="HY306" i="7"/>
  <c r="IE306" i="7"/>
  <c r="II306" i="7"/>
  <c r="IM306" i="7"/>
  <c r="IQ306" i="7"/>
  <c r="IU306" i="7"/>
  <c r="IY306" i="7"/>
  <c r="JC306" i="7"/>
  <c r="JG306" i="7"/>
  <c r="JK306" i="7"/>
  <c r="JO306" i="7"/>
  <c r="JS306" i="7"/>
  <c r="AO304" i="7"/>
  <c r="AS304" i="7"/>
  <c r="AW304" i="7"/>
  <c r="BA304" i="7"/>
  <c r="BE304" i="7"/>
  <c r="BI304" i="7"/>
  <c r="BM304" i="7"/>
  <c r="BQ304" i="7"/>
  <c r="BU304" i="7"/>
  <c r="BY304" i="7"/>
  <c r="CC304" i="7"/>
  <c r="CG304" i="7"/>
  <c r="CK304" i="7"/>
  <c r="CO304" i="7"/>
  <c r="CS304" i="7"/>
  <c r="CW304" i="7"/>
  <c r="DA304" i="7"/>
  <c r="DE304" i="7"/>
  <c r="DI304" i="7"/>
  <c r="DM304" i="7"/>
  <c r="DQ304" i="7"/>
  <c r="DU304" i="7"/>
  <c r="DY304" i="7"/>
  <c r="EC304" i="7"/>
  <c r="EG304" i="7"/>
  <c r="EK304" i="7"/>
  <c r="EO304" i="7"/>
  <c r="ES304" i="7"/>
  <c r="EW304" i="7"/>
  <c r="FA304" i="7"/>
  <c r="FE304" i="7"/>
  <c r="FI304" i="7"/>
  <c r="FM304" i="7"/>
  <c r="FQ304" i="7"/>
  <c r="FU304" i="7"/>
  <c r="FY304" i="7"/>
  <c r="GC304" i="7"/>
  <c r="GG304" i="7"/>
  <c r="GK304" i="7"/>
  <c r="GO304" i="7"/>
  <c r="GS304" i="7"/>
  <c r="GW304" i="7"/>
  <c r="HA304" i="7"/>
  <c r="HE304" i="7"/>
  <c r="HI304" i="7"/>
  <c r="HN304" i="7"/>
  <c r="HR304" i="7"/>
  <c r="HV304" i="7"/>
  <c r="HZ304" i="7"/>
  <c r="IF304" i="7"/>
  <c r="IJ304" i="7"/>
  <c r="IN304" i="7"/>
  <c r="IR304" i="7"/>
  <c r="IV304" i="7"/>
  <c r="IZ304" i="7"/>
  <c r="JD304" i="7"/>
  <c r="JH304" i="7"/>
  <c r="JL304" i="7"/>
  <c r="JP304" i="7"/>
  <c r="JT304" i="7"/>
  <c r="AP304" i="7"/>
  <c r="AT304" i="7"/>
  <c r="AX304" i="7"/>
  <c r="BB304" i="7"/>
  <c r="BF304" i="7"/>
  <c r="BJ304" i="7"/>
  <c r="BN304" i="7"/>
  <c r="BR304" i="7"/>
  <c r="BV304" i="7"/>
  <c r="BZ304" i="7"/>
  <c r="CD304" i="7"/>
  <c r="CH304" i="7"/>
  <c r="CL304" i="7"/>
  <c r="CP304" i="7"/>
  <c r="CT304" i="7"/>
  <c r="CX304" i="7"/>
  <c r="DB304" i="7"/>
  <c r="DF304" i="7"/>
  <c r="DJ304" i="7"/>
  <c r="DN304" i="7"/>
  <c r="DR304" i="7"/>
  <c r="DV304" i="7"/>
  <c r="DZ304" i="7"/>
  <c r="ED304" i="7"/>
  <c r="EH304" i="7"/>
  <c r="EL304" i="7"/>
  <c r="EP304" i="7"/>
  <c r="ET304" i="7"/>
  <c r="EX304" i="7"/>
  <c r="FB304" i="7"/>
  <c r="FF304" i="7"/>
  <c r="FJ304" i="7"/>
  <c r="FN304" i="7"/>
  <c r="FR304" i="7"/>
  <c r="FV304" i="7"/>
  <c r="FZ304" i="7"/>
  <c r="GD304" i="7"/>
  <c r="GH304" i="7"/>
  <c r="GL304" i="7"/>
  <c r="GP304" i="7"/>
  <c r="GT304" i="7"/>
  <c r="GX304" i="7"/>
  <c r="HB304" i="7"/>
  <c r="HF304" i="7"/>
  <c r="HK304" i="7"/>
  <c r="HO304" i="7"/>
  <c r="HS304" i="7"/>
  <c r="HW304" i="7"/>
  <c r="IA304" i="7"/>
  <c r="IG304" i="7"/>
  <c r="IK304" i="7"/>
  <c r="IO304" i="7"/>
  <c r="IS304" i="7"/>
  <c r="IW304" i="7"/>
  <c r="JA304" i="7"/>
  <c r="JE304" i="7"/>
  <c r="JI304" i="7"/>
  <c r="JM304" i="7"/>
  <c r="JQ304" i="7"/>
  <c r="JU304" i="7"/>
  <c r="AQ304" i="7"/>
  <c r="AU304" i="7"/>
  <c r="AY304" i="7"/>
  <c r="BC304" i="7"/>
  <c r="BG304" i="7"/>
  <c r="BK304" i="7"/>
  <c r="BO304" i="7"/>
  <c r="BS304" i="7"/>
  <c r="BW304" i="7"/>
  <c r="CA304" i="7"/>
  <c r="CE304" i="7"/>
  <c r="CI304" i="7"/>
  <c r="CM304" i="7"/>
  <c r="CQ304" i="7"/>
  <c r="CU304" i="7"/>
  <c r="CY304" i="7"/>
  <c r="DC304" i="7"/>
  <c r="DG304" i="7"/>
  <c r="DK304" i="7"/>
  <c r="DO304" i="7"/>
  <c r="DS304" i="7"/>
  <c r="DW304" i="7"/>
  <c r="EA304" i="7"/>
  <c r="EE304" i="7"/>
  <c r="EI304" i="7"/>
  <c r="EM304" i="7"/>
  <c r="EQ304" i="7"/>
  <c r="EU304" i="7"/>
  <c r="EY304" i="7"/>
  <c r="FC304" i="7"/>
  <c r="FG304" i="7"/>
  <c r="FK304" i="7"/>
  <c r="FO304" i="7"/>
  <c r="FS304" i="7"/>
  <c r="FW304" i="7"/>
  <c r="GA304" i="7"/>
  <c r="GE304" i="7"/>
  <c r="GI304" i="7"/>
  <c r="GM304" i="7"/>
  <c r="GQ304" i="7"/>
  <c r="GU304" i="7"/>
  <c r="GY304" i="7"/>
  <c r="HC304" i="7"/>
  <c r="HG304" i="7"/>
  <c r="HL304" i="7"/>
  <c r="HP304" i="7"/>
  <c r="HT304" i="7"/>
  <c r="HX304" i="7"/>
  <c r="ID304" i="7"/>
  <c r="IH304" i="7"/>
  <c r="IL304" i="7"/>
  <c r="IP304" i="7"/>
  <c r="IT304" i="7"/>
  <c r="IX304" i="7"/>
  <c r="JB304" i="7"/>
  <c r="JF304" i="7"/>
  <c r="JJ304" i="7"/>
  <c r="JN304" i="7"/>
  <c r="JR304" i="7"/>
  <c r="AR304" i="7"/>
  <c r="AV304" i="7"/>
  <c r="AZ304" i="7"/>
  <c r="BD304" i="7"/>
  <c r="BH304" i="7"/>
  <c r="BL304" i="7"/>
  <c r="BP304" i="7"/>
  <c r="BT304" i="7"/>
  <c r="BX304" i="7"/>
  <c r="CB304" i="7"/>
  <c r="CF304" i="7"/>
  <c r="CJ304" i="7"/>
  <c r="CN304" i="7"/>
  <c r="CR304" i="7"/>
  <c r="CV304" i="7"/>
  <c r="CZ304" i="7"/>
  <c r="DD304" i="7"/>
  <c r="DH304" i="7"/>
  <c r="DL304" i="7"/>
  <c r="DP304" i="7"/>
  <c r="DT304" i="7"/>
  <c r="DX304" i="7"/>
  <c r="EB304" i="7"/>
  <c r="EF304" i="7"/>
  <c r="EJ304" i="7"/>
  <c r="EN304" i="7"/>
  <c r="ER304" i="7"/>
  <c r="EV304" i="7"/>
  <c r="EZ304" i="7"/>
  <c r="FD304" i="7"/>
  <c r="FH304" i="7"/>
  <c r="FL304" i="7"/>
  <c r="FP304" i="7"/>
  <c r="FT304" i="7"/>
  <c r="FX304" i="7"/>
  <c r="GB304" i="7"/>
  <c r="GF304" i="7"/>
  <c r="GJ304" i="7"/>
  <c r="GN304" i="7"/>
  <c r="GR304" i="7"/>
  <c r="GV304" i="7"/>
  <c r="GZ304" i="7"/>
  <c r="HD304" i="7"/>
  <c r="HH304" i="7"/>
  <c r="HM304" i="7"/>
  <c r="HQ304" i="7"/>
  <c r="HU304" i="7"/>
  <c r="HY304" i="7"/>
  <c r="IE304" i="7"/>
  <c r="II304" i="7"/>
  <c r="IM304" i="7"/>
  <c r="IQ304" i="7"/>
  <c r="IU304" i="7"/>
  <c r="IY304" i="7"/>
  <c r="JC304" i="7"/>
  <c r="JG304" i="7"/>
  <c r="JK304" i="7"/>
  <c r="JO304" i="7"/>
  <c r="JS304" i="7"/>
  <c r="AO302" i="7"/>
  <c r="AS302" i="7"/>
  <c r="AW302" i="7"/>
  <c r="BA302" i="7"/>
  <c r="BE302" i="7"/>
  <c r="BI302" i="7"/>
  <c r="BM302" i="7"/>
  <c r="BQ302" i="7"/>
  <c r="BU302" i="7"/>
  <c r="BY302" i="7"/>
  <c r="CC302" i="7"/>
  <c r="CG302" i="7"/>
  <c r="CK302" i="7"/>
  <c r="CO302" i="7"/>
  <c r="CS302" i="7"/>
  <c r="CW302" i="7"/>
  <c r="DA302" i="7"/>
  <c r="DE302" i="7"/>
  <c r="DI302" i="7"/>
  <c r="DM302" i="7"/>
  <c r="DQ302" i="7"/>
  <c r="DU302" i="7"/>
  <c r="DY302" i="7"/>
  <c r="EC302" i="7"/>
  <c r="EG302" i="7"/>
  <c r="EK302" i="7"/>
  <c r="EO302" i="7"/>
  <c r="ES302" i="7"/>
  <c r="EW302" i="7"/>
  <c r="FA302" i="7"/>
  <c r="FE302" i="7"/>
  <c r="FI302" i="7"/>
  <c r="FM302" i="7"/>
  <c r="FQ302" i="7"/>
  <c r="FU302" i="7"/>
  <c r="FY302" i="7"/>
  <c r="GC302" i="7"/>
  <c r="GG302" i="7"/>
  <c r="GK302" i="7"/>
  <c r="GO302" i="7"/>
  <c r="GS302" i="7"/>
  <c r="GW302" i="7"/>
  <c r="HA302" i="7"/>
  <c r="HE302" i="7"/>
  <c r="HI302" i="7"/>
  <c r="HN302" i="7"/>
  <c r="HR302" i="7"/>
  <c r="HV302" i="7"/>
  <c r="HZ302" i="7"/>
  <c r="IF302" i="7"/>
  <c r="IJ302" i="7"/>
  <c r="IN302" i="7"/>
  <c r="IR302" i="7"/>
  <c r="IV302" i="7"/>
  <c r="IZ302" i="7"/>
  <c r="JD302" i="7"/>
  <c r="JH302" i="7"/>
  <c r="JL302" i="7"/>
  <c r="JP302" i="7"/>
  <c r="JT302" i="7"/>
  <c r="AP302" i="7"/>
  <c r="AT302" i="7"/>
  <c r="AX302" i="7"/>
  <c r="BB302" i="7"/>
  <c r="BF302" i="7"/>
  <c r="BJ302" i="7"/>
  <c r="BN302" i="7"/>
  <c r="BR302" i="7"/>
  <c r="BV302" i="7"/>
  <c r="BZ302" i="7"/>
  <c r="CD302" i="7"/>
  <c r="CH302" i="7"/>
  <c r="CL302" i="7"/>
  <c r="CP302" i="7"/>
  <c r="CT302" i="7"/>
  <c r="CX302" i="7"/>
  <c r="DB302" i="7"/>
  <c r="DF302" i="7"/>
  <c r="DJ302" i="7"/>
  <c r="DN302" i="7"/>
  <c r="DR302" i="7"/>
  <c r="DV302" i="7"/>
  <c r="DZ302" i="7"/>
  <c r="ED302" i="7"/>
  <c r="EH302" i="7"/>
  <c r="EL302" i="7"/>
  <c r="EP302" i="7"/>
  <c r="ET302" i="7"/>
  <c r="EX302" i="7"/>
  <c r="FB302" i="7"/>
  <c r="FF302" i="7"/>
  <c r="FJ302" i="7"/>
  <c r="FN302" i="7"/>
  <c r="FR302" i="7"/>
  <c r="FV302" i="7"/>
  <c r="FZ302" i="7"/>
  <c r="GD302" i="7"/>
  <c r="GH302" i="7"/>
  <c r="GL302" i="7"/>
  <c r="GP302" i="7"/>
  <c r="GT302" i="7"/>
  <c r="GX302" i="7"/>
  <c r="HB302" i="7"/>
  <c r="HF302" i="7"/>
  <c r="HJ302" i="7"/>
  <c r="HO302" i="7"/>
  <c r="HS302" i="7"/>
  <c r="HW302" i="7"/>
  <c r="IA302" i="7"/>
  <c r="IG302" i="7"/>
  <c r="IK302" i="7"/>
  <c r="IO302" i="7"/>
  <c r="IS302" i="7"/>
  <c r="IW302" i="7"/>
  <c r="JA302" i="7"/>
  <c r="JE302" i="7"/>
  <c r="JI302" i="7"/>
  <c r="JM302" i="7"/>
  <c r="JQ302" i="7"/>
  <c r="JU302" i="7"/>
  <c r="AQ302" i="7"/>
  <c r="AU302" i="7"/>
  <c r="AY302" i="7"/>
  <c r="BC302" i="7"/>
  <c r="BG302" i="7"/>
  <c r="BK302" i="7"/>
  <c r="BO302" i="7"/>
  <c r="BS302" i="7"/>
  <c r="BW302" i="7"/>
  <c r="CA302" i="7"/>
  <c r="CE302" i="7"/>
  <c r="CI302" i="7"/>
  <c r="CM302" i="7"/>
  <c r="CQ302" i="7"/>
  <c r="CU302" i="7"/>
  <c r="CY302" i="7"/>
  <c r="DC302" i="7"/>
  <c r="DG302" i="7"/>
  <c r="DK302" i="7"/>
  <c r="DO302" i="7"/>
  <c r="DS302" i="7"/>
  <c r="DW302" i="7"/>
  <c r="EA302" i="7"/>
  <c r="EE302" i="7"/>
  <c r="EI302" i="7"/>
  <c r="EM302" i="7"/>
  <c r="EQ302" i="7"/>
  <c r="EU302" i="7"/>
  <c r="EY302" i="7"/>
  <c r="FC302" i="7"/>
  <c r="FG302" i="7"/>
  <c r="FK302" i="7"/>
  <c r="FO302" i="7"/>
  <c r="FS302" i="7"/>
  <c r="FW302" i="7"/>
  <c r="GA302" i="7"/>
  <c r="GE302" i="7"/>
  <c r="GI302" i="7"/>
  <c r="GM302" i="7"/>
  <c r="GQ302" i="7"/>
  <c r="GU302" i="7"/>
  <c r="GY302" i="7"/>
  <c r="HC302" i="7"/>
  <c r="HG302" i="7"/>
  <c r="HL302" i="7"/>
  <c r="HP302" i="7"/>
  <c r="HT302" i="7"/>
  <c r="HX302" i="7"/>
  <c r="ID302" i="7"/>
  <c r="IH302" i="7"/>
  <c r="IL302" i="7"/>
  <c r="IP302" i="7"/>
  <c r="IT302" i="7"/>
  <c r="IX302" i="7"/>
  <c r="JB302" i="7"/>
  <c r="JF302" i="7"/>
  <c r="JJ302" i="7"/>
  <c r="JN302" i="7"/>
  <c r="JR302" i="7"/>
  <c r="AR302" i="7"/>
  <c r="AV302" i="7"/>
  <c r="AZ302" i="7"/>
  <c r="BD302" i="7"/>
  <c r="BH302" i="7"/>
  <c r="BL302" i="7"/>
  <c r="BP302" i="7"/>
  <c r="BT302" i="7"/>
  <c r="BX302" i="7"/>
  <c r="CB302" i="7"/>
  <c r="CF302" i="7"/>
  <c r="CJ302" i="7"/>
  <c r="CN302" i="7"/>
  <c r="CR302" i="7"/>
  <c r="CV302" i="7"/>
  <c r="CZ302" i="7"/>
  <c r="DD302" i="7"/>
  <c r="DH302" i="7"/>
  <c r="DL302" i="7"/>
  <c r="DP302" i="7"/>
  <c r="DT302" i="7"/>
  <c r="DX302" i="7"/>
  <c r="EB302" i="7"/>
  <c r="EF302" i="7"/>
  <c r="EJ302" i="7"/>
  <c r="EN302" i="7"/>
  <c r="ER302" i="7"/>
  <c r="EV302" i="7"/>
  <c r="EZ302" i="7"/>
  <c r="FD302" i="7"/>
  <c r="FH302" i="7"/>
  <c r="FL302" i="7"/>
  <c r="FP302" i="7"/>
  <c r="FT302" i="7"/>
  <c r="FX302" i="7"/>
  <c r="GB302" i="7"/>
  <c r="GF302" i="7"/>
  <c r="GJ302" i="7"/>
  <c r="GN302" i="7"/>
  <c r="GR302" i="7"/>
  <c r="GV302" i="7"/>
  <c r="GZ302" i="7"/>
  <c r="HD302" i="7"/>
  <c r="HH302" i="7"/>
  <c r="HM302" i="7"/>
  <c r="HQ302" i="7"/>
  <c r="HU302" i="7"/>
  <c r="HY302" i="7"/>
  <c r="IE302" i="7"/>
  <c r="II302" i="7"/>
  <c r="IM302" i="7"/>
  <c r="IQ302" i="7"/>
  <c r="IU302" i="7"/>
  <c r="IY302" i="7"/>
  <c r="JC302" i="7"/>
  <c r="JG302" i="7"/>
  <c r="JK302" i="7"/>
  <c r="JO302" i="7"/>
  <c r="JS302" i="7"/>
  <c r="AO300" i="7"/>
  <c r="AS300" i="7"/>
  <c r="AW300" i="7"/>
  <c r="BA300" i="7"/>
  <c r="BE300" i="7"/>
  <c r="BI300" i="7"/>
  <c r="BM300" i="7"/>
  <c r="BQ300" i="7"/>
  <c r="BU300" i="7"/>
  <c r="BY300" i="7"/>
  <c r="CC300" i="7"/>
  <c r="CG300" i="7"/>
  <c r="CK300" i="7"/>
  <c r="CO300" i="7"/>
  <c r="CS300" i="7"/>
  <c r="CW300" i="7"/>
  <c r="DA300" i="7"/>
  <c r="DE300" i="7"/>
  <c r="DI300" i="7"/>
  <c r="DM300" i="7"/>
  <c r="DQ300" i="7"/>
  <c r="DU300" i="7"/>
  <c r="DY300" i="7"/>
  <c r="EC300" i="7"/>
  <c r="EG300" i="7"/>
  <c r="EK300" i="7"/>
  <c r="EO300" i="7"/>
  <c r="ES300" i="7"/>
  <c r="EW300" i="7"/>
  <c r="FA300" i="7"/>
  <c r="FE300" i="7"/>
  <c r="FI300" i="7"/>
  <c r="FM300" i="7"/>
  <c r="FQ300" i="7"/>
  <c r="FU300" i="7"/>
  <c r="FY300" i="7"/>
  <c r="GC300" i="7"/>
  <c r="GG300" i="7"/>
  <c r="GK300" i="7"/>
  <c r="GO300" i="7"/>
  <c r="GS300" i="7"/>
  <c r="GW300" i="7"/>
  <c r="HA300" i="7"/>
  <c r="HE300" i="7"/>
  <c r="HJ300" i="7"/>
  <c r="HP300" i="7"/>
  <c r="HT300" i="7"/>
  <c r="HX300" i="7"/>
  <c r="ID300" i="7"/>
  <c r="IH300" i="7"/>
  <c r="IL300" i="7"/>
  <c r="IP300" i="7"/>
  <c r="IT300" i="7"/>
  <c r="IX300" i="7"/>
  <c r="JB300" i="7"/>
  <c r="JF300" i="7"/>
  <c r="JJ300" i="7"/>
  <c r="JN300" i="7"/>
  <c r="JR300" i="7"/>
  <c r="AP300" i="7"/>
  <c r="AT300" i="7"/>
  <c r="AX300" i="7"/>
  <c r="BB300" i="7"/>
  <c r="BF300" i="7"/>
  <c r="BJ300" i="7"/>
  <c r="BN300" i="7"/>
  <c r="BR300" i="7"/>
  <c r="BV300" i="7"/>
  <c r="BZ300" i="7"/>
  <c r="CD300" i="7"/>
  <c r="CH300" i="7"/>
  <c r="CL300" i="7"/>
  <c r="CP300" i="7"/>
  <c r="CT300" i="7"/>
  <c r="CX300" i="7"/>
  <c r="DB300" i="7"/>
  <c r="DF300" i="7"/>
  <c r="DJ300" i="7"/>
  <c r="DN300" i="7"/>
  <c r="DR300" i="7"/>
  <c r="DV300" i="7"/>
  <c r="DZ300" i="7"/>
  <c r="ED300" i="7"/>
  <c r="EH300" i="7"/>
  <c r="EL300" i="7"/>
  <c r="EP300" i="7"/>
  <c r="ET300" i="7"/>
  <c r="EX300" i="7"/>
  <c r="FB300" i="7"/>
  <c r="FF300" i="7"/>
  <c r="FJ300" i="7"/>
  <c r="FN300" i="7"/>
  <c r="FR300" i="7"/>
  <c r="FV300" i="7"/>
  <c r="FZ300" i="7"/>
  <c r="GD300" i="7"/>
  <c r="GH300" i="7"/>
  <c r="GL300" i="7"/>
  <c r="GP300" i="7"/>
  <c r="GT300" i="7"/>
  <c r="GX300" i="7"/>
  <c r="HB300" i="7"/>
  <c r="HF300" i="7"/>
  <c r="HL300" i="7"/>
  <c r="HQ300" i="7"/>
  <c r="HU300" i="7"/>
  <c r="HY300" i="7"/>
  <c r="IE300" i="7"/>
  <c r="II300" i="7"/>
  <c r="IM300" i="7"/>
  <c r="IQ300" i="7"/>
  <c r="IU300" i="7"/>
  <c r="IY300" i="7"/>
  <c r="JC300" i="7"/>
  <c r="JG300" i="7"/>
  <c r="JK300" i="7"/>
  <c r="JO300" i="7"/>
  <c r="JS300" i="7"/>
  <c r="AQ300" i="7"/>
  <c r="AU300" i="7"/>
  <c r="AY300" i="7"/>
  <c r="BC300" i="7"/>
  <c r="BG300" i="7"/>
  <c r="BK300" i="7"/>
  <c r="BO300" i="7"/>
  <c r="BS300" i="7"/>
  <c r="BW300" i="7"/>
  <c r="CA300" i="7"/>
  <c r="CE300" i="7"/>
  <c r="CI300" i="7"/>
  <c r="CM300" i="7"/>
  <c r="CQ300" i="7"/>
  <c r="CU300" i="7"/>
  <c r="CY300" i="7"/>
  <c r="DC300" i="7"/>
  <c r="DG300" i="7"/>
  <c r="DK300" i="7"/>
  <c r="DO300" i="7"/>
  <c r="DS300" i="7"/>
  <c r="DW300" i="7"/>
  <c r="EA300" i="7"/>
  <c r="EE300" i="7"/>
  <c r="EI300" i="7"/>
  <c r="EM300" i="7"/>
  <c r="EQ300" i="7"/>
  <c r="EU300" i="7"/>
  <c r="EY300" i="7"/>
  <c r="FC300" i="7"/>
  <c r="FG300" i="7"/>
  <c r="FK300" i="7"/>
  <c r="FO300" i="7"/>
  <c r="FS300" i="7"/>
  <c r="FW300" i="7"/>
  <c r="GA300" i="7"/>
  <c r="GE300" i="7"/>
  <c r="GI300" i="7"/>
  <c r="GM300" i="7"/>
  <c r="GQ300" i="7"/>
  <c r="GU300" i="7"/>
  <c r="GY300" i="7"/>
  <c r="HC300" i="7"/>
  <c r="HG300" i="7"/>
  <c r="HM300" i="7"/>
  <c r="HR300" i="7"/>
  <c r="HV300" i="7"/>
  <c r="HZ300" i="7"/>
  <c r="IF300" i="7"/>
  <c r="IJ300" i="7"/>
  <c r="IN300" i="7"/>
  <c r="IR300" i="7"/>
  <c r="IV300" i="7"/>
  <c r="IZ300" i="7"/>
  <c r="JD300" i="7"/>
  <c r="JH300" i="7"/>
  <c r="JL300" i="7"/>
  <c r="JP300" i="7"/>
  <c r="JT300" i="7"/>
  <c r="AR300" i="7"/>
  <c r="AV300" i="7"/>
  <c r="AZ300" i="7"/>
  <c r="BD300" i="7"/>
  <c r="BH300" i="7"/>
  <c r="BL300" i="7"/>
  <c r="BP300" i="7"/>
  <c r="BT300" i="7"/>
  <c r="BX300" i="7"/>
  <c r="CB300" i="7"/>
  <c r="CF300" i="7"/>
  <c r="CJ300" i="7"/>
  <c r="CN300" i="7"/>
  <c r="CR300" i="7"/>
  <c r="CV300" i="7"/>
  <c r="CZ300" i="7"/>
  <c r="DD300" i="7"/>
  <c r="DH300" i="7"/>
  <c r="DL300" i="7"/>
  <c r="DP300" i="7"/>
  <c r="DT300" i="7"/>
  <c r="DX300" i="7"/>
  <c r="EB300" i="7"/>
  <c r="EF300" i="7"/>
  <c r="EJ300" i="7"/>
  <c r="EN300" i="7"/>
  <c r="ER300" i="7"/>
  <c r="EV300" i="7"/>
  <c r="EZ300" i="7"/>
  <c r="FD300" i="7"/>
  <c r="FH300" i="7"/>
  <c r="FL300" i="7"/>
  <c r="FP300" i="7"/>
  <c r="FT300" i="7"/>
  <c r="FX300" i="7"/>
  <c r="GB300" i="7"/>
  <c r="GF300" i="7"/>
  <c r="GJ300" i="7"/>
  <c r="GN300" i="7"/>
  <c r="GR300" i="7"/>
  <c r="GV300" i="7"/>
  <c r="GZ300" i="7"/>
  <c r="HD300" i="7"/>
  <c r="HH300" i="7"/>
  <c r="HN300" i="7"/>
  <c r="HS300" i="7"/>
  <c r="HW300" i="7"/>
  <c r="IA300" i="7"/>
  <c r="IG300" i="7"/>
  <c r="IK300" i="7"/>
  <c r="IO300" i="7"/>
  <c r="IS300" i="7"/>
  <c r="IW300" i="7"/>
  <c r="JA300" i="7"/>
  <c r="JE300" i="7"/>
  <c r="JI300" i="7"/>
  <c r="JM300" i="7"/>
  <c r="JQ300" i="7"/>
  <c r="JU300" i="7"/>
  <c r="AO298" i="7"/>
  <c r="AS298" i="7"/>
  <c r="AW298" i="7"/>
  <c r="BA298" i="7"/>
  <c r="BE298" i="7"/>
  <c r="BI298" i="7"/>
  <c r="BM298" i="7"/>
  <c r="BQ298" i="7"/>
  <c r="BU298" i="7"/>
  <c r="BY298" i="7"/>
  <c r="CC298" i="7"/>
  <c r="CG298" i="7"/>
  <c r="CK298" i="7"/>
  <c r="CO298" i="7"/>
  <c r="CS298" i="7"/>
  <c r="CW298" i="7"/>
  <c r="DA298" i="7"/>
  <c r="DE298" i="7"/>
  <c r="DI298" i="7"/>
  <c r="DM298" i="7"/>
  <c r="DQ298" i="7"/>
  <c r="DU298" i="7"/>
  <c r="DY298" i="7"/>
  <c r="EC298" i="7"/>
  <c r="EG298" i="7"/>
  <c r="EK298" i="7"/>
  <c r="EO298" i="7"/>
  <c r="ES298" i="7"/>
  <c r="EW298" i="7"/>
  <c r="FA298" i="7"/>
  <c r="FE298" i="7"/>
  <c r="FI298" i="7"/>
  <c r="FM298" i="7"/>
  <c r="FQ298" i="7"/>
  <c r="FU298" i="7"/>
  <c r="FY298" i="7"/>
  <c r="GC298" i="7"/>
  <c r="GG298" i="7"/>
  <c r="GK298" i="7"/>
  <c r="GO298" i="7"/>
  <c r="GS298" i="7"/>
  <c r="GW298" i="7"/>
  <c r="HA298" i="7"/>
  <c r="HE298" i="7"/>
  <c r="HI298" i="7"/>
  <c r="HP298" i="7"/>
  <c r="HT298" i="7"/>
  <c r="HX298" i="7"/>
  <c r="ID298" i="7"/>
  <c r="IH298" i="7"/>
  <c r="IL298" i="7"/>
  <c r="IP298" i="7"/>
  <c r="IT298" i="7"/>
  <c r="IX298" i="7"/>
  <c r="JB298" i="7"/>
  <c r="JF298" i="7"/>
  <c r="JJ298" i="7"/>
  <c r="JN298" i="7"/>
  <c r="JR298" i="7"/>
  <c r="AP298" i="7"/>
  <c r="AT298" i="7"/>
  <c r="AX298" i="7"/>
  <c r="BB298" i="7"/>
  <c r="BF298" i="7"/>
  <c r="BJ298" i="7"/>
  <c r="BN298" i="7"/>
  <c r="BR298" i="7"/>
  <c r="BV298" i="7"/>
  <c r="BZ298" i="7"/>
  <c r="CD298" i="7"/>
  <c r="CH298" i="7"/>
  <c r="CL298" i="7"/>
  <c r="CP298" i="7"/>
  <c r="CT298" i="7"/>
  <c r="CX298" i="7"/>
  <c r="DB298" i="7"/>
  <c r="DF298" i="7"/>
  <c r="DJ298" i="7"/>
  <c r="DN298" i="7"/>
  <c r="DR298" i="7"/>
  <c r="DV298" i="7"/>
  <c r="DZ298" i="7"/>
  <c r="ED298" i="7"/>
  <c r="EH298" i="7"/>
  <c r="EL298" i="7"/>
  <c r="EP298" i="7"/>
  <c r="ET298" i="7"/>
  <c r="EX298" i="7"/>
  <c r="FB298" i="7"/>
  <c r="FF298" i="7"/>
  <c r="FJ298" i="7"/>
  <c r="FN298" i="7"/>
  <c r="FR298" i="7"/>
  <c r="FV298" i="7"/>
  <c r="FZ298" i="7"/>
  <c r="GD298" i="7"/>
  <c r="GH298" i="7"/>
  <c r="GL298" i="7"/>
  <c r="GP298" i="7"/>
  <c r="GT298" i="7"/>
  <c r="GX298" i="7"/>
  <c r="HB298" i="7"/>
  <c r="HF298" i="7"/>
  <c r="HK298" i="7"/>
  <c r="HQ298" i="7"/>
  <c r="HU298" i="7"/>
  <c r="HY298" i="7"/>
  <c r="IE298" i="7"/>
  <c r="II298" i="7"/>
  <c r="IM298" i="7"/>
  <c r="IQ298" i="7"/>
  <c r="IU298" i="7"/>
  <c r="IY298" i="7"/>
  <c r="JC298" i="7"/>
  <c r="JG298" i="7"/>
  <c r="JK298" i="7"/>
  <c r="JO298" i="7"/>
  <c r="JS298" i="7"/>
  <c r="AQ298" i="7"/>
  <c r="AU298" i="7"/>
  <c r="AY298" i="7"/>
  <c r="BC298" i="7"/>
  <c r="BG298" i="7"/>
  <c r="BK298" i="7"/>
  <c r="BO298" i="7"/>
  <c r="BS298" i="7"/>
  <c r="BW298" i="7"/>
  <c r="CA298" i="7"/>
  <c r="CE298" i="7"/>
  <c r="CI298" i="7"/>
  <c r="CM298" i="7"/>
  <c r="CQ298" i="7"/>
  <c r="CU298" i="7"/>
  <c r="CY298" i="7"/>
  <c r="DC298" i="7"/>
  <c r="DG298" i="7"/>
  <c r="DK298" i="7"/>
  <c r="DO298" i="7"/>
  <c r="DS298" i="7"/>
  <c r="DW298" i="7"/>
  <c r="EA298" i="7"/>
  <c r="EE298" i="7"/>
  <c r="EI298" i="7"/>
  <c r="EM298" i="7"/>
  <c r="EQ298" i="7"/>
  <c r="EU298" i="7"/>
  <c r="EY298" i="7"/>
  <c r="FC298" i="7"/>
  <c r="FG298" i="7"/>
  <c r="FK298" i="7"/>
  <c r="FO298" i="7"/>
  <c r="FS298" i="7"/>
  <c r="FW298" i="7"/>
  <c r="GA298" i="7"/>
  <c r="GE298" i="7"/>
  <c r="GI298" i="7"/>
  <c r="GM298" i="7"/>
  <c r="GQ298" i="7"/>
  <c r="GU298" i="7"/>
  <c r="GY298" i="7"/>
  <c r="HC298" i="7"/>
  <c r="HG298" i="7"/>
  <c r="HL298" i="7"/>
  <c r="HR298" i="7"/>
  <c r="HV298" i="7"/>
  <c r="HZ298" i="7"/>
  <c r="IF298" i="7"/>
  <c r="IJ298" i="7"/>
  <c r="IN298" i="7"/>
  <c r="IR298" i="7"/>
  <c r="IV298" i="7"/>
  <c r="IZ298" i="7"/>
  <c r="JD298" i="7"/>
  <c r="JH298" i="7"/>
  <c r="JL298" i="7"/>
  <c r="JP298" i="7"/>
  <c r="JT298" i="7"/>
  <c r="AR298" i="7"/>
  <c r="AV298" i="7"/>
  <c r="AZ298" i="7"/>
  <c r="BD298" i="7"/>
  <c r="BH298" i="7"/>
  <c r="BL298" i="7"/>
  <c r="BP298" i="7"/>
  <c r="BT298" i="7"/>
  <c r="BX298" i="7"/>
  <c r="CB298" i="7"/>
  <c r="CF298" i="7"/>
  <c r="CJ298" i="7"/>
  <c r="CN298" i="7"/>
  <c r="CR298" i="7"/>
  <c r="CV298" i="7"/>
  <c r="CZ298" i="7"/>
  <c r="DD298" i="7"/>
  <c r="DH298" i="7"/>
  <c r="DL298" i="7"/>
  <c r="DP298" i="7"/>
  <c r="DT298" i="7"/>
  <c r="DX298" i="7"/>
  <c r="EB298" i="7"/>
  <c r="EF298" i="7"/>
  <c r="EJ298" i="7"/>
  <c r="EN298" i="7"/>
  <c r="ER298" i="7"/>
  <c r="EV298" i="7"/>
  <c r="EZ298" i="7"/>
  <c r="FD298" i="7"/>
  <c r="FH298" i="7"/>
  <c r="FL298" i="7"/>
  <c r="FP298" i="7"/>
  <c r="FT298" i="7"/>
  <c r="FX298" i="7"/>
  <c r="GB298" i="7"/>
  <c r="GF298" i="7"/>
  <c r="GJ298" i="7"/>
  <c r="GN298" i="7"/>
  <c r="GR298" i="7"/>
  <c r="GV298" i="7"/>
  <c r="GZ298" i="7"/>
  <c r="HD298" i="7"/>
  <c r="HH298" i="7"/>
  <c r="HM298" i="7"/>
  <c r="HS298" i="7"/>
  <c r="HW298" i="7"/>
  <c r="IA298" i="7"/>
  <c r="IG298" i="7"/>
  <c r="IK298" i="7"/>
  <c r="IO298" i="7"/>
  <c r="IS298" i="7"/>
  <c r="IW298" i="7"/>
  <c r="JA298" i="7"/>
  <c r="JE298" i="7"/>
  <c r="JI298" i="7"/>
  <c r="JM298" i="7"/>
  <c r="JQ298" i="7"/>
  <c r="JU298" i="7"/>
  <c r="AP296" i="7"/>
  <c r="AT296" i="7"/>
  <c r="AX296" i="7"/>
  <c r="BB296" i="7"/>
  <c r="BF296" i="7"/>
  <c r="BJ296" i="7"/>
  <c r="BN296" i="7"/>
  <c r="BR296" i="7"/>
  <c r="BV296" i="7"/>
  <c r="BZ296" i="7"/>
  <c r="CD296" i="7"/>
  <c r="CH296" i="7"/>
  <c r="CL296" i="7"/>
  <c r="CP296" i="7"/>
  <c r="CT296" i="7"/>
  <c r="CX296" i="7"/>
  <c r="DB296" i="7"/>
  <c r="DF296" i="7"/>
  <c r="DJ296" i="7"/>
  <c r="DN296" i="7"/>
  <c r="DR296" i="7"/>
  <c r="DV296" i="7"/>
  <c r="DZ296" i="7"/>
  <c r="ED296" i="7"/>
  <c r="EH296" i="7"/>
  <c r="EL296" i="7"/>
  <c r="EP296" i="7"/>
  <c r="ET296" i="7"/>
  <c r="EX296" i="7"/>
  <c r="FB296" i="7"/>
  <c r="FF296" i="7"/>
  <c r="FJ296" i="7"/>
  <c r="FN296" i="7"/>
  <c r="FR296" i="7"/>
  <c r="FV296" i="7"/>
  <c r="FZ296" i="7"/>
  <c r="GD296" i="7"/>
  <c r="GH296" i="7"/>
  <c r="GL296" i="7"/>
  <c r="GP296" i="7"/>
  <c r="GT296" i="7"/>
  <c r="GX296" i="7"/>
  <c r="HB296" i="7"/>
  <c r="HF296" i="7"/>
  <c r="HL296" i="7"/>
  <c r="HP296" i="7"/>
  <c r="HT296" i="7"/>
  <c r="HX296" i="7"/>
  <c r="ID296" i="7"/>
  <c r="IH296" i="7"/>
  <c r="IL296" i="7"/>
  <c r="IP296" i="7"/>
  <c r="IT296" i="7"/>
  <c r="IX296" i="7"/>
  <c r="JB296" i="7"/>
  <c r="JF296" i="7"/>
  <c r="JJ296" i="7"/>
  <c r="JN296" i="7"/>
  <c r="JR296" i="7"/>
  <c r="AQ296" i="7"/>
  <c r="AU296" i="7"/>
  <c r="AY296" i="7"/>
  <c r="BC296" i="7"/>
  <c r="BG296" i="7"/>
  <c r="BK296" i="7"/>
  <c r="BO296" i="7"/>
  <c r="BS296" i="7"/>
  <c r="BW296" i="7"/>
  <c r="CA296" i="7"/>
  <c r="CE296" i="7"/>
  <c r="CI296" i="7"/>
  <c r="CM296" i="7"/>
  <c r="CQ296" i="7"/>
  <c r="CU296" i="7"/>
  <c r="CY296" i="7"/>
  <c r="DC296" i="7"/>
  <c r="DG296" i="7"/>
  <c r="DK296" i="7"/>
  <c r="DO296" i="7"/>
  <c r="DS296" i="7"/>
  <c r="DW296" i="7"/>
  <c r="EA296" i="7"/>
  <c r="EE296" i="7"/>
  <c r="EI296" i="7"/>
  <c r="EM296" i="7"/>
  <c r="EQ296" i="7"/>
  <c r="EU296" i="7"/>
  <c r="EY296" i="7"/>
  <c r="FC296" i="7"/>
  <c r="FG296" i="7"/>
  <c r="FK296" i="7"/>
  <c r="FO296" i="7"/>
  <c r="FS296" i="7"/>
  <c r="FW296" i="7"/>
  <c r="GA296" i="7"/>
  <c r="GE296" i="7"/>
  <c r="GI296" i="7"/>
  <c r="GM296" i="7"/>
  <c r="GQ296" i="7"/>
  <c r="GU296" i="7"/>
  <c r="GY296" i="7"/>
  <c r="HC296" i="7"/>
  <c r="HG296" i="7"/>
  <c r="HM296" i="7"/>
  <c r="HQ296" i="7"/>
  <c r="HU296" i="7"/>
  <c r="HY296" i="7"/>
  <c r="IE296" i="7"/>
  <c r="II296" i="7"/>
  <c r="IM296" i="7"/>
  <c r="IQ296" i="7"/>
  <c r="IU296" i="7"/>
  <c r="IY296" i="7"/>
  <c r="JC296" i="7"/>
  <c r="JG296" i="7"/>
  <c r="JK296" i="7"/>
  <c r="JO296" i="7"/>
  <c r="JS296" i="7"/>
  <c r="AR296" i="7"/>
  <c r="AV296" i="7"/>
  <c r="AZ296" i="7"/>
  <c r="BD296" i="7"/>
  <c r="BH296" i="7"/>
  <c r="BL296" i="7"/>
  <c r="BP296" i="7"/>
  <c r="BT296" i="7"/>
  <c r="BX296" i="7"/>
  <c r="CB296" i="7"/>
  <c r="CF296" i="7"/>
  <c r="CJ296" i="7"/>
  <c r="CN296" i="7"/>
  <c r="CR296" i="7"/>
  <c r="CV296" i="7"/>
  <c r="CZ296" i="7"/>
  <c r="DD296" i="7"/>
  <c r="DH296" i="7"/>
  <c r="DL296" i="7"/>
  <c r="DP296" i="7"/>
  <c r="DT296" i="7"/>
  <c r="DX296" i="7"/>
  <c r="EB296" i="7"/>
  <c r="EF296" i="7"/>
  <c r="EJ296" i="7"/>
  <c r="EN296" i="7"/>
  <c r="ER296" i="7"/>
  <c r="EV296" i="7"/>
  <c r="EZ296" i="7"/>
  <c r="FD296" i="7"/>
  <c r="FH296" i="7"/>
  <c r="FL296" i="7"/>
  <c r="FP296" i="7"/>
  <c r="FT296" i="7"/>
  <c r="FX296" i="7"/>
  <c r="GB296" i="7"/>
  <c r="GF296" i="7"/>
  <c r="GJ296" i="7"/>
  <c r="GN296" i="7"/>
  <c r="GR296" i="7"/>
  <c r="GV296" i="7"/>
  <c r="GZ296" i="7"/>
  <c r="HD296" i="7"/>
  <c r="HH296" i="7"/>
  <c r="HN296" i="7"/>
  <c r="HR296" i="7"/>
  <c r="HV296" i="7"/>
  <c r="HZ296" i="7"/>
  <c r="IF296" i="7"/>
  <c r="IJ296" i="7"/>
  <c r="IN296" i="7"/>
  <c r="IR296" i="7"/>
  <c r="IV296" i="7"/>
  <c r="IZ296" i="7"/>
  <c r="JD296" i="7"/>
  <c r="JH296" i="7"/>
  <c r="JL296" i="7"/>
  <c r="JP296" i="7"/>
  <c r="JT296" i="7"/>
  <c r="AO296" i="7"/>
  <c r="AS296" i="7"/>
  <c r="AW296" i="7"/>
  <c r="BA296" i="7"/>
  <c r="BE296" i="7"/>
  <c r="BI296" i="7"/>
  <c r="BM296" i="7"/>
  <c r="BQ296" i="7"/>
  <c r="BU296" i="7"/>
  <c r="BY296" i="7"/>
  <c r="CC296" i="7"/>
  <c r="CG296" i="7"/>
  <c r="CK296" i="7"/>
  <c r="CO296" i="7"/>
  <c r="CS296" i="7"/>
  <c r="CW296" i="7"/>
  <c r="DA296" i="7"/>
  <c r="DE296" i="7"/>
  <c r="DI296" i="7"/>
  <c r="DM296" i="7"/>
  <c r="DQ296" i="7"/>
  <c r="DU296" i="7"/>
  <c r="DY296" i="7"/>
  <c r="EC296" i="7"/>
  <c r="EG296" i="7"/>
  <c r="EK296" i="7"/>
  <c r="EO296" i="7"/>
  <c r="ES296" i="7"/>
  <c r="EW296" i="7"/>
  <c r="FA296" i="7"/>
  <c r="FE296" i="7"/>
  <c r="FI296" i="7"/>
  <c r="FM296" i="7"/>
  <c r="FQ296" i="7"/>
  <c r="FU296" i="7"/>
  <c r="FY296" i="7"/>
  <c r="GC296" i="7"/>
  <c r="GG296" i="7"/>
  <c r="GK296" i="7"/>
  <c r="GO296" i="7"/>
  <c r="GS296" i="7"/>
  <c r="GW296" i="7"/>
  <c r="HA296" i="7"/>
  <c r="HE296" i="7"/>
  <c r="HI296" i="7"/>
  <c r="HO296" i="7"/>
  <c r="HS296" i="7"/>
  <c r="HW296" i="7"/>
  <c r="IA296" i="7"/>
  <c r="IG296" i="7"/>
  <c r="IK296" i="7"/>
  <c r="IO296" i="7"/>
  <c r="IS296" i="7"/>
  <c r="IW296" i="7"/>
  <c r="JA296" i="7"/>
  <c r="JE296" i="7"/>
  <c r="JI296" i="7"/>
  <c r="JM296" i="7"/>
  <c r="JQ296" i="7"/>
  <c r="JU296" i="7"/>
  <c r="AO294" i="7"/>
  <c r="AS294" i="7"/>
  <c r="AW294" i="7"/>
  <c r="BA294" i="7"/>
  <c r="BE294" i="7"/>
  <c r="BI294" i="7"/>
  <c r="BM294" i="7"/>
  <c r="BQ294" i="7"/>
  <c r="BU294" i="7"/>
  <c r="BY294" i="7"/>
  <c r="CC294" i="7"/>
  <c r="CG294" i="7"/>
  <c r="CK294" i="7"/>
  <c r="CO294" i="7"/>
  <c r="CS294" i="7"/>
  <c r="CW294" i="7"/>
  <c r="DA294" i="7"/>
  <c r="DE294" i="7"/>
  <c r="DI294" i="7"/>
  <c r="DM294" i="7"/>
  <c r="DQ294" i="7"/>
  <c r="DU294" i="7"/>
  <c r="DY294" i="7"/>
  <c r="EC294" i="7"/>
  <c r="EG294" i="7"/>
  <c r="EK294" i="7"/>
  <c r="EO294" i="7"/>
  <c r="ES294" i="7"/>
  <c r="EW294" i="7"/>
  <c r="FA294" i="7"/>
  <c r="FE294" i="7"/>
  <c r="FI294" i="7"/>
  <c r="FM294" i="7"/>
  <c r="FQ294" i="7"/>
  <c r="FU294" i="7"/>
  <c r="FY294" i="7"/>
  <c r="GC294" i="7"/>
  <c r="GG294" i="7"/>
  <c r="GK294" i="7"/>
  <c r="GO294" i="7"/>
  <c r="GS294" i="7"/>
  <c r="GW294" i="7"/>
  <c r="HA294" i="7"/>
  <c r="HE294" i="7"/>
  <c r="HI294" i="7"/>
  <c r="HO294" i="7"/>
  <c r="HS294" i="7"/>
  <c r="HW294" i="7"/>
  <c r="IA294" i="7"/>
  <c r="IG294" i="7"/>
  <c r="IK294" i="7"/>
  <c r="IO294" i="7"/>
  <c r="IS294" i="7"/>
  <c r="IW294" i="7"/>
  <c r="JA294" i="7"/>
  <c r="JE294" i="7"/>
  <c r="JI294" i="7"/>
  <c r="JM294" i="7"/>
  <c r="JQ294" i="7"/>
  <c r="JU294" i="7"/>
  <c r="AP294" i="7"/>
  <c r="AT294" i="7"/>
  <c r="AX294" i="7"/>
  <c r="BB294" i="7"/>
  <c r="BF294" i="7"/>
  <c r="BJ294" i="7"/>
  <c r="BN294" i="7"/>
  <c r="BR294" i="7"/>
  <c r="BV294" i="7"/>
  <c r="BZ294" i="7"/>
  <c r="CD294" i="7"/>
  <c r="CH294" i="7"/>
  <c r="CL294" i="7"/>
  <c r="CP294" i="7"/>
  <c r="CT294" i="7"/>
  <c r="CX294" i="7"/>
  <c r="DB294" i="7"/>
  <c r="DF294" i="7"/>
  <c r="DJ294" i="7"/>
  <c r="DN294" i="7"/>
  <c r="DR294" i="7"/>
  <c r="DV294" i="7"/>
  <c r="DZ294" i="7"/>
  <c r="ED294" i="7"/>
  <c r="EH294" i="7"/>
  <c r="EL294" i="7"/>
  <c r="EP294" i="7"/>
  <c r="ET294" i="7"/>
  <c r="EX294" i="7"/>
  <c r="FB294" i="7"/>
  <c r="FF294" i="7"/>
  <c r="FJ294" i="7"/>
  <c r="FN294" i="7"/>
  <c r="FR294" i="7"/>
  <c r="FV294" i="7"/>
  <c r="FZ294" i="7"/>
  <c r="GD294" i="7"/>
  <c r="GH294" i="7"/>
  <c r="GL294" i="7"/>
  <c r="GP294" i="7"/>
  <c r="GT294" i="7"/>
  <c r="GX294" i="7"/>
  <c r="HB294" i="7"/>
  <c r="HF294" i="7"/>
  <c r="HL294" i="7"/>
  <c r="HP294" i="7"/>
  <c r="HT294" i="7"/>
  <c r="HX294" i="7"/>
  <c r="ID294" i="7"/>
  <c r="IH294" i="7"/>
  <c r="IL294" i="7"/>
  <c r="IP294" i="7"/>
  <c r="IT294" i="7"/>
  <c r="IX294" i="7"/>
  <c r="JB294" i="7"/>
  <c r="JF294" i="7"/>
  <c r="JJ294" i="7"/>
  <c r="JN294" i="7"/>
  <c r="JR294" i="7"/>
  <c r="AQ294" i="7"/>
  <c r="AU294" i="7"/>
  <c r="AY294" i="7"/>
  <c r="BC294" i="7"/>
  <c r="BG294" i="7"/>
  <c r="BK294" i="7"/>
  <c r="BO294" i="7"/>
  <c r="BS294" i="7"/>
  <c r="BW294" i="7"/>
  <c r="CA294" i="7"/>
  <c r="CE294" i="7"/>
  <c r="CI294" i="7"/>
  <c r="CM294" i="7"/>
  <c r="CQ294" i="7"/>
  <c r="CU294" i="7"/>
  <c r="CY294" i="7"/>
  <c r="DC294" i="7"/>
  <c r="DG294" i="7"/>
  <c r="DK294" i="7"/>
  <c r="DO294" i="7"/>
  <c r="DS294" i="7"/>
  <c r="DW294" i="7"/>
  <c r="EA294" i="7"/>
  <c r="EE294" i="7"/>
  <c r="EI294" i="7"/>
  <c r="EM294" i="7"/>
  <c r="EQ294" i="7"/>
  <c r="EU294" i="7"/>
  <c r="EY294" i="7"/>
  <c r="FC294" i="7"/>
  <c r="FG294" i="7"/>
  <c r="FK294" i="7"/>
  <c r="FO294" i="7"/>
  <c r="FS294" i="7"/>
  <c r="FW294" i="7"/>
  <c r="GA294" i="7"/>
  <c r="GE294" i="7"/>
  <c r="GI294" i="7"/>
  <c r="GM294" i="7"/>
  <c r="GQ294" i="7"/>
  <c r="GU294" i="7"/>
  <c r="GY294" i="7"/>
  <c r="HC294" i="7"/>
  <c r="HG294" i="7"/>
  <c r="HM294" i="7"/>
  <c r="HQ294" i="7"/>
  <c r="HU294" i="7"/>
  <c r="HY294" i="7"/>
  <c r="IE294" i="7"/>
  <c r="II294" i="7"/>
  <c r="IM294" i="7"/>
  <c r="IQ294" i="7"/>
  <c r="IU294" i="7"/>
  <c r="IY294" i="7"/>
  <c r="JC294" i="7"/>
  <c r="JG294" i="7"/>
  <c r="JK294" i="7"/>
  <c r="JO294" i="7"/>
  <c r="JS294" i="7"/>
  <c r="AR294" i="7"/>
  <c r="AV294" i="7"/>
  <c r="AZ294" i="7"/>
  <c r="BD294" i="7"/>
  <c r="BH294" i="7"/>
  <c r="BL294" i="7"/>
  <c r="BP294" i="7"/>
  <c r="BT294" i="7"/>
  <c r="BX294" i="7"/>
  <c r="CB294" i="7"/>
  <c r="CF294" i="7"/>
  <c r="CJ294" i="7"/>
  <c r="CN294" i="7"/>
  <c r="CR294" i="7"/>
  <c r="CV294" i="7"/>
  <c r="CZ294" i="7"/>
  <c r="DD294" i="7"/>
  <c r="DH294" i="7"/>
  <c r="DL294" i="7"/>
  <c r="DP294" i="7"/>
  <c r="DT294" i="7"/>
  <c r="DX294" i="7"/>
  <c r="EB294" i="7"/>
  <c r="EF294" i="7"/>
  <c r="EJ294" i="7"/>
  <c r="EN294" i="7"/>
  <c r="ER294" i="7"/>
  <c r="EV294" i="7"/>
  <c r="EZ294" i="7"/>
  <c r="FD294" i="7"/>
  <c r="FH294" i="7"/>
  <c r="FL294" i="7"/>
  <c r="FP294" i="7"/>
  <c r="FT294" i="7"/>
  <c r="FX294" i="7"/>
  <c r="GB294" i="7"/>
  <c r="GF294" i="7"/>
  <c r="GJ294" i="7"/>
  <c r="GN294" i="7"/>
  <c r="GR294" i="7"/>
  <c r="GV294" i="7"/>
  <c r="GZ294" i="7"/>
  <c r="HD294" i="7"/>
  <c r="HH294" i="7"/>
  <c r="HN294" i="7"/>
  <c r="HR294" i="7"/>
  <c r="HV294" i="7"/>
  <c r="HZ294" i="7"/>
  <c r="IF294" i="7"/>
  <c r="IJ294" i="7"/>
  <c r="IN294" i="7"/>
  <c r="IR294" i="7"/>
  <c r="IV294" i="7"/>
  <c r="IZ294" i="7"/>
  <c r="JD294" i="7"/>
  <c r="JH294" i="7"/>
  <c r="JL294" i="7"/>
  <c r="JP294" i="7"/>
  <c r="JT294" i="7"/>
  <c r="AO292" i="7"/>
  <c r="AS292" i="7"/>
  <c r="AW292" i="7"/>
  <c r="BA292" i="7"/>
  <c r="BE292" i="7"/>
  <c r="BI292" i="7"/>
  <c r="BM292" i="7"/>
  <c r="BQ292" i="7"/>
  <c r="BU292" i="7"/>
  <c r="BY292" i="7"/>
  <c r="CC292" i="7"/>
  <c r="CG292" i="7"/>
  <c r="CK292" i="7"/>
  <c r="CO292" i="7"/>
  <c r="CS292" i="7"/>
  <c r="CW292" i="7"/>
  <c r="DA292" i="7"/>
  <c r="DE292" i="7"/>
  <c r="DI292" i="7"/>
  <c r="DM292" i="7"/>
  <c r="DQ292" i="7"/>
  <c r="DU292" i="7"/>
  <c r="DY292" i="7"/>
  <c r="EC292" i="7"/>
  <c r="EG292" i="7"/>
  <c r="EK292" i="7"/>
  <c r="EO292" i="7"/>
  <c r="ES292" i="7"/>
  <c r="EW292" i="7"/>
  <c r="FA292" i="7"/>
  <c r="FE292" i="7"/>
  <c r="FI292" i="7"/>
  <c r="FM292" i="7"/>
  <c r="FQ292" i="7"/>
  <c r="FU292" i="7"/>
  <c r="FY292" i="7"/>
  <c r="GC292" i="7"/>
  <c r="GG292" i="7"/>
  <c r="GK292" i="7"/>
  <c r="GP292" i="7"/>
  <c r="GT292" i="7"/>
  <c r="GX292" i="7"/>
  <c r="HB292" i="7"/>
  <c r="HH292" i="7"/>
  <c r="HL292" i="7"/>
  <c r="HP292" i="7"/>
  <c r="HT292" i="7"/>
  <c r="HX292" i="7"/>
  <c r="IB292" i="7"/>
  <c r="IF292" i="7"/>
  <c r="IJ292" i="7"/>
  <c r="IN292" i="7"/>
  <c r="IR292" i="7"/>
  <c r="IV292" i="7"/>
  <c r="IZ292" i="7"/>
  <c r="JD292" i="7"/>
  <c r="JH292" i="7"/>
  <c r="JL292" i="7"/>
  <c r="JP292" i="7"/>
  <c r="JT292" i="7"/>
  <c r="AP292" i="7"/>
  <c r="AT292" i="7"/>
  <c r="AX292" i="7"/>
  <c r="BB292" i="7"/>
  <c r="BF292" i="7"/>
  <c r="BJ292" i="7"/>
  <c r="BN292" i="7"/>
  <c r="BR292" i="7"/>
  <c r="BV292" i="7"/>
  <c r="BZ292" i="7"/>
  <c r="CD292" i="7"/>
  <c r="CH292" i="7"/>
  <c r="CL292" i="7"/>
  <c r="CP292" i="7"/>
  <c r="CT292" i="7"/>
  <c r="CX292" i="7"/>
  <c r="DB292" i="7"/>
  <c r="DF292" i="7"/>
  <c r="DJ292" i="7"/>
  <c r="DN292" i="7"/>
  <c r="DR292" i="7"/>
  <c r="DV292" i="7"/>
  <c r="DZ292" i="7"/>
  <c r="ED292" i="7"/>
  <c r="EH292" i="7"/>
  <c r="EL292" i="7"/>
  <c r="EP292" i="7"/>
  <c r="ET292" i="7"/>
  <c r="EX292" i="7"/>
  <c r="FB292" i="7"/>
  <c r="FF292" i="7"/>
  <c r="FJ292" i="7"/>
  <c r="FN292" i="7"/>
  <c r="FR292" i="7"/>
  <c r="FV292" i="7"/>
  <c r="FZ292" i="7"/>
  <c r="GD292" i="7"/>
  <c r="GH292" i="7"/>
  <c r="GM292" i="7"/>
  <c r="GQ292" i="7"/>
  <c r="GU292" i="7"/>
  <c r="GY292" i="7"/>
  <c r="HC292" i="7"/>
  <c r="HI292" i="7"/>
  <c r="HM292" i="7"/>
  <c r="HQ292" i="7"/>
  <c r="HU292" i="7"/>
  <c r="HY292" i="7"/>
  <c r="IC292" i="7"/>
  <c r="IG292" i="7"/>
  <c r="IK292" i="7"/>
  <c r="IO292" i="7"/>
  <c r="IS292" i="7"/>
  <c r="IW292" i="7"/>
  <c r="JA292" i="7"/>
  <c r="JE292" i="7"/>
  <c r="JI292" i="7"/>
  <c r="JM292" i="7"/>
  <c r="JQ292" i="7"/>
  <c r="JU292" i="7"/>
  <c r="AQ292" i="7"/>
  <c r="AU292" i="7"/>
  <c r="AY292" i="7"/>
  <c r="BC292" i="7"/>
  <c r="BG292" i="7"/>
  <c r="BK292" i="7"/>
  <c r="BO292" i="7"/>
  <c r="BS292" i="7"/>
  <c r="BW292" i="7"/>
  <c r="CA292" i="7"/>
  <c r="CE292" i="7"/>
  <c r="CI292" i="7"/>
  <c r="CM292" i="7"/>
  <c r="CQ292" i="7"/>
  <c r="CU292" i="7"/>
  <c r="CY292" i="7"/>
  <c r="DC292" i="7"/>
  <c r="DG292" i="7"/>
  <c r="DK292" i="7"/>
  <c r="DO292" i="7"/>
  <c r="DS292" i="7"/>
  <c r="DW292" i="7"/>
  <c r="EA292" i="7"/>
  <c r="EE292" i="7"/>
  <c r="EI292" i="7"/>
  <c r="EM292" i="7"/>
  <c r="EQ292" i="7"/>
  <c r="EU292" i="7"/>
  <c r="EY292" i="7"/>
  <c r="FC292" i="7"/>
  <c r="FG292" i="7"/>
  <c r="FK292" i="7"/>
  <c r="FO292" i="7"/>
  <c r="FS292" i="7"/>
  <c r="FW292" i="7"/>
  <c r="GA292" i="7"/>
  <c r="GE292" i="7"/>
  <c r="GI292" i="7"/>
  <c r="GN292" i="7"/>
  <c r="GR292" i="7"/>
  <c r="GV292" i="7"/>
  <c r="GZ292" i="7"/>
  <c r="HD292" i="7"/>
  <c r="HJ292" i="7"/>
  <c r="HN292" i="7"/>
  <c r="HR292" i="7"/>
  <c r="HV292" i="7"/>
  <c r="HZ292" i="7"/>
  <c r="ID292" i="7"/>
  <c r="IH292" i="7"/>
  <c r="IL292" i="7"/>
  <c r="IP292" i="7"/>
  <c r="IT292" i="7"/>
  <c r="IX292" i="7"/>
  <c r="JB292" i="7"/>
  <c r="JF292" i="7"/>
  <c r="JJ292" i="7"/>
  <c r="JN292" i="7"/>
  <c r="JR292" i="7"/>
  <c r="AR292" i="7"/>
  <c r="AV292" i="7"/>
  <c r="AZ292" i="7"/>
  <c r="BD292" i="7"/>
  <c r="BH292" i="7"/>
  <c r="BL292" i="7"/>
  <c r="BP292" i="7"/>
  <c r="BT292" i="7"/>
  <c r="BX292" i="7"/>
  <c r="CB292" i="7"/>
  <c r="CF292" i="7"/>
  <c r="CJ292" i="7"/>
  <c r="CN292" i="7"/>
  <c r="CR292" i="7"/>
  <c r="CV292" i="7"/>
  <c r="CZ292" i="7"/>
  <c r="DD292" i="7"/>
  <c r="DH292" i="7"/>
  <c r="DL292" i="7"/>
  <c r="DP292" i="7"/>
  <c r="DT292" i="7"/>
  <c r="DX292" i="7"/>
  <c r="EB292" i="7"/>
  <c r="EF292" i="7"/>
  <c r="EJ292" i="7"/>
  <c r="EN292" i="7"/>
  <c r="ER292" i="7"/>
  <c r="EV292" i="7"/>
  <c r="EZ292" i="7"/>
  <c r="FD292" i="7"/>
  <c r="FH292" i="7"/>
  <c r="FL292" i="7"/>
  <c r="FP292" i="7"/>
  <c r="FT292" i="7"/>
  <c r="FX292" i="7"/>
  <c r="GB292" i="7"/>
  <c r="GF292" i="7"/>
  <c r="GJ292" i="7"/>
  <c r="GO292" i="7"/>
  <c r="GS292" i="7"/>
  <c r="GW292" i="7"/>
  <c r="HA292" i="7"/>
  <c r="HE292" i="7"/>
  <c r="HK292" i="7"/>
  <c r="HO292" i="7"/>
  <c r="HS292" i="7"/>
  <c r="HW292" i="7"/>
  <c r="IA292" i="7"/>
  <c r="IE292" i="7"/>
  <c r="II292" i="7"/>
  <c r="IM292" i="7"/>
  <c r="IQ292" i="7"/>
  <c r="IU292" i="7"/>
  <c r="IY292" i="7"/>
  <c r="JC292" i="7"/>
  <c r="JG292" i="7"/>
  <c r="JK292" i="7"/>
  <c r="JO292" i="7"/>
  <c r="JS292" i="7"/>
  <c r="AP290" i="7"/>
  <c r="AT290" i="7"/>
  <c r="AX290" i="7"/>
  <c r="BB290" i="7"/>
  <c r="BF290" i="7"/>
  <c r="BJ290" i="7"/>
  <c r="BN290" i="7"/>
  <c r="BR290" i="7"/>
  <c r="BV290" i="7"/>
  <c r="BZ290" i="7"/>
  <c r="CD290" i="7"/>
  <c r="CH290" i="7"/>
  <c r="CL290" i="7"/>
  <c r="CP290" i="7"/>
  <c r="CT290" i="7"/>
  <c r="CX290" i="7"/>
  <c r="DB290" i="7"/>
  <c r="DF290" i="7"/>
  <c r="DJ290" i="7"/>
  <c r="DN290" i="7"/>
  <c r="DR290" i="7"/>
  <c r="DV290" i="7"/>
  <c r="DZ290" i="7"/>
  <c r="ED290" i="7"/>
  <c r="EH290" i="7"/>
  <c r="EL290" i="7"/>
  <c r="EP290" i="7"/>
  <c r="ET290" i="7"/>
  <c r="EX290" i="7"/>
  <c r="FB290" i="7"/>
  <c r="FF290" i="7"/>
  <c r="FJ290" i="7"/>
  <c r="FN290" i="7"/>
  <c r="FR290" i="7"/>
  <c r="FV290" i="7"/>
  <c r="FZ290" i="7"/>
  <c r="GD290" i="7"/>
  <c r="GH290" i="7"/>
  <c r="GL290" i="7"/>
  <c r="GP290" i="7"/>
  <c r="GU290" i="7"/>
  <c r="GY290" i="7"/>
  <c r="HC290" i="7"/>
  <c r="HI290" i="7"/>
  <c r="HM290" i="7"/>
  <c r="HQ290" i="7"/>
  <c r="HU290" i="7"/>
  <c r="HY290" i="7"/>
  <c r="IC290" i="7"/>
  <c r="IG290" i="7"/>
  <c r="IK290" i="7"/>
  <c r="IO290" i="7"/>
  <c r="IS290" i="7"/>
  <c r="IW290" i="7"/>
  <c r="JA290" i="7"/>
  <c r="JE290" i="7"/>
  <c r="JI290" i="7"/>
  <c r="JM290" i="7"/>
  <c r="JQ290" i="7"/>
  <c r="JU290" i="7"/>
  <c r="AQ290" i="7"/>
  <c r="AU290" i="7"/>
  <c r="AY290" i="7"/>
  <c r="BC290" i="7"/>
  <c r="BG290" i="7"/>
  <c r="BK290" i="7"/>
  <c r="BO290" i="7"/>
  <c r="BS290" i="7"/>
  <c r="BW290" i="7"/>
  <c r="CA290" i="7"/>
  <c r="CE290" i="7"/>
  <c r="CI290" i="7"/>
  <c r="CM290" i="7"/>
  <c r="CQ290" i="7"/>
  <c r="CU290" i="7"/>
  <c r="CY290" i="7"/>
  <c r="DC290" i="7"/>
  <c r="DG290" i="7"/>
  <c r="DK290" i="7"/>
  <c r="DO290" i="7"/>
  <c r="DS290" i="7"/>
  <c r="DW290" i="7"/>
  <c r="EA290" i="7"/>
  <c r="EE290" i="7"/>
  <c r="EI290" i="7"/>
  <c r="EM290" i="7"/>
  <c r="EQ290" i="7"/>
  <c r="EU290" i="7"/>
  <c r="EY290" i="7"/>
  <c r="FC290" i="7"/>
  <c r="FG290" i="7"/>
  <c r="FK290" i="7"/>
  <c r="FO290" i="7"/>
  <c r="FS290" i="7"/>
  <c r="FW290" i="7"/>
  <c r="GA290" i="7"/>
  <c r="GE290" i="7"/>
  <c r="GI290" i="7"/>
  <c r="GM290" i="7"/>
  <c r="GQ290" i="7"/>
  <c r="GV290" i="7"/>
  <c r="GZ290" i="7"/>
  <c r="HD290" i="7"/>
  <c r="HJ290" i="7"/>
  <c r="HN290" i="7"/>
  <c r="HR290" i="7"/>
  <c r="HV290" i="7"/>
  <c r="HZ290" i="7"/>
  <c r="ID290" i="7"/>
  <c r="IH290" i="7"/>
  <c r="IL290" i="7"/>
  <c r="IP290" i="7"/>
  <c r="IT290" i="7"/>
  <c r="IX290" i="7"/>
  <c r="JB290" i="7"/>
  <c r="JF290" i="7"/>
  <c r="JJ290" i="7"/>
  <c r="JN290" i="7"/>
  <c r="JR290" i="7"/>
  <c r="AO290" i="7"/>
  <c r="AW290" i="7"/>
  <c r="BE290" i="7"/>
  <c r="BM290" i="7"/>
  <c r="BU290" i="7"/>
  <c r="CC290" i="7"/>
  <c r="CK290" i="7"/>
  <c r="CS290" i="7"/>
  <c r="DA290" i="7"/>
  <c r="DI290" i="7"/>
  <c r="DQ290" i="7"/>
  <c r="DY290" i="7"/>
  <c r="EG290" i="7"/>
  <c r="EO290" i="7"/>
  <c r="EW290" i="7"/>
  <c r="FE290" i="7"/>
  <c r="FM290" i="7"/>
  <c r="FU290" i="7"/>
  <c r="GC290" i="7"/>
  <c r="GK290" i="7"/>
  <c r="GT290" i="7"/>
  <c r="HB290" i="7"/>
  <c r="HL290" i="7"/>
  <c r="HT290" i="7"/>
  <c r="IB290" i="7"/>
  <c r="IJ290" i="7"/>
  <c r="IR290" i="7"/>
  <c r="IZ290" i="7"/>
  <c r="JH290" i="7"/>
  <c r="JP290" i="7"/>
  <c r="AR290" i="7"/>
  <c r="AZ290" i="7"/>
  <c r="BH290" i="7"/>
  <c r="BP290" i="7"/>
  <c r="BX290" i="7"/>
  <c r="CF290" i="7"/>
  <c r="CN290" i="7"/>
  <c r="CV290" i="7"/>
  <c r="DD290" i="7"/>
  <c r="DL290" i="7"/>
  <c r="DT290" i="7"/>
  <c r="EB290" i="7"/>
  <c r="EJ290" i="7"/>
  <c r="ER290" i="7"/>
  <c r="EZ290" i="7"/>
  <c r="FH290" i="7"/>
  <c r="FP290" i="7"/>
  <c r="FX290" i="7"/>
  <c r="GF290" i="7"/>
  <c r="GN290" i="7"/>
  <c r="GW290" i="7"/>
  <c r="HE290" i="7"/>
  <c r="HO290" i="7"/>
  <c r="HW290" i="7"/>
  <c r="IE290" i="7"/>
  <c r="IM290" i="7"/>
  <c r="IU290" i="7"/>
  <c r="JC290" i="7"/>
  <c r="JK290" i="7"/>
  <c r="JS290" i="7"/>
  <c r="AS290" i="7"/>
  <c r="BA290" i="7"/>
  <c r="BI290" i="7"/>
  <c r="BQ290" i="7"/>
  <c r="BY290" i="7"/>
  <c r="CG290" i="7"/>
  <c r="CO290" i="7"/>
  <c r="CW290" i="7"/>
  <c r="DE290" i="7"/>
  <c r="DM290" i="7"/>
  <c r="DU290" i="7"/>
  <c r="EC290" i="7"/>
  <c r="EK290" i="7"/>
  <c r="ES290" i="7"/>
  <c r="FA290" i="7"/>
  <c r="FI290" i="7"/>
  <c r="FQ290" i="7"/>
  <c r="FY290" i="7"/>
  <c r="GG290" i="7"/>
  <c r="GO290" i="7"/>
  <c r="GX290" i="7"/>
  <c r="HH290" i="7"/>
  <c r="HP290" i="7"/>
  <c r="HX290" i="7"/>
  <c r="IF290" i="7"/>
  <c r="IN290" i="7"/>
  <c r="IV290" i="7"/>
  <c r="JD290" i="7"/>
  <c r="JL290" i="7"/>
  <c r="JT290" i="7"/>
  <c r="AV290" i="7"/>
  <c r="BD290" i="7"/>
  <c r="BL290" i="7"/>
  <c r="BT290" i="7"/>
  <c r="CB290" i="7"/>
  <c r="CJ290" i="7"/>
  <c r="CR290" i="7"/>
  <c r="CZ290" i="7"/>
  <c r="DH290" i="7"/>
  <c r="DP290" i="7"/>
  <c r="DX290" i="7"/>
  <c r="EF290" i="7"/>
  <c r="EN290" i="7"/>
  <c r="EV290" i="7"/>
  <c r="FD290" i="7"/>
  <c r="FL290" i="7"/>
  <c r="FT290" i="7"/>
  <c r="GB290" i="7"/>
  <c r="GJ290" i="7"/>
  <c r="GS290" i="7"/>
  <c r="HA290" i="7"/>
  <c r="HK290" i="7"/>
  <c r="HS290" i="7"/>
  <c r="IA290" i="7"/>
  <c r="II290" i="7"/>
  <c r="IQ290" i="7"/>
  <c r="IY290" i="7"/>
  <c r="JG290" i="7"/>
  <c r="JO290" i="7"/>
  <c r="AP288" i="7"/>
  <c r="AT288" i="7"/>
  <c r="AX288" i="7"/>
  <c r="BB288" i="7"/>
  <c r="BF288" i="7"/>
  <c r="BJ288" i="7"/>
  <c r="BN288" i="7"/>
  <c r="BR288" i="7"/>
  <c r="BV288" i="7"/>
  <c r="BZ288" i="7"/>
  <c r="CD288" i="7"/>
  <c r="CH288" i="7"/>
  <c r="CL288" i="7"/>
  <c r="CP288" i="7"/>
  <c r="CT288" i="7"/>
  <c r="CX288" i="7"/>
  <c r="DB288" i="7"/>
  <c r="DF288" i="7"/>
  <c r="DJ288" i="7"/>
  <c r="DN288" i="7"/>
  <c r="DR288" i="7"/>
  <c r="DV288" i="7"/>
  <c r="DZ288" i="7"/>
  <c r="ED288" i="7"/>
  <c r="EH288" i="7"/>
  <c r="EL288" i="7"/>
  <c r="EP288" i="7"/>
  <c r="ET288" i="7"/>
  <c r="EX288" i="7"/>
  <c r="FB288" i="7"/>
  <c r="FF288" i="7"/>
  <c r="FJ288" i="7"/>
  <c r="FN288" i="7"/>
  <c r="FR288" i="7"/>
  <c r="FV288" i="7"/>
  <c r="FZ288" i="7"/>
  <c r="GD288" i="7"/>
  <c r="GH288" i="7"/>
  <c r="GL288" i="7"/>
  <c r="GQ288" i="7"/>
  <c r="GU288" i="7"/>
  <c r="GY288" i="7"/>
  <c r="HC288" i="7"/>
  <c r="HI288" i="7"/>
  <c r="HM288" i="7"/>
  <c r="HQ288" i="7"/>
  <c r="HU288" i="7"/>
  <c r="HY288" i="7"/>
  <c r="IC288" i="7"/>
  <c r="IG288" i="7"/>
  <c r="IK288" i="7"/>
  <c r="IO288" i="7"/>
  <c r="IS288" i="7"/>
  <c r="IW288" i="7"/>
  <c r="JA288" i="7"/>
  <c r="JE288" i="7"/>
  <c r="JI288" i="7"/>
  <c r="JM288" i="7"/>
  <c r="JQ288" i="7"/>
  <c r="JU288" i="7"/>
  <c r="AQ288" i="7"/>
  <c r="AU288" i="7"/>
  <c r="AY288" i="7"/>
  <c r="BC288" i="7"/>
  <c r="BG288" i="7"/>
  <c r="BK288" i="7"/>
  <c r="BO288" i="7"/>
  <c r="BS288" i="7"/>
  <c r="BW288" i="7"/>
  <c r="CA288" i="7"/>
  <c r="CE288" i="7"/>
  <c r="CI288" i="7"/>
  <c r="CM288" i="7"/>
  <c r="CQ288" i="7"/>
  <c r="CU288" i="7"/>
  <c r="CY288" i="7"/>
  <c r="DC288" i="7"/>
  <c r="DG288" i="7"/>
  <c r="DK288" i="7"/>
  <c r="DO288" i="7"/>
  <c r="DS288" i="7"/>
  <c r="DW288" i="7"/>
  <c r="EA288" i="7"/>
  <c r="EE288" i="7"/>
  <c r="EI288" i="7"/>
  <c r="EM288" i="7"/>
  <c r="EQ288" i="7"/>
  <c r="EU288" i="7"/>
  <c r="EY288" i="7"/>
  <c r="FC288" i="7"/>
  <c r="FG288" i="7"/>
  <c r="FK288" i="7"/>
  <c r="FO288" i="7"/>
  <c r="FS288" i="7"/>
  <c r="FW288" i="7"/>
  <c r="GA288" i="7"/>
  <c r="GE288" i="7"/>
  <c r="GI288" i="7"/>
  <c r="GM288" i="7"/>
  <c r="GR288" i="7"/>
  <c r="GV288" i="7"/>
  <c r="GZ288" i="7"/>
  <c r="HD288" i="7"/>
  <c r="HJ288" i="7"/>
  <c r="HN288" i="7"/>
  <c r="HR288" i="7"/>
  <c r="HV288" i="7"/>
  <c r="HZ288" i="7"/>
  <c r="ID288" i="7"/>
  <c r="IH288" i="7"/>
  <c r="IL288" i="7"/>
  <c r="IP288" i="7"/>
  <c r="IT288" i="7"/>
  <c r="IX288" i="7"/>
  <c r="JB288" i="7"/>
  <c r="JF288" i="7"/>
  <c r="JJ288" i="7"/>
  <c r="JN288" i="7"/>
  <c r="JR288" i="7"/>
  <c r="AR288" i="7"/>
  <c r="AV288" i="7"/>
  <c r="AZ288" i="7"/>
  <c r="BD288" i="7"/>
  <c r="BH288" i="7"/>
  <c r="BL288" i="7"/>
  <c r="BP288" i="7"/>
  <c r="BT288" i="7"/>
  <c r="BX288" i="7"/>
  <c r="CB288" i="7"/>
  <c r="CF288" i="7"/>
  <c r="CJ288" i="7"/>
  <c r="CN288" i="7"/>
  <c r="CR288" i="7"/>
  <c r="CV288" i="7"/>
  <c r="CZ288" i="7"/>
  <c r="DD288" i="7"/>
  <c r="DH288" i="7"/>
  <c r="DL288" i="7"/>
  <c r="DP288" i="7"/>
  <c r="DT288" i="7"/>
  <c r="DX288" i="7"/>
  <c r="EB288" i="7"/>
  <c r="EF288" i="7"/>
  <c r="EJ288" i="7"/>
  <c r="EN288" i="7"/>
  <c r="ER288" i="7"/>
  <c r="EV288" i="7"/>
  <c r="EZ288" i="7"/>
  <c r="FD288" i="7"/>
  <c r="FH288" i="7"/>
  <c r="FL288" i="7"/>
  <c r="FP288" i="7"/>
  <c r="FT288" i="7"/>
  <c r="FX288" i="7"/>
  <c r="GB288" i="7"/>
  <c r="GF288" i="7"/>
  <c r="GJ288" i="7"/>
  <c r="GN288" i="7"/>
  <c r="GS288" i="7"/>
  <c r="GW288" i="7"/>
  <c r="HA288" i="7"/>
  <c r="HE288" i="7"/>
  <c r="HK288" i="7"/>
  <c r="HO288" i="7"/>
  <c r="HS288" i="7"/>
  <c r="HW288" i="7"/>
  <c r="IA288" i="7"/>
  <c r="IE288" i="7"/>
  <c r="II288" i="7"/>
  <c r="IM288" i="7"/>
  <c r="IQ288" i="7"/>
  <c r="IU288" i="7"/>
  <c r="IY288" i="7"/>
  <c r="JC288" i="7"/>
  <c r="JG288" i="7"/>
  <c r="JK288" i="7"/>
  <c r="JO288" i="7"/>
  <c r="JS288" i="7"/>
  <c r="AO288" i="7"/>
  <c r="BE288" i="7"/>
  <c r="BU288" i="7"/>
  <c r="CK288" i="7"/>
  <c r="DA288" i="7"/>
  <c r="DQ288" i="7"/>
  <c r="EG288" i="7"/>
  <c r="EW288" i="7"/>
  <c r="FM288" i="7"/>
  <c r="GC288" i="7"/>
  <c r="GT288" i="7"/>
  <c r="HL288" i="7"/>
  <c r="IB288" i="7"/>
  <c r="IR288" i="7"/>
  <c r="JH288" i="7"/>
  <c r="AS288" i="7"/>
  <c r="BI288" i="7"/>
  <c r="BY288" i="7"/>
  <c r="CO288" i="7"/>
  <c r="DE288" i="7"/>
  <c r="DU288" i="7"/>
  <c r="EK288" i="7"/>
  <c r="FA288" i="7"/>
  <c r="FQ288" i="7"/>
  <c r="GG288" i="7"/>
  <c r="GX288" i="7"/>
  <c r="HP288" i="7"/>
  <c r="IF288" i="7"/>
  <c r="IV288" i="7"/>
  <c r="JL288" i="7"/>
  <c r="AW288" i="7"/>
  <c r="BM288" i="7"/>
  <c r="CC288" i="7"/>
  <c r="CS288" i="7"/>
  <c r="DI288" i="7"/>
  <c r="DY288" i="7"/>
  <c r="EO288" i="7"/>
  <c r="FE288" i="7"/>
  <c r="FU288" i="7"/>
  <c r="GK288" i="7"/>
  <c r="HB288" i="7"/>
  <c r="HT288" i="7"/>
  <c r="IJ288" i="7"/>
  <c r="IZ288" i="7"/>
  <c r="JP288" i="7"/>
  <c r="BA288" i="7"/>
  <c r="BQ288" i="7"/>
  <c r="CG288" i="7"/>
  <c r="CW288" i="7"/>
  <c r="DM288" i="7"/>
  <c r="EC288" i="7"/>
  <c r="ES288" i="7"/>
  <c r="FI288" i="7"/>
  <c r="FY288" i="7"/>
  <c r="GP288" i="7"/>
  <c r="HH288" i="7"/>
  <c r="HX288" i="7"/>
  <c r="IN288" i="7"/>
  <c r="JD288" i="7"/>
  <c r="JT288" i="7"/>
  <c r="AO286" i="7"/>
  <c r="AS286" i="7"/>
  <c r="AW286" i="7"/>
  <c r="BA286" i="7"/>
  <c r="BE286" i="7"/>
  <c r="BI286" i="7"/>
  <c r="BM286" i="7"/>
  <c r="BQ286" i="7"/>
  <c r="BU286" i="7"/>
  <c r="BY286" i="7"/>
  <c r="CC286" i="7"/>
  <c r="CG286" i="7"/>
  <c r="CK286" i="7"/>
  <c r="CO286" i="7"/>
  <c r="CS286" i="7"/>
  <c r="CW286" i="7"/>
  <c r="DA286" i="7"/>
  <c r="DE286" i="7"/>
  <c r="DI286" i="7"/>
  <c r="DM286" i="7"/>
  <c r="DQ286" i="7"/>
  <c r="DU286" i="7"/>
  <c r="DY286" i="7"/>
  <c r="EC286" i="7"/>
  <c r="EG286" i="7"/>
  <c r="EK286" i="7"/>
  <c r="EO286" i="7"/>
  <c r="ES286" i="7"/>
  <c r="EW286" i="7"/>
  <c r="FA286" i="7"/>
  <c r="FE286" i="7"/>
  <c r="FI286" i="7"/>
  <c r="FM286" i="7"/>
  <c r="FQ286" i="7"/>
  <c r="FU286" i="7"/>
  <c r="FY286" i="7"/>
  <c r="GC286" i="7"/>
  <c r="GG286" i="7"/>
  <c r="GK286" i="7"/>
  <c r="GQ286" i="7"/>
  <c r="GU286" i="7"/>
  <c r="GY286" i="7"/>
  <c r="HC286" i="7"/>
  <c r="HI286" i="7"/>
  <c r="HM286" i="7"/>
  <c r="HQ286" i="7"/>
  <c r="HU286" i="7"/>
  <c r="HY286" i="7"/>
  <c r="IC286" i="7"/>
  <c r="IG286" i="7"/>
  <c r="IK286" i="7"/>
  <c r="IO286" i="7"/>
  <c r="IS286" i="7"/>
  <c r="IW286" i="7"/>
  <c r="JA286" i="7"/>
  <c r="JE286" i="7"/>
  <c r="JI286" i="7"/>
  <c r="JM286" i="7"/>
  <c r="JQ286" i="7"/>
  <c r="JU286" i="7"/>
  <c r="AP286" i="7"/>
  <c r="AT286" i="7"/>
  <c r="AX286" i="7"/>
  <c r="BB286" i="7"/>
  <c r="BF286" i="7"/>
  <c r="BJ286" i="7"/>
  <c r="BN286" i="7"/>
  <c r="BR286" i="7"/>
  <c r="BV286" i="7"/>
  <c r="BZ286" i="7"/>
  <c r="CD286" i="7"/>
  <c r="CH286" i="7"/>
  <c r="CL286" i="7"/>
  <c r="CP286" i="7"/>
  <c r="CT286" i="7"/>
  <c r="CX286" i="7"/>
  <c r="DB286" i="7"/>
  <c r="DF286" i="7"/>
  <c r="DJ286" i="7"/>
  <c r="DN286" i="7"/>
  <c r="DR286" i="7"/>
  <c r="DV286" i="7"/>
  <c r="DZ286" i="7"/>
  <c r="ED286" i="7"/>
  <c r="EH286" i="7"/>
  <c r="EL286" i="7"/>
  <c r="EP286" i="7"/>
  <c r="ET286" i="7"/>
  <c r="EX286" i="7"/>
  <c r="FB286" i="7"/>
  <c r="FF286" i="7"/>
  <c r="FJ286" i="7"/>
  <c r="FN286" i="7"/>
  <c r="FR286" i="7"/>
  <c r="FV286" i="7"/>
  <c r="FZ286" i="7"/>
  <c r="GD286" i="7"/>
  <c r="GH286" i="7"/>
  <c r="GL286" i="7"/>
  <c r="GR286" i="7"/>
  <c r="GV286" i="7"/>
  <c r="GZ286" i="7"/>
  <c r="HD286" i="7"/>
  <c r="HJ286" i="7"/>
  <c r="HN286" i="7"/>
  <c r="HR286" i="7"/>
  <c r="HV286" i="7"/>
  <c r="HZ286" i="7"/>
  <c r="ID286" i="7"/>
  <c r="IH286" i="7"/>
  <c r="IL286" i="7"/>
  <c r="IP286" i="7"/>
  <c r="IT286" i="7"/>
  <c r="IX286" i="7"/>
  <c r="JB286" i="7"/>
  <c r="JF286" i="7"/>
  <c r="JJ286" i="7"/>
  <c r="JN286" i="7"/>
  <c r="JR286" i="7"/>
  <c r="AQ286" i="7"/>
  <c r="AU286" i="7"/>
  <c r="AY286" i="7"/>
  <c r="BC286" i="7"/>
  <c r="BG286" i="7"/>
  <c r="BK286" i="7"/>
  <c r="BO286" i="7"/>
  <c r="BS286" i="7"/>
  <c r="BW286" i="7"/>
  <c r="CA286" i="7"/>
  <c r="CE286" i="7"/>
  <c r="CI286" i="7"/>
  <c r="CM286" i="7"/>
  <c r="CQ286" i="7"/>
  <c r="CU286" i="7"/>
  <c r="CY286" i="7"/>
  <c r="DC286" i="7"/>
  <c r="DG286" i="7"/>
  <c r="DK286" i="7"/>
  <c r="DO286" i="7"/>
  <c r="DS286" i="7"/>
  <c r="DW286" i="7"/>
  <c r="EA286" i="7"/>
  <c r="EE286" i="7"/>
  <c r="EI286" i="7"/>
  <c r="EM286" i="7"/>
  <c r="EQ286" i="7"/>
  <c r="EU286" i="7"/>
  <c r="EY286" i="7"/>
  <c r="FC286" i="7"/>
  <c r="FG286" i="7"/>
  <c r="FK286" i="7"/>
  <c r="FO286" i="7"/>
  <c r="FS286" i="7"/>
  <c r="FW286" i="7"/>
  <c r="GA286" i="7"/>
  <c r="GE286" i="7"/>
  <c r="GI286" i="7"/>
  <c r="GM286" i="7"/>
  <c r="GS286" i="7"/>
  <c r="GW286" i="7"/>
  <c r="HA286" i="7"/>
  <c r="HE286" i="7"/>
  <c r="HK286" i="7"/>
  <c r="HO286" i="7"/>
  <c r="HS286" i="7"/>
  <c r="HW286" i="7"/>
  <c r="IA286" i="7"/>
  <c r="IE286" i="7"/>
  <c r="II286" i="7"/>
  <c r="IM286" i="7"/>
  <c r="IQ286" i="7"/>
  <c r="IU286" i="7"/>
  <c r="IY286" i="7"/>
  <c r="JC286" i="7"/>
  <c r="JG286" i="7"/>
  <c r="JK286" i="7"/>
  <c r="JO286" i="7"/>
  <c r="JS286" i="7"/>
  <c r="AR286" i="7"/>
  <c r="AV286" i="7"/>
  <c r="AZ286" i="7"/>
  <c r="BD286" i="7"/>
  <c r="BH286" i="7"/>
  <c r="BL286" i="7"/>
  <c r="BP286" i="7"/>
  <c r="BT286" i="7"/>
  <c r="BX286" i="7"/>
  <c r="CB286" i="7"/>
  <c r="CF286" i="7"/>
  <c r="CJ286" i="7"/>
  <c r="CN286" i="7"/>
  <c r="CR286" i="7"/>
  <c r="CV286" i="7"/>
  <c r="CZ286" i="7"/>
  <c r="DD286" i="7"/>
  <c r="DH286" i="7"/>
  <c r="DL286" i="7"/>
  <c r="DP286" i="7"/>
  <c r="DT286" i="7"/>
  <c r="DX286" i="7"/>
  <c r="EB286" i="7"/>
  <c r="EF286" i="7"/>
  <c r="EJ286" i="7"/>
  <c r="EN286" i="7"/>
  <c r="ER286" i="7"/>
  <c r="EV286" i="7"/>
  <c r="EZ286" i="7"/>
  <c r="FL286" i="7"/>
  <c r="GB286" i="7"/>
  <c r="GT286" i="7"/>
  <c r="HL286" i="7"/>
  <c r="IB286" i="7"/>
  <c r="IR286" i="7"/>
  <c r="JH286" i="7"/>
  <c r="FP286" i="7"/>
  <c r="GF286" i="7"/>
  <c r="GX286" i="7"/>
  <c r="HP286" i="7"/>
  <c r="IF286" i="7"/>
  <c r="IV286" i="7"/>
  <c r="JL286" i="7"/>
  <c r="FD286" i="7"/>
  <c r="FT286" i="7"/>
  <c r="GJ286" i="7"/>
  <c r="HB286" i="7"/>
  <c r="HT286" i="7"/>
  <c r="IJ286" i="7"/>
  <c r="IZ286" i="7"/>
  <c r="JP286" i="7"/>
  <c r="FH286" i="7"/>
  <c r="FX286" i="7"/>
  <c r="GP286" i="7"/>
  <c r="HH286" i="7"/>
  <c r="HX286" i="7"/>
  <c r="IN286" i="7"/>
  <c r="JD286" i="7"/>
  <c r="JT286" i="7"/>
  <c r="AR284" i="7"/>
  <c r="AV284" i="7"/>
  <c r="AZ284" i="7"/>
  <c r="BD284" i="7"/>
  <c r="BH284" i="7"/>
  <c r="BL284" i="7"/>
  <c r="BP284" i="7"/>
  <c r="BT284" i="7"/>
  <c r="BX284" i="7"/>
  <c r="CB284" i="7"/>
  <c r="CF284" i="7"/>
  <c r="CJ284" i="7"/>
  <c r="CN284" i="7"/>
  <c r="CR284" i="7"/>
  <c r="CV284" i="7"/>
  <c r="CZ284" i="7"/>
  <c r="DD284" i="7"/>
  <c r="DH284" i="7"/>
  <c r="DL284" i="7"/>
  <c r="DP284" i="7"/>
  <c r="DT284" i="7"/>
  <c r="DX284" i="7"/>
  <c r="EB284" i="7"/>
  <c r="EF284" i="7"/>
  <c r="EJ284" i="7"/>
  <c r="EN284" i="7"/>
  <c r="ER284" i="7"/>
  <c r="EV284" i="7"/>
  <c r="EZ284" i="7"/>
  <c r="FD284" i="7"/>
  <c r="FH284" i="7"/>
  <c r="FL284" i="7"/>
  <c r="FP284" i="7"/>
  <c r="FT284" i="7"/>
  <c r="FX284" i="7"/>
  <c r="GB284" i="7"/>
  <c r="GF284" i="7"/>
  <c r="GJ284" i="7"/>
  <c r="GO284" i="7"/>
  <c r="GS284" i="7"/>
  <c r="GW284" i="7"/>
  <c r="HA284" i="7"/>
  <c r="HE284" i="7"/>
  <c r="HK284" i="7"/>
  <c r="HO284" i="7"/>
  <c r="HS284" i="7"/>
  <c r="HW284" i="7"/>
  <c r="IA284" i="7"/>
  <c r="IE284" i="7"/>
  <c r="II284" i="7"/>
  <c r="IM284" i="7"/>
  <c r="IQ284" i="7"/>
  <c r="IU284" i="7"/>
  <c r="IY284" i="7"/>
  <c r="JC284" i="7"/>
  <c r="JG284" i="7"/>
  <c r="JK284" i="7"/>
  <c r="JO284" i="7"/>
  <c r="JS284" i="7"/>
  <c r="AO284" i="7"/>
  <c r="AS284" i="7"/>
  <c r="AW284" i="7"/>
  <c r="BA284" i="7"/>
  <c r="BE284" i="7"/>
  <c r="BI284" i="7"/>
  <c r="BM284" i="7"/>
  <c r="BQ284" i="7"/>
  <c r="BU284" i="7"/>
  <c r="BY284" i="7"/>
  <c r="CC284" i="7"/>
  <c r="CG284" i="7"/>
  <c r="CK284" i="7"/>
  <c r="CO284" i="7"/>
  <c r="CS284" i="7"/>
  <c r="CW284" i="7"/>
  <c r="DA284" i="7"/>
  <c r="DE284" i="7"/>
  <c r="DI284" i="7"/>
  <c r="DM284" i="7"/>
  <c r="DQ284" i="7"/>
  <c r="DU284" i="7"/>
  <c r="DY284" i="7"/>
  <c r="EC284" i="7"/>
  <c r="EG284" i="7"/>
  <c r="EK284" i="7"/>
  <c r="EO284" i="7"/>
  <c r="ES284" i="7"/>
  <c r="EW284" i="7"/>
  <c r="FA284" i="7"/>
  <c r="FE284" i="7"/>
  <c r="FI284" i="7"/>
  <c r="FM284" i="7"/>
  <c r="FQ284" i="7"/>
  <c r="FU284" i="7"/>
  <c r="FY284" i="7"/>
  <c r="GC284" i="7"/>
  <c r="GG284" i="7"/>
  <c r="GK284" i="7"/>
  <c r="GP284" i="7"/>
  <c r="GT284" i="7"/>
  <c r="GX284" i="7"/>
  <c r="HB284" i="7"/>
  <c r="HH284" i="7"/>
  <c r="HL284" i="7"/>
  <c r="HP284" i="7"/>
  <c r="HT284" i="7"/>
  <c r="HX284" i="7"/>
  <c r="IB284" i="7"/>
  <c r="IF284" i="7"/>
  <c r="IJ284" i="7"/>
  <c r="IN284" i="7"/>
  <c r="IR284" i="7"/>
  <c r="IV284" i="7"/>
  <c r="IZ284" i="7"/>
  <c r="JD284" i="7"/>
  <c r="JH284" i="7"/>
  <c r="JL284" i="7"/>
  <c r="JP284" i="7"/>
  <c r="JT284" i="7"/>
  <c r="AP284" i="7"/>
  <c r="AT284" i="7"/>
  <c r="AX284" i="7"/>
  <c r="BB284" i="7"/>
  <c r="BF284" i="7"/>
  <c r="BJ284" i="7"/>
  <c r="BN284" i="7"/>
  <c r="BR284" i="7"/>
  <c r="BV284" i="7"/>
  <c r="BZ284" i="7"/>
  <c r="CD284" i="7"/>
  <c r="CH284" i="7"/>
  <c r="CL284" i="7"/>
  <c r="CP284" i="7"/>
  <c r="CT284" i="7"/>
  <c r="CX284" i="7"/>
  <c r="DB284" i="7"/>
  <c r="DF284" i="7"/>
  <c r="DJ284" i="7"/>
  <c r="DN284" i="7"/>
  <c r="DR284" i="7"/>
  <c r="DV284" i="7"/>
  <c r="DZ284" i="7"/>
  <c r="ED284" i="7"/>
  <c r="EH284" i="7"/>
  <c r="EL284" i="7"/>
  <c r="EP284" i="7"/>
  <c r="ET284" i="7"/>
  <c r="EX284" i="7"/>
  <c r="FB284" i="7"/>
  <c r="FF284" i="7"/>
  <c r="FJ284" i="7"/>
  <c r="FN284" i="7"/>
  <c r="FR284" i="7"/>
  <c r="FV284" i="7"/>
  <c r="FZ284" i="7"/>
  <c r="GD284" i="7"/>
  <c r="GH284" i="7"/>
  <c r="GM284" i="7"/>
  <c r="GQ284" i="7"/>
  <c r="GU284" i="7"/>
  <c r="GY284" i="7"/>
  <c r="HC284" i="7"/>
  <c r="HI284" i="7"/>
  <c r="HM284" i="7"/>
  <c r="HQ284" i="7"/>
  <c r="HU284" i="7"/>
  <c r="HY284" i="7"/>
  <c r="IC284" i="7"/>
  <c r="IG284" i="7"/>
  <c r="IK284" i="7"/>
  <c r="IO284" i="7"/>
  <c r="IS284" i="7"/>
  <c r="IW284" i="7"/>
  <c r="JA284" i="7"/>
  <c r="JE284" i="7"/>
  <c r="JI284" i="7"/>
  <c r="JM284" i="7"/>
  <c r="JQ284" i="7"/>
  <c r="JU284" i="7"/>
  <c r="AQ284" i="7"/>
  <c r="AU284" i="7"/>
  <c r="AY284" i="7"/>
  <c r="BC284" i="7"/>
  <c r="BG284" i="7"/>
  <c r="BK284" i="7"/>
  <c r="BO284" i="7"/>
  <c r="BS284" i="7"/>
  <c r="BW284" i="7"/>
  <c r="CA284" i="7"/>
  <c r="CE284" i="7"/>
  <c r="CI284" i="7"/>
  <c r="CM284" i="7"/>
  <c r="CQ284" i="7"/>
  <c r="CU284" i="7"/>
  <c r="CY284" i="7"/>
  <c r="DC284" i="7"/>
  <c r="DG284" i="7"/>
  <c r="DK284" i="7"/>
  <c r="DO284" i="7"/>
  <c r="DS284" i="7"/>
  <c r="DW284" i="7"/>
  <c r="EA284" i="7"/>
  <c r="EE284" i="7"/>
  <c r="EI284" i="7"/>
  <c r="EM284" i="7"/>
  <c r="EQ284" i="7"/>
  <c r="EU284" i="7"/>
  <c r="EY284" i="7"/>
  <c r="FC284" i="7"/>
  <c r="FG284" i="7"/>
  <c r="FK284" i="7"/>
  <c r="FO284" i="7"/>
  <c r="FS284" i="7"/>
  <c r="FW284" i="7"/>
  <c r="GA284" i="7"/>
  <c r="GE284" i="7"/>
  <c r="GI284" i="7"/>
  <c r="GN284" i="7"/>
  <c r="GR284" i="7"/>
  <c r="GV284" i="7"/>
  <c r="GZ284" i="7"/>
  <c r="HD284" i="7"/>
  <c r="HJ284" i="7"/>
  <c r="HN284" i="7"/>
  <c r="HR284" i="7"/>
  <c r="HV284" i="7"/>
  <c r="HZ284" i="7"/>
  <c r="ID284" i="7"/>
  <c r="IH284" i="7"/>
  <c r="IL284" i="7"/>
  <c r="IP284" i="7"/>
  <c r="IT284" i="7"/>
  <c r="IX284" i="7"/>
  <c r="JB284" i="7"/>
  <c r="JF284" i="7"/>
  <c r="JJ284" i="7"/>
  <c r="JN284" i="7"/>
  <c r="JR284" i="7"/>
  <c r="AQ282" i="7"/>
  <c r="AU282" i="7"/>
  <c r="AY282" i="7"/>
  <c r="BC282" i="7"/>
  <c r="BG282" i="7"/>
  <c r="BK282" i="7"/>
  <c r="BO282" i="7"/>
  <c r="BS282" i="7"/>
  <c r="BW282" i="7"/>
  <c r="CA282" i="7"/>
  <c r="CE282" i="7"/>
  <c r="CI282" i="7"/>
  <c r="CM282" i="7"/>
  <c r="CQ282" i="7"/>
  <c r="CU282" i="7"/>
  <c r="CY282" i="7"/>
  <c r="DC282" i="7"/>
  <c r="DG282" i="7"/>
  <c r="DK282" i="7"/>
  <c r="DO282" i="7"/>
  <c r="DS282" i="7"/>
  <c r="DW282" i="7"/>
  <c r="EA282" i="7"/>
  <c r="EE282" i="7"/>
  <c r="EI282" i="7"/>
  <c r="EM282" i="7"/>
  <c r="EQ282" i="7"/>
  <c r="EU282" i="7"/>
  <c r="EY282" i="7"/>
  <c r="FC282" i="7"/>
  <c r="FG282" i="7"/>
  <c r="FK282" i="7"/>
  <c r="FO282" i="7"/>
  <c r="FS282" i="7"/>
  <c r="FW282" i="7"/>
  <c r="GA282" i="7"/>
  <c r="GE282" i="7"/>
  <c r="GI282" i="7"/>
  <c r="GM282" i="7"/>
  <c r="GR282" i="7"/>
  <c r="GW282" i="7"/>
  <c r="HA282" i="7"/>
  <c r="HE282" i="7"/>
  <c r="HK282" i="7"/>
  <c r="HO282" i="7"/>
  <c r="HS282" i="7"/>
  <c r="HW282" i="7"/>
  <c r="IA282" i="7"/>
  <c r="IE282" i="7"/>
  <c r="II282" i="7"/>
  <c r="IM282" i="7"/>
  <c r="IQ282" i="7"/>
  <c r="IU282" i="7"/>
  <c r="IY282" i="7"/>
  <c r="JC282" i="7"/>
  <c r="JG282" i="7"/>
  <c r="JK282" i="7"/>
  <c r="JO282" i="7"/>
  <c r="JS282" i="7"/>
  <c r="AR282" i="7"/>
  <c r="AV282" i="7"/>
  <c r="AZ282" i="7"/>
  <c r="BD282" i="7"/>
  <c r="BH282" i="7"/>
  <c r="BL282" i="7"/>
  <c r="BP282" i="7"/>
  <c r="BT282" i="7"/>
  <c r="BX282" i="7"/>
  <c r="CB282" i="7"/>
  <c r="CF282" i="7"/>
  <c r="CJ282" i="7"/>
  <c r="CN282" i="7"/>
  <c r="CR282" i="7"/>
  <c r="CV282" i="7"/>
  <c r="CZ282" i="7"/>
  <c r="DD282" i="7"/>
  <c r="DH282" i="7"/>
  <c r="DL282" i="7"/>
  <c r="DP282" i="7"/>
  <c r="DT282" i="7"/>
  <c r="DX282" i="7"/>
  <c r="EB282" i="7"/>
  <c r="EF282" i="7"/>
  <c r="EJ282" i="7"/>
  <c r="EN282" i="7"/>
  <c r="ER282" i="7"/>
  <c r="EV282" i="7"/>
  <c r="EZ282" i="7"/>
  <c r="FD282" i="7"/>
  <c r="FH282" i="7"/>
  <c r="FL282" i="7"/>
  <c r="FP282" i="7"/>
  <c r="FT282" i="7"/>
  <c r="FX282" i="7"/>
  <c r="GB282" i="7"/>
  <c r="GF282" i="7"/>
  <c r="GJ282" i="7"/>
  <c r="GO282" i="7"/>
  <c r="GT282" i="7"/>
  <c r="GX282" i="7"/>
  <c r="HB282" i="7"/>
  <c r="HH282" i="7"/>
  <c r="HL282" i="7"/>
  <c r="HP282" i="7"/>
  <c r="HT282" i="7"/>
  <c r="HX282" i="7"/>
  <c r="IB282" i="7"/>
  <c r="IF282" i="7"/>
  <c r="IJ282" i="7"/>
  <c r="IN282" i="7"/>
  <c r="IR282" i="7"/>
  <c r="IV282" i="7"/>
  <c r="IZ282" i="7"/>
  <c r="JD282" i="7"/>
  <c r="JH282" i="7"/>
  <c r="JL282" i="7"/>
  <c r="JP282" i="7"/>
  <c r="JT282" i="7"/>
  <c r="AO282" i="7"/>
  <c r="AS282" i="7"/>
  <c r="AW282" i="7"/>
  <c r="BA282" i="7"/>
  <c r="BE282" i="7"/>
  <c r="BI282" i="7"/>
  <c r="BM282" i="7"/>
  <c r="BQ282" i="7"/>
  <c r="BU282" i="7"/>
  <c r="BY282" i="7"/>
  <c r="CC282" i="7"/>
  <c r="CG282" i="7"/>
  <c r="CK282" i="7"/>
  <c r="CO282" i="7"/>
  <c r="CS282" i="7"/>
  <c r="CW282" i="7"/>
  <c r="DA282" i="7"/>
  <c r="DE282" i="7"/>
  <c r="DI282" i="7"/>
  <c r="DM282" i="7"/>
  <c r="DQ282" i="7"/>
  <c r="DU282" i="7"/>
  <c r="DY282" i="7"/>
  <c r="EC282" i="7"/>
  <c r="EG282" i="7"/>
  <c r="EK282" i="7"/>
  <c r="EO282" i="7"/>
  <c r="ES282" i="7"/>
  <c r="EW282" i="7"/>
  <c r="FA282" i="7"/>
  <c r="FE282" i="7"/>
  <c r="FI282" i="7"/>
  <c r="FM282" i="7"/>
  <c r="FQ282" i="7"/>
  <c r="FU282" i="7"/>
  <c r="FY282" i="7"/>
  <c r="GC282" i="7"/>
  <c r="GG282" i="7"/>
  <c r="GK282" i="7"/>
  <c r="GP282" i="7"/>
  <c r="GU282" i="7"/>
  <c r="GY282" i="7"/>
  <c r="HC282" i="7"/>
  <c r="HI282" i="7"/>
  <c r="HM282" i="7"/>
  <c r="HQ282" i="7"/>
  <c r="HU282" i="7"/>
  <c r="HY282" i="7"/>
  <c r="IC282" i="7"/>
  <c r="IG282" i="7"/>
  <c r="IK282" i="7"/>
  <c r="IO282" i="7"/>
  <c r="IS282" i="7"/>
  <c r="IW282" i="7"/>
  <c r="JA282" i="7"/>
  <c r="JE282" i="7"/>
  <c r="JI282" i="7"/>
  <c r="JM282" i="7"/>
  <c r="JQ282" i="7"/>
  <c r="JU282" i="7"/>
  <c r="AP282" i="7"/>
  <c r="AT282" i="7"/>
  <c r="AX282" i="7"/>
  <c r="BB282" i="7"/>
  <c r="BF282" i="7"/>
  <c r="BJ282" i="7"/>
  <c r="BN282" i="7"/>
  <c r="BR282" i="7"/>
  <c r="BV282" i="7"/>
  <c r="BZ282" i="7"/>
  <c r="CD282" i="7"/>
  <c r="CH282" i="7"/>
  <c r="CL282" i="7"/>
  <c r="CP282" i="7"/>
  <c r="CT282" i="7"/>
  <c r="CX282" i="7"/>
  <c r="DB282" i="7"/>
  <c r="DF282" i="7"/>
  <c r="DJ282" i="7"/>
  <c r="DN282" i="7"/>
  <c r="DR282" i="7"/>
  <c r="DV282" i="7"/>
  <c r="DZ282" i="7"/>
  <c r="ED282" i="7"/>
  <c r="EH282" i="7"/>
  <c r="EL282" i="7"/>
  <c r="EP282" i="7"/>
  <c r="ET282" i="7"/>
  <c r="EX282" i="7"/>
  <c r="FB282" i="7"/>
  <c r="FF282" i="7"/>
  <c r="FJ282" i="7"/>
  <c r="FN282" i="7"/>
  <c r="FR282" i="7"/>
  <c r="FV282" i="7"/>
  <c r="FZ282" i="7"/>
  <c r="GD282" i="7"/>
  <c r="GH282" i="7"/>
  <c r="GL282" i="7"/>
  <c r="GQ282" i="7"/>
  <c r="GV282" i="7"/>
  <c r="GZ282" i="7"/>
  <c r="HD282" i="7"/>
  <c r="HJ282" i="7"/>
  <c r="HN282" i="7"/>
  <c r="HR282" i="7"/>
  <c r="HV282" i="7"/>
  <c r="HZ282" i="7"/>
  <c r="ID282" i="7"/>
  <c r="IH282" i="7"/>
  <c r="IL282" i="7"/>
  <c r="IP282" i="7"/>
  <c r="IT282" i="7"/>
  <c r="IX282" i="7"/>
  <c r="JB282" i="7"/>
  <c r="JF282" i="7"/>
  <c r="JJ282" i="7"/>
  <c r="JN282" i="7"/>
  <c r="JR282" i="7"/>
  <c r="AN280" i="7"/>
  <c r="AR280" i="7"/>
  <c r="AV280" i="7"/>
  <c r="AZ280" i="7"/>
  <c r="BD280" i="7"/>
  <c r="BH280" i="7"/>
  <c r="BL280" i="7"/>
  <c r="BP280" i="7"/>
  <c r="BT280" i="7"/>
  <c r="BX280" i="7"/>
  <c r="CB280" i="7"/>
  <c r="CF280" i="7"/>
  <c r="CJ280" i="7"/>
  <c r="CN280" i="7"/>
  <c r="CR280" i="7"/>
  <c r="CV280" i="7"/>
  <c r="CZ280" i="7"/>
  <c r="DD280" i="7"/>
  <c r="DH280" i="7"/>
  <c r="DL280" i="7"/>
  <c r="DP280" i="7"/>
  <c r="DT280" i="7"/>
  <c r="DX280" i="7"/>
  <c r="EB280" i="7"/>
  <c r="EF280" i="7"/>
  <c r="EJ280" i="7"/>
  <c r="EN280" i="7"/>
  <c r="ER280" i="7"/>
  <c r="EV280" i="7"/>
  <c r="EZ280" i="7"/>
  <c r="FD280" i="7"/>
  <c r="FH280" i="7"/>
  <c r="FL280" i="7"/>
  <c r="FP280" i="7"/>
  <c r="FT280" i="7"/>
  <c r="FX280" i="7"/>
  <c r="GB280" i="7"/>
  <c r="GF280" i="7"/>
  <c r="GJ280" i="7"/>
  <c r="GP280" i="7"/>
  <c r="GU280" i="7"/>
  <c r="GY280" i="7"/>
  <c r="HC280" i="7"/>
  <c r="HI280" i="7"/>
  <c r="HM280" i="7"/>
  <c r="HQ280" i="7"/>
  <c r="HU280" i="7"/>
  <c r="HY280" i="7"/>
  <c r="IC280" i="7"/>
  <c r="IG280" i="7"/>
  <c r="IK280" i="7"/>
  <c r="IO280" i="7"/>
  <c r="IS280" i="7"/>
  <c r="IW280" i="7"/>
  <c r="JA280" i="7"/>
  <c r="JE280" i="7"/>
  <c r="JI280" i="7"/>
  <c r="JM280" i="7"/>
  <c r="JQ280" i="7"/>
  <c r="JU280" i="7"/>
  <c r="AO280" i="7"/>
  <c r="AS280" i="7"/>
  <c r="AW280" i="7"/>
  <c r="BA280" i="7"/>
  <c r="BE280" i="7"/>
  <c r="BI280" i="7"/>
  <c r="BM280" i="7"/>
  <c r="BQ280" i="7"/>
  <c r="BU280" i="7"/>
  <c r="BY280" i="7"/>
  <c r="CC280" i="7"/>
  <c r="CG280" i="7"/>
  <c r="CK280" i="7"/>
  <c r="CO280" i="7"/>
  <c r="CS280" i="7"/>
  <c r="CW280" i="7"/>
  <c r="DA280" i="7"/>
  <c r="DE280" i="7"/>
  <c r="DI280" i="7"/>
  <c r="DM280" i="7"/>
  <c r="DQ280" i="7"/>
  <c r="DU280" i="7"/>
  <c r="DY280" i="7"/>
  <c r="EC280" i="7"/>
  <c r="EG280" i="7"/>
  <c r="EK280" i="7"/>
  <c r="EO280" i="7"/>
  <c r="ES280" i="7"/>
  <c r="EW280" i="7"/>
  <c r="FA280" i="7"/>
  <c r="FE280" i="7"/>
  <c r="FI280" i="7"/>
  <c r="FM280" i="7"/>
  <c r="FQ280" i="7"/>
  <c r="FU280" i="7"/>
  <c r="FY280" i="7"/>
  <c r="GC280" i="7"/>
  <c r="GG280" i="7"/>
  <c r="GK280" i="7"/>
  <c r="GQ280" i="7"/>
  <c r="GV280" i="7"/>
  <c r="GZ280" i="7"/>
  <c r="HD280" i="7"/>
  <c r="HJ280" i="7"/>
  <c r="HN280" i="7"/>
  <c r="HR280" i="7"/>
  <c r="HV280" i="7"/>
  <c r="HZ280" i="7"/>
  <c r="ID280" i="7"/>
  <c r="IH280" i="7"/>
  <c r="IL280" i="7"/>
  <c r="IP280" i="7"/>
  <c r="IT280" i="7"/>
  <c r="IX280" i="7"/>
  <c r="JB280" i="7"/>
  <c r="JF280" i="7"/>
  <c r="JJ280" i="7"/>
  <c r="JN280" i="7"/>
  <c r="JR280" i="7"/>
  <c r="AP280" i="7"/>
  <c r="AT280" i="7"/>
  <c r="AX280" i="7"/>
  <c r="BB280" i="7"/>
  <c r="BF280" i="7"/>
  <c r="BJ280" i="7"/>
  <c r="BN280" i="7"/>
  <c r="BR280" i="7"/>
  <c r="BV280" i="7"/>
  <c r="BZ280" i="7"/>
  <c r="CD280" i="7"/>
  <c r="CH280" i="7"/>
  <c r="CL280" i="7"/>
  <c r="CP280" i="7"/>
  <c r="CT280" i="7"/>
  <c r="CX280" i="7"/>
  <c r="DB280" i="7"/>
  <c r="DF280" i="7"/>
  <c r="DJ280" i="7"/>
  <c r="DN280" i="7"/>
  <c r="DR280" i="7"/>
  <c r="DV280" i="7"/>
  <c r="DZ280" i="7"/>
  <c r="ED280" i="7"/>
  <c r="EH280" i="7"/>
  <c r="EL280" i="7"/>
  <c r="EP280" i="7"/>
  <c r="ET280" i="7"/>
  <c r="EX280" i="7"/>
  <c r="FB280" i="7"/>
  <c r="FF280" i="7"/>
  <c r="FJ280" i="7"/>
  <c r="FN280" i="7"/>
  <c r="FR280" i="7"/>
  <c r="FV280" i="7"/>
  <c r="FZ280" i="7"/>
  <c r="GD280" i="7"/>
  <c r="GH280" i="7"/>
  <c r="GM280" i="7"/>
  <c r="GR280" i="7"/>
  <c r="GW280" i="7"/>
  <c r="HA280" i="7"/>
  <c r="HE280" i="7"/>
  <c r="HK280" i="7"/>
  <c r="HO280" i="7"/>
  <c r="HS280" i="7"/>
  <c r="HW280" i="7"/>
  <c r="IA280" i="7"/>
  <c r="IE280" i="7"/>
  <c r="II280" i="7"/>
  <c r="IM280" i="7"/>
  <c r="IQ280" i="7"/>
  <c r="IU280" i="7"/>
  <c r="IY280" i="7"/>
  <c r="JC280" i="7"/>
  <c r="JG280" i="7"/>
  <c r="JK280" i="7"/>
  <c r="JO280" i="7"/>
  <c r="JS280" i="7"/>
  <c r="AQ280" i="7"/>
  <c r="AU280" i="7"/>
  <c r="AY280" i="7"/>
  <c r="BC280" i="7"/>
  <c r="BG280" i="7"/>
  <c r="BK280" i="7"/>
  <c r="BO280" i="7"/>
  <c r="BS280" i="7"/>
  <c r="BW280" i="7"/>
  <c r="CA280" i="7"/>
  <c r="CE280" i="7"/>
  <c r="CI280" i="7"/>
  <c r="CM280" i="7"/>
  <c r="CQ280" i="7"/>
  <c r="CU280" i="7"/>
  <c r="CY280" i="7"/>
  <c r="DC280" i="7"/>
  <c r="DG280" i="7"/>
  <c r="DK280" i="7"/>
  <c r="DO280" i="7"/>
  <c r="DS280" i="7"/>
  <c r="DW280" i="7"/>
  <c r="EA280" i="7"/>
  <c r="EE280" i="7"/>
  <c r="EI280" i="7"/>
  <c r="EM280" i="7"/>
  <c r="EQ280" i="7"/>
  <c r="EU280" i="7"/>
  <c r="EY280" i="7"/>
  <c r="FC280" i="7"/>
  <c r="FG280" i="7"/>
  <c r="FK280" i="7"/>
  <c r="FO280" i="7"/>
  <c r="FS280" i="7"/>
  <c r="FW280" i="7"/>
  <c r="GA280" i="7"/>
  <c r="GE280" i="7"/>
  <c r="GI280" i="7"/>
  <c r="GO280" i="7"/>
  <c r="GT280" i="7"/>
  <c r="GX280" i="7"/>
  <c r="HB280" i="7"/>
  <c r="HH280" i="7"/>
  <c r="HL280" i="7"/>
  <c r="HP280" i="7"/>
  <c r="HT280" i="7"/>
  <c r="HX280" i="7"/>
  <c r="IB280" i="7"/>
  <c r="IF280" i="7"/>
  <c r="IJ280" i="7"/>
  <c r="IN280" i="7"/>
  <c r="IR280" i="7"/>
  <c r="IV280" i="7"/>
  <c r="IZ280" i="7"/>
  <c r="JD280" i="7"/>
  <c r="JH280" i="7"/>
  <c r="JL280" i="7"/>
  <c r="JP280" i="7"/>
  <c r="JT280" i="7"/>
  <c r="L279" i="7"/>
  <c r="M279" i="7" s="1"/>
  <c r="O279" i="7"/>
  <c r="L277" i="7"/>
  <c r="O277" i="7"/>
  <c r="L275" i="7"/>
  <c r="M275" i="7" s="1"/>
  <c r="O275" i="7"/>
  <c r="L273" i="7"/>
  <c r="O273" i="7"/>
  <c r="L271" i="7"/>
  <c r="M271" i="7" s="1"/>
  <c r="HG268" i="7"/>
  <c r="O268" i="7"/>
  <c r="HG266" i="7"/>
  <c r="O266" i="7"/>
  <c r="AN266" i="7" s="1"/>
  <c r="GK262" i="7"/>
  <c r="O262" i="7"/>
  <c r="L260" i="7"/>
  <c r="AR258" i="7"/>
  <c r="AV258" i="7"/>
  <c r="AZ258" i="7"/>
  <c r="BD258" i="7"/>
  <c r="BH258" i="7"/>
  <c r="BL258" i="7"/>
  <c r="BP258" i="7"/>
  <c r="BT258" i="7"/>
  <c r="BX258" i="7"/>
  <c r="CB258" i="7"/>
  <c r="CF258" i="7"/>
  <c r="CJ258" i="7"/>
  <c r="CN258" i="7"/>
  <c r="CR258" i="7"/>
  <c r="CV258" i="7"/>
  <c r="CZ258" i="7"/>
  <c r="DD258" i="7"/>
  <c r="DH258" i="7"/>
  <c r="DL258" i="7"/>
  <c r="DP258" i="7"/>
  <c r="DT258" i="7"/>
  <c r="DX258" i="7"/>
  <c r="EB258" i="7"/>
  <c r="EF258" i="7"/>
  <c r="EJ258" i="7"/>
  <c r="EN258" i="7"/>
  <c r="ER258" i="7"/>
  <c r="EV258" i="7"/>
  <c r="EZ258" i="7"/>
  <c r="FD258" i="7"/>
  <c r="FH258" i="7"/>
  <c r="FL258" i="7"/>
  <c r="FP258" i="7"/>
  <c r="FV258" i="7"/>
  <c r="FZ258" i="7"/>
  <c r="GD258" i="7"/>
  <c r="GH258" i="7"/>
  <c r="GN258" i="7"/>
  <c r="GR258" i="7"/>
  <c r="GV258" i="7"/>
  <c r="GZ258" i="7"/>
  <c r="HD258" i="7"/>
  <c r="HH258" i="7"/>
  <c r="HL258" i="7"/>
  <c r="HP258" i="7"/>
  <c r="HT258" i="7"/>
  <c r="HX258" i="7"/>
  <c r="IB258" i="7"/>
  <c r="IF258" i="7"/>
  <c r="IJ258" i="7"/>
  <c r="IN258" i="7"/>
  <c r="IR258" i="7"/>
  <c r="IV258" i="7"/>
  <c r="IZ258" i="7"/>
  <c r="JD258" i="7"/>
  <c r="JH258" i="7"/>
  <c r="JL258" i="7"/>
  <c r="JP258" i="7"/>
  <c r="JT258" i="7"/>
  <c r="AO258" i="7"/>
  <c r="AS258" i="7"/>
  <c r="AW258" i="7"/>
  <c r="BA258" i="7"/>
  <c r="BE258" i="7"/>
  <c r="BI258" i="7"/>
  <c r="BM258" i="7"/>
  <c r="BQ258" i="7"/>
  <c r="BU258" i="7"/>
  <c r="BY258" i="7"/>
  <c r="CC258" i="7"/>
  <c r="CG258" i="7"/>
  <c r="CK258" i="7"/>
  <c r="CO258" i="7"/>
  <c r="CS258" i="7"/>
  <c r="CW258" i="7"/>
  <c r="DA258" i="7"/>
  <c r="DE258" i="7"/>
  <c r="DI258" i="7"/>
  <c r="DM258" i="7"/>
  <c r="DQ258" i="7"/>
  <c r="DU258" i="7"/>
  <c r="DY258" i="7"/>
  <c r="EC258" i="7"/>
  <c r="EG258" i="7"/>
  <c r="EK258" i="7"/>
  <c r="EO258" i="7"/>
  <c r="ES258" i="7"/>
  <c r="EW258" i="7"/>
  <c r="FA258" i="7"/>
  <c r="FE258" i="7"/>
  <c r="FI258" i="7"/>
  <c r="FM258" i="7"/>
  <c r="FQ258" i="7"/>
  <c r="FW258" i="7"/>
  <c r="GA258" i="7"/>
  <c r="GE258" i="7"/>
  <c r="GI258" i="7"/>
  <c r="GO258" i="7"/>
  <c r="GS258" i="7"/>
  <c r="GW258" i="7"/>
  <c r="HA258" i="7"/>
  <c r="HE258" i="7"/>
  <c r="HI258" i="7"/>
  <c r="HM258" i="7"/>
  <c r="HQ258" i="7"/>
  <c r="HU258" i="7"/>
  <c r="HY258" i="7"/>
  <c r="IC258" i="7"/>
  <c r="IG258" i="7"/>
  <c r="IK258" i="7"/>
  <c r="IO258" i="7"/>
  <c r="IS258" i="7"/>
  <c r="IW258" i="7"/>
  <c r="JA258" i="7"/>
  <c r="JE258" i="7"/>
  <c r="JI258" i="7"/>
  <c r="JM258" i="7"/>
  <c r="JQ258" i="7"/>
  <c r="JU258" i="7"/>
  <c r="AP258" i="7"/>
  <c r="AT258" i="7"/>
  <c r="AX258" i="7"/>
  <c r="BB258" i="7"/>
  <c r="BF258" i="7"/>
  <c r="BJ258" i="7"/>
  <c r="BN258" i="7"/>
  <c r="BR258" i="7"/>
  <c r="BV258" i="7"/>
  <c r="BZ258" i="7"/>
  <c r="CD258" i="7"/>
  <c r="CH258" i="7"/>
  <c r="CL258" i="7"/>
  <c r="CP258" i="7"/>
  <c r="CT258" i="7"/>
  <c r="CX258" i="7"/>
  <c r="DB258" i="7"/>
  <c r="DF258" i="7"/>
  <c r="DJ258" i="7"/>
  <c r="DN258" i="7"/>
  <c r="DR258" i="7"/>
  <c r="DV258" i="7"/>
  <c r="DZ258" i="7"/>
  <c r="ED258" i="7"/>
  <c r="EH258" i="7"/>
  <c r="EL258" i="7"/>
  <c r="EP258" i="7"/>
  <c r="ET258" i="7"/>
  <c r="EX258" i="7"/>
  <c r="FB258" i="7"/>
  <c r="FF258" i="7"/>
  <c r="FJ258" i="7"/>
  <c r="FN258" i="7"/>
  <c r="FT258" i="7"/>
  <c r="FX258" i="7"/>
  <c r="GB258" i="7"/>
  <c r="GF258" i="7"/>
  <c r="GL258" i="7"/>
  <c r="GP258" i="7"/>
  <c r="GT258" i="7"/>
  <c r="GX258" i="7"/>
  <c r="HB258" i="7"/>
  <c r="HF258" i="7"/>
  <c r="HJ258" i="7"/>
  <c r="HN258" i="7"/>
  <c r="HR258" i="7"/>
  <c r="HV258" i="7"/>
  <c r="HZ258" i="7"/>
  <c r="ID258" i="7"/>
  <c r="IH258" i="7"/>
  <c r="IL258" i="7"/>
  <c r="IP258" i="7"/>
  <c r="IT258" i="7"/>
  <c r="IX258" i="7"/>
  <c r="JB258" i="7"/>
  <c r="JF258" i="7"/>
  <c r="JJ258" i="7"/>
  <c r="JN258" i="7"/>
  <c r="JR258" i="7"/>
  <c r="AQ258" i="7"/>
  <c r="AU258" i="7"/>
  <c r="AY258" i="7"/>
  <c r="BC258" i="7"/>
  <c r="BG258" i="7"/>
  <c r="BK258" i="7"/>
  <c r="BO258" i="7"/>
  <c r="BS258" i="7"/>
  <c r="BW258" i="7"/>
  <c r="CA258" i="7"/>
  <c r="CE258" i="7"/>
  <c r="CI258" i="7"/>
  <c r="CM258" i="7"/>
  <c r="CQ258" i="7"/>
  <c r="CU258" i="7"/>
  <c r="CY258" i="7"/>
  <c r="DC258" i="7"/>
  <c r="DG258" i="7"/>
  <c r="DK258" i="7"/>
  <c r="DO258" i="7"/>
  <c r="DS258" i="7"/>
  <c r="DW258" i="7"/>
  <c r="EA258" i="7"/>
  <c r="EE258" i="7"/>
  <c r="EI258" i="7"/>
  <c r="EM258" i="7"/>
  <c r="EQ258" i="7"/>
  <c r="EU258" i="7"/>
  <c r="EY258" i="7"/>
  <c r="FC258" i="7"/>
  <c r="FG258" i="7"/>
  <c r="FK258" i="7"/>
  <c r="FO258" i="7"/>
  <c r="FU258" i="7"/>
  <c r="FY258" i="7"/>
  <c r="GC258" i="7"/>
  <c r="GG258" i="7"/>
  <c r="GM258" i="7"/>
  <c r="GQ258" i="7"/>
  <c r="GU258" i="7"/>
  <c r="GY258" i="7"/>
  <c r="HC258" i="7"/>
  <c r="HG258" i="7"/>
  <c r="HK258" i="7"/>
  <c r="HO258" i="7"/>
  <c r="HS258" i="7"/>
  <c r="HW258" i="7"/>
  <c r="IA258" i="7"/>
  <c r="IE258" i="7"/>
  <c r="II258" i="7"/>
  <c r="IM258" i="7"/>
  <c r="IQ258" i="7"/>
  <c r="IU258" i="7"/>
  <c r="IY258" i="7"/>
  <c r="JC258" i="7"/>
  <c r="JG258" i="7"/>
  <c r="JK258" i="7"/>
  <c r="JO258" i="7"/>
  <c r="JS258" i="7"/>
  <c r="AR256" i="7"/>
  <c r="AV256" i="7"/>
  <c r="AZ256" i="7"/>
  <c r="BD256" i="7"/>
  <c r="BH256" i="7"/>
  <c r="BL256" i="7"/>
  <c r="BP256" i="7"/>
  <c r="BT256" i="7"/>
  <c r="BX256" i="7"/>
  <c r="CB256" i="7"/>
  <c r="CF256" i="7"/>
  <c r="CJ256" i="7"/>
  <c r="CN256" i="7"/>
  <c r="CR256" i="7"/>
  <c r="CV256" i="7"/>
  <c r="CZ256" i="7"/>
  <c r="DD256" i="7"/>
  <c r="DH256" i="7"/>
  <c r="DL256" i="7"/>
  <c r="DP256" i="7"/>
  <c r="DT256" i="7"/>
  <c r="DX256" i="7"/>
  <c r="EB256" i="7"/>
  <c r="EF256" i="7"/>
  <c r="EJ256" i="7"/>
  <c r="EN256" i="7"/>
  <c r="ER256" i="7"/>
  <c r="EV256" i="7"/>
  <c r="EZ256" i="7"/>
  <c r="FD256" i="7"/>
  <c r="FH256" i="7"/>
  <c r="FL256" i="7"/>
  <c r="FQ256" i="7"/>
  <c r="FV256" i="7"/>
  <c r="FZ256" i="7"/>
  <c r="GD256" i="7"/>
  <c r="GH256" i="7"/>
  <c r="GN256" i="7"/>
  <c r="GR256" i="7"/>
  <c r="GV256" i="7"/>
  <c r="GZ256" i="7"/>
  <c r="HD256" i="7"/>
  <c r="HH256" i="7"/>
  <c r="HL256" i="7"/>
  <c r="HP256" i="7"/>
  <c r="HT256" i="7"/>
  <c r="HX256" i="7"/>
  <c r="IB256" i="7"/>
  <c r="IF256" i="7"/>
  <c r="IJ256" i="7"/>
  <c r="IN256" i="7"/>
  <c r="IR256" i="7"/>
  <c r="IV256" i="7"/>
  <c r="IZ256" i="7"/>
  <c r="JD256" i="7"/>
  <c r="JH256" i="7"/>
  <c r="JL256" i="7"/>
  <c r="JP256" i="7"/>
  <c r="JT256" i="7"/>
  <c r="AS256" i="7"/>
  <c r="AX256" i="7"/>
  <c r="BC256" i="7"/>
  <c r="BI256" i="7"/>
  <c r="BN256" i="7"/>
  <c r="BS256" i="7"/>
  <c r="BY256" i="7"/>
  <c r="CD256" i="7"/>
  <c r="CI256" i="7"/>
  <c r="CO256" i="7"/>
  <c r="CT256" i="7"/>
  <c r="CY256" i="7"/>
  <c r="DE256" i="7"/>
  <c r="DJ256" i="7"/>
  <c r="DO256" i="7"/>
  <c r="DU256" i="7"/>
  <c r="DZ256" i="7"/>
  <c r="EE256" i="7"/>
  <c r="EK256" i="7"/>
  <c r="EP256" i="7"/>
  <c r="EU256" i="7"/>
  <c r="FA256" i="7"/>
  <c r="FF256" i="7"/>
  <c r="FK256" i="7"/>
  <c r="FS256" i="7"/>
  <c r="FX256" i="7"/>
  <c r="GC256" i="7"/>
  <c r="GI256" i="7"/>
  <c r="GP256" i="7"/>
  <c r="GU256" i="7"/>
  <c r="HA256" i="7"/>
  <c r="HF256" i="7"/>
  <c r="HK256" i="7"/>
  <c r="HQ256" i="7"/>
  <c r="HV256" i="7"/>
  <c r="IA256" i="7"/>
  <c r="IG256" i="7"/>
  <c r="IL256" i="7"/>
  <c r="IQ256" i="7"/>
  <c r="IW256" i="7"/>
  <c r="JB256" i="7"/>
  <c r="JG256" i="7"/>
  <c r="JM256" i="7"/>
  <c r="JR256" i="7"/>
  <c r="AO256" i="7"/>
  <c r="AT256" i="7"/>
  <c r="AY256" i="7"/>
  <c r="BE256" i="7"/>
  <c r="BJ256" i="7"/>
  <c r="BO256" i="7"/>
  <c r="BU256" i="7"/>
  <c r="BZ256" i="7"/>
  <c r="CE256" i="7"/>
  <c r="CK256" i="7"/>
  <c r="CP256" i="7"/>
  <c r="CU256" i="7"/>
  <c r="DA256" i="7"/>
  <c r="DF256" i="7"/>
  <c r="DK256" i="7"/>
  <c r="DQ256" i="7"/>
  <c r="DV256" i="7"/>
  <c r="EA256" i="7"/>
  <c r="EG256" i="7"/>
  <c r="EL256" i="7"/>
  <c r="EQ256" i="7"/>
  <c r="EW256" i="7"/>
  <c r="FB256" i="7"/>
  <c r="FG256" i="7"/>
  <c r="FM256" i="7"/>
  <c r="FT256" i="7"/>
  <c r="FY256" i="7"/>
  <c r="GE256" i="7"/>
  <c r="GL256" i="7"/>
  <c r="GQ256" i="7"/>
  <c r="GW256" i="7"/>
  <c r="HB256" i="7"/>
  <c r="HG256" i="7"/>
  <c r="HM256" i="7"/>
  <c r="HR256" i="7"/>
  <c r="HW256" i="7"/>
  <c r="IC256" i="7"/>
  <c r="IH256" i="7"/>
  <c r="IM256" i="7"/>
  <c r="IS256" i="7"/>
  <c r="IX256" i="7"/>
  <c r="JC256" i="7"/>
  <c r="JI256" i="7"/>
  <c r="JN256" i="7"/>
  <c r="JS256" i="7"/>
  <c r="AP256" i="7"/>
  <c r="AU256" i="7"/>
  <c r="BA256" i="7"/>
  <c r="BF256" i="7"/>
  <c r="BK256" i="7"/>
  <c r="BQ256" i="7"/>
  <c r="BV256" i="7"/>
  <c r="CA256" i="7"/>
  <c r="CG256" i="7"/>
  <c r="CL256" i="7"/>
  <c r="CQ256" i="7"/>
  <c r="CW256" i="7"/>
  <c r="DB256" i="7"/>
  <c r="DG256" i="7"/>
  <c r="DM256" i="7"/>
  <c r="DR256" i="7"/>
  <c r="DW256" i="7"/>
  <c r="EC256" i="7"/>
  <c r="EH256" i="7"/>
  <c r="EM256" i="7"/>
  <c r="ES256" i="7"/>
  <c r="EX256" i="7"/>
  <c r="FC256" i="7"/>
  <c r="FI256" i="7"/>
  <c r="FN256" i="7"/>
  <c r="FU256" i="7"/>
  <c r="GA256" i="7"/>
  <c r="GF256" i="7"/>
  <c r="GM256" i="7"/>
  <c r="GS256" i="7"/>
  <c r="GX256" i="7"/>
  <c r="HC256" i="7"/>
  <c r="HI256" i="7"/>
  <c r="HN256" i="7"/>
  <c r="HS256" i="7"/>
  <c r="HY256" i="7"/>
  <c r="ID256" i="7"/>
  <c r="II256" i="7"/>
  <c r="IO256" i="7"/>
  <c r="IT256" i="7"/>
  <c r="IY256" i="7"/>
  <c r="JE256" i="7"/>
  <c r="JJ256" i="7"/>
  <c r="JO256" i="7"/>
  <c r="JU256" i="7"/>
  <c r="AQ256" i="7"/>
  <c r="AW256" i="7"/>
  <c r="BB256" i="7"/>
  <c r="BG256" i="7"/>
  <c r="BM256" i="7"/>
  <c r="BR256" i="7"/>
  <c r="BW256" i="7"/>
  <c r="CC256" i="7"/>
  <c r="CH256" i="7"/>
  <c r="CM256" i="7"/>
  <c r="CS256" i="7"/>
  <c r="CX256" i="7"/>
  <c r="DC256" i="7"/>
  <c r="DI256" i="7"/>
  <c r="DN256" i="7"/>
  <c r="DS256" i="7"/>
  <c r="DY256" i="7"/>
  <c r="ED256" i="7"/>
  <c r="EI256" i="7"/>
  <c r="EO256" i="7"/>
  <c r="ET256" i="7"/>
  <c r="EY256" i="7"/>
  <c r="FE256" i="7"/>
  <c r="FJ256" i="7"/>
  <c r="FO256" i="7"/>
  <c r="FW256" i="7"/>
  <c r="GB256" i="7"/>
  <c r="GG256" i="7"/>
  <c r="GO256" i="7"/>
  <c r="GT256" i="7"/>
  <c r="GY256" i="7"/>
  <c r="HE256" i="7"/>
  <c r="HJ256" i="7"/>
  <c r="HO256" i="7"/>
  <c r="HU256" i="7"/>
  <c r="HZ256" i="7"/>
  <c r="IE256" i="7"/>
  <c r="IK256" i="7"/>
  <c r="IP256" i="7"/>
  <c r="IU256" i="7"/>
  <c r="JA256" i="7"/>
  <c r="JF256" i="7"/>
  <c r="JK256" i="7"/>
  <c r="JQ256" i="7"/>
  <c r="AP254" i="7"/>
  <c r="AT254" i="7"/>
  <c r="AX254" i="7"/>
  <c r="BB254" i="7"/>
  <c r="BF254" i="7"/>
  <c r="BJ254" i="7"/>
  <c r="BN254" i="7"/>
  <c r="BR254" i="7"/>
  <c r="BV254" i="7"/>
  <c r="BZ254" i="7"/>
  <c r="CD254" i="7"/>
  <c r="CH254" i="7"/>
  <c r="CL254" i="7"/>
  <c r="CP254" i="7"/>
  <c r="CT254" i="7"/>
  <c r="CX254" i="7"/>
  <c r="DB254" i="7"/>
  <c r="DF254" i="7"/>
  <c r="DJ254" i="7"/>
  <c r="DN254" i="7"/>
  <c r="DR254" i="7"/>
  <c r="DV254" i="7"/>
  <c r="DZ254" i="7"/>
  <c r="ED254" i="7"/>
  <c r="EH254" i="7"/>
  <c r="EL254" i="7"/>
  <c r="EP254" i="7"/>
  <c r="ET254" i="7"/>
  <c r="EX254" i="7"/>
  <c r="FB254" i="7"/>
  <c r="FF254" i="7"/>
  <c r="FJ254" i="7"/>
  <c r="FN254" i="7"/>
  <c r="FS254" i="7"/>
  <c r="FX254" i="7"/>
  <c r="GB254" i="7"/>
  <c r="GF254" i="7"/>
  <c r="GL254" i="7"/>
  <c r="GP254" i="7"/>
  <c r="GT254" i="7"/>
  <c r="GX254" i="7"/>
  <c r="HB254" i="7"/>
  <c r="HF254" i="7"/>
  <c r="HJ254" i="7"/>
  <c r="HN254" i="7"/>
  <c r="HR254" i="7"/>
  <c r="HV254" i="7"/>
  <c r="HZ254" i="7"/>
  <c r="ID254" i="7"/>
  <c r="IH254" i="7"/>
  <c r="IL254" i="7"/>
  <c r="IP254" i="7"/>
  <c r="IT254" i="7"/>
  <c r="IX254" i="7"/>
  <c r="JB254" i="7"/>
  <c r="JF254" i="7"/>
  <c r="JJ254" i="7"/>
  <c r="JN254" i="7"/>
  <c r="JR254" i="7"/>
  <c r="AO254" i="7"/>
  <c r="AS254" i="7"/>
  <c r="AW254" i="7"/>
  <c r="BA254" i="7"/>
  <c r="BE254" i="7"/>
  <c r="BI254" i="7"/>
  <c r="BM254" i="7"/>
  <c r="BQ254" i="7"/>
  <c r="BU254" i="7"/>
  <c r="BY254" i="7"/>
  <c r="CC254" i="7"/>
  <c r="CG254" i="7"/>
  <c r="CK254" i="7"/>
  <c r="CO254" i="7"/>
  <c r="CS254" i="7"/>
  <c r="CW254" i="7"/>
  <c r="DA254" i="7"/>
  <c r="DE254" i="7"/>
  <c r="DI254" i="7"/>
  <c r="DM254" i="7"/>
  <c r="DQ254" i="7"/>
  <c r="DU254" i="7"/>
  <c r="DY254" i="7"/>
  <c r="EC254" i="7"/>
  <c r="EG254" i="7"/>
  <c r="EK254" i="7"/>
  <c r="EO254" i="7"/>
  <c r="ES254" i="7"/>
  <c r="EW254" i="7"/>
  <c r="FA254" i="7"/>
  <c r="FE254" i="7"/>
  <c r="FI254" i="7"/>
  <c r="FM254" i="7"/>
  <c r="FR254" i="7"/>
  <c r="FW254" i="7"/>
  <c r="GA254" i="7"/>
  <c r="GE254" i="7"/>
  <c r="GI254" i="7"/>
  <c r="GO254" i="7"/>
  <c r="GS254" i="7"/>
  <c r="GW254" i="7"/>
  <c r="HA254" i="7"/>
  <c r="HE254" i="7"/>
  <c r="HI254" i="7"/>
  <c r="HM254" i="7"/>
  <c r="HQ254" i="7"/>
  <c r="HU254" i="7"/>
  <c r="HY254" i="7"/>
  <c r="IC254" i="7"/>
  <c r="IG254" i="7"/>
  <c r="IK254" i="7"/>
  <c r="IO254" i="7"/>
  <c r="IS254" i="7"/>
  <c r="IW254" i="7"/>
  <c r="JA254" i="7"/>
  <c r="JE254" i="7"/>
  <c r="JI254" i="7"/>
  <c r="JM254" i="7"/>
  <c r="JQ254" i="7"/>
  <c r="JU254" i="7"/>
  <c r="AV254" i="7"/>
  <c r="BD254" i="7"/>
  <c r="BL254" i="7"/>
  <c r="BT254" i="7"/>
  <c r="CB254" i="7"/>
  <c r="CJ254" i="7"/>
  <c r="CR254" i="7"/>
  <c r="CZ254" i="7"/>
  <c r="DH254" i="7"/>
  <c r="DP254" i="7"/>
  <c r="DX254" i="7"/>
  <c r="EF254" i="7"/>
  <c r="EN254" i="7"/>
  <c r="EV254" i="7"/>
  <c r="FD254" i="7"/>
  <c r="FL254" i="7"/>
  <c r="FU254" i="7"/>
  <c r="GD254" i="7"/>
  <c r="GN254" i="7"/>
  <c r="GV254" i="7"/>
  <c r="HD254" i="7"/>
  <c r="HL254" i="7"/>
  <c r="HT254" i="7"/>
  <c r="IB254" i="7"/>
  <c r="IJ254" i="7"/>
  <c r="IR254" i="7"/>
  <c r="IZ254" i="7"/>
  <c r="JH254" i="7"/>
  <c r="JP254" i="7"/>
  <c r="AQ254" i="7"/>
  <c r="AY254" i="7"/>
  <c r="BG254" i="7"/>
  <c r="BO254" i="7"/>
  <c r="BW254" i="7"/>
  <c r="CE254" i="7"/>
  <c r="CM254" i="7"/>
  <c r="CU254" i="7"/>
  <c r="DC254" i="7"/>
  <c r="DK254" i="7"/>
  <c r="DS254" i="7"/>
  <c r="EA254" i="7"/>
  <c r="EI254" i="7"/>
  <c r="EQ254" i="7"/>
  <c r="EY254" i="7"/>
  <c r="FG254" i="7"/>
  <c r="FO254" i="7"/>
  <c r="FY254" i="7"/>
  <c r="GG254" i="7"/>
  <c r="GQ254" i="7"/>
  <c r="GY254" i="7"/>
  <c r="HG254" i="7"/>
  <c r="HO254" i="7"/>
  <c r="HW254" i="7"/>
  <c r="IE254" i="7"/>
  <c r="IM254" i="7"/>
  <c r="IU254" i="7"/>
  <c r="JC254" i="7"/>
  <c r="JK254" i="7"/>
  <c r="JS254" i="7"/>
  <c r="AR254" i="7"/>
  <c r="AZ254" i="7"/>
  <c r="BH254" i="7"/>
  <c r="BP254" i="7"/>
  <c r="BX254" i="7"/>
  <c r="CF254" i="7"/>
  <c r="CN254" i="7"/>
  <c r="CV254" i="7"/>
  <c r="DD254" i="7"/>
  <c r="DL254" i="7"/>
  <c r="DT254" i="7"/>
  <c r="EB254" i="7"/>
  <c r="EJ254" i="7"/>
  <c r="ER254" i="7"/>
  <c r="EZ254" i="7"/>
  <c r="FH254" i="7"/>
  <c r="FQ254" i="7"/>
  <c r="FZ254" i="7"/>
  <c r="GH254" i="7"/>
  <c r="GR254" i="7"/>
  <c r="GZ254" i="7"/>
  <c r="HH254" i="7"/>
  <c r="HP254" i="7"/>
  <c r="HX254" i="7"/>
  <c r="IF254" i="7"/>
  <c r="IN254" i="7"/>
  <c r="IV254" i="7"/>
  <c r="JD254" i="7"/>
  <c r="JL254" i="7"/>
  <c r="JT254" i="7"/>
  <c r="AU254" i="7"/>
  <c r="BC254" i="7"/>
  <c r="BK254" i="7"/>
  <c r="BS254" i="7"/>
  <c r="CA254" i="7"/>
  <c r="CI254" i="7"/>
  <c r="CQ254" i="7"/>
  <c r="CY254" i="7"/>
  <c r="DG254" i="7"/>
  <c r="DO254" i="7"/>
  <c r="DW254" i="7"/>
  <c r="EE254" i="7"/>
  <c r="EM254" i="7"/>
  <c r="EU254" i="7"/>
  <c r="FC254" i="7"/>
  <c r="FK254" i="7"/>
  <c r="FT254" i="7"/>
  <c r="GC254" i="7"/>
  <c r="GM254" i="7"/>
  <c r="GU254" i="7"/>
  <c r="HC254" i="7"/>
  <c r="HK254" i="7"/>
  <c r="HS254" i="7"/>
  <c r="IA254" i="7"/>
  <c r="II254" i="7"/>
  <c r="IQ254" i="7"/>
  <c r="IY254" i="7"/>
  <c r="JG254" i="7"/>
  <c r="JO254" i="7"/>
  <c r="AQ252" i="7"/>
  <c r="AU252" i="7"/>
  <c r="AY252" i="7"/>
  <c r="BC252" i="7"/>
  <c r="BG252" i="7"/>
  <c r="BK252" i="7"/>
  <c r="BO252" i="7"/>
  <c r="BS252" i="7"/>
  <c r="BW252" i="7"/>
  <c r="CA252" i="7"/>
  <c r="CE252" i="7"/>
  <c r="CI252" i="7"/>
  <c r="CM252" i="7"/>
  <c r="CQ252" i="7"/>
  <c r="CU252" i="7"/>
  <c r="CY252" i="7"/>
  <c r="DC252" i="7"/>
  <c r="DG252" i="7"/>
  <c r="DK252" i="7"/>
  <c r="DO252" i="7"/>
  <c r="DS252" i="7"/>
  <c r="DW252" i="7"/>
  <c r="EA252" i="7"/>
  <c r="EE252" i="7"/>
  <c r="EI252" i="7"/>
  <c r="EM252" i="7"/>
  <c r="EQ252" i="7"/>
  <c r="EU252" i="7"/>
  <c r="EY252" i="7"/>
  <c r="FC252" i="7"/>
  <c r="FG252" i="7"/>
  <c r="FK252" i="7"/>
  <c r="FO252" i="7"/>
  <c r="FT252" i="7"/>
  <c r="FY252" i="7"/>
  <c r="GC252" i="7"/>
  <c r="GG252" i="7"/>
  <c r="GM252" i="7"/>
  <c r="GQ252" i="7"/>
  <c r="GU252" i="7"/>
  <c r="GY252" i="7"/>
  <c r="HC252" i="7"/>
  <c r="HG252" i="7"/>
  <c r="HK252" i="7"/>
  <c r="HO252" i="7"/>
  <c r="HS252" i="7"/>
  <c r="HW252" i="7"/>
  <c r="IA252" i="7"/>
  <c r="IE252" i="7"/>
  <c r="II252" i="7"/>
  <c r="IM252" i="7"/>
  <c r="IQ252" i="7"/>
  <c r="IU252" i="7"/>
  <c r="IY252" i="7"/>
  <c r="JC252" i="7"/>
  <c r="JG252" i="7"/>
  <c r="JK252" i="7"/>
  <c r="JO252" i="7"/>
  <c r="JS252" i="7"/>
  <c r="AP252" i="7"/>
  <c r="AT252" i="7"/>
  <c r="AX252" i="7"/>
  <c r="BB252" i="7"/>
  <c r="BF252" i="7"/>
  <c r="BJ252" i="7"/>
  <c r="BN252" i="7"/>
  <c r="BR252" i="7"/>
  <c r="BV252" i="7"/>
  <c r="BZ252" i="7"/>
  <c r="CD252" i="7"/>
  <c r="CH252" i="7"/>
  <c r="CL252" i="7"/>
  <c r="CP252" i="7"/>
  <c r="CT252" i="7"/>
  <c r="CX252" i="7"/>
  <c r="DB252" i="7"/>
  <c r="DF252" i="7"/>
  <c r="DJ252" i="7"/>
  <c r="DN252" i="7"/>
  <c r="DR252" i="7"/>
  <c r="DV252" i="7"/>
  <c r="DZ252" i="7"/>
  <c r="ED252" i="7"/>
  <c r="EH252" i="7"/>
  <c r="EL252" i="7"/>
  <c r="EP252" i="7"/>
  <c r="ET252" i="7"/>
  <c r="EX252" i="7"/>
  <c r="FB252" i="7"/>
  <c r="FF252" i="7"/>
  <c r="FJ252" i="7"/>
  <c r="FN252" i="7"/>
  <c r="FR252" i="7"/>
  <c r="FX252" i="7"/>
  <c r="GB252" i="7"/>
  <c r="GF252" i="7"/>
  <c r="GL252" i="7"/>
  <c r="GP252" i="7"/>
  <c r="GT252" i="7"/>
  <c r="GX252" i="7"/>
  <c r="HB252" i="7"/>
  <c r="HF252" i="7"/>
  <c r="HJ252" i="7"/>
  <c r="HN252" i="7"/>
  <c r="HR252" i="7"/>
  <c r="HV252" i="7"/>
  <c r="HZ252" i="7"/>
  <c r="ID252" i="7"/>
  <c r="IH252" i="7"/>
  <c r="IL252" i="7"/>
  <c r="IP252" i="7"/>
  <c r="IT252" i="7"/>
  <c r="IX252" i="7"/>
  <c r="JB252" i="7"/>
  <c r="JF252" i="7"/>
  <c r="JJ252" i="7"/>
  <c r="JN252" i="7"/>
  <c r="JR252" i="7"/>
  <c r="AS252" i="7"/>
  <c r="BA252" i="7"/>
  <c r="BI252" i="7"/>
  <c r="BQ252" i="7"/>
  <c r="BY252" i="7"/>
  <c r="CG252" i="7"/>
  <c r="CO252" i="7"/>
  <c r="CW252" i="7"/>
  <c r="DE252" i="7"/>
  <c r="DM252" i="7"/>
  <c r="DU252" i="7"/>
  <c r="EC252" i="7"/>
  <c r="EK252" i="7"/>
  <c r="ES252" i="7"/>
  <c r="FA252" i="7"/>
  <c r="FI252" i="7"/>
  <c r="FQ252" i="7"/>
  <c r="GA252" i="7"/>
  <c r="GI252" i="7"/>
  <c r="GS252" i="7"/>
  <c r="HA252" i="7"/>
  <c r="HI252" i="7"/>
  <c r="HQ252" i="7"/>
  <c r="HY252" i="7"/>
  <c r="IG252" i="7"/>
  <c r="IO252" i="7"/>
  <c r="IW252" i="7"/>
  <c r="JE252" i="7"/>
  <c r="JM252" i="7"/>
  <c r="JU252" i="7"/>
  <c r="AV252" i="7"/>
  <c r="BD252" i="7"/>
  <c r="BL252" i="7"/>
  <c r="BT252" i="7"/>
  <c r="CB252" i="7"/>
  <c r="CJ252" i="7"/>
  <c r="CR252" i="7"/>
  <c r="CZ252" i="7"/>
  <c r="DH252" i="7"/>
  <c r="DP252" i="7"/>
  <c r="DX252" i="7"/>
  <c r="EF252" i="7"/>
  <c r="EN252" i="7"/>
  <c r="EV252" i="7"/>
  <c r="FD252" i="7"/>
  <c r="FL252" i="7"/>
  <c r="FU252" i="7"/>
  <c r="GD252" i="7"/>
  <c r="GN252" i="7"/>
  <c r="GV252" i="7"/>
  <c r="HD252" i="7"/>
  <c r="HL252" i="7"/>
  <c r="HT252" i="7"/>
  <c r="IB252" i="7"/>
  <c r="IJ252" i="7"/>
  <c r="IR252" i="7"/>
  <c r="IZ252" i="7"/>
  <c r="JH252" i="7"/>
  <c r="JP252" i="7"/>
  <c r="AO252" i="7"/>
  <c r="AW252" i="7"/>
  <c r="BE252" i="7"/>
  <c r="BM252" i="7"/>
  <c r="BU252" i="7"/>
  <c r="CC252" i="7"/>
  <c r="CK252" i="7"/>
  <c r="CS252" i="7"/>
  <c r="DA252" i="7"/>
  <c r="DI252" i="7"/>
  <c r="DQ252" i="7"/>
  <c r="DY252" i="7"/>
  <c r="EG252" i="7"/>
  <c r="EO252" i="7"/>
  <c r="EW252" i="7"/>
  <c r="FE252" i="7"/>
  <c r="FM252" i="7"/>
  <c r="FW252" i="7"/>
  <c r="GE252" i="7"/>
  <c r="GO252" i="7"/>
  <c r="GW252" i="7"/>
  <c r="HE252" i="7"/>
  <c r="HM252" i="7"/>
  <c r="HU252" i="7"/>
  <c r="IC252" i="7"/>
  <c r="IK252" i="7"/>
  <c r="IS252" i="7"/>
  <c r="JA252" i="7"/>
  <c r="JI252" i="7"/>
  <c r="JQ252" i="7"/>
  <c r="AR252" i="7"/>
  <c r="AZ252" i="7"/>
  <c r="BH252" i="7"/>
  <c r="BP252" i="7"/>
  <c r="BX252" i="7"/>
  <c r="CF252" i="7"/>
  <c r="CN252" i="7"/>
  <c r="CV252" i="7"/>
  <c r="DD252" i="7"/>
  <c r="DL252" i="7"/>
  <c r="DT252" i="7"/>
  <c r="EB252" i="7"/>
  <c r="EJ252" i="7"/>
  <c r="ER252" i="7"/>
  <c r="EZ252" i="7"/>
  <c r="FH252" i="7"/>
  <c r="FP252" i="7"/>
  <c r="FZ252" i="7"/>
  <c r="GH252" i="7"/>
  <c r="GR252" i="7"/>
  <c r="GZ252" i="7"/>
  <c r="HH252" i="7"/>
  <c r="HP252" i="7"/>
  <c r="HX252" i="7"/>
  <c r="IF252" i="7"/>
  <c r="IN252" i="7"/>
  <c r="IV252" i="7"/>
  <c r="JD252" i="7"/>
  <c r="JL252" i="7"/>
  <c r="JT252" i="7"/>
  <c r="AP250" i="7"/>
  <c r="AT250" i="7"/>
  <c r="AX250" i="7"/>
  <c r="BB250" i="7"/>
  <c r="BF250" i="7"/>
  <c r="BJ250" i="7"/>
  <c r="BN250" i="7"/>
  <c r="BR250" i="7"/>
  <c r="BV250" i="7"/>
  <c r="BZ250" i="7"/>
  <c r="CD250" i="7"/>
  <c r="CH250" i="7"/>
  <c r="CL250" i="7"/>
  <c r="CP250" i="7"/>
  <c r="CT250" i="7"/>
  <c r="CX250" i="7"/>
  <c r="DB250" i="7"/>
  <c r="DF250" i="7"/>
  <c r="DJ250" i="7"/>
  <c r="DN250" i="7"/>
  <c r="DR250" i="7"/>
  <c r="DV250" i="7"/>
  <c r="DZ250" i="7"/>
  <c r="ED250" i="7"/>
  <c r="EH250" i="7"/>
  <c r="EL250" i="7"/>
  <c r="EP250" i="7"/>
  <c r="ET250" i="7"/>
  <c r="EX250" i="7"/>
  <c r="FB250" i="7"/>
  <c r="FF250" i="7"/>
  <c r="FJ250" i="7"/>
  <c r="FN250" i="7"/>
  <c r="FT250" i="7"/>
  <c r="FX250" i="7"/>
  <c r="GB250" i="7"/>
  <c r="GF250" i="7"/>
  <c r="GL250" i="7"/>
  <c r="GP250" i="7"/>
  <c r="GT250" i="7"/>
  <c r="GX250" i="7"/>
  <c r="HB250" i="7"/>
  <c r="HF250" i="7"/>
  <c r="HJ250" i="7"/>
  <c r="HN250" i="7"/>
  <c r="HR250" i="7"/>
  <c r="HV250" i="7"/>
  <c r="HZ250" i="7"/>
  <c r="ID250" i="7"/>
  <c r="IH250" i="7"/>
  <c r="IL250" i="7"/>
  <c r="IP250" i="7"/>
  <c r="IT250" i="7"/>
  <c r="IX250" i="7"/>
  <c r="JB250" i="7"/>
  <c r="JF250" i="7"/>
  <c r="JJ250" i="7"/>
  <c r="JN250" i="7"/>
  <c r="JR250" i="7"/>
  <c r="AO250" i="7"/>
  <c r="AS250" i="7"/>
  <c r="AW250" i="7"/>
  <c r="BA250" i="7"/>
  <c r="BE250" i="7"/>
  <c r="BI250" i="7"/>
  <c r="BM250" i="7"/>
  <c r="BQ250" i="7"/>
  <c r="BU250" i="7"/>
  <c r="BY250" i="7"/>
  <c r="CC250" i="7"/>
  <c r="CG250" i="7"/>
  <c r="CK250" i="7"/>
  <c r="CO250" i="7"/>
  <c r="CS250" i="7"/>
  <c r="CW250" i="7"/>
  <c r="DA250" i="7"/>
  <c r="DE250" i="7"/>
  <c r="DI250" i="7"/>
  <c r="DM250" i="7"/>
  <c r="DQ250" i="7"/>
  <c r="DU250" i="7"/>
  <c r="DY250" i="7"/>
  <c r="EC250" i="7"/>
  <c r="EG250" i="7"/>
  <c r="EK250" i="7"/>
  <c r="EO250" i="7"/>
  <c r="ES250" i="7"/>
  <c r="EW250" i="7"/>
  <c r="FA250" i="7"/>
  <c r="FE250" i="7"/>
  <c r="FI250" i="7"/>
  <c r="FM250" i="7"/>
  <c r="FR250" i="7"/>
  <c r="FW250" i="7"/>
  <c r="GA250" i="7"/>
  <c r="GE250" i="7"/>
  <c r="GI250" i="7"/>
  <c r="GO250" i="7"/>
  <c r="GS250" i="7"/>
  <c r="GW250" i="7"/>
  <c r="HA250" i="7"/>
  <c r="HE250" i="7"/>
  <c r="HI250" i="7"/>
  <c r="HM250" i="7"/>
  <c r="HQ250" i="7"/>
  <c r="HU250" i="7"/>
  <c r="HY250" i="7"/>
  <c r="IC250" i="7"/>
  <c r="IG250" i="7"/>
  <c r="IK250" i="7"/>
  <c r="IO250" i="7"/>
  <c r="IS250" i="7"/>
  <c r="IW250" i="7"/>
  <c r="JA250" i="7"/>
  <c r="JE250" i="7"/>
  <c r="JI250" i="7"/>
  <c r="JM250" i="7"/>
  <c r="JQ250" i="7"/>
  <c r="JU250" i="7"/>
  <c r="AR250" i="7"/>
  <c r="AZ250" i="7"/>
  <c r="BH250" i="7"/>
  <c r="BP250" i="7"/>
  <c r="BX250" i="7"/>
  <c r="CF250" i="7"/>
  <c r="CN250" i="7"/>
  <c r="CV250" i="7"/>
  <c r="DD250" i="7"/>
  <c r="DL250" i="7"/>
  <c r="DT250" i="7"/>
  <c r="EB250" i="7"/>
  <c r="EJ250" i="7"/>
  <c r="ER250" i="7"/>
  <c r="EZ250" i="7"/>
  <c r="FH250" i="7"/>
  <c r="FP250" i="7"/>
  <c r="FZ250" i="7"/>
  <c r="GH250" i="7"/>
  <c r="GR250" i="7"/>
  <c r="GZ250" i="7"/>
  <c r="HH250" i="7"/>
  <c r="HP250" i="7"/>
  <c r="HX250" i="7"/>
  <c r="IF250" i="7"/>
  <c r="IN250" i="7"/>
  <c r="IV250" i="7"/>
  <c r="JD250" i="7"/>
  <c r="JL250" i="7"/>
  <c r="JT250" i="7"/>
  <c r="AU250" i="7"/>
  <c r="BC250" i="7"/>
  <c r="BK250" i="7"/>
  <c r="BS250" i="7"/>
  <c r="CA250" i="7"/>
  <c r="CI250" i="7"/>
  <c r="CQ250" i="7"/>
  <c r="CY250" i="7"/>
  <c r="DG250" i="7"/>
  <c r="DO250" i="7"/>
  <c r="DW250" i="7"/>
  <c r="EE250" i="7"/>
  <c r="EM250" i="7"/>
  <c r="EU250" i="7"/>
  <c r="FC250" i="7"/>
  <c r="FK250" i="7"/>
  <c r="FU250" i="7"/>
  <c r="GC250" i="7"/>
  <c r="GM250" i="7"/>
  <c r="GU250" i="7"/>
  <c r="HC250" i="7"/>
  <c r="HK250" i="7"/>
  <c r="HS250" i="7"/>
  <c r="IA250" i="7"/>
  <c r="II250" i="7"/>
  <c r="IQ250" i="7"/>
  <c r="IY250" i="7"/>
  <c r="JG250" i="7"/>
  <c r="JO250" i="7"/>
  <c r="AV250" i="7"/>
  <c r="BD250" i="7"/>
  <c r="BL250" i="7"/>
  <c r="BT250" i="7"/>
  <c r="CB250" i="7"/>
  <c r="CJ250" i="7"/>
  <c r="CR250" i="7"/>
  <c r="CZ250" i="7"/>
  <c r="DH250" i="7"/>
  <c r="DP250" i="7"/>
  <c r="DX250" i="7"/>
  <c r="EF250" i="7"/>
  <c r="EN250" i="7"/>
  <c r="EV250" i="7"/>
  <c r="FD250" i="7"/>
  <c r="FL250" i="7"/>
  <c r="FV250" i="7"/>
  <c r="GD250" i="7"/>
  <c r="GN250" i="7"/>
  <c r="GV250" i="7"/>
  <c r="HD250" i="7"/>
  <c r="HL250" i="7"/>
  <c r="HT250" i="7"/>
  <c r="IB250" i="7"/>
  <c r="IJ250" i="7"/>
  <c r="IR250" i="7"/>
  <c r="IZ250" i="7"/>
  <c r="JH250" i="7"/>
  <c r="JP250" i="7"/>
  <c r="AQ250" i="7"/>
  <c r="AY250" i="7"/>
  <c r="BG250" i="7"/>
  <c r="BO250" i="7"/>
  <c r="BW250" i="7"/>
  <c r="CE250" i="7"/>
  <c r="CM250" i="7"/>
  <c r="CU250" i="7"/>
  <c r="DC250" i="7"/>
  <c r="DK250" i="7"/>
  <c r="DS250" i="7"/>
  <c r="EA250" i="7"/>
  <c r="EI250" i="7"/>
  <c r="EQ250" i="7"/>
  <c r="EY250" i="7"/>
  <c r="FG250" i="7"/>
  <c r="FO250" i="7"/>
  <c r="FY250" i="7"/>
  <c r="GG250" i="7"/>
  <c r="GQ250" i="7"/>
  <c r="GY250" i="7"/>
  <c r="HG250" i="7"/>
  <c r="HO250" i="7"/>
  <c r="HW250" i="7"/>
  <c r="IE250" i="7"/>
  <c r="IM250" i="7"/>
  <c r="IU250" i="7"/>
  <c r="JC250" i="7"/>
  <c r="JK250" i="7"/>
  <c r="JS250" i="7"/>
  <c r="AN248" i="7"/>
  <c r="AR248" i="7"/>
  <c r="AV248" i="7"/>
  <c r="AZ248" i="7"/>
  <c r="BD248" i="7"/>
  <c r="BH248" i="7"/>
  <c r="BL248" i="7"/>
  <c r="BP248" i="7"/>
  <c r="BT248" i="7"/>
  <c r="BX248" i="7"/>
  <c r="CB248" i="7"/>
  <c r="CF248" i="7"/>
  <c r="CJ248" i="7"/>
  <c r="CN248" i="7"/>
  <c r="CR248" i="7"/>
  <c r="CV248" i="7"/>
  <c r="CZ248" i="7"/>
  <c r="DD248" i="7"/>
  <c r="DH248" i="7"/>
  <c r="DL248" i="7"/>
  <c r="DP248" i="7"/>
  <c r="DT248" i="7"/>
  <c r="DX248" i="7"/>
  <c r="EB248" i="7"/>
  <c r="EF248" i="7"/>
  <c r="EJ248" i="7"/>
  <c r="EN248" i="7"/>
  <c r="ER248" i="7"/>
  <c r="EV248" i="7"/>
  <c r="EZ248" i="7"/>
  <c r="FD248" i="7"/>
  <c r="FH248" i="7"/>
  <c r="FL248" i="7"/>
  <c r="FP248" i="7"/>
  <c r="FV248" i="7"/>
  <c r="FZ248" i="7"/>
  <c r="GD248" i="7"/>
  <c r="GH248" i="7"/>
  <c r="GN248" i="7"/>
  <c r="GR248" i="7"/>
  <c r="GV248" i="7"/>
  <c r="GZ248" i="7"/>
  <c r="HD248" i="7"/>
  <c r="HH248" i="7"/>
  <c r="HL248" i="7"/>
  <c r="HP248" i="7"/>
  <c r="HT248" i="7"/>
  <c r="HX248" i="7"/>
  <c r="IB248" i="7"/>
  <c r="IF248" i="7"/>
  <c r="IJ248" i="7"/>
  <c r="IN248" i="7"/>
  <c r="IR248" i="7"/>
  <c r="IV248" i="7"/>
  <c r="IZ248" i="7"/>
  <c r="JD248" i="7"/>
  <c r="JH248" i="7"/>
  <c r="JL248" i="7"/>
  <c r="JP248" i="7"/>
  <c r="JT248" i="7"/>
  <c r="AQ248" i="7"/>
  <c r="AU248" i="7"/>
  <c r="AY248" i="7"/>
  <c r="BC248" i="7"/>
  <c r="BG248" i="7"/>
  <c r="BK248" i="7"/>
  <c r="BO248" i="7"/>
  <c r="BS248" i="7"/>
  <c r="BW248" i="7"/>
  <c r="CA248" i="7"/>
  <c r="CE248" i="7"/>
  <c r="CI248" i="7"/>
  <c r="CM248" i="7"/>
  <c r="CQ248" i="7"/>
  <c r="CU248" i="7"/>
  <c r="CY248" i="7"/>
  <c r="DC248" i="7"/>
  <c r="DG248" i="7"/>
  <c r="DK248" i="7"/>
  <c r="DO248" i="7"/>
  <c r="DS248" i="7"/>
  <c r="DW248" i="7"/>
  <c r="EA248" i="7"/>
  <c r="EE248" i="7"/>
  <c r="EI248" i="7"/>
  <c r="EM248" i="7"/>
  <c r="EQ248" i="7"/>
  <c r="EU248" i="7"/>
  <c r="EY248" i="7"/>
  <c r="FC248" i="7"/>
  <c r="FG248" i="7"/>
  <c r="FK248" i="7"/>
  <c r="FO248" i="7"/>
  <c r="FU248" i="7"/>
  <c r="FY248" i="7"/>
  <c r="GC248" i="7"/>
  <c r="GG248" i="7"/>
  <c r="GM248" i="7"/>
  <c r="GQ248" i="7"/>
  <c r="GU248" i="7"/>
  <c r="GY248" i="7"/>
  <c r="HC248" i="7"/>
  <c r="HG248" i="7"/>
  <c r="HK248" i="7"/>
  <c r="HO248" i="7"/>
  <c r="HS248" i="7"/>
  <c r="HW248" i="7"/>
  <c r="IA248" i="7"/>
  <c r="IE248" i="7"/>
  <c r="II248" i="7"/>
  <c r="IM248" i="7"/>
  <c r="IQ248" i="7"/>
  <c r="IU248" i="7"/>
  <c r="IY248" i="7"/>
  <c r="JC248" i="7"/>
  <c r="JG248" i="7"/>
  <c r="JK248" i="7"/>
  <c r="JO248" i="7"/>
  <c r="JS248" i="7"/>
  <c r="AP248" i="7"/>
  <c r="AX248" i="7"/>
  <c r="BF248" i="7"/>
  <c r="BN248" i="7"/>
  <c r="BV248" i="7"/>
  <c r="CD248" i="7"/>
  <c r="CL248" i="7"/>
  <c r="CT248" i="7"/>
  <c r="DB248" i="7"/>
  <c r="DJ248" i="7"/>
  <c r="DR248" i="7"/>
  <c r="DZ248" i="7"/>
  <c r="EH248" i="7"/>
  <c r="EP248" i="7"/>
  <c r="EX248" i="7"/>
  <c r="FF248" i="7"/>
  <c r="FN248" i="7"/>
  <c r="FX248" i="7"/>
  <c r="GF248" i="7"/>
  <c r="GP248" i="7"/>
  <c r="GX248" i="7"/>
  <c r="HF248" i="7"/>
  <c r="HN248" i="7"/>
  <c r="HV248" i="7"/>
  <c r="ID248" i="7"/>
  <c r="IL248" i="7"/>
  <c r="IT248" i="7"/>
  <c r="JB248" i="7"/>
  <c r="JJ248" i="7"/>
  <c r="JR248" i="7"/>
  <c r="AS248" i="7"/>
  <c r="BA248" i="7"/>
  <c r="BI248" i="7"/>
  <c r="BQ248" i="7"/>
  <c r="BY248" i="7"/>
  <c r="CG248" i="7"/>
  <c r="CO248" i="7"/>
  <c r="CW248" i="7"/>
  <c r="DE248" i="7"/>
  <c r="DM248" i="7"/>
  <c r="DU248" i="7"/>
  <c r="EC248" i="7"/>
  <c r="EK248" i="7"/>
  <c r="ES248" i="7"/>
  <c r="FA248" i="7"/>
  <c r="FI248" i="7"/>
  <c r="FQ248" i="7"/>
  <c r="GA248" i="7"/>
  <c r="GI248" i="7"/>
  <c r="GS248" i="7"/>
  <c r="HA248" i="7"/>
  <c r="HI248" i="7"/>
  <c r="HQ248" i="7"/>
  <c r="HY248" i="7"/>
  <c r="IG248" i="7"/>
  <c r="IO248" i="7"/>
  <c r="IW248" i="7"/>
  <c r="JE248" i="7"/>
  <c r="JM248" i="7"/>
  <c r="JU248" i="7"/>
  <c r="AT248" i="7"/>
  <c r="BB248" i="7"/>
  <c r="BJ248" i="7"/>
  <c r="BR248" i="7"/>
  <c r="BZ248" i="7"/>
  <c r="CH248" i="7"/>
  <c r="CP248" i="7"/>
  <c r="CX248" i="7"/>
  <c r="DF248" i="7"/>
  <c r="DN248" i="7"/>
  <c r="DV248" i="7"/>
  <c r="ED248" i="7"/>
  <c r="EL248" i="7"/>
  <c r="ET248" i="7"/>
  <c r="FB248" i="7"/>
  <c r="FJ248" i="7"/>
  <c r="FT248" i="7"/>
  <c r="GB248" i="7"/>
  <c r="GL248" i="7"/>
  <c r="GT248" i="7"/>
  <c r="HB248" i="7"/>
  <c r="HJ248" i="7"/>
  <c r="HR248" i="7"/>
  <c r="HZ248" i="7"/>
  <c r="IH248" i="7"/>
  <c r="IP248" i="7"/>
  <c r="IX248" i="7"/>
  <c r="JF248" i="7"/>
  <c r="JN248" i="7"/>
  <c r="AO248" i="7"/>
  <c r="AW248" i="7"/>
  <c r="BE248" i="7"/>
  <c r="BM248" i="7"/>
  <c r="BU248" i="7"/>
  <c r="CC248" i="7"/>
  <c r="CK248" i="7"/>
  <c r="CS248" i="7"/>
  <c r="DA248" i="7"/>
  <c r="DI248" i="7"/>
  <c r="DQ248" i="7"/>
  <c r="DY248" i="7"/>
  <c r="EG248" i="7"/>
  <c r="EO248" i="7"/>
  <c r="EW248" i="7"/>
  <c r="FE248" i="7"/>
  <c r="FM248" i="7"/>
  <c r="FW248" i="7"/>
  <c r="GE248" i="7"/>
  <c r="GO248" i="7"/>
  <c r="GW248" i="7"/>
  <c r="HE248" i="7"/>
  <c r="HM248" i="7"/>
  <c r="HU248" i="7"/>
  <c r="IC248" i="7"/>
  <c r="IK248" i="7"/>
  <c r="IS248" i="7"/>
  <c r="JA248" i="7"/>
  <c r="JI248" i="7"/>
  <c r="JQ248" i="7"/>
  <c r="AP246" i="7"/>
  <c r="AT246" i="7"/>
  <c r="AX246" i="7"/>
  <c r="BB246" i="7"/>
  <c r="BF246" i="7"/>
  <c r="BJ246" i="7"/>
  <c r="BN246" i="7"/>
  <c r="BR246" i="7"/>
  <c r="BV246" i="7"/>
  <c r="BZ246" i="7"/>
  <c r="CD246" i="7"/>
  <c r="CH246" i="7"/>
  <c r="CL246" i="7"/>
  <c r="CP246" i="7"/>
  <c r="CT246" i="7"/>
  <c r="CX246" i="7"/>
  <c r="DB246" i="7"/>
  <c r="DF246" i="7"/>
  <c r="DJ246" i="7"/>
  <c r="DN246" i="7"/>
  <c r="DR246" i="7"/>
  <c r="DV246" i="7"/>
  <c r="DZ246" i="7"/>
  <c r="ED246" i="7"/>
  <c r="EH246" i="7"/>
  <c r="EL246" i="7"/>
  <c r="EP246" i="7"/>
  <c r="ET246" i="7"/>
  <c r="EX246" i="7"/>
  <c r="FB246" i="7"/>
  <c r="FF246" i="7"/>
  <c r="FJ246" i="7"/>
  <c r="FN246" i="7"/>
  <c r="FT246" i="7"/>
  <c r="FX246" i="7"/>
  <c r="GB246" i="7"/>
  <c r="GF246" i="7"/>
  <c r="GL246" i="7"/>
  <c r="GP246" i="7"/>
  <c r="GT246" i="7"/>
  <c r="GX246" i="7"/>
  <c r="HB246" i="7"/>
  <c r="HF246" i="7"/>
  <c r="HJ246" i="7"/>
  <c r="HN246" i="7"/>
  <c r="HR246" i="7"/>
  <c r="HV246" i="7"/>
  <c r="HZ246" i="7"/>
  <c r="ID246" i="7"/>
  <c r="IH246" i="7"/>
  <c r="IL246" i="7"/>
  <c r="IP246" i="7"/>
  <c r="IT246" i="7"/>
  <c r="IX246" i="7"/>
  <c r="JB246" i="7"/>
  <c r="JF246" i="7"/>
  <c r="JJ246" i="7"/>
  <c r="JN246" i="7"/>
  <c r="JR246" i="7"/>
  <c r="AO246" i="7"/>
  <c r="AS246" i="7"/>
  <c r="AW246" i="7"/>
  <c r="BA246" i="7"/>
  <c r="BE246" i="7"/>
  <c r="BI246" i="7"/>
  <c r="BM246" i="7"/>
  <c r="BQ246" i="7"/>
  <c r="BU246" i="7"/>
  <c r="BY246" i="7"/>
  <c r="CC246" i="7"/>
  <c r="CG246" i="7"/>
  <c r="CK246" i="7"/>
  <c r="CO246" i="7"/>
  <c r="CS246" i="7"/>
  <c r="CW246" i="7"/>
  <c r="DA246" i="7"/>
  <c r="DE246" i="7"/>
  <c r="DI246" i="7"/>
  <c r="DM246" i="7"/>
  <c r="DQ246" i="7"/>
  <c r="DU246" i="7"/>
  <c r="DY246" i="7"/>
  <c r="EC246" i="7"/>
  <c r="EG246" i="7"/>
  <c r="EK246" i="7"/>
  <c r="EO246" i="7"/>
  <c r="ES246" i="7"/>
  <c r="EW246" i="7"/>
  <c r="FA246" i="7"/>
  <c r="FE246" i="7"/>
  <c r="FI246" i="7"/>
  <c r="FM246" i="7"/>
  <c r="FS246" i="7"/>
  <c r="FW246" i="7"/>
  <c r="GA246" i="7"/>
  <c r="GE246" i="7"/>
  <c r="GI246" i="7"/>
  <c r="GO246" i="7"/>
  <c r="GS246" i="7"/>
  <c r="GW246" i="7"/>
  <c r="HA246" i="7"/>
  <c r="HE246" i="7"/>
  <c r="HI246" i="7"/>
  <c r="HM246" i="7"/>
  <c r="HQ246" i="7"/>
  <c r="HU246" i="7"/>
  <c r="HY246" i="7"/>
  <c r="IC246" i="7"/>
  <c r="IG246" i="7"/>
  <c r="IK246" i="7"/>
  <c r="IO246" i="7"/>
  <c r="IS246" i="7"/>
  <c r="IW246" i="7"/>
  <c r="JA246" i="7"/>
  <c r="JE246" i="7"/>
  <c r="JI246" i="7"/>
  <c r="JM246" i="7"/>
  <c r="JQ246" i="7"/>
  <c r="JU246" i="7"/>
  <c r="AV246" i="7"/>
  <c r="BD246" i="7"/>
  <c r="BL246" i="7"/>
  <c r="BT246" i="7"/>
  <c r="CB246" i="7"/>
  <c r="CJ246" i="7"/>
  <c r="CR246" i="7"/>
  <c r="CZ246" i="7"/>
  <c r="DH246" i="7"/>
  <c r="DP246" i="7"/>
  <c r="DX246" i="7"/>
  <c r="EF246" i="7"/>
  <c r="EN246" i="7"/>
  <c r="EV246" i="7"/>
  <c r="FD246" i="7"/>
  <c r="FL246" i="7"/>
  <c r="FV246" i="7"/>
  <c r="GD246" i="7"/>
  <c r="GN246" i="7"/>
  <c r="GV246" i="7"/>
  <c r="HD246" i="7"/>
  <c r="HL246" i="7"/>
  <c r="HT246" i="7"/>
  <c r="IB246" i="7"/>
  <c r="IJ246" i="7"/>
  <c r="IR246" i="7"/>
  <c r="IZ246" i="7"/>
  <c r="JH246" i="7"/>
  <c r="JP246" i="7"/>
  <c r="AQ246" i="7"/>
  <c r="AY246" i="7"/>
  <c r="BG246" i="7"/>
  <c r="BO246" i="7"/>
  <c r="BW246" i="7"/>
  <c r="CE246" i="7"/>
  <c r="CM246" i="7"/>
  <c r="CU246" i="7"/>
  <c r="DC246" i="7"/>
  <c r="DK246" i="7"/>
  <c r="DS246" i="7"/>
  <c r="EA246" i="7"/>
  <c r="EI246" i="7"/>
  <c r="EQ246" i="7"/>
  <c r="EY246" i="7"/>
  <c r="FG246" i="7"/>
  <c r="FO246" i="7"/>
  <c r="FY246" i="7"/>
  <c r="GG246" i="7"/>
  <c r="GQ246" i="7"/>
  <c r="GY246" i="7"/>
  <c r="HG246" i="7"/>
  <c r="HO246" i="7"/>
  <c r="HW246" i="7"/>
  <c r="IE246" i="7"/>
  <c r="IM246" i="7"/>
  <c r="IU246" i="7"/>
  <c r="JC246" i="7"/>
  <c r="JK246" i="7"/>
  <c r="JS246" i="7"/>
  <c r="AR246" i="7"/>
  <c r="AZ246" i="7"/>
  <c r="BH246" i="7"/>
  <c r="BP246" i="7"/>
  <c r="BX246" i="7"/>
  <c r="CF246" i="7"/>
  <c r="CN246" i="7"/>
  <c r="CV246" i="7"/>
  <c r="DD246" i="7"/>
  <c r="DL246" i="7"/>
  <c r="DT246" i="7"/>
  <c r="EB246" i="7"/>
  <c r="EJ246" i="7"/>
  <c r="ER246" i="7"/>
  <c r="EZ246" i="7"/>
  <c r="FH246" i="7"/>
  <c r="FQ246" i="7"/>
  <c r="FZ246" i="7"/>
  <c r="GH246" i="7"/>
  <c r="GR246" i="7"/>
  <c r="GZ246" i="7"/>
  <c r="HH246" i="7"/>
  <c r="HP246" i="7"/>
  <c r="HX246" i="7"/>
  <c r="IF246" i="7"/>
  <c r="IN246" i="7"/>
  <c r="IV246" i="7"/>
  <c r="JD246" i="7"/>
  <c r="JL246" i="7"/>
  <c r="JT246" i="7"/>
  <c r="AU246" i="7"/>
  <c r="BC246" i="7"/>
  <c r="BK246" i="7"/>
  <c r="BS246" i="7"/>
  <c r="CA246" i="7"/>
  <c r="CI246" i="7"/>
  <c r="CQ246" i="7"/>
  <c r="CY246" i="7"/>
  <c r="DG246" i="7"/>
  <c r="DO246" i="7"/>
  <c r="DW246" i="7"/>
  <c r="EE246" i="7"/>
  <c r="EM246" i="7"/>
  <c r="EU246" i="7"/>
  <c r="FC246" i="7"/>
  <c r="FK246" i="7"/>
  <c r="FU246" i="7"/>
  <c r="GC246" i="7"/>
  <c r="GM246" i="7"/>
  <c r="GU246" i="7"/>
  <c r="HC246" i="7"/>
  <c r="HK246" i="7"/>
  <c r="HS246" i="7"/>
  <c r="IA246" i="7"/>
  <c r="II246" i="7"/>
  <c r="IQ246" i="7"/>
  <c r="IY246" i="7"/>
  <c r="JG246" i="7"/>
  <c r="JO246" i="7"/>
  <c r="AP244" i="7"/>
  <c r="AT244" i="7"/>
  <c r="AX244" i="7"/>
  <c r="BB244" i="7"/>
  <c r="BF244" i="7"/>
  <c r="BJ244" i="7"/>
  <c r="BN244" i="7"/>
  <c r="BR244" i="7"/>
  <c r="BV244" i="7"/>
  <c r="BZ244" i="7"/>
  <c r="CD244" i="7"/>
  <c r="CH244" i="7"/>
  <c r="CL244" i="7"/>
  <c r="CP244" i="7"/>
  <c r="CT244" i="7"/>
  <c r="CX244" i="7"/>
  <c r="DB244" i="7"/>
  <c r="DF244" i="7"/>
  <c r="DJ244" i="7"/>
  <c r="DN244" i="7"/>
  <c r="DR244" i="7"/>
  <c r="DV244" i="7"/>
  <c r="DZ244" i="7"/>
  <c r="ED244" i="7"/>
  <c r="EH244" i="7"/>
  <c r="EL244" i="7"/>
  <c r="EP244" i="7"/>
  <c r="ET244" i="7"/>
  <c r="EX244" i="7"/>
  <c r="FB244" i="7"/>
  <c r="FF244" i="7"/>
  <c r="FJ244" i="7"/>
  <c r="FN244" i="7"/>
  <c r="FT244" i="7"/>
  <c r="FY244" i="7"/>
  <c r="GC244" i="7"/>
  <c r="GG244" i="7"/>
  <c r="GM244" i="7"/>
  <c r="GQ244" i="7"/>
  <c r="GU244" i="7"/>
  <c r="GY244" i="7"/>
  <c r="HC244" i="7"/>
  <c r="HG244" i="7"/>
  <c r="HK244" i="7"/>
  <c r="HO244" i="7"/>
  <c r="HS244" i="7"/>
  <c r="HW244" i="7"/>
  <c r="IA244" i="7"/>
  <c r="IE244" i="7"/>
  <c r="II244" i="7"/>
  <c r="IM244" i="7"/>
  <c r="IQ244" i="7"/>
  <c r="IU244" i="7"/>
  <c r="IY244" i="7"/>
  <c r="JC244" i="7"/>
  <c r="JG244" i="7"/>
  <c r="JK244" i="7"/>
  <c r="JO244" i="7"/>
  <c r="JS244" i="7"/>
  <c r="AO244" i="7"/>
  <c r="AS244" i="7"/>
  <c r="AW244" i="7"/>
  <c r="BA244" i="7"/>
  <c r="BE244" i="7"/>
  <c r="BI244" i="7"/>
  <c r="BM244" i="7"/>
  <c r="BQ244" i="7"/>
  <c r="BU244" i="7"/>
  <c r="BY244" i="7"/>
  <c r="CC244" i="7"/>
  <c r="CG244" i="7"/>
  <c r="CK244" i="7"/>
  <c r="CO244" i="7"/>
  <c r="CS244" i="7"/>
  <c r="CW244" i="7"/>
  <c r="DA244" i="7"/>
  <c r="DE244" i="7"/>
  <c r="DI244" i="7"/>
  <c r="DM244" i="7"/>
  <c r="DQ244" i="7"/>
  <c r="DU244" i="7"/>
  <c r="DY244" i="7"/>
  <c r="EC244" i="7"/>
  <c r="EG244" i="7"/>
  <c r="EK244" i="7"/>
  <c r="EO244" i="7"/>
  <c r="ES244" i="7"/>
  <c r="EW244" i="7"/>
  <c r="FA244" i="7"/>
  <c r="FE244" i="7"/>
  <c r="FI244" i="7"/>
  <c r="FM244" i="7"/>
  <c r="FS244" i="7"/>
  <c r="FX244" i="7"/>
  <c r="GB244" i="7"/>
  <c r="GF244" i="7"/>
  <c r="GL244" i="7"/>
  <c r="GP244" i="7"/>
  <c r="GT244" i="7"/>
  <c r="GX244" i="7"/>
  <c r="HB244" i="7"/>
  <c r="HF244" i="7"/>
  <c r="HJ244" i="7"/>
  <c r="HN244" i="7"/>
  <c r="HR244" i="7"/>
  <c r="HV244" i="7"/>
  <c r="HZ244" i="7"/>
  <c r="ID244" i="7"/>
  <c r="IH244" i="7"/>
  <c r="IL244" i="7"/>
  <c r="IP244" i="7"/>
  <c r="IT244" i="7"/>
  <c r="IX244" i="7"/>
  <c r="JB244" i="7"/>
  <c r="JF244" i="7"/>
  <c r="JJ244" i="7"/>
  <c r="JN244" i="7"/>
  <c r="JR244" i="7"/>
  <c r="AR244" i="7"/>
  <c r="AZ244" i="7"/>
  <c r="BH244" i="7"/>
  <c r="BP244" i="7"/>
  <c r="BX244" i="7"/>
  <c r="CF244" i="7"/>
  <c r="CN244" i="7"/>
  <c r="CV244" i="7"/>
  <c r="DD244" i="7"/>
  <c r="DL244" i="7"/>
  <c r="DT244" i="7"/>
  <c r="EB244" i="7"/>
  <c r="EJ244" i="7"/>
  <c r="ER244" i="7"/>
  <c r="EZ244" i="7"/>
  <c r="FH244" i="7"/>
  <c r="FQ244" i="7"/>
  <c r="GA244" i="7"/>
  <c r="GI244" i="7"/>
  <c r="GS244" i="7"/>
  <c r="HA244" i="7"/>
  <c r="HI244" i="7"/>
  <c r="HQ244" i="7"/>
  <c r="HY244" i="7"/>
  <c r="IG244" i="7"/>
  <c r="IO244" i="7"/>
  <c r="IW244" i="7"/>
  <c r="JE244" i="7"/>
  <c r="JM244" i="7"/>
  <c r="JU244" i="7"/>
  <c r="AU244" i="7"/>
  <c r="BC244" i="7"/>
  <c r="BK244" i="7"/>
  <c r="BS244" i="7"/>
  <c r="CA244" i="7"/>
  <c r="CI244" i="7"/>
  <c r="CQ244" i="7"/>
  <c r="CY244" i="7"/>
  <c r="DG244" i="7"/>
  <c r="DO244" i="7"/>
  <c r="DW244" i="7"/>
  <c r="EE244" i="7"/>
  <c r="EM244" i="7"/>
  <c r="EU244" i="7"/>
  <c r="FC244" i="7"/>
  <c r="FK244" i="7"/>
  <c r="FU244" i="7"/>
  <c r="GD244" i="7"/>
  <c r="GN244" i="7"/>
  <c r="GV244" i="7"/>
  <c r="HD244" i="7"/>
  <c r="HL244" i="7"/>
  <c r="HT244" i="7"/>
  <c r="IB244" i="7"/>
  <c r="IJ244" i="7"/>
  <c r="IR244" i="7"/>
  <c r="IZ244" i="7"/>
  <c r="JH244" i="7"/>
  <c r="JP244" i="7"/>
  <c r="AV244" i="7"/>
  <c r="BD244" i="7"/>
  <c r="BL244" i="7"/>
  <c r="BT244" i="7"/>
  <c r="CB244" i="7"/>
  <c r="CJ244" i="7"/>
  <c r="CR244" i="7"/>
  <c r="CZ244" i="7"/>
  <c r="DH244" i="7"/>
  <c r="DP244" i="7"/>
  <c r="DX244" i="7"/>
  <c r="EF244" i="7"/>
  <c r="EN244" i="7"/>
  <c r="EV244" i="7"/>
  <c r="FD244" i="7"/>
  <c r="FL244" i="7"/>
  <c r="FW244" i="7"/>
  <c r="GE244" i="7"/>
  <c r="GO244" i="7"/>
  <c r="GW244" i="7"/>
  <c r="HE244" i="7"/>
  <c r="HM244" i="7"/>
  <c r="HU244" i="7"/>
  <c r="IC244" i="7"/>
  <c r="IK244" i="7"/>
  <c r="IS244" i="7"/>
  <c r="JA244" i="7"/>
  <c r="JI244" i="7"/>
  <c r="JQ244" i="7"/>
  <c r="AQ244" i="7"/>
  <c r="AY244" i="7"/>
  <c r="BG244" i="7"/>
  <c r="BO244" i="7"/>
  <c r="BW244" i="7"/>
  <c r="CE244" i="7"/>
  <c r="CM244" i="7"/>
  <c r="CU244" i="7"/>
  <c r="DC244" i="7"/>
  <c r="DK244" i="7"/>
  <c r="DS244" i="7"/>
  <c r="EA244" i="7"/>
  <c r="EI244" i="7"/>
  <c r="EQ244" i="7"/>
  <c r="EY244" i="7"/>
  <c r="FG244" i="7"/>
  <c r="FO244" i="7"/>
  <c r="FZ244" i="7"/>
  <c r="GH244" i="7"/>
  <c r="GR244" i="7"/>
  <c r="GZ244" i="7"/>
  <c r="HH244" i="7"/>
  <c r="HP244" i="7"/>
  <c r="HX244" i="7"/>
  <c r="IF244" i="7"/>
  <c r="IN244" i="7"/>
  <c r="IV244" i="7"/>
  <c r="JD244" i="7"/>
  <c r="JL244" i="7"/>
  <c r="JT244" i="7"/>
  <c r="AQ242" i="7"/>
  <c r="AU242" i="7"/>
  <c r="AY242" i="7"/>
  <c r="BC242" i="7"/>
  <c r="BG242" i="7"/>
  <c r="BK242" i="7"/>
  <c r="BO242" i="7"/>
  <c r="BS242" i="7"/>
  <c r="BW242" i="7"/>
  <c r="CA242" i="7"/>
  <c r="CE242" i="7"/>
  <c r="CI242" i="7"/>
  <c r="CM242" i="7"/>
  <c r="CQ242" i="7"/>
  <c r="CU242" i="7"/>
  <c r="CY242" i="7"/>
  <c r="DC242" i="7"/>
  <c r="DG242" i="7"/>
  <c r="DK242" i="7"/>
  <c r="DO242" i="7"/>
  <c r="DS242" i="7"/>
  <c r="DW242" i="7"/>
  <c r="EA242" i="7"/>
  <c r="EE242" i="7"/>
  <c r="EI242" i="7"/>
  <c r="EM242" i="7"/>
  <c r="EQ242" i="7"/>
  <c r="EU242" i="7"/>
  <c r="EY242" i="7"/>
  <c r="FC242" i="7"/>
  <c r="FG242" i="7"/>
  <c r="FK242" i="7"/>
  <c r="FO242" i="7"/>
  <c r="FT242" i="7"/>
  <c r="FY242" i="7"/>
  <c r="GC242" i="7"/>
  <c r="GG242" i="7"/>
  <c r="GM242" i="7"/>
  <c r="GQ242" i="7"/>
  <c r="GU242" i="7"/>
  <c r="GY242" i="7"/>
  <c r="HC242" i="7"/>
  <c r="HG242" i="7"/>
  <c r="HK242" i="7"/>
  <c r="HO242" i="7"/>
  <c r="HS242" i="7"/>
  <c r="HW242" i="7"/>
  <c r="IA242" i="7"/>
  <c r="IE242" i="7"/>
  <c r="II242" i="7"/>
  <c r="IM242" i="7"/>
  <c r="IQ242" i="7"/>
  <c r="IU242" i="7"/>
  <c r="IY242" i="7"/>
  <c r="JC242" i="7"/>
  <c r="JG242" i="7"/>
  <c r="JK242" i="7"/>
  <c r="JO242" i="7"/>
  <c r="JS242" i="7"/>
  <c r="AP242" i="7"/>
  <c r="AT242" i="7"/>
  <c r="AX242" i="7"/>
  <c r="BB242" i="7"/>
  <c r="BF242" i="7"/>
  <c r="BJ242" i="7"/>
  <c r="BN242" i="7"/>
  <c r="BR242" i="7"/>
  <c r="BV242" i="7"/>
  <c r="BZ242" i="7"/>
  <c r="CD242" i="7"/>
  <c r="CH242" i="7"/>
  <c r="CL242" i="7"/>
  <c r="CP242" i="7"/>
  <c r="CT242" i="7"/>
  <c r="CX242" i="7"/>
  <c r="DB242" i="7"/>
  <c r="DF242" i="7"/>
  <c r="DJ242" i="7"/>
  <c r="DN242" i="7"/>
  <c r="DR242" i="7"/>
  <c r="DV242" i="7"/>
  <c r="DZ242" i="7"/>
  <c r="ED242" i="7"/>
  <c r="EH242" i="7"/>
  <c r="EL242" i="7"/>
  <c r="EP242" i="7"/>
  <c r="ET242" i="7"/>
  <c r="EX242" i="7"/>
  <c r="FB242" i="7"/>
  <c r="FF242" i="7"/>
  <c r="FJ242" i="7"/>
  <c r="FN242" i="7"/>
  <c r="FR242" i="7"/>
  <c r="FX242" i="7"/>
  <c r="GB242" i="7"/>
  <c r="GF242" i="7"/>
  <c r="GL242" i="7"/>
  <c r="GP242" i="7"/>
  <c r="GT242" i="7"/>
  <c r="GX242" i="7"/>
  <c r="HB242" i="7"/>
  <c r="HF242" i="7"/>
  <c r="HJ242" i="7"/>
  <c r="HN242" i="7"/>
  <c r="HR242" i="7"/>
  <c r="HV242" i="7"/>
  <c r="HZ242" i="7"/>
  <c r="ID242" i="7"/>
  <c r="IH242" i="7"/>
  <c r="IL242" i="7"/>
  <c r="IP242" i="7"/>
  <c r="IT242" i="7"/>
  <c r="IX242" i="7"/>
  <c r="JB242" i="7"/>
  <c r="JF242" i="7"/>
  <c r="JJ242" i="7"/>
  <c r="JN242" i="7"/>
  <c r="JR242" i="7"/>
  <c r="AO242" i="7"/>
  <c r="AW242" i="7"/>
  <c r="BE242" i="7"/>
  <c r="BM242" i="7"/>
  <c r="BU242" i="7"/>
  <c r="CC242" i="7"/>
  <c r="CK242" i="7"/>
  <c r="CS242" i="7"/>
  <c r="DA242" i="7"/>
  <c r="DI242" i="7"/>
  <c r="DQ242" i="7"/>
  <c r="DY242" i="7"/>
  <c r="EG242" i="7"/>
  <c r="EO242" i="7"/>
  <c r="EW242" i="7"/>
  <c r="FE242" i="7"/>
  <c r="FM242" i="7"/>
  <c r="FV242" i="7"/>
  <c r="GE242" i="7"/>
  <c r="GO242" i="7"/>
  <c r="GW242" i="7"/>
  <c r="HE242" i="7"/>
  <c r="HM242" i="7"/>
  <c r="HU242" i="7"/>
  <c r="IC242" i="7"/>
  <c r="IK242" i="7"/>
  <c r="IS242" i="7"/>
  <c r="JA242" i="7"/>
  <c r="JI242" i="7"/>
  <c r="JQ242" i="7"/>
  <c r="AR242" i="7"/>
  <c r="AZ242" i="7"/>
  <c r="BH242" i="7"/>
  <c r="BP242" i="7"/>
  <c r="BX242" i="7"/>
  <c r="CF242" i="7"/>
  <c r="CN242" i="7"/>
  <c r="CV242" i="7"/>
  <c r="DD242" i="7"/>
  <c r="DL242" i="7"/>
  <c r="DT242" i="7"/>
  <c r="EB242" i="7"/>
  <c r="EJ242" i="7"/>
  <c r="ER242" i="7"/>
  <c r="EZ242" i="7"/>
  <c r="FH242" i="7"/>
  <c r="FP242" i="7"/>
  <c r="FZ242" i="7"/>
  <c r="GH242" i="7"/>
  <c r="GR242" i="7"/>
  <c r="GZ242" i="7"/>
  <c r="HH242" i="7"/>
  <c r="HP242" i="7"/>
  <c r="HX242" i="7"/>
  <c r="IF242" i="7"/>
  <c r="IN242" i="7"/>
  <c r="IV242" i="7"/>
  <c r="JD242" i="7"/>
  <c r="JL242" i="7"/>
  <c r="JT242" i="7"/>
  <c r="AS242" i="7"/>
  <c r="BA242" i="7"/>
  <c r="BI242" i="7"/>
  <c r="BQ242" i="7"/>
  <c r="BY242" i="7"/>
  <c r="CG242" i="7"/>
  <c r="CO242" i="7"/>
  <c r="CW242" i="7"/>
  <c r="DE242" i="7"/>
  <c r="DM242" i="7"/>
  <c r="DU242" i="7"/>
  <c r="EC242" i="7"/>
  <c r="EK242" i="7"/>
  <c r="ES242" i="7"/>
  <c r="FA242" i="7"/>
  <c r="FI242" i="7"/>
  <c r="FQ242" i="7"/>
  <c r="GA242" i="7"/>
  <c r="GI242" i="7"/>
  <c r="GS242" i="7"/>
  <c r="HA242" i="7"/>
  <c r="HI242" i="7"/>
  <c r="HQ242" i="7"/>
  <c r="HY242" i="7"/>
  <c r="IG242" i="7"/>
  <c r="IO242" i="7"/>
  <c r="IW242" i="7"/>
  <c r="JE242" i="7"/>
  <c r="JM242" i="7"/>
  <c r="JU242" i="7"/>
  <c r="AV242" i="7"/>
  <c r="BD242" i="7"/>
  <c r="BL242" i="7"/>
  <c r="BT242" i="7"/>
  <c r="CB242" i="7"/>
  <c r="CJ242" i="7"/>
  <c r="CR242" i="7"/>
  <c r="CZ242" i="7"/>
  <c r="DH242" i="7"/>
  <c r="DP242" i="7"/>
  <c r="DX242" i="7"/>
  <c r="EF242" i="7"/>
  <c r="EN242" i="7"/>
  <c r="EV242" i="7"/>
  <c r="FD242" i="7"/>
  <c r="FL242" i="7"/>
  <c r="FU242" i="7"/>
  <c r="GD242" i="7"/>
  <c r="GN242" i="7"/>
  <c r="GV242" i="7"/>
  <c r="HD242" i="7"/>
  <c r="HL242" i="7"/>
  <c r="HT242" i="7"/>
  <c r="IB242" i="7"/>
  <c r="IJ242" i="7"/>
  <c r="IR242" i="7"/>
  <c r="IZ242" i="7"/>
  <c r="JH242" i="7"/>
  <c r="JP242" i="7"/>
  <c r="AR240" i="7"/>
  <c r="AV240" i="7"/>
  <c r="AZ240" i="7"/>
  <c r="BD240" i="7"/>
  <c r="BH240" i="7"/>
  <c r="BL240" i="7"/>
  <c r="BP240" i="7"/>
  <c r="BT240" i="7"/>
  <c r="BX240" i="7"/>
  <c r="CB240" i="7"/>
  <c r="CF240" i="7"/>
  <c r="CJ240" i="7"/>
  <c r="CN240" i="7"/>
  <c r="CR240" i="7"/>
  <c r="CV240" i="7"/>
  <c r="CZ240" i="7"/>
  <c r="DD240" i="7"/>
  <c r="DH240" i="7"/>
  <c r="DL240" i="7"/>
  <c r="DP240" i="7"/>
  <c r="DT240" i="7"/>
  <c r="DX240" i="7"/>
  <c r="EB240" i="7"/>
  <c r="EF240" i="7"/>
  <c r="EJ240" i="7"/>
  <c r="EN240" i="7"/>
  <c r="ER240" i="7"/>
  <c r="EV240" i="7"/>
  <c r="EZ240" i="7"/>
  <c r="FD240" i="7"/>
  <c r="FH240" i="7"/>
  <c r="FL240" i="7"/>
  <c r="FP240" i="7"/>
  <c r="FV240" i="7"/>
  <c r="FZ240" i="7"/>
  <c r="GD240" i="7"/>
  <c r="GH240" i="7"/>
  <c r="GN240" i="7"/>
  <c r="GR240" i="7"/>
  <c r="GV240" i="7"/>
  <c r="GZ240" i="7"/>
  <c r="HD240" i="7"/>
  <c r="HH240" i="7"/>
  <c r="HL240" i="7"/>
  <c r="HP240" i="7"/>
  <c r="HT240" i="7"/>
  <c r="HX240" i="7"/>
  <c r="IB240" i="7"/>
  <c r="IF240" i="7"/>
  <c r="IJ240" i="7"/>
  <c r="IN240" i="7"/>
  <c r="IR240" i="7"/>
  <c r="IV240" i="7"/>
  <c r="IZ240" i="7"/>
  <c r="JD240" i="7"/>
  <c r="JH240" i="7"/>
  <c r="JL240" i="7"/>
  <c r="JP240" i="7"/>
  <c r="JT240" i="7"/>
  <c r="AO240" i="7"/>
  <c r="AS240" i="7"/>
  <c r="AW240" i="7"/>
  <c r="BA240" i="7"/>
  <c r="BE240" i="7"/>
  <c r="BI240" i="7"/>
  <c r="BM240" i="7"/>
  <c r="BQ240" i="7"/>
  <c r="BU240" i="7"/>
  <c r="BY240" i="7"/>
  <c r="CC240" i="7"/>
  <c r="CG240" i="7"/>
  <c r="CK240" i="7"/>
  <c r="CO240" i="7"/>
  <c r="CS240" i="7"/>
  <c r="CW240" i="7"/>
  <c r="DA240" i="7"/>
  <c r="DE240" i="7"/>
  <c r="DI240" i="7"/>
  <c r="DM240" i="7"/>
  <c r="DQ240" i="7"/>
  <c r="DU240" i="7"/>
  <c r="DY240" i="7"/>
  <c r="EC240" i="7"/>
  <c r="EG240" i="7"/>
  <c r="EK240" i="7"/>
  <c r="EO240" i="7"/>
  <c r="ES240" i="7"/>
  <c r="EW240" i="7"/>
  <c r="FA240" i="7"/>
  <c r="FE240" i="7"/>
  <c r="FI240" i="7"/>
  <c r="FM240" i="7"/>
  <c r="FS240" i="7"/>
  <c r="FW240" i="7"/>
  <c r="GA240" i="7"/>
  <c r="GE240" i="7"/>
  <c r="GI240" i="7"/>
  <c r="GO240" i="7"/>
  <c r="GS240" i="7"/>
  <c r="GW240" i="7"/>
  <c r="HA240" i="7"/>
  <c r="HE240" i="7"/>
  <c r="HI240" i="7"/>
  <c r="HM240" i="7"/>
  <c r="HQ240" i="7"/>
  <c r="HU240" i="7"/>
  <c r="HY240" i="7"/>
  <c r="IC240" i="7"/>
  <c r="IG240" i="7"/>
  <c r="IK240" i="7"/>
  <c r="IO240" i="7"/>
  <c r="IS240" i="7"/>
  <c r="IW240" i="7"/>
  <c r="JA240" i="7"/>
  <c r="JE240" i="7"/>
  <c r="JI240" i="7"/>
  <c r="JM240" i="7"/>
  <c r="JQ240" i="7"/>
  <c r="JU240" i="7"/>
  <c r="AQ240" i="7"/>
  <c r="AU240" i="7"/>
  <c r="AY240" i="7"/>
  <c r="BC240" i="7"/>
  <c r="BG240" i="7"/>
  <c r="BK240" i="7"/>
  <c r="BO240" i="7"/>
  <c r="BS240" i="7"/>
  <c r="BW240" i="7"/>
  <c r="CA240" i="7"/>
  <c r="CE240" i="7"/>
  <c r="CI240" i="7"/>
  <c r="CM240" i="7"/>
  <c r="CQ240" i="7"/>
  <c r="CU240" i="7"/>
  <c r="CY240" i="7"/>
  <c r="DC240" i="7"/>
  <c r="DG240" i="7"/>
  <c r="DK240" i="7"/>
  <c r="DO240" i="7"/>
  <c r="DS240" i="7"/>
  <c r="DW240" i="7"/>
  <c r="EA240" i="7"/>
  <c r="EE240" i="7"/>
  <c r="EI240" i="7"/>
  <c r="EM240" i="7"/>
  <c r="EQ240" i="7"/>
  <c r="EU240" i="7"/>
  <c r="EY240" i="7"/>
  <c r="FC240" i="7"/>
  <c r="FG240" i="7"/>
  <c r="FK240" i="7"/>
  <c r="FO240" i="7"/>
  <c r="FU240" i="7"/>
  <c r="FY240" i="7"/>
  <c r="GC240" i="7"/>
  <c r="GG240" i="7"/>
  <c r="GM240" i="7"/>
  <c r="GQ240" i="7"/>
  <c r="GU240" i="7"/>
  <c r="GY240" i="7"/>
  <c r="HC240" i="7"/>
  <c r="HG240" i="7"/>
  <c r="HK240" i="7"/>
  <c r="HO240" i="7"/>
  <c r="HS240" i="7"/>
  <c r="HW240" i="7"/>
  <c r="IA240" i="7"/>
  <c r="IE240" i="7"/>
  <c r="II240" i="7"/>
  <c r="IM240" i="7"/>
  <c r="IQ240" i="7"/>
  <c r="IU240" i="7"/>
  <c r="IY240" i="7"/>
  <c r="JC240" i="7"/>
  <c r="JG240" i="7"/>
  <c r="JK240" i="7"/>
  <c r="JO240" i="7"/>
  <c r="JS240" i="7"/>
  <c r="AP240" i="7"/>
  <c r="BF240" i="7"/>
  <c r="BV240" i="7"/>
  <c r="CL240" i="7"/>
  <c r="DB240" i="7"/>
  <c r="DR240" i="7"/>
  <c r="EH240" i="7"/>
  <c r="EX240" i="7"/>
  <c r="FN240" i="7"/>
  <c r="GF240" i="7"/>
  <c r="GX240" i="7"/>
  <c r="HN240" i="7"/>
  <c r="ID240" i="7"/>
  <c r="IT240" i="7"/>
  <c r="JJ240" i="7"/>
  <c r="AT240" i="7"/>
  <c r="BJ240" i="7"/>
  <c r="BZ240" i="7"/>
  <c r="CP240" i="7"/>
  <c r="DF240" i="7"/>
  <c r="DV240" i="7"/>
  <c r="EL240" i="7"/>
  <c r="FB240" i="7"/>
  <c r="FT240" i="7"/>
  <c r="GL240" i="7"/>
  <c r="HB240" i="7"/>
  <c r="HR240" i="7"/>
  <c r="IH240" i="7"/>
  <c r="IX240" i="7"/>
  <c r="JN240" i="7"/>
  <c r="AX240" i="7"/>
  <c r="BN240" i="7"/>
  <c r="CD240" i="7"/>
  <c r="CT240" i="7"/>
  <c r="DJ240" i="7"/>
  <c r="DZ240" i="7"/>
  <c r="EP240" i="7"/>
  <c r="FF240" i="7"/>
  <c r="FX240" i="7"/>
  <c r="GP240" i="7"/>
  <c r="HF240" i="7"/>
  <c r="HV240" i="7"/>
  <c r="IL240" i="7"/>
  <c r="JB240" i="7"/>
  <c r="JR240" i="7"/>
  <c r="BB240" i="7"/>
  <c r="BR240" i="7"/>
  <c r="CH240" i="7"/>
  <c r="CX240" i="7"/>
  <c r="DN240" i="7"/>
  <c r="ED240" i="7"/>
  <c r="ET240" i="7"/>
  <c r="FJ240" i="7"/>
  <c r="GB240" i="7"/>
  <c r="GT240" i="7"/>
  <c r="HJ240" i="7"/>
  <c r="HZ240" i="7"/>
  <c r="IP240" i="7"/>
  <c r="JF240" i="7"/>
  <c r="AN238" i="7"/>
  <c r="AR238" i="7"/>
  <c r="AV238" i="7"/>
  <c r="AZ238" i="7"/>
  <c r="BD238" i="7"/>
  <c r="BH238" i="7"/>
  <c r="BL238" i="7"/>
  <c r="BP238" i="7"/>
  <c r="BT238" i="7"/>
  <c r="BX238" i="7"/>
  <c r="CB238" i="7"/>
  <c r="CF238" i="7"/>
  <c r="CJ238" i="7"/>
  <c r="CN238" i="7"/>
  <c r="CR238" i="7"/>
  <c r="CV238" i="7"/>
  <c r="CZ238" i="7"/>
  <c r="DD238" i="7"/>
  <c r="DH238" i="7"/>
  <c r="DL238" i="7"/>
  <c r="DP238" i="7"/>
  <c r="DT238" i="7"/>
  <c r="DX238" i="7"/>
  <c r="EB238" i="7"/>
  <c r="EF238" i="7"/>
  <c r="EJ238" i="7"/>
  <c r="EN238" i="7"/>
  <c r="ER238" i="7"/>
  <c r="EV238" i="7"/>
  <c r="EZ238" i="7"/>
  <c r="FD238" i="7"/>
  <c r="FH238" i="7"/>
  <c r="FL238" i="7"/>
  <c r="FQ238" i="7"/>
  <c r="FV238" i="7"/>
  <c r="GA238" i="7"/>
  <c r="GE238" i="7"/>
  <c r="GI238" i="7"/>
  <c r="GO238" i="7"/>
  <c r="GS238" i="7"/>
  <c r="GW238" i="7"/>
  <c r="HA238" i="7"/>
  <c r="HE238" i="7"/>
  <c r="HI238" i="7"/>
  <c r="HM238" i="7"/>
  <c r="HQ238" i="7"/>
  <c r="HU238" i="7"/>
  <c r="HY238" i="7"/>
  <c r="IC238" i="7"/>
  <c r="IG238" i="7"/>
  <c r="IK238" i="7"/>
  <c r="IO238" i="7"/>
  <c r="IS238" i="7"/>
  <c r="IW238" i="7"/>
  <c r="JA238" i="7"/>
  <c r="JE238" i="7"/>
  <c r="JI238" i="7"/>
  <c r="JM238" i="7"/>
  <c r="JQ238" i="7"/>
  <c r="JU238" i="7"/>
  <c r="AO238" i="7"/>
  <c r="AS238" i="7"/>
  <c r="AW238" i="7"/>
  <c r="BA238" i="7"/>
  <c r="BE238" i="7"/>
  <c r="BI238" i="7"/>
  <c r="BM238" i="7"/>
  <c r="BQ238" i="7"/>
  <c r="BU238" i="7"/>
  <c r="BY238" i="7"/>
  <c r="CC238" i="7"/>
  <c r="CG238" i="7"/>
  <c r="CK238" i="7"/>
  <c r="CO238" i="7"/>
  <c r="CS238" i="7"/>
  <c r="CW238" i="7"/>
  <c r="DA238" i="7"/>
  <c r="DE238" i="7"/>
  <c r="DI238" i="7"/>
  <c r="DM238" i="7"/>
  <c r="DQ238" i="7"/>
  <c r="DU238" i="7"/>
  <c r="DY238" i="7"/>
  <c r="EC238" i="7"/>
  <c r="EG238" i="7"/>
  <c r="EK238" i="7"/>
  <c r="EO238" i="7"/>
  <c r="ES238" i="7"/>
  <c r="EW238" i="7"/>
  <c r="FA238" i="7"/>
  <c r="FE238" i="7"/>
  <c r="FI238" i="7"/>
  <c r="FM238" i="7"/>
  <c r="FR238" i="7"/>
  <c r="FX238" i="7"/>
  <c r="GB238" i="7"/>
  <c r="GF238" i="7"/>
  <c r="GL238" i="7"/>
  <c r="GP238" i="7"/>
  <c r="GT238" i="7"/>
  <c r="GX238" i="7"/>
  <c r="HB238" i="7"/>
  <c r="HF238" i="7"/>
  <c r="HJ238" i="7"/>
  <c r="HN238" i="7"/>
  <c r="HR238" i="7"/>
  <c r="HV238" i="7"/>
  <c r="HZ238" i="7"/>
  <c r="ID238" i="7"/>
  <c r="IH238" i="7"/>
  <c r="IL238" i="7"/>
  <c r="IP238" i="7"/>
  <c r="IT238" i="7"/>
  <c r="IX238" i="7"/>
  <c r="JB238" i="7"/>
  <c r="JF238" i="7"/>
  <c r="JJ238" i="7"/>
  <c r="JN238" i="7"/>
  <c r="JR238" i="7"/>
  <c r="AQ238" i="7"/>
  <c r="AU238" i="7"/>
  <c r="AY238" i="7"/>
  <c r="BC238" i="7"/>
  <c r="BG238" i="7"/>
  <c r="BK238" i="7"/>
  <c r="BO238" i="7"/>
  <c r="BS238" i="7"/>
  <c r="BW238" i="7"/>
  <c r="CA238" i="7"/>
  <c r="CE238" i="7"/>
  <c r="CI238" i="7"/>
  <c r="CM238" i="7"/>
  <c r="CQ238" i="7"/>
  <c r="CU238" i="7"/>
  <c r="CY238" i="7"/>
  <c r="DC238" i="7"/>
  <c r="DG238" i="7"/>
  <c r="DK238" i="7"/>
  <c r="DO238" i="7"/>
  <c r="DS238" i="7"/>
  <c r="DW238" i="7"/>
  <c r="EA238" i="7"/>
  <c r="EE238" i="7"/>
  <c r="EI238" i="7"/>
  <c r="EM238" i="7"/>
  <c r="EQ238" i="7"/>
  <c r="EU238" i="7"/>
  <c r="EY238" i="7"/>
  <c r="FC238" i="7"/>
  <c r="FG238" i="7"/>
  <c r="FK238" i="7"/>
  <c r="FO238" i="7"/>
  <c r="FU238" i="7"/>
  <c r="FZ238" i="7"/>
  <c r="GD238" i="7"/>
  <c r="GH238" i="7"/>
  <c r="GN238" i="7"/>
  <c r="GR238" i="7"/>
  <c r="GV238" i="7"/>
  <c r="GZ238" i="7"/>
  <c r="HD238" i="7"/>
  <c r="HH238" i="7"/>
  <c r="HL238" i="7"/>
  <c r="HP238" i="7"/>
  <c r="HT238" i="7"/>
  <c r="HX238" i="7"/>
  <c r="IB238" i="7"/>
  <c r="IF238" i="7"/>
  <c r="IJ238" i="7"/>
  <c r="IN238" i="7"/>
  <c r="IR238" i="7"/>
  <c r="IV238" i="7"/>
  <c r="IZ238" i="7"/>
  <c r="JD238" i="7"/>
  <c r="JH238" i="7"/>
  <c r="JL238" i="7"/>
  <c r="JP238" i="7"/>
  <c r="JT238" i="7"/>
  <c r="BB238" i="7"/>
  <c r="BR238" i="7"/>
  <c r="CH238" i="7"/>
  <c r="CX238" i="7"/>
  <c r="DN238" i="7"/>
  <c r="ED238" i="7"/>
  <c r="ET238" i="7"/>
  <c r="FJ238" i="7"/>
  <c r="GC238" i="7"/>
  <c r="GU238" i="7"/>
  <c r="HK238" i="7"/>
  <c r="IA238" i="7"/>
  <c r="IQ238" i="7"/>
  <c r="JG238" i="7"/>
  <c r="AP238" i="7"/>
  <c r="BF238" i="7"/>
  <c r="BV238" i="7"/>
  <c r="CL238" i="7"/>
  <c r="DB238" i="7"/>
  <c r="DR238" i="7"/>
  <c r="EH238" i="7"/>
  <c r="EX238" i="7"/>
  <c r="FN238" i="7"/>
  <c r="GG238" i="7"/>
  <c r="GY238" i="7"/>
  <c r="HO238" i="7"/>
  <c r="IE238" i="7"/>
  <c r="IU238" i="7"/>
  <c r="JK238" i="7"/>
  <c r="AT238" i="7"/>
  <c r="BJ238" i="7"/>
  <c r="BZ238" i="7"/>
  <c r="CP238" i="7"/>
  <c r="DF238" i="7"/>
  <c r="DV238" i="7"/>
  <c r="EL238" i="7"/>
  <c r="FB238" i="7"/>
  <c r="FT238" i="7"/>
  <c r="GM238" i="7"/>
  <c r="HC238" i="7"/>
  <c r="HS238" i="7"/>
  <c r="II238" i="7"/>
  <c r="IY238" i="7"/>
  <c r="JO238" i="7"/>
  <c r="AX238" i="7"/>
  <c r="BN238" i="7"/>
  <c r="CD238" i="7"/>
  <c r="CT238" i="7"/>
  <c r="DJ238" i="7"/>
  <c r="DZ238" i="7"/>
  <c r="EP238" i="7"/>
  <c r="FF238" i="7"/>
  <c r="FY238" i="7"/>
  <c r="GQ238" i="7"/>
  <c r="HG238" i="7"/>
  <c r="HW238" i="7"/>
  <c r="IM238" i="7"/>
  <c r="JC238" i="7"/>
  <c r="JS238" i="7"/>
  <c r="AR236" i="7"/>
  <c r="AV236" i="7"/>
  <c r="AZ236" i="7"/>
  <c r="BD236" i="7"/>
  <c r="BH236" i="7"/>
  <c r="BL236" i="7"/>
  <c r="BP236" i="7"/>
  <c r="BT236" i="7"/>
  <c r="BX236" i="7"/>
  <c r="CB236" i="7"/>
  <c r="CF236" i="7"/>
  <c r="CJ236" i="7"/>
  <c r="CN236" i="7"/>
  <c r="CR236" i="7"/>
  <c r="CV236" i="7"/>
  <c r="CZ236" i="7"/>
  <c r="DD236" i="7"/>
  <c r="DH236" i="7"/>
  <c r="DL236" i="7"/>
  <c r="DP236" i="7"/>
  <c r="DT236" i="7"/>
  <c r="DX236" i="7"/>
  <c r="EB236" i="7"/>
  <c r="EF236" i="7"/>
  <c r="EJ236" i="7"/>
  <c r="EN236" i="7"/>
  <c r="ER236" i="7"/>
  <c r="EV236" i="7"/>
  <c r="EZ236" i="7"/>
  <c r="FD236" i="7"/>
  <c r="FH236" i="7"/>
  <c r="FL236" i="7"/>
  <c r="FP236" i="7"/>
  <c r="FW236" i="7"/>
  <c r="GA236" i="7"/>
  <c r="GE236" i="7"/>
  <c r="GI236" i="7"/>
  <c r="GO236" i="7"/>
  <c r="GS236" i="7"/>
  <c r="GW236" i="7"/>
  <c r="HA236" i="7"/>
  <c r="HE236" i="7"/>
  <c r="HI236" i="7"/>
  <c r="HM236" i="7"/>
  <c r="HQ236" i="7"/>
  <c r="HU236" i="7"/>
  <c r="HY236" i="7"/>
  <c r="IC236" i="7"/>
  <c r="IG236" i="7"/>
  <c r="IK236" i="7"/>
  <c r="IO236" i="7"/>
  <c r="IS236" i="7"/>
  <c r="IW236" i="7"/>
  <c r="JA236" i="7"/>
  <c r="JE236" i="7"/>
  <c r="JI236" i="7"/>
  <c r="JM236" i="7"/>
  <c r="JQ236" i="7"/>
  <c r="JU236" i="7"/>
  <c r="AO236" i="7"/>
  <c r="AS236" i="7"/>
  <c r="AW236" i="7"/>
  <c r="BA236" i="7"/>
  <c r="BE236" i="7"/>
  <c r="BI236" i="7"/>
  <c r="BM236" i="7"/>
  <c r="BQ236" i="7"/>
  <c r="BU236" i="7"/>
  <c r="BY236" i="7"/>
  <c r="CC236" i="7"/>
  <c r="CG236" i="7"/>
  <c r="CK236" i="7"/>
  <c r="CO236" i="7"/>
  <c r="CS236" i="7"/>
  <c r="CW236" i="7"/>
  <c r="DA236" i="7"/>
  <c r="DE236" i="7"/>
  <c r="DI236" i="7"/>
  <c r="DM236" i="7"/>
  <c r="DQ236" i="7"/>
  <c r="DU236" i="7"/>
  <c r="DY236" i="7"/>
  <c r="EC236" i="7"/>
  <c r="EG236" i="7"/>
  <c r="EK236" i="7"/>
  <c r="EO236" i="7"/>
  <c r="ES236" i="7"/>
  <c r="EW236" i="7"/>
  <c r="FA236" i="7"/>
  <c r="FE236" i="7"/>
  <c r="FI236" i="7"/>
  <c r="FM236" i="7"/>
  <c r="FS236" i="7"/>
  <c r="FX236" i="7"/>
  <c r="GB236" i="7"/>
  <c r="GF236" i="7"/>
  <c r="GL236" i="7"/>
  <c r="GP236" i="7"/>
  <c r="GT236" i="7"/>
  <c r="GX236" i="7"/>
  <c r="HB236" i="7"/>
  <c r="HF236" i="7"/>
  <c r="HJ236" i="7"/>
  <c r="HN236" i="7"/>
  <c r="HR236" i="7"/>
  <c r="HV236" i="7"/>
  <c r="HZ236" i="7"/>
  <c r="ID236" i="7"/>
  <c r="IH236" i="7"/>
  <c r="IL236" i="7"/>
  <c r="IP236" i="7"/>
  <c r="IT236" i="7"/>
  <c r="IX236" i="7"/>
  <c r="JB236" i="7"/>
  <c r="JF236" i="7"/>
  <c r="JJ236" i="7"/>
  <c r="JN236" i="7"/>
  <c r="JR236" i="7"/>
  <c r="AQ236" i="7"/>
  <c r="AU236" i="7"/>
  <c r="AY236" i="7"/>
  <c r="BC236" i="7"/>
  <c r="BG236" i="7"/>
  <c r="BK236" i="7"/>
  <c r="BO236" i="7"/>
  <c r="BS236" i="7"/>
  <c r="BW236" i="7"/>
  <c r="CA236" i="7"/>
  <c r="CE236" i="7"/>
  <c r="CI236" i="7"/>
  <c r="CM236" i="7"/>
  <c r="CQ236" i="7"/>
  <c r="CU236" i="7"/>
  <c r="CY236" i="7"/>
  <c r="DC236" i="7"/>
  <c r="DG236" i="7"/>
  <c r="DK236" i="7"/>
  <c r="DO236" i="7"/>
  <c r="DS236" i="7"/>
  <c r="DW236" i="7"/>
  <c r="EA236" i="7"/>
  <c r="EE236" i="7"/>
  <c r="EI236" i="7"/>
  <c r="EM236" i="7"/>
  <c r="EQ236" i="7"/>
  <c r="EU236" i="7"/>
  <c r="EY236" i="7"/>
  <c r="FC236" i="7"/>
  <c r="FG236" i="7"/>
  <c r="FK236" i="7"/>
  <c r="FO236" i="7"/>
  <c r="FU236" i="7"/>
  <c r="FZ236" i="7"/>
  <c r="GD236" i="7"/>
  <c r="GH236" i="7"/>
  <c r="GN236" i="7"/>
  <c r="GR236" i="7"/>
  <c r="GV236" i="7"/>
  <c r="GZ236" i="7"/>
  <c r="HD236" i="7"/>
  <c r="HH236" i="7"/>
  <c r="HL236" i="7"/>
  <c r="HP236" i="7"/>
  <c r="HT236" i="7"/>
  <c r="HX236" i="7"/>
  <c r="IB236" i="7"/>
  <c r="IF236" i="7"/>
  <c r="IJ236" i="7"/>
  <c r="IN236" i="7"/>
  <c r="IR236" i="7"/>
  <c r="IV236" i="7"/>
  <c r="IZ236" i="7"/>
  <c r="JD236" i="7"/>
  <c r="JH236" i="7"/>
  <c r="JL236" i="7"/>
  <c r="JP236" i="7"/>
  <c r="JT236" i="7"/>
  <c r="AX236" i="7"/>
  <c r="BN236" i="7"/>
  <c r="CD236" i="7"/>
  <c r="CT236" i="7"/>
  <c r="DJ236" i="7"/>
  <c r="DZ236" i="7"/>
  <c r="EP236" i="7"/>
  <c r="FF236" i="7"/>
  <c r="FY236" i="7"/>
  <c r="GQ236" i="7"/>
  <c r="HG236" i="7"/>
  <c r="HW236" i="7"/>
  <c r="IM236" i="7"/>
  <c r="JC236" i="7"/>
  <c r="JS236" i="7"/>
  <c r="BB236" i="7"/>
  <c r="BR236" i="7"/>
  <c r="CH236" i="7"/>
  <c r="CX236" i="7"/>
  <c r="DN236" i="7"/>
  <c r="ED236" i="7"/>
  <c r="ET236" i="7"/>
  <c r="FJ236" i="7"/>
  <c r="GC236" i="7"/>
  <c r="GU236" i="7"/>
  <c r="HK236" i="7"/>
  <c r="IA236" i="7"/>
  <c r="IQ236" i="7"/>
  <c r="JG236" i="7"/>
  <c r="AP236" i="7"/>
  <c r="BF236" i="7"/>
  <c r="BV236" i="7"/>
  <c r="CL236" i="7"/>
  <c r="DB236" i="7"/>
  <c r="DR236" i="7"/>
  <c r="EH236" i="7"/>
  <c r="EX236" i="7"/>
  <c r="FN236" i="7"/>
  <c r="GG236" i="7"/>
  <c r="GY236" i="7"/>
  <c r="HO236" i="7"/>
  <c r="IE236" i="7"/>
  <c r="IU236" i="7"/>
  <c r="JK236" i="7"/>
  <c r="AT236" i="7"/>
  <c r="BJ236" i="7"/>
  <c r="BZ236" i="7"/>
  <c r="CP236" i="7"/>
  <c r="DF236" i="7"/>
  <c r="DV236" i="7"/>
  <c r="EL236" i="7"/>
  <c r="FB236" i="7"/>
  <c r="FT236" i="7"/>
  <c r="GM236" i="7"/>
  <c r="HC236" i="7"/>
  <c r="HS236" i="7"/>
  <c r="II236" i="7"/>
  <c r="IY236" i="7"/>
  <c r="JO236" i="7"/>
  <c r="AO234" i="7"/>
  <c r="AS234" i="7"/>
  <c r="AW234" i="7"/>
  <c r="BA234" i="7"/>
  <c r="BE234" i="7"/>
  <c r="BI234" i="7"/>
  <c r="BM234" i="7"/>
  <c r="BQ234" i="7"/>
  <c r="BU234" i="7"/>
  <c r="BY234" i="7"/>
  <c r="CC234" i="7"/>
  <c r="CG234" i="7"/>
  <c r="CK234" i="7"/>
  <c r="CO234" i="7"/>
  <c r="CS234" i="7"/>
  <c r="CW234" i="7"/>
  <c r="DA234" i="7"/>
  <c r="DE234" i="7"/>
  <c r="DI234" i="7"/>
  <c r="DM234" i="7"/>
  <c r="DQ234" i="7"/>
  <c r="DU234" i="7"/>
  <c r="DY234" i="7"/>
  <c r="EC234" i="7"/>
  <c r="EG234" i="7"/>
  <c r="EK234" i="7"/>
  <c r="EO234" i="7"/>
  <c r="ES234" i="7"/>
  <c r="EW234" i="7"/>
  <c r="FA234" i="7"/>
  <c r="FE234" i="7"/>
  <c r="FI234" i="7"/>
  <c r="FM234" i="7"/>
  <c r="FQ234" i="7"/>
  <c r="FV234" i="7"/>
  <c r="GA234" i="7"/>
  <c r="GE234" i="7"/>
  <c r="GI234" i="7"/>
  <c r="GO234" i="7"/>
  <c r="GS234" i="7"/>
  <c r="GW234" i="7"/>
  <c r="HA234" i="7"/>
  <c r="HE234" i="7"/>
  <c r="HI234" i="7"/>
  <c r="HM234" i="7"/>
  <c r="HQ234" i="7"/>
  <c r="HU234" i="7"/>
  <c r="HY234" i="7"/>
  <c r="IC234" i="7"/>
  <c r="IG234" i="7"/>
  <c r="IK234" i="7"/>
  <c r="IO234" i="7"/>
  <c r="IS234" i="7"/>
  <c r="IW234" i="7"/>
  <c r="JA234" i="7"/>
  <c r="JE234" i="7"/>
  <c r="JI234" i="7"/>
  <c r="JM234" i="7"/>
  <c r="JQ234" i="7"/>
  <c r="JU234" i="7"/>
  <c r="AP234" i="7"/>
  <c r="AT234" i="7"/>
  <c r="AX234" i="7"/>
  <c r="BB234" i="7"/>
  <c r="BF234" i="7"/>
  <c r="BJ234" i="7"/>
  <c r="BN234" i="7"/>
  <c r="BR234" i="7"/>
  <c r="BV234" i="7"/>
  <c r="BZ234" i="7"/>
  <c r="CD234" i="7"/>
  <c r="CH234" i="7"/>
  <c r="CL234" i="7"/>
  <c r="CP234" i="7"/>
  <c r="CT234" i="7"/>
  <c r="CX234" i="7"/>
  <c r="DB234" i="7"/>
  <c r="DF234" i="7"/>
  <c r="DJ234" i="7"/>
  <c r="DN234" i="7"/>
  <c r="DR234" i="7"/>
  <c r="DV234" i="7"/>
  <c r="DZ234" i="7"/>
  <c r="ED234" i="7"/>
  <c r="EH234" i="7"/>
  <c r="EL234" i="7"/>
  <c r="EP234" i="7"/>
  <c r="ET234" i="7"/>
  <c r="EX234" i="7"/>
  <c r="FB234" i="7"/>
  <c r="FF234" i="7"/>
  <c r="FJ234" i="7"/>
  <c r="FN234" i="7"/>
  <c r="FR234" i="7"/>
  <c r="FX234" i="7"/>
  <c r="GB234" i="7"/>
  <c r="GF234" i="7"/>
  <c r="GL234" i="7"/>
  <c r="GP234" i="7"/>
  <c r="GT234" i="7"/>
  <c r="GX234" i="7"/>
  <c r="HB234" i="7"/>
  <c r="HF234" i="7"/>
  <c r="HJ234" i="7"/>
  <c r="HN234" i="7"/>
  <c r="HR234" i="7"/>
  <c r="HV234" i="7"/>
  <c r="HZ234" i="7"/>
  <c r="ID234" i="7"/>
  <c r="IH234" i="7"/>
  <c r="IL234" i="7"/>
  <c r="IP234" i="7"/>
  <c r="IT234" i="7"/>
  <c r="IX234" i="7"/>
  <c r="JB234" i="7"/>
  <c r="JF234" i="7"/>
  <c r="JJ234" i="7"/>
  <c r="JN234" i="7"/>
  <c r="JR234" i="7"/>
  <c r="AR234" i="7"/>
  <c r="AV234" i="7"/>
  <c r="AZ234" i="7"/>
  <c r="BD234" i="7"/>
  <c r="BH234" i="7"/>
  <c r="BL234" i="7"/>
  <c r="BP234" i="7"/>
  <c r="BT234" i="7"/>
  <c r="BX234" i="7"/>
  <c r="CB234" i="7"/>
  <c r="CF234" i="7"/>
  <c r="CJ234" i="7"/>
  <c r="CN234" i="7"/>
  <c r="CR234" i="7"/>
  <c r="CV234" i="7"/>
  <c r="CZ234" i="7"/>
  <c r="DD234" i="7"/>
  <c r="DH234" i="7"/>
  <c r="DL234" i="7"/>
  <c r="DP234" i="7"/>
  <c r="DT234" i="7"/>
  <c r="DX234" i="7"/>
  <c r="EB234" i="7"/>
  <c r="EF234" i="7"/>
  <c r="EJ234" i="7"/>
  <c r="EN234" i="7"/>
  <c r="ER234" i="7"/>
  <c r="EV234" i="7"/>
  <c r="EZ234" i="7"/>
  <c r="FD234" i="7"/>
  <c r="FH234" i="7"/>
  <c r="FL234" i="7"/>
  <c r="FP234" i="7"/>
  <c r="FU234" i="7"/>
  <c r="FZ234" i="7"/>
  <c r="GD234" i="7"/>
  <c r="GH234" i="7"/>
  <c r="GN234" i="7"/>
  <c r="GR234" i="7"/>
  <c r="GV234" i="7"/>
  <c r="GZ234" i="7"/>
  <c r="HD234" i="7"/>
  <c r="HH234" i="7"/>
  <c r="HL234" i="7"/>
  <c r="HP234" i="7"/>
  <c r="HT234" i="7"/>
  <c r="HX234" i="7"/>
  <c r="IB234" i="7"/>
  <c r="IF234" i="7"/>
  <c r="IJ234" i="7"/>
  <c r="IN234" i="7"/>
  <c r="IR234" i="7"/>
  <c r="IV234" i="7"/>
  <c r="IZ234" i="7"/>
  <c r="JD234" i="7"/>
  <c r="JH234" i="7"/>
  <c r="JL234" i="7"/>
  <c r="JP234" i="7"/>
  <c r="JT234" i="7"/>
  <c r="AU234" i="7"/>
  <c r="BK234" i="7"/>
  <c r="CA234" i="7"/>
  <c r="CQ234" i="7"/>
  <c r="DG234" i="7"/>
  <c r="DW234" i="7"/>
  <c r="EM234" i="7"/>
  <c r="FC234" i="7"/>
  <c r="FT234" i="7"/>
  <c r="GM234" i="7"/>
  <c r="HC234" i="7"/>
  <c r="HS234" i="7"/>
  <c r="II234" i="7"/>
  <c r="IY234" i="7"/>
  <c r="JO234" i="7"/>
  <c r="AY234" i="7"/>
  <c r="BO234" i="7"/>
  <c r="CE234" i="7"/>
  <c r="CU234" i="7"/>
  <c r="DK234" i="7"/>
  <c r="EA234" i="7"/>
  <c r="EQ234" i="7"/>
  <c r="FG234" i="7"/>
  <c r="FY234" i="7"/>
  <c r="GQ234" i="7"/>
  <c r="HG234" i="7"/>
  <c r="HW234" i="7"/>
  <c r="IM234" i="7"/>
  <c r="JC234" i="7"/>
  <c r="JS234" i="7"/>
  <c r="BC234" i="7"/>
  <c r="BS234" i="7"/>
  <c r="CI234" i="7"/>
  <c r="CY234" i="7"/>
  <c r="DO234" i="7"/>
  <c r="EE234" i="7"/>
  <c r="EU234" i="7"/>
  <c r="FK234" i="7"/>
  <c r="GC234" i="7"/>
  <c r="GU234" i="7"/>
  <c r="HK234" i="7"/>
  <c r="IA234" i="7"/>
  <c r="IQ234" i="7"/>
  <c r="JG234" i="7"/>
  <c r="AQ234" i="7"/>
  <c r="BG234" i="7"/>
  <c r="BW234" i="7"/>
  <c r="CM234" i="7"/>
  <c r="DC234" i="7"/>
  <c r="DS234" i="7"/>
  <c r="EI234" i="7"/>
  <c r="EY234" i="7"/>
  <c r="FO234" i="7"/>
  <c r="GG234" i="7"/>
  <c r="GY234" i="7"/>
  <c r="HO234" i="7"/>
  <c r="IE234" i="7"/>
  <c r="IU234" i="7"/>
  <c r="JK234" i="7"/>
  <c r="AQ232" i="7"/>
  <c r="AU232" i="7"/>
  <c r="AY232" i="7"/>
  <c r="BC232" i="7"/>
  <c r="BG232" i="7"/>
  <c r="BK232" i="7"/>
  <c r="BO232" i="7"/>
  <c r="BS232" i="7"/>
  <c r="BW232" i="7"/>
  <c r="CA232" i="7"/>
  <c r="CE232" i="7"/>
  <c r="CI232" i="7"/>
  <c r="CM232" i="7"/>
  <c r="CQ232" i="7"/>
  <c r="CU232" i="7"/>
  <c r="CY232" i="7"/>
  <c r="DC232" i="7"/>
  <c r="DG232" i="7"/>
  <c r="DK232" i="7"/>
  <c r="DO232" i="7"/>
  <c r="DS232" i="7"/>
  <c r="DW232" i="7"/>
  <c r="EA232" i="7"/>
  <c r="EE232" i="7"/>
  <c r="EI232" i="7"/>
  <c r="EM232" i="7"/>
  <c r="EQ232" i="7"/>
  <c r="EU232" i="7"/>
  <c r="EY232" i="7"/>
  <c r="FC232" i="7"/>
  <c r="FG232" i="7"/>
  <c r="FK232" i="7"/>
  <c r="FO232" i="7"/>
  <c r="FU232" i="7"/>
  <c r="FY232" i="7"/>
  <c r="GC232" i="7"/>
  <c r="GG232" i="7"/>
  <c r="GM232" i="7"/>
  <c r="GQ232" i="7"/>
  <c r="GU232" i="7"/>
  <c r="GY232" i="7"/>
  <c r="HC232" i="7"/>
  <c r="HG232" i="7"/>
  <c r="HK232" i="7"/>
  <c r="HO232" i="7"/>
  <c r="HS232" i="7"/>
  <c r="HW232" i="7"/>
  <c r="IA232" i="7"/>
  <c r="IE232" i="7"/>
  <c r="II232" i="7"/>
  <c r="IM232" i="7"/>
  <c r="IQ232" i="7"/>
  <c r="IU232" i="7"/>
  <c r="IY232" i="7"/>
  <c r="JC232" i="7"/>
  <c r="JG232" i="7"/>
  <c r="JK232" i="7"/>
  <c r="JO232" i="7"/>
  <c r="JS232" i="7"/>
  <c r="AR232" i="7"/>
  <c r="AV232" i="7"/>
  <c r="AZ232" i="7"/>
  <c r="BD232" i="7"/>
  <c r="BH232" i="7"/>
  <c r="BL232" i="7"/>
  <c r="BP232" i="7"/>
  <c r="BT232" i="7"/>
  <c r="BX232" i="7"/>
  <c r="CB232" i="7"/>
  <c r="CF232" i="7"/>
  <c r="CJ232" i="7"/>
  <c r="CN232" i="7"/>
  <c r="CR232" i="7"/>
  <c r="CV232" i="7"/>
  <c r="CZ232" i="7"/>
  <c r="DD232" i="7"/>
  <c r="DH232" i="7"/>
  <c r="DL232" i="7"/>
  <c r="DP232" i="7"/>
  <c r="DT232" i="7"/>
  <c r="DX232" i="7"/>
  <c r="EB232" i="7"/>
  <c r="EF232" i="7"/>
  <c r="EJ232" i="7"/>
  <c r="EN232" i="7"/>
  <c r="ER232" i="7"/>
  <c r="EV232" i="7"/>
  <c r="EZ232" i="7"/>
  <c r="FD232" i="7"/>
  <c r="FH232" i="7"/>
  <c r="FL232" i="7"/>
  <c r="FP232" i="7"/>
  <c r="FV232" i="7"/>
  <c r="FZ232" i="7"/>
  <c r="GD232" i="7"/>
  <c r="GH232" i="7"/>
  <c r="GN232" i="7"/>
  <c r="GR232" i="7"/>
  <c r="GV232" i="7"/>
  <c r="GZ232" i="7"/>
  <c r="HD232" i="7"/>
  <c r="HH232" i="7"/>
  <c r="HL232" i="7"/>
  <c r="HP232" i="7"/>
  <c r="HT232" i="7"/>
  <c r="HX232" i="7"/>
  <c r="IB232" i="7"/>
  <c r="IF232" i="7"/>
  <c r="IJ232" i="7"/>
  <c r="IN232" i="7"/>
  <c r="IR232" i="7"/>
  <c r="IV232" i="7"/>
  <c r="IZ232" i="7"/>
  <c r="JD232" i="7"/>
  <c r="JH232" i="7"/>
  <c r="JL232" i="7"/>
  <c r="JP232" i="7"/>
  <c r="JT232" i="7"/>
  <c r="AP232" i="7"/>
  <c r="AT232" i="7"/>
  <c r="AX232" i="7"/>
  <c r="BB232" i="7"/>
  <c r="BF232" i="7"/>
  <c r="BJ232" i="7"/>
  <c r="BN232" i="7"/>
  <c r="BR232" i="7"/>
  <c r="BV232" i="7"/>
  <c r="BZ232" i="7"/>
  <c r="CD232" i="7"/>
  <c r="CH232" i="7"/>
  <c r="CL232" i="7"/>
  <c r="CP232" i="7"/>
  <c r="CT232" i="7"/>
  <c r="CX232" i="7"/>
  <c r="DB232" i="7"/>
  <c r="DF232" i="7"/>
  <c r="DJ232" i="7"/>
  <c r="DN232" i="7"/>
  <c r="DR232" i="7"/>
  <c r="DV232" i="7"/>
  <c r="DZ232" i="7"/>
  <c r="ED232" i="7"/>
  <c r="EH232" i="7"/>
  <c r="EL232" i="7"/>
  <c r="EP232" i="7"/>
  <c r="ET232" i="7"/>
  <c r="EX232" i="7"/>
  <c r="FB232" i="7"/>
  <c r="FF232" i="7"/>
  <c r="FJ232" i="7"/>
  <c r="FN232" i="7"/>
  <c r="FT232" i="7"/>
  <c r="FX232" i="7"/>
  <c r="GB232" i="7"/>
  <c r="GF232" i="7"/>
  <c r="GL232" i="7"/>
  <c r="GP232" i="7"/>
  <c r="GT232" i="7"/>
  <c r="GX232" i="7"/>
  <c r="HB232" i="7"/>
  <c r="HF232" i="7"/>
  <c r="HJ232" i="7"/>
  <c r="HN232" i="7"/>
  <c r="HR232" i="7"/>
  <c r="HV232" i="7"/>
  <c r="HZ232" i="7"/>
  <c r="ID232" i="7"/>
  <c r="IH232" i="7"/>
  <c r="IL232" i="7"/>
  <c r="IP232" i="7"/>
  <c r="IT232" i="7"/>
  <c r="IX232" i="7"/>
  <c r="JB232" i="7"/>
  <c r="JF232" i="7"/>
  <c r="JJ232" i="7"/>
  <c r="JN232" i="7"/>
  <c r="JR232" i="7"/>
  <c r="AS232" i="7"/>
  <c r="BI232" i="7"/>
  <c r="BY232" i="7"/>
  <c r="CO232" i="7"/>
  <c r="DE232" i="7"/>
  <c r="DU232" i="7"/>
  <c r="EK232" i="7"/>
  <c r="FA232" i="7"/>
  <c r="FQ232" i="7"/>
  <c r="GI232" i="7"/>
  <c r="HA232" i="7"/>
  <c r="HQ232" i="7"/>
  <c r="IG232" i="7"/>
  <c r="IW232" i="7"/>
  <c r="JM232" i="7"/>
  <c r="AW232" i="7"/>
  <c r="BM232" i="7"/>
  <c r="CC232" i="7"/>
  <c r="CS232" i="7"/>
  <c r="DI232" i="7"/>
  <c r="DY232" i="7"/>
  <c r="EO232" i="7"/>
  <c r="FE232" i="7"/>
  <c r="FW232" i="7"/>
  <c r="GO232" i="7"/>
  <c r="HE232" i="7"/>
  <c r="HU232" i="7"/>
  <c r="IK232" i="7"/>
  <c r="JA232" i="7"/>
  <c r="JQ232" i="7"/>
  <c r="BA232" i="7"/>
  <c r="BQ232" i="7"/>
  <c r="CG232" i="7"/>
  <c r="CW232" i="7"/>
  <c r="DM232" i="7"/>
  <c r="EC232" i="7"/>
  <c r="ES232" i="7"/>
  <c r="FI232" i="7"/>
  <c r="GA232" i="7"/>
  <c r="GS232" i="7"/>
  <c r="HI232" i="7"/>
  <c r="HY232" i="7"/>
  <c r="IO232" i="7"/>
  <c r="JE232" i="7"/>
  <c r="JU232" i="7"/>
  <c r="AO232" i="7"/>
  <c r="BE232" i="7"/>
  <c r="BU232" i="7"/>
  <c r="CK232" i="7"/>
  <c r="DA232" i="7"/>
  <c r="DQ232" i="7"/>
  <c r="EG232" i="7"/>
  <c r="EW232" i="7"/>
  <c r="FM232" i="7"/>
  <c r="GE232" i="7"/>
  <c r="GW232" i="7"/>
  <c r="HM232" i="7"/>
  <c r="IC232" i="7"/>
  <c r="IS232" i="7"/>
  <c r="JI232" i="7"/>
  <c r="AP230" i="7"/>
  <c r="AT230" i="7"/>
  <c r="AX230" i="7"/>
  <c r="BB230" i="7"/>
  <c r="BF230" i="7"/>
  <c r="BJ230" i="7"/>
  <c r="BN230" i="7"/>
  <c r="BR230" i="7"/>
  <c r="BV230" i="7"/>
  <c r="BZ230" i="7"/>
  <c r="CD230" i="7"/>
  <c r="CH230" i="7"/>
  <c r="CL230" i="7"/>
  <c r="CP230" i="7"/>
  <c r="CT230" i="7"/>
  <c r="CX230" i="7"/>
  <c r="DB230" i="7"/>
  <c r="DF230" i="7"/>
  <c r="DJ230" i="7"/>
  <c r="DN230" i="7"/>
  <c r="DR230" i="7"/>
  <c r="DV230" i="7"/>
  <c r="DZ230" i="7"/>
  <c r="ED230" i="7"/>
  <c r="EH230" i="7"/>
  <c r="EL230" i="7"/>
  <c r="EP230" i="7"/>
  <c r="EV230" i="7"/>
  <c r="FA230" i="7"/>
  <c r="FE230" i="7"/>
  <c r="FI230" i="7"/>
  <c r="FM230" i="7"/>
  <c r="FS230" i="7"/>
  <c r="FW230" i="7"/>
  <c r="GA230" i="7"/>
  <c r="GE230" i="7"/>
  <c r="GI230" i="7"/>
  <c r="GM230" i="7"/>
  <c r="GQ230" i="7"/>
  <c r="GU230" i="7"/>
  <c r="GY230" i="7"/>
  <c r="HC230" i="7"/>
  <c r="HG230" i="7"/>
  <c r="HK230" i="7"/>
  <c r="HO230" i="7"/>
  <c r="HS230" i="7"/>
  <c r="HW230" i="7"/>
  <c r="IA230" i="7"/>
  <c r="IE230" i="7"/>
  <c r="II230" i="7"/>
  <c r="IM230" i="7"/>
  <c r="IQ230" i="7"/>
  <c r="IU230" i="7"/>
  <c r="IY230" i="7"/>
  <c r="JC230" i="7"/>
  <c r="JG230" i="7"/>
  <c r="JK230" i="7"/>
  <c r="JO230" i="7"/>
  <c r="JS230" i="7"/>
  <c r="AQ230" i="7"/>
  <c r="AU230" i="7"/>
  <c r="AY230" i="7"/>
  <c r="BC230" i="7"/>
  <c r="BG230" i="7"/>
  <c r="BK230" i="7"/>
  <c r="BO230" i="7"/>
  <c r="BS230" i="7"/>
  <c r="BW230" i="7"/>
  <c r="CA230" i="7"/>
  <c r="CE230" i="7"/>
  <c r="CI230" i="7"/>
  <c r="CM230" i="7"/>
  <c r="CQ230" i="7"/>
  <c r="CU230" i="7"/>
  <c r="CY230" i="7"/>
  <c r="DC230" i="7"/>
  <c r="DG230" i="7"/>
  <c r="DK230" i="7"/>
  <c r="DO230" i="7"/>
  <c r="DS230" i="7"/>
  <c r="DW230" i="7"/>
  <c r="EA230" i="7"/>
  <c r="EE230" i="7"/>
  <c r="EI230" i="7"/>
  <c r="EM230" i="7"/>
  <c r="EQ230" i="7"/>
  <c r="EW230" i="7"/>
  <c r="FB230" i="7"/>
  <c r="FF230" i="7"/>
  <c r="FJ230" i="7"/>
  <c r="FP230" i="7"/>
  <c r="FT230" i="7"/>
  <c r="FX230" i="7"/>
  <c r="GB230" i="7"/>
  <c r="GF230" i="7"/>
  <c r="GJ230" i="7"/>
  <c r="GN230" i="7"/>
  <c r="GR230" i="7"/>
  <c r="GV230" i="7"/>
  <c r="GZ230" i="7"/>
  <c r="HD230" i="7"/>
  <c r="HH230" i="7"/>
  <c r="HL230" i="7"/>
  <c r="HP230" i="7"/>
  <c r="HT230" i="7"/>
  <c r="HX230" i="7"/>
  <c r="IB230" i="7"/>
  <c r="IF230" i="7"/>
  <c r="IJ230" i="7"/>
  <c r="IN230" i="7"/>
  <c r="IR230" i="7"/>
  <c r="IV230" i="7"/>
  <c r="IZ230" i="7"/>
  <c r="JD230" i="7"/>
  <c r="JH230" i="7"/>
  <c r="JL230" i="7"/>
  <c r="JP230" i="7"/>
  <c r="JT230" i="7"/>
  <c r="AO230" i="7"/>
  <c r="AS230" i="7"/>
  <c r="AW230" i="7"/>
  <c r="BA230" i="7"/>
  <c r="BE230" i="7"/>
  <c r="BI230" i="7"/>
  <c r="BM230" i="7"/>
  <c r="BQ230" i="7"/>
  <c r="BU230" i="7"/>
  <c r="BY230" i="7"/>
  <c r="CC230" i="7"/>
  <c r="CG230" i="7"/>
  <c r="CK230" i="7"/>
  <c r="CO230" i="7"/>
  <c r="CS230" i="7"/>
  <c r="CW230" i="7"/>
  <c r="DA230" i="7"/>
  <c r="DE230" i="7"/>
  <c r="DI230" i="7"/>
  <c r="DM230" i="7"/>
  <c r="DQ230" i="7"/>
  <c r="DU230" i="7"/>
  <c r="DY230" i="7"/>
  <c r="EC230" i="7"/>
  <c r="EG230" i="7"/>
  <c r="EK230" i="7"/>
  <c r="EO230" i="7"/>
  <c r="ES230" i="7"/>
  <c r="EY230" i="7"/>
  <c r="FD230" i="7"/>
  <c r="FH230" i="7"/>
  <c r="FL230" i="7"/>
  <c r="FR230" i="7"/>
  <c r="FV230" i="7"/>
  <c r="FZ230" i="7"/>
  <c r="GD230" i="7"/>
  <c r="GH230" i="7"/>
  <c r="GL230" i="7"/>
  <c r="GP230" i="7"/>
  <c r="GT230" i="7"/>
  <c r="GX230" i="7"/>
  <c r="HB230" i="7"/>
  <c r="HF230" i="7"/>
  <c r="HJ230" i="7"/>
  <c r="HN230" i="7"/>
  <c r="HR230" i="7"/>
  <c r="HV230" i="7"/>
  <c r="HZ230" i="7"/>
  <c r="ID230" i="7"/>
  <c r="IH230" i="7"/>
  <c r="IL230" i="7"/>
  <c r="IP230" i="7"/>
  <c r="IT230" i="7"/>
  <c r="IX230" i="7"/>
  <c r="JB230" i="7"/>
  <c r="JF230" i="7"/>
  <c r="JJ230" i="7"/>
  <c r="JN230" i="7"/>
  <c r="JR230" i="7"/>
  <c r="BD230" i="7"/>
  <c r="BT230" i="7"/>
  <c r="CJ230" i="7"/>
  <c r="CZ230" i="7"/>
  <c r="DP230" i="7"/>
  <c r="EF230" i="7"/>
  <c r="EX230" i="7"/>
  <c r="FQ230" i="7"/>
  <c r="GG230" i="7"/>
  <c r="GW230" i="7"/>
  <c r="HM230" i="7"/>
  <c r="IC230" i="7"/>
  <c r="IS230" i="7"/>
  <c r="JI230" i="7"/>
  <c r="AR230" i="7"/>
  <c r="BH230" i="7"/>
  <c r="BX230" i="7"/>
  <c r="CN230" i="7"/>
  <c r="DD230" i="7"/>
  <c r="DT230" i="7"/>
  <c r="EJ230" i="7"/>
  <c r="FC230" i="7"/>
  <c r="FU230" i="7"/>
  <c r="GK230" i="7"/>
  <c r="HA230" i="7"/>
  <c r="HQ230" i="7"/>
  <c r="IG230" i="7"/>
  <c r="IW230" i="7"/>
  <c r="JM230" i="7"/>
  <c r="AV230" i="7"/>
  <c r="BL230" i="7"/>
  <c r="CB230" i="7"/>
  <c r="CR230" i="7"/>
  <c r="DH230" i="7"/>
  <c r="DX230" i="7"/>
  <c r="EN230" i="7"/>
  <c r="FG230" i="7"/>
  <c r="FY230" i="7"/>
  <c r="GO230" i="7"/>
  <c r="HE230" i="7"/>
  <c r="HU230" i="7"/>
  <c r="IK230" i="7"/>
  <c r="JA230" i="7"/>
  <c r="JQ230" i="7"/>
  <c r="AZ230" i="7"/>
  <c r="BP230" i="7"/>
  <c r="CF230" i="7"/>
  <c r="CV230" i="7"/>
  <c r="DL230" i="7"/>
  <c r="EB230" i="7"/>
  <c r="ER230" i="7"/>
  <c r="FK230" i="7"/>
  <c r="GC230" i="7"/>
  <c r="GS230" i="7"/>
  <c r="HI230" i="7"/>
  <c r="HY230" i="7"/>
  <c r="IO230" i="7"/>
  <c r="JE230" i="7"/>
  <c r="JU230" i="7"/>
  <c r="AQ228" i="7"/>
  <c r="AU228" i="7"/>
  <c r="AY228" i="7"/>
  <c r="BC228" i="7"/>
  <c r="BG228" i="7"/>
  <c r="BK228" i="7"/>
  <c r="BO228" i="7"/>
  <c r="BS228" i="7"/>
  <c r="BW228" i="7"/>
  <c r="CA228" i="7"/>
  <c r="CE228" i="7"/>
  <c r="CI228" i="7"/>
  <c r="CM228" i="7"/>
  <c r="CQ228" i="7"/>
  <c r="CU228" i="7"/>
  <c r="CY228" i="7"/>
  <c r="DC228" i="7"/>
  <c r="DG228" i="7"/>
  <c r="DK228" i="7"/>
  <c r="DO228" i="7"/>
  <c r="DS228" i="7"/>
  <c r="DW228" i="7"/>
  <c r="EA228" i="7"/>
  <c r="EE228" i="7"/>
  <c r="EI228" i="7"/>
  <c r="EM228" i="7"/>
  <c r="EQ228" i="7"/>
  <c r="EU228" i="7"/>
  <c r="FA228" i="7"/>
  <c r="FE228" i="7"/>
  <c r="FI228" i="7"/>
  <c r="FM228" i="7"/>
  <c r="FS228" i="7"/>
  <c r="FW228" i="7"/>
  <c r="GA228" i="7"/>
  <c r="GE228" i="7"/>
  <c r="GI228" i="7"/>
  <c r="GM228" i="7"/>
  <c r="GQ228" i="7"/>
  <c r="GU228" i="7"/>
  <c r="GY228" i="7"/>
  <c r="HC228" i="7"/>
  <c r="HG228" i="7"/>
  <c r="HK228" i="7"/>
  <c r="HO228" i="7"/>
  <c r="HS228" i="7"/>
  <c r="HW228" i="7"/>
  <c r="IA228" i="7"/>
  <c r="IE228" i="7"/>
  <c r="II228" i="7"/>
  <c r="IM228" i="7"/>
  <c r="IQ228" i="7"/>
  <c r="IU228" i="7"/>
  <c r="IY228" i="7"/>
  <c r="JC228" i="7"/>
  <c r="JG228" i="7"/>
  <c r="JK228" i="7"/>
  <c r="JO228" i="7"/>
  <c r="JS228" i="7"/>
  <c r="AR228" i="7"/>
  <c r="AV228" i="7"/>
  <c r="AZ228" i="7"/>
  <c r="BD228" i="7"/>
  <c r="BH228" i="7"/>
  <c r="BL228" i="7"/>
  <c r="BP228" i="7"/>
  <c r="BT228" i="7"/>
  <c r="BX228" i="7"/>
  <c r="CB228" i="7"/>
  <c r="CF228" i="7"/>
  <c r="CJ228" i="7"/>
  <c r="CN228" i="7"/>
  <c r="CR228" i="7"/>
  <c r="CV228" i="7"/>
  <c r="CZ228" i="7"/>
  <c r="DD228" i="7"/>
  <c r="DH228" i="7"/>
  <c r="DL228" i="7"/>
  <c r="DP228" i="7"/>
  <c r="DT228" i="7"/>
  <c r="DX228" i="7"/>
  <c r="EB228" i="7"/>
  <c r="EF228" i="7"/>
  <c r="EJ228" i="7"/>
  <c r="EN228" i="7"/>
  <c r="ER228" i="7"/>
  <c r="EX228" i="7"/>
  <c r="FB228" i="7"/>
  <c r="FF228" i="7"/>
  <c r="FJ228" i="7"/>
  <c r="FP228" i="7"/>
  <c r="FT228" i="7"/>
  <c r="FX228" i="7"/>
  <c r="GB228" i="7"/>
  <c r="GF228" i="7"/>
  <c r="GJ228" i="7"/>
  <c r="GN228" i="7"/>
  <c r="GR228" i="7"/>
  <c r="GV228" i="7"/>
  <c r="GZ228" i="7"/>
  <c r="HD228" i="7"/>
  <c r="HH228" i="7"/>
  <c r="HL228" i="7"/>
  <c r="HP228" i="7"/>
  <c r="HT228" i="7"/>
  <c r="HX228" i="7"/>
  <c r="IB228" i="7"/>
  <c r="IF228" i="7"/>
  <c r="IJ228" i="7"/>
  <c r="IN228" i="7"/>
  <c r="IR228" i="7"/>
  <c r="IV228" i="7"/>
  <c r="IZ228" i="7"/>
  <c r="JD228" i="7"/>
  <c r="JH228" i="7"/>
  <c r="JL228" i="7"/>
  <c r="JP228" i="7"/>
  <c r="JT228" i="7"/>
  <c r="AO228" i="7"/>
  <c r="AS228" i="7"/>
  <c r="AW228" i="7"/>
  <c r="BA228" i="7"/>
  <c r="BE228" i="7"/>
  <c r="BI228" i="7"/>
  <c r="BM228" i="7"/>
  <c r="BQ228" i="7"/>
  <c r="BU228" i="7"/>
  <c r="BY228" i="7"/>
  <c r="CC228" i="7"/>
  <c r="CG228" i="7"/>
  <c r="CK228" i="7"/>
  <c r="CO228" i="7"/>
  <c r="CS228" i="7"/>
  <c r="CW228" i="7"/>
  <c r="DA228" i="7"/>
  <c r="DE228" i="7"/>
  <c r="DI228" i="7"/>
  <c r="DM228" i="7"/>
  <c r="DQ228" i="7"/>
  <c r="DU228" i="7"/>
  <c r="DY228" i="7"/>
  <c r="EC228" i="7"/>
  <c r="EG228" i="7"/>
  <c r="EK228" i="7"/>
  <c r="EO228" i="7"/>
  <c r="ES228" i="7"/>
  <c r="EY228" i="7"/>
  <c r="FC228" i="7"/>
  <c r="FG228" i="7"/>
  <c r="FK228" i="7"/>
  <c r="FQ228" i="7"/>
  <c r="FU228" i="7"/>
  <c r="FY228" i="7"/>
  <c r="GC228" i="7"/>
  <c r="GG228" i="7"/>
  <c r="GK228" i="7"/>
  <c r="GO228" i="7"/>
  <c r="GS228" i="7"/>
  <c r="GW228" i="7"/>
  <c r="HA228" i="7"/>
  <c r="HE228" i="7"/>
  <c r="HI228" i="7"/>
  <c r="HM228" i="7"/>
  <c r="HQ228" i="7"/>
  <c r="HU228" i="7"/>
  <c r="HY228" i="7"/>
  <c r="IC228" i="7"/>
  <c r="IG228" i="7"/>
  <c r="IK228" i="7"/>
  <c r="IO228" i="7"/>
  <c r="IS228" i="7"/>
  <c r="IW228" i="7"/>
  <c r="JA228" i="7"/>
  <c r="JE228" i="7"/>
  <c r="JI228" i="7"/>
  <c r="JM228" i="7"/>
  <c r="JQ228" i="7"/>
  <c r="JU228" i="7"/>
  <c r="AP228" i="7"/>
  <c r="AT228" i="7"/>
  <c r="AX228" i="7"/>
  <c r="BB228" i="7"/>
  <c r="BF228" i="7"/>
  <c r="BJ228" i="7"/>
  <c r="BN228" i="7"/>
  <c r="BR228" i="7"/>
  <c r="BV228" i="7"/>
  <c r="BZ228" i="7"/>
  <c r="CD228" i="7"/>
  <c r="CH228" i="7"/>
  <c r="CL228" i="7"/>
  <c r="CP228" i="7"/>
  <c r="CT228" i="7"/>
  <c r="CX228" i="7"/>
  <c r="DB228" i="7"/>
  <c r="DF228" i="7"/>
  <c r="DJ228" i="7"/>
  <c r="DN228" i="7"/>
  <c r="DR228" i="7"/>
  <c r="DV228" i="7"/>
  <c r="DZ228" i="7"/>
  <c r="ED228" i="7"/>
  <c r="EH228" i="7"/>
  <c r="EL228" i="7"/>
  <c r="EP228" i="7"/>
  <c r="ET228" i="7"/>
  <c r="EZ228" i="7"/>
  <c r="FD228" i="7"/>
  <c r="FH228" i="7"/>
  <c r="FL228" i="7"/>
  <c r="FR228" i="7"/>
  <c r="FV228" i="7"/>
  <c r="FZ228" i="7"/>
  <c r="GD228" i="7"/>
  <c r="GH228" i="7"/>
  <c r="GL228" i="7"/>
  <c r="GP228" i="7"/>
  <c r="GT228" i="7"/>
  <c r="GX228" i="7"/>
  <c r="HB228" i="7"/>
  <c r="HF228" i="7"/>
  <c r="HJ228" i="7"/>
  <c r="HN228" i="7"/>
  <c r="HR228" i="7"/>
  <c r="HV228" i="7"/>
  <c r="HZ228" i="7"/>
  <c r="ID228" i="7"/>
  <c r="IH228" i="7"/>
  <c r="IL228" i="7"/>
  <c r="IP228" i="7"/>
  <c r="IT228" i="7"/>
  <c r="IX228" i="7"/>
  <c r="JB228" i="7"/>
  <c r="JF228" i="7"/>
  <c r="JJ228" i="7"/>
  <c r="JN228" i="7"/>
  <c r="JR228" i="7"/>
  <c r="AO226" i="7"/>
  <c r="AS226" i="7"/>
  <c r="AW226" i="7"/>
  <c r="BA226" i="7"/>
  <c r="BE226" i="7"/>
  <c r="BI226" i="7"/>
  <c r="BM226" i="7"/>
  <c r="BQ226" i="7"/>
  <c r="BU226" i="7"/>
  <c r="BY226" i="7"/>
  <c r="CC226" i="7"/>
  <c r="CG226" i="7"/>
  <c r="CK226" i="7"/>
  <c r="CO226" i="7"/>
  <c r="CS226" i="7"/>
  <c r="CW226" i="7"/>
  <c r="DA226" i="7"/>
  <c r="DE226" i="7"/>
  <c r="DI226" i="7"/>
  <c r="DM226" i="7"/>
  <c r="DQ226" i="7"/>
  <c r="DU226" i="7"/>
  <c r="DY226" i="7"/>
  <c r="EC226" i="7"/>
  <c r="EG226" i="7"/>
  <c r="EK226" i="7"/>
  <c r="EO226" i="7"/>
  <c r="ES226" i="7"/>
  <c r="EX226" i="7"/>
  <c r="FC226" i="7"/>
  <c r="FG226" i="7"/>
  <c r="FK226" i="7"/>
  <c r="FQ226" i="7"/>
  <c r="FU226" i="7"/>
  <c r="FY226" i="7"/>
  <c r="GC226" i="7"/>
  <c r="GG226" i="7"/>
  <c r="GK226" i="7"/>
  <c r="GO226" i="7"/>
  <c r="GS226" i="7"/>
  <c r="GW226" i="7"/>
  <c r="HA226" i="7"/>
  <c r="HE226" i="7"/>
  <c r="HI226" i="7"/>
  <c r="HM226" i="7"/>
  <c r="HQ226" i="7"/>
  <c r="HU226" i="7"/>
  <c r="HY226" i="7"/>
  <c r="IC226" i="7"/>
  <c r="IG226" i="7"/>
  <c r="IK226" i="7"/>
  <c r="IO226" i="7"/>
  <c r="IS226" i="7"/>
  <c r="IW226" i="7"/>
  <c r="JA226" i="7"/>
  <c r="JE226" i="7"/>
  <c r="JI226" i="7"/>
  <c r="JM226" i="7"/>
  <c r="JQ226" i="7"/>
  <c r="JU226" i="7"/>
  <c r="AP226" i="7"/>
  <c r="AT226" i="7"/>
  <c r="AX226" i="7"/>
  <c r="BB226" i="7"/>
  <c r="BF226" i="7"/>
  <c r="BJ226" i="7"/>
  <c r="BN226" i="7"/>
  <c r="BR226" i="7"/>
  <c r="BV226" i="7"/>
  <c r="BZ226" i="7"/>
  <c r="CD226" i="7"/>
  <c r="CH226" i="7"/>
  <c r="CL226" i="7"/>
  <c r="CP226" i="7"/>
  <c r="CT226" i="7"/>
  <c r="CX226" i="7"/>
  <c r="DB226" i="7"/>
  <c r="DF226" i="7"/>
  <c r="DJ226" i="7"/>
  <c r="DN226" i="7"/>
  <c r="DR226" i="7"/>
  <c r="DV226" i="7"/>
  <c r="DZ226" i="7"/>
  <c r="ED226" i="7"/>
  <c r="EH226" i="7"/>
  <c r="EL226" i="7"/>
  <c r="EP226" i="7"/>
  <c r="ET226" i="7"/>
  <c r="EY226" i="7"/>
  <c r="FD226" i="7"/>
  <c r="FH226" i="7"/>
  <c r="FL226" i="7"/>
  <c r="FR226" i="7"/>
  <c r="FV226" i="7"/>
  <c r="FZ226" i="7"/>
  <c r="GD226" i="7"/>
  <c r="GH226" i="7"/>
  <c r="GL226" i="7"/>
  <c r="GP226" i="7"/>
  <c r="GT226" i="7"/>
  <c r="GX226" i="7"/>
  <c r="HB226" i="7"/>
  <c r="HF226" i="7"/>
  <c r="HJ226" i="7"/>
  <c r="HN226" i="7"/>
  <c r="HR226" i="7"/>
  <c r="HV226" i="7"/>
  <c r="HZ226" i="7"/>
  <c r="ID226" i="7"/>
  <c r="IH226" i="7"/>
  <c r="IL226" i="7"/>
  <c r="IP226" i="7"/>
  <c r="IT226" i="7"/>
  <c r="IX226" i="7"/>
  <c r="JB226" i="7"/>
  <c r="JF226" i="7"/>
  <c r="JJ226" i="7"/>
  <c r="JN226" i="7"/>
  <c r="JR226" i="7"/>
  <c r="AQ226" i="7"/>
  <c r="AU226" i="7"/>
  <c r="AY226" i="7"/>
  <c r="BC226" i="7"/>
  <c r="BG226" i="7"/>
  <c r="BK226" i="7"/>
  <c r="BO226" i="7"/>
  <c r="BS226" i="7"/>
  <c r="BW226" i="7"/>
  <c r="CA226" i="7"/>
  <c r="CE226" i="7"/>
  <c r="CI226" i="7"/>
  <c r="CM226" i="7"/>
  <c r="CQ226" i="7"/>
  <c r="CU226" i="7"/>
  <c r="CY226" i="7"/>
  <c r="DC226" i="7"/>
  <c r="DG226" i="7"/>
  <c r="DK226" i="7"/>
  <c r="DO226" i="7"/>
  <c r="DS226" i="7"/>
  <c r="DW226" i="7"/>
  <c r="EA226" i="7"/>
  <c r="EE226" i="7"/>
  <c r="EI226" i="7"/>
  <c r="EM226" i="7"/>
  <c r="EQ226" i="7"/>
  <c r="EU226" i="7"/>
  <c r="EZ226" i="7"/>
  <c r="FE226" i="7"/>
  <c r="FI226" i="7"/>
  <c r="FM226" i="7"/>
  <c r="FS226" i="7"/>
  <c r="FW226" i="7"/>
  <c r="GA226" i="7"/>
  <c r="GE226" i="7"/>
  <c r="GI226" i="7"/>
  <c r="GM226" i="7"/>
  <c r="GQ226" i="7"/>
  <c r="GU226" i="7"/>
  <c r="GY226" i="7"/>
  <c r="HC226" i="7"/>
  <c r="HG226" i="7"/>
  <c r="HK226" i="7"/>
  <c r="HO226" i="7"/>
  <c r="HS226" i="7"/>
  <c r="HW226" i="7"/>
  <c r="IA226" i="7"/>
  <c r="IE226" i="7"/>
  <c r="II226" i="7"/>
  <c r="IM226" i="7"/>
  <c r="IQ226" i="7"/>
  <c r="IU226" i="7"/>
  <c r="IY226" i="7"/>
  <c r="JC226" i="7"/>
  <c r="JG226" i="7"/>
  <c r="JK226" i="7"/>
  <c r="JO226" i="7"/>
  <c r="JS226" i="7"/>
  <c r="AR226" i="7"/>
  <c r="AV226" i="7"/>
  <c r="AZ226" i="7"/>
  <c r="BD226" i="7"/>
  <c r="BH226" i="7"/>
  <c r="BL226" i="7"/>
  <c r="BP226" i="7"/>
  <c r="BT226" i="7"/>
  <c r="BX226" i="7"/>
  <c r="CB226" i="7"/>
  <c r="CF226" i="7"/>
  <c r="CJ226" i="7"/>
  <c r="CN226" i="7"/>
  <c r="CR226" i="7"/>
  <c r="CV226" i="7"/>
  <c r="CZ226" i="7"/>
  <c r="DD226" i="7"/>
  <c r="DH226" i="7"/>
  <c r="DL226" i="7"/>
  <c r="DP226" i="7"/>
  <c r="DT226" i="7"/>
  <c r="DX226" i="7"/>
  <c r="EB226" i="7"/>
  <c r="EF226" i="7"/>
  <c r="EJ226" i="7"/>
  <c r="EN226" i="7"/>
  <c r="ER226" i="7"/>
  <c r="EW226" i="7"/>
  <c r="FB226" i="7"/>
  <c r="FF226" i="7"/>
  <c r="FJ226" i="7"/>
  <c r="FP226" i="7"/>
  <c r="FT226" i="7"/>
  <c r="FX226" i="7"/>
  <c r="GB226" i="7"/>
  <c r="GF226" i="7"/>
  <c r="GJ226" i="7"/>
  <c r="GN226" i="7"/>
  <c r="GR226" i="7"/>
  <c r="GV226" i="7"/>
  <c r="GZ226" i="7"/>
  <c r="HD226" i="7"/>
  <c r="HH226" i="7"/>
  <c r="HL226" i="7"/>
  <c r="HP226" i="7"/>
  <c r="HT226" i="7"/>
  <c r="HX226" i="7"/>
  <c r="IB226" i="7"/>
  <c r="IF226" i="7"/>
  <c r="IJ226" i="7"/>
  <c r="IN226" i="7"/>
  <c r="IR226" i="7"/>
  <c r="IV226" i="7"/>
  <c r="IZ226" i="7"/>
  <c r="JD226" i="7"/>
  <c r="JH226" i="7"/>
  <c r="JL226" i="7"/>
  <c r="JP226" i="7"/>
  <c r="JT226" i="7"/>
  <c r="AQ224" i="7"/>
  <c r="AU224" i="7"/>
  <c r="AY224" i="7"/>
  <c r="BC224" i="7"/>
  <c r="BG224" i="7"/>
  <c r="BK224" i="7"/>
  <c r="BO224" i="7"/>
  <c r="BS224" i="7"/>
  <c r="BW224" i="7"/>
  <c r="CA224" i="7"/>
  <c r="CE224" i="7"/>
  <c r="CI224" i="7"/>
  <c r="CM224" i="7"/>
  <c r="CQ224" i="7"/>
  <c r="CU224" i="7"/>
  <c r="CY224" i="7"/>
  <c r="DC224" i="7"/>
  <c r="DG224" i="7"/>
  <c r="DK224" i="7"/>
  <c r="DO224" i="7"/>
  <c r="DS224" i="7"/>
  <c r="DW224" i="7"/>
  <c r="EA224" i="7"/>
  <c r="EE224" i="7"/>
  <c r="EI224" i="7"/>
  <c r="EM224" i="7"/>
  <c r="EQ224" i="7"/>
  <c r="EW224" i="7"/>
  <c r="FA224" i="7"/>
  <c r="FE224" i="7"/>
  <c r="FI224" i="7"/>
  <c r="FM224" i="7"/>
  <c r="FS224" i="7"/>
  <c r="FW224" i="7"/>
  <c r="GA224" i="7"/>
  <c r="GE224" i="7"/>
  <c r="GI224" i="7"/>
  <c r="GM224" i="7"/>
  <c r="GQ224" i="7"/>
  <c r="GU224" i="7"/>
  <c r="GY224" i="7"/>
  <c r="HC224" i="7"/>
  <c r="HG224" i="7"/>
  <c r="HK224" i="7"/>
  <c r="HO224" i="7"/>
  <c r="HS224" i="7"/>
  <c r="HW224" i="7"/>
  <c r="IA224" i="7"/>
  <c r="IE224" i="7"/>
  <c r="II224" i="7"/>
  <c r="IM224" i="7"/>
  <c r="IQ224" i="7"/>
  <c r="IU224" i="7"/>
  <c r="IY224" i="7"/>
  <c r="JC224" i="7"/>
  <c r="JG224" i="7"/>
  <c r="JK224" i="7"/>
  <c r="JO224" i="7"/>
  <c r="JS224" i="7"/>
  <c r="AR224" i="7"/>
  <c r="AV224" i="7"/>
  <c r="AZ224" i="7"/>
  <c r="BD224" i="7"/>
  <c r="BH224" i="7"/>
  <c r="BL224" i="7"/>
  <c r="BP224" i="7"/>
  <c r="BT224" i="7"/>
  <c r="BX224" i="7"/>
  <c r="CB224" i="7"/>
  <c r="CF224" i="7"/>
  <c r="CJ224" i="7"/>
  <c r="CN224" i="7"/>
  <c r="CR224" i="7"/>
  <c r="CV224" i="7"/>
  <c r="CZ224" i="7"/>
  <c r="DD224" i="7"/>
  <c r="DH224" i="7"/>
  <c r="DL224" i="7"/>
  <c r="DP224" i="7"/>
  <c r="DT224" i="7"/>
  <c r="DX224" i="7"/>
  <c r="EB224" i="7"/>
  <c r="EF224" i="7"/>
  <c r="EJ224" i="7"/>
  <c r="EN224" i="7"/>
  <c r="ER224" i="7"/>
  <c r="EX224" i="7"/>
  <c r="FB224" i="7"/>
  <c r="FF224" i="7"/>
  <c r="FJ224" i="7"/>
  <c r="FP224" i="7"/>
  <c r="FT224" i="7"/>
  <c r="FX224" i="7"/>
  <c r="GB224" i="7"/>
  <c r="GF224" i="7"/>
  <c r="GJ224" i="7"/>
  <c r="GN224" i="7"/>
  <c r="GR224" i="7"/>
  <c r="GV224" i="7"/>
  <c r="GZ224" i="7"/>
  <c r="HD224" i="7"/>
  <c r="HH224" i="7"/>
  <c r="HL224" i="7"/>
  <c r="HP224" i="7"/>
  <c r="HT224" i="7"/>
  <c r="HX224" i="7"/>
  <c r="IB224" i="7"/>
  <c r="IF224" i="7"/>
  <c r="IJ224" i="7"/>
  <c r="IN224" i="7"/>
  <c r="IR224" i="7"/>
  <c r="IV224" i="7"/>
  <c r="IZ224" i="7"/>
  <c r="JD224" i="7"/>
  <c r="JH224" i="7"/>
  <c r="JL224" i="7"/>
  <c r="JP224" i="7"/>
  <c r="JT224" i="7"/>
  <c r="AO224" i="7"/>
  <c r="AS224" i="7"/>
  <c r="AW224" i="7"/>
  <c r="BA224" i="7"/>
  <c r="BE224" i="7"/>
  <c r="BI224" i="7"/>
  <c r="BM224" i="7"/>
  <c r="BQ224" i="7"/>
  <c r="BU224" i="7"/>
  <c r="BY224" i="7"/>
  <c r="CC224" i="7"/>
  <c r="CG224" i="7"/>
  <c r="CK224" i="7"/>
  <c r="CO224" i="7"/>
  <c r="CS224" i="7"/>
  <c r="CW224" i="7"/>
  <c r="DA224" i="7"/>
  <c r="DE224" i="7"/>
  <c r="DI224" i="7"/>
  <c r="DM224" i="7"/>
  <c r="DQ224" i="7"/>
  <c r="DU224" i="7"/>
  <c r="DY224" i="7"/>
  <c r="EC224" i="7"/>
  <c r="EG224" i="7"/>
  <c r="EK224" i="7"/>
  <c r="EO224" i="7"/>
  <c r="ES224" i="7"/>
  <c r="EY224" i="7"/>
  <c r="FC224" i="7"/>
  <c r="FG224" i="7"/>
  <c r="FK224" i="7"/>
  <c r="FQ224" i="7"/>
  <c r="FU224" i="7"/>
  <c r="FY224" i="7"/>
  <c r="GC224" i="7"/>
  <c r="GG224" i="7"/>
  <c r="GK224" i="7"/>
  <c r="GO224" i="7"/>
  <c r="GS224" i="7"/>
  <c r="GW224" i="7"/>
  <c r="HA224" i="7"/>
  <c r="HE224" i="7"/>
  <c r="HI224" i="7"/>
  <c r="HM224" i="7"/>
  <c r="HQ224" i="7"/>
  <c r="HU224" i="7"/>
  <c r="HY224" i="7"/>
  <c r="IC224" i="7"/>
  <c r="IG224" i="7"/>
  <c r="IK224" i="7"/>
  <c r="IO224" i="7"/>
  <c r="IS224" i="7"/>
  <c r="IW224" i="7"/>
  <c r="JA224" i="7"/>
  <c r="JE224" i="7"/>
  <c r="JI224" i="7"/>
  <c r="JM224" i="7"/>
  <c r="JQ224" i="7"/>
  <c r="JU224" i="7"/>
  <c r="AP224" i="7"/>
  <c r="AT224" i="7"/>
  <c r="AX224" i="7"/>
  <c r="BB224" i="7"/>
  <c r="BF224" i="7"/>
  <c r="BJ224" i="7"/>
  <c r="BN224" i="7"/>
  <c r="BR224" i="7"/>
  <c r="BV224" i="7"/>
  <c r="BZ224" i="7"/>
  <c r="CD224" i="7"/>
  <c r="CH224" i="7"/>
  <c r="CL224" i="7"/>
  <c r="CP224" i="7"/>
  <c r="CT224" i="7"/>
  <c r="CX224" i="7"/>
  <c r="DB224" i="7"/>
  <c r="DF224" i="7"/>
  <c r="DJ224" i="7"/>
  <c r="DN224" i="7"/>
  <c r="DR224" i="7"/>
  <c r="DV224" i="7"/>
  <c r="DZ224" i="7"/>
  <c r="ED224" i="7"/>
  <c r="EH224" i="7"/>
  <c r="EL224" i="7"/>
  <c r="EP224" i="7"/>
  <c r="EU224" i="7"/>
  <c r="EZ224" i="7"/>
  <c r="FD224" i="7"/>
  <c r="FH224" i="7"/>
  <c r="FL224" i="7"/>
  <c r="FR224" i="7"/>
  <c r="FV224" i="7"/>
  <c r="FZ224" i="7"/>
  <c r="GD224" i="7"/>
  <c r="GH224" i="7"/>
  <c r="GL224" i="7"/>
  <c r="GP224" i="7"/>
  <c r="GT224" i="7"/>
  <c r="GX224" i="7"/>
  <c r="HB224" i="7"/>
  <c r="HF224" i="7"/>
  <c r="HJ224" i="7"/>
  <c r="HN224" i="7"/>
  <c r="HR224" i="7"/>
  <c r="HV224" i="7"/>
  <c r="HZ224" i="7"/>
  <c r="ID224" i="7"/>
  <c r="IH224" i="7"/>
  <c r="IL224" i="7"/>
  <c r="IP224" i="7"/>
  <c r="IT224" i="7"/>
  <c r="IX224" i="7"/>
  <c r="JB224" i="7"/>
  <c r="JF224" i="7"/>
  <c r="JJ224" i="7"/>
  <c r="JN224" i="7"/>
  <c r="JR224" i="7"/>
  <c r="AO222" i="7"/>
  <c r="AS222" i="7"/>
  <c r="AW222" i="7"/>
  <c r="BA222" i="7"/>
  <c r="BE222" i="7"/>
  <c r="BI222" i="7"/>
  <c r="BM222" i="7"/>
  <c r="BQ222" i="7"/>
  <c r="BU222" i="7"/>
  <c r="BY222" i="7"/>
  <c r="CC222" i="7"/>
  <c r="CG222" i="7"/>
  <c r="CK222" i="7"/>
  <c r="CO222" i="7"/>
  <c r="CS222" i="7"/>
  <c r="CW222" i="7"/>
  <c r="DA222" i="7"/>
  <c r="DE222" i="7"/>
  <c r="DI222" i="7"/>
  <c r="DM222" i="7"/>
  <c r="DQ222" i="7"/>
  <c r="DU222" i="7"/>
  <c r="DY222" i="7"/>
  <c r="EC222" i="7"/>
  <c r="EG222" i="7"/>
  <c r="EK222" i="7"/>
  <c r="EO222" i="7"/>
  <c r="ES222" i="7"/>
  <c r="EX222" i="7"/>
  <c r="FC222" i="7"/>
  <c r="FG222" i="7"/>
  <c r="FK222" i="7"/>
  <c r="FQ222" i="7"/>
  <c r="FU222" i="7"/>
  <c r="FY222" i="7"/>
  <c r="GC222" i="7"/>
  <c r="GG222" i="7"/>
  <c r="GK222" i="7"/>
  <c r="GO222" i="7"/>
  <c r="GS222" i="7"/>
  <c r="GW222" i="7"/>
  <c r="HA222" i="7"/>
  <c r="HE222" i="7"/>
  <c r="HI222" i="7"/>
  <c r="HM222" i="7"/>
  <c r="HQ222" i="7"/>
  <c r="HU222" i="7"/>
  <c r="HY222" i="7"/>
  <c r="IC222" i="7"/>
  <c r="IG222" i="7"/>
  <c r="IK222" i="7"/>
  <c r="IO222" i="7"/>
  <c r="IS222" i="7"/>
  <c r="IW222" i="7"/>
  <c r="JA222" i="7"/>
  <c r="JE222" i="7"/>
  <c r="JI222" i="7"/>
  <c r="JM222" i="7"/>
  <c r="JQ222" i="7"/>
  <c r="JU222" i="7"/>
  <c r="AP222" i="7"/>
  <c r="AT222" i="7"/>
  <c r="AX222" i="7"/>
  <c r="BB222" i="7"/>
  <c r="BF222" i="7"/>
  <c r="BJ222" i="7"/>
  <c r="BN222" i="7"/>
  <c r="BR222" i="7"/>
  <c r="BV222" i="7"/>
  <c r="BZ222" i="7"/>
  <c r="CD222" i="7"/>
  <c r="CH222" i="7"/>
  <c r="CL222" i="7"/>
  <c r="CP222" i="7"/>
  <c r="CT222" i="7"/>
  <c r="CX222" i="7"/>
  <c r="DB222" i="7"/>
  <c r="DF222" i="7"/>
  <c r="DJ222" i="7"/>
  <c r="DN222" i="7"/>
  <c r="DR222" i="7"/>
  <c r="DV222" i="7"/>
  <c r="DZ222" i="7"/>
  <c r="ED222" i="7"/>
  <c r="EH222" i="7"/>
  <c r="EL222" i="7"/>
  <c r="EP222" i="7"/>
  <c r="ET222" i="7"/>
  <c r="EY222" i="7"/>
  <c r="FD222" i="7"/>
  <c r="FH222" i="7"/>
  <c r="FL222" i="7"/>
  <c r="FR222" i="7"/>
  <c r="FV222" i="7"/>
  <c r="FZ222" i="7"/>
  <c r="GD222" i="7"/>
  <c r="GH222" i="7"/>
  <c r="GL222" i="7"/>
  <c r="GP222" i="7"/>
  <c r="GT222" i="7"/>
  <c r="GX222" i="7"/>
  <c r="HB222" i="7"/>
  <c r="HF222" i="7"/>
  <c r="HJ222" i="7"/>
  <c r="HN222" i="7"/>
  <c r="HR222" i="7"/>
  <c r="HV222" i="7"/>
  <c r="HZ222" i="7"/>
  <c r="ID222" i="7"/>
  <c r="IH222" i="7"/>
  <c r="IL222" i="7"/>
  <c r="IP222" i="7"/>
  <c r="IT222" i="7"/>
  <c r="IX222" i="7"/>
  <c r="JB222" i="7"/>
  <c r="JF222" i="7"/>
  <c r="JJ222" i="7"/>
  <c r="JN222" i="7"/>
  <c r="JR222" i="7"/>
  <c r="AQ222" i="7"/>
  <c r="AU222" i="7"/>
  <c r="AY222" i="7"/>
  <c r="BC222" i="7"/>
  <c r="BG222" i="7"/>
  <c r="BK222" i="7"/>
  <c r="BO222" i="7"/>
  <c r="BS222" i="7"/>
  <c r="BW222" i="7"/>
  <c r="CA222" i="7"/>
  <c r="CE222" i="7"/>
  <c r="CI222" i="7"/>
  <c r="CM222" i="7"/>
  <c r="CQ222" i="7"/>
  <c r="CU222" i="7"/>
  <c r="CY222" i="7"/>
  <c r="DC222" i="7"/>
  <c r="DG222" i="7"/>
  <c r="DK222" i="7"/>
  <c r="DO222" i="7"/>
  <c r="DS222" i="7"/>
  <c r="DW222" i="7"/>
  <c r="EA222" i="7"/>
  <c r="EE222" i="7"/>
  <c r="EI222" i="7"/>
  <c r="EM222" i="7"/>
  <c r="EQ222" i="7"/>
  <c r="EU222" i="7"/>
  <c r="FA222" i="7"/>
  <c r="FE222" i="7"/>
  <c r="FI222" i="7"/>
  <c r="FM222" i="7"/>
  <c r="FS222" i="7"/>
  <c r="FW222" i="7"/>
  <c r="GA222" i="7"/>
  <c r="GE222" i="7"/>
  <c r="GI222" i="7"/>
  <c r="GM222" i="7"/>
  <c r="GQ222" i="7"/>
  <c r="GU222" i="7"/>
  <c r="GY222" i="7"/>
  <c r="HC222" i="7"/>
  <c r="HG222" i="7"/>
  <c r="HK222" i="7"/>
  <c r="HO222" i="7"/>
  <c r="HS222" i="7"/>
  <c r="HW222" i="7"/>
  <c r="IA222" i="7"/>
  <c r="IE222" i="7"/>
  <c r="II222" i="7"/>
  <c r="IM222" i="7"/>
  <c r="IQ222" i="7"/>
  <c r="IU222" i="7"/>
  <c r="IY222" i="7"/>
  <c r="JC222" i="7"/>
  <c r="JG222" i="7"/>
  <c r="JK222" i="7"/>
  <c r="JO222" i="7"/>
  <c r="JS222" i="7"/>
  <c r="AR222" i="7"/>
  <c r="AV222" i="7"/>
  <c r="AZ222" i="7"/>
  <c r="BD222" i="7"/>
  <c r="BH222" i="7"/>
  <c r="BL222" i="7"/>
  <c r="BP222" i="7"/>
  <c r="BT222" i="7"/>
  <c r="BX222" i="7"/>
  <c r="CB222" i="7"/>
  <c r="CF222" i="7"/>
  <c r="CJ222" i="7"/>
  <c r="CN222" i="7"/>
  <c r="CR222" i="7"/>
  <c r="CV222" i="7"/>
  <c r="CZ222" i="7"/>
  <c r="DD222" i="7"/>
  <c r="DH222" i="7"/>
  <c r="DL222" i="7"/>
  <c r="DP222" i="7"/>
  <c r="DT222" i="7"/>
  <c r="DX222" i="7"/>
  <c r="EB222" i="7"/>
  <c r="EF222" i="7"/>
  <c r="EJ222" i="7"/>
  <c r="EN222" i="7"/>
  <c r="ER222" i="7"/>
  <c r="EV222" i="7"/>
  <c r="FB222" i="7"/>
  <c r="FF222" i="7"/>
  <c r="FJ222" i="7"/>
  <c r="FP222" i="7"/>
  <c r="FT222" i="7"/>
  <c r="FX222" i="7"/>
  <c r="GB222" i="7"/>
  <c r="GF222" i="7"/>
  <c r="GJ222" i="7"/>
  <c r="GN222" i="7"/>
  <c r="GR222" i="7"/>
  <c r="GV222" i="7"/>
  <c r="GZ222" i="7"/>
  <c r="HD222" i="7"/>
  <c r="HH222" i="7"/>
  <c r="HL222" i="7"/>
  <c r="HP222" i="7"/>
  <c r="HT222" i="7"/>
  <c r="HX222" i="7"/>
  <c r="IB222" i="7"/>
  <c r="IF222" i="7"/>
  <c r="IJ222" i="7"/>
  <c r="IN222" i="7"/>
  <c r="IR222" i="7"/>
  <c r="IV222" i="7"/>
  <c r="IZ222" i="7"/>
  <c r="JD222" i="7"/>
  <c r="JH222" i="7"/>
  <c r="JL222" i="7"/>
  <c r="JP222" i="7"/>
  <c r="JT222" i="7"/>
  <c r="AR220" i="7"/>
  <c r="AV220" i="7"/>
  <c r="AZ220" i="7"/>
  <c r="BD220" i="7"/>
  <c r="BH220" i="7"/>
  <c r="BL220" i="7"/>
  <c r="BP220" i="7"/>
  <c r="BT220" i="7"/>
  <c r="BX220" i="7"/>
  <c r="CB220" i="7"/>
  <c r="CF220" i="7"/>
  <c r="CJ220" i="7"/>
  <c r="CN220" i="7"/>
  <c r="CR220" i="7"/>
  <c r="CV220" i="7"/>
  <c r="CZ220" i="7"/>
  <c r="DD220" i="7"/>
  <c r="DH220" i="7"/>
  <c r="DL220" i="7"/>
  <c r="DP220" i="7"/>
  <c r="DT220" i="7"/>
  <c r="DX220" i="7"/>
  <c r="EB220" i="7"/>
  <c r="EF220" i="7"/>
  <c r="EJ220" i="7"/>
  <c r="EN220" i="7"/>
  <c r="ER220" i="7"/>
  <c r="EX220" i="7"/>
  <c r="FB220" i="7"/>
  <c r="FF220" i="7"/>
  <c r="FJ220" i="7"/>
  <c r="FP220" i="7"/>
  <c r="FT220" i="7"/>
  <c r="FX220" i="7"/>
  <c r="GB220" i="7"/>
  <c r="GF220" i="7"/>
  <c r="GJ220" i="7"/>
  <c r="GN220" i="7"/>
  <c r="GR220" i="7"/>
  <c r="GV220" i="7"/>
  <c r="GZ220" i="7"/>
  <c r="HD220" i="7"/>
  <c r="HH220" i="7"/>
  <c r="HL220" i="7"/>
  <c r="HP220" i="7"/>
  <c r="HT220" i="7"/>
  <c r="HX220" i="7"/>
  <c r="IB220" i="7"/>
  <c r="IF220" i="7"/>
  <c r="IJ220" i="7"/>
  <c r="IN220" i="7"/>
  <c r="IR220" i="7"/>
  <c r="IV220" i="7"/>
  <c r="IZ220" i="7"/>
  <c r="JD220" i="7"/>
  <c r="JH220" i="7"/>
  <c r="JL220" i="7"/>
  <c r="JP220" i="7"/>
  <c r="JT220" i="7"/>
  <c r="AO220" i="7"/>
  <c r="AS220" i="7"/>
  <c r="AW220" i="7"/>
  <c r="BA220" i="7"/>
  <c r="BE220" i="7"/>
  <c r="BI220" i="7"/>
  <c r="BM220" i="7"/>
  <c r="BQ220" i="7"/>
  <c r="BU220" i="7"/>
  <c r="BY220" i="7"/>
  <c r="CC220" i="7"/>
  <c r="CG220" i="7"/>
  <c r="CK220" i="7"/>
  <c r="CO220" i="7"/>
  <c r="CS220" i="7"/>
  <c r="CW220" i="7"/>
  <c r="DA220" i="7"/>
  <c r="DE220" i="7"/>
  <c r="DI220" i="7"/>
  <c r="DM220" i="7"/>
  <c r="DQ220" i="7"/>
  <c r="DU220" i="7"/>
  <c r="DY220" i="7"/>
  <c r="EC220" i="7"/>
  <c r="EG220" i="7"/>
  <c r="EK220" i="7"/>
  <c r="EO220" i="7"/>
  <c r="ES220" i="7"/>
  <c r="EY220" i="7"/>
  <c r="FC220" i="7"/>
  <c r="FG220" i="7"/>
  <c r="FK220" i="7"/>
  <c r="FQ220" i="7"/>
  <c r="FU220" i="7"/>
  <c r="FY220" i="7"/>
  <c r="GC220" i="7"/>
  <c r="GG220" i="7"/>
  <c r="GK220" i="7"/>
  <c r="GO220" i="7"/>
  <c r="GS220" i="7"/>
  <c r="GW220" i="7"/>
  <c r="HA220" i="7"/>
  <c r="HE220" i="7"/>
  <c r="HI220" i="7"/>
  <c r="HM220" i="7"/>
  <c r="HQ220" i="7"/>
  <c r="HU220" i="7"/>
  <c r="HY220" i="7"/>
  <c r="IC220" i="7"/>
  <c r="IG220" i="7"/>
  <c r="IK220" i="7"/>
  <c r="IO220" i="7"/>
  <c r="IS220" i="7"/>
  <c r="IW220" i="7"/>
  <c r="JA220" i="7"/>
  <c r="JE220" i="7"/>
  <c r="JI220" i="7"/>
  <c r="JM220" i="7"/>
  <c r="JQ220" i="7"/>
  <c r="JU220" i="7"/>
  <c r="AP220" i="7"/>
  <c r="AT220" i="7"/>
  <c r="AX220" i="7"/>
  <c r="BB220" i="7"/>
  <c r="BF220" i="7"/>
  <c r="BJ220" i="7"/>
  <c r="BN220" i="7"/>
  <c r="BR220" i="7"/>
  <c r="BV220" i="7"/>
  <c r="BZ220" i="7"/>
  <c r="CD220" i="7"/>
  <c r="CH220" i="7"/>
  <c r="CL220" i="7"/>
  <c r="CP220" i="7"/>
  <c r="CT220" i="7"/>
  <c r="CX220" i="7"/>
  <c r="DB220" i="7"/>
  <c r="DF220" i="7"/>
  <c r="DJ220" i="7"/>
  <c r="DN220" i="7"/>
  <c r="DR220" i="7"/>
  <c r="DV220" i="7"/>
  <c r="DZ220" i="7"/>
  <c r="ED220" i="7"/>
  <c r="EH220" i="7"/>
  <c r="EL220" i="7"/>
  <c r="EP220" i="7"/>
  <c r="ET220" i="7"/>
  <c r="EZ220" i="7"/>
  <c r="FD220" i="7"/>
  <c r="FH220" i="7"/>
  <c r="FL220" i="7"/>
  <c r="FR220" i="7"/>
  <c r="FV220" i="7"/>
  <c r="FZ220" i="7"/>
  <c r="GD220" i="7"/>
  <c r="GH220" i="7"/>
  <c r="GL220" i="7"/>
  <c r="GP220" i="7"/>
  <c r="GT220" i="7"/>
  <c r="GX220" i="7"/>
  <c r="HB220" i="7"/>
  <c r="HF220" i="7"/>
  <c r="HJ220" i="7"/>
  <c r="HN220" i="7"/>
  <c r="HR220" i="7"/>
  <c r="HV220" i="7"/>
  <c r="HZ220" i="7"/>
  <c r="ID220" i="7"/>
  <c r="IH220" i="7"/>
  <c r="IL220" i="7"/>
  <c r="IP220" i="7"/>
  <c r="IT220" i="7"/>
  <c r="IX220" i="7"/>
  <c r="JB220" i="7"/>
  <c r="JF220" i="7"/>
  <c r="JJ220" i="7"/>
  <c r="JN220" i="7"/>
  <c r="JR220" i="7"/>
  <c r="AQ220" i="7"/>
  <c r="AU220" i="7"/>
  <c r="AY220" i="7"/>
  <c r="BC220" i="7"/>
  <c r="BG220" i="7"/>
  <c r="BK220" i="7"/>
  <c r="BO220" i="7"/>
  <c r="BS220" i="7"/>
  <c r="BW220" i="7"/>
  <c r="CA220" i="7"/>
  <c r="CE220" i="7"/>
  <c r="CI220" i="7"/>
  <c r="CM220" i="7"/>
  <c r="CQ220" i="7"/>
  <c r="CU220" i="7"/>
  <c r="CY220" i="7"/>
  <c r="DC220" i="7"/>
  <c r="DG220" i="7"/>
  <c r="DK220" i="7"/>
  <c r="DO220" i="7"/>
  <c r="DS220" i="7"/>
  <c r="DW220" i="7"/>
  <c r="EA220" i="7"/>
  <c r="EE220" i="7"/>
  <c r="EI220" i="7"/>
  <c r="EM220" i="7"/>
  <c r="EQ220" i="7"/>
  <c r="EV220" i="7"/>
  <c r="FA220" i="7"/>
  <c r="FE220" i="7"/>
  <c r="FI220" i="7"/>
  <c r="FM220" i="7"/>
  <c r="FS220" i="7"/>
  <c r="FW220" i="7"/>
  <c r="GA220" i="7"/>
  <c r="GE220" i="7"/>
  <c r="GI220" i="7"/>
  <c r="GM220" i="7"/>
  <c r="GQ220" i="7"/>
  <c r="GU220" i="7"/>
  <c r="GY220" i="7"/>
  <c r="HC220" i="7"/>
  <c r="HG220" i="7"/>
  <c r="HK220" i="7"/>
  <c r="HO220" i="7"/>
  <c r="HS220" i="7"/>
  <c r="HW220" i="7"/>
  <c r="IA220" i="7"/>
  <c r="IE220" i="7"/>
  <c r="II220" i="7"/>
  <c r="IM220" i="7"/>
  <c r="IQ220" i="7"/>
  <c r="IU220" i="7"/>
  <c r="IY220" i="7"/>
  <c r="JC220" i="7"/>
  <c r="JG220" i="7"/>
  <c r="JK220" i="7"/>
  <c r="JO220" i="7"/>
  <c r="JS220" i="7"/>
  <c r="AR218" i="7"/>
  <c r="AV218" i="7"/>
  <c r="AZ218" i="7"/>
  <c r="BD218" i="7"/>
  <c r="BH218" i="7"/>
  <c r="BL218" i="7"/>
  <c r="BP218" i="7"/>
  <c r="BT218" i="7"/>
  <c r="BX218" i="7"/>
  <c r="CB218" i="7"/>
  <c r="CF218" i="7"/>
  <c r="CJ218" i="7"/>
  <c r="CN218" i="7"/>
  <c r="CR218" i="7"/>
  <c r="CV218" i="7"/>
  <c r="CZ218" i="7"/>
  <c r="DD218" i="7"/>
  <c r="DH218" i="7"/>
  <c r="DL218" i="7"/>
  <c r="DP218" i="7"/>
  <c r="DT218" i="7"/>
  <c r="DX218" i="7"/>
  <c r="EB218" i="7"/>
  <c r="EF218" i="7"/>
  <c r="EJ218" i="7"/>
  <c r="EN218" i="7"/>
  <c r="ER218" i="7"/>
  <c r="EY218" i="7"/>
  <c r="FD218" i="7"/>
  <c r="FH218" i="7"/>
  <c r="FL218" i="7"/>
  <c r="FR218" i="7"/>
  <c r="FV218" i="7"/>
  <c r="FZ218" i="7"/>
  <c r="GD218" i="7"/>
  <c r="GH218" i="7"/>
  <c r="GL218" i="7"/>
  <c r="GP218" i="7"/>
  <c r="GT218" i="7"/>
  <c r="GX218" i="7"/>
  <c r="HB218" i="7"/>
  <c r="HF218" i="7"/>
  <c r="HJ218" i="7"/>
  <c r="HN218" i="7"/>
  <c r="HR218" i="7"/>
  <c r="HV218" i="7"/>
  <c r="HZ218" i="7"/>
  <c r="ID218" i="7"/>
  <c r="IH218" i="7"/>
  <c r="IL218" i="7"/>
  <c r="IP218" i="7"/>
  <c r="IT218" i="7"/>
  <c r="IX218" i="7"/>
  <c r="JB218" i="7"/>
  <c r="JF218" i="7"/>
  <c r="JJ218" i="7"/>
  <c r="JN218" i="7"/>
  <c r="JR218" i="7"/>
  <c r="AO218" i="7"/>
  <c r="AS218" i="7"/>
  <c r="AW218" i="7"/>
  <c r="BA218" i="7"/>
  <c r="BE218" i="7"/>
  <c r="BI218" i="7"/>
  <c r="BM218" i="7"/>
  <c r="BQ218" i="7"/>
  <c r="BU218" i="7"/>
  <c r="BY218" i="7"/>
  <c r="CC218" i="7"/>
  <c r="CG218" i="7"/>
  <c r="CK218" i="7"/>
  <c r="CO218" i="7"/>
  <c r="CS218" i="7"/>
  <c r="CW218" i="7"/>
  <c r="DA218" i="7"/>
  <c r="DE218" i="7"/>
  <c r="DI218" i="7"/>
  <c r="DM218" i="7"/>
  <c r="DQ218" i="7"/>
  <c r="DU218" i="7"/>
  <c r="DY218" i="7"/>
  <c r="EC218" i="7"/>
  <c r="EG218" i="7"/>
  <c r="EK218" i="7"/>
  <c r="EO218" i="7"/>
  <c r="ES218" i="7"/>
  <c r="EZ218" i="7"/>
  <c r="FE218" i="7"/>
  <c r="FI218" i="7"/>
  <c r="FM218" i="7"/>
  <c r="FS218" i="7"/>
  <c r="FW218" i="7"/>
  <c r="GA218" i="7"/>
  <c r="GE218" i="7"/>
  <c r="GI218" i="7"/>
  <c r="GM218" i="7"/>
  <c r="GQ218" i="7"/>
  <c r="GU218" i="7"/>
  <c r="GY218" i="7"/>
  <c r="HC218" i="7"/>
  <c r="HG218" i="7"/>
  <c r="HK218" i="7"/>
  <c r="HO218" i="7"/>
  <c r="HS218" i="7"/>
  <c r="HW218" i="7"/>
  <c r="IA218" i="7"/>
  <c r="IE218" i="7"/>
  <c r="II218" i="7"/>
  <c r="IM218" i="7"/>
  <c r="IQ218" i="7"/>
  <c r="IU218" i="7"/>
  <c r="IY218" i="7"/>
  <c r="JC218" i="7"/>
  <c r="JG218" i="7"/>
  <c r="JK218" i="7"/>
  <c r="JO218" i="7"/>
  <c r="JS218" i="7"/>
  <c r="AP218" i="7"/>
  <c r="AT218" i="7"/>
  <c r="AX218" i="7"/>
  <c r="BB218" i="7"/>
  <c r="BF218" i="7"/>
  <c r="BJ218" i="7"/>
  <c r="BN218" i="7"/>
  <c r="BR218" i="7"/>
  <c r="BV218" i="7"/>
  <c r="BZ218" i="7"/>
  <c r="CD218" i="7"/>
  <c r="CH218" i="7"/>
  <c r="CL218" i="7"/>
  <c r="CP218" i="7"/>
  <c r="CT218" i="7"/>
  <c r="CX218" i="7"/>
  <c r="DB218" i="7"/>
  <c r="DF218" i="7"/>
  <c r="DJ218" i="7"/>
  <c r="DN218" i="7"/>
  <c r="DR218" i="7"/>
  <c r="DV218" i="7"/>
  <c r="DZ218" i="7"/>
  <c r="ED218" i="7"/>
  <c r="EH218" i="7"/>
  <c r="EL218" i="7"/>
  <c r="EP218" i="7"/>
  <c r="EU218" i="7"/>
  <c r="FB218" i="7"/>
  <c r="FF218" i="7"/>
  <c r="FJ218" i="7"/>
  <c r="FP218" i="7"/>
  <c r="FT218" i="7"/>
  <c r="FX218" i="7"/>
  <c r="GB218" i="7"/>
  <c r="GF218" i="7"/>
  <c r="GJ218" i="7"/>
  <c r="GN218" i="7"/>
  <c r="GR218" i="7"/>
  <c r="GV218" i="7"/>
  <c r="GZ218" i="7"/>
  <c r="HD218" i="7"/>
  <c r="HH218" i="7"/>
  <c r="HL218" i="7"/>
  <c r="HP218" i="7"/>
  <c r="HT218" i="7"/>
  <c r="HX218" i="7"/>
  <c r="IB218" i="7"/>
  <c r="IF218" i="7"/>
  <c r="IJ218" i="7"/>
  <c r="IN218" i="7"/>
  <c r="IR218" i="7"/>
  <c r="IV218" i="7"/>
  <c r="IZ218" i="7"/>
  <c r="JD218" i="7"/>
  <c r="JH218" i="7"/>
  <c r="JL218" i="7"/>
  <c r="JP218" i="7"/>
  <c r="JT218" i="7"/>
  <c r="AQ218" i="7"/>
  <c r="AU218" i="7"/>
  <c r="AY218" i="7"/>
  <c r="BC218" i="7"/>
  <c r="BG218" i="7"/>
  <c r="BK218" i="7"/>
  <c r="BO218" i="7"/>
  <c r="BS218" i="7"/>
  <c r="BW218" i="7"/>
  <c r="CA218" i="7"/>
  <c r="CE218" i="7"/>
  <c r="CI218" i="7"/>
  <c r="CM218" i="7"/>
  <c r="CQ218" i="7"/>
  <c r="CU218" i="7"/>
  <c r="CY218" i="7"/>
  <c r="DC218" i="7"/>
  <c r="DG218" i="7"/>
  <c r="DK218" i="7"/>
  <c r="DO218" i="7"/>
  <c r="DS218" i="7"/>
  <c r="DW218" i="7"/>
  <c r="EA218" i="7"/>
  <c r="EE218" i="7"/>
  <c r="EI218" i="7"/>
  <c r="EM218" i="7"/>
  <c r="EQ218" i="7"/>
  <c r="EX218" i="7"/>
  <c r="FC218" i="7"/>
  <c r="FG218" i="7"/>
  <c r="FK218" i="7"/>
  <c r="FQ218" i="7"/>
  <c r="FU218" i="7"/>
  <c r="FY218" i="7"/>
  <c r="GC218" i="7"/>
  <c r="GG218" i="7"/>
  <c r="GK218" i="7"/>
  <c r="GO218" i="7"/>
  <c r="GS218" i="7"/>
  <c r="GW218" i="7"/>
  <c r="HA218" i="7"/>
  <c r="HE218" i="7"/>
  <c r="HI218" i="7"/>
  <c r="HM218" i="7"/>
  <c r="HQ218" i="7"/>
  <c r="HU218" i="7"/>
  <c r="HY218" i="7"/>
  <c r="IC218" i="7"/>
  <c r="IG218" i="7"/>
  <c r="IK218" i="7"/>
  <c r="IO218" i="7"/>
  <c r="IS218" i="7"/>
  <c r="IW218" i="7"/>
  <c r="JA218" i="7"/>
  <c r="JE218" i="7"/>
  <c r="JI218" i="7"/>
  <c r="JM218" i="7"/>
  <c r="JQ218" i="7"/>
  <c r="JU218" i="7"/>
  <c r="AQ216" i="7"/>
  <c r="AU216" i="7"/>
  <c r="AY216" i="7"/>
  <c r="BC216" i="7"/>
  <c r="BG216" i="7"/>
  <c r="BK216" i="7"/>
  <c r="BO216" i="7"/>
  <c r="BS216" i="7"/>
  <c r="BW216" i="7"/>
  <c r="CA216" i="7"/>
  <c r="CE216" i="7"/>
  <c r="CI216" i="7"/>
  <c r="CM216" i="7"/>
  <c r="CQ216" i="7"/>
  <c r="CU216" i="7"/>
  <c r="CY216" i="7"/>
  <c r="DC216" i="7"/>
  <c r="DG216" i="7"/>
  <c r="DK216" i="7"/>
  <c r="DO216" i="7"/>
  <c r="DS216" i="7"/>
  <c r="DW216" i="7"/>
  <c r="EA216" i="7"/>
  <c r="EE216" i="7"/>
  <c r="EI216" i="7"/>
  <c r="EM216" i="7"/>
  <c r="EQ216" i="7"/>
  <c r="EW216" i="7"/>
  <c r="FB216" i="7"/>
  <c r="FF216" i="7"/>
  <c r="FJ216" i="7"/>
  <c r="FP216" i="7"/>
  <c r="FT216" i="7"/>
  <c r="FX216" i="7"/>
  <c r="GB216" i="7"/>
  <c r="GF216" i="7"/>
  <c r="GJ216" i="7"/>
  <c r="GN216" i="7"/>
  <c r="GR216" i="7"/>
  <c r="GV216" i="7"/>
  <c r="GZ216" i="7"/>
  <c r="HD216" i="7"/>
  <c r="HH216" i="7"/>
  <c r="HL216" i="7"/>
  <c r="HP216" i="7"/>
  <c r="HT216" i="7"/>
  <c r="HX216" i="7"/>
  <c r="IB216" i="7"/>
  <c r="IF216" i="7"/>
  <c r="IJ216" i="7"/>
  <c r="IN216" i="7"/>
  <c r="IR216" i="7"/>
  <c r="IV216" i="7"/>
  <c r="IZ216" i="7"/>
  <c r="JD216" i="7"/>
  <c r="JH216" i="7"/>
  <c r="JL216" i="7"/>
  <c r="JP216" i="7"/>
  <c r="JT216" i="7"/>
  <c r="AR216" i="7"/>
  <c r="AV216" i="7"/>
  <c r="AZ216" i="7"/>
  <c r="BD216" i="7"/>
  <c r="BH216" i="7"/>
  <c r="BL216" i="7"/>
  <c r="BP216" i="7"/>
  <c r="BT216" i="7"/>
  <c r="BX216" i="7"/>
  <c r="CB216" i="7"/>
  <c r="CF216" i="7"/>
  <c r="CJ216" i="7"/>
  <c r="CN216" i="7"/>
  <c r="CR216" i="7"/>
  <c r="CV216" i="7"/>
  <c r="CZ216" i="7"/>
  <c r="DD216" i="7"/>
  <c r="DH216" i="7"/>
  <c r="DL216" i="7"/>
  <c r="DP216" i="7"/>
  <c r="DT216" i="7"/>
  <c r="DX216" i="7"/>
  <c r="EB216" i="7"/>
  <c r="EF216" i="7"/>
  <c r="EJ216" i="7"/>
  <c r="EN216" i="7"/>
  <c r="ER216" i="7"/>
  <c r="EX216" i="7"/>
  <c r="FC216" i="7"/>
  <c r="FG216" i="7"/>
  <c r="FK216" i="7"/>
  <c r="FQ216" i="7"/>
  <c r="FU216" i="7"/>
  <c r="FY216" i="7"/>
  <c r="GC216" i="7"/>
  <c r="GG216" i="7"/>
  <c r="GK216" i="7"/>
  <c r="GO216" i="7"/>
  <c r="GS216" i="7"/>
  <c r="GW216" i="7"/>
  <c r="HA216" i="7"/>
  <c r="HE216" i="7"/>
  <c r="HI216" i="7"/>
  <c r="HM216" i="7"/>
  <c r="HQ216" i="7"/>
  <c r="HU216" i="7"/>
  <c r="HY216" i="7"/>
  <c r="IC216" i="7"/>
  <c r="IG216" i="7"/>
  <c r="IK216" i="7"/>
  <c r="IO216" i="7"/>
  <c r="IS216" i="7"/>
  <c r="IW216" i="7"/>
  <c r="JA216" i="7"/>
  <c r="JE216" i="7"/>
  <c r="JI216" i="7"/>
  <c r="JM216" i="7"/>
  <c r="JQ216" i="7"/>
  <c r="JU216" i="7"/>
  <c r="AO216" i="7"/>
  <c r="AS216" i="7"/>
  <c r="AW216" i="7"/>
  <c r="BA216" i="7"/>
  <c r="BE216" i="7"/>
  <c r="BI216" i="7"/>
  <c r="BM216" i="7"/>
  <c r="BQ216" i="7"/>
  <c r="BU216" i="7"/>
  <c r="BY216" i="7"/>
  <c r="CC216" i="7"/>
  <c r="CG216" i="7"/>
  <c r="CK216" i="7"/>
  <c r="CO216" i="7"/>
  <c r="CS216" i="7"/>
  <c r="CW216" i="7"/>
  <c r="DA216" i="7"/>
  <c r="DE216" i="7"/>
  <c r="DI216" i="7"/>
  <c r="DM216" i="7"/>
  <c r="DQ216" i="7"/>
  <c r="DU216" i="7"/>
  <c r="DY216" i="7"/>
  <c r="EC216" i="7"/>
  <c r="EG216" i="7"/>
  <c r="EK216" i="7"/>
  <c r="EO216" i="7"/>
  <c r="ES216" i="7"/>
  <c r="EY216" i="7"/>
  <c r="FD216" i="7"/>
  <c r="FH216" i="7"/>
  <c r="FL216" i="7"/>
  <c r="FR216" i="7"/>
  <c r="FV216" i="7"/>
  <c r="FZ216" i="7"/>
  <c r="GD216" i="7"/>
  <c r="GH216" i="7"/>
  <c r="GL216" i="7"/>
  <c r="GP216" i="7"/>
  <c r="GT216" i="7"/>
  <c r="GX216" i="7"/>
  <c r="HB216" i="7"/>
  <c r="HF216" i="7"/>
  <c r="HJ216" i="7"/>
  <c r="HN216" i="7"/>
  <c r="HR216" i="7"/>
  <c r="HV216" i="7"/>
  <c r="HZ216" i="7"/>
  <c r="ID216" i="7"/>
  <c r="IH216" i="7"/>
  <c r="IL216" i="7"/>
  <c r="IP216" i="7"/>
  <c r="IT216" i="7"/>
  <c r="IX216" i="7"/>
  <c r="JB216" i="7"/>
  <c r="JF216" i="7"/>
  <c r="JJ216" i="7"/>
  <c r="JN216" i="7"/>
  <c r="JR216" i="7"/>
  <c r="AP216" i="7"/>
  <c r="AT216" i="7"/>
  <c r="AX216" i="7"/>
  <c r="BB216" i="7"/>
  <c r="BF216" i="7"/>
  <c r="BJ216" i="7"/>
  <c r="BN216" i="7"/>
  <c r="BR216" i="7"/>
  <c r="BV216" i="7"/>
  <c r="BZ216" i="7"/>
  <c r="CD216" i="7"/>
  <c r="CH216" i="7"/>
  <c r="CL216" i="7"/>
  <c r="CP216" i="7"/>
  <c r="CT216" i="7"/>
  <c r="CX216" i="7"/>
  <c r="DB216" i="7"/>
  <c r="DF216" i="7"/>
  <c r="DJ216" i="7"/>
  <c r="DN216" i="7"/>
  <c r="DR216" i="7"/>
  <c r="DV216" i="7"/>
  <c r="DZ216" i="7"/>
  <c r="ED216" i="7"/>
  <c r="EH216" i="7"/>
  <c r="EL216" i="7"/>
  <c r="EP216" i="7"/>
  <c r="EU216" i="7"/>
  <c r="FA216" i="7"/>
  <c r="FE216" i="7"/>
  <c r="FI216" i="7"/>
  <c r="FM216" i="7"/>
  <c r="FS216" i="7"/>
  <c r="FW216" i="7"/>
  <c r="GA216" i="7"/>
  <c r="GE216" i="7"/>
  <c r="GI216" i="7"/>
  <c r="GM216" i="7"/>
  <c r="GQ216" i="7"/>
  <c r="GU216" i="7"/>
  <c r="GY216" i="7"/>
  <c r="HC216" i="7"/>
  <c r="HG216" i="7"/>
  <c r="HK216" i="7"/>
  <c r="HO216" i="7"/>
  <c r="HS216" i="7"/>
  <c r="HW216" i="7"/>
  <c r="IA216" i="7"/>
  <c r="IE216" i="7"/>
  <c r="II216" i="7"/>
  <c r="IM216" i="7"/>
  <c r="IQ216" i="7"/>
  <c r="IU216" i="7"/>
  <c r="IY216" i="7"/>
  <c r="JC216" i="7"/>
  <c r="JG216" i="7"/>
  <c r="JK216" i="7"/>
  <c r="JO216" i="7"/>
  <c r="JS216" i="7"/>
  <c r="AP214" i="7"/>
  <c r="AT214" i="7"/>
  <c r="AX214" i="7"/>
  <c r="BB214" i="7"/>
  <c r="BF214" i="7"/>
  <c r="BJ214" i="7"/>
  <c r="BN214" i="7"/>
  <c r="BR214" i="7"/>
  <c r="BV214" i="7"/>
  <c r="BZ214" i="7"/>
  <c r="CD214" i="7"/>
  <c r="CH214" i="7"/>
  <c r="CL214" i="7"/>
  <c r="CP214" i="7"/>
  <c r="CT214" i="7"/>
  <c r="CX214" i="7"/>
  <c r="DB214" i="7"/>
  <c r="DF214" i="7"/>
  <c r="DJ214" i="7"/>
  <c r="DN214" i="7"/>
  <c r="DR214" i="7"/>
  <c r="DV214" i="7"/>
  <c r="DZ214" i="7"/>
  <c r="ED214" i="7"/>
  <c r="EH214" i="7"/>
  <c r="EL214" i="7"/>
  <c r="EP214" i="7"/>
  <c r="EU214" i="7"/>
  <c r="FA214" i="7"/>
  <c r="FE214" i="7"/>
  <c r="FI214" i="7"/>
  <c r="FM214" i="7"/>
  <c r="FS214" i="7"/>
  <c r="FW214" i="7"/>
  <c r="GA214" i="7"/>
  <c r="GE214" i="7"/>
  <c r="GI214" i="7"/>
  <c r="GM214" i="7"/>
  <c r="GQ214" i="7"/>
  <c r="GU214" i="7"/>
  <c r="GY214" i="7"/>
  <c r="HC214" i="7"/>
  <c r="HG214" i="7"/>
  <c r="HK214" i="7"/>
  <c r="HO214" i="7"/>
  <c r="HS214" i="7"/>
  <c r="HW214" i="7"/>
  <c r="IA214" i="7"/>
  <c r="IE214" i="7"/>
  <c r="II214" i="7"/>
  <c r="IM214" i="7"/>
  <c r="IQ214" i="7"/>
  <c r="IU214" i="7"/>
  <c r="IY214" i="7"/>
  <c r="JC214" i="7"/>
  <c r="JG214" i="7"/>
  <c r="JK214" i="7"/>
  <c r="JO214" i="7"/>
  <c r="JS214" i="7"/>
  <c r="AQ214" i="7"/>
  <c r="AU214" i="7"/>
  <c r="AY214" i="7"/>
  <c r="BC214" i="7"/>
  <c r="BG214" i="7"/>
  <c r="BK214" i="7"/>
  <c r="BO214" i="7"/>
  <c r="BS214" i="7"/>
  <c r="BW214" i="7"/>
  <c r="CA214" i="7"/>
  <c r="CE214" i="7"/>
  <c r="CI214" i="7"/>
  <c r="CM214" i="7"/>
  <c r="CQ214" i="7"/>
  <c r="CU214" i="7"/>
  <c r="CY214" i="7"/>
  <c r="DC214" i="7"/>
  <c r="DG214" i="7"/>
  <c r="DK214" i="7"/>
  <c r="DO214" i="7"/>
  <c r="DS214" i="7"/>
  <c r="DW214" i="7"/>
  <c r="EA214" i="7"/>
  <c r="EE214" i="7"/>
  <c r="EI214" i="7"/>
  <c r="EM214" i="7"/>
  <c r="EQ214" i="7"/>
  <c r="EX214" i="7"/>
  <c r="FB214" i="7"/>
  <c r="FF214" i="7"/>
  <c r="FJ214" i="7"/>
  <c r="FP214" i="7"/>
  <c r="FT214" i="7"/>
  <c r="FX214" i="7"/>
  <c r="GB214" i="7"/>
  <c r="GF214" i="7"/>
  <c r="GJ214" i="7"/>
  <c r="GN214" i="7"/>
  <c r="GR214" i="7"/>
  <c r="GV214" i="7"/>
  <c r="GZ214" i="7"/>
  <c r="HD214" i="7"/>
  <c r="HH214" i="7"/>
  <c r="HL214" i="7"/>
  <c r="HP214" i="7"/>
  <c r="HT214" i="7"/>
  <c r="HX214" i="7"/>
  <c r="IB214" i="7"/>
  <c r="IF214" i="7"/>
  <c r="IJ214" i="7"/>
  <c r="IN214" i="7"/>
  <c r="IR214" i="7"/>
  <c r="IV214" i="7"/>
  <c r="IZ214" i="7"/>
  <c r="JD214" i="7"/>
  <c r="JH214" i="7"/>
  <c r="JL214" i="7"/>
  <c r="JP214" i="7"/>
  <c r="JT214" i="7"/>
  <c r="AR214" i="7"/>
  <c r="AV214" i="7"/>
  <c r="AZ214" i="7"/>
  <c r="BD214" i="7"/>
  <c r="BH214" i="7"/>
  <c r="BL214" i="7"/>
  <c r="BP214" i="7"/>
  <c r="BT214" i="7"/>
  <c r="BX214" i="7"/>
  <c r="CB214" i="7"/>
  <c r="CF214" i="7"/>
  <c r="CJ214" i="7"/>
  <c r="CN214" i="7"/>
  <c r="CR214" i="7"/>
  <c r="CV214" i="7"/>
  <c r="CZ214" i="7"/>
  <c r="DD214" i="7"/>
  <c r="DH214" i="7"/>
  <c r="DL214" i="7"/>
  <c r="DP214" i="7"/>
  <c r="DT214" i="7"/>
  <c r="DX214" i="7"/>
  <c r="EB214" i="7"/>
  <c r="EF214" i="7"/>
  <c r="EJ214" i="7"/>
  <c r="EN214" i="7"/>
  <c r="ER214" i="7"/>
  <c r="EY214" i="7"/>
  <c r="FC214" i="7"/>
  <c r="FG214" i="7"/>
  <c r="FK214" i="7"/>
  <c r="FQ214" i="7"/>
  <c r="FU214" i="7"/>
  <c r="FY214" i="7"/>
  <c r="GC214" i="7"/>
  <c r="GG214" i="7"/>
  <c r="GK214" i="7"/>
  <c r="GO214" i="7"/>
  <c r="GS214" i="7"/>
  <c r="GW214" i="7"/>
  <c r="HA214" i="7"/>
  <c r="HE214" i="7"/>
  <c r="HI214" i="7"/>
  <c r="HM214" i="7"/>
  <c r="HQ214" i="7"/>
  <c r="HU214" i="7"/>
  <c r="HY214" i="7"/>
  <c r="IC214" i="7"/>
  <c r="IG214" i="7"/>
  <c r="IK214" i="7"/>
  <c r="IO214" i="7"/>
  <c r="IS214" i="7"/>
  <c r="IW214" i="7"/>
  <c r="JA214" i="7"/>
  <c r="JE214" i="7"/>
  <c r="JI214" i="7"/>
  <c r="JM214" i="7"/>
  <c r="JQ214" i="7"/>
  <c r="JU214" i="7"/>
  <c r="AO214" i="7"/>
  <c r="AS214" i="7"/>
  <c r="AW214" i="7"/>
  <c r="BA214" i="7"/>
  <c r="BE214" i="7"/>
  <c r="BI214" i="7"/>
  <c r="BM214" i="7"/>
  <c r="BQ214" i="7"/>
  <c r="BU214" i="7"/>
  <c r="BY214" i="7"/>
  <c r="CC214" i="7"/>
  <c r="CG214" i="7"/>
  <c r="CK214" i="7"/>
  <c r="CO214" i="7"/>
  <c r="CS214" i="7"/>
  <c r="CW214" i="7"/>
  <c r="DA214" i="7"/>
  <c r="DE214" i="7"/>
  <c r="DI214" i="7"/>
  <c r="DM214" i="7"/>
  <c r="DQ214" i="7"/>
  <c r="DU214" i="7"/>
  <c r="DY214" i="7"/>
  <c r="EC214" i="7"/>
  <c r="EG214" i="7"/>
  <c r="EK214" i="7"/>
  <c r="EO214" i="7"/>
  <c r="ES214" i="7"/>
  <c r="EZ214" i="7"/>
  <c r="FD214" i="7"/>
  <c r="FH214" i="7"/>
  <c r="FL214" i="7"/>
  <c r="FR214" i="7"/>
  <c r="FV214" i="7"/>
  <c r="FZ214" i="7"/>
  <c r="GD214" i="7"/>
  <c r="GH214" i="7"/>
  <c r="GL214" i="7"/>
  <c r="GP214" i="7"/>
  <c r="GT214" i="7"/>
  <c r="GX214" i="7"/>
  <c r="HB214" i="7"/>
  <c r="HF214" i="7"/>
  <c r="HJ214" i="7"/>
  <c r="HN214" i="7"/>
  <c r="HR214" i="7"/>
  <c r="HV214" i="7"/>
  <c r="HZ214" i="7"/>
  <c r="ID214" i="7"/>
  <c r="IH214" i="7"/>
  <c r="IL214" i="7"/>
  <c r="IP214" i="7"/>
  <c r="IT214" i="7"/>
  <c r="IX214" i="7"/>
  <c r="JB214" i="7"/>
  <c r="JF214" i="7"/>
  <c r="JJ214" i="7"/>
  <c r="JN214" i="7"/>
  <c r="JR214" i="7"/>
  <c r="AR212" i="7"/>
  <c r="AV212" i="7"/>
  <c r="AZ212" i="7"/>
  <c r="BD212" i="7"/>
  <c r="BH212" i="7"/>
  <c r="BL212" i="7"/>
  <c r="BP212" i="7"/>
  <c r="BT212" i="7"/>
  <c r="BX212" i="7"/>
  <c r="CB212" i="7"/>
  <c r="CF212" i="7"/>
  <c r="CJ212" i="7"/>
  <c r="CN212" i="7"/>
  <c r="CR212" i="7"/>
  <c r="CV212" i="7"/>
  <c r="CZ212" i="7"/>
  <c r="DD212" i="7"/>
  <c r="DH212" i="7"/>
  <c r="DL212" i="7"/>
  <c r="DP212" i="7"/>
  <c r="DT212" i="7"/>
  <c r="DX212" i="7"/>
  <c r="EB212" i="7"/>
  <c r="EF212" i="7"/>
  <c r="EJ212" i="7"/>
  <c r="EN212" i="7"/>
  <c r="ER212" i="7"/>
  <c r="EV212" i="7"/>
  <c r="FB212" i="7"/>
  <c r="FF212" i="7"/>
  <c r="FJ212" i="7"/>
  <c r="FP212" i="7"/>
  <c r="FT212" i="7"/>
  <c r="FX212" i="7"/>
  <c r="GB212" i="7"/>
  <c r="GF212" i="7"/>
  <c r="GJ212" i="7"/>
  <c r="GN212" i="7"/>
  <c r="GR212" i="7"/>
  <c r="GV212" i="7"/>
  <c r="GZ212" i="7"/>
  <c r="HD212" i="7"/>
  <c r="HH212" i="7"/>
  <c r="HL212" i="7"/>
  <c r="HP212" i="7"/>
  <c r="HT212" i="7"/>
  <c r="HX212" i="7"/>
  <c r="IB212" i="7"/>
  <c r="IF212" i="7"/>
  <c r="IJ212" i="7"/>
  <c r="IN212" i="7"/>
  <c r="IR212" i="7"/>
  <c r="IV212" i="7"/>
  <c r="IZ212" i="7"/>
  <c r="JD212" i="7"/>
  <c r="JH212" i="7"/>
  <c r="JL212" i="7"/>
  <c r="JP212" i="7"/>
  <c r="JT212" i="7"/>
  <c r="AO212" i="7"/>
  <c r="AS212" i="7"/>
  <c r="AW212" i="7"/>
  <c r="BA212" i="7"/>
  <c r="BE212" i="7"/>
  <c r="BI212" i="7"/>
  <c r="BM212" i="7"/>
  <c r="BQ212" i="7"/>
  <c r="BU212" i="7"/>
  <c r="BY212" i="7"/>
  <c r="CC212" i="7"/>
  <c r="CG212" i="7"/>
  <c r="CK212" i="7"/>
  <c r="CO212" i="7"/>
  <c r="CS212" i="7"/>
  <c r="CW212" i="7"/>
  <c r="DA212" i="7"/>
  <c r="DE212" i="7"/>
  <c r="DI212" i="7"/>
  <c r="DM212" i="7"/>
  <c r="DQ212" i="7"/>
  <c r="DU212" i="7"/>
  <c r="DY212" i="7"/>
  <c r="EC212" i="7"/>
  <c r="EG212" i="7"/>
  <c r="EK212" i="7"/>
  <c r="EO212" i="7"/>
  <c r="ES212" i="7"/>
  <c r="EX212" i="7"/>
  <c r="FC212" i="7"/>
  <c r="FG212" i="7"/>
  <c r="FK212" i="7"/>
  <c r="FQ212" i="7"/>
  <c r="FU212" i="7"/>
  <c r="FY212" i="7"/>
  <c r="GC212" i="7"/>
  <c r="GG212" i="7"/>
  <c r="GK212" i="7"/>
  <c r="GO212" i="7"/>
  <c r="GS212" i="7"/>
  <c r="GW212" i="7"/>
  <c r="HA212" i="7"/>
  <c r="HE212" i="7"/>
  <c r="HI212" i="7"/>
  <c r="HM212" i="7"/>
  <c r="HQ212" i="7"/>
  <c r="HU212" i="7"/>
  <c r="HY212" i="7"/>
  <c r="IC212" i="7"/>
  <c r="IG212" i="7"/>
  <c r="IK212" i="7"/>
  <c r="IO212" i="7"/>
  <c r="IS212" i="7"/>
  <c r="IW212" i="7"/>
  <c r="JA212" i="7"/>
  <c r="JE212" i="7"/>
  <c r="JI212" i="7"/>
  <c r="JM212" i="7"/>
  <c r="JQ212" i="7"/>
  <c r="JU212" i="7"/>
  <c r="AP212" i="7"/>
  <c r="AT212" i="7"/>
  <c r="AX212" i="7"/>
  <c r="BB212" i="7"/>
  <c r="BF212" i="7"/>
  <c r="BJ212" i="7"/>
  <c r="BN212" i="7"/>
  <c r="BR212" i="7"/>
  <c r="BV212" i="7"/>
  <c r="BZ212" i="7"/>
  <c r="CD212" i="7"/>
  <c r="CH212" i="7"/>
  <c r="CL212" i="7"/>
  <c r="CP212" i="7"/>
  <c r="CT212" i="7"/>
  <c r="CX212" i="7"/>
  <c r="DB212" i="7"/>
  <c r="DF212" i="7"/>
  <c r="DJ212" i="7"/>
  <c r="DN212" i="7"/>
  <c r="DR212" i="7"/>
  <c r="DV212" i="7"/>
  <c r="DZ212" i="7"/>
  <c r="ED212" i="7"/>
  <c r="EH212" i="7"/>
  <c r="EL212" i="7"/>
  <c r="EP212" i="7"/>
  <c r="ET212" i="7"/>
  <c r="EY212" i="7"/>
  <c r="FD212" i="7"/>
  <c r="FH212" i="7"/>
  <c r="FL212" i="7"/>
  <c r="FR212" i="7"/>
  <c r="FV212" i="7"/>
  <c r="FZ212" i="7"/>
  <c r="GD212" i="7"/>
  <c r="GH212" i="7"/>
  <c r="GL212" i="7"/>
  <c r="GP212" i="7"/>
  <c r="GT212" i="7"/>
  <c r="GX212" i="7"/>
  <c r="HB212" i="7"/>
  <c r="HF212" i="7"/>
  <c r="HJ212" i="7"/>
  <c r="HN212" i="7"/>
  <c r="HR212" i="7"/>
  <c r="HV212" i="7"/>
  <c r="HZ212" i="7"/>
  <c r="ID212" i="7"/>
  <c r="IH212" i="7"/>
  <c r="IL212" i="7"/>
  <c r="IP212" i="7"/>
  <c r="IT212" i="7"/>
  <c r="IX212" i="7"/>
  <c r="JB212" i="7"/>
  <c r="JF212" i="7"/>
  <c r="JJ212" i="7"/>
  <c r="JN212" i="7"/>
  <c r="JR212" i="7"/>
  <c r="AQ212" i="7"/>
  <c r="AU212" i="7"/>
  <c r="AY212" i="7"/>
  <c r="BC212" i="7"/>
  <c r="BG212" i="7"/>
  <c r="BK212" i="7"/>
  <c r="BO212" i="7"/>
  <c r="BS212" i="7"/>
  <c r="BW212" i="7"/>
  <c r="CA212" i="7"/>
  <c r="CE212" i="7"/>
  <c r="CI212" i="7"/>
  <c r="CM212" i="7"/>
  <c r="CQ212" i="7"/>
  <c r="CU212" i="7"/>
  <c r="CY212" i="7"/>
  <c r="DC212" i="7"/>
  <c r="DG212" i="7"/>
  <c r="DK212" i="7"/>
  <c r="DO212" i="7"/>
  <c r="DS212" i="7"/>
  <c r="DW212" i="7"/>
  <c r="EA212" i="7"/>
  <c r="EE212" i="7"/>
  <c r="EI212" i="7"/>
  <c r="EM212" i="7"/>
  <c r="EQ212" i="7"/>
  <c r="EU212" i="7"/>
  <c r="EZ212" i="7"/>
  <c r="FE212" i="7"/>
  <c r="FI212" i="7"/>
  <c r="FM212" i="7"/>
  <c r="FS212" i="7"/>
  <c r="FW212" i="7"/>
  <c r="GA212" i="7"/>
  <c r="GE212" i="7"/>
  <c r="GI212" i="7"/>
  <c r="GM212" i="7"/>
  <c r="GQ212" i="7"/>
  <c r="GU212" i="7"/>
  <c r="GY212" i="7"/>
  <c r="HC212" i="7"/>
  <c r="HG212" i="7"/>
  <c r="HK212" i="7"/>
  <c r="HO212" i="7"/>
  <c r="HS212" i="7"/>
  <c r="HW212" i="7"/>
  <c r="IA212" i="7"/>
  <c r="IE212" i="7"/>
  <c r="II212" i="7"/>
  <c r="IM212" i="7"/>
  <c r="IQ212" i="7"/>
  <c r="IU212" i="7"/>
  <c r="IY212" i="7"/>
  <c r="JC212" i="7"/>
  <c r="JG212" i="7"/>
  <c r="JK212" i="7"/>
  <c r="JO212" i="7"/>
  <c r="JS212" i="7"/>
  <c r="FO211" i="7"/>
  <c r="O211" i="7"/>
  <c r="AO209" i="7"/>
  <c r="AS209" i="7"/>
  <c r="AW209" i="7"/>
  <c r="BA209" i="7"/>
  <c r="BE209" i="7"/>
  <c r="BI209" i="7"/>
  <c r="BM209" i="7"/>
  <c r="BQ209" i="7"/>
  <c r="BU209" i="7"/>
  <c r="BY209" i="7"/>
  <c r="CC209" i="7"/>
  <c r="CG209" i="7"/>
  <c r="CK209" i="7"/>
  <c r="CO209" i="7"/>
  <c r="CS209" i="7"/>
  <c r="CW209" i="7"/>
  <c r="DA209" i="7"/>
  <c r="DE209" i="7"/>
  <c r="DI209" i="7"/>
  <c r="DM209" i="7"/>
  <c r="DQ209" i="7"/>
  <c r="DU209" i="7"/>
  <c r="DY209" i="7"/>
  <c r="EC209" i="7"/>
  <c r="EG209" i="7"/>
  <c r="EK209" i="7"/>
  <c r="EO209" i="7"/>
  <c r="ES209" i="7"/>
  <c r="EY209" i="7"/>
  <c r="FC209" i="7"/>
  <c r="FG209" i="7"/>
  <c r="FK209" i="7"/>
  <c r="FQ209" i="7"/>
  <c r="FU209" i="7"/>
  <c r="FY209" i="7"/>
  <c r="GC209" i="7"/>
  <c r="GG209" i="7"/>
  <c r="GK209" i="7"/>
  <c r="GO209" i="7"/>
  <c r="GS209" i="7"/>
  <c r="GW209" i="7"/>
  <c r="HA209" i="7"/>
  <c r="HE209" i="7"/>
  <c r="HI209" i="7"/>
  <c r="HM209" i="7"/>
  <c r="HQ209" i="7"/>
  <c r="HU209" i="7"/>
  <c r="HY209" i="7"/>
  <c r="IC209" i="7"/>
  <c r="IG209" i="7"/>
  <c r="IK209" i="7"/>
  <c r="IO209" i="7"/>
  <c r="IS209" i="7"/>
  <c r="IW209" i="7"/>
  <c r="JA209" i="7"/>
  <c r="JE209" i="7"/>
  <c r="JI209" i="7"/>
  <c r="JM209" i="7"/>
  <c r="JQ209" i="7"/>
  <c r="JU209" i="7"/>
  <c r="AP209" i="7"/>
  <c r="AT209" i="7"/>
  <c r="AX209" i="7"/>
  <c r="BB209" i="7"/>
  <c r="BF209" i="7"/>
  <c r="BJ209" i="7"/>
  <c r="BN209" i="7"/>
  <c r="BR209" i="7"/>
  <c r="BV209" i="7"/>
  <c r="BZ209" i="7"/>
  <c r="CD209" i="7"/>
  <c r="CH209" i="7"/>
  <c r="CL209" i="7"/>
  <c r="CP209" i="7"/>
  <c r="CT209" i="7"/>
  <c r="CX209" i="7"/>
  <c r="DB209" i="7"/>
  <c r="DF209" i="7"/>
  <c r="DJ209" i="7"/>
  <c r="DN209" i="7"/>
  <c r="DR209" i="7"/>
  <c r="DV209" i="7"/>
  <c r="DZ209" i="7"/>
  <c r="ED209" i="7"/>
  <c r="EH209" i="7"/>
  <c r="EL209" i="7"/>
  <c r="EP209" i="7"/>
  <c r="ET209" i="7"/>
  <c r="EZ209" i="7"/>
  <c r="FD209" i="7"/>
  <c r="FH209" i="7"/>
  <c r="FL209" i="7"/>
  <c r="FR209" i="7"/>
  <c r="FV209" i="7"/>
  <c r="FZ209" i="7"/>
  <c r="GD209" i="7"/>
  <c r="GH209" i="7"/>
  <c r="GL209" i="7"/>
  <c r="GP209" i="7"/>
  <c r="GT209" i="7"/>
  <c r="GX209" i="7"/>
  <c r="HB209" i="7"/>
  <c r="HF209" i="7"/>
  <c r="HJ209" i="7"/>
  <c r="HN209" i="7"/>
  <c r="HR209" i="7"/>
  <c r="HV209" i="7"/>
  <c r="HZ209" i="7"/>
  <c r="ID209" i="7"/>
  <c r="IH209" i="7"/>
  <c r="IL209" i="7"/>
  <c r="IP209" i="7"/>
  <c r="IT209" i="7"/>
  <c r="IX209" i="7"/>
  <c r="JB209" i="7"/>
  <c r="JF209" i="7"/>
  <c r="JJ209" i="7"/>
  <c r="JN209" i="7"/>
  <c r="JR209" i="7"/>
  <c r="AQ209" i="7"/>
  <c r="AU209" i="7"/>
  <c r="AY209" i="7"/>
  <c r="BC209" i="7"/>
  <c r="BG209" i="7"/>
  <c r="BK209" i="7"/>
  <c r="BO209" i="7"/>
  <c r="BS209" i="7"/>
  <c r="BW209" i="7"/>
  <c r="CA209" i="7"/>
  <c r="CE209" i="7"/>
  <c r="CI209" i="7"/>
  <c r="CM209" i="7"/>
  <c r="CQ209" i="7"/>
  <c r="CU209" i="7"/>
  <c r="CY209" i="7"/>
  <c r="DC209" i="7"/>
  <c r="DG209" i="7"/>
  <c r="DK209" i="7"/>
  <c r="DO209" i="7"/>
  <c r="DS209" i="7"/>
  <c r="DW209" i="7"/>
  <c r="EA209" i="7"/>
  <c r="EE209" i="7"/>
  <c r="EI209" i="7"/>
  <c r="EM209" i="7"/>
  <c r="EQ209" i="7"/>
  <c r="EV209" i="7"/>
  <c r="FA209" i="7"/>
  <c r="FE209" i="7"/>
  <c r="FI209" i="7"/>
  <c r="FM209" i="7"/>
  <c r="FS209" i="7"/>
  <c r="FW209" i="7"/>
  <c r="GA209" i="7"/>
  <c r="GE209" i="7"/>
  <c r="GI209" i="7"/>
  <c r="GM209" i="7"/>
  <c r="GQ209" i="7"/>
  <c r="GU209" i="7"/>
  <c r="GY209" i="7"/>
  <c r="HC209" i="7"/>
  <c r="HG209" i="7"/>
  <c r="HK209" i="7"/>
  <c r="HO209" i="7"/>
  <c r="HS209" i="7"/>
  <c r="HW209" i="7"/>
  <c r="IA209" i="7"/>
  <c r="IE209" i="7"/>
  <c r="II209" i="7"/>
  <c r="IM209" i="7"/>
  <c r="IQ209" i="7"/>
  <c r="IU209" i="7"/>
  <c r="IY209" i="7"/>
  <c r="JC209" i="7"/>
  <c r="JG209" i="7"/>
  <c r="JK209" i="7"/>
  <c r="JO209" i="7"/>
  <c r="JS209" i="7"/>
  <c r="AR209" i="7"/>
  <c r="AV209" i="7"/>
  <c r="AZ209" i="7"/>
  <c r="BD209" i="7"/>
  <c r="BH209" i="7"/>
  <c r="BL209" i="7"/>
  <c r="BP209" i="7"/>
  <c r="BT209" i="7"/>
  <c r="BX209" i="7"/>
  <c r="CB209" i="7"/>
  <c r="CF209" i="7"/>
  <c r="CJ209" i="7"/>
  <c r="CN209" i="7"/>
  <c r="CR209" i="7"/>
  <c r="CV209" i="7"/>
  <c r="CZ209" i="7"/>
  <c r="DD209" i="7"/>
  <c r="DH209" i="7"/>
  <c r="DL209" i="7"/>
  <c r="DP209" i="7"/>
  <c r="DT209" i="7"/>
  <c r="DX209" i="7"/>
  <c r="EB209" i="7"/>
  <c r="EF209" i="7"/>
  <c r="EJ209" i="7"/>
  <c r="EN209" i="7"/>
  <c r="ER209" i="7"/>
  <c r="EX209" i="7"/>
  <c r="FB209" i="7"/>
  <c r="FF209" i="7"/>
  <c r="FJ209" i="7"/>
  <c r="FP209" i="7"/>
  <c r="FT209" i="7"/>
  <c r="FX209" i="7"/>
  <c r="GB209" i="7"/>
  <c r="GF209" i="7"/>
  <c r="GJ209" i="7"/>
  <c r="GN209" i="7"/>
  <c r="GR209" i="7"/>
  <c r="GV209" i="7"/>
  <c r="GZ209" i="7"/>
  <c r="HD209" i="7"/>
  <c r="HH209" i="7"/>
  <c r="HL209" i="7"/>
  <c r="HP209" i="7"/>
  <c r="HT209" i="7"/>
  <c r="HX209" i="7"/>
  <c r="IB209" i="7"/>
  <c r="IF209" i="7"/>
  <c r="IJ209" i="7"/>
  <c r="IN209" i="7"/>
  <c r="IR209" i="7"/>
  <c r="IV209" i="7"/>
  <c r="IZ209" i="7"/>
  <c r="JD209" i="7"/>
  <c r="JH209" i="7"/>
  <c r="JL209" i="7"/>
  <c r="JP209" i="7"/>
  <c r="JT209" i="7"/>
  <c r="AP207" i="7"/>
  <c r="AT207" i="7"/>
  <c r="AX207" i="7"/>
  <c r="BB207" i="7"/>
  <c r="BF207" i="7"/>
  <c r="BJ207" i="7"/>
  <c r="BN207" i="7"/>
  <c r="BR207" i="7"/>
  <c r="BV207" i="7"/>
  <c r="BZ207" i="7"/>
  <c r="CD207" i="7"/>
  <c r="CH207" i="7"/>
  <c r="CL207" i="7"/>
  <c r="CP207" i="7"/>
  <c r="CT207" i="7"/>
  <c r="CX207" i="7"/>
  <c r="DB207" i="7"/>
  <c r="DF207" i="7"/>
  <c r="DJ207" i="7"/>
  <c r="DN207" i="7"/>
  <c r="DR207" i="7"/>
  <c r="DV207" i="7"/>
  <c r="DZ207" i="7"/>
  <c r="ED207" i="7"/>
  <c r="EH207" i="7"/>
  <c r="EL207" i="7"/>
  <c r="EP207" i="7"/>
  <c r="ET207" i="7"/>
  <c r="EZ207" i="7"/>
  <c r="FE207" i="7"/>
  <c r="FI207" i="7"/>
  <c r="FM207" i="7"/>
  <c r="FS207" i="7"/>
  <c r="FW207" i="7"/>
  <c r="GA207" i="7"/>
  <c r="GE207" i="7"/>
  <c r="GI207" i="7"/>
  <c r="GM207" i="7"/>
  <c r="GQ207" i="7"/>
  <c r="GU207" i="7"/>
  <c r="GY207" i="7"/>
  <c r="HC207" i="7"/>
  <c r="HG207" i="7"/>
  <c r="HK207" i="7"/>
  <c r="HO207" i="7"/>
  <c r="HS207" i="7"/>
  <c r="HW207" i="7"/>
  <c r="IA207" i="7"/>
  <c r="IE207" i="7"/>
  <c r="II207" i="7"/>
  <c r="IM207" i="7"/>
  <c r="IQ207" i="7"/>
  <c r="IU207" i="7"/>
  <c r="IY207" i="7"/>
  <c r="JC207" i="7"/>
  <c r="JG207" i="7"/>
  <c r="JK207" i="7"/>
  <c r="JO207" i="7"/>
  <c r="JS207" i="7"/>
  <c r="AQ207" i="7"/>
  <c r="AU207" i="7"/>
  <c r="AY207" i="7"/>
  <c r="BC207" i="7"/>
  <c r="BG207" i="7"/>
  <c r="BK207" i="7"/>
  <c r="BO207" i="7"/>
  <c r="BS207" i="7"/>
  <c r="BW207" i="7"/>
  <c r="CA207" i="7"/>
  <c r="CE207" i="7"/>
  <c r="CI207" i="7"/>
  <c r="CM207" i="7"/>
  <c r="CQ207" i="7"/>
  <c r="CU207" i="7"/>
  <c r="CY207" i="7"/>
  <c r="DC207" i="7"/>
  <c r="DG207" i="7"/>
  <c r="DK207" i="7"/>
  <c r="DO207" i="7"/>
  <c r="DS207" i="7"/>
  <c r="DW207" i="7"/>
  <c r="EA207" i="7"/>
  <c r="EE207" i="7"/>
  <c r="EI207" i="7"/>
  <c r="EM207" i="7"/>
  <c r="EQ207" i="7"/>
  <c r="EU207" i="7"/>
  <c r="FB207" i="7"/>
  <c r="FF207" i="7"/>
  <c r="FJ207" i="7"/>
  <c r="FP207" i="7"/>
  <c r="FT207" i="7"/>
  <c r="FX207" i="7"/>
  <c r="GB207" i="7"/>
  <c r="GF207" i="7"/>
  <c r="GJ207" i="7"/>
  <c r="GN207" i="7"/>
  <c r="GR207" i="7"/>
  <c r="GV207" i="7"/>
  <c r="GZ207" i="7"/>
  <c r="HD207" i="7"/>
  <c r="HH207" i="7"/>
  <c r="HL207" i="7"/>
  <c r="HP207" i="7"/>
  <c r="HT207" i="7"/>
  <c r="HX207" i="7"/>
  <c r="IB207" i="7"/>
  <c r="IF207" i="7"/>
  <c r="IJ207" i="7"/>
  <c r="IN207" i="7"/>
  <c r="IR207" i="7"/>
  <c r="IV207" i="7"/>
  <c r="IZ207" i="7"/>
  <c r="JD207" i="7"/>
  <c r="JH207" i="7"/>
  <c r="JL207" i="7"/>
  <c r="JP207" i="7"/>
  <c r="JT207" i="7"/>
  <c r="AR207" i="7"/>
  <c r="AV207" i="7"/>
  <c r="AZ207" i="7"/>
  <c r="BD207" i="7"/>
  <c r="BH207" i="7"/>
  <c r="BL207" i="7"/>
  <c r="BP207" i="7"/>
  <c r="BT207" i="7"/>
  <c r="BX207" i="7"/>
  <c r="CB207" i="7"/>
  <c r="CF207" i="7"/>
  <c r="CJ207" i="7"/>
  <c r="CN207" i="7"/>
  <c r="CR207" i="7"/>
  <c r="CV207" i="7"/>
  <c r="CZ207" i="7"/>
  <c r="DD207" i="7"/>
  <c r="DH207" i="7"/>
  <c r="DL207" i="7"/>
  <c r="DP207" i="7"/>
  <c r="DT207" i="7"/>
  <c r="DX207" i="7"/>
  <c r="EB207" i="7"/>
  <c r="EF207" i="7"/>
  <c r="EJ207" i="7"/>
  <c r="EN207" i="7"/>
  <c r="ER207" i="7"/>
  <c r="EX207" i="7"/>
  <c r="FC207" i="7"/>
  <c r="FG207" i="7"/>
  <c r="FK207" i="7"/>
  <c r="FQ207" i="7"/>
  <c r="FU207" i="7"/>
  <c r="FY207" i="7"/>
  <c r="GC207" i="7"/>
  <c r="GG207" i="7"/>
  <c r="GK207" i="7"/>
  <c r="GO207" i="7"/>
  <c r="GS207" i="7"/>
  <c r="GW207" i="7"/>
  <c r="HA207" i="7"/>
  <c r="HE207" i="7"/>
  <c r="HI207" i="7"/>
  <c r="HM207" i="7"/>
  <c r="HQ207" i="7"/>
  <c r="HU207" i="7"/>
  <c r="HY207" i="7"/>
  <c r="IC207" i="7"/>
  <c r="IG207" i="7"/>
  <c r="IK207" i="7"/>
  <c r="IO207" i="7"/>
  <c r="IS207" i="7"/>
  <c r="IW207" i="7"/>
  <c r="JA207" i="7"/>
  <c r="JE207" i="7"/>
  <c r="JI207" i="7"/>
  <c r="JM207" i="7"/>
  <c r="JQ207" i="7"/>
  <c r="JU207" i="7"/>
  <c r="AO207" i="7"/>
  <c r="AS207" i="7"/>
  <c r="AW207" i="7"/>
  <c r="BA207" i="7"/>
  <c r="BE207" i="7"/>
  <c r="BI207" i="7"/>
  <c r="BM207" i="7"/>
  <c r="BQ207" i="7"/>
  <c r="BU207" i="7"/>
  <c r="BY207" i="7"/>
  <c r="CC207" i="7"/>
  <c r="CG207" i="7"/>
  <c r="CK207" i="7"/>
  <c r="CO207" i="7"/>
  <c r="CS207" i="7"/>
  <c r="CW207" i="7"/>
  <c r="DA207" i="7"/>
  <c r="DE207" i="7"/>
  <c r="DI207" i="7"/>
  <c r="DM207" i="7"/>
  <c r="DQ207" i="7"/>
  <c r="DU207" i="7"/>
  <c r="DY207" i="7"/>
  <c r="EC207" i="7"/>
  <c r="EG207" i="7"/>
  <c r="EK207" i="7"/>
  <c r="EO207" i="7"/>
  <c r="ES207" i="7"/>
  <c r="EY207" i="7"/>
  <c r="FD207" i="7"/>
  <c r="FH207" i="7"/>
  <c r="FL207" i="7"/>
  <c r="FR207" i="7"/>
  <c r="FV207" i="7"/>
  <c r="FZ207" i="7"/>
  <c r="GD207" i="7"/>
  <c r="GH207" i="7"/>
  <c r="GL207" i="7"/>
  <c r="GP207" i="7"/>
  <c r="GT207" i="7"/>
  <c r="GX207" i="7"/>
  <c r="HB207" i="7"/>
  <c r="HF207" i="7"/>
  <c r="HJ207" i="7"/>
  <c r="HN207" i="7"/>
  <c r="HR207" i="7"/>
  <c r="HV207" i="7"/>
  <c r="HZ207" i="7"/>
  <c r="ID207" i="7"/>
  <c r="IH207" i="7"/>
  <c r="IL207" i="7"/>
  <c r="IP207" i="7"/>
  <c r="IT207" i="7"/>
  <c r="IX207" i="7"/>
  <c r="JB207" i="7"/>
  <c r="JF207" i="7"/>
  <c r="JJ207" i="7"/>
  <c r="JN207" i="7"/>
  <c r="JR207" i="7"/>
  <c r="AQ205" i="7"/>
  <c r="AU205" i="7"/>
  <c r="AY205" i="7"/>
  <c r="BC205" i="7"/>
  <c r="BG205" i="7"/>
  <c r="BK205" i="7"/>
  <c r="BO205" i="7"/>
  <c r="BS205" i="7"/>
  <c r="BW205" i="7"/>
  <c r="CA205" i="7"/>
  <c r="CE205" i="7"/>
  <c r="CI205" i="7"/>
  <c r="CM205" i="7"/>
  <c r="CQ205" i="7"/>
  <c r="CU205" i="7"/>
  <c r="CY205" i="7"/>
  <c r="DC205" i="7"/>
  <c r="DG205" i="7"/>
  <c r="DK205" i="7"/>
  <c r="DO205" i="7"/>
  <c r="DS205" i="7"/>
  <c r="DW205" i="7"/>
  <c r="EA205" i="7"/>
  <c r="EE205" i="7"/>
  <c r="EI205" i="7"/>
  <c r="EM205" i="7"/>
  <c r="EQ205" i="7"/>
  <c r="EW205" i="7"/>
  <c r="FA205" i="7"/>
  <c r="FE205" i="7"/>
  <c r="FI205" i="7"/>
  <c r="FM205" i="7"/>
  <c r="FS205" i="7"/>
  <c r="FW205" i="7"/>
  <c r="GA205" i="7"/>
  <c r="GE205" i="7"/>
  <c r="GI205" i="7"/>
  <c r="GM205" i="7"/>
  <c r="GQ205" i="7"/>
  <c r="GU205" i="7"/>
  <c r="GY205" i="7"/>
  <c r="HC205" i="7"/>
  <c r="HG205" i="7"/>
  <c r="HK205" i="7"/>
  <c r="HO205" i="7"/>
  <c r="HS205" i="7"/>
  <c r="HW205" i="7"/>
  <c r="IA205" i="7"/>
  <c r="IE205" i="7"/>
  <c r="II205" i="7"/>
  <c r="IM205" i="7"/>
  <c r="IQ205" i="7"/>
  <c r="IU205" i="7"/>
  <c r="IY205" i="7"/>
  <c r="JC205" i="7"/>
  <c r="JG205" i="7"/>
  <c r="JK205" i="7"/>
  <c r="JO205" i="7"/>
  <c r="JS205" i="7"/>
  <c r="AR205" i="7"/>
  <c r="AV205" i="7"/>
  <c r="AZ205" i="7"/>
  <c r="BD205" i="7"/>
  <c r="BH205" i="7"/>
  <c r="BL205" i="7"/>
  <c r="BP205" i="7"/>
  <c r="BT205" i="7"/>
  <c r="BX205" i="7"/>
  <c r="CB205" i="7"/>
  <c r="CF205" i="7"/>
  <c r="CJ205" i="7"/>
  <c r="CN205" i="7"/>
  <c r="CR205" i="7"/>
  <c r="CV205" i="7"/>
  <c r="CZ205" i="7"/>
  <c r="DD205" i="7"/>
  <c r="DH205" i="7"/>
  <c r="DL205" i="7"/>
  <c r="DP205" i="7"/>
  <c r="DT205" i="7"/>
  <c r="DX205" i="7"/>
  <c r="EB205" i="7"/>
  <c r="EF205" i="7"/>
  <c r="EJ205" i="7"/>
  <c r="EN205" i="7"/>
  <c r="ER205" i="7"/>
  <c r="EX205" i="7"/>
  <c r="FB205" i="7"/>
  <c r="FF205" i="7"/>
  <c r="FJ205" i="7"/>
  <c r="FP205" i="7"/>
  <c r="FT205" i="7"/>
  <c r="FX205" i="7"/>
  <c r="GB205" i="7"/>
  <c r="GF205" i="7"/>
  <c r="GJ205" i="7"/>
  <c r="GN205" i="7"/>
  <c r="GR205" i="7"/>
  <c r="GV205" i="7"/>
  <c r="GZ205" i="7"/>
  <c r="HD205" i="7"/>
  <c r="HH205" i="7"/>
  <c r="HL205" i="7"/>
  <c r="HP205" i="7"/>
  <c r="HT205" i="7"/>
  <c r="HX205" i="7"/>
  <c r="IB205" i="7"/>
  <c r="IF205" i="7"/>
  <c r="IJ205" i="7"/>
  <c r="IN205" i="7"/>
  <c r="IR205" i="7"/>
  <c r="IV205" i="7"/>
  <c r="IZ205" i="7"/>
  <c r="JD205" i="7"/>
  <c r="JH205" i="7"/>
  <c r="JL205" i="7"/>
  <c r="JP205" i="7"/>
  <c r="JT205" i="7"/>
  <c r="AO205" i="7"/>
  <c r="AS205" i="7"/>
  <c r="AW205" i="7"/>
  <c r="BA205" i="7"/>
  <c r="BE205" i="7"/>
  <c r="BI205" i="7"/>
  <c r="BM205" i="7"/>
  <c r="BQ205" i="7"/>
  <c r="BU205" i="7"/>
  <c r="BY205" i="7"/>
  <c r="CC205" i="7"/>
  <c r="CG205" i="7"/>
  <c r="CK205" i="7"/>
  <c r="CO205" i="7"/>
  <c r="CS205" i="7"/>
  <c r="CW205" i="7"/>
  <c r="DA205" i="7"/>
  <c r="DE205" i="7"/>
  <c r="DI205" i="7"/>
  <c r="DM205" i="7"/>
  <c r="DQ205" i="7"/>
  <c r="DU205" i="7"/>
  <c r="DY205" i="7"/>
  <c r="EC205" i="7"/>
  <c r="EG205" i="7"/>
  <c r="EK205" i="7"/>
  <c r="EO205" i="7"/>
  <c r="ES205" i="7"/>
  <c r="EY205" i="7"/>
  <c r="FC205" i="7"/>
  <c r="FG205" i="7"/>
  <c r="FK205" i="7"/>
  <c r="FQ205" i="7"/>
  <c r="FU205" i="7"/>
  <c r="FY205" i="7"/>
  <c r="GC205" i="7"/>
  <c r="GG205" i="7"/>
  <c r="GK205" i="7"/>
  <c r="GO205" i="7"/>
  <c r="GS205" i="7"/>
  <c r="GW205" i="7"/>
  <c r="HA205" i="7"/>
  <c r="HE205" i="7"/>
  <c r="HI205" i="7"/>
  <c r="HM205" i="7"/>
  <c r="HQ205" i="7"/>
  <c r="HU205" i="7"/>
  <c r="HY205" i="7"/>
  <c r="IC205" i="7"/>
  <c r="IG205" i="7"/>
  <c r="IK205" i="7"/>
  <c r="IO205" i="7"/>
  <c r="IS205" i="7"/>
  <c r="IW205" i="7"/>
  <c r="JA205" i="7"/>
  <c r="JE205" i="7"/>
  <c r="JI205" i="7"/>
  <c r="JM205" i="7"/>
  <c r="JQ205" i="7"/>
  <c r="JU205" i="7"/>
  <c r="AP205" i="7"/>
  <c r="AT205" i="7"/>
  <c r="AX205" i="7"/>
  <c r="BB205" i="7"/>
  <c r="BF205" i="7"/>
  <c r="BJ205" i="7"/>
  <c r="BN205" i="7"/>
  <c r="BR205" i="7"/>
  <c r="BV205" i="7"/>
  <c r="BZ205" i="7"/>
  <c r="CD205" i="7"/>
  <c r="CH205" i="7"/>
  <c r="CL205" i="7"/>
  <c r="CP205" i="7"/>
  <c r="CT205" i="7"/>
  <c r="CX205" i="7"/>
  <c r="DB205" i="7"/>
  <c r="DF205" i="7"/>
  <c r="DJ205" i="7"/>
  <c r="DN205" i="7"/>
  <c r="DR205" i="7"/>
  <c r="DV205" i="7"/>
  <c r="DZ205" i="7"/>
  <c r="ED205" i="7"/>
  <c r="EH205" i="7"/>
  <c r="EL205" i="7"/>
  <c r="EP205" i="7"/>
  <c r="EU205" i="7"/>
  <c r="EZ205" i="7"/>
  <c r="FD205" i="7"/>
  <c r="FH205" i="7"/>
  <c r="FL205" i="7"/>
  <c r="FR205" i="7"/>
  <c r="FV205" i="7"/>
  <c r="FZ205" i="7"/>
  <c r="GD205" i="7"/>
  <c r="GH205" i="7"/>
  <c r="GL205" i="7"/>
  <c r="GP205" i="7"/>
  <c r="GT205" i="7"/>
  <c r="GX205" i="7"/>
  <c r="HB205" i="7"/>
  <c r="HF205" i="7"/>
  <c r="HJ205" i="7"/>
  <c r="HN205" i="7"/>
  <c r="HR205" i="7"/>
  <c r="HV205" i="7"/>
  <c r="HZ205" i="7"/>
  <c r="ID205" i="7"/>
  <c r="IH205" i="7"/>
  <c r="IL205" i="7"/>
  <c r="IP205" i="7"/>
  <c r="IT205" i="7"/>
  <c r="IX205" i="7"/>
  <c r="JB205" i="7"/>
  <c r="JF205" i="7"/>
  <c r="JJ205" i="7"/>
  <c r="JN205" i="7"/>
  <c r="JR205" i="7"/>
  <c r="AQ203" i="7"/>
  <c r="AU203" i="7"/>
  <c r="AY203" i="7"/>
  <c r="BC203" i="7"/>
  <c r="BG203" i="7"/>
  <c r="BK203" i="7"/>
  <c r="BO203" i="7"/>
  <c r="BS203" i="7"/>
  <c r="BW203" i="7"/>
  <c r="CA203" i="7"/>
  <c r="CE203" i="7"/>
  <c r="CI203" i="7"/>
  <c r="CM203" i="7"/>
  <c r="CQ203" i="7"/>
  <c r="CU203" i="7"/>
  <c r="CY203" i="7"/>
  <c r="DC203" i="7"/>
  <c r="DG203" i="7"/>
  <c r="DK203" i="7"/>
  <c r="DO203" i="7"/>
  <c r="DS203" i="7"/>
  <c r="DW203" i="7"/>
  <c r="EA203" i="7"/>
  <c r="EE203" i="7"/>
  <c r="EI203" i="7"/>
  <c r="EM203" i="7"/>
  <c r="EQ203" i="7"/>
  <c r="EV203" i="7"/>
  <c r="FB203" i="7"/>
  <c r="FF203" i="7"/>
  <c r="FJ203" i="7"/>
  <c r="FP203" i="7"/>
  <c r="FT203" i="7"/>
  <c r="FX203" i="7"/>
  <c r="GB203" i="7"/>
  <c r="GF203" i="7"/>
  <c r="GJ203" i="7"/>
  <c r="GN203" i="7"/>
  <c r="GR203" i="7"/>
  <c r="GV203" i="7"/>
  <c r="GZ203" i="7"/>
  <c r="HD203" i="7"/>
  <c r="HH203" i="7"/>
  <c r="HL203" i="7"/>
  <c r="HP203" i="7"/>
  <c r="HT203" i="7"/>
  <c r="HX203" i="7"/>
  <c r="IB203" i="7"/>
  <c r="IF203" i="7"/>
  <c r="IJ203" i="7"/>
  <c r="IN203" i="7"/>
  <c r="IR203" i="7"/>
  <c r="IV203" i="7"/>
  <c r="IZ203" i="7"/>
  <c r="JD203" i="7"/>
  <c r="JH203" i="7"/>
  <c r="JL203" i="7"/>
  <c r="JP203" i="7"/>
  <c r="JT203" i="7"/>
  <c r="AR203" i="7"/>
  <c r="AV203" i="7"/>
  <c r="AZ203" i="7"/>
  <c r="BD203" i="7"/>
  <c r="BH203" i="7"/>
  <c r="BL203" i="7"/>
  <c r="BP203" i="7"/>
  <c r="BT203" i="7"/>
  <c r="BX203" i="7"/>
  <c r="CB203" i="7"/>
  <c r="CF203" i="7"/>
  <c r="CJ203" i="7"/>
  <c r="CN203" i="7"/>
  <c r="CR203" i="7"/>
  <c r="CV203" i="7"/>
  <c r="CZ203" i="7"/>
  <c r="DD203" i="7"/>
  <c r="DH203" i="7"/>
  <c r="DL203" i="7"/>
  <c r="DP203" i="7"/>
  <c r="DT203" i="7"/>
  <c r="DX203" i="7"/>
  <c r="EB203" i="7"/>
  <c r="EF203" i="7"/>
  <c r="EJ203" i="7"/>
  <c r="EN203" i="7"/>
  <c r="ER203" i="7"/>
  <c r="EX203" i="7"/>
  <c r="FC203" i="7"/>
  <c r="FG203" i="7"/>
  <c r="FK203" i="7"/>
  <c r="FQ203" i="7"/>
  <c r="FU203" i="7"/>
  <c r="FY203" i="7"/>
  <c r="GC203" i="7"/>
  <c r="GG203" i="7"/>
  <c r="GK203" i="7"/>
  <c r="GO203" i="7"/>
  <c r="GS203" i="7"/>
  <c r="GW203" i="7"/>
  <c r="HA203" i="7"/>
  <c r="HE203" i="7"/>
  <c r="HI203" i="7"/>
  <c r="HM203" i="7"/>
  <c r="HQ203" i="7"/>
  <c r="HU203" i="7"/>
  <c r="HY203" i="7"/>
  <c r="IC203" i="7"/>
  <c r="IG203" i="7"/>
  <c r="IK203" i="7"/>
  <c r="IO203" i="7"/>
  <c r="IS203" i="7"/>
  <c r="IW203" i="7"/>
  <c r="JA203" i="7"/>
  <c r="JE203" i="7"/>
  <c r="JI203" i="7"/>
  <c r="JM203" i="7"/>
  <c r="JQ203" i="7"/>
  <c r="JU203" i="7"/>
  <c r="AO203" i="7"/>
  <c r="AS203" i="7"/>
  <c r="AW203" i="7"/>
  <c r="BA203" i="7"/>
  <c r="BE203" i="7"/>
  <c r="BI203" i="7"/>
  <c r="BM203" i="7"/>
  <c r="BQ203" i="7"/>
  <c r="BU203" i="7"/>
  <c r="BY203" i="7"/>
  <c r="CC203" i="7"/>
  <c r="CG203" i="7"/>
  <c r="CK203" i="7"/>
  <c r="CO203" i="7"/>
  <c r="CS203" i="7"/>
  <c r="CW203" i="7"/>
  <c r="DA203" i="7"/>
  <c r="DE203" i="7"/>
  <c r="DI203" i="7"/>
  <c r="DM203" i="7"/>
  <c r="DQ203" i="7"/>
  <c r="DU203" i="7"/>
  <c r="DY203" i="7"/>
  <c r="EC203" i="7"/>
  <c r="EG203" i="7"/>
  <c r="EK203" i="7"/>
  <c r="EO203" i="7"/>
  <c r="ES203" i="7"/>
  <c r="EY203" i="7"/>
  <c r="FD203" i="7"/>
  <c r="FH203" i="7"/>
  <c r="FL203" i="7"/>
  <c r="FR203" i="7"/>
  <c r="FV203" i="7"/>
  <c r="FZ203" i="7"/>
  <c r="GD203" i="7"/>
  <c r="GH203" i="7"/>
  <c r="GL203" i="7"/>
  <c r="GP203" i="7"/>
  <c r="GT203" i="7"/>
  <c r="GX203" i="7"/>
  <c r="HB203" i="7"/>
  <c r="HF203" i="7"/>
  <c r="HJ203" i="7"/>
  <c r="HN203" i="7"/>
  <c r="HR203" i="7"/>
  <c r="HV203" i="7"/>
  <c r="HZ203" i="7"/>
  <c r="ID203" i="7"/>
  <c r="IH203" i="7"/>
  <c r="IL203" i="7"/>
  <c r="IP203" i="7"/>
  <c r="IT203" i="7"/>
  <c r="IX203" i="7"/>
  <c r="JB203" i="7"/>
  <c r="JF203" i="7"/>
  <c r="JJ203" i="7"/>
  <c r="JN203" i="7"/>
  <c r="JR203" i="7"/>
  <c r="AP203" i="7"/>
  <c r="AT203" i="7"/>
  <c r="AX203" i="7"/>
  <c r="BB203" i="7"/>
  <c r="BF203" i="7"/>
  <c r="BJ203" i="7"/>
  <c r="BN203" i="7"/>
  <c r="BR203" i="7"/>
  <c r="BV203" i="7"/>
  <c r="BZ203" i="7"/>
  <c r="CD203" i="7"/>
  <c r="CH203" i="7"/>
  <c r="CL203" i="7"/>
  <c r="CP203" i="7"/>
  <c r="CT203" i="7"/>
  <c r="CX203" i="7"/>
  <c r="DB203" i="7"/>
  <c r="DF203" i="7"/>
  <c r="DJ203" i="7"/>
  <c r="DN203" i="7"/>
  <c r="DR203" i="7"/>
  <c r="DV203" i="7"/>
  <c r="DZ203" i="7"/>
  <c r="ED203" i="7"/>
  <c r="EH203" i="7"/>
  <c r="EL203" i="7"/>
  <c r="EP203" i="7"/>
  <c r="EU203" i="7"/>
  <c r="FA203" i="7"/>
  <c r="FE203" i="7"/>
  <c r="FI203" i="7"/>
  <c r="FM203" i="7"/>
  <c r="FS203" i="7"/>
  <c r="FW203" i="7"/>
  <c r="GA203" i="7"/>
  <c r="GE203" i="7"/>
  <c r="GI203" i="7"/>
  <c r="GM203" i="7"/>
  <c r="GQ203" i="7"/>
  <c r="GU203" i="7"/>
  <c r="GY203" i="7"/>
  <c r="HC203" i="7"/>
  <c r="HG203" i="7"/>
  <c r="HK203" i="7"/>
  <c r="HO203" i="7"/>
  <c r="HS203" i="7"/>
  <c r="HW203" i="7"/>
  <c r="IA203" i="7"/>
  <c r="IE203" i="7"/>
  <c r="II203" i="7"/>
  <c r="IM203" i="7"/>
  <c r="IQ203" i="7"/>
  <c r="IU203" i="7"/>
  <c r="IY203" i="7"/>
  <c r="JC203" i="7"/>
  <c r="JG203" i="7"/>
  <c r="JK203" i="7"/>
  <c r="JO203" i="7"/>
  <c r="JS203" i="7"/>
  <c r="AO201" i="7"/>
  <c r="AS201" i="7"/>
  <c r="AW201" i="7"/>
  <c r="BA201" i="7"/>
  <c r="BE201" i="7"/>
  <c r="BI201" i="7"/>
  <c r="BM201" i="7"/>
  <c r="BQ201" i="7"/>
  <c r="BU201" i="7"/>
  <c r="BY201" i="7"/>
  <c r="CC201" i="7"/>
  <c r="CG201" i="7"/>
  <c r="CK201" i="7"/>
  <c r="CO201" i="7"/>
  <c r="CS201" i="7"/>
  <c r="CW201" i="7"/>
  <c r="DA201" i="7"/>
  <c r="DE201" i="7"/>
  <c r="DI201" i="7"/>
  <c r="DM201" i="7"/>
  <c r="DQ201" i="7"/>
  <c r="DU201" i="7"/>
  <c r="DY201" i="7"/>
  <c r="EC201" i="7"/>
  <c r="EG201" i="7"/>
  <c r="EK201" i="7"/>
  <c r="EO201" i="7"/>
  <c r="ES201" i="7"/>
  <c r="EY201" i="7"/>
  <c r="FC201" i="7"/>
  <c r="FG201" i="7"/>
  <c r="FK201" i="7"/>
  <c r="FQ201" i="7"/>
  <c r="FU201" i="7"/>
  <c r="FY201" i="7"/>
  <c r="GC201" i="7"/>
  <c r="GG201" i="7"/>
  <c r="GK201" i="7"/>
  <c r="GO201" i="7"/>
  <c r="GS201" i="7"/>
  <c r="GW201" i="7"/>
  <c r="HA201" i="7"/>
  <c r="HE201" i="7"/>
  <c r="HI201" i="7"/>
  <c r="HM201" i="7"/>
  <c r="HQ201" i="7"/>
  <c r="HU201" i="7"/>
  <c r="HY201" i="7"/>
  <c r="IC201" i="7"/>
  <c r="IG201" i="7"/>
  <c r="IK201" i="7"/>
  <c r="IO201" i="7"/>
  <c r="IS201" i="7"/>
  <c r="IW201" i="7"/>
  <c r="JA201" i="7"/>
  <c r="JE201" i="7"/>
  <c r="JI201" i="7"/>
  <c r="JM201" i="7"/>
  <c r="JQ201" i="7"/>
  <c r="JU201" i="7"/>
  <c r="AP201" i="7"/>
  <c r="AT201" i="7"/>
  <c r="AX201" i="7"/>
  <c r="BB201" i="7"/>
  <c r="BF201" i="7"/>
  <c r="BJ201" i="7"/>
  <c r="BN201" i="7"/>
  <c r="BR201" i="7"/>
  <c r="BV201" i="7"/>
  <c r="BZ201" i="7"/>
  <c r="CD201" i="7"/>
  <c r="CH201" i="7"/>
  <c r="CL201" i="7"/>
  <c r="CP201" i="7"/>
  <c r="CT201" i="7"/>
  <c r="CX201" i="7"/>
  <c r="DB201" i="7"/>
  <c r="DF201" i="7"/>
  <c r="DJ201" i="7"/>
  <c r="DN201" i="7"/>
  <c r="DR201" i="7"/>
  <c r="DV201" i="7"/>
  <c r="DZ201" i="7"/>
  <c r="ED201" i="7"/>
  <c r="EH201" i="7"/>
  <c r="EL201" i="7"/>
  <c r="EP201" i="7"/>
  <c r="ET201" i="7"/>
  <c r="EZ201" i="7"/>
  <c r="FD201" i="7"/>
  <c r="FH201" i="7"/>
  <c r="FL201" i="7"/>
  <c r="FR201" i="7"/>
  <c r="FV201" i="7"/>
  <c r="FZ201" i="7"/>
  <c r="GD201" i="7"/>
  <c r="GH201" i="7"/>
  <c r="GL201" i="7"/>
  <c r="GP201" i="7"/>
  <c r="GT201" i="7"/>
  <c r="GX201" i="7"/>
  <c r="HB201" i="7"/>
  <c r="HF201" i="7"/>
  <c r="HJ201" i="7"/>
  <c r="HN201" i="7"/>
  <c r="HR201" i="7"/>
  <c r="HV201" i="7"/>
  <c r="HZ201" i="7"/>
  <c r="ID201" i="7"/>
  <c r="IH201" i="7"/>
  <c r="IL201" i="7"/>
  <c r="IP201" i="7"/>
  <c r="IT201" i="7"/>
  <c r="IX201" i="7"/>
  <c r="JB201" i="7"/>
  <c r="JF201" i="7"/>
  <c r="JJ201" i="7"/>
  <c r="JN201" i="7"/>
  <c r="JR201" i="7"/>
  <c r="AQ201" i="7"/>
  <c r="AU201" i="7"/>
  <c r="AY201" i="7"/>
  <c r="BC201" i="7"/>
  <c r="BG201" i="7"/>
  <c r="BK201" i="7"/>
  <c r="BO201" i="7"/>
  <c r="BS201" i="7"/>
  <c r="BW201" i="7"/>
  <c r="CA201" i="7"/>
  <c r="CE201" i="7"/>
  <c r="CI201" i="7"/>
  <c r="CM201" i="7"/>
  <c r="CQ201" i="7"/>
  <c r="CU201" i="7"/>
  <c r="CY201" i="7"/>
  <c r="DC201" i="7"/>
  <c r="DG201" i="7"/>
  <c r="DK201" i="7"/>
  <c r="DO201" i="7"/>
  <c r="DS201" i="7"/>
  <c r="DW201" i="7"/>
  <c r="EA201" i="7"/>
  <c r="EE201" i="7"/>
  <c r="EI201" i="7"/>
  <c r="EM201" i="7"/>
  <c r="EQ201" i="7"/>
  <c r="EV201" i="7"/>
  <c r="FA201" i="7"/>
  <c r="FE201" i="7"/>
  <c r="FI201" i="7"/>
  <c r="FM201" i="7"/>
  <c r="FS201" i="7"/>
  <c r="FW201" i="7"/>
  <c r="GA201" i="7"/>
  <c r="GE201" i="7"/>
  <c r="GI201" i="7"/>
  <c r="GM201" i="7"/>
  <c r="GQ201" i="7"/>
  <c r="GU201" i="7"/>
  <c r="GY201" i="7"/>
  <c r="HC201" i="7"/>
  <c r="HG201" i="7"/>
  <c r="HK201" i="7"/>
  <c r="HO201" i="7"/>
  <c r="HS201" i="7"/>
  <c r="HW201" i="7"/>
  <c r="IA201" i="7"/>
  <c r="IE201" i="7"/>
  <c r="II201" i="7"/>
  <c r="IM201" i="7"/>
  <c r="IQ201" i="7"/>
  <c r="IU201" i="7"/>
  <c r="IY201" i="7"/>
  <c r="JC201" i="7"/>
  <c r="JG201" i="7"/>
  <c r="JK201" i="7"/>
  <c r="JO201" i="7"/>
  <c r="JS201" i="7"/>
  <c r="AR201" i="7"/>
  <c r="AV201" i="7"/>
  <c r="AZ201" i="7"/>
  <c r="BD201" i="7"/>
  <c r="BH201" i="7"/>
  <c r="BL201" i="7"/>
  <c r="BP201" i="7"/>
  <c r="BT201" i="7"/>
  <c r="BX201" i="7"/>
  <c r="CB201" i="7"/>
  <c r="CF201" i="7"/>
  <c r="CJ201" i="7"/>
  <c r="CN201" i="7"/>
  <c r="CR201" i="7"/>
  <c r="CV201" i="7"/>
  <c r="CZ201" i="7"/>
  <c r="DD201" i="7"/>
  <c r="DH201" i="7"/>
  <c r="DL201" i="7"/>
  <c r="DP201" i="7"/>
  <c r="DT201" i="7"/>
  <c r="DX201" i="7"/>
  <c r="EB201" i="7"/>
  <c r="EF201" i="7"/>
  <c r="EJ201" i="7"/>
  <c r="EN201" i="7"/>
  <c r="ER201" i="7"/>
  <c r="EX201" i="7"/>
  <c r="FB201" i="7"/>
  <c r="FF201" i="7"/>
  <c r="FJ201" i="7"/>
  <c r="FP201" i="7"/>
  <c r="FT201" i="7"/>
  <c r="FX201" i="7"/>
  <c r="GB201" i="7"/>
  <c r="GF201" i="7"/>
  <c r="GJ201" i="7"/>
  <c r="GN201" i="7"/>
  <c r="GR201" i="7"/>
  <c r="GV201" i="7"/>
  <c r="GZ201" i="7"/>
  <c r="HD201" i="7"/>
  <c r="HH201" i="7"/>
  <c r="HL201" i="7"/>
  <c r="HP201" i="7"/>
  <c r="HT201" i="7"/>
  <c r="HX201" i="7"/>
  <c r="IB201" i="7"/>
  <c r="IF201" i="7"/>
  <c r="IJ201" i="7"/>
  <c r="IN201" i="7"/>
  <c r="IR201" i="7"/>
  <c r="IV201" i="7"/>
  <c r="IZ201" i="7"/>
  <c r="JD201" i="7"/>
  <c r="JH201" i="7"/>
  <c r="JL201" i="7"/>
  <c r="JP201" i="7"/>
  <c r="JT201" i="7"/>
  <c r="ES200" i="7"/>
  <c r="O200" i="7"/>
  <c r="L198" i="7"/>
  <c r="O198" i="7"/>
  <c r="ES196" i="7"/>
  <c r="O196" i="7"/>
  <c r="ES194" i="7"/>
  <c r="O194" i="7"/>
  <c r="L192" i="7"/>
  <c r="O192" i="7"/>
  <c r="AQ190" i="7"/>
  <c r="AU190" i="7"/>
  <c r="AY190" i="7"/>
  <c r="BC190" i="7"/>
  <c r="BG190" i="7"/>
  <c r="BK190" i="7"/>
  <c r="BO190" i="7"/>
  <c r="BS190" i="7"/>
  <c r="BW190" i="7"/>
  <c r="CA190" i="7"/>
  <c r="CE190" i="7"/>
  <c r="CI190" i="7"/>
  <c r="CM190" i="7"/>
  <c r="CQ190" i="7"/>
  <c r="CU190" i="7"/>
  <c r="CY190" i="7"/>
  <c r="DC190" i="7"/>
  <c r="DG190" i="7"/>
  <c r="DK190" i="7"/>
  <c r="DO190" i="7"/>
  <c r="DS190" i="7"/>
  <c r="DW190" i="7"/>
  <c r="EB190" i="7"/>
  <c r="EG190" i="7"/>
  <c r="EK190" i="7"/>
  <c r="EO190" i="7"/>
  <c r="EU190" i="7"/>
  <c r="EY190" i="7"/>
  <c r="FC190" i="7"/>
  <c r="FG190" i="7"/>
  <c r="FK190" i="7"/>
  <c r="FO190" i="7"/>
  <c r="FS190" i="7"/>
  <c r="FW190" i="7"/>
  <c r="GA190" i="7"/>
  <c r="GE190" i="7"/>
  <c r="GI190" i="7"/>
  <c r="GM190" i="7"/>
  <c r="GQ190" i="7"/>
  <c r="GU190" i="7"/>
  <c r="GY190" i="7"/>
  <c r="HC190" i="7"/>
  <c r="HG190" i="7"/>
  <c r="HK190" i="7"/>
  <c r="HO190" i="7"/>
  <c r="HS190" i="7"/>
  <c r="HW190" i="7"/>
  <c r="IA190" i="7"/>
  <c r="IE190" i="7"/>
  <c r="II190" i="7"/>
  <c r="IM190" i="7"/>
  <c r="IQ190" i="7"/>
  <c r="IU190" i="7"/>
  <c r="IY190" i="7"/>
  <c r="JC190" i="7"/>
  <c r="JG190" i="7"/>
  <c r="JK190" i="7"/>
  <c r="JO190" i="7"/>
  <c r="JS190" i="7"/>
  <c r="AR190" i="7"/>
  <c r="AV190" i="7"/>
  <c r="AZ190" i="7"/>
  <c r="BD190" i="7"/>
  <c r="BH190" i="7"/>
  <c r="BL190" i="7"/>
  <c r="BP190" i="7"/>
  <c r="BT190" i="7"/>
  <c r="BX190" i="7"/>
  <c r="CB190" i="7"/>
  <c r="CF190" i="7"/>
  <c r="CJ190" i="7"/>
  <c r="CN190" i="7"/>
  <c r="CR190" i="7"/>
  <c r="CV190" i="7"/>
  <c r="CZ190" i="7"/>
  <c r="DD190" i="7"/>
  <c r="DH190" i="7"/>
  <c r="DL190" i="7"/>
  <c r="DP190" i="7"/>
  <c r="DT190" i="7"/>
  <c r="DX190" i="7"/>
  <c r="EC190" i="7"/>
  <c r="EH190" i="7"/>
  <c r="EL190" i="7"/>
  <c r="EP190" i="7"/>
  <c r="EV190" i="7"/>
  <c r="EZ190" i="7"/>
  <c r="FD190" i="7"/>
  <c r="FH190" i="7"/>
  <c r="FL190" i="7"/>
  <c r="FP190" i="7"/>
  <c r="FT190" i="7"/>
  <c r="FX190" i="7"/>
  <c r="GB190" i="7"/>
  <c r="GF190" i="7"/>
  <c r="GJ190" i="7"/>
  <c r="GN190" i="7"/>
  <c r="GR190" i="7"/>
  <c r="GV190" i="7"/>
  <c r="GZ190" i="7"/>
  <c r="HD190" i="7"/>
  <c r="HH190" i="7"/>
  <c r="HL190" i="7"/>
  <c r="HP190" i="7"/>
  <c r="HT190" i="7"/>
  <c r="HX190" i="7"/>
  <c r="IB190" i="7"/>
  <c r="IF190" i="7"/>
  <c r="IJ190" i="7"/>
  <c r="IN190" i="7"/>
  <c r="IR190" i="7"/>
  <c r="IV190" i="7"/>
  <c r="IZ190" i="7"/>
  <c r="JD190" i="7"/>
  <c r="JH190" i="7"/>
  <c r="JL190" i="7"/>
  <c r="JP190" i="7"/>
  <c r="JT190" i="7"/>
  <c r="AO190" i="7"/>
  <c r="AS190" i="7"/>
  <c r="AW190" i="7"/>
  <c r="BA190" i="7"/>
  <c r="BE190" i="7"/>
  <c r="BI190" i="7"/>
  <c r="BM190" i="7"/>
  <c r="BQ190" i="7"/>
  <c r="BU190" i="7"/>
  <c r="BY190" i="7"/>
  <c r="CC190" i="7"/>
  <c r="CG190" i="7"/>
  <c r="CK190" i="7"/>
  <c r="CO190" i="7"/>
  <c r="CS190" i="7"/>
  <c r="CW190" i="7"/>
  <c r="DA190" i="7"/>
  <c r="DE190" i="7"/>
  <c r="DI190" i="7"/>
  <c r="DM190" i="7"/>
  <c r="DQ190" i="7"/>
  <c r="DU190" i="7"/>
  <c r="DY190" i="7"/>
  <c r="ED190" i="7"/>
  <c r="EI190" i="7"/>
  <c r="EM190" i="7"/>
  <c r="EQ190" i="7"/>
  <c r="EW190" i="7"/>
  <c r="FA190" i="7"/>
  <c r="FE190" i="7"/>
  <c r="FI190" i="7"/>
  <c r="FM190" i="7"/>
  <c r="FQ190" i="7"/>
  <c r="FU190" i="7"/>
  <c r="FY190" i="7"/>
  <c r="GC190" i="7"/>
  <c r="GG190" i="7"/>
  <c r="GK190" i="7"/>
  <c r="GO190" i="7"/>
  <c r="GS190" i="7"/>
  <c r="GW190" i="7"/>
  <c r="HA190" i="7"/>
  <c r="HE190" i="7"/>
  <c r="HI190" i="7"/>
  <c r="HM190" i="7"/>
  <c r="HQ190" i="7"/>
  <c r="HU190" i="7"/>
  <c r="HY190" i="7"/>
  <c r="IC190" i="7"/>
  <c r="IG190" i="7"/>
  <c r="IK190" i="7"/>
  <c r="IO190" i="7"/>
  <c r="IS190" i="7"/>
  <c r="IW190" i="7"/>
  <c r="JA190" i="7"/>
  <c r="JE190" i="7"/>
  <c r="JI190" i="7"/>
  <c r="JM190" i="7"/>
  <c r="JQ190" i="7"/>
  <c r="JU190" i="7"/>
  <c r="AP190" i="7"/>
  <c r="AT190" i="7"/>
  <c r="AX190" i="7"/>
  <c r="BB190" i="7"/>
  <c r="BF190" i="7"/>
  <c r="BJ190" i="7"/>
  <c r="BN190" i="7"/>
  <c r="BR190" i="7"/>
  <c r="BV190" i="7"/>
  <c r="BZ190" i="7"/>
  <c r="CD190" i="7"/>
  <c r="CH190" i="7"/>
  <c r="CL190" i="7"/>
  <c r="CP190" i="7"/>
  <c r="CT190" i="7"/>
  <c r="CX190" i="7"/>
  <c r="DB190" i="7"/>
  <c r="DF190" i="7"/>
  <c r="DJ190" i="7"/>
  <c r="DN190" i="7"/>
  <c r="DR190" i="7"/>
  <c r="DV190" i="7"/>
  <c r="EA190" i="7"/>
  <c r="EF190" i="7"/>
  <c r="EJ190" i="7"/>
  <c r="EN190" i="7"/>
  <c r="ET190" i="7"/>
  <c r="EX190" i="7"/>
  <c r="FB190" i="7"/>
  <c r="FF190" i="7"/>
  <c r="FJ190" i="7"/>
  <c r="FN190" i="7"/>
  <c r="FR190" i="7"/>
  <c r="FV190" i="7"/>
  <c r="FZ190" i="7"/>
  <c r="GD190" i="7"/>
  <c r="GH190" i="7"/>
  <c r="GL190" i="7"/>
  <c r="GP190" i="7"/>
  <c r="GT190" i="7"/>
  <c r="GX190" i="7"/>
  <c r="HB190" i="7"/>
  <c r="HF190" i="7"/>
  <c r="HJ190" i="7"/>
  <c r="HN190" i="7"/>
  <c r="HR190" i="7"/>
  <c r="HV190" i="7"/>
  <c r="HZ190" i="7"/>
  <c r="ID190" i="7"/>
  <c r="IH190" i="7"/>
  <c r="IL190" i="7"/>
  <c r="IP190" i="7"/>
  <c r="IT190" i="7"/>
  <c r="IX190" i="7"/>
  <c r="JB190" i="7"/>
  <c r="JF190" i="7"/>
  <c r="JJ190" i="7"/>
  <c r="JN190" i="7"/>
  <c r="JR190" i="7"/>
  <c r="L189" i="7"/>
  <c r="O189" i="7"/>
  <c r="L187" i="7"/>
  <c r="O187" i="7"/>
  <c r="L185" i="7"/>
  <c r="O185" i="7"/>
  <c r="AN185" i="7" s="1"/>
  <c r="L183" i="7"/>
  <c r="O183" i="7"/>
  <c r="L181" i="7"/>
  <c r="O181" i="7"/>
  <c r="AN181" i="7" s="1"/>
  <c r="ES179" i="7"/>
  <c r="O179" i="7"/>
  <c r="L177" i="7"/>
  <c r="O177" i="7"/>
  <c r="AN177" i="7" s="1"/>
  <c r="L173" i="7"/>
  <c r="P173" i="7" s="1"/>
  <c r="O173" i="7"/>
  <c r="ES171" i="7"/>
  <c r="O171" i="7"/>
  <c r="AN171" i="7" s="1"/>
  <c r="AQ169" i="7"/>
  <c r="AU169" i="7"/>
  <c r="AY169" i="7"/>
  <c r="BC169" i="7"/>
  <c r="BG169" i="7"/>
  <c r="BK169" i="7"/>
  <c r="BO169" i="7"/>
  <c r="BS169" i="7"/>
  <c r="BW169" i="7"/>
  <c r="CA169" i="7"/>
  <c r="CE169" i="7"/>
  <c r="CI169" i="7"/>
  <c r="CM169" i="7"/>
  <c r="CQ169" i="7"/>
  <c r="CU169" i="7"/>
  <c r="CY169" i="7"/>
  <c r="DF169" i="7"/>
  <c r="DJ169" i="7"/>
  <c r="DN169" i="7"/>
  <c r="DR169" i="7"/>
  <c r="DX169" i="7"/>
  <c r="EB169" i="7"/>
  <c r="EF169" i="7"/>
  <c r="EJ169" i="7"/>
  <c r="EN169" i="7"/>
  <c r="ER169" i="7"/>
  <c r="EV169" i="7"/>
  <c r="EZ169" i="7"/>
  <c r="FD169" i="7"/>
  <c r="FH169" i="7"/>
  <c r="FL169" i="7"/>
  <c r="FP169" i="7"/>
  <c r="FT169" i="7"/>
  <c r="FX169" i="7"/>
  <c r="GB169" i="7"/>
  <c r="GF169" i="7"/>
  <c r="GJ169" i="7"/>
  <c r="GN169" i="7"/>
  <c r="GR169" i="7"/>
  <c r="GV169" i="7"/>
  <c r="GZ169" i="7"/>
  <c r="HD169" i="7"/>
  <c r="HH169" i="7"/>
  <c r="HL169" i="7"/>
  <c r="HP169" i="7"/>
  <c r="HT169" i="7"/>
  <c r="HX169" i="7"/>
  <c r="IB169" i="7"/>
  <c r="IF169" i="7"/>
  <c r="IJ169" i="7"/>
  <c r="IN169" i="7"/>
  <c r="IR169" i="7"/>
  <c r="IV169" i="7"/>
  <c r="IZ169" i="7"/>
  <c r="JD169" i="7"/>
  <c r="JH169" i="7"/>
  <c r="JL169" i="7"/>
  <c r="JP169" i="7"/>
  <c r="JT169" i="7"/>
  <c r="AR169" i="7"/>
  <c r="AV169" i="7"/>
  <c r="AZ169" i="7"/>
  <c r="BD169" i="7"/>
  <c r="BH169" i="7"/>
  <c r="BL169" i="7"/>
  <c r="BP169" i="7"/>
  <c r="BT169" i="7"/>
  <c r="BX169" i="7"/>
  <c r="CB169" i="7"/>
  <c r="CF169" i="7"/>
  <c r="CJ169" i="7"/>
  <c r="CN169" i="7"/>
  <c r="CR169" i="7"/>
  <c r="CV169" i="7"/>
  <c r="CZ169" i="7"/>
  <c r="DG169" i="7"/>
  <c r="DK169" i="7"/>
  <c r="DO169" i="7"/>
  <c r="DS169" i="7"/>
  <c r="DY169" i="7"/>
  <c r="EC169" i="7"/>
  <c r="EG169" i="7"/>
  <c r="EK169" i="7"/>
  <c r="EO169" i="7"/>
  <c r="ES169" i="7"/>
  <c r="EW169" i="7"/>
  <c r="FA169" i="7"/>
  <c r="FE169" i="7"/>
  <c r="FI169" i="7"/>
  <c r="FM169" i="7"/>
  <c r="FQ169" i="7"/>
  <c r="FU169" i="7"/>
  <c r="FY169" i="7"/>
  <c r="GC169" i="7"/>
  <c r="GG169" i="7"/>
  <c r="GK169" i="7"/>
  <c r="GO169" i="7"/>
  <c r="GS169" i="7"/>
  <c r="GW169" i="7"/>
  <c r="HA169" i="7"/>
  <c r="HE169" i="7"/>
  <c r="HI169" i="7"/>
  <c r="HM169" i="7"/>
  <c r="HQ169" i="7"/>
  <c r="HU169" i="7"/>
  <c r="HY169" i="7"/>
  <c r="IC169" i="7"/>
  <c r="IG169" i="7"/>
  <c r="IK169" i="7"/>
  <c r="IO169" i="7"/>
  <c r="IS169" i="7"/>
  <c r="IW169" i="7"/>
  <c r="JA169" i="7"/>
  <c r="JE169" i="7"/>
  <c r="JI169" i="7"/>
  <c r="JM169" i="7"/>
  <c r="JQ169" i="7"/>
  <c r="JU169" i="7"/>
  <c r="AO169" i="7"/>
  <c r="AS169" i="7"/>
  <c r="AW169" i="7"/>
  <c r="BA169" i="7"/>
  <c r="BE169" i="7"/>
  <c r="BI169" i="7"/>
  <c r="BM169" i="7"/>
  <c r="BQ169" i="7"/>
  <c r="BU169" i="7"/>
  <c r="BY169" i="7"/>
  <c r="CC169" i="7"/>
  <c r="CG169" i="7"/>
  <c r="CK169" i="7"/>
  <c r="CO169" i="7"/>
  <c r="CS169" i="7"/>
  <c r="CW169" i="7"/>
  <c r="DA169" i="7"/>
  <c r="DH169" i="7"/>
  <c r="DL169" i="7"/>
  <c r="DP169" i="7"/>
  <c r="DT169" i="7"/>
  <c r="DZ169" i="7"/>
  <c r="ED169" i="7"/>
  <c r="EH169" i="7"/>
  <c r="EL169" i="7"/>
  <c r="EP169" i="7"/>
  <c r="ET169" i="7"/>
  <c r="EX169" i="7"/>
  <c r="FB169" i="7"/>
  <c r="FF169" i="7"/>
  <c r="FJ169" i="7"/>
  <c r="FN169" i="7"/>
  <c r="FR169" i="7"/>
  <c r="FV169" i="7"/>
  <c r="FZ169" i="7"/>
  <c r="GD169" i="7"/>
  <c r="GH169" i="7"/>
  <c r="GL169" i="7"/>
  <c r="GP169" i="7"/>
  <c r="GT169" i="7"/>
  <c r="GX169" i="7"/>
  <c r="HB169" i="7"/>
  <c r="HF169" i="7"/>
  <c r="HJ169" i="7"/>
  <c r="HN169" i="7"/>
  <c r="HR169" i="7"/>
  <c r="HV169" i="7"/>
  <c r="HZ169" i="7"/>
  <c r="ID169" i="7"/>
  <c r="IH169" i="7"/>
  <c r="IL169" i="7"/>
  <c r="IP169" i="7"/>
  <c r="IT169" i="7"/>
  <c r="IX169" i="7"/>
  <c r="JB169" i="7"/>
  <c r="JF169" i="7"/>
  <c r="JJ169" i="7"/>
  <c r="JN169" i="7"/>
  <c r="JR169" i="7"/>
  <c r="AP169" i="7"/>
  <c r="AT169" i="7"/>
  <c r="AX169" i="7"/>
  <c r="BB169" i="7"/>
  <c r="BF169" i="7"/>
  <c r="BJ169" i="7"/>
  <c r="BN169" i="7"/>
  <c r="BR169" i="7"/>
  <c r="BV169" i="7"/>
  <c r="BZ169" i="7"/>
  <c r="CD169" i="7"/>
  <c r="CH169" i="7"/>
  <c r="CL169" i="7"/>
  <c r="CP169" i="7"/>
  <c r="CT169" i="7"/>
  <c r="CX169" i="7"/>
  <c r="DB169" i="7"/>
  <c r="DI169" i="7"/>
  <c r="DM169" i="7"/>
  <c r="DQ169" i="7"/>
  <c r="DU169" i="7"/>
  <c r="EA169" i="7"/>
  <c r="EE169" i="7"/>
  <c r="EI169" i="7"/>
  <c r="EM169" i="7"/>
  <c r="EQ169" i="7"/>
  <c r="EU169" i="7"/>
  <c r="EY169" i="7"/>
  <c r="FC169" i="7"/>
  <c r="FG169" i="7"/>
  <c r="FK169" i="7"/>
  <c r="FO169" i="7"/>
  <c r="FS169" i="7"/>
  <c r="FW169" i="7"/>
  <c r="GA169" i="7"/>
  <c r="GE169" i="7"/>
  <c r="GI169" i="7"/>
  <c r="GM169" i="7"/>
  <c r="GQ169" i="7"/>
  <c r="GU169" i="7"/>
  <c r="GY169" i="7"/>
  <c r="HC169" i="7"/>
  <c r="HG169" i="7"/>
  <c r="HK169" i="7"/>
  <c r="HO169" i="7"/>
  <c r="HS169" i="7"/>
  <c r="HW169" i="7"/>
  <c r="IA169" i="7"/>
  <c r="IE169" i="7"/>
  <c r="II169" i="7"/>
  <c r="IM169" i="7"/>
  <c r="IQ169" i="7"/>
  <c r="IU169" i="7"/>
  <c r="IY169" i="7"/>
  <c r="JC169" i="7"/>
  <c r="JG169" i="7"/>
  <c r="JK169" i="7"/>
  <c r="JO169" i="7"/>
  <c r="JS169" i="7"/>
  <c r="AQ167" i="7"/>
  <c r="AU167" i="7"/>
  <c r="AY167" i="7"/>
  <c r="BC167" i="7"/>
  <c r="BG167" i="7"/>
  <c r="BK167" i="7"/>
  <c r="BO167" i="7"/>
  <c r="BS167" i="7"/>
  <c r="BW167" i="7"/>
  <c r="CA167" i="7"/>
  <c r="CE167" i="7"/>
  <c r="CI167" i="7"/>
  <c r="CM167" i="7"/>
  <c r="CQ167" i="7"/>
  <c r="CU167" i="7"/>
  <c r="CY167" i="7"/>
  <c r="DD167" i="7"/>
  <c r="DJ167" i="7"/>
  <c r="DN167" i="7"/>
  <c r="DR167" i="7"/>
  <c r="DX167" i="7"/>
  <c r="EB167" i="7"/>
  <c r="EF167" i="7"/>
  <c r="EJ167" i="7"/>
  <c r="EN167" i="7"/>
  <c r="ER167" i="7"/>
  <c r="EV167" i="7"/>
  <c r="EZ167" i="7"/>
  <c r="FD167" i="7"/>
  <c r="FH167" i="7"/>
  <c r="FL167" i="7"/>
  <c r="FP167" i="7"/>
  <c r="FT167" i="7"/>
  <c r="FX167" i="7"/>
  <c r="GB167" i="7"/>
  <c r="GF167" i="7"/>
  <c r="GJ167" i="7"/>
  <c r="GN167" i="7"/>
  <c r="GR167" i="7"/>
  <c r="GV167" i="7"/>
  <c r="GZ167" i="7"/>
  <c r="HD167" i="7"/>
  <c r="HH167" i="7"/>
  <c r="HL167" i="7"/>
  <c r="HP167" i="7"/>
  <c r="HT167" i="7"/>
  <c r="HX167" i="7"/>
  <c r="IB167" i="7"/>
  <c r="IF167" i="7"/>
  <c r="IJ167" i="7"/>
  <c r="IN167" i="7"/>
  <c r="IR167" i="7"/>
  <c r="IV167" i="7"/>
  <c r="IZ167" i="7"/>
  <c r="JD167" i="7"/>
  <c r="JH167" i="7"/>
  <c r="JL167" i="7"/>
  <c r="JP167" i="7"/>
  <c r="JT167" i="7"/>
  <c r="AR167" i="7"/>
  <c r="AV167" i="7"/>
  <c r="AZ167" i="7"/>
  <c r="BD167" i="7"/>
  <c r="BH167" i="7"/>
  <c r="BL167" i="7"/>
  <c r="BP167" i="7"/>
  <c r="BT167" i="7"/>
  <c r="BX167" i="7"/>
  <c r="CB167" i="7"/>
  <c r="CF167" i="7"/>
  <c r="CJ167" i="7"/>
  <c r="CN167" i="7"/>
  <c r="CR167" i="7"/>
  <c r="CV167" i="7"/>
  <c r="CZ167" i="7"/>
  <c r="DF167" i="7"/>
  <c r="DK167" i="7"/>
  <c r="DO167" i="7"/>
  <c r="DS167" i="7"/>
  <c r="DY167" i="7"/>
  <c r="EC167" i="7"/>
  <c r="EG167" i="7"/>
  <c r="EK167" i="7"/>
  <c r="EO167" i="7"/>
  <c r="ES167" i="7"/>
  <c r="EW167" i="7"/>
  <c r="FA167" i="7"/>
  <c r="FE167" i="7"/>
  <c r="FI167" i="7"/>
  <c r="FM167" i="7"/>
  <c r="FQ167" i="7"/>
  <c r="FU167" i="7"/>
  <c r="FY167" i="7"/>
  <c r="GC167" i="7"/>
  <c r="GG167" i="7"/>
  <c r="GK167" i="7"/>
  <c r="GO167" i="7"/>
  <c r="GS167" i="7"/>
  <c r="GW167" i="7"/>
  <c r="HA167" i="7"/>
  <c r="HE167" i="7"/>
  <c r="HI167" i="7"/>
  <c r="HM167" i="7"/>
  <c r="HQ167" i="7"/>
  <c r="HU167" i="7"/>
  <c r="HY167" i="7"/>
  <c r="IC167" i="7"/>
  <c r="IG167" i="7"/>
  <c r="IK167" i="7"/>
  <c r="IO167" i="7"/>
  <c r="IS167" i="7"/>
  <c r="IW167" i="7"/>
  <c r="JA167" i="7"/>
  <c r="JE167" i="7"/>
  <c r="JI167" i="7"/>
  <c r="JM167" i="7"/>
  <c r="JQ167" i="7"/>
  <c r="JU167" i="7"/>
  <c r="AO167" i="7"/>
  <c r="AS167" i="7"/>
  <c r="AW167" i="7"/>
  <c r="BA167" i="7"/>
  <c r="BE167" i="7"/>
  <c r="BI167" i="7"/>
  <c r="BM167" i="7"/>
  <c r="BQ167" i="7"/>
  <c r="BU167" i="7"/>
  <c r="BY167" i="7"/>
  <c r="CC167" i="7"/>
  <c r="CG167" i="7"/>
  <c r="CK167" i="7"/>
  <c r="CO167" i="7"/>
  <c r="CS167" i="7"/>
  <c r="CW167" i="7"/>
  <c r="DA167" i="7"/>
  <c r="DG167" i="7"/>
  <c r="DL167" i="7"/>
  <c r="DP167" i="7"/>
  <c r="DT167" i="7"/>
  <c r="DZ167" i="7"/>
  <c r="ED167" i="7"/>
  <c r="EH167" i="7"/>
  <c r="EL167" i="7"/>
  <c r="EP167" i="7"/>
  <c r="ET167" i="7"/>
  <c r="EX167" i="7"/>
  <c r="FB167" i="7"/>
  <c r="FF167" i="7"/>
  <c r="FJ167" i="7"/>
  <c r="FN167" i="7"/>
  <c r="FR167" i="7"/>
  <c r="FV167" i="7"/>
  <c r="FZ167" i="7"/>
  <c r="GD167" i="7"/>
  <c r="GH167" i="7"/>
  <c r="GL167" i="7"/>
  <c r="GP167" i="7"/>
  <c r="GT167" i="7"/>
  <c r="GX167" i="7"/>
  <c r="HB167" i="7"/>
  <c r="HF167" i="7"/>
  <c r="HJ167" i="7"/>
  <c r="HN167" i="7"/>
  <c r="HR167" i="7"/>
  <c r="HV167" i="7"/>
  <c r="HZ167" i="7"/>
  <c r="ID167" i="7"/>
  <c r="IH167" i="7"/>
  <c r="IL167" i="7"/>
  <c r="IP167" i="7"/>
  <c r="IT167" i="7"/>
  <c r="IX167" i="7"/>
  <c r="JB167" i="7"/>
  <c r="JF167" i="7"/>
  <c r="JJ167" i="7"/>
  <c r="JN167" i="7"/>
  <c r="JR167" i="7"/>
  <c r="AP167" i="7"/>
  <c r="AT167" i="7"/>
  <c r="AX167" i="7"/>
  <c r="BB167" i="7"/>
  <c r="BF167" i="7"/>
  <c r="BJ167" i="7"/>
  <c r="BN167" i="7"/>
  <c r="BR167" i="7"/>
  <c r="BV167" i="7"/>
  <c r="BZ167" i="7"/>
  <c r="CD167" i="7"/>
  <c r="CH167" i="7"/>
  <c r="CL167" i="7"/>
  <c r="CP167" i="7"/>
  <c r="CT167" i="7"/>
  <c r="CX167" i="7"/>
  <c r="DB167" i="7"/>
  <c r="DH167" i="7"/>
  <c r="DM167" i="7"/>
  <c r="DQ167" i="7"/>
  <c r="DU167" i="7"/>
  <c r="EA167" i="7"/>
  <c r="EE167" i="7"/>
  <c r="EI167" i="7"/>
  <c r="EM167" i="7"/>
  <c r="EQ167" i="7"/>
  <c r="EU167" i="7"/>
  <c r="EY167" i="7"/>
  <c r="FC167" i="7"/>
  <c r="FG167" i="7"/>
  <c r="FK167" i="7"/>
  <c r="FO167" i="7"/>
  <c r="FS167" i="7"/>
  <c r="FW167" i="7"/>
  <c r="GA167" i="7"/>
  <c r="GE167" i="7"/>
  <c r="GI167" i="7"/>
  <c r="GM167" i="7"/>
  <c r="GQ167" i="7"/>
  <c r="GU167" i="7"/>
  <c r="GY167" i="7"/>
  <c r="HC167" i="7"/>
  <c r="HG167" i="7"/>
  <c r="HK167" i="7"/>
  <c r="HO167" i="7"/>
  <c r="HS167" i="7"/>
  <c r="HW167" i="7"/>
  <c r="IA167" i="7"/>
  <c r="IE167" i="7"/>
  <c r="II167" i="7"/>
  <c r="IM167" i="7"/>
  <c r="IQ167" i="7"/>
  <c r="IU167" i="7"/>
  <c r="IY167" i="7"/>
  <c r="JC167" i="7"/>
  <c r="JG167" i="7"/>
  <c r="JK167" i="7"/>
  <c r="JO167" i="7"/>
  <c r="JS167" i="7"/>
  <c r="AQ165" i="7"/>
  <c r="AU165" i="7"/>
  <c r="AY165" i="7"/>
  <c r="BC165" i="7"/>
  <c r="BG165" i="7"/>
  <c r="BK165" i="7"/>
  <c r="BO165" i="7"/>
  <c r="BS165" i="7"/>
  <c r="BW165" i="7"/>
  <c r="CA165" i="7"/>
  <c r="CE165" i="7"/>
  <c r="CI165" i="7"/>
  <c r="CM165" i="7"/>
  <c r="CQ165" i="7"/>
  <c r="CU165" i="7"/>
  <c r="CY165" i="7"/>
  <c r="DF165" i="7"/>
  <c r="DJ165" i="7"/>
  <c r="DN165" i="7"/>
  <c r="DR165" i="7"/>
  <c r="DX165" i="7"/>
  <c r="EB165" i="7"/>
  <c r="EF165" i="7"/>
  <c r="EJ165" i="7"/>
  <c r="EN165" i="7"/>
  <c r="ER165" i="7"/>
  <c r="EV165" i="7"/>
  <c r="EZ165" i="7"/>
  <c r="FD165" i="7"/>
  <c r="FH165" i="7"/>
  <c r="FL165" i="7"/>
  <c r="FP165" i="7"/>
  <c r="FT165" i="7"/>
  <c r="FX165" i="7"/>
  <c r="GB165" i="7"/>
  <c r="GF165" i="7"/>
  <c r="GJ165" i="7"/>
  <c r="GN165" i="7"/>
  <c r="GR165" i="7"/>
  <c r="GV165" i="7"/>
  <c r="GZ165" i="7"/>
  <c r="HD165" i="7"/>
  <c r="HH165" i="7"/>
  <c r="HL165" i="7"/>
  <c r="HP165" i="7"/>
  <c r="HT165" i="7"/>
  <c r="HX165" i="7"/>
  <c r="IB165" i="7"/>
  <c r="IF165" i="7"/>
  <c r="IJ165" i="7"/>
  <c r="IN165" i="7"/>
  <c r="IR165" i="7"/>
  <c r="IV165" i="7"/>
  <c r="IZ165" i="7"/>
  <c r="JD165" i="7"/>
  <c r="JH165" i="7"/>
  <c r="JL165" i="7"/>
  <c r="JP165" i="7"/>
  <c r="JT165" i="7"/>
  <c r="AR165" i="7"/>
  <c r="AV165" i="7"/>
  <c r="AZ165" i="7"/>
  <c r="BD165" i="7"/>
  <c r="BH165" i="7"/>
  <c r="BL165" i="7"/>
  <c r="BP165" i="7"/>
  <c r="BT165" i="7"/>
  <c r="BX165" i="7"/>
  <c r="CB165" i="7"/>
  <c r="CF165" i="7"/>
  <c r="CJ165" i="7"/>
  <c r="CN165" i="7"/>
  <c r="CR165" i="7"/>
  <c r="CV165" i="7"/>
  <c r="CZ165" i="7"/>
  <c r="DG165" i="7"/>
  <c r="DK165" i="7"/>
  <c r="DO165" i="7"/>
  <c r="DS165" i="7"/>
  <c r="DY165" i="7"/>
  <c r="EC165" i="7"/>
  <c r="EG165" i="7"/>
  <c r="EK165" i="7"/>
  <c r="EO165" i="7"/>
  <c r="ES165" i="7"/>
  <c r="EW165" i="7"/>
  <c r="FA165" i="7"/>
  <c r="FE165" i="7"/>
  <c r="FI165" i="7"/>
  <c r="FM165" i="7"/>
  <c r="FQ165" i="7"/>
  <c r="FU165" i="7"/>
  <c r="FY165" i="7"/>
  <c r="GC165" i="7"/>
  <c r="GG165" i="7"/>
  <c r="GK165" i="7"/>
  <c r="GO165" i="7"/>
  <c r="GS165" i="7"/>
  <c r="GW165" i="7"/>
  <c r="HA165" i="7"/>
  <c r="HE165" i="7"/>
  <c r="HI165" i="7"/>
  <c r="HM165" i="7"/>
  <c r="HQ165" i="7"/>
  <c r="HU165" i="7"/>
  <c r="HY165" i="7"/>
  <c r="IC165" i="7"/>
  <c r="IG165" i="7"/>
  <c r="IK165" i="7"/>
  <c r="IO165" i="7"/>
  <c r="IS165" i="7"/>
  <c r="IW165" i="7"/>
  <c r="JA165" i="7"/>
  <c r="JE165" i="7"/>
  <c r="JI165" i="7"/>
  <c r="JM165" i="7"/>
  <c r="JQ165" i="7"/>
  <c r="JU165" i="7"/>
  <c r="AO165" i="7"/>
  <c r="AS165" i="7"/>
  <c r="AW165" i="7"/>
  <c r="BA165" i="7"/>
  <c r="BE165" i="7"/>
  <c r="BI165" i="7"/>
  <c r="BM165" i="7"/>
  <c r="BQ165" i="7"/>
  <c r="BU165" i="7"/>
  <c r="BY165" i="7"/>
  <c r="CC165" i="7"/>
  <c r="CG165" i="7"/>
  <c r="CK165" i="7"/>
  <c r="CO165" i="7"/>
  <c r="CS165" i="7"/>
  <c r="CW165" i="7"/>
  <c r="DA165" i="7"/>
  <c r="DH165" i="7"/>
  <c r="DL165" i="7"/>
  <c r="DP165" i="7"/>
  <c r="DT165" i="7"/>
  <c r="DZ165" i="7"/>
  <c r="ED165" i="7"/>
  <c r="EH165" i="7"/>
  <c r="EL165" i="7"/>
  <c r="EP165" i="7"/>
  <c r="ET165" i="7"/>
  <c r="EX165" i="7"/>
  <c r="FB165" i="7"/>
  <c r="FF165" i="7"/>
  <c r="FJ165" i="7"/>
  <c r="FN165" i="7"/>
  <c r="FR165" i="7"/>
  <c r="FV165" i="7"/>
  <c r="FZ165" i="7"/>
  <c r="GD165" i="7"/>
  <c r="GH165" i="7"/>
  <c r="GL165" i="7"/>
  <c r="GP165" i="7"/>
  <c r="GT165" i="7"/>
  <c r="GX165" i="7"/>
  <c r="HB165" i="7"/>
  <c r="HF165" i="7"/>
  <c r="HJ165" i="7"/>
  <c r="HN165" i="7"/>
  <c r="HR165" i="7"/>
  <c r="HV165" i="7"/>
  <c r="HZ165" i="7"/>
  <c r="ID165" i="7"/>
  <c r="IH165" i="7"/>
  <c r="IL165" i="7"/>
  <c r="IP165" i="7"/>
  <c r="IT165" i="7"/>
  <c r="IX165" i="7"/>
  <c r="JB165" i="7"/>
  <c r="JF165" i="7"/>
  <c r="JJ165" i="7"/>
  <c r="JN165" i="7"/>
  <c r="JR165" i="7"/>
  <c r="AP165" i="7"/>
  <c r="AT165" i="7"/>
  <c r="AX165" i="7"/>
  <c r="BB165" i="7"/>
  <c r="BF165" i="7"/>
  <c r="BJ165" i="7"/>
  <c r="BN165" i="7"/>
  <c r="BR165" i="7"/>
  <c r="BV165" i="7"/>
  <c r="BZ165" i="7"/>
  <c r="CD165" i="7"/>
  <c r="CH165" i="7"/>
  <c r="CL165" i="7"/>
  <c r="CP165" i="7"/>
  <c r="CT165" i="7"/>
  <c r="CX165" i="7"/>
  <c r="DB165" i="7"/>
  <c r="DI165" i="7"/>
  <c r="DM165" i="7"/>
  <c r="DQ165" i="7"/>
  <c r="DU165" i="7"/>
  <c r="EA165" i="7"/>
  <c r="EE165" i="7"/>
  <c r="EI165" i="7"/>
  <c r="EM165" i="7"/>
  <c r="EQ165" i="7"/>
  <c r="EU165" i="7"/>
  <c r="EY165" i="7"/>
  <c r="FC165" i="7"/>
  <c r="FG165" i="7"/>
  <c r="FK165" i="7"/>
  <c r="FO165" i="7"/>
  <c r="FS165" i="7"/>
  <c r="FW165" i="7"/>
  <c r="GA165" i="7"/>
  <c r="GE165" i="7"/>
  <c r="GI165" i="7"/>
  <c r="GM165" i="7"/>
  <c r="GQ165" i="7"/>
  <c r="GU165" i="7"/>
  <c r="GY165" i="7"/>
  <c r="HC165" i="7"/>
  <c r="HG165" i="7"/>
  <c r="HK165" i="7"/>
  <c r="HO165" i="7"/>
  <c r="HS165" i="7"/>
  <c r="HW165" i="7"/>
  <c r="IA165" i="7"/>
  <c r="IE165" i="7"/>
  <c r="II165" i="7"/>
  <c r="IM165" i="7"/>
  <c r="IQ165" i="7"/>
  <c r="IU165" i="7"/>
  <c r="IY165" i="7"/>
  <c r="JC165" i="7"/>
  <c r="JG165" i="7"/>
  <c r="JK165" i="7"/>
  <c r="JO165" i="7"/>
  <c r="JS165" i="7"/>
  <c r="AP163" i="7"/>
  <c r="AT163" i="7"/>
  <c r="AX163" i="7"/>
  <c r="BB163" i="7"/>
  <c r="BF163" i="7"/>
  <c r="BJ163" i="7"/>
  <c r="BN163" i="7"/>
  <c r="BR163" i="7"/>
  <c r="BV163" i="7"/>
  <c r="BZ163" i="7"/>
  <c r="CD163" i="7"/>
  <c r="CH163" i="7"/>
  <c r="CL163" i="7"/>
  <c r="CP163" i="7"/>
  <c r="CT163" i="7"/>
  <c r="CX163" i="7"/>
  <c r="DB163" i="7"/>
  <c r="DJ163" i="7"/>
  <c r="DN163" i="7"/>
  <c r="DR163" i="7"/>
  <c r="DX163" i="7"/>
  <c r="EB163" i="7"/>
  <c r="EF163" i="7"/>
  <c r="EJ163" i="7"/>
  <c r="EN163" i="7"/>
  <c r="ER163" i="7"/>
  <c r="EV163" i="7"/>
  <c r="EZ163" i="7"/>
  <c r="FD163" i="7"/>
  <c r="FH163" i="7"/>
  <c r="FL163" i="7"/>
  <c r="FP163" i="7"/>
  <c r="FT163" i="7"/>
  <c r="FX163" i="7"/>
  <c r="GB163" i="7"/>
  <c r="GF163" i="7"/>
  <c r="GJ163" i="7"/>
  <c r="GN163" i="7"/>
  <c r="GR163" i="7"/>
  <c r="GV163" i="7"/>
  <c r="GZ163" i="7"/>
  <c r="HD163" i="7"/>
  <c r="HH163" i="7"/>
  <c r="HL163" i="7"/>
  <c r="HP163" i="7"/>
  <c r="HT163" i="7"/>
  <c r="HX163" i="7"/>
  <c r="IB163" i="7"/>
  <c r="IF163" i="7"/>
  <c r="IJ163" i="7"/>
  <c r="IN163" i="7"/>
  <c r="IR163" i="7"/>
  <c r="IV163" i="7"/>
  <c r="IZ163" i="7"/>
  <c r="JD163" i="7"/>
  <c r="JH163" i="7"/>
  <c r="JL163" i="7"/>
  <c r="JP163" i="7"/>
  <c r="JT163" i="7"/>
  <c r="AQ163" i="7"/>
  <c r="AU163" i="7"/>
  <c r="AY163" i="7"/>
  <c r="BC163" i="7"/>
  <c r="BG163" i="7"/>
  <c r="BK163" i="7"/>
  <c r="BO163" i="7"/>
  <c r="BS163" i="7"/>
  <c r="BW163" i="7"/>
  <c r="CA163" i="7"/>
  <c r="CE163" i="7"/>
  <c r="CI163" i="7"/>
  <c r="CM163" i="7"/>
  <c r="CQ163" i="7"/>
  <c r="CU163" i="7"/>
  <c r="CY163" i="7"/>
  <c r="DC163" i="7"/>
  <c r="DK163" i="7"/>
  <c r="DO163" i="7"/>
  <c r="DS163" i="7"/>
  <c r="DY163" i="7"/>
  <c r="EC163" i="7"/>
  <c r="EG163" i="7"/>
  <c r="EK163" i="7"/>
  <c r="EO163" i="7"/>
  <c r="ES163" i="7"/>
  <c r="EW163" i="7"/>
  <c r="FA163" i="7"/>
  <c r="FE163" i="7"/>
  <c r="FI163" i="7"/>
  <c r="FM163" i="7"/>
  <c r="FQ163" i="7"/>
  <c r="FU163" i="7"/>
  <c r="FY163" i="7"/>
  <c r="GC163" i="7"/>
  <c r="GG163" i="7"/>
  <c r="GK163" i="7"/>
  <c r="GO163" i="7"/>
  <c r="GS163" i="7"/>
  <c r="GW163" i="7"/>
  <c r="HA163" i="7"/>
  <c r="HE163" i="7"/>
  <c r="HI163" i="7"/>
  <c r="HM163" i="7"/>
  <c r="HQ163" i="7"/>
  <c r="HU163" i="7"/>
  <c r="HY163" i="7"/>
  <c r="IC163" i="7"/>
  <c r="IG163" i="7"/>
  <c r="IK163" i="7"/>
  <c r="IO163" i="7"/>
  <c r="IS163" i="7"/>
  <c r="IW163" i="7"/>
  <c r="JA163" i="7"/>
  <c r="JE163" i="7"/>
  <c r="JI163" i="7"/>
  <c r="JM163" i="7"/>
  <c r="JQ163" i="7"/>
  <c r="JU163" i="7"/>
  <c r="AR163" i="7"/>
  <c r="AV163" i="7"/>
  <c r="AZ163" i="7"/>
  <c r="BD163" i="7"/>
  <c r="BH163" i="7"/>
  <c r="BL163" i="7"/>
  <c r="BP163" i="7"/>
  <c r="BT163" i="7"/>
  <c r="BX163" i="7"/>
  <c r="CB163" i="7"/>
  <c r="CF163" i="7"/>
  <c r="CJ163" i="7"/>
  <c r="CN163" i="7"/>
  <c r="CR163" i="7"/>
  <c r="CV163" i="7"/>
  <c r="CZ163" i="7"/>
  <c r="DF163" i="7"/>
  <c r="DL163" i="7"/>
  <c r="DP163" i="7"/>
  <c r="DT163" i="7"/>
  <c r="DZ163" i="7"/>
  <c r="ED163" i="7"/>
  <c r="EH163" i="7"/>
  <c r="EL163" i="7"/>
  <c r="EP163" i="7"/>
  <c r="ET163" i="7"/>
  <c r="EX163" i="7"/>
  <c r="FB163" i="7"/>
  <c r="FF163" i="7"/>
  <c r="FJ163" i="7"/>
  <c r="FN163" i="7"/>
  <c r="FR163" i="7"/>
  <c r="FV163" i="7"/>
  <c r="FZ163" i="7"/>
  <c r="GD163" i="7"/>
  <c r="GH163" i="7"/>
  <c r="GL163" i="7"/>
  <c r="GP163" i="7"/>
  <c r="GT163" i="7"/>
  <c r="GX163" i="7"/>
  <c r="HB163" i="7"/>
  <c r="HF163" i="7"/>
  <c r="HJ163" i="7"/>
  <c r="HN163" i="7"/>
  <c r="HR163" i="7"/>
  <c r="HV163" i="7"/>
  <c r="HZ163" i="7"/>
  <c r="ID163" i="7"/>
  <c r="IH163" i="7"/>
  <c r="IL163" i="7"/>
  <c r="IP163" i="7"/>
  <c r="IT163" i="7"/>
  <c r="IX163" i="7"/>
  <c r="JB163" i="7"/>
  <c r="JF163" i="7"/>
  <c r="JJ163" i="7"/>
  <c r="JN163" i="7"/>
  <c r="JR163" i="7"/>
  <c r="AO163" i="7"/>
  <c r="AS163" i="7"/>
  <c r="AW163" i="7"/>
  <c r="BA163" i="7"/>
  <c r="BE163" i="7"/>
  <c r="BI163" i="7"/>
  <c r="BM163" i="7"/>
  <c r="BQ163" i="7"/>
  <c r="BU163" i="7"/>
  <c r="BY163" i="7"/>
  <c r="CC163" i="7"/>
  <c r="CG163" i="7"/>
  <c r="CK163" i="7"/>
  <c r="CO163" i="7"/>
  <c r="CS163" i="7"/>
  <c r="CW163" i="7"/>
  <c r="DA163" i="7"/>
  <c r="DG163" i="7"/>
  <c r="DM163" i="7"/>
  <c r="DQ163" i="7"/>
  <c r="DU163" i="7"/>
  <c r="EA163" i="7"/>
  <c r="EE163" i="7"/>
  <c r="EI163" i="7"/>
  <c r="EM163" i="7"/>
  <c r="EQ163" i="7"/>
  <c r="EU163" i="7"/>
  <c r="EY163" i="7"/>
  <c r="FC163" i="7"/>
  <c r="FG163" i="7"/>
  <c r="FK163" i="7"/>
  <c r="FO163" i="7"/>
  <c r="FS163" i="7"/>
  <c r="FW163" i="7"/>
  <c r="GA163" i="7"/>
  <c r="GE163" i="7"/>
  <c r="GI163" i="7"/>
  <c r="GM163" i="7"/>
  <c r="GQ163" i="7"/>
  <c r="GU163" i="7"/>
  <c r="GY163" i="7"/>
  <c r="HC163" i="7"/>
  <c r="HG163" i="7"/>
  <c r="HK163" i="7"/>
  <c r="HO163" i="7"/>
  <c r="HS163" i="7"/>
  <c r="HW163" i="7"/>
  <c r="IA163" i="7"/>
  <c r="IE163" i="7"/>
  <c r="II163" i="7"/>
  <c r="IM163" i="7"/>
  <c r="IQ163" i="7"/>
  <c r="IU163" i="7"/>
  <c r="IY163" i="7"/>
  <c r="JC163" i="7"/>
  <c r="JG163" i="7"/>
  <c r="JK163" i="7"/>
  <c r="JO163" i="7"/>
  <c r="JS163" i="7"/>
  <c r="AO161" i="7"/>
  <c r="AS161" i="7"/>
  <c r="AW161" i="7"/>
  <c r="BA161" i="7"/>
  <c r="BE161" i="7"/>
  <c r="BI161" i="7"/>
  <c r="BM161" i="7"/>
  <c r="BQ161" i="7"/>
  <c r="BU161" i="7"/>
  <c r="BY161" i="7"/>
  <c r="CC161" i="7"/>
  <c r="CG161" i="7"/>
  <c r="CK161" i="7"/>
  <c r="CO161" i="7"/>
  <c r="CS161" i="7"/>
  <c r="CW161" i="7"/>
  <c r="DA161" i="7"/>
  <c r="DI161" i="7"/>
  <c r="DM161" i="7"/>
  <c r="DQ161" i="7"/>
  <c r="DU161" i="7"/>
  <c r="EA161" i="7"/>
  <c r="EE161" i="7"/>
  <c r="EI161" i="7"/>
  <c r="EM161" i="7"/>
  <c r="EQ161" i="7"/>
  <c r="EU161" i="7"/>
  <c r="EY161" i="7"/>
  <c r="FC161" i="7"/>
  <c r="FG161" i="7"/>
  <c r="FK161" i="7"/>
  <c r="FO161" i="7"/>
  <c r="FS161" i="7"/>
  <c r="FW161" i="7"/>
  <c r="GA161" i="7"/>
  <c r="GE161" i="7"/>
  <c r="GI161" i="7"/>
  <c r="GM161" i="7"/>
  <c r="GQ161" i="7"/>
  <c r="GU161" i="7"/>
  <c r="GY161" i="7"/>
  <c r="HC161" i="7"/>
  <c r="HG161" i="7"/>
  <c r="HK161" i="7"/>
  <c r="HO161" i="7"/>
  <c r="HS161" i="7"/>
  <c r="HW161" i="7"/>
  <c r="IA161" i="7"/>
  <c r="IE161" i="7"/>
  <c r="II161" i="7"/>
  <c r="IM161" i="7"/>
  <c r="IQ161" i="7"/>
  <c r="IU161" i="7"/>
  <c r="IY161" i="7"/>
  <c r="JC161" i="7"/>
  <c r="JG161" i="7"/>
  <c r="JK161" i="7"/>
  <c r="JO161" i="7"/>
  <c r="JS161" i="7"/>
  <c r="AP161" i="7"/>
  <c r="AT161" i="7"/>
  <c r="AX161" i="7"/>
  <c r="BB161" i="7"/>
  <c r="BF161" i="7"/>
  <c r="BJ161" i="7"/>
  <c r="BN161" i="7"/>
  <c r="BR161" i="7"/>
  <c r="BV161" i="7"/>
  <c r="BZ161" i="7"/>
  <c r="CD161" i="7"/>
  <c r="CH161" i="7"/>
  <c r="CL161" i="7"/>
  <c r="CP161" i="7"/>
  <c r="CT161" i="7"/>
  <c r="CX161" i="7"/>
  <c r="DF161" i="7"/>
  <c r="DJ161" i="7"/>
  <c r="DN161" i="7"/>
  <c r="DR161" i="7"/>
  <c r="DX161" i="7"/>
  <c r="EB161" i="7"/>
  <c r="EF161" i="7"/>
  <c r="EJ161" i="7"/>
  <c r="EN161" i="7"/>
  <c r="ER161" i="7"/>
  <c r="EV161" i="7"/>
  <c r="EZ161" i="7"/>
  <c r="FD161" i="7"/>
  <c r="FH161" i="7"/>
  <c r="FL161" i="7"/>
  <c r="FP161" i="7"/>
  <c r="FT161" i="7"/>
  <c r="FX161" i="7"/>
  <c r="GB161" i="7"/>
  <c r="GF161" i="7"/>
  <c r="GJ161" i="7"/>
  <c r="GN161" i="7"/>
  <c r="GR161" i="7"/>
  <c r="GV161" i="7"/>
  <c r="GZ161" i="7"/>
  <c r="HD161" i="7"/>
  <c r="HH161" i="7"/>
  <c r="HL161" i="7"/>
  <c r="HP161" i="7"/>
  <c r="HT161" i="7"/>
  <c r="HX161" i="7"/>
  <c r="IB161" i="7"/>
  <c r="IF161" i="7"/>
  <c r="IJ161" i="7"/>
  <c r="IN161" i="7"/>
  <c r="IR161" i="7"/>
  <c r="IV161" i="7"/>
  <c r="IZ161" i="7"/>
  <c r="JD161" i="7"/>
  <c r="JH161" i="7"/>
  <c r="JL161" i="7"/>
  <c r="JP161" i="7"/>
  <c r="JT161" i="7"/>
  <c r="AQ161" i="7"/>
  <c r="AU161" i="7"/>
  <c r="AY161" i="7"/>
  <c r="BC161" i="7"/>
  <c r="BG161" i="7"/>
  <c r="BK161" i="7"/>
  <c r="BO161" i="7"/>
  <c r="BS161" i="7"/>
  <c r="BW161" i="7"/>
  <c r="CA161" i="7"/>
  <c r="CE161" i="7"/>
  <c r="CI161" i="7"/>
  <c r="CM161" i="7"/>
  <c r="CQ161" i="7"/>
  <c r="CU161" i="7"/>
  <c r="CY161" i="7"/>
  <c r="DG161" i="7"/>
  <c r="DK161" i="7"/>
  <c r="DO161" i="7"/>
  <c r="DS161" i="7"/>
  <c r="DY161" i="7"/>
  <c r="EC161" i="7"/>
  <c r="EG161" i="7"/>
  <c r="EK161" i="7"/>
  <c r="EO161" i="7"/>
  <c r="ES161" i="7"/>
  <c r="EW161" i="7"/>
  <c r="FA161" i="7"/>
  <c r="FE161" i="7"/>
  <c r="FI161" i="7"/>
  <c r="FM161" i="7"/>
  <c r="FQ161" i="7"/>
  <c r="FU161" i="7"/>
  <c r="FY161" i="7"/>
  <c r="GC161" i="7"/>
  <c r="GG161" i="7"/>
  <c r="GK161" i="7"/>
  <c r="GO161" i="7"/>
  <c r="GS161" i="7"/>
  <c r="GW161" i="7"/>
  <c r="HA161" i="7"/>
  <c r="HE161" i="7"/>
  <c r="HI161" i="7"/>
  <c r="HM161" i="7"/>
  <c r="HQ161" i="7"/>
  <c r="HU161" i="7"/>
  <c r="HY161" i="7"/>
  <c r="IC161" i="7"/>
  <c r="IG161" i="7"/>
  <c r="IK161" i="7"/>
  <c r="IO161" i="7"/>
  <c r="IS161" i="7"/>
  <c r="IW161" i="7"/>
  <c r="JA161" i="7"/>
  <c r="JE161" i="7"/>
  <c r="JI161" i="7"/>
  <c r="JM161" i="7"/>
  <c r="JQ161" i="7"/>
  <c r="JU161" i="7"/>
  <c r="AR161" i="7"/>
  <c r="AV161" i="7"/>
  <c r="AZ161" i="7"/>
  <c r="BD161" i="7"/>
  <c r="BH161" i="7"/>
  <c r="BL161" i="7"/>
  <c r="BP161" i="7"/>
  <c r="BT161" i="7"/>
  <c r="BX161" i="7"/>
  <c r="CB161" i="7"/>
  <c r="CF161" i="7"/>
  <c r="CJ161" i="7"/>
  <c r="CN161" i="7"/>
  <c r="CR161" i="7"/>
  <c r="CV161" i="7"/>
  <c r="CZ161" i="7"/>
  <c r="DH161" i="7"/>
  <c r="DL161" i="7"/>
  <c r="DP161" i="7"/>
  <c r="DT161" i="7"/>
  <c r="DZ161" i="7"/>
  <c r="ED161" i="7"/>
  <c r="EH161" i="7"/>
  <c r="EL161" i="7"/>
  <c r="EP161" i="7"/>
  <c r="ET161" i="7"/>
  <c r="EX161" i="7"/>
  <c r="FB161" i="7"/>
  <c r="FF161" i="7"/>
  <c r="FJ161" i="7"/>
  <c r="FN161" i="7"/>
  <c r="FR161" i="7"/>
  <c r="FV161" i="7"/>
  <c r="FZ161" i="7"/>
  <c r="GD161" i="7"/>
  <c r="GH161" i="7"/>
  <c r="GL161" i="7"/>
  <c r="GP161" i="7"/>
  <c r="GT161" i="7"/>
  <c r="GX161" i="7"/>
  <c r="HB161" i="7"/>
  <c r="HF161" i="7"/>
  <c r="HJ161" i="7"/>
  <c r="HN161" i="7"/>
  <c r="HR161" i="7"/>
  <c r="HV161" i="7"/>
  <c r="HZ161" i="7"/>
  <c r="ID161" i="7"/>
  <c r="IH161" i="7"/>
  <c r="IL161" i="7"/>
  <c r="IP161" i="7"/>
  <c r="IT161" i="7"/>
  <c r="IX161" i="7"/>
  <c r="JB161" i="7"/>
  <c r="JF161" i="7"/>
  <c r="JJ161" i="7"/>
  <c r="JN161" i="7"/>
  <c r="JR161" i="7"/>
  <c r="AP159" i="7"/>
  <c r="AT159" i="7"/>
  <c r="AX159" i="7"/>
  <c r="BB159" i="7"/>
  <c r="BF159" i="7"/>
  <c r="BJ159" i="7"/>
  <c r="BN159" i="7"/>
  <c r="BR159" i="7"/>
  <c r="BV159" i="7"/>
  <c r="BZ159" i="7"/>
  <c r="CD159" i="7"/>
  <c r="CH159" i="7"/>
  <c r="CL159" i="7"/>
  <c r="CP159" i="7"/>
  <c r="CT159" i="7"/>
  <c r="CX159" i="7"/>
  <c r="DB159" i="7"/>
  <c r="DH159" i="7"/>
  <c r="DM159" i="7"/>
  <c r="DQ159" i="7"/>
  <c r="DU159" i="7"/>
  <c r="EA159" i="7"/>
  <c r="EE159" i="7"/>
  <c r="EI159" i="7"/>
  <c r="EM159" i="7"/>
  <c r="EQ159" i="7"/>
  <c r="EU159" i="7"/>
  <c r="EY159" i="7"/>
  <c r="FC159" i="7"/>
  <c r="FG159" i="7"/>
  <c r="FK159" i="7"/>
  <c r="FO159" i="7"/>
  <c r="FS159" i="7"/>
  <c r="FW159" i="7"/>
  <c r="GA159" i="7"/>
  <c r="GE159" i="7"/>
  <c r="GI159" i="7"/>
  <c r="GM159" i="7"/>
  <c r="GQ159" i="7"/>
  <c r="GU159" i="7"/>
  <c r="GY159" i="7"/>
  <c r="HC159" i="7"/>
  <c r="HG159" i="7"/>
  <c r="HK159" i="7"/>
  <c r="HO159" i="7"/>
  <c r="HS159" i="7"/>
  <c r="HW159" i="7"/>
  <c r="IA159" i="7"/>
  <c r="IE159" i="7"/>
  <c r="II159" i="7"/>
  <c r="IM159" i="7"/>
  <c r="IQ159" i="7"/>
  <c r="IU159" i="7"/>
  <c r="IY159" i="7"/>
  <c r="JC159" i="7"/>
  <c r="JG159" i="7"/>
  <c r="JK159" i="7"/>
  <c r="JO159" i="7"/>
  <c r="JS159" i="7"/>
  <c r="AQ159" i="7"/>
  <c r="AU159" i="7"/>
  <c r="AY159" i="7"/>
  <c r="BC159" i="7"/>
  <c r="BG159" i="7"/>
  <c r="BK159" i="7"/>
  <c r="BO159" i="7"/>
  <c r="BS159" i="7"/>
  <c r="BW159" i="7"/>
  <c r="CA159" i="7"/>
  <c r="CE159" i="7"/>
  <c r="CI159" i="7"/>
  <c r="CM159" i="7"/>
  <c r="CQ159" i="7"/>
  <c r="CU159" i="7"/>
  <c r="CY159" i="7"/>
  <c r="DC159" i="7"/>
  <c r="DI159" i="7"/>
  <c r="DN159" i="7"/>
  <c r="DR159" i="7"/>
  <c r="DX159" i="7"/>
  <c r="EB159" i="7"/>
  <c r="EF159" i="7"/>
  <c r="EJ159" i="7"/>
  <c r="EN159" i="7"/>
  <c r="ER159" i="7"/>
  <c r="EV159" i="7"/>
  <c r="EZ159" i="7"/>
  <c r="FD159" i="7"/>
  <c r="FH159" i="7"/>
  <c r="FL159" i="7"/>
  <c r="FP159" i="7"/>
  <c r="FT159" i="7"/>
  <c r="FX159" i="7"/>
  <c r="GB159" i="7"/>
  <c r="GF159" i="7"/>
  <c r="GJ159" i="7"/>
  <c r="GN159" i="7"/>
  <c r="GR159" i="7"/>
  <c r="GV159" i="7"/>
  <c r="GZ159" i="7"/>
  <c r="HD159" i="7"/>
  <c r="HH159" i="7"/>
  <c r="HL159" i="7"/>
  <c r="HP159" i="7"/>
  <c r="HT159" i="7"/>
  <c r="HX159" i="7"/>
  <c r="IB159" i="7"/>
  <c r="IF159" i="7"/>
  <c r="IJ159" i="7"/>
  <c r="IN159" i="7"/>
  <c r="IR159" i="7"/>
  <c r="IV159" i="7"/>
  <c r="IZ159" i="7"/>
  <c r="JD159" i="7"/>
  <c r="JH159" i="7"/>
  <c r="JL159" i="7"/>
  <c r="JP159" i="7"/>
  <c r="JT159" i="7"/>
  <c r="AN159" i="7"/>
  <c r="AR159" i="7"/>
  <c r="AV159" i="7"/>
  <c r="AZ159" i="7"/>
  <c r="BD159" i="7"/>
  <c r="BH159" i="7"/>
  <c r="BL159" i="7"/>
  <c r="BP159" i="7"/>
  <c r="BT159" i="7"/>
  <c r="BX159" i="7"/>
  <c r="CB159" i="7"/>
  <c r="CF159" i="7"/>
  <c r="CJ159" i="7"/>
  <c r="CN159" i="7"/>
  <c r="CR159" i="7"/>
  <c r="CV159" i="7"/>
  <c r="CZ159" i="7"/>
  <c r="DF159" i="7"/>
  <c r="DJ159" i="7"/>
  <c r="DO159" i="7"/>
  <c r="DS159" i="7"/>
  <c r="DY159" i="7"/>
  <c r="EC159" i="7"/>
  <c r="EG159" i="7"/>
  <c r="EK159" i="7"/>
  <c r="EO159" i="7"/>
  <c r="ES159" i="7"/>
  <c r="EW159" i="7"/>
  <c r="FA159" i="7"/>
  <c r="FE159" i="7"/>
  <c r="FI159" i="7"/>
  <c r="FM159" i="7"/>
  <c r="FQ159" i="7"/>
  <c r="FU159" i="7"/>
  <c r="FY159" i="7"/>
  <c r="GC159" i="7"/>
  <c r="GG159" i="7"/>
  <c r="GK159" i="7"/>
  <c r="GO159" i="7"/>
  <c r="GS159" i="7"/>
  <c r="GW159" i="7"/>
  <c r="HA159" i="7"/>
  <c r="HE159" i="7"/>
  <c r="HI159" i="7"/>
  <c r="HM159" i="7"/>
  <c r="HQ159" i="7"/>
  <c r="HU159" i="7"/>
  <c r="HY159" i="7"/>
  <c r="IC159" i="7"/>
  <c r="IG159" i="7"/>
  <c r="IK159" i="7"/>
  <c r="IO159" i="7"/>
  <c r="IS159" i="7"/>
  <c r="IW159" i="7"/>
  <c r="JA159" i="7"/>
  <c r="JE159" i="7"/>
  <c r="JI159" i="7"/>
  <c r="JM159" i="7"/>
  <c r="JQ159" i="7"/>
  <c r="JU159" i="7"/>
  <c r="AO159" i="7"/>
  <c r="AS159" i="7"/>
  <c r="AW159" i="7"/>
  <c r="BA159" i="7"/>
  <c r="BE159" i="7"/>
  <c r="BI159" i="7"/>
  <c r="BM159" i="7"/>
  <c r="BQ159" i="7"/>
  <c r="BU159" i="7"/>
  <c r="BY159" i="7"/>
  <c r="CC159" i="7"/>
  <c r="CG159" i="7"/>
  <c r="CK159" i="7"/>
  <c r="CO159" i="7"/>
  <c r="CS159" i="7"/>
  <c r="CW159" i="7"/>
  <c r="DA159" i="7"/>
  <c r="DG159" i="7"/>
  <c r="DK159" i="7"/>
  <c r="DP159" i="7"/>
  <c r="DT159" i="7"/>
  <c r="DZ159" i="7"/>
  <c r="ED159" i="7"/>
  <c r="EH159" i="7"/>
  <c r="EL159" i="7"/>
  <c r="EP159" i="7"/>
  <c r="ET159" i="7"/>
  <c r="EX159" i="7"/>
  <c r="FB159" i="7"/>
  <c r="FF159" i="7"/>
  <c r="FJ159" i="7"/>
  <c r="FN159" i="7"/>
  <c r="FR159" i="7"/>
  <c r="FV159" i="7"/>
  <c r="FZ159" i="7"/>
  <c r="GD159" i="7"/>
  <c r="GH159" i="7"/>
  <c r="GL159" i="7"/>
  <c r="GP159" i="7"/>
  <c r="GT159" i="7"/>
  <c r="GX159" i="7"/>
  <c r="HB159" i="7"/>
  <c r="HF159" i="7"/>
  <c r="HJ159" i="7"/>
  <c r="HN159" i="7"/>
  <c r="HR159" i="7"/>
  <c r="HV159" i="7"/>
  <c r="HZ159" i="7"/>
  <c r="ID159" i="7"/>
  <c r="IH159" i="7"/>
  <c r="IL159" i="7"/>
  <c r="IP159" i="7"/>
  <c r="IT159" i="7"/>
  <c r="IX159" i="7"/>
  <c r="JB159" i="7"/>
  <c r="JF159" i="7"/>
  <c r="JJ159" i="7"/>
  <c r="JN159" i="7"/>
  <c r="JR159" i="7"/>
  <c r="AQ157" i="7"/>
  <c r="AU157" i="7"/>
  <c r="AY157" i="7"/>
  <c r="BC157" i="7"/>
  <c r="BG157" i="7"/>
  <c r="BK157" i="7"/>
  <c r="BO157" i="7"/>
  <c r="BS157" i="7"/>
  <c r="BW157" i="7"/>
  <c r="CA157" i="7"/>
  <c r="CE157" i="7"/>
  <c r="CI157" i="7"/>
  <c r="CM157" i="7"/>
  <c r="CQ157" i="7"/>
  <c r="CU157" i="7"/>
  <c r="CY157" i="7"/>
  <c r="DE157" i="7"/>
  <c r="DI157" i="7"/>
  <c r="DN157" i="7"/>
  <c r="DR157" i="7"/>
  <c r="DX157" i="7"/>
  <c r="EB157" i="7"/>
  <c r="EF157" i="7"/>
  <c r="EJ157" i="7"/>
  <c r="EN157" i="7"/>
  <c r="ER157" i="7"/>
  <c r="EV157" i="7"/>
  <c r="EZ157" i="7"/>
  <c r="FD157" i="7"/>
  <c r="FH157" i="7"/>
  <c r="FL157" i="7"/>
  <c r="FP157" i="7"/>
  <c r="FT157" i="7"/>
  <c r="FX157" i="7"/>
  <c r="GB157" i="7"/>
  <c r="GF157" i="7"/>
  <c r="GJ157" i="7"/>
  <c r="GN157" i="7"/>
  <c r="GR157" i="7"/>
  <c r="GV157" i="7"/>
  <c r="GZ157" i="7"/>
  <c r="HD157" i="7"/>
  <c r="HH157" i="7"/>
  <c r="HL157" i="7"/>
  <c r="HP157" i="7"/>
  <c r="HT157" i="7"/>
  <c r="HX157" i="7"/>
  <c r="IB157" i="7"/>
  <c r="IF157" i="7"/>
  <c r="IJ157" i="7"/>
  <c r="IN157" i="7"/>
  <c r="IR157" i="7"/>
  <c r="IV157" i="7"/>
  <c r="IZ157" i="7"/>
  <c r="JD157" i="7"/>
  <c r="JH157" i="7"/>
  <c r="JL157" i="7"/>
  <c r="JP157" i="7"/>
  <c r="JT157" i="7"/>
  <c r="AR157" i="7"/>
  <c r="AV157" i="7"/>
  <c r="AZ157" i="7"/>
  <c r="BD157" i="7"/>
  <c r="BH157" i="7"/>
  <c r="BL157" i="7"/>
  <c r="BP157" i="7"/>
  <c r="BT157" i="7"/>
  <c r="BX157" i="7"/>
  <c r="CB157" i="7"/>
  <c r="CF157" i="7"/>
  <c r="CJ157" i="7"/>
  <c r="CN157" i="7"/>
  <c r="CR157" i="7"/>
  <c r="CV157" i="7"/>
  <c r="CZ157" i="7"/>
  <c r="DF157" i="7"/>
  <c r="DK157" i="7"/>
  <c r="DO157" i="7"/>
  <c r="DS157" i="7"/>
  <c r="DY157" i="7"/>
  <c r="EC157" i="7"/>
  <c r="EG157" i="7"/>
  <c r="EK157" i="7"/>
  <c r="EO157" i="7"/>
  <c r="ES157" i="7"/>
  <c r="EW157" i="7"/>
  <c r="FA157" i="7"/>
  <c r="FE157" i="7"/>
  <c r="FI157" i="7"/>
  <c r="FM157" i="7"/>
  <c r="FQ157" i="7"/>
  <c r="FU157" i="7"/>
  <c r="FY157" i="7"/>
  <c r="GC157" i="7"/>
  <c r="GG157" i="7"/>
  <c r="GK157" i="7"/>
  <c r="GO157" i="7"/>
  <c r="GS157" i="7"/>
  <c r="GW157" i="7"/>
  <c r="HA157" i="7"/>
  <c r="HE157" i="7"/>
  <c r="HI157" i="7"/>
  <c r="HM157" i="7"/>
  <c r="HQ157" i="7"/>
  <c r="HU157" i="7"/>
  <c r="HY157" i="7"/>
  <c r="IC157" i="7"/>
  <c r="IG157" i="7"/>
  <c r="IK157" i="7"/>
  <c r="IO157" i="7"/>
  <c r="IS157" i="7"/>
  <c r="IW157" i="7"/>
  <c r="JA157" i="7"/>
  <c r="JE157" i="7"/>
  <c r="JI157" i="7"/>
  <c r="JM157" i="7"/>
  <c r="JQ157" i="7"/>
  <c r="JU157" i="7"/>
  <c r="AO157" i="7"/>
  <c r="AS157" i="7"/>
  <c r="AW157" i="7"/>
  <c r="BA157" i="7"/>
  <c r="BE157" i="7"/>
  <c r="BI157" i="7"/>
  <c r="BM157" i="7"/>
  <c r="BQ157" i="7"/>
  <c r="BU157" i="7"/>
  <c r="BY157" i="7"/>
  <c r="CC157" i="7"/>
  <c r="CG157" i="7"/>
  <c r="CK157" i="7"/>
  <c r="CO157" i="7"/>
  <c r="CS157" i="7"/>
  <c r="CW157" i="7"/>
  <c r="DA157" i="7"/>
  <c r="DG157" i="7"/>
  <c r="DL157" i="7"/>
  <c r="DP157" i="7"/>
  <c r="DT157" i="7"/>
  <c r="DZ157" i="7"/>
  <c r="ED157" i="7"/>
  <c r="EH157" i="7"/>
  <c r="EL157" i="7"/>
  <c r="EP157" i="7"/>
  <c r="ET157" i="7"/>
  <c r="EX157" i="7"/>
  <c r="FB157" i="7"/>
  <c r="FF157" i="7"/>
  <c r="FJ157" i="7"/>
  <c r="FN157" i="7"/>
  <c r="FR157" i="7"/>
  <c r="FV157" i="7"/>
  <c r="FZ157" i="7"/>
  <c r="GD157" i="7"/>
  <c r="GH157" i="7"/>
  <c r="GL157" i="7"/>
  <c r="GP157" i="7"/>
  <c r="GT157" i="7"/>
  <c r="GX157" i="7"/>
  <c r="HB157" i="7"/>
  <c r="HF157" i="7"/>
  <c r="HJ157" i="7"/>
  <c r="HN157" i="7"/>
  <c r="HR157" i="7"/>
  <c r="HV157" i="7"/>
  <c r="HZ157" i="7"/>
  <c r="ID157" i="7"/>
  <c r="IH157" i="7"/>
  <c r="IL157" i="7"/>
  <c r="IP157" i="7"/>
  <c r="IT157" i="7"/>
  <c r="IX157" i="7"/>
  <c r="JB157" i="7"/>
  <c r="JF157" i="7"/>
  <c r="JJ157" i="7"/>
  <c r="JN157" i="7"/>
  <c r="JR157" i="7"/>
  <c r="AP157" i="7"/>
  <c r="AT157" i="7"/>
  <c r="AX157" i="7"/>
  <c r="BB157" i="7"/>
  <c r="BF157" i="7"/>
  <c r="BJ157" i="7"/>
  <c r="BN157" i="7"/>
  <c r="BR157" i="7"/>
  <c r="BV157" i="7"/>
  <c r="BZ157" i="7"/>
  <c r="CD157" i="7"/>
  <c r="CH157" i="7"/>
  <c r="CL157" i="7"/>
  <c r="CP157" i="7"/>
  <c r="CT157" i="7"/>
  <c r="CX157" i="7"/>
  <c r="DD157" i="7"/>
  <c r="DH157" i="7"/>
  <c r="DM157" i="7"/>
  <c r="DQ157" i="7"/>
  <c r="DU157" i="7"/>
  <c r="EA157" i="7"/>
  <c r="EE157" i="7"/>
  <c r="EI157" i="7"/>
  <c r="EM157" i="7"/>
  <c r="EQ157" i="7"/>
  <c r="EU157" i="7"/>
  <c r="EY157" i="7"/>
  <c r="FC157" i="7"/>
  <c r="FG157" i="7"/>
  <c r="FK157" i="7"/>
  <c r="FO157" i="7"/>
  <c r="FS157" i="7"/>
  <c r="FW157" i="7"/>
  <c r="GA157" i="7"/>
  <c r="GE157" i="7"/>
  <c r="GI157" i="7"/>
  <c r="GM157" i="7"/>
  <c r="GQ157" i="7"/>
  <c r="GU157" i="7"/>
  <c r="GY157" i="7"/>
  <c r="HC157" i="7"/>
  <c r="HG157" i="7"/>
  <c r="HK157" i="7"/>
  <c r="HO157" i="7"/>
  <c r="HS157" i="7"/>
  <c r="HW157" i="7"/>
  <c r="IA157" i="7"/>
  <c r="IE157" i="7"/>
  <c r="II157" i="7"/>
  <c r="IM157" i="7"/>
  <c r="IQ157" i="7"/>
  <c r="IU157" i="7"/>
  <c r="IY157" i="7"/>
  <c r="JC157" i="7"/>
  <c r="JG157" i="7"/>
  <c r="JK157" i="7"/>
  <c r="JO157" i="7"/>
  <c r="JS157" i="7"/>
  <c r="AN155" i="7"/>
  <c r="AR155" i="7"/>
  <c r="AV155" i="7"/>
  <c r="AZ155" i="7"/>
  <c r="BD155" i="7"/>
  <c r="BH155" i="7"/>
  <c r="BL155" i="7"/>
  <c r="BP155" i="7"/>
  <c r="BT155" i="7"/>
  <c r="BX155" i="7"/>
  <c r="CB155" i="7"/>
  <c r="CF155" i="7"/>
  <c r="CJ155" i="7"/>
  <c r="CN155" i="7"/>
  <c r="CR155" i="7"/>
  <c r="CV155" i="7"/>
  <c r="CZ155" i="7"/>
  <c r="DD155" i="7"/>
  <c r="DK155" i="7"/>
  <c r="DO155" i="7"/>
  <c r="DS155" i="7"/>
  <c r="DY155" i="7"/>
  <c r="EC155" i="7"/>
  <c r="EG155" i="7"/>
  <c r="EK155" i="7"/>
  <c r="EO155" i="7"/>
  <c r="ES155" i="7"/>
  <c r="EW155" i="7"/>
  <c r="FA155" i="7"/>
  <c r="FE155" i="7"/>
  <c r="FI155" i="7"/>
  <c r="FM155" i="7"/>
  <c r="FQ155" i="7"/>
  <c r="FU155" i="7"/>
  <c r="FY155" i="7"/>
  <c r="GC155" i="7"/>
  <c r="GG155" i="7"/>
  <c r="GK155" i="7"/>
  <c r="GO155" i="7"/>
  <c r="GS155" i="7"/>
  <c r="GW155" i="7"/>
  <c r="HA155" i="7"/>
  <c r="HE155" i="7"/>
  <c r="HI155" i="7"/>
  <c r="HM155" i="7"/>
  <c r="HQ155" i="7"/>
  <c r="HU155" i="7"/>
  <c r="HY155" i="7"/>
  <c r="IC155" i="7"/>
  <c r="IG155" i="7"/>
  <c r="IK155" i="7"/>
  <c r="IO155" i="7"/>
  <c r="IS155" i="7"/>
  <c r="IW155" i="7"/>
  <c r="JA155" i="7"/>
  <c r="JE155" i="7"/>
  <c r="JI155" i="7"/>
  <c r="JM155" i="7"/>
  <c r="JQ155" i="7"/>
  <c r="JU155" i="7"/>
  <c r="AO155" i="7"/>
  <c r="AS155" i="7"/>
  <c r="AW155" i="7"/>
  <c r="BA155" i="7"/>
  <c r="BE155" i="7"/>
  <c r="BI155" i="7"/>
  <c r="BM155" i="7"/>
  <c r="BQ155" i="7"/>
  <c r="BU155" i="7"/>
  <c r="BY155" i="7"/>
  <c r="CC155" i="7"/>
  <c r="CG155" i="7"/>
  <c r="CK155" i="7"/>
  <c r="CO155" i="7"/>
  <c r="CS155" i="7"/>
  <c r="CW155" i="7"/>
  <c r="DA155" i="7"/>
  <c r="DF155" i="7"/>
  <c r="DL155" i="7"/>
  <c r="DP155" i="7"/>
  <c r="DT155" i="7"/>
  <c r="DZ155" i="7"/>
  <c r="ED155" i="7"/>
  <c r="EH155" i="7"/>
  <c r="EL155" i="7"/>
  <c r="EP155" i="7"/>
  <c r="ET155" i="7"/>
  <c r="EX155" i="7"/>
  <c r="FB155" i="7"/>
  <c r="FF155" i="7"/>
  <c r="FJ155" i="7"/>
  <c r="FN155" i="7"/>
  <c r="FR155" i="7"/>
  <c r="FV155" i="7"/>
  <c r="FZ155" i="7"/>
  <c r="GD155" i="7"/>
  <c r="GH155" i="7"/>
  <c r="GL155" i="7"/>
  <c r="GP155" i="7"/>
  <c r="GT155" i="7"/>
  <c r="GX155" i="7"/>
  <c r="HB155" i="7"/>
  <c r="HF155" i="7"/>
  <c r="HJ155" i="7"/>
  <c r="HN155" i="7"/>
  <c r="HR155" i="7"/>
  <c r="HV155" i="7"/>
  <c r="HZ155" i="7"/>
  <c r="ID155" i="7"/>
  <c r="IH155" i="7"/>
  <c r="IL155" i="7"/>
  <c r="IP155" i="7"/>
  <c r="IT155" i="7"/>
  <c r="IX155" i="7"/>
  <c r="JB155" i="7"/>
  <c r="JF155" i="7"/>
  <c r="JJ155" i="7"/>
  <c r="JN155" i="7"/>
  <c r="JR155" i="7"/>
  <c r="AP155" i="7"/>
  <c r="AT155" i="7"/>
  <c r="AX155" i="7"/>
  <c r="BB155" i="7"/>
  <c r="BF155" i="7"/>
  <c r="BJ155" i="7"/>
  <c r="BN155" i="7"/>
  <c r="BR155" i="7"/>
  <c r="BV155" i="7"/>
  <c r="BZ155" i="7"/>
  <c r="CD155" i="7"/>
  <c r="CH155" i="7"/>
  <c r="CL155" i="7"/>
  <c r="CP155" i="7"/>
  <c r="CT155" i="7"/>
  <c r="CX155" i="7"/>
  <c r="DB155" i="7"/>
  <c r="DG155" i="7"/>
  <c r="DM155" i="7"/>
  <c r="DQ155" i="7"/>
  <c r="DU155" i="7"/>
  <c r="EA155" i="7"/>
  <c r="EE155" i="7"/>
  <c r="EI155" i="7"/>
  <c r="EM155" i="7"/>
  <c r="EQ155" i="7"/>
  <c r="EU155" i="7"/>
  <c r="EY155" i="7"/>
  <c r="FC155" i="7"/>
  <c r="FG155" i="7"/>
  <c r="FK155" i="7"/>
  <c r="FO155" i="7"/>
  <c r="FS155" i="7"/>
  <c r="FW155" i="7"/>
  <c r="GA155" i="7"/>
  <c r="GE155" i="7"/>
  <c r="GI155" i="7"/>
  <c r="GM155" i="7"/>
  <c r="GQ155" i="7"/>
  <c r="GU155" i="7"/>
  <c r="GY155" i="7"/>
  <c r="HC155" i="7"/>
  <c r="HG155" i="7"/>
  <c r="HK155" i="7"/>
  <c r="HO155" i="7"/>
  <c r="HS155" i="7"/>
  <c r="HW155" i="7"/>
  <c r="IA155" i="7"/>
  <c r="IE155" i="7"/>
  <c r="II155" i="7"/>
  <c r="IM155" i="7"/>
  <c r="IQ155" i="7"/>
  <c r="IU155" i="7"/>
  <c r="IY155" i="7"/>
  <c r="JC155" i="7"/>
  <c r="JG155" i="7"/>
  <c r="JK155" i="7"/>
  <c r="JO155" i="7"/>
  <c r="JS155" i="7"/>
  <c r="AQ155" i="7"/>
  <c r="AU155" i="7"/>
  <c r="AY155" i="7"/>
  <c r="BC155" i="7"/>
  <c r="BG155" i="7"/>
  <c r="BK155" i="7"/>
  <c r="BO155" i="7"/>
  <c r="BS155" i="7"/>
  <c r="BW155" i="7"/>
  <c r="CA155" i="7"/>
  <c r="CE155" i="7"/>
  <c r="CI155" i="7"/>
  <c r="CM155" i="7"/>
  <c r="CQ155" i="7"/>
  <c r="CU155" i="7"/>
  <c r="CY155" i="7"/>
  <c r="DC155" i="7"/>
  <c r="DJ155" i="7"/>
  <c r="DN155" i="7"/>
  <c r="DR155" i="7"/>
  <c r="DX155" i="7"/>
  <c r="EB155" i="7"/>
  <c r="EF155" i="7"/>
  <c r="EJ155" i="7"/>
  <c r="EN155" i="7"/>
  <c r="ER155" i="7"/>
  <c r="EV155" i="7"/>
  <c r="EZ155" i="7"/>
  <c r="FD155" i="7"/>
  <c r="FH155" i="7"/>
  <c r="FL155" i="7"/>
  <c r="FP155" i="7"/>
  <c r="FT155" i="7"/>
  <c r="FX155" i="7"/>
  <c r="GB155" i="7"/>
  <c r="GF155" i="7"/>
  <c r="GJ155" i="7"/>
  <c r="GN155" i="7"/>
  <c r="GR155" i="7"/>
  <c r="GV155" i="7"/>
  <c r="GZ155" i="7"/>
  <c r="HD155" i="7"/>
  <c r="HH155" i="7"/>
  <c r="HL155" i="7"/>
  <c r="HP155" i="7"/>
  <c r="HT155" i="7"/>
  <c r="HX155" i="7"/>
  <c r="IB155" i="7"/>
  <c r="IF155" i="7"/>
  <c r="IJ155" i="7"/>
  <c r="IN155" i="7"/>
  <c r="IR155" i="7"/>
  <c r="IV155" i="7"/>
  <c r="IZ155" i="7"/>
  <c r="JD155" i="7"/>
  <c r="JH155" i="7"/>
  <c r="JL155" i="7"/>
  <c r="JP155" i="7"/>
  <c r="JT155" i="7"/>
  <c r="AO153" i="7"/>
  <c r="AS153" i="7"/>
  <c r="AW153" i="7"/>
  <c r="BA153" i="7"/>
  <c r="BE153" i="7"/>
  <c r="BI153" i="7"/>
  <c r="BM153" i="7"/>
  <c r="BQ153" i="7"/>
  <c r="BU153" i="7"/>
  <c r="BY153" i="7"/>
  <c r="CC153" i="7"/>
  <c r="CG153" i="7"/>
  <c r="CK153" i="7"/>
  <c r="CO153" i="7"/>
  <c r="CS153" i="7"/>
  <c r="CW153" i="7"/>
  <c r="DA153" i="7"/>
  <c r="DG153" i="7"/>
  <c r="DK153" i="7"/>
  <c r="DO153" i="7"/>
  <c r="DS153" i="7"/>
  <c r="DY153" i="7"/>
  <c r="EC153" i="7"/>
  <c r="EG153" i="7"/>
  <c r="EK153" i="7"/>
  <c r="EO153" i="7"/>
  <c r="ES153" i="7"/>
  <c r="EW153" i="7"/>
  <c r="FA153" i="7"/>
  <c r="FE153" i="7"/>
  <c r="FI153" i="7"/>
  <c r="FM153" i="7"/>
  <c r="FQ153" i="7"/>
  <c r="FU153" i="7"/>
  <c r="FY153" i="7"/>
  <c r="GC153" i="7"/>
  <c r="GG153" i="7"/>
  <c r="GK153" i="7"/>
  <c r="GO153" i="7"/>
  <c r="GS153" i="7"/>
  <c r="GW153" i="7"/>
  <c r="HA153" i="7"/>
  <c r="HE153" i="7"/>
  <c r="HI153" i="7"/>
  <c r="HM153" i="7"/>
  <c r="HQ153" i="7"/>
  <c r="HU153" i="7"/>
  <c r="HY153" i="7"/>
  <c r="IC153" i="7"/>
  <c r="IG153" i="7"/>
  <c r="IK153" i="7"/>
  <c r="IO153" i="7"/>
  <c r="IS153" i="7"/>
  <c r="IW153" i="7"/>
  <c r="JA153" i="7"/>
  <c r="JE153" i="7"/>
  <c r="JI153" i="7"/>
  <c r="JM153" i="7"/>
  <c r="JQ153" i="7"/>
  <c r="JU153" i="7"/>
  <c r="AP153" i="7"/>
  <c r="AT153" i="7"/>
  <c r="AX153" i="7"/>
  <c r="BB153" i="7"/>
  <c r="BF153" i="7"/>
  <c r="BJ153" i="7"/>
  <c r="BN153" i="7"/>
  <c r="BR153" i="7"/>
  <c r="BV153" i="7"/>
  <c r="BZ153" i="7"/>
  <c r="CD153" i="7"/>
  <c r="CH153" i="7"/>
  <c r="CL153" i="7"/>
  <c r="CP153" i="7"/>
  <c r="CT153" i="7"/>
  <c r="CX153" i="7"/>
  <c r="DB153" i="7"/>
  <c r="DH153" i="7"/>
  <c r="DL153" i="7"/>
  <c r="DP153" i="7"/>
  <c r="DT153" i="7"/>
  <c r="DZ153" i="7"/>
  <c r="ED153" i="7"/>
  <c r="EH153" i="7"/>
  <c r="EL153" i="7"/>
  <c r="EP153" i="7"/>
  <c r="ET153" i="7"/>
  <c r="EX153" i="7"/>
  <c r="FB153" i="7"/>
  <c r="FF153" i="7"/>
  <c r="FJ153" i="7"/>
  <c r="FN153" i="7"/>
  <c r="FR153" i="7"/>
  <c r="FV153" i="7"/>
  <c r="FZ153" i="7"/>
  <c r="GD153" i="7"/>
  <c r="GH153" i="7"/>
  <c r="GL153" i="7"/>
  <c r="GP153" i="7"/>
  <c r="GT153" i="7"/>
  <c r="GX153" i="7"/>
  <c r="HB153" i="7"/>
  <c r="HF153" i="7"/>
  <c r="HJ153" i="7"/>
  <c r="HN153" i="7"/>
  <c r="HR153" i="7"/>
  <c r="HV153" i="7"/>
  <c r="HZ153" i="7"/>
  <c r="ID153" i="7"/>
  <c r="IH153" i="7"/>
  <c r="IL153" i="7"/>
  <c r="IP153" i="7"/>
  <c r="IT153" i="7"/>
  <c r="IX153" i="7"/>
  <c r="JB153" i="7"/>
  <c r="JF153" i="7"/>
  <c r="JJ153" i="7"/>
  <c r="JN153" i="7"/>
  <c r="JR153" i="7"/>
  <c r="AQ153" i="7"/>
  <c r="AU153" i="7"/>
  <c r="AY153" i="7"/>
  <c r="BC153" i="7"/>
  <c r="BG153" i="7"/>
  <c r="BK153" i="7"/>
  <c r="BO153" i="7"/>
  <c r="BS153" i="7"/>
  <c r="BW153" i="7"/>
  <c r="CA153" i="7"/>
  <c r="CE153" i="7"/>
  <c r="CI153" i="7"/>
  <c r="CM153" i="7"/>
  <c r="CQ153" i="7"/>
  <c r="CU153" i="7"/>
  <c r="CY153" i="7"/>
  <c r="DC153" i="7"/>
  <c r="DI153" i="7"/>
  <c r="DM153" i="7"/>
  <c r="DQ153" i="7"/>
  <c r="DU153" i="7"/>
  <c r="EA153" i="7"/>
  <c r="EE153" i="7"/>
  <c r="EI153" i="7"/>
  <c r="EM153" i="7"/>
  <c r="EQ153" i="7"/>
  <c r="EU153" i="7"/>
  <c r="EY153" i="7"/>
  <c r="FC153" i="7"/>
  <c r="FG153" i="7"/>
  <c r="FK153" i="7"/>
  <c r="FO153" i="7"/>
  <c r="FS153" i="7"/>
  <c r="FW153" i="7"/>
  <c r="GA153" i="7"/>
  <c r="GE153" i="7"/>
  <c r="GI153" i="7"/>
  <c r="GM153" i="7"/>
  <c r="GQ153" i="7"/>
  <c r="GU153" i="7"/>
  <c r="GY153" i="7"/>
  <c r="HC153" i="7"/>
  <c r="HG153" i="7"/>
  <c r="HK153" i="7"/>
  <c r="HO153" i="7"/>
  <c r="HS153" i="7"/>
  <c r="HW153" i="7"/>
  <c r="IA153" i="7"/>
  <c r="IE153" i="7"/>
  <c r="II153" i="7"/>
  <c r="IM153" i="7"/>
  <c r="IQ153" i="7"/>
  <c r="IU153" i="7"/>
  <c r="IY153" i="7"/>
  <c r="JC153" i="7"/>
  <c r="JG153" i="7"/>
  <c r="JK153" i="7"/>
  <c r="JO153" i="7"/>
  <c r="JS153" i="7"/>
  <c r="AR153" i="7"/>
  <c r="AV153" i="7"/>
  <c r="AZ153" i="7"/>
  <c r="BD153" i="7"/>
  <c r="BH153" i="7"/>
  <c r="BL153" i="7"/>
  <c r="BP153" i="7"/>
  <c r="BT153" i="7"/>
  <c r="BX153" i="7"/>
  <c r="CB153" i="7"/>
  <c r="CF153" i="7"/>
  <c r="CJ153" i="7"/>
  <c r="CN153" i="7"/>
  <c r="CR153" i="7"/>
  <c r="CV153" i="7"/>
  <c r="CZ153" i="7"/>
  <c r="DF153" i="7"/>
  <c r="DJ153" i="7"/>
  <c r="DN153" i="7"/>
  <c r="DR153" i="7"/>
  <c r="DX153" i="7"/>
  <c r="EB153" i="7"/>
  <c r="EF153" i="7"/>
  <c r="EJ153" i="7"/>
  <c r="EN153" i="7"/>
  <c r="ER153" i="7"/>
  <c r="EV153" i="7"/>
  <c r="EZ153" i="7"/>
  <c r="FD153" i="7"/>
  <c r="FH153" i="7"/>
  <c r="FL153" i="7"/>
  <c r="FP153" i="7"/>
  <c r="FT153" i="7"/>
  <c r="FX153" i="7"/>
  <c r="GB153" i="7"/>
  <c r="GF153" i="7"/>
  <c r="GJ153" i="7"/>
  <c r="GN153" i="7"/>
  <c r="GR153" i="7"/>
  <c r="GV153" i="7"/>
  <c r="GZ153" i="7"/>
  <c r="HD153" i="7"/>
  <c r="HH153" i="7"/>
  <c r="HL153" i="7"/>
  <c r="HP153" i="7"/>
  <c r="HT153" i="7"/>
  <c r="HX153" i="7"/>
  <c r="IB153" i="7"/>
  <c r="IF153" i="7"/>
  <c r="IJ153" i="7"/>
  <c r="IN153" i="7"/>
  <c r="IR153" i="7"/>
  <c r="IV153" i="7"/>
  <c r="IZ153" i="7"/>
  <c r="JD153" i="7"/>
  <c r="JH153" i="7"/>
  <c r="JL153" i="7"/>
  <c r="JP153" i="7"/>
  <c r="JT153" i="7"/>
  <c r="AP151" i="7"/>
  <c r="AT151" i="7"/>
  <c r="AX151" i="7"/>
  <c r="BB151" i="7"/>
  <c r="BF151" i="7"/>
  <c r="BJ151" i="7"/>
  <c r="BN151" i="7"/>
  <c r="BR151" i="7"/>
  <c r="BV151" i="7"/>
  <c r="BZ151" i="7"/>
  <c r="CD151" i="7"/>
  <c r="CH151" i="7"/>
  <c r="CL151" i="7"/>
  <c r="CP151" i="7"/>
  <c r="CT151" i="7"/>
  <c r="CX151" i="7"/>
  <c r="DC151" i="7"/>
  <c r="DI151" i="7"/>
  <c r="DM151" i="7"/>
  <c r="DQ151" i="7"/>
  <c r="DU151" i="7"/>
  <c r="EA151" i="7"/>
  <c r="EE151" i="7"/>
  <c r="EI151" i="7"/>
  <c r="EM151" i="7"/>
  <c r="EQ151" i="7"/>
  <c r="EU151" i="7"/>
  <c r="EY151" i="7"/>
  <c r="FC151" i="7"/>
  <c r="FG151" i="7"/>
  <c r="FK151" i="7"/>
  <c r="FO151" i="7"/>
  <c r="FS151" i="7"/>
  <c r="FW151" i="7"/>
  <c r="GA151" i="7"/>
  <c r="GE151" i="7"/>
  <c r="GI151" i="7"/>
  <c r="GM151" i="7"/>
  <c r="GQ151" i="7"/>
  <c r="GU151" i="7"/>
  <c r="GY151" i="7"/>
  <c r="HC151" i="7"/>
  <c r="HG151" i="7"/>
  <c r="HK151" i="7"/>
  <c r="HO151" i="7"/>
  <c r="HS151" i="7"/>
  <c r="HW151" i="7"/>
  <c r="IA151" i="7"/>
  <c r="IE151" i="7"/>
  <c r="II151" i="7"/>
  <c r="IM151" i="7"/>
  <c r="IQ151" i="7"/>
  <c r="IU151" i="7"/>
  <c r="IY151" i="7"/>
  <c r="JC151" i="7"/>
  <c r="JG151" i="7"/>
  <c r="JK151" i="7"/>
  <c r="JO151" i="7"/>
  <c r="JS151" i="7"/>
  <c r="AQ151" i="7"/>
  <c r="AU151" i="7"/>
  <c r="AY151" i="7"/>
  <c r="BC151" i="7"/>
  <c r="BG151" i="7"/>
  <c r="BK151" i="7"/>
  <c r="BO151" i="7"/>
  <c r="BS151" i="7"/>
  <c r="BW151" i="7"/>
  <c r="CA151" i="7"/>
  <c r="CE151" i="7"/>
  <c r="CI151" i="7"/>
  <c r="CM151" i="7"/>
  <c r="CQ151" i="7"/>
  <c r="CU151" i="7"/>
  <c r="CY151" i="7"/>
  <c r="DF151" i="7"/>
  <c r="DJ151" i="7"/>
  <c r="DN151" i="7"/>
  <c r="DR151" i="7"/>
  <c r="DX151" i="7"/>
  <c r="EB151" i="7"/>
  <c r="EF151" i="7"/>
  <c r="EJ151" i="7"/>
  <c r="EN151" i="7"/>
  <c r="ER151" i="7"/>
  <c r="EV151" i="7"/>
  <c r="EZ151" i="7"/>
  <c r="FD151" i="7"/>
  <c r="FH151" i="7"/>
  <c r="FL151" i="7"/>
  <c r="FP151" i="7"/>
  <c r="FT151" i="7"/>
  <c r="FX151" i="7"/>
  <c r="GB151" i="7"/>
  <c r="GF151" i="7"/>
  <c r="GJ151" i="7"/>
  <c r="GN151" i="7"/>
  <c r="GR151" i="7"/>
  <c r="GV151" i="7"/>
  <c r="GZ151" i="7"/>
  <c r="HD151" i="7"/>
  <c r="HH151" i="7"/>
  <c r="HL151" i="7"/>
  <c r="HP151" i="7"/>
  <c r="HT151" i="7"/>
  <c r="HX151" i="7"/>
  <c r="IB151" i="7"/>
  <c r="IF151" i="7"/>
  <c r="IJ151" i="7"/>
  <c r="IN151" i="7"/>
  <c r="IR151" i="7"/>
  <c r="IV151" i="7"/>
  <c r="IZ151" i="7"/>
  <c r="JD151" i="7"/>
  <c r="JH151" i="7"/>
  <c r="JL151" i="7"/>
  <c r="JP151" i="7"/>
  <c r="JT151" i="7"/>
  <c r="AR151" i="7"/>
  <c r="AV151" i="7"/>
  <c r="AZ151" i="7"/>
  <c r="BD151" i="7"/>
  <c r="BH151" i="7"/>
  <c r="BL151" i="7"/>
  <c r="BP151" i="7"/>
  <c r="BT151" i="7"/>
  <c r="BX151" i="7"/>
  <c r="CB151" i="7"/>
  <c r="CF151" i="7"/>
  <c r="CJ151" i="7"/>
  <c r="CN151" i="7"/>
  <c r="CR151" i="7"/>
  <c r="CV151" i="7"/>
  <c r="CZ151" i="7"/>
  <c r="DG151" i="7"/>
  <c r="DK151" i="7"/>
  <c r="DO151" i="7"/>
  <c r="DS151" i="7"/>
  <c r="DY151" i="7"/>
  <c r="EC151" i="7"/>
  <c r="EG151" i="7"/>
  <c r="EK151" i="7"/>
  <c r="EO151" i="7"/>
  <c r="ES151" i="7"/>
  <c r="EW151" i="7"/>
  <c r="FA151" i="7"/>
  <c r="FE151" i="7"/>
  <c r="FI151" i="7"/>
  <c r="FM151" i="7"/>
  <c r="FQ151" i="7"/>
  <c r="FU151" i="7"/>
  <c r="FY151" i="7"/>
  <c r="GC151" i="7"/>
  <c r="GG151" i="7"/>
  <c r="GK151" i="7"/>
  <c r="GO151" i="7"/>
  <c r="GS151" i="7"/>
  <c r="GW151" i="7"/>
  <c r="HA151" i="7"/>
  <c r="HE151" i="7"/>
  <c r="HI151" i="7"/>
  <c r="HM151" i="7"/>
  <c r="HQ151" i="7"/>
  <c r="HU151" i="7"/>
  <c r="HY151" i="7"/>
  <c r="IC151" i="7"/>
  <c r="IG151" i="7"/>
  <c r="IK151" i="7"/>
  <c r="IO151" i="7"/>
  <c r="IS151" i="7"/>
  <c r="IW151" i="7"/>
  <c r="JA151" i="7"/>
  <c r="JE151" i="7"/>
  <c r="JI151" i="7"/>
  <c r="JM151" i="7"/>
  <c r="JQ151" i="7"/>
  <c r="JU151" i="7"/>
  <c r="AO151" i="7"/>
  <c r="AS151" i="7"/>
  <c r="AW151" i="7"/>
  <c r="BA151" i="7"/>
  <c r="BE151" i="7"/>
  <c r="BI151" i="7"/>
  <c r="BM151" i="7"/>
  <c r="BQ151" i="7"/>
  <c r="BU151" i="7"/>
  <c r="BY151" i="7"/>
  <c r="CC151" i="7"/>
  <c r="CG151" i="7"/>
  <c r="CK151" i="7"/>
  <c r="CO151" i="7"/>
  <c r="CS151" i="7"/>
  <c r="CW151" i="7"/>
  <c r="DA151" i="7"/>
  <c r="DH151" i="7"/>
  <c r="DL151" i="7"/>
  <c r="DP151" i="7"/>
  <c r="DT151" i="7"/>
  <c r="DZ151" i="7"/>
  <c r="ED151" i="7"/>
  <c r="EH151" i="7"/>
  <c r="EL151" i="7"/>
  <c r="EP151" i="7"/>
  <c r="ET151" i="7"/>
  <c r="EX151" i="7"/>
  <c r="FB151" i="7"/>
  <c r="FF151" i="7"/>
  <c r="FJ151" i="7"/>
  <c r="FN151" i="7"/>
  <c r="FR151" i="7"/>
  <c r="FV151" i="7"/>
  <c r="FZ151" i="7"/>
  <c r="GD151" i="7"/>
  <c r="GH151" i="7"/>
  <c r="GL151" i="7"/>
  <c r="GP151" i="7"/>
  <c r="GT151" i="7"/>
  <c r="GX151" i="7"/>
  <c r="HB151" i="7"/>
  <c r="HF151" i="7"/>
  <c r="HJ151" i="7"/>
  <c r="HN151" i="7"/>
  <c r="HR151" i="7"/>
  <c r="HV151" i="7"/>
  <c r="HZ151" i="7"/>
  <c r="ID151" i="7"/>
  <c r="IH151" i="7"/>
  <c r="IL151" i="7"/>
  <c r="IP151" i="7"/>
  <c r="IT151" i="7"/>
  <c r="IX151" i="7"/>
  <c r="JB151" i="7"/>
  <c r="JF151" i="7"/>
  <c r="JJ151" i="7"/>
  <c r="JN151" i="7"/>
  <c r="JR151" i="7"/>
  <c r="AR149" i="7"/>
  <c r="AV149" i="7"/>
  <c r="AZ149" i="7"/>
  <c r="BD149" i="7"/>
  <c r="BH149" i="7"/>
  <c r="BL149" i="7"/>
  <c r="BP149" i="7"/>
  <c r="BT149" i="7"/>
  <c r="BX149" i="7"/>
  <c r="CB149" i="7"/>
  <c r="CF149" i="7"/>
  <c r="CJ149" i="7"/>
  <c r="CN149" i="7"/>
  <c r="CR149" i="7"/>
  <c r="CV149" i="7"/>
  <c r="CZ149" i="7"/>
  <c r="DF149" i="7"/>
  <c r="DJ149" i="7"/>
  <c r="DN149" i="7"/>
  <c r="DR149" i="7"/>
  <c r="DX149" i="7"/>
  <c r="EB149" i="7"/>
  <c r="EF149" i="7"/>
  <c r="EJ149" i="7"/>
  <c r="EN149" i="7"/>
  <c r="ER149" i="7"/>
  <c r="EV149" i="7"/>
  <c r="EZ149" i="7"/>
  <c r="FD149" i="7"/>
  <c r="FH149" i="7"/>
  <c r="FL149" i="7"/>
  <c r="FP149" i="7"/>
  <c r="FT149" i="7"/>
  <c r="FX149" i="7"/>
  <c r="GB149" i="7"/>
  <c r="GF149" i="7"/>
  <c r="GJ149" i="7"/>
  <c r="GN149" i="7"/>
  <c r="GR149" i="7"/>
  <c r="GV149" i="7"/>
  <c r="GZ149" i="7"/>
  <c r="HD149" i="7"/>
  <c r="HH149" i="7"/>
  <c r="HL149" i="7"/>
  <c r="HP149" i="7"/>
  <c r="HT149" i="7"/>
  <c r="HX149" i="7"/>
  <c r="IB149" i="7"/>
  <c r="IF149" i="7"/>
  <c r="IJ149" i="7"/>
  <c r="IN149" i="7"/>
  <c r="IR149" i="7"/>
  <c r="IV149" i="7"/>
  <c r="IZ149" i="7"/>
  <c r="JD149" i="7"/>
  <c r="JH149" i="7"/>
  <c r="JL149" i="7"/>
  <c r="JP149" i="7"/>
  <c r="JT149" i="7"/>
  <c r="AO149" i="7"/>
  <c r="AS149" i="7"/>
  <c r="AW149" i="7"/>
  <c r="BA149" i="7"/>
  <c r="BE149" i="7"/>
  <c r="BI149" i="7"/>
  <c r="BM149" i="7"/>
  <c r="BQ149" i="7"/>
  <c r="BU149" i="7"/>
  <c r="BY149" i="7"/>
  <c r="CC149" i="7"/>
  <c r="CG149" i="7"/>
  <c r="CK149" i="7"/>
  <c r="CO149" i="7"/>
  <c r="CS149" i="7"/>
  <c r="CW149" i="7"/>
  <c r="DA149" i="7"/>
  <c r="DG149" i="7"/>
  <c r="DK149" i="7"/>
  <c r="DO149" i="7"/>
  <c r="DS149" i="7"/>
  <c r="DY149" i="7"/>
  <c r="EC149" i="7"/>
  <c r="EG149" i="7"/>
  <c r="EK149" i="7"/>
  <c r="EO149" i="7"/>
  <c r="ES149" i="7"/>
  <c r="EW149" i="7"/>
  <c r="FA149" i="7"/>
  <c r="FE149" i="7"/>
  <c r="FI149" i="7"/>
  <c r="FM149" i="7"/>
  <c r="FQ149" i="7"/>
  <c r="FU149" i="7"/>
  <c r="FY149" i="7"/>
  <c r="GC149" i="7"/>
  <c r="GG149" i="7"/>
  <c r="GK149" i="7"/>
  <c r="GO149" i="7"/>
  <c r="GS149" i="7"/>
  <c r="GW149" i="7"/>
  <c r="HA149" i="7"/>
  <c r="HE149" i="7"/>
  <c r="HI149" i="7"/>
  <c r="HM149" i="7"/>
  <c r="HQ149" i="7"/>
  <c r="HU149" i="7"/>
  <c r="HY149" i="7"/>
  <c r="IC149" i="7"/>
  <c r="IG149" i="7"/>
  <c r="IK149" i="7"/>
  <c r="IO149" i="7"/>
  <c r="IS149" i="7"/>
  <c r="IW149" i="7"/>
  <c r="JA149" i="7"/>
  <c r="JE149" i="7"/>
  <c r="JI149" i="7"/>
  <c r="JM149" i="7"/>
  <c r="JQ149" i="7"/>
  <c r="JU149" i="7"/>
  <c r="AP149" i="7"/>
  <c r="AT149" i="7"/>
  <c r="AX149" i="7"/>
  <c r="BB149" i="7"/>
  <c r="BF149" i="7"/>
  <c r="BJ149" i="7"/>
  <c r="BN149" i="7"/>
  <c r="BR149" i="7"/>
  <c r="BV149" i="7"/>
  <c r="BZ149" i="7"/>
  <c r="CD149" i="7"/>
  <c r="CH149" i="7"/>
  <c r="CL149" i="7"/>
  <c r="CP149" i="7"/>
  <c r="CT149" i="7"/>
  <c r="CX149" i="7"/>
  <c r="DC149" i="7"/>
  <c r="DH149" i="7"/>
  <c r="DL149" i="7"/>
  <c r="DP149" i="7"/>
  <c r="DT149" i="7"/>
  <c r="DZ149" i="7"/>
  <c r="ED149" i="7"/>
  <c r="EH149" i="7"/>
  <c r="EL149" i="7"/>
  <c r="EP149" i="7"/>
  <c r="ET149" i="7"/>
  <c r="EX149" i="7"/>
  <c r="FB149" i="7"/>
  <c r="FF149" i="7"/>
  <c r="FJ149" i="7"/>
  <c r="FN149" i="7"/>
  <c r="FR149" i="7"/>
  <c r="FV149" i="7"/>
  <c r="FZ149" i="7"/>
  <c r="GD149" i="7"/>
  <c r="GH149" i="7"/>
  <c r="GL149" i="7"/>
  <c r="GP149" i="7"/>
  <c r="GT149" i="7"/>
  <c r="GX149" i="7"/>
  <c r="HB149" i="7"/>
  <c r="HF149" i="7"/>
  <c r="HJ149" i="7"/>
  <c r="HN149" i="7"/>
  <c r="HR149" i="7"/>
  <c r="HV149" i="7"/>
  <c r="HZ149" i="7"/>
  <c r="ID149" i="7"/>
  <c r="IH149" i="7"/>
  <c r="IL149" i="7"/>
  <c r="IP149" i="7"/>
  <c r="IT149" i="7"/>
  <c r="IX149" i="7"/>
  <c r="JB149" i="7"/>
  <c r="JF149" i="7"/>
  <c r="JJ149" i="7"/>
  <c r="JN149" i="7"/>
  <c r="JR149" i="7"/>
  <c r="AQ149" i="7"/>
  <c r="AU149" i="7"/>
  <c r="AY149" i="7"/>
  <c r="BC149" i="7"/>
  <c r="BG149" i="7"/>
  <c r="BK149" i="7"/>
  <c r="BO149" i="7"/>
  <c r="BS149" i="7"/>
  <c r="BW149" i="7"/>
  <c r="CA149" i="7"/>
  <c r="CE149" i="7"/>
  <c r="CI149" i="7"/>
  <c r="CM149" i="7"/>
  <c r="CQ149" i="7"/>
  <c r="CU149" i="7"/>
  <c r="CY149" i="7"/>
  <c r="DD149" i="7"/>
  <c r="DI149" i="7"/>
  <c r="DM149" i="7"/>
  <c r="DQ149" i="7"/>
  <c r="DU149" i="7"/>
  <c r="EA149" i="7"/>
  <c r="EE149" i="7"/>
  <c r="EI149" i="7"/>
  <c r="EM149" i="7"/>
  <c r="EQ149" i="7"/>
  <c r="EU149" i="7"/>
  <c r="EY149" i="7"/>
  <c r="FC149" i="7"/>
  <c r="FG149" i="7"/>
  <c r="FK149" i="7"/>
  <c r="FO149" i="7"/>
  <c r="FS149" i="7"/>
  <c r="FW149" i="7"/>
  <c r="GA149" i="7"/>
  <c r="GE149" i="7"/>
  <c r="GI149" i="7"/>
  <c r="GM149" i="7"/>
  <c r="GQ149" i="7"/>
  <c r="GU149" i="7"/>
  <c r="GY149" i="7"/>
  <c r="HC149" i="7"/>
  <c r="HG149" i="7"/>
  <c r="HK149" i="7"/>
  <c r="HO149" i="7"/>
  <c r="HS149" i="7"/>
  <c r="HW149" i="7"/>
  <c r="IA149" i="7"/>
  <c r="IE149" i="7"/>
  <c r="II149" i="7"/>
  <c r="IM149" i="7"/>
  <c r="IQ149" i="7"/>
  <c r="IU149" i="7"/>
  <c r="IY149" i="7"/>
  <c r="JC149" i="7"/>
  <c r="JG149" i="7"/>
  <c r="JK149" i="7"/>
  <c r="JO149" i="7"/>
  <c r="JS149" i="7"/>
  <c r="AR147" i="7"/>
  <c r="AV147" i="7"/>
  <c r="AZ147" i="7"/>
  <c r="BD147" i="7"/>
  <c r="BH147" i="7"/>
  <c r="BL147" i="7"/>
  <c r="BP147" i="7"/>
  <c r="BT147" i="7"/>
  <c r="BX147" i="7"/>
  <c r="CB147" i="7"/>
  <c r="CF147" i="7"/>
  <c r="CJ147" i="7"/>
  <c r="CN147" i="7"/>
  <c r="CR147" i="7"/>
  <c r="CV147" i="7"/>
  <c r="CZ147" i="7"/>
  <c r="DF147" i="7"/>
  <c r="DK147" i="7"/>
  <c r="DO147" i="7"/>
  <c r="DS147" i="7"/>
  <c r="DY147" i="7"/>
  <c r="EC147" i="7"/>
  <c r="EG147" i="7"/>
  <c r="EK147" i="7"/>
  <c r="EO147" i="7"/>
  <c r="ES147" i="7"/>
  <c r="EW147" i="7"/>
  <c r="FA147" i="7"/>
  <c r="FE147" i="7"/>
  <c r="FI147" i="7"/>
  <c r="FM147" i="7"/>
  <c r="FQ147" i="7"/>
  <c r="FU147" i="7"/>
  <c r="FY147" i="7"/>
  <c r="GC147" i="7"/>
  <c r="GG147" i="7"/>
  <c r="GK147" i="7"/>
  <c r="GO147" i="7"/>
  <c r="GS147" i="7"/>
  <c r="GW147" i="7"/>
  <c r="HA147" i="7"/>
  <c r="HE147" i="7"/>
  <c r="HI147" i="7"/>
  <c r="HM147" i="7"/>
  <c r="HQ147" i="7"/>
  <c r="HU147" i="7"/>
  <c r="HY147" i="7"/>
  <c r="IC147" i="7"/>
  <c r="IG147" i="7"/>
  <c r="IK147" i="7"/>
  <c r="IO147" i="7"/>
  <c r="IS147" i="7"/>
  <c r="IW147" i="7"/>
  <c r="JA147" i="7"/>
  <c r="JE147" i="7"/>
  <c r="JI147" i="7"/>
  <c r="JM147" i="7"/>
  <c r="JQ147" i="7"/>
  <c r="JU147" i="7"/>
  <c r="AO147" i="7"/>
  <c r="AS147" i="7"/>
  <c r="AW147" i="7"/>
  <c r="BA147" i="7"/>
  <c r="BE147" i="7"/>
  <c r="BI147" i="7"/>
  <c r="BM147" i="7"/>
  <c r="BQ147" i="7"/>
  <c r="BU147" i="7"/>
  <c r="BY147" i="7"/>
  <c r="CC147" i="7"/>
  <c r="CG147" i="7"/>
  <c r="CK147" i="7"/>
  <c r="CO147" i="7"/>
  <c r="CS147" i="7"/>
  <c r="CW147" i="7"/>
  <c r="DA147" i="7"/>
  <c r="DG147" i="7"/>
  <c r="DL147" i="7"/>
  <c r="DP147" i="7"/>
  <c r="DT147" i="7"/>
  <c r="DZ147" i="7"/>
  <c r="ED147" i="7"/>
  <c r="EH147" i="7"/>
  <c r="EL147" i="7"/>
  <c r="EP147" i="7"/>
  <c r="ET147" i="7"/>
  <c r="EX147" i="7"/>
  <c r="FB147" i="7"/>
  <c r="FF147" i="7"/>
  <c r="FJ147" i="7"/>
  <c r="FN147" i="7"/>
  <c r="FR147" i="7"/>
  <c r="FV147" i="7"/>
  <c r="FZ147" i="7"/>
  <c r="GD147" i="7"/>
  <c r="GH147" i="7"/>
  <c r="GL147" i="7"/>
  <c r="GP147" i="7"/>
  <c r="GT147" i="7"/>
  <c r="GX147" i="7"/>
  <c r="HB147" i="7"/>
  <c r="HF147" i="7"/>
  <c r="HJ147" i="7"/>
  <c r="HN147" i="7"/>
  <c r="HR147" i="7"/>
  <c r="HV147" i="7"/>
  <c r="HZ147" i="7"/>
  <c r="ID147" i="7"/>
  <c r="IH147" i="7"/>
  <c r="IL147" i="7"/>
  <c r="IP147" i="7"/>
  <c r="IT147" i="7"/>
  <c r="IX147" i="7"/>
  <c r="JB147" i="7"/>
  <c r="JF147" i="7"/>
  <c r="JJ147" i="7"/>
  <c r="JN147" i="7"/>
  <c r="JR147" i="7"/>
  <c r="AP147" i="7"/>
  <c r="AT147" i="7"/>
  <c r="AX147" i="7"/>
  <c r="BB147" i="7"/>
  <c r="BF147" i="7"/>
  <c r="BJ147" i="7"/>
  <c r="BN147" i="7"/>
  <c r="BR147" i="7"/>
  <c r="BV147" i="7"/>
  <c r="BZ147" i="7"/>
  <c r="CD147" i="7"/>
  <c r="CH147" i="7"/>
  <c r="CL147" i="7"/>
  <c r="CP147" i="7"/>
  <c r="CT147" i="7"/>
  <c r="CX147" i="7"/>
  <c r="DB147" i="7"/>
  <c r="DI147" i="7"/>
  <c r="DM147" i="7"/>
  <c r="DQ147" i="7"/>
  <c r="DU147" i="7"/>
  <c r="EA147" i="7"/>
  <c r="EE147" i="7"/>
  <c r="EI147" i="7"/>
  <c r="EM147" i="7"/>
  <c r="EQ147" i="7"/>
  <c r="EU147" i="7"/>
  <c r="EY147" i="7"/>
  <c r="FC147" i="7"/>
  <c r="FG147" i="7"/>
  <c r="FK147" i="7"/>
  <c r="FO147" i="7"/>
  <c r="FS147" i="7"/>
  <c r="FW147" i="7"/>
  <c r="GA147" i="7"/>
  <c r="GE147" i="7"/>
  <c r="GI147" i="7"/>
  <c r="GM147" i="7"/>
  <c r="GQ147" i="7"/>
  <c r="GU147" i="7"/>
  <c r="GY147" i="7"/>
  <c r="HC147" i="7"/>
  <c r="HG147" i="7"/>
  <c r="HK147" i="7"/>
  <c r="HO147" i="7"/>
  <c r="HS147" i="7"/>
  <c r="HW147" i="7"/>
  <c r="IA147" i="7"/>
  <c r="IE147" i="7"/>
  <c r="II147" i="7"/>
  <c r="IM147" i="7"/>
  <c r="IQ147" i="7"/>
  <c r="IU147" i="7"/>
  <c r="IY147" i="7"/>
  <c r="JC147" i="7"/>
  <c r="JG147" i="7"/>
  <c r="JK147" i="7"/>
  <c r="JO147" i="7"/>
  <c r="JS147" i="7"/>
  <c r="AQ147" i="7"/>
  <c r="AU147" i="7"/>
  <c r="AY147" i="7"/>
  <c r="BC147" i="7"/>
  <c r="BG147" i="7"/>
  <c r="BK147" i="7"/>
  <c r="BO147" i="7"/>
  <c r="BS147" i="7"/>
  <c r="BW147" i="7"/>
  <c r="CA147" i="7"/>
  <c r="CE147" i="7"/>
  <c r="CI147" i="7"/>
  <c r="CM147" i="7"/>
  <c r="CQ147" i="7"/>
  <c r="CU147" i="7"/>
  <c r="CY147" i="7"/>
  <c r="DE147" i="7"/>
  <c r="DJ147" i="7"/>
  <c r="DN147" i="7"/>
  <c r="DR147" i="7"/>
  <c r="DX147" i="7"/>
  <c r="EB147" i="7"/>
  <c r="EF147" i="7"/>
  <c r="EJ147" i="7"/>
  <c r="EN147" i="7"/>
  <c r="ER147" i="7"/>
  <c r="EV147" i="7"/>
  <c r="EZ147" i="7"/>
  <c r="FD147" i="7"/>
  <c r="FH147" i="7"/>
  <c r="FL147" i="7"/>
  <c r="FP147" i="7"/>
  <c r="FT147" i="7"/>
  <c r="FX147" i="7"/>
  <c r="GB147" i="7"/>
  <c r="GF147" i="7"/>
  <c r="GJ147" i="7"/>
  <c r="GN147" i="7"/>
  <c r="GR147" i="7"/>
  <c r="GV147" i="7"/>
  <c r="GZ147" i="7"/>
  <c r="HD147" i="7"/>
  <c r="HH147" i="7"/>
  <c r="HL147" i="7"/>
  <c r="HP147" i="7"/>
  <c r="HT147" i="7"/>
  <c r="HX147" i="7"/>
  <c r="IB147" i="7"/>
  <c r="IF147" i="7"/>
  <c r="IJ147" i="7"/>
  <c r="IN147" i="7"/>
  <c r="IR147" i="7"/>
  <c r="IV147" i="7"/>
  <c r="IZ147" i="7"/>
  <c r="JD147" i="7"/>
  <c r="JH147" i="7"/>
  <c r="JL147" i="7"/>
  <c r="JP147" i="7"/>
  <c r="JT147" i="7"/>
  <c r="AP145" i="7"/>
  <c r="AT145" i="7"/>
  <c r="AX145" i="7"/>
  <c r="BB145" i="7"/>
  <c r="BF145" i="7"/>
  <c r="BJ145" i="7"/>
  <c r="BN145" i="7"/>
  <c r="BR145" i="7"/>
  <c r="BV145" i="7"/>
  <c r="BZ145" i="7"/>
  <c r="CD145" i="7"/>
  <c r="CH145" i="7"/>
  <c r="CL145" i="7"/>
  <c r="CP145" i="7"/>
  <c r="CT145" i="7"/>
  <c r="CX145" i="7"/>
  <c r="DB145" i="7"/>
  <c r="DG145" i="7"/>
  <c r="DL145" i="7"/>
  <c r="DP145" i="7"/>
  <c r="DT145" i="7"/>
  <c r="DZ145" i="7"/>
  <c r="ED145" i="7"/>
  <c r="EH145" i="7"/>
  <c r="EL145" i="7"/>
  <c r="EP145" i="7"/>
  <c r="ET145" i="7"/>
  <c r="EX145" i="7"/>
  <c r="FB145" i="7"/>
  <c r="FF145" i="7"/>
  <c r="FJ145" i="7"/>
  <c r="FN145" i="7"/>
  <c r="FR145" i="7"/>
  <c r="FV145" i="7"/>
  <c r="FZ145" i="7"/>
  <c r="GD145" i="7"/>
  <c r="GH145" i="7"/>
  <c r="GL145" i="7"/>
  <c r="GP145" i="7"/>
  <c r="GT145" i="7"/>
  <c r="GX145" i="7"/>
  <c r="HB145" i="7"/>
  <c r="HF145" i="7"/>
  <c r="HJ145" i="7"/>
  <c r="HN145" i="7"/>
  <c r="HR145" i="7"/>
  <c r="HV145" i="7"/>
  <c r="HZ145" i="7"/>
  <c r="ID145" i="7"/>
  <c r="IH145" i="7"/>
  <c r="IL145" i="7"/>
  <c r="IP145" i="7"/>
  <c r="IT145" i="7"/>
  <c r="IX145" i="7"/>
  <c r="JB145" i="7"/>
  <c r="JF145" i="7"/>
  <c r="JJ145" i="7"/>
  <c r="JN145" i="7"/>
  <c r="JR145" i="7"/>
  <c r="AQ145" i="7"/>
  <c r="AU145" i="7"/>
  <c r="AY145" i="7"/>
  <c r="BC145" i="7"/>
  <c r="BG145" i="7"/>
  <c r="BK145" i="7"/>
  <c r="BO145" i="7"/>
  <c r="BS145" i="7"/>
  <c r="BW145" i="7"/>
  <c r="CA145" i="7"/>
  <c r="CE145" i="7"/>
  <c r="CI145" i="7"/>
  <c r="CM145" i="7"/>
  <c r="CQ145" i="7"/>
  <c r="CU145" i="7"/>
  <c r="CY145" i="7"/>
  <c r="DC145" i="7"/>
  <c r="DH145" i="7"/>
  <c r="DM145" i="7"/>
  <c r="DQ145" i="7"/>
  <c r="DU145" i="7"/>
  <c r="EA145" i="7"/>
  <c r="EE145" i="7"/>
  <c r="EI145" i="7"/>
  <c r="EM145" i="7"/>
  <c r="EQ145" i="7"/>
  <c r="EU145" i="7"/>
  <c r="EY145" i="7"/>
  <c r="FC145" i="7"/>
  <c r="FG145" i="7"/>
  <c r="FK145" i="7"/>
  <c r="FO145" i="7"/>
  <c r="FS145" i="7"/>
  <c r="FW145" i="7"/>
  <c r="GA145" i="7"/>
  <c r="AR145" i="7"/>
  <c r="AZ145" i="7"/>
  <c r="BH145" i="7"/>
  <c r="BP145" i="7"/>
  <c r="BX145" i="7"/>
  <c r="CF145" i="7"/>
  <c r="CN145" i="7"/>
  <c r="CV145" i="7"/>
  <c r="DD145" i="7"/>
  <c r="DN145" i="7"/>
  <c r="DX145" i="7"/>
  <c r="EF145" i="7"/>
  <c r="EN145" i="7"/>
  <c r="EV145" i="7"/>
  <c r="FD145" i="7"/>
  <c r="FL145" i="7"/>
  <c r="FT145" i="7"/>
  <c r="GB145" i="7"/>
  <c r="GG145" i="7"/>
  <c r="GM145" i="7"/>
  <c r="GR145" i="7"/>
  <c r="GW145" i="7"/>
  <c r="HC145" i="7"/>
  <c r="HH145" i="7"/>
  <c r="HM145" i="7"/>
  <c r="HS145" i="7"/>
  <c r="HX145" i="7"/>
  <c r="IC145" i="7"/>
  <c r="II145" i="7"/>
  <c r="IN145" i="7"/>
  <c r="IS145" i="7"/>
  <c r="IY145" i="7"/>
  <c r="JD145" i="7"/>
  <c r="JI145" i="7"/>
  <c r="JO145" i="7"/>
  <c r="JT145" i="7"/>
  <c r="AS145" i="7"/>
  <c r="BA145" i="7"/>
  <c r="BI145" i="7"/>
  <c r="BQ145" i="7"/>
  <c r="BY145" i="7"/>
  <c r="CG145" i="7"/>
  <c r="CO145" i="7"/>
  <c r="CW145" i="7"/>
  <c r="DF145" i="7"/>
  <c r="DO145" i="7"/>
  <c r="DY145" i="7"/>
  <c r="EG145" i="7"/>
  <c r="EO145" i="7"/>
  <c r="EW145" i="7"/>
  <c r="FE145" i="7"/>
  <c r="FM145" i="7"/>
  <c r="FU145" i="7"/>
  <c r="GC145" i="7"/>
  <c r="GI145" i="7"/>
  <c r="GN145" i="7"/>
  <c r="GS145" i="7"/>
  <c r="GY145" i="7"/>
  <c r="HD145" i="7"/>
  <c r="HI145" i="7"/>
  <c r="HO145" i="7"/>
  <c r="HT145" i="7"/>
  <c r="HY145" i="7"/>
  <c r="IE145" i="7"/>
  <c r="IJ145" i="7"/>
  <c r="IO145" i="7"/>
  <c r="IU145" i="7"/>
  <c r="IZ145" i="7"/>
  <c r="JE145" i="7"/>
  <c r="JK145" i="7"/>
  <c r="JP145" i="7"/>
  <c r="JU145" i="7"/>
  <c r="AV145" i="7"/>
  <c r="BD145" i="7"/>
  <c r="BL145" i="7"/>
  <c r="BT145" i="7"/>
  <c r="CB145" i="7"/>
  <c r="CJ145" i="7"/>
  <c r="CR145" i="7"/>
  <c r="CZ145" i="7"/>
  <c r="DJ145" i="7"/>
  <c r="DR145" i="7"/>
  <c r="EB145" i="7"/>
  <c r="EJ145" i="7"/>
  <c r="ER145" i="7"/>
  <c r="EZ145" i="7"/>
  <c r="FH145" i="7"/>
  <c r="FP145" i="7"/>
  <c r="FX145" i="7"/>
  <c r="GE145" i="7"/>
  <c r="GJ145" i="7"/>
  <c r="GO145" i="7"/>
  <c r="GU145" i="7"/>
  <c r="GZ145" i="7"/>
  <c r="HE145" i="7"/>
  <c r="HK145" i="7"/>
  <c r="HP145" i="7"/>
  <c r="HU145" i="7"/>
  <c r="IA145" i="7"/>
  <c r="IF145" i="7"/>
  <c r="IK145" i="7"/>
  <c r="IQ145" i="7"/>
  <c r="IV145" i="7"/>
  <c r="JA145" i="7"/>
  <c r="JG145" i="7"/>
  <c r="JL145" i="7"/>
  <c r="JQ145" i="7"/>
  <c r="AO145" i="7"/>
  <c r="AW145" i="7"/>
  <c r="BE145" i="7"/>
  <c r="BM145" i="7"/>
  <c r="BU145" i="7"/>
  <c r="CC145" i="7"/>
  <c r="CK145" i="7"/>
  <c r="CS145" i="7"/>
  <c r="DA145" i="7"/>
  <c r="DK145" i="7"/>
  <c r="DS145" i="7"/>
  <c r="EC145" i="7"/>
  <c r="EK145" i="7"/>
  <c r="ES145" i="7"/>
  <c r="FA145" i="7"/>
  <c r="FI145" i="7"/>
  <c r="FQ145" i="7"/>
  <c r="FY145" i="7"/>
  <c r="GF145" i="7"/>
  <c r="GK145" i="7"/>
  <c r="GQ145" i="7"/>
  <c r="GV145" i="7"/>
  <c r="HA145" i="7"/>
  <c r="HG145" i="7"/>
  <c r="HL145" i="7"/>
  <c r="HQ145" i="7"/>
  <c r="HW145" i="7"/>
  <c r="IB145" i="7"/>
  <c r="IG145" i="7"/>
  <c r="IM145" i="7"/>
  <c r="IR145" i="7"/>
  <c r="IW145" i="7"/>
  <c r="JC145" i="7"/>
  <c r="JH145" i="7"/>
  <c r="JM145" i="7"/>
  <c r="JS145" i="7"/>
  <c r="AO143" i="7"/>
  <c r="AS143" i="7"/>
  <c r="AW143" i="7"/>
  <c r="BA143" i="7"/>
  <c r="BE143" i="7"/>
  <c r="BI143" i="7"/>
  <c r="BM143" i="7"/>
  <c r="BQ143" i="7"/>
  <c r="BU143" i="7"/>
  <c r="BY143" i="7"/>
  <c r="CC143" i="7"/>
  <c r="CG143" i="7"/>
  <c r="CK143" i="7"/>
  <c r="CO143" i="7"/>
  <c r="CS143" i="7"/>
  <c r="CW143" i="7"/>
  <c r="DA143" i="7"/>
  <c r="DF143" i="7"/>
  <c r="DJ143" i="7"/>
  <c r="DN143" i="7"/>
  <c r="DR143" i="7"/>
  <c r="DX143" i="7"/>
  <c r="EB143" i="7"/>
  <c r="EF143" i="7"/>
  <c r="EJ143" i="7"/>
  <c r="EN143" i="7"/>
  <c r="ER143" i="7"/>
  <c r="EV143" i="7"/>
  <c r="EZ143" i="7"/>
  <c r="FD143" i="7"/>
  <c r="FH143" i="7"/>
  <c r="FL143" i="7"/>
  <c r="FP143" i="7"/>
  <c r="FT143" i="7"/>
  <c r="FX143" i="7"/>
  <c r="GB143" i="7"/>
  <c r="GF143" i="7"/>
  <c r="GJ143" i="7"/>
  <c r="GN143" i="7"/>
  <c r="GR143" i="7"/>
  <c r="GV143" i="7"/>
  <c r="GZ143" i="7"/>
  <c r="HD143" i="7"/>
  <c r="HH143" i="7"/>
  <c r="HL143" i="7"/>
  <c r="HP143" i="7"/>
  <c r="HT143" i="7"/>
  <c r="HX143" i="7"/>
  <c r="IB143" i="7"/>
  <c r="IF143" i="7"/>
  <c r="IJ143" i="7"/>
  <c r="IN143" i="7"/>
  <c r="IR143" i="7"/>
  <c r="IV143" i="7"/>
  <c r="IZ143" i="7"/>
  <c r="JD143" i="7"/>
  <c r="JH143" i="7"/>
  <c r="JL143" i="7"/>
  <c r="JP143" i="7"/>
  <c r="JT143" i="7"/>
  <c r="AP143" i="7"/>
  <c r="AT143" i="7"/>
  <c r="AX143" i="7"/>
  <c r="BB143" i="7"/>
  <c r="BF143" i="7"/>
  <c r="BJ143" i="7"/>
  <c r="BN143" i="7"/>
  <c r="BR143" i="7"/>
  <c r="BV143" i="7"/>
  <c r="BZ143" i="7"/>
  <c r="CD143" i="7"/>
  <c r="CH143" i="7"/>
  <c r="CL143" i="7"/>
  <c r="CP143" i="7"/>
  <c r="CT143" i="7"/>
  <c r="CX143" i="7"/>
  <c r="DB143" i="7"/>
  <c r="DG143" i="7"/>
  <c r="DK143" i="7"/>
  <c r="DO143" i="7"/>
  <c r="DS143" i="7"/>
  <c r="DY143" i="7"/>
  <c r="EC143" i="7"/>
  <c r="EG143" i="7"/>
  <c r="EK143" i="7"/>
  <c r="EO143" i="7"/>
  <c r="ES143" i="7"/>
  <c r="EW143" i="7"/>
  <c r="FA143" i="7"/>
  <c r="FE143" i="7"/>
  <c r="FI143" i="7"/>
  <c r="FM143" i="7"/>
  <c r="FQ143" i="7"/>
  <c r="FU143" i="7"/>
  <c r="FY143" i="7"/>
  <c r="GC143" i="7"/>
  <c r="GG143" i="7"/>
  <c r="GK143" i="7"/>
  <c r="GO143" i="7"/>
  <c r="GS143" i="7"/>
  <c r="GW143" i="7"/>
  <c r="HA143" i="7"/>
  <c r="HE143" i="7"/>
  <c r="HI143" i="7"/>
  <c r="HM143" i="7"/>
  <c r="HQ143" i="7"/>
  <c r="HU143" i="7"/>
  <c r="HY143" i="7"/>
  <c r="IC143" i="7"/>
  <c r="IG143" i="7"/>
  <c r="IK143" i="7"/>
  <c r="IO143" i="7"/>
  <c r="IS143" i="7"/>
  <c r="IW143" i="7"/>
  <c r="JA143" i="7"/>
  <c r="JE143" i="7"/>
  <c r="JI143" i="7"/>
  <c r="JM143" i="7"/>
  <c r="JQ143" i="7"/>
  <c r="JU143" i="7"/>
  <c r="AQ143" i="7"/>
  <c r="AU143" i="7"/>
  <c r="AY143" i="7"/>
  <c r="BC143" i="7"/>
  <c r="BG143" i="7"/>
  <c r="BK143" i="7"/>
  <c r="BO143" i="7"/>
  <c r="BS143" i="7"/>
  <c r="BW143" i="7"/>
  <c r="CA143" i="7"/>
  <c r="CE143" i="7"/>
  <c r="CI143" i="7"/>
  <c r="CM143" i="7"/>
  <c r="CQ143" i="7"/>
  <c r="CU143" i="7"/>
  <c r="CY143" i="7"/>
  <c r="DC143" i="7"/>
  <c r="DH143" i="7"/>
  <c r="DL143" i="7"/>
  <c r="DP143" i="7"/>
  <c r="DT143" i="7"/>
  <c r="DZ143" i="7"/>
  <c r="ED143" i="7"/>
  <c r="EH143" i="7"/>
  <c r="EL143" i="7"/>
  <c r="EP143" i="7"/>
  <c r="ET143" i="7"/>
  <c r="EX143" i="7"/>
  <c r="FB143" i="7"/>
  <c r="FF143" i="7"/>
  <c r="FJ143" i="7"/>
  <c r="FN143" i="7"/>
  <c r="FR143" i="7"/>
  <c r="FV143" i="7"/>
  <c r="FZ143" i="7"/>
  <c r="GD143" i="7"/>
  <c r="GH143" i="7"/>
  <c r="GL143" i="7"/>
  <c r="GP143" i="7"/>
  <c r="GT143" i="7"/>
  <c r="GX143" i="7"/>
  <c r="HB143" i="7"/>
  <c r="HF143" i="7"/>
  <c r="HJ143" i="7"/>
  <c r="HN143" i="7"/>
  <c r="HR143" i="7"/>
  <c r="HV143" i="7"/>
  <c r="HZ143" i="7"/>
  <c r="ID143" i="7"/>
  <c r="IH143" i="7"/>
  <c r="IL143" i="7"/>
  <c r="IP143" i="7"/>
  <c r="IT143" i="7"/>
  <c r="IX143" i="7"/>
  <c r="JB143" i="7"/>
  <c r="JF143" i="7"/>
  <c r="JJ143" i="7"/>
  <c r="JN143" i="7"/>
  <c r="JR143" i="7"/>
  <c r="BD143" i="7"/>
  <c r="BT143" i="7"/>
  <c r="CJ143" i="7"/>
  <c r="CZ143" i="7"/>
  <c r="DQ143" i="7"/>
  <c r="EI143" i="7"/>
  <c r="EY143" i="7"/>
  <c r="FO143" i="7"/>
  <c r="GE143" i="7"/>
  <c r="GU143" i="7"/>
  <c r="HK143" i="7"/>
  <c r="IA143" i="7"/>
  <c r="IQ143" i="7"/>
  <c r="JG143" i="7"/>
  <c r="AR143" i="7"/>
  <c r="BH143" i="7"/>
  <c r="BX143" i="7"/>
  <c r="CN143" i="7"/>
  <c r="DE143" i="7"/>
  <c r="DU143" i="7"/>
  <c r="EM143" i="7"/>
  <c r="FC143" i="7"/>
  <c r="FS143" i="7"/>
  <c r="GI143" i="7"/>
  <c r="GY143" i="7"/>
  <c r="HO143" i="7"/>
  <c r="IE143" i="7"/>
  <c r="IU143" i="7"/>
  <c r="JK143" i="7"/>
  <c r="AV143" i="7"/>
  <c r="BL143" i="7"/>
  <c r="CB143" i="7"/>
  <c r="CR143" i="7"/>
  <c r="DI143" i="7"/>
  <c r="EA143" i="7"/>
  <c r="EQ143" i="7"/>
  <c r="FG143" i="7"/>
  <c r="FW143" i="7"/>
  <c r="GM143" i="7"/>
  <c r="HC143" i="7"/>
  <c r="HS143" i="7"/>
  <c r="II143" i="7"/>
  <c r="IY143" i="7"/>
  <c r="JO143" i="7"/>
  <c r="AZ143" i="7"/>
  <c r="BP143" i="7"/>
  <c r="CF143" i="7"/>
  <c r="CV143" i="7"/>
  <c r="DM143" i="7"/>
  <c r="EE143" i="7"/>
  <c r="EU143" i="7"/>
  <c r="FK143" i="7"/>
  <c r="GA143" i="7"/>
  <c r="GQ143" i="7"/>
  <c r="HG143" i="7"/>
  <c r="HW143" i="7"/>
  <c r="IM143" i="7"/>
  <c r="JC143" i="7"/>
  <c r="JS143" i="7"/>
  <c r="AQ141" i="7"/>
  <c r="AU141" i="7"/>
  <c r="AY141" i="7"/>
  <c r="BC141" i="7"/>
  <c r="BG141" i="7"/>
  <c r="BK141" i="7"/>
  <c r="BO141" i="7"/>
  <c r="BS141" i="7"/>
  <c r="BW141" i="7"/>
  <c r="CA141" i="7"/>
  <c r="CE141" i="7"/>
  <c r="CI141" i="7"/>
  <c r="CM141" i="7"/>
  <c r="CQ141" i="7"/>
  <c r="CU141" i="7"/>
  <c r="CY141" i="7"/>
  <c r="DD141" i="7"/>
  <c r="DI141" i="7"/>
  <c r="DM141" i="7"/>
  <c r="DQ141" i="7"/>
  <c r="DU141" i="7"/>
  <c r="EA141" i="7"/>
  <c r="EE141" i="7"/>
  <c r="EI141" i="7"/>
  <c r="EM141" i="7"/>
  <c r="EQ141" i="7"/>
  <c r="EU141" i="7"/>
  <c r="EY141" i="7"/>
  <c r="FC141" i="7"/>
  <c r="FG141" i="7"/>
  <c r="FK141" i="7"/>
  <c r="FO141" i="7"/>
  <c r="FS141" i="7"/>
  <c r="FW141" i="7"/>
  <c r="GA141" i="7"/>
  <c r="GE141" i="7"/>
  <c r="GI141" i="7"/>
  <c r="GM141" i="7"/>
  <c r="GQ141" i="7"/>
  <c r="GU141" i="7"/>
  <c r="GY141" i="7"/>
  <c r="HC141" i="7"/>
  <c r="HG141" i="7"/>
  <c r="HK141" i="7"/>
  <c r="HO141" i="7"/>
  <c r="HS141" i="7"/>
  <c r="HW141" i="7"/>
  <c r="IA141" i="7"/>
  <c r="IE141" i="7"/>
  <c r="II141" i="7"/>
  <c r="IM141" i="7"/>
  <c r="IQ141" i="7"/>
  <c r="IU141" i="7"/>
  <c r="IY141" i="7"/>
  <c r="JC141" i="7"/>
  <c r="JG141" i="7"/>
  <c r="JK141" i="7"/>
  <c r="JO141" i="7"/>
  <c r="JS141" i="7"/>
  <c r="AN141" i="7"/>
  <c r="AR141" i="7"/>
  <c r="AV141" i="7"/>
  <c r="AZ141" i="7"/>
  <c r="BD141" i="7"/>
  <c r="BH141" i="7"/>
  <c r="BL141" i="7"/>
  <c r="BP141" i="7"/>
  <c r="BT141" i="7"/>
  <c r="BX141" i="7"/>
  <c r="CB141" i="7"/>
  <c r="CF141" i="7"/>
  <c r="CJ141" i="7"/>
  <c r="CN141" i="7"/>
  <c r="CR141" i="7"/>
  <c r="CV141" i="7"/>
  <c r="CZ141" i="7"/>
  <c r="DF141" i="7"/>
  <c r="DJ141" i="7"/>
  <c r="DN141" i="7"/>
  <c r="DR141" i="7"/>
  <c r="DX141" i="7"/>
  <c r="EB141" i="7"/>
  <c r="EF141" i="7"/>
  <c r="EJ141" i="7"/>
  <c r="EN141" i="7"/>
  <c r="ER141" i="7"/>
  <c r="EV141" i="7"/>
  <c r="EZ141" i="7"/>
  <c r="FD141" i="7"/>
  <c r="FH141" i="7"/>
  <c r="FL141" i="7"/>
  <c r="FP141" i="7"/>
  <c r="FT141" i="7"/>
  <c r="FX141" i="7"/>
  <c r="GB141" i="7"/>
  <c r="GF141" i="7"/>
  <c r="GJ141" i="7"/>
  <c r="GN141" i="7"/>
  <c r="GR141" i="7"/>
  <c r="GV141" i="7"/>
  <c r="GZ141" i="7"/>
  <c r="HD141" i="7"/>
  <c r="HH141" i="7"/>
  <c r="HL141" i="7"/>
  <c r="HP141" i="7"/>
  <c r="HT141" i="7"/>
  <c r="HX141" i="7"/>
  <c r="IB141" i="7"/>
  <c r="IF141" i="7"/>
  <c r="IJ141" i="7"/>
  <c r="IN141" i="7"/>
  <c r="IR141" i="7"/>
  <c r="IV141" i="7"/>
  <c r="IZ141" i="7"/>
  <c r="JD141" i="7"/>
  <c r="JH141" i="7"/>
  <c r="JL141" i="7"/>
  <c r="JP141" i="7"/>
  <c r="JT141" i="7"/>
  <c r="AO141" i="7"/>
  <c r="AS141" i="7"/>
  <c r="AW141" i="7"/>
  <c r="BA141" i="7"/>
  <c r="BE141" i="7"/>
  <c r="BI141" i="7"/>
  <c r="BM141" i="7"/>
  <c r="BQ141" i="7"/>
  <c r="BU141" i="7"/>
  <c r="BY141" i="7"/>
  <c r="CC141" i="7"/>
  <c r="CG141" i="7"/>
  <c r="CK141" i="7"/>
  <c r="CO141" i="7"/>
  <c r="CS141" i="7"/>
  <c r="CW141" i="7"/>
  <c r="DA141" i="7"/>
  <c r="DG141" i="7"/>
  <c r="DK141" i="7"/>
  <c r="DO141" i="7"/>
  <c r="DS141" i="7"/>
  <c r="DY141" i="7"/>
  <c r="EC141" i="7"/>
  <c r="EG141" i="7"/>
  <c r="EK141" i="7"/>
  <c r="EO141" i="7"/>
  <c r="ES141" i="7"/>
  <c r="EW141" i="7"/>
  <c r="FA141" i="7"/>
  <c r="FE141" i="7"/>
  <c r="FI141" i="7"/>
  <c r="FM141" i="7"/>
  <c r="FQ141" i="7"/>
  <c r="FU141" i="7"/>
  <c r="FY141" i="7"/>
  <c r="GC141" i="7"/>
  <c r="GG141" i="7"/>
  <c r="GK141" i="7"/>
  <c r="GO141" i="7"/>
  <c r="GS141" i="7"/>
  <c r="GW141" i="7"/>
  <c r="HA141" i="7"/>
  <c r="HE141" i="7"/>
  <c r="HI141" i="7"/>
  <c r="HM141" i="7"/>
  <c r="HQ141" i="7"/>
  <c r="HU141" i="7"/>
  <c r="HY141" i="7"/>
  <c r="IC141" i="7"/>
  <c r="IG141" i="7"/>
  <c r="IK141" i="7"/>
  <c r="IO141" i="7"/>
  <c r="IS141" i="7"/>
  <c r="IW141" i="7"/>
  <c r="JA141" i="7"/>
  <c r="JE141" i="7"/>
  <c r="JI141" i="7"/>
  <c r="JM141" i="7"/>
  <c r="JQ141" i="7"/>
  <c r="JU141" i="7"/>
  <c r="BB141" i="7"/>
  <c r="BR141" i="7"/>
  <c r="CH141" i="7"/>
  <c r="CX141" i="7"/>
  <c r="DP141" i="7"/>
  <c r="EH141" i="7"/>
  <c r="EX141" i="7"/>
  <c r="FN141" i="7"/>
  <c r="GD141" i="7"/>
  <c r="GT141" i="7"/>
  <c r="HJ141" i="7"/>
  <c r="HZ141" i="7"/>
  <c r="IP141" i="7"/>
  <c r="JF141" i="7"/>
  <c r="AP141" i="7"/>
  <c r="BF141" i="7"/>
  <c r="BV141" i="7"/>
  <c r="CL141" i="7"/>
  <c r="DC141" i="7"/>
  <c r="DT141" i="7"/>
  <c r="EL141" i="7"/>
  <c r="FB141" i="7"/>
  <c r="FR141" i="7"/>
  <c r="GH141" i="7"/>
  <c r="GX141" i="7"/>
  <c r="HN141" i="7"/>
  <c r="ID141" i="7"/>
  <c r="IT141" i="7"/>
  <c r="JJ141" i="7"/>
  <c r="AT141" i="7"/>
  <c r="BJ141" i="7"/>
  <c r="BZ141" i="7"/>
  <c r="CP141" i="7"/>
  <c r="DH141" i="7"/>
  <c r="DZ141" i="7"/>
  <c r="EP141" i="7"/>
  <c r="FF141" i="7"/>
  <c r="FV141" i="7"/>
  <c r="GL141" i="7"/>
  <c r="HB141" i="7"/>
  <c r="HR141" i="7"/>
  <c r="IH141" i="7"/>
  <c r="IX141" i="7"/>
  <c r="JN141" i="7"/>
  <c r="AX141" i="7"/>
  <c r="BN141" i="7"/>
  <c r="CD141" i="7"/>
  <c r="CT141" i="7"/>
  <c r="DL141" i="7"/>
  <c r="ED141" i="7"/>
  <c r="ET141" i="7"/>
  <c r="FJ141" i="7"/>
  <c r="FZ141" i="7"/>
  <c r="GP141" i="7"/>
  <c r="HF141" i="7"/>
  <c r="HV141" i="7"/>
  <c r="IL141" i="7"/>
  <c r="JB141" i="7"/>
  <c r="JR141" i="7"/>
  <c r="AO139" i="7"/>
  <c r="AS139" i="7"/>
  <c r="AW139" i="7"/>
  <c r="BA139" i="7"/>
  <c r="BE139" i="7"/>
  <c r="BI139" i="7"/>
  <c r="BM139" i="7"/>
  <c r="BQ139" i="7"/>
  <c r="BU139" i="7"/>
  <c r="BY139" i="7"/>
  <c r="CC139" i="7"/>
  <c r="CH139" i="7"/>
  <c r="CM139" i="7"/>
  <c r="CQ139" i="7"/>
  <c r="CU139" i="7"/>
  <c r="CY139" i="7"/>
  <c r="DE139" i="7"/>
  <c r="DI139" i="7"/>
  <c r="DM139" i="7"/>
  <c r="DQ139" i="7"/>
  <c r="DU139" i="7"/>
  <c r="DY139" i="7"/>
  <c r="EC139" i="7"/>
  <c r="EG139" i="7"/>
  <c r="EK139" i="7"/>
  <c r="EO139" i="7"/>
  <c r="ES139" i="7"/>
  <c r="EW139" i="7"/>
  <c r="FA139" i="7"/>
  <c r="FE139" i="7"/>
  <c r="FI139" i="7"/>
  <c r="FM139" i="7"/>
  <c r="FQ139" i="7"/>
  <c r="FU139" i="7"/>
  <c r="FY139" i="7"/>
  <c r="GC139" i="7"/>
  <c r="GG139" i="7"/>
  <c r="GK139" i="7"/>
  <c r="GO139" i="7"/>
  <c r="GS139" i="7"/>
  <c r="GW139" i="7"/>
  <c r="HA139" i="7"/>
  <c r="HE139" i="7"/>
  <c r="HI139" i="7"/>
  <c r="HM139" i="7"/>
  <c r="HQ139" i="7"/>
  <c r="HU139" i="7"/>
  <c r="HY139" i="7"/>
  <c r="IC139" i="7"/>
  <c r="IG139" i="7"/>
  <c r="IK139" i="7"/>
  <c r="IO139" i="7"/>
  <c r="IS139" i="7"/>
  <c r="IW139" i="7"/>
  <c r="JA139" i="7"/>
  <c r="JE139" i="7"/>
  <c r="JI139" i="7"/>
  <c r="JM139" i="7"/>
  <c r="JQ139" i="7"/>
  <c r="JU139" i="7"/>
  <c r="AP139" i="7"/>
  <c r="AT139" i="7"/>
  <c r="AX139" i="7"/>
  <c r="BB139" i="7"/>
  <c r="BF139" i="7"/>
  <c r="BJ139" i="7"/>
  <c r="BN139" i="7"/>
  <c r="BR139" i="7"/>
  <c r="BV139" i="7"/>
  <c r="BZ139" i="7"/>
  <c r="CD139" i="7"/>
  <c r="CJ139" i="7"/>
  <c r="CN139" i="7"/>
  <c r="CR139" i="7"/>
  <c r="CV139" i="7"/>
  <c r="DB139" i="7"/>
  <c r="DF139" i="7"/>
  <c r="DJ139" i="7"/>
  <c r="DN139" i="7"/>
  <c r="DR139" i="7"/>
  <c r="DV139" i="7"/>
  <c r="DZ139" i="7"/>
  <c r="ED139" i="7"/>
  <c r="EH139" i="7"/>
  <c r="EL139" i="7"/>
  <c r="EP139" i="7"/>
  <c r="ET139" i="7"/>
  <c r="EX139" i="7"/>
  <c r="FB139" i="7"/>
  <c r="FF139" i="7"/>
  <c r="FJ139" i="7"/>
  <c r="FN139" i="7"/>
  <c r="FR139" i="7"/>
  <c r="FV139" i="7"/>
  <c r="FZ139" i="7"/>
  <c r="GD139" i="7"/>
  <c r="GH139" i="7"/>
  <c r="GL139" i="7"/>
  <c r="GP139" i="7"/>
  <c r="GT139" i="7"/>
  <c r="GX139" i="7"/>
  <c r="HB139" i="7"/>
  <c r="HF139" i="7"/>
  <c r="HJ139" i="7"/>
  <c r="HN139" i="7"/>
  <c r="HR139" i="7"/>
  <c r="HV139" i="7"/>
  <c r="HZ139" i="7"/>
  <c r="ID139" i="7"/>
  <c r="IH139" i="7"/>
  <c r="IL139" i="7"/>
  <c r="IP139" i="7"/>
  <c r="IT139" i="7"/>
  <c r="IX139" i="7"/>
  <c r="JB139" i="7"/>
  <c r="JF139" i="7"/>
  <c r="JJ139" i="7"/>
  <c r="JN139" i="7"/>
  <c r="JR139" i="7"/>
  <c r="AQ139" i="7"/>
  <c r="AU139" i="7"/>
  <c r="AY139" i="7"/>
  <c r="BC139" i="7"/>
  <c r="BG139" i="7"/>
  <c r="BK139" i="7"/>
  <c r="BO139" i="7"/>
  <c r="BS139" i="7"/>
  <c r="BW139" i="7"/>
  <c r="CA139" i="7"/>
  <c r="CE139" i="7"/>
  <c r="CK139" i="7"/>
  <c r="CO139" i="7"/>
  <c r="CS139" i="7"/>
  <c r="CW139" i="7"/>
  <c r="DC139" i="7"/>
  <c r="DG139" i="7"/>
  <c r="DK139" i="7"/>
  <c r="DO139" i="7"/>
  <c r="DS139" i="7"/>
  <c r="DW139" i="7"/>
  <c r="EA139" i="7"/>
  <c r="EE139" i="7"/>
  <c r="EI139" i="7"/>
  <c r="EM139" i="7"/>
  <c r="EQ139" i="7"/>
  <c r="EU139" i="7"/>
  <c r="EY139" i="7"/>
  <c r="FC139" i="7"/>
  <c r="FG139" i="7"/>
  <c r="FK139" i="7"/>
  <c r="FO139" i="7"/>
  <c r="FS139" i="7"/>
  <c r="FW139" i="7"/>
  <c r="GA139" i="7"/>
  <c r="GE139" i="7"/>
  <c r="GI139" i="7"/>
  <c r="GM139" i="7"/>
  <c r="GQ139" i="7"/>
  <c r="GU139" i="7"/>
  <c r="GY139" i="7"/>
  <c r="HC139" i="7"/>
  <c r="HG139" i="7"/>
  <c r="HK139" i="7"/>
  <c r="HO139" i="7"/>
  <c r="HS139" i="7"/>
  <c r="HW139" i="7"/>
  <c r="IA139" i="7"/>
  <c r="IE139" i="7"/>
  <c r="II139" i="7"/>
  <c r="IM139" i="7"/>
  <c r="IQ139" i="7"/>
  <c r="IU139" i="7"/>
  <c r="IY139" i="7"/>
  <c r="JC139" i="7"/>
  <c r="JG139" i="7"/>
  <c r="JK139" i="7"/>
  <c r="JO139" i="7"/>
  <c r="JS139" i="7"/>
  <c r="AR139" i="7"/>
  <c r="AV139" i="7"/>
  <c r="AZ139" i="7"/>
  <c r="BD139" i="7"/>
  <c r="BH139" i="7"/>
  <c r="BL139" i="7"/>
  <c r="BP139" i="7"/>
  <c r="BT139" i="7"/>
  <c r="BX139" i="7"/>
  <c r="CB139" i="7"/>
  <c r="CF139" i="7"/>
  <c r="CL139" i="7"/>
  <c r="CP139" i="7"/>
  <c r="CT139" i="7"/>
  <c r="CX139" i="7"/>
  <c r="DD139" i="7"/>
  <c r="DH139" i="7"/>
  <c r="DL139" i="7"/>
  <c r="DP139" i="7"/>
  <c r="DT139" i="7"/>
  <c r="DX139" i="7"/>
  <c r="EB139" i="7"/>
  <c r="EF139" i="7"/>
  <c r="EJ139" i="7"/>
  <c r="EN139" i="7"/>
  <c r="ER139" i="7"/>
  <c r="EV139" i="7"/>
  <c r="EZ139" i="7"/>
  <c r="FD139" i="7"/>
  <c r="FH139" i="7"/>
  <c r="FL139" i="7"/>
  <c r="FP139" i="7"/>
  <c r="FT139" i="7"/>
  <c r="FX139" i="7"/>
  <c r="GB139" i="7"/>
  <c r="GF139" i="7"/>
  <c r="GJ139" i="7"/>
  <c r="GN139" i="7"/>
  <c r="GR139" i="7"/>
  <c r="GV139" i="7"/>
  <c r="GZ139" i="7"/>
  <c r="HD139" i="7"/>
  <c r="HH139" i="7"/>
  <c r="HL139" i="7"/>
  <c r="HP139" i="7"/>
  <c r="HT139" i="7"/>
  <c r="HX139" i="7"/>
  <c r="IB139" i="7"/>
  <c r="IF139" i="7"/>
  <c r="IJ139" i="7"/>
  <c r="IN139" i="7"/>
  <c r="IR139" i="7"/>
  <c r="JD139" i="7"/>
  <c r="JT139" i="7"/>
  <c r="JH139" i="7"/>
  <c r="IV139" i="7"/>
  <c r="JL139" i="7"/>
  <c r="IZ139" i="7"/>
  <c r="JP139" i="7"/>
  <c r="AP137" i="7"/>
  <c r="AT137" i="7"/>
  <c r="AX137" i="7"/>
  <c r="BB137" i="7"/>
  <c r="BF137" i="7"/>
  <c r="BJ137" i="7"/>
  <c r="BN137" i="7"/>
  <c r="BR137" i="7"/>
  <c r="BV137" i="7"/>
  <c r="BZ137" i="7"/>
  <c r="CD137" i="7"/>
  <c r="CJ137" i="7"/>
  <c r="CO137" i="7"/>
  <c r="CS137" i="7"/>
  <c r="CW137" i="7"/>
  <c r="DC137" i="7"/>
  <c r="DG137" i="7"/>
  <c r="DK137" i="7"/>
  <c r="DO137" i="7"/>
  <c r="DS137" i="7"/>
  <c r="DW137" i="7"/>
  <c r="EA137" i="7"/>
  <c r="EE137" i="7"/>
  <c r="EI137" i="7"/>
  <c r="EM137" i="7"/>
  <c r="EQ137" i="7"/>
  <c r="EU137" i="7"/>
  <c r="EY137" i="7"/>
  <c r="FC137" i="7"/>
  <c r="FG137" i="7"/>
  <c r="FK137" i="7"/>
  <c r="FO137" i="7"/>
  <c r="FS137" i="7"/>
  <c r="FW137" i="7"/>
  <c r="GA137" i="7"/>
  <c r="GE137" i="7"/>
  <c r="GI137" i="7"/>
  <c r="GM137" i="7"/>
  <c r="GQ137" i="7"/>
  <c r="GU137" i="7"/>
  <c r="GY137" i="7"/>
  <c r="HC137" i="7"/>
  <c r="HG137" i="7"/>
  <c r="HK137" i="7"/>
  <c r="HO137" i="7"/>
  <c r="HS137" i="7"/>
  <c r="HW137" i="7"/>
  <c r="IA137" i="7"/>
  <c r="IE137" i="7"/>
  <c r="II137" i="7"/>
  <c r="IM137" i="7"/>
  <c r="IQ137" i="7"/>
  <c r="IU137" i="7"/>
  <c r="IY137" i="7"/>
  <c r="JC137" i="7"/>
  <c r="JG137" i="7"/>
  <c r="JK137" i="7"/>
  <c r="JO137" i="7"/>
  <c r="JS137" i="7"/>
  <c r="AQ137" i="7"/>
  <c r="AU137" i="7"/>
  <c r="AY137" i="7"/>
  <c r="BC137" i="7"/>
  <c r="BG137" i="7"/>
  <c r="BK137" i="7"/>
  <c r="BO137" i="7"/>
  <c r="BS137" i="7"/>
  <c r="BW137" i="7"/>
  <c r="CA137" i="7"/>
  <c r="CE137" i="7"/>
  <c r="CK137" i="7"/>
  <c r="CP137" i="7"/>
  <c r="CT137" i="7"/>
  <c r="CX137" i="7"/>
  <c r="DD137" i="7"/>
  <c r="DH137" i="7"/>
  <c r="DL137" i="7"/>
  <c r="DP137" i="7"/>
  <c r="DT137" i="7"/>
  <c r="DX137" i="7"/>
  <c r="EB137" i="7"/>
  <c r="EF137" i="7"/>
  <c r="EJ137" i="7"/>
  <c r="EN137" i="7"/>
  <c r="ER137" i="7"/>
  <c r="EV137" i="7"/>
  <c r="EZ137" i="7"/>
  <c r="FD137" i="7"/>
  <c r="FH137" i="7"/>
  <c r="FL137" i="7"/>
  <c r="FP137" i="7"/>
  <c r="FT137" i="7"/>
  <c r="FX137" i="7"/>
  <c r="GB137" i="7"/>
  <c r="GF137" i="7"/>
  <c r="GJ137" i="7"/>
  <c r="GN137" i="7"/>
  <c r="GR137" i="7"/>
  <c r="GV137" i="7"/>
  <c r="GZ137" i="7"/>
  <c r="HD137" i="7"/>
  <c r="HH137" i="7"/>
  <c r="HL137" i="7"/>
  <c r="HP137" i="7"/>
  <c r="HT137" i="7"/>
  <c r="HX137" i="7"/>
  <c r="IB137" i="7"/>
  <c r="IF137" i="7"/>
  <c r="IJ137" i="7"/>
  <c r="IN137" i="7"/>
  <c r="IR137" i="7"/>
  <c r="IV137" i="7"/>
  <c r="IZ137" i="7"/>
  <c r="JD137" i="7"/>
  <c r="JH137" i="7"/>
  <c r="JL137" i="7"/>
  <c r="JP137" i="7"/>
  <c r="JT137" i="7"/>
  <c r="AR137" i="7"/>
  <c r="AV137" i="7"/>
  <c r="AZ137" i="7"/>
  <c r="BD137" i="7"/>
  <c r="BH137" i="7"/>
  <c r="BL137" i="7"/>
  <c r="BP137" i="7"/>
  <c r="BT137" i="7"/>
  <c r="BX137" i="7"/>
  <c r="CB137" i="7"/>
  <c r="CH137" i="7"/>
  <c r="CL137" i="7"/>
  <c r="CQ137" i="7"/>
  <c r="CU137" i="7"/>
  <c r="CY137" i="7"/>
  <c r="DE137" i="7"/>
  <c r="DI137" i="7"/>
  <c r="DM137" i="7"/>
  <c r="DQ137" i="7"/>
  <c r="DU137" i="7"/>
  <c r="DY137" i="7"/>
  <c r="EC137" i="7"/>
  <c r="EG137" i="7"/>
  <c r="EK137" i="7"/>
  <c r="EO137" i="7"/>
  <c r="ES137" i="7"/>
  <c r="EW137" i="7"/>
  <c r="FA137" i="7"/>
  <c r="FE137" i="7"/>
  <c r="FI137" i="7"/>
  <c r="FM137" i="7"/>
  <c r="FQ137" i="7"/>
  <c r="FU137" i="7"/>
  <c r="FY137" i="7"/>
  <c r="GC137" i="7"/>
  <c r="GG137" i="7"/>
  <c r="GK137" i="7"/>
  <c r="GO137" i="7"/>
  <c r="GS137" i="7"/>
  <c r="GW137" i="7"/>
  <c r="HA137" i="7"/>
  <c r="HE137" i="7"/>
  <c r="HI137" i="7"/>
  <c r="HM137" i="7"/>
  <c r="HQ137" i="7"/>
  <c r="HU137" i="7"/>
  <c r="HY137" i="7"/>
  <c r="IC137" i="7"/>
  <c r="IG137" i="7"/>
  <c r="IK137" i="7"/>
  <c r="IO137" i="7"/>
  <c r="IS137" i="7"/>
  <c r="IW137" i="7"/>
  <c r="JA137" i="7"/>
  <c r="JE137" i="7"/>
  <c r="JI137" i="7"/>
  <c r="JM137" i="7"/>
  <c r="JQ137" i="7"/>
  <c r="JU137" i="7"/>
  <c r="AO137" i="7"/>
  <c r="AS137" i="7"/>
  <c r="AW137" i="7"/>
  <c r="BA137" i="7"/>
  <c r="BE137" i="7"/>
  <c r="BI137" i="7"/>
  <c r="BM137" i="7"/>
  <c r="BQ137" i="7"/>
  <c r="BU137" i="7"/>
  <c r="BY137" i="7"/>
  <c r="CC137" i="7"/>
  <c r="CI137" i="7"/>
  <c r="CN137" i="7"/>
  <c r="CR137" i="7"/>
  <c r="CV137" i="7"/>
  <c r="DB137" i="7"/>
  <c r="DF137" i="7"/>
  <c r="DJ137" i="7"/>
  <c r="DN137" i="7"/>
  <c r="DR137" i="7"/>
  <c r="DV137" i="7"/>
  <c r="DZ137" i="7"/>
  <c r="ED137" i="7"/>
  <c r="EH137" i="7"/>
  <c r="EL137" i="7"/>
  <c r="EP137" i="7"/>
  <c r="ET137" i="7"/>
  <c r="EX137" i="7"/>
  <c r="FB137" i="7"/>
  <c r="FF137" i="7"/>
  <c r="FJ137" i="7"/>
  <c r="FN137" i="7"/>
  <c r="FR137" i="7"/>
  <c r="FV137" i="7"/>
  <c r="FZ137" i="7"/>
  <c r="GD137" i="7"/>
  <c r="GH137" i="7"/>
  <c r="GL137" i="7"/>
  <c r="GP137" i="7"/>
  <c r="GT137" i="7"/>
  <c r="GX137" i="7"/>
  <c r="HB137" i="7"/>
  <c r="HF137" i="7"/>
  <c r="HJ137" i="7"/>
  <c r="HN137" i="7"/>
  <c r="HR137" i="7"/>
  <c r="HV137" i="7"/>
  <c r="HZ137" i="7"/>
  <c r="ID137" i="7"/>
  <c r="IH137" i="7"/>
  <c r="IL137" i="7"/>
  <c r="IP137" i="7"/>
  <c r="IT137" i="7"/>
  <c r="IX137" i="7"/>
  <c r="JB137" i="7"/>
  <c r="JF137" i="7"/>
  <c r="JJ137" i="7"/>
  <c r="JN137" i="7"/>
  <c r="JR137" i="7"/>
  <c r="AO135" i="7"/>
  <c r="AS135" i="7"/>
  <c r="AW135" i="7"/>
  <c r="BA135" i="7"/>
  <c r="BE135" i="7"/>
  <c r="BI135" i="7"/>
  <c r="BM135" i="7"/>
  <c r="BQ135" i="7"/>
  <c r="BU135" i="7"/>
  <c r="BY135" i="7"/>
  <c r="CC135" i="7"/>
  <c r="CG135" i="7"/>
  <c r="CN135" i="7"/>
  <c r="CR135" i="7"/>
  <c r="CV135" i="7"/>
  <c r="DB135" i="7"/>
  <c r="DF135" i="7"/>
  <c r="DJ135" i="7"/>
  <c r="DN135" i="7"/>
  <c r="DR135" i="7"/>
  <c r="DV135" i="7"/>
  <c r="DZ135" i="7"/>
  <c r="ED135" i="7"/>
  <c r="EH135" i="7"/>
  <c r="EL135" i="7"/>
  <c r="EP135" i="7"/>
  <c r="ET135" i="7"/>
  <c r="EX135" i="7"/>
  <c r="FB135" i="7"/>
  <c r="FF135" i="7"/>
  <c r="FJ135" i="7"/>
  <c r="FN135" i="7"/>
  <c r="FR135" i="7"/>
  <c r="FV135" i="7"/>
  <c r="FZ135" i="7"/>
  <c r="GD135" i="7"/>
  <c r="GH135" i="7"/>
  <c r="GL135" i="7"/>
  <c r="GP135" i="7"/>
  <c r="GT135" i="7"/>
  <c r="GX135" i="7"/>
  <c r="HB135" i="7"/>
  <c r="HF135" i="7"/>
  <c r="HJ135" i="7"/>
  <c r="HN135" i="7"/>
  <c r="HR135" i="7"/>
  <c r="HV135" i="7"/>
  <c r="HZ135" i="7"/>
  <c r="ID135" i="7"/>
  <c r="IH135" i="7"/>
  <c r="IL135" i="7"/>
  <c r="IP135" i="7"/>
  <c r="IT135" i="7"/>
  <c r="IX135" i="7"/>
  <c r="JB135" i="7"/>
  <c r="JF135" i="7"/>
  <c r="JJ135" i="7"/>
  <c r="JN135" i="7"/>
  <c r="JR135" i="7"/>
  <c r="AP135" i="7"/>
  <c r="AT135" i="7"/>
  <c r="AX135" i="7"/>
  <c r="BB135" i="7"/>
  <c r="BF135" i="7"/>
  <c r="BJ135" i="7"/>
  <c r="BN135" i="7"/>
  <c r="BR135" i="7"/>
  <c r="BV135" i="7"/>
  <c r="BZ135" i="7"/>
  <c r="CD135" i="7"/>
  <c r="CJ135" i="7"/>
  <c r="CO135" i="7"/>
  <c r="CS135" i="7"/>
  <c r="CW135" i="7"/>
  <c r="DC135" i="7"/>
  <c r="DG135" i="7"/>
  <c r="DK135" i="7"/>
  <c r="DO135" i="7"/>
  <c r="DS135" i="7"/>
  <c r="DW135" i="7"/>
  <c r="EA135" i="7"/>
  <c r="EE135" i="7"/>
  <c r="EI135" i="7"/>
  <c r="EM135" i="7"/>
  <c r="EQ135" i="7"/>
  <c r="EU135" i="7"/>
  <c r="EY135" i="7"/>
  <c r="FC135" i="7"/>
  <c r="FG135" i="7"/>
  <c r="FK135" i="7"/>
  <c r="FO135" i="7"/>
  <c r="FS135" i="7"/>
  <c r="FW135" i="7"/>
  <c r="GA135" i="7"/>
  <c r="GE135" i="7"/>
  <c r="GI135" i="7"/>
  <c r="GM135" i="7"/>
  <c r="GQ135" i="7"/>
  <c r="GU135" i="7"/>
  <c r="GY135" i="7"/>
  <c r="HC135" i="7"/>
  <c r="HG135" i="7"/>
  <c r="HK135" i="7"/>
  <c r="HO135" i="7"/>
  <c r="HS135" i="7"/>
  <c r="HW135" i="7"/>
  <c r="IA135" i="7"/>
  <c r="IE135" i="7"/>
  <c r="II135" i="7"/>
  <c r="IM135" i="7"/>
  <c r="IQ135" i="7"/>
  <c r="IU135" i="7"/>
  <c r="IY135" i="7"/>
  <c r="JC135" i="7"/>
  <c r="JG135" i="7"/>
  <c r="JK135" i="7"/>
  <c r="JO135" i="7"/>
  <c r="JS135" i="7"/>
  <c r="AQ135" i="7"/>
  <c r="AU135" i="7"/>
  <c r="AY135" i="7"/>
  <c r="BC135" i="7"/>
  <c r="BG135" i="7"/>
  <c r="BK135" i="7"/>
  <c r="BO135" i="7"/>
  <c r="BS135" i="7"/>
  <c r="BW135" i="7"/>
  <c r="CA135" i="7"/>
  <c r="CE135" i="7"/>
  <c r="CK135" i="7"/>
  <c r="CP135" i="7"/>
  <c r="CT135" i="7"/>
  <c r="CX135" i="7"/>
  <c r="DD135" i="7"/>
  <c r="DH135" i="7"/>
  <c r="DL135" i="7"/>
  <c r="DP135" i="7"/>
  <c r="DT135" i="7"/>
  <c r="DX135" i="7"/>
  <c r="EB135" i="7"/>
  <c r="EF135" i="7"/>
  <c r="EJ135" i="7"/>
  <c r="EN135" i="7"/>
  <c r="ER135" i="7"/>
  <c r="EV135" i="7"/>
  <c r="EZ135" i="7"/>
  <c r="FD135" i="7"/>
  <c r="FH135" i="7"/>
  <c r="FL135" i="7"/>
  <c r="FP135" i="7"/>
  <c r="FT135" i="7"/>
  <c r="FX135" i="7"/>
  <c r="GB135" i="7"/>
  <c r="GF135" i="7"/>
  <c r="GJ135" i="7"/>
  <c r="GN135" i="7"/>
  <c r="GR135" i="7"/>
  <c r="GV135" i="7"/>
  <c r="GZ135" i="7"/>
  <c r="HD135" i="7"/>
  <c r="HH135" i="7"/>
  <c r="HL135" i="7"/>
  <c r="HP135" i="7"/>
  <c r="HT135" i="7"/>
  <c r="HX135" i="7"/>
  <c r="IB135" i="7"/>
  <c r="IF135" i="7"/>
  <c r="IJ135" i="7"/>
  <c r="IN135" i="7"/>
  <c r="IR135" i="7"/>
  <c r="IV135" i="7"/>
  <c r="IZ135" i="7"/>
  <c r="JD135" i="7"/>
  <c r="JH135" i="7"/>
  <c r="JL135" i="7"/>
  <c r="JP135" i="7"/>
  <c r="JT135" i="7"/>
  <c r="AR135" i="7"/>
  <c r="AV135" i="7"/>
  <c r="AZ135" i="7"/>
  <c r="BD135" i="7"/>
  <c r="BH135" i="7"/>
  <c r="BL135" i="7"/>
  <c r="BP135" i="7"/>
  <c r="BT135" i="7"/>
  <c r="BX135" i="7"/>
  <c r="CB135" i="7"/>
  <c r="CF135" i="7"/>
  <c r="CM135" i="7"/>
  <c r="CQ135" i="7"/>
  <c r="CU135" i="7"/>
  <c r="CY135" i="7"/>
  <c r="DE135" i="7"/>
  <c r="DI135" i="7"/>
  <c r="DM135" i="7"/>
  <c r="DQ135" i="7"/>
  <c r="DU135" i="7"/>
  <c r="DY135" i="7"/>
  <c r="EC135" i="7"/>
  <c r="EG135" i="7"/>
  <c r="EK135" i="7"/>
  <c r="EO135" i="7"/>
  <c r="ES135" i="7"/>
  <c r="EW135" i="7"/>
  <c r="FA135" i="7"/>
  <c r="FE135" i="7"/>
  <c r="FI135" i="7"/>
  <c r="FM135" i="7"/>
  <c r="FQ135" i="7"/>
  <c r="FU135" i="7"/>
  <c r="FY135" i="7"/>
  <c r="GC135" i="7"/>
  <c r="GG135" i="7"/>
  <c r="GK135" i="7"/>
  <c r="GO135" i="7"/>
  <c r="GS135" i="7"/>
  <c r="GW135" i="7"/>
  <c r="HA135" i="7"/>
  <c r="HE135" i="7"/>
  <c r="HI135" i="7"/>
  <c r="HM135" i="7"/>
  <c r="HQ135" i="7"/>
  <c r="HU135" i="7"/>
  <c r="HY135" i="7"/>
  <c r="IC135" i="7"/>
  <c r="IG135" i="7"/>
  <c r="IK135" i="7"/>
  <c r="IO135" i="7"/>
  <c r="IS135" i="7"/>
  <c r="IW135" i="7"/>
  <c r="JA135" i="7"/>
  <c r="JE135" i="7"/>
  <c r="JI135" i="7"/>
  <c r="JM135" i="7"/>
  <c r="JQ135" i="7"/>
  <c r="JU135" i="7"/>
  <c r="AO133" i="7"/>
  <c r="AS133" i="7"/>
  <c r="AW133" i="7"/>
  <c r="BA133" i="7"/>
  <c r="BE133" i="7"/>
  <c r="BI133" i="7"/>
  <c r="BM133" i="7"/>
  <c r="BQ133" i="7"/>
  <c r="BU133" i="7"/>
  <c r="BY133" i="7"/>
  <c r="CC133" i="7"/>
  <c r="CG133" i="7"/>
  <c r="CN133" i="7"/>
  <c r="CR133" i="7"/>
  <c r="CV133" i="7"/>
  <c r="DB133" i="7"/>
  <c r="DF133" i="7"/>
  <c r="DJ133" i="7"/>
  <c r="DN133" i="7"/>
  <c r="DR133" i="7"/>
  <c r="DV133" i="7"/>
  <c r="DZ133" i="7"/>
  <c r="ED133" i="7"/>
  <c r="EH133" i="7"/>
  <c r="EL133" i="7"/>
  <c r="EP133" i="7"/>
  <c r="ET133" i="7"/>
  <c r="EX133" i="7"/>
  <c r="FB133" i="7"/>
  <c r="FF133" i="7"/>
  <c r="FJ133" i="7"/>
  <c r="FN133" i="7"/>
  <c r="FR133" i="7"/>
  <c r="FV133" i="7"/>
  <c r="FZ133" i="7"/>
  <c r="GD133" i="7"/>
  <c r="GH133" i="7"/>
  <c r="GL133" i="7"/>
  <c r="GP133" i="7"/>
  <c r="GT133" i="7"/>
  <c r="GX133" i="7"/>
  <c r="HB133" i="7"/>
  <c r="HF133" i="7"/>
  <c r="HJ133" i="7"/>
  <c r="HN133" i="7"/>
  <c r="HR133" i="7"/>
  <c r="HV133" i="7"/>
  <c r="HZ133" i="7"/>
  <c r="ID133" i="7"/>
  <c r="IH133" i="7"/>
  <c r="IL133" i="7"/>
  <c r="IP133" i="7"/>
  <c r="IT133" i="7"/>
  <c r="IX133" i="7"/>
  <c r="JB133" i="7"/>
  <c r="JF133" i="7"/>
  <c r="JJ133" i="7"/>
  <c r="JN133" i="7"/>
  <c r="JR133" i="7"/>
  <c r="AP133" i="7"/>
  <c r="AT133" i="7"/>
  <c r="AX133" i="7"/>
  <c r="BB133" i="7"/>
  <c r="BF133" i="7"/>
  <c r="BJ133" i="7"/>
  <c r="BN133" i="7"/>
  <c r="BR133" i="7"/>
  <c r="BV133" i="7"/>
  <c r="BZ133" i="7"/>
  <c r="CD133" i="7"/>
  <c r="CJ133" i="7"/>
  <c r="CO133" i="7"/>
  <c r="CS133" i="7"/>
  <c r="CW133" i="7"/>
  <c r="DC133" i="7"/>
  <c r="DG133" i="7"/>
  <c r="DK133" i="7"/>
  <c r="DO133" i="7"/>
  <c r="DS133" i="7"/>
  <c r="DW133" i="7"/>
  <c r="EA133" i="7"/>
  <c r="EE133" i="7"/>
  <c r="EI133" i="7"/>
  <c r="EM133" i="7"/>
  <c r="EQ133" i="7"/>
  <c r="EU133" i="7"/>
  <c r="EY133" i="7"/>
  <c r="FC133" i="7"/>
  <c r="FG133" i="7"/>
  <c r="FK133" i="7"/>
  <c r="FO133" i="7"/>
  <c r="FS133" i="7"/>
  <c r="FW133" i="7"/>
  <c r="GA133" i="7"/>
  <c r="GE133" i="7"/>
  <c r="GI133" i="7"/>
  <c r="GM133" i="7"/>
  <c r="GQ133" i="7"/>
  <c r="GU133" i="7"/>
  <c r="GY133" i="7"/>
  <c r="HC133" i="7"/>
  <c r="HG133" i="7"/>
  <c r="HK133" i="7"/>
  <c r="HO133" i="7"/>
  <c r="HS133" i="7"/>
  <c r="HW133" i="7"/>
  <c r="IA133" i="7"/>
  <c r="IE133" i="7"/>
  <c r="II133" i="7"/>
  <c r="IM133" i="7"/>
  <c r="IQ133" i="7"/>
  <c r="IU133" i="7"/>
  <c r="IY133" i="7"/>
  <c r="JC133" i="7"/>
  <c r="JG133" i="7"/>
  <c r="JK133" i="7"/>
  <c r="JO133" i="7"/>
  <c r="JS133" i="7"/>
  <c r="AQ133" i="7"/>
  <c r="AU133" i="7"/>
  <c r="AY133" i="7"/>
  <c r="BC133" i="7"/>
  <c r="BG133" i="7"/>
  <c r="BK133" i="7"/>
  <c r="BO133" i="7"/>
  <c r="BS133" i="7"/>
  <c r="BW133" i="7"/>
  <c r="CA133" i="7"/>
  <c r="CE133" i="7"/>
  <c r="CK133" i="7"/>
  <c r="CP133" i="7"/>
  <c r="CT133" i="7"/>
  <c r="CX133" i="7"/>
  <c r="DD133" i="7"/>
  <c r="DH133" i="7"/>
  <c r="DL133" i="7"/>
  <c r="DP133" i="7"/>
  <c r="DT133" i="7"/>
  <c r="DX133" i="7"/>
  <c r="EB133" i="7"/>
  <c r="EF133" i="7"/>
  <c r="EJ133" i="7"/>
  <c r="EN133" i="7"/>
  <c r="ER133" i="7"/>
  <c r="EV133" i="7"/>
  <c r="EZ133" i="7"/>
  <c r="FD133" i="7"/>
  <c r="FH133" i="7"/>
  <c r="FL133" i="7"/>
  <c r="FP133" i="7"/>
  <c r="FT133" i="7"/>
  <c r="FX133" i="7"/>
  <c r="GB133" i="7"/>
  <c r="GF133" i="7"/>
  <c r="GJ133" i="7"/>
  <c r="GN133" i="7"/>
  <c r="GR133" i="7"/>
  <c r="GV133" i="7"/>
  <c r="GZ133" i="7"/>
  <c r="HD133" i="7"/>
  <c r="HH133" i="7"/>
  <c r="HL133" i="7"/>
  <c r="HP133" i="7"/>
  <c r="HT133" i="7"/>
  <c r="HX133" i="7"/>
  <c r="IB133" i="7"/>
  <c r="IF133" i="7"/>
  <c r="IJ133" i="7"/>
  <c r="IN133" i="7"/>
  <c r="IR133" i="7"/>
  <c r="IV133" i="7"/>
  <c r="IZ133" i="7"/>
  <c r="JD133" i="7"/>
  <c r="JH133" i="7"/>
  <c r="JL133" i="7"/>
  <c r="JP133" i="7"/>
  <c r="JT133" i="7"/>
  <c r="AN133" i="7"/>
  <c r="AR133" i="7"/>
  <c r="AV133" i="7"/>
  <c r="AZ133" i="7"/>
  <c r="BD133" i="7"/>
  <c r="BH133" i="7"/>
  <c r="BL133" i="7"/>
  <c r="BP133" i="7"/>
  <c r="BT133" i="7"/>
  <c r="BX133" i="7"/>
  <c r="CB133" i="7"/>
  <c r="CF133" i="7"/>
  <c r="CL133" i="7"/>
  <c r="CQ133" i="7"/>
  <c r="CU133" i="7"/>
  <c r="CY133" i="7"/>
  <c r="DE133" i="7"/>
  <c r="DI133" i="7"/>
  <c r="DM133" i="7"/>
  <c r="DQ133" i="7"/>
  <c r="DU133" i="7"/>
  <c r="DY133" i="7"/>
  <c r="EC133" i="7"/>
  <c r="EG133" i="7"/>
  <c r="EK133" i="7"/>
  <c r="EO133" i="7"/>
  <c r="ES133" i="7"/>
  <c r="EW133" i="7"/>
  <c r="FA133" i="7"/>
  <c r="FE133" i="7"/>
  <c r="FI133" i="7"/>
  <c r="FM133" i="7"/>
  <c r="FQ133" i="7"/>
  <c r="FU133" i="7"/>
  <c r="FY133" i="7"/>
  <c r="GC133" i="7"/>
  <c r="GG133" i="7"/>
  <c r="GK133" i="7"/>
  <c r="GO133" i="7"/>
  <c r="GS133" i="7"/>
  <c r="GW133" i="7"/>
  <c r="HA133" i="7"/>
  <c r="HE133" i="7"/>
  <c r="HI133" i="7"/>
  <c r="HM133" i="7"/>
  <c r="HQ133" i="7"/>
  <c r="HU133" i="7"/>
  <c r="HY133" i="7"/>
  <c r="IC133" i="7"/>
  <c r="IG133" i="7"/>
  <c r="IK133" i="7"/>
  <c r="IO133" i="7"/>
  <c r="IS133" i="7"/>
  <c r="IW133" i="7"/>
  <c r="JA133" i="7"/>
  <c r="JE133" i="7"/>
  <c r="JI133" i="7"/>
  <c r="JM133" i="7"/>
  <c r="JQ133" i="7"/>
  <c r="JU133" i="7"/>
  <c r="AO131" i="7"/>
  <c r="AS131" i="7"/>
  <c r="AW131" i="7"/>
  <c r="BA131" i="7"/>
  <c r="BE131" i="7"/>
  <c r="BI131" i="7"/>
  <c r="BM131" i="7"/>
  <c r="BQ131" i="7"/>
  <c r="BU131" i="7"/>
  <c r="BY131" i="7"/>
  <c r="CC131" i="7"/>
  <c r="CJ131" i="7"/>
  <c r="CN131" i="7"/>
  <c r="CR131" i="7"/>
  <c r="CV131" i="7"/>
  <c r="DB131" i="7"/>
  <c r="DF131" i="7"/>
  <c r="DJ131" i="7"/>
  <c r="DN131" i="7"/>
  <c r="DR131" i="7"/>
  <c r="DV131" i="7"/>
  <c r="DZ131" i="7"/>
  <c r="ED131" i="7"/>
  <c r="EH131" i="7"/>
  <c r="EL131" i="7"/>
  <c r="EP131" i="7"/>
  <c r="ET131" i="7"/>
  <c r="EX131" i="7"/>
  <c r="FB131" i="7"/>
  <c r="FF131" i="7"/>
  <c r="FJ131" i="7"/>
  <c r="FN131" i="7"/>
  <c r="FR131" i="7"/>
  <c r="FV131" i="7"/>
  <c r="FZ131" i="7"/>
  <c r="GD131" i="7"/>
  <c r="GH131" i="7"/>
  <c r="GL131" i="7"/>
  <c r="GP131" i="7"/>
  <c r="GT131" i="7"/>
  <c r="GX131" i="7"/>
  <c r="HB131" i="7"/>
  <c r="HF131" i="7"/>
  <c r="HJ131" i="7"/>
  <c r="HN131" i="7"/>
  <c r="HR131" i="7"/>
  <c r="HV131" i="7"/>
  <c r="HZ131" i="7"/>
  <c r="ID131" i="7"/>
  <c r="IH131" i="7"/>
  <c r="IL131" i="7"/>
  <c r="IP131" i="7"/>
  <c r="IT131" i="7"/>
  <c r="IX131" i="7"/>
  <c r="JB131" i="7"/>
  <c r="JF131" i="7"/>
  <c r="JJ131" i="7"/>
  <c r="JN131" i="7"/>
  <c r="JR131" i="7"/>
  <c r="AP131" i="7"/>
  <c r="AT131" i="7"/>
  <c r="AX131" i="7"/>
  <c r="BB131" i="7"/>
  <c r="BF131" i="7"/>
  <c r="BJ131" i="7"/>
  <c r="BN131" i="7"/>
  <c r="BR131" i="7"/>
  <c r="BV131" i="7"/>
  <c r="BZ131" i="7"/>
  <c r="CD131" i="7"/>
  <c r="CK131" i="7"/>
  <c r="CO131" i="7"/>
  <c r="CS131" i="7"/>
  <c r="CW131" i="7"/>
  <c r="DC131" i="7"/>
  <c r="DG131" i="7"/>
  <c r="DK131" i="7"/>
  <c r="DO131" i="7"/>
  <c r="DS131" i="7"/>
  <c r="DW131" i="7"/>
  <c r="EA131" i="7"/>
  <c r="EE131" i="7"/>
  <c r="EI131" i="7"/>
  <c r="EM131" i="7"/>
  <c r="EQ131" i="7"/>
  <c r="EU131" i="7"/>
  <c r="EY131" i="7"/>
  <c r="FC131" i="7"/>
  <c r="FG131" i="7"/>
  <c r="FK131" i="7"/>
  <c r="FO131" i="7"/>
  <c r="FS131" i="7"/>
  <c r="FW131" i="7"/>
  <c r="GA131" i="7"/>
  <c r="GE131" i="7"/>
  <c r="GI131" i="7"/>
  <c r="GM131" i="7"/>
  <c r="GQ131" i="7"/>
  <c r="GU131" i="7"/>
  <c r="GY131" i="7"/>
  <c r="HC131" i="7"/>
  <c r="HG131" i="7"/>
  <c r="HK131" i="7"/>
  <c r="HO131" i="7"/>
  <c r="HS131" i="7"/>
  <c r="HW131" i="7"/>
  <c r="IA131" i="7"/>
  <c r="IE131" i="7"/>
  <c r="II131" i="7"/>
  <c r="IM131" i="7"/>
  <c r="IQ131" i="7"/>
  <c r="IU131" i="7"/>
  <c r="IY131" i="7"/>
  <c r="JC131" i="7"/>
  <c r="JG131" i="7"/>
  <c r="JK131" i="7"/>
  <c r="JO131" i="7"/>
  <c r="JS131" i="7"/>
  <c r="AQ131" i="7"/>
  <c r="AU131" i="7"/>
  <c r="AY131" i="7"/>
  <c r="BC131" i="7"/>
  <c r="BG131" i="7"/>
  <c r="BK131" i="7"/>
  <c r="BO131" i="7"/>
  <c r="BS131" i="7"/>
  <c r="BW131" i="7"/>
  <c r="CA131" i="7"/>
  <c r="CE131" i="7"/>
  <c r="CL131" i="7"/>
  <c r="CP131" i="7"/>
  <c r="CT131" i="7"/>
  <c r="CX131" i="7"/>
  <c r="DD131" i="7"/>
  <c r="DH131" i="7"/>
  <c r="DL131" i="7"/>
  <c r="DP131" i="7"/>
  <c r="DT131" i="7"/>
  <c r="DX131" i="7"/>
  <c r="EB131" i="7"/>
  <c r="EF131" i="7"/>
  <c r="EJ131" i="7"/>
  <c r="EN131" i="7"/>
  <c r="ER131" i="7"/>
  <c r="EV131" i="7"/>
  <c r="EZ131" i="7"/>
  <c r="FD131" i="7"/>
  <c r="FH131" i="7"/>
  <c r="FL131" i="7"/>
  <c r="FP131" i="7"/>
  <c r="FT131" i="7"/>
  <c r="FX131" i="7"/>
  <c r="GB131" i="7"/>
  <c r="GF131" i="7"/>
  <c r="GJ131" i="7"/>
  <c r="GN131" i="7"/>
  <c r="GR131" i="7"/>
  <c r="GV131" i="7"/>
  <c r="GZ131" i="7"/>
  <c r="HD131" i="7"/>
  <c r="HH131" i="7"/>
  <c r="HL131" i="7"/>
  <c r="HP131" i="7"/>
  <c r="HT131" i="7"/>
  <c r="HX131" i="7"/>
  <c r="IB131" i="7"/>
  <c r="IF131" i="7"/>
  <c r="IJ131" i="7"/>
  <c r="IN131" i="7"/>
  <c r="IR131" i="7"/>
  <c r="IV131" i="7"/>
  <c r="IZ131" i="7"/>
  <c r="JD131" i="7"/>
  <c r="JH131" i="7"/>
  <c r="JL131" i="7"/>
  <c r="JP131" i="7"/>
  <c r="JT131" i="7"/>
  <c r="AR131" i="7"/>
  <c r="AV131" i="7"/>
  <c r="AZ131" i="7"/>
  <c r="BD131" i="7"/>
  <c r="BH131" i="7"/>
  <c r="BL131" i="7"/>
  <c r="BP131" i="7"/>
  <c r="BT131" i="7"/>
  <c r="BX131" i="7"/>
  <c r="CB131" i="7"/>
  <c r="CG131" i="7"/>
  <c r="CM131" i="7"/>
  <c r="CQ131" i="7"/>
  <c r="CU131" i="7"/>
  <c r="CY131" i="7"/>
  <c r="DE131" i="7"/>
  <c r="DI131" i="7"/>
  <c r="DM131" i="7"/>
  <c r="DQ131" i="7"/>
  <c r="DU131" i="7"/>
  <c r="DY131" i="7"/>
  <c r="EC131" i="7"/>
  <c r="EG131" i="7"/>
  <c r="EK131" i="7"/>
  <c r="EO131" i="7"/>
  <c r="ES131" i="7"/>
  <c r="EW131" i="7"/>
  <c r="FA131" i="7"/>
  <c r="FE131" i="7"/>
  <c r="FI131" i="7"/>
  <c r="FM131" i="7"/>
  <c r="FQ131" i="7"/>
  <c r="FU131" i="7"/>
  <c r="FY131" i="7"/>
  <c r="GC131" i="7"/>
  <c r="GG131" i="7"/>
  <c r="GK131" i="7"/>
  <c r="GO131" i="7"/>
  <c r="GS131" i="7"/>
  <c r="GW131" i="7"/>
  <c r="HA131" i="7"/>
  <c r="HE131" i="7"/>
  <c r="HI131" i="7"/>
  <c r="HM131" i="7"/>
  <c r="HQ131" i="7"/>
  <c r="HU131" i="7"/>
  <c r="HY131" i="7"/>
  <c r="IC131" i="7"/>
  <c r="IG131" i="7"/>
  <c r="IK131" i="7"/>
  <c r="IO131" i="7"/>
  <c r="IS131" i="7"/>
  <c r="IW131" i="7"/>
  <c r="JA131" i="7"/>
  <c r="JE131" i="7"/>
  <c r="JI131" i="7"/>
  <c r="JM131" i="7"/>
  <c r="JQ131" i="7"/>
  <c r="JU131" i="7"/>
  <c r="AR129" i="7"/>
  <c r="AV129" i="7"/>
  <c r="AZ129" i="7"/>
  <c r="BD129" i="7"/>
  <c r="BH129" i="7"/>
  <c r="BL129" i="7"/>
  <c r="BP129" i="7"/>
  <c r="BT129" i="7"/>
  <c r="BX129" i="7"/>
  <c r="CB129" i="7"/>
  <c r="CF129" i="7"/>
  <c r="CL129" i="7"/>
  <c r="CP129" i="7"/>
  <c r="CT129" i="7"/>
  <c r="CX129" i="7"/>
  <c r="DD129" i="7"/>
  <c r="DH129" i="7"/>
  <c r="DL129" i="7"/>
  <c r="DP129" i="7"/>
  <c r="DT129" i="7"/>
  <c r="DX129" i="7"/>
  <c r="EB129" i="7"/>
  <c r="EF129" i="7"/>
  <c r="EJ129" i="7"/>
  <c r="EN129" i="7"/>
  <c r="ER129" i="7"/>
  <c r="EV129" i="7"/>
  <c r="EZ129" i="7"/>
  <c r="FD129" i="7"/>
  <c r="FH129" i="7"/>
  <c r="FL129" i="7"/>
  <c r="FP129" i="7"/>
  <c r="FT129" i="7"/>
  <c r="FX129" i="7"/>
  <c r="GB129" i="7"/>
  <c r="GF129" i="7"/>
  <c r="GJ129" i="7"/>
  <c r="GN129" i="7"/>
  <c r="GR129" i="7"/>
  <c r="GV129" i="7"/>
  <c r="GZ129" i="7"/>
  <c r="HD129" i="7"/>
  <c r="HH129" i="7"/>
  <c r="HL129" i="7"/>
  <c r="HP129" i="7"/>
  <c r="HT129" i="7"/>
  <c r="HX129" i="7"/>
  <c r="IB129" i="7"/>
  <c r="IF129" i="7"/>
  <c r="IJ129" i="7"/>
  <c r="IN129" i="7"/>
  <c r="IR129" i="7"/>
  <c r="IV129" i="7"/>
  <c r="IZ129" i="7"/>
  <c r="JD129" i="7"/>
  <c r="JH129" i="7"/>
  <c r="JL129" i="7"/>
  <c r="JP129" i="7"/>
  <c r="JT129" i="7"/>
  <c r="AO129" i="7"/>
  <c r="AS129" i="7"/>
  <c r="AW129" i="7"/>
  <c r="BA129" i="7"/>
  <c r="BE129" i="7"/>
  <c r="BI129" i="7"/>
  <c r="BM129" i="7"/>
  <c r="BQ129" i="7"/>
  <c r="BU129" i="7"/>
  <c r="BY129" i="7"/>
  <c r="CC129" i="7"/>
  <c r="CG129" i="7"/>
  <c r="CM129" i="7"/>
  <c r="CQ129" i="7"/>
  <c r="CU129" i="7"/>
  <c r="CY129" i="7"/>
  <c r="DE129" i="7"/>
  <c r="DI129" i="7"/>
  <c r="DM129" i="7"/>
  <c r="DQ129" i="7"/>
  <c r="DU129" i="7"/>
  <c r="DY129" i="7"/>
  <c r="EC129" i="7"/>
  <c r="EG129" i="7"/>
  <c r="EK129" i="7"/>
  <c r="EO129" i="7"/>
  <c r="ES129" i="7"/>
  <c r="EW129" i="7"/>
  <c r="FA129" i="7"/>
  <c r="FE129" i="7"/>
  <c r="FI129" i="7"/>
  <c r="FM129" i="7"/>
  <c r="FQ129" i="7"/>
  <c r="FU129" i="7"/>
  <c r="FY129" i="7"/>
  <c r="GC129" i="7"/>
  <c r="GG129" i="7"/>
  <c r="GK129" i="7"/>
  <c r="GO129" i="7"/>
  <c r="GS129" i="7"/>
  <c r="GW129" i="7"/>
  <c r="HA129" i="7"/>
  <c r="HE129" i="7"/>
  <c r="HI129" i="7"/>
  <c r="HM129" i="7"/>
  <c r="HQ129" i="7"/>
  <c r="HU129" i="7"/>
  <c r="HY129" i="7"/>
  <c r="IC129" i="7"/>
  <c r="IG129" i="7"/>
  <c r="IK129" i="7"/>
  <c r="IO129" i="7"/>
  <c r="IS129" i="7"/>
  <c r="IW129" i="7"/>
  <c r="JA129" i="7"/>
  <c r="JE129" i="7"/>
  <c r="JI129" i="7"/>
  <c r="JM129" i="7"/>
  <c r="JQ129" i="7"/>
  <c r="JU129" i="7"/>
  <c r="AP129" i="7"/>
  <c r="AT129" i="7"/>
  <c r="AX129" i="7"/>
  <c r="BB129" i="7"/>
  <c r="BF129" i="7"/>
  <c r="BJ129" i="7"/>
  <c r="BN129" i="7"/>
  <c r="BR129" i="7"/>
  <c r="BV129" i="7"/>
  <c r="BZ129" i="7"/>
  <c r="CD129" i="7"/>
  <c r="CJ129" i="7"/>
  <c r="CN129" i="7"/>
  <c r="CR129" i="7"/>
  <c r="CV129" i="7"/>
  <c r="DB129" i="7"/>
  <c r="DF129" i="7"/>
  <c r="DJ129" i="7"/>
  <c r="DN129" i="7"/>
  <c r="DR129" i="7"/>
  <c r="DV129" i="7"/>
  <c r="DZ129" i="7"/>
  <c r="ED129" i="7"/>
  <c r="EH129" i="7"/>
  <c r="EL129" i="7"/>
  <c r="EP129" i="7"/>
  <c r="ET129" i="7"/>
  <c r="EX129" i="7"/>
  <c r="FB129" i="7"/>
  <c r="FF129" i="7"/>
  <c r="FJ129" i="7"/>
  <c r="FN129" i="7"/>
  <c r="FR129" i="7"/>
  <c r="FV129" i="7"/>
  <c r="FZ129" i="7"/>
  <c r="GD129" i="7"/>
  <c r="GH129" i="7"/>
  <c r="GL129" i="7"/>
  <c r="GP129" i="7"/>
  <c r="GT129" i="7"/>
  <c r="GX129" i="7"/>
  <c r="HB129" i="7"/>
  <c r="HF129" i="7"/>
  <c r="HJ129" i="7"/>
  <c r="HN129" i="7"/>
  <c r="HR129" i="7"/>
  <c r="HV129" i="7"/>
  <c r="HZ129" i="7"/>
  <c r="ID129" i="7"/>
  <c r="IH129" i="7"/>
  <c r="IL129" i="7"/>
  <c r="IP129" i="7"/>
  <c r="IT129" i="7"/>
  <c r="IX129" i="7"/>
  <c r="JB129" i="7"/>
  <c r="JF129" i="7"/>
  <c r="JJ129" i="7"/>
  <c r="JN129" i="7"/>
  <c r="JR129" i="7"/>
  <c r="AQ129" i="7"/>
  <c r="AU129" i="7"/>
  <c r="AY129" i="7"/>
  <c r="BC129" i="7"/>
  <c r="BG129" i="7"/>
  <c r="BK129" i="7"/>
  <c r="BO129" i="7"/>
  <c r="BS129" i="7"/>
  <c r="BW129" i="7"/>
  <c r="CA129" i="7"/>
  <c r="CE129" i="7"/>
  <c r="CK129" i="7"/>
  <c r="CO129" i="7"/>
  <c r="CS129" i="7"/>
  <c r="CW129" i="7"/>
  <c r="DC129" i="7"/>
  <c r="DG129" i="7"/>
  <c r="DK129" i="7"/>
  <c r="DO129" i="7"/>
  <c r="DS129" i="7"/>
  <c r="DW129" i="7"/>
  <c r="EA129" i="7"/>
  <c r="EE129" i="7"/>
  <c r="EI129" i="7"/>
  <c r="EM129" i="7"/>
  <c r="EQ129" i="7"/>
  <c r="EU129" i="7"/>
  <c r="EY129" i="7"/>
  <c r="FC129" i="7"/>
  <c r="FG129" i="7"/>
  <c r="FK129" i="7"/>
  <c r="FO129" i="7"/>
  <c r="FS129" i="7"/>
  <c r="FW129" i="7"/>
  <c r="GA129" i="7"/>
  <c r="GE129" i="7"/>
  <c r="GI129" i="7"/>
  <c r="GM129" i="7"/>
  <c r="GQ129" i="7"/>
  <c r="GU129" i="7"/>
  <c r="GY129" i="7"/>
  <c r="HC129" i="7"/>
  <c r="HG129" i="7"/>
  <c r="HK129" i="7"/>
  <c r="HO129" i="7"/>
  <c r="HS129" i="7"/>
  <c r="HW129" i="7"/>
  <c r="IA129" i="7"/>
  <c r="IE129" i="7"/>
  <c r="II129" i="7"/>
  <c r="IM129" i="7"/>
  <c r="IQ129" i="7"/>
  <c r="IU129" i="7"/>
  <c r="IY129" i="7"/>
  <c r="JC129" i="7"/>
  <c r="JG129" i="7"/>
  <c r="JK129" i="7"/>
  <c r="JO129" i="7"/>
  <c r="JS129" i="7"/>
  <c r="AR127" i="7"/>
  <c r="AV127" i="7"/>
  <c r="AZ127" i="7"/>
  <c r="BD127" i="7"/>
  <c r="BH127" i="7"/>
  <c r="BL127" i="7"/>
  <c r="BP127" i="7"/>
  <c r="BT127" i="7"/>
  <c r="BX127" i="7"/>
  <c r="CB127" i="7"/>
  <c r="CI127" i="7"/>
  <c r="CM127" i="7"/>
  <c r="CQ127" i="7"/>
  <c r="CU127" i="7"/>
  <c r="CY127" i="7"/>
  <c r="DE127" i="7"/>
  <c r="DI127" i="7"/>
  <c r="DM127" i="7"/>
  <c r="DQ127" i="7"/>
  <c r="DU127" i="7"/>
  <c r="DY127" i="7"/>
  <c r="EC127" i="7"/>
  <c r="EG127" i="7"/>
  <c r="EK127" i="7"/>
  <c r="EO127" i="7"/>
  <c r="ES127" i="7"/>
  <c r="EW127" i="7"/>
  <c r="FA127" i="7"/>
  <c r="FE127" i="7"/>
  <c r="FI127" i="7"/>
  <c r="FM127" i="7"/>
  <c r="FQ127" i="7"/>
  <c r="FU127" i="7"/>
  <c r="FY127" i="7"/>
  <c r="GC127" i="7"/>
  <c r="GG127" i="7"/>
  <c r="GK127" i="7"/>
  <c r="GO127" i="7"/>
  <c r="GS127" i="7"/>
  <c r="GW127" i="7"/>
  <c r="HA127" i="7"/>
  <c r="HE127" i="7"/>
  <c r="HI127" i="7"/>
  <c r="HM127" i="7"/>
  <c r="HQ127" i="7"/>
  <c r="HU127" i="7"/>
  <c r="HY127" i="7"/>
  <c r="IC127" i="7"/>
  <c r="IG127" i="7"/>
  <c r="IK127" i="7"/>
  <c r="IO127" i="7"/>
  <c r="IS127" i="7"/>
  <c r="IW127" i="7"/>
  <c r="JA127" i="7"/>
  <c r="JE127" i="7"/>
  <c r="JI127" i="7"/>
  <c r="JM127" i="7"/>
  <c r="JQ127" i="7"/>
  <c r="JU127" i="7"/>
  <c r="AO127" i="7"/>
  <c r="AS127" i="7"/>
  <c r="AW127" i="7"/>
  <c r="BA127" i="7"/>
  <c r="BE127" i="7"/>
  <c r="BI127" i="7"/>
  <c r="BM127" i="7"/>
  <c r="BQ127" i="7"/>
  <c r="BU127" i="7"/>
  <c r="BY127" i="7"/>
  <c r="CC127" i="7"/>
  <c r="CJ127" i="7"/>
  <c r="CN127" i="7"/>
  <c r="CR127" i="7"/>
  <c r="CV127" i="7"/>
  <c r="DB127" i="7"/>
  <c r="DF127" i="7"/>
  <c r="DJ127" i="7"/>
  <c r="DN127" i="7"/>
  <c r="DR127" i="7"/>
  <c r="DV127" i="7"/>
  <c r="DZ127" i="7"/>
  <c r="ED127" i="7"/>
  <c r="EH127" i="7"/>
  <c r="EL127" i="7"/>
  <c r="EP127" i="7"/>
  <c r="ET127" i="7"/>
  <c r="EX127" i="7"/>
  <c r="FB127" i="7"/>
  <c r="FF127" i="7"/>
  <c r="FJ127" i="7"/>
  <c r="FN127" i="7"/>
  <c r="FR127" i="7"/>
  <c r="FV127" i="7"/>
  <c r="FZ127" i="7"/>
  <c r="GD127" i="7"/>
  <c r="GH127" i="7"/>
  <c r="GL127" i="7"/>
  <c r="GP127" i="7"/>
  <c r="GT127" i="7"/>
  <c r="GX127" i="7"/>
  <c r="HB127" i="7"/>
  <c r="HF127" i="7"/>
  <c r="HJ127" i="7"/>
  <c r="HN127" i="7"/>
  <c r="HR127" i="7"/>
  <c r="HV127" i="7"/>
  <c r="HZ127" i="7"/>
  <c r="ID127" i="7"/>
  <c r="IH127" i="7"/>
  <c r="IL127" i="7"/>
  <c r="IP127" i="7"/>
  <c r="IT127" i="7"/>
  <c r="IX127" i="7"/>
  <c r="JB127" i="7"/>
  <c r="JF127" i="7"/>
  <c r="JJ127" i="7"/>
  <c r="JN127" i="7"/>
  <c r="JR127" i="7"/>
  <c r="AP127" i="7"/>
  <c r="AT127" i="7"/>
  <c r="AX127" i="7"/>
  <c r="BB127" i="7"/>
  <c r="BF127" i="7"/>
  <c r="BJ127" i="7"/>
  <c r="BN127" i="7"/>
  <c r="BR127" i="7"/>
  <c r="BV127" i="7"/>
  <c r="BZ127" i="7"/>
  <c r="CD127" i="7"/>
  <c r="CK127" i="7"/>
  <c r="CO127" i="7"/>
  <c r="CS127" i="7"/>
  <c r="CW127" i="7"/>
  <c r="DC127" i="7"/>
  <c r="DG127" i="7"/>
  <c r="DK127" i="7"/>
  <c r="DO127" i="7"/>
  <c r="DS127" i="7"/>
  <c r="DW127" i="7"/>
  <c r="EA127" i="7"/>
  <c r="EE127" i="7"/>
  <c r="EI127" i="7"/>
  <c r="EM127" i="7"/>
  <c r="EQ127" i="7"/>
  <c r="EU127" i="7"/>
  <c r="EY127" i="7"/>
  <c r="FC127" i="7"/>
  <c r="FG127" i="7"/>
  <c r="FK127" i="7"/>
  <c r="FO127" i="7"/>
  <c r="FS127" i="7"/>
  <c r="FW127" i="7"/>
  <c r="GA127" i="7"/>
  <c r="GE127" i="7"/>
  <c r="GI127" i="7"/>
  <c r="GM127" i="7"/>
  <c r="GQ127" i="7"/>
  <c r="GU127" i="7"/>
  <c r="GY127" i="7"/>
  <c r="HC127" i="7"/>
  <c r="HG127" i="7"/>
  <c r="HK127" i="7"/>
  <c r="HO127" i="7"/>
  <c r="HS127" i="7"/>
  <c r="HW127" i="7"/>
  <c r="IA127" i="7"/>
  <c r="IE127" i="7"/>
  <c r="II127" i="7"/>
  <c r="IM127" i="7"/>
  <c r="IQ127" i="7"/>
  <c r="IU127" i="7"/>
  <c r="IY127" i="7"/>
  <c r="JC127" i="7"/>
  <c r="JG127" i="7"/>
  <c r="JK127" i="7"/>
  <c r="JO127" i="7"/>
  <c r="JS127" i="7"/>
  <c r="AQ127" i="7"/>
  <c r="AU127" i="7"/>
  <c r="AY127" i="7"/>
  <c r="BC127" i="7"/>
  <c r="BG127" i="7"/>
  <c r="BK127" i="7"/>
  <c r="BO127" i="7"/>
  <c r="BS127" i="7"/>
  <c r="BW127" i="7"/>
  <c r="CA127" i="7"/>
  <c r="CE127" i="7"/>
  <c r="CL127" i="7"/>
  <c r="CP127" i="7"/>
  <c r="CT127" i="7"/>
  <c r="CX127" i="7"/>
  <c r="DD127" i="7"/>
  <c r="DH127" i="7"/>
  <c r="DL127" i="7"/>
  <c r="DP127" i="7"/>
  <c r="DT127" i="7"/>
  <c r="DX127" i="7"/>
  <c r="EB127" i="7"/>
  <c r="EF127" i="7"/>
  <c r="EJ127" i="7"/>
  <c r="EN127" i="7"/>
  <c r="ER127" i="7"/>
  <c r="EV127" i="7"/>
  <c r="EZ127" i="7"/>
  <c r="FD127" i="7"/>
  <c r="FH127" i="7"/>
  <c r="FL127" i="7"/>
  <c r="FP127" i="7"/>
  <c r="FT127" i="7"/>
  <c r="FX127" i="7"/>
  <c r="GB127" i="7"/>
  <c r="GF127" i="7"/>
  <c r="GJ127" i="7"/>
  <c r="GN127" i="7"/>
  <c r="GR127" i="7"/>
  <c r="GV127" i="7"/>
  <c r="GZ127" i="7"/>
  <c r="HD127" i="7"/>
  <c r="HH127" i="7"/>
  <c r="HL127" i="7"/>
  <c r="HP127" i="7"/>
  <c r="HT127" i="7"/>
  <c r="HX127" i="7"/>
  <c r="IB127" i="7"/>
  <c r="IF127" i="7"/>
  <c r="IJ127" i="7"/>
  <c r="IN127" i="7"/>
  <c r="IR127" i="7"/>
  <c r="IV127" i="7"/>
  <c r="IZ127" i="7"/>
  <c r="JD127" i="7"/>
  <c r="JH127" i="7"/>
  <c r="JL127" i="7"/>
  <c r="JP127" i="7"/>
  <c r="JT127" i="7"/>
  <c r="AO125" i="7"/>
  <c r="AS125" i="7"/>
  <c r="AW125" i="7"/>
  <c r="BA125" i="7"/>
  <c r="BE125" i="7"/>
  <c r="BI125" i="7"/>
  <c r="BM125" i="7"/>
  <c r="BQ125" i="7"/>
  <c r="BU125" i="7"/>
  <c r="AT125" i="7"/>
  <c r="AY125" i="7"/>
  <c r="BD125" i="7"/>
  <c r="BJ125" i="7"/>
  <c r="BO125" i="7"/>
  <c r="BT125" i="7"/>
  <c r="BY125" i="7"/>
  <c r="CC125" i="7"/>
  <c r="CG125" i="7"/>
  <c r="CL125" i="7"/>
  <c r="CQ125" i="7"/>
  <c r="CU125" i="7"/>
  <c r="CY125" i="7"/>
  <c r="DE125" i="7"/>
  <c r="DI125" i="7"/>
  <c r="DM125" i="7"/>
  <c r="DQ125" i="7"/>
  <c r="DU125" i="7"/>
  <c r="DY125" i="7"/>
  <c r="EC125" i="7"/>
  <c r="EG125" i="7"/>
  <c r="EK125" i="7"/>
  <c r="EO125" i="7"/>
  <c r="ES125" i="7"/>
  <c r="EW125" i="7"/>
  <c r="FA125" i="7"/>
  <c r="FE125" i="7"/>
  <c r="FI125" i="7"/>
  <c r="FM125" i="7"/>
  <c r="FQ125" i="7"/>
  <c r="FU125" i="7"/>
  <c r="FY125" i="7"/>
  <c r="GC125" i="7"/>
  <c r="GG125" i="7"/>
  <c r="GK125" i="7"/>
  <c r="GO125" i="7"/>
  <c r="GS125" i="7"/>
  <c r="GW125" i="7"/>
  <c r="HA125" i="7"/>
  <c r="HE125" i="7"/>
  <c r="HI125" i="7"/>
  <c r="HM125" i="7"/>
  <c r="HQ125" i="7"/>
  <c r="HU125" i="7"/>
  <c r="HY125" i="7"/>
  <c r="IC125" i="7"/>
  <c r="IG125" i="7"/>
  <c r="IK125" i="7"/>
  <c r="IO125" i="7"/>
  <c r="IS125" i="7"/>
  <c r="IW125" i="7"/>
  <c r="JA125" i="7"/>
  <c r="JE125" i="7"/>
  <c r="JI125" i="7"/>
  <c r="JM125" i="7"/>
  <c r="JQ125" i="7"/>
  <c r="JU125" i="7"/>
  <c r="AP125" i="7"/>
  <c r="AU125" i="7"/>
  <c r="AZ125" i="7"/>
  <c r="BF125" i="7"/>
  <c r="BK125" i="7"/>
  <c r="BP125" i="7"/>
  <c r="BV125" i="7"/>
  <c r="BZ125" i="7"/>
  <c r="CD125" i="7"/>
  <c r="CH125" i="7"/>
  <c r="CN125" i="7"/>
  <c r="CR125" i="7"/>
  <c r="CV125" i="7"/>
  <c r="DB125" i="7"/>
  <c r="DF125" i="7"/>
  <c r="DJ125" i="7"/>
  <c r="DN125" i="7"/>
  <c r="DR125" i="7"/>
  <c r="DV125" i="7"/>
  <c r="DZ125" i="7"/>
  <c r="ED125" i="7"/>
  <c r="EH125" i="7"/>
  <c r="EL125" i="7"/>
  <c r="EP125" i="7"/>
  <c r="ET125" i="7"/>
  <c r="EX125" i="7"/>
  <c r="FB125" i="7"/>
  <c r="FF125" i="7"/>
  <c r="FJ125" i="7"/>
  <c r="FN125" i="7"/>
  <c r="FR125" i="7"/>
  <c r="FV125" i="7"/>
  <c r="FZ125" i="7"/>
  <c r="GD125" i="7"/>
  <c r="GH125" i="7"/>
  <c r="GL125" i="7"/>
  <c r="GP125" i="7"/>
  <c r="GT125" i="7"/>
  <c r="GX125" i="7"/>
  <c r="HB125" i="7"/>
  <c r="HF125" i="7"/>
  <c r="HJ125" i="7"/>
  <c r="HN125" i="7"/>
  <c r="HR125" i="7"/>
  <c r="HV125" i="7"/>
  <c r="HZ125" i="7"/>
  <c r="ID125" i="7"/>
  <c r="IH125" i="7"/>
  <c r="IL125" i="7"/>
  <c r="IP125" i="7"/>
  <c r="IT125" i="7"/>
  <c r="IX125" i="7"/>
  <c r="JB125" i="7"/>
  <c r="JF125" i="7"/>
  <c r="JJ125" i="7"/>
  <c r="JN125" i="7"/>
  <c r="JR125" i="7"/>
  <c r="AQ125" i="7"/>
  <c r="AV125" i="7"/>
  <c r="BB125" i="7"/>
  <c r="BG125" i="7"/>
  <c r="BL125" i="7"/>
  <c r="BR125" i="7"/>
  <c r="BW125" i="7"/>
  <c r="CA125" i="7"/>
  <c r="CE125" i="7"/>
  <c r="CJ125" i="7"/>
  <c r="CO125" i="7"/>
  <c r="CS125" i="7"/>
  <c r="CW125" i="7"/>
  <c r="DC125" i="7"/>
  <c r="DG125" i="7"/>
  <c r="DK125" i="7"/>
  <c r="DO125" i="7"/>
  <c r="DS125" i="7"/>
  <c r="DW125" i="7"/>
  <c r="EA125" i="7"/>
  <c r="EE125" i="7"/>
  <c r="EI125" i="7"/>
  <c r="EM125" i="7"/>
  <c r="EQ125" i="7"/>
  <c r="EU125" i="7"/>
  <c r="EY125" i="7"/>
  <c r="FC125" i="7"/>
  <c r="FG125" i="7"/>
  <c r="FK125" i="7"/>
  <c r="FO125" i="7"/>
  <c r="FS125" i="7"/>
  <c r="FW125" i="7"/>
  <c r="GA125" i="7"/>
  <c r="GE125" i="7"/>
  <c r="GI125" i="7"/>
  <c r="GM125" i="7"/>
  <c r="GQ125" i="7"/>
  <c r="GU125" i="7"/>
  <c r="GY125" i="7"/>
  <c r="HC125" i="7"/>
  <c r="HG125" i="7"/>
  <c r="HK125" i="7"/>
  <c r="HO125" i="7"/>
  <c r="HS125" i="7"/>
  <c r="HW125" i="7"/>
  <c r="IA125" i="7"/>
  <c r="IE125" i="7"/>
  <c r="II125" i="7"/>
  <c r="IM125" i="7"/>
  <c r="IQ125" i="7"/>
  <c r="IU125" i="7"/>
  <c r="IY125" i="7"/>
  <c r="JC125" i="7"/>
  <c r="JG125" i="7"/>
  <c r="JK125" i="7"/>
  <c r="JO125" i="7"/>
  <c r="JS125" i="7"/>
  <c r="AR125" i="7"/>
  <c r="AX125" i="7"/>
  <c r="BC125" i="7"/>
  <c r="BH125" i="7"/>
  <c r="BN125" i="7"/>
  <c r="BS125" i="7"/>
  <c r="BX125" i="7"/>
  <c r="CB125" i="7"/>
  <c r="CF125" i="7"/>
  <c r="CK125" i="7"/>
  <c r="CP125" i="7"/>
  <c r="CT125" i="7"/>
  <c r="CX125" i="7"/>
  <c r="DD125" i="7"/>
  <c r="DH125" i="7"/>
  <c r="DL125" i="7"/>
  <c r="DP125" i="7"/>
  <c r="DT125" i="7"/>
  <c r="DX125" i="7"/>
  <c r="EB125" i="7"/>
  <c r="EF125" i="7"/>
  <c r="EJ125" i="7"/>
  <c r="EN125" i="7"/>
  <c r="ER125" i="7"/>
  <c r="EV125" i="7"/>
  <c r="EZ125" i="7"/>
  <c r="FD125" i="7"/>
  <c r="FH125" i="7"/>
  <c r="FL125" i="7"/>
  <c r="FP125" i="7"/>
  <c r="FT125" i="7"/>
  <c r="FX125" i="7"/>
  <c r="GB125" i="7"/>
  <c r="GF125" i="7"/>
  <c r="GJ125" i="7"/>
  <c r="GN125" i="7"/>
  <c r="GR125" i="7"/>
  <c r="GV125" i="7"/>
  <c r="GZ125" i="7"/>
  <c r="HD125" i="7"/>
  <c r="HH125" i="7"/>
  <c r="HL125" i="7"/>
  <c r="HP125" i="7"/>
  <c r="HT125" i="7"/>
  <c r="HX125" i="7"/>
  <c r="IB125" i="7"/>
  <c r="IF125" i="7"/>
  <c r="IJ125" i="7"/>
  <c r="IN125" i="7"/>
  <c r="IR125" i="7"/>
  <c r="IV125" i="7"/>
  <c r="IZ125" i="7"/>
  <c r="JD125" i="7"/>
  <c r="JH125" i="7"/>
  <c r="JL125" i="7"/>
  <c r="JP125" i="7"/>
  <c r="JT125" i="7"/>
  <c r="AP123" i="7"/>
  <c r="AT123" i="7"/>
  <c r="AX123" i="7"/>
  <c r="BB123" i="7"/>
  <c r="BF123" i="7"/>
  <c r="BJ123" i="7"/>
  <c r="BN123" i="7"/>
  <c r="BR123" i="7"/>
  <c r="BV123" i="7"/>
  <c r="BZ123" i="7"/>
  <c r="CD123" i="7"/>
  <c r="CJ123" i="7"/>
  <c r="CN123" i="7"/>
  <c r="CR123" i="7"/>
  <c r="CV123" i="7"/>
  <c r="DB123" i="7"/>
  <c r="DF123" i="7"/>
  <c r="DJ123" i="7"/>
  <c r="DN123" i="7"/>
  <c r="DR123" i="7"/>
  <c r="DV123" i="7"/>
  <c r="DZ123" i="7"/>
  <c r="ED123" i="7"/>
  <c r="EH123" i="7"/>
  <c r="EL123" i="7"/>
  <c r="EP123" i="7"/>
  <c r="AQ123" i="7"/>
  <c r="AU123" i="7"/>
  <c r="AY123" i="7"/>
  <c r="BC123" i="7"/>
  <c r="BG123" i="7"/>
  <c r="BK123" i="7"/>
  <c r="BO123" i="7"/>
  <c r="BS123" i="7"/>
  <c r="BW123" i="7"/>
  <c r="CA123" i="7"/>
  <c r="CE123" i="7"/>
  <c r="CK123" i="7"/>
  <c r="CO123" i="7"/>
  <c r="CS123" i="7"/>
  <c r="CW123" i="7"/>
  <c r="DC123" i="7"/>
  <c r="DG123" i="7"/>
  <c r="DK123" i="7"/>
  <c r="DO123" i="7"/>
  <c r="DS123" i="7"/>
  <c r="DW123" i="7"/>
  <c r="EA123" i="7"/>
  <c r="EE123" i="7"/>
  <c r="EI123" i="7"/>
  <c r="EM123" i="7"/>
  <c r="EQ123" i="7"/>
  <c r="EU123" i="7"/>
  <c r="EY123" i="7"/>
  <c r="FC123" i="7"/>
  <c r="FG123" i="7"/>
  <c r="FK123" i="7"/>
  <c r="FO123" i="7"/>
  <c r="FS123" i="7"/>
  <c r="FW123" i="7"/>
  <c r="GA123" i="7"/>
  <c r="GE123" i="7"/>
  <c r="GI123" i="7"/>
  <c r="GM123" i="7"/>
  <c r="GQ123" i="7"/>
  <c r="GU123" i="7"/>
  <c r="GY123" i="7"/>
  <c r="HC123" i="7"/>
  <c r="HG123" i="7"/>
  <c r="HK123" i="7"/>
  <c r="HO123" i="7"/>
  <c r="HS123" i="7"/>
  <c r="HW123" i="7"/>
  <c r="IA123" i="7"/>
  <c r="IE123" i="7"/>
  <c r="II123" i="7"/>
  <c r="IM123" i="7"/>
  <c r="IQ123" i="7"/>
  <c r="IU123" i="7"/>
  <c r="IY123" i="7"/>
  <c r="JC123" i="7"/>
  <c r="JG123" i="7"/>
  <c r="JK123" i="7"/>
  <c r="JO123" i="7"/>
  <c r="JS123" i="7"/>
  <c r="AO123" i="7"/>
  <c r="AW123" i="7"/>
  <c r="BE123" i="7"/>
  <c r="BM123" i="7"/>
  <c r="BU123" i="7"/>
  <c r="CC123" i="7"/>
  <c r="CM123" i="7"/>
  <c r="CU123" i="7"/>
  <c r="DE123" i="7"/>
  <c r="DM123" i="7"/>
  <c r="DU123" i="7"/>
  <c r="EC123" i="7"/>
  <c r="EK123" i="7"/>
  <c r="ES123" i="7"/>
  <c r="EX123" i="7"/>
  <c r="FD123" i="7"/>
  <c r="FI123" i="7"/>
  <c r="FN123" i="7"/>
  <c r="FT123" i="7"/>
  <c r="FY123" i="7"/>
  <c r="GD123" i="7"/>
  <c r="GJ123" i="7"/>
  <c r="GO123" i="7"/>
  <c r="GT123" i="7"/>
  <c r="GZ123" i="7"/>
  <c r="HE123" i="7"/>
  <c r="HJ123" i="7"/>
  <c r="HP123" i="7"/>
  <c r="HU123" i="7"/>
  <c r="HZ123" i="7"/>
  <c r="IF123" i="7"/>
  <c r="IK123" i="7"/>
  <c r="IP123" i="7"/>
  <c r="IV123" i="7"/>
  <c r="JA123" i="7"/>
  <c r="JF123" i="7"/>
  <c r="JL123" i="7"/>
  <c r="JQ123" i="7"/>
  <c r="AR123" i="7"/>
  <c r="AZ123" i="7"/>
  <c r="BH123" i="7"/>
  <c r="BP123" i="7"/>
  <c r="BX123" i="7"/>
  <c r="CF123" i="7"/>
  <c r="CP123" i="7"/>
  <c r="CX123" i="7"/>
  <c r="DH123" i="7"/>
  <c r="DP123" i="7"/>
  <c r="DX123" i="7"/>
  <c r="EF123" i="7"/>
  <c r="EN123" i="7"/>
  <c r="ET123" i="7"/>
  <c r="EZ123" i="7"/>
  <c r="FE123" i="7"/>
  <c r="FJ123" i="7"/>
  <c r="FP123" i="7"/>
  <c r="FU123" i="7"/>
  <c r="FZ123" i="7"/>
  <c r="GF123" i="7"/>
  <c r="GK123" i="7"/>
  <c r="GP123" i="7"/>
  <c r="GV123" i="7"/>
  <c r="HA123" i="7"/>
  <c r="HF123" i="7"/>
  <c r="HL123" i="7"/>
  <c r="HQ123" i="7"/>
  <c r="HV123" i="7"/>
  <c r="IB123" i="7"/>
  <c r="IG123" i="7"/>
  <c r="IL123" i="7"/>
  <c r="IR123" i="7"/>
  <c r="IW123" i="7"/>
  <c r="JB123" i="7"/>
  <c r="JH123" i="7"/>
  <c r="JM123" i="7"/>
  <c r="JR123" i="7"/>
  <c r="AS123" i="7"/>
  <c r="BA123" i="7"/>
  <c r="BI123" i="7"/>
  <c r="BQ123" i="7"/>
  <c r="BY123" i="7"/>
  <c r="CI123" i="7"/>
  <c r="CQ123" i="7"/>
  <c r="CY123" i="7"/>
  <c r="DI123" i="7"/>
  <c r="DQ123" i="7"/>
  <c r="DY123" i="7"/>
  <c r="EG123" i="7"/>
  <c r="EO123" i="7"/>
  <c r="EV123" i="7"/>
  <c r="FA123" i="7"/>
  <c r="FF123" i="7"/>
  <c r="FL123" i="7"/>
  <c r="FQ123" i="7"/>
  <c r="FV123" i="7"/>
  <c r="GB123" i="7"/>
  <c r="GG123" i="7"/>
  <c r="GL123" i="7"/>
  <c r="GR123" i="7"/>
  <c r="GW123" i="7"/>
  <c r="HB123" i="7"/>
  <c r="HH123" i="7"/>
  <c r="HM123" i="7"/>
  <c r="HR123" i="7"/>
  <c r="HX123" i="7"/>
  <c r="IC123" i="7"/>
  <c r="IH123" i="7"/>
  <c r="IN123" i="7"/>
  <c r="IS123" i="7"/>
  <c r="IX123" i="7"/>
  <c r="JD123" i="7"/>
  <c r="JI123" i="7"/>
  <c r="JN123" i="7"/>
  <c r="JT123" i="7"/>
  <c r="AV123" i="7"/>
  <c r="BD123" i="7"/>
  <c r="BL123" i="7"/>
  <c r="BT123" i="7"/>
  <c r="CB123" i="7"/>
  <c r="CL123" i="7"/>
  <c r="CT123" i="7"/>
  <c r="DD123" i="7"/>
  <c r="DL123" i="7"/>
  <c r="DT123" i="7"/>
  <c r="EB123" i="7"/>
  <c r="EJ123" i="7"/>
  <c r="ER123" i="7"/>
  <c r="EW123" i="7"/>
  <c r="FB123" i="7"/>
  <c r="FH123" i="7"/>
  <c r="FM123" i="7"/>
  <c r="FR123" i="7"/>
  <c r="FX123" i="7"/>
  <c r="GC123" i="7"/>
  <c r="GH123" i="7"/>
  <c r="GN123" i="7"/>
  <c r="GS123" i="7"/>
  <c r="GX123" i="7"/>
  <c r="HD123" i="7"/>
  <c r="HI123" i="7"/>
  <c r="HN123" i="7"/>
  <c r="HT123" i="7"/>
  <c r="HY123" i="7"/>
  <c r="ID123" i="7"/>
  <c r="IJ123" i="7"/>
  <c r="IO123" i="7"/>
  <c r="IT123" i="7"/>
  <c r="IZ123" i="7"/>
  <c r="JE123" i="7"/>
  <c r="JJ123" i="7"/>
  <c r="JP123" i="7"/>
  <c r="JU123" i="7"/>
  <c r="AO121" i="7"/>
  <c r="AS121" i="7"/>
  <c r="AW121" i="7"/>
  <c r="BA121" i="7"/>
  <c r="BE121" i="7"/>
  <c r="BI121" i="7"/>
  <c r="BM121" i="7"/>
  <c r="BQ121" i="7"/>
  <c r="BU121" i="7"/>
  <c r="BY121" i="7"/>
  <c r="CC121" i="7"/>
  <c r="CG121" i="7"/>
  <c r="CL121" i="7"/>
  <c r="CP121" i="7"/>
  <c r="CT121" i="7"/>
  <c r="CX121" i="7"/>
  <c r="DD121" i="7"/>
  <c r="DH121" i="7"/>
  <c r="DL121" i="7"/>
  <c r="DP121" i="7"/>
  <c r="DT121" i="7"/>
  <c r="DX121" i="7"/>
  <c r="EB121" i="7"/>
  <c r="EF121" i="7"/>
  <c r="EJ121" i="7"/>
  <c r="EN121" i="7"/>
  <c r="ER121" i="7"/>
  <c r="EV121" i="7"/>
  <c r="EZ121" i="7"/>
  <c r="FD121" i="7"/>
  <c r="FH121" i="7"/>
  <c r="FL121" i="7"/>
  <c r="FP121" i="7"/>
  <c r="FT121" i="7"/>
  <c r="FX121" i="7"/>
  <c r="GB121" i="7"/>
  <c r="GF121" i="7"/>
  <c r="GJ121" i="7"/>
  <c r="GN121" i="7"/>
  <c r="GR121" i="7"/>
  <c r="GV121" i="7"/>
  <c r="GZ121" i="7"/>
  <c r="HD121" i="7"/>
  <c r="HH121" i="7"/>
  <c r="HL121" i="7"/>
  <c r="HP121" i="7"/>
  <c r="HT121" i="7"/>
  <c r="HX121" i="7"/>
  <c r="IB121" i="7"/>
  <c r="IF121" i="7"/>
  <c r="IJ121" i="7"/>
  <c r="IN121" i="7"/>
  <c r="IR121" i="7"/>
  <c r="IV121" i="7"/>
  <c r="IZ121" i="7"/>
  <c r="JD121" i="7"/>
  <c r="JH121" i="7"/>
  <c r="JL121" i="7"/>
  <c r="JP121" i="7"/>
  <c r="JT121" i="7"/>
  <c r="AP121" i="7"/>
  <c r="AT121" i="7"/>
  <c r="AX121" i="7"/>
  <c r="BB121" i="7"/>
  <c r="BF121" i="7"/>
  <c r="BJ121" i="7"/>
  <c r="BN121" i="7"/>
  <c r="BR121" i="7"/>
  <c r="BV121" i="7"/>
  <c r="BZ121" i="7"/>
  <c r="CD121" i="7"/>
  <c r="CH121" i="7"/>
  <c r="CM121" i="7"/>
  <c r="CQ121" i="7"/>
  <c r="CU121" i="7"/>
  <c r="CY121" i="7"/>
  <c r="DE121" i="7"/>
  <c r="DI121" i="7"/>
  <c r="DM121" i="7"/>
  <c r="DQ121" i="7"/>
  <c r="DU121" i="7"/>
  <c r="DY121" i="7"/>
  <c r="EC121" i="7"/>
  <c r="EG121" i="7"/>
  <c r="EK121" i="7"/>
  <c r="EO121" i="7"/>
  <c r="ES121" i="7"/>
  <c r="EW121" i="7"/>
  <c r="FA121" i="7"/>
  <c r="FE121" i="7"/>
  <c r="FI121" i="7"/>
  <c r="FM121" i="7"/>
  <c r="FQ121" i="7"/>
  <c r="FU121" i="7"/>
  <c r="FY121" i="7"/>
  <c r="GC121" i="7"/>
  <c r="GG121" i="7"/>
  <c r="GK121" i="7"/>
  <c r="GO121" i="7"/>
  <c r="GS121" i="7"/>
  <c r="GW121" i="7"/>
  <c r="HA121" i="7"/>
  <c r="HE121" i="7"/>
  <c r="HI121" i="7"/>
  <c r="HM121" i="7"/>
  <c r="HQ121" i="7"/>
  <c r="HU121" i="7"/>
  <c r="HY121" i="7"/>
  <c r="IC121" i="7"/>
  <c r="IG121" i="7"/>
  <c r="IK121" i="7"/>
  <c r="IO121" i="7"/>
  <c r="IS121" i="7"/>
  <c r="IW121" i="7"/>
  <c r="JA121" i="7"/>
  <c r="JE121" i="7"/>
  <c r="JI121" i="7"/>
  <c r="JM121" i="7"/>
  <c r="JQ121" i="7"/>
  <c r="JU121" i="7"/>
  <c r="AQ121" i="7"/>
  <c r="AU121" i="7"/>
  <c r="AY121" i="7"/>
  <c r="BC121" i="7"/>
  <c r="BG121" i="7"/>
  <c r="BK121" i="7"/>
  <c r="BO121" i="7"/>
  <c r="BS121" i="7"/>
  <c r="BW121" i="7"/>
  <c r="CA121" i="7"/>
  <c r="CE121" i="7"/>
  <c r="CJ121" i="7"/>
  <c r="CN121" i="7"/>
  <c r="CR121" i="7"/>
  <c r="CV121" i="7"/>
  <c r="DB121" i="7"/>
  <c r="DF121" i="7"/>
  <c r="DJ121" i="7"/>
  <c r="DN121" i="7"/>
  <c r="DR121" i="7"/>
  <c r="DV121" i="7"/>
  <c r="DZ121" i="7"/>
  <c r="ED121" i="7"/>
  <c r="EH121" i="7"/>
  <c r="EL121" i="7"/>
  <c r="EP121" i="7"/>
  <c r="ET121" i="7"/>
  <c r="EX121" i="7"/>
  <c r="FB121" i="7"/>
  <c r="FF121" i="7"/>
  <c r="FJ121" i="7"/>
  <c r="FN121" i="7"/>
  <c r="FR121" i="7"/>
  <c r="FV121" i="7"/>
  <c r="FZ121" i="7"/>
  <c r="GD121" i="7"/>
  <c r="GH121" i="7"/>
  <c r="GL121" i="7"/>
  <c r="GP121" i="7"/>
  <c r="GT121" i="7"/>
  <c r="GX121" i="7"/>
  <c r="HB121" i="7"/>
  <c r="HF121" i="7"/>
  <c r="HJ121" i="7"/>
  <c r="HN121" i="7"/>
  <c r="HR121" i="7"/>
  <c r="HV121" i="7"/>
  <c r="HZ121" i="7"/>
  <c r="ID121" i="7"/>
  <c r="IH121" i="7"/>
  <c r="IL121" i="7"/>
  <c r="IP121" i="7"/>
  <c r="IT121" i="7"/>
  <c r="IX121" i="7"/>
  <c r="JB121" i="7"/>
  <c r="AR121" i="7"/>
  <c r="AV121" i="7"/>
  <c r="AZ121" i="7"/>
  <c r="BD121" i="7"/>
  <c r="BH121" i="7"/>
  <c r="BL121" i="7"/>
  <c r="BP121" i="7"/>
  <c r="BT121" i="7"/>
  <c r="BX121" i="7"/>
  <c r="CB121" i="7"/>
  <c r="CF121" i="7"/>
  <c r="CK121" i="7"/>
  <c r="CO121" i="7"/>
  <c r="CS121" i="7"/>
  <c r="CW121" i="7"/>
  <c r="DC121" i="7"/>
  <c r="DG121" i="7"/>
  <c r="DK121" i="7"/>
  <c r="DO121" i="7"/>
  <c r="DS121" i="7"/>
  <c r="DW121" i="7"/>
  <c r="EA121" i="7"/>
  <c r="EE121" i="7"/>
  <c r="EI121" i="7"/>
  <c r="EM121" i="7"/>
  <c r="EQ121" i="7"/>
  <c r="EU121" i="7"/>
  <c r="EY121" i="7"/>
  <c r="FC121" i="7"/>
  <c r="FG121" i="7"/>
  <c r="FK121" i="7"/>
  <c r="FO121" i="7"/>
  <c r="FS121" i="7"/>
  <c r="FW121" i="7"/>
  <c r="GA121" i="7"/>
  <c r="GE121" i="7"/>
  <c r="GI121" i="7"/>
  <c r="GM121" i="7"/>
  <c r="GQ121" i="7"/>
  <c r="GU121" i="7"/>
  <c r="GY121" i="7"/>
  <c r="HC121" i="7"/>
  <c r="HG121" i="7"/>
  <c r="HK121" i="7"/>
  <c r="HO121" i="7"/>
  <c r="HS121" i="7"/>
  <c r="HW121" i="7"/>
  <c r="IA121" i="7"/>
  <c r="IE121" i="7"/>
  <c r="II121" i="7"/>
  <c r="IM121" i="7"/>
  <c r="IQ121" i="7"/>
  <c r="IU121" i="7"/>
  <c r="IY121" i="7"/>
  <c r="JC121" i="7"/>
  <c r="JG121" i="7"/>
  <c r="JK121" i="7"/>
  <c r="JO121" i="7"/>
  <c r="JN121" i="7"/>
  <c r="JR121" i="7"/>
  <c r="JF121" i="7"/>
  <c r="JS121" i="7"/>
  <c r="JJ121" i="7"/>
  <c r="L118" i="7"/>
  <c r="O118" i="7"/>
  <c r="L116" i="7"/>
  <c r="P116" i="7" s="1"/>
  <c r="AM116" i="7" s="1"/>
  <c r="O116" i="7"/>
  <c r="L114" i="7"/>
  <c r="O114" i="7"/>
  <c r="L112" i="7"/>
  <c r="M112" i="7" s="1"/>
  <c r="O112" i="7"/>
  <c r="AQ110" i="7"/>
  <c r="AU110" i="7"/>
  <c r="AY110" i="7"/>
  <c r="BC110" i="7"/>
  <c r="BG110" i="7"/>
  <c r="BK110" i="7"/>
  <c r="BO110" i="7"/>
  <c r="BS110" i="7"/>
  <c r="BW110" i="7"/>
  <c r="CA110" i="7"/>
  <c r="CE110" i="7"/>
  <c r="CK110" i="7"/>
  <c r="CO110" i="7"/>
  <c r="CS110" i="7"/>
  <c r="CW110" i="7"/>
  <c r="DC110" i="7"/>
  <c r="DG110" i="7"/>
  <c r="DK110" i="7"/>
  <c r="DO110" i="7"/>
  <c r="DS110" i="7"/>
  <c r="DW110" i="7"/>
  <c r="EA110" i="7"/>
  <c r="EE110" i="7"/>
  <c r="EI110" i="7"/>
  <c r="EM110" i="7"/>
  <c r="EQ110" i="7"/>
  <c r="EU110" i="7"/>
  <c r="EY110" i="7"/>
  <c r="FC110" i="7"/>
  <c r="FG110" i="7"/>
  <c r="FK110" i="7"/>
  <c r="FO110" i="7"/>
  <c r="FS110" i="7"/>
  <c r="FW110" i="7"/>
  <c r="GA110" i="7"/>
  <c r="AR110" i="7"/>
  <c r="AV110" i="7"/>
  <c r="AZ110" i="7"/>
  <c r="BD110" i="7"/>
  <c r="BH110" i="7"/>
  <c r="BL110" i="7"/>
  <c r="BP110" i="7"/>
  <c r="BT110" i="7"/>
  <c r="BX110" i="7"/>
  <c r="CB110" i="7"/>
  <c r="CF110" i="7"/>
  <c r="CL110" i="7"/>
  <c r="CP110" i="7"/>
  <c r="CT110" i="7"/>
  <c r="CX110" i="7"/>
  <c r="DD110" i="7"/>
  <c r="DH110" i="7"/>
  <c r="DL110" i="7"/>
  <c r="DP110" i="7"/>
  <c r="DT110" i="7"/>
  <c r="DX110" i="7"/>
  <c r="EB110" i="7"/>
  <c r="EF110" i="7"/>
  <c r="EJ110" i="7"/>
  <c r="EN110" i="7"/>
  <c r="ER110" i="7"/>
  <c r="EV110" i="7"/>
  <c r="EZ110" i="7"/>
  <c r="FD110" i="7"/>
  <c r="FH110" i="7"/>
  <c r="FL110" i="7"/>
  <c r="FP110" i="7"/>
  <c r="FT110" i="7"/>
  <c r="FX110" i="7"/>
  <c r="GB110" i="7"/>
  <c r="GF110" i="7"/>
  <c r="GJ110" i="7"/>
  <c r="GN110" i="7"/>
  <c r="GR110" i="7"/>
  <c r="GV110" i="7"/>
  <c r="GZ110" i="7"/>
  <c r="HD110" i="7"/>
  <c r="HH110" i="7"/>
  <c r="HL110" i="7"/>
  <c r="HP110" i="7"/>
  <c r="HT110" i="7"/>
  <c r="HX110" i="7"/>
  <c r="IB110" i="7"/>
  <c r="IF110" i="7"/>
  <c r="IJ110" i="7"/>
  <c r="IN110" i="7"/>
  <c r="IR110" i="7"/>
  <c r="IV110" i="7"/>
  <c r="IZ110" i="7"/>
  <c r="JD110" i="7"/>
  <c r="JH110" i="7"/>
  <c r="JL110" i="7"/>
  <c r="JP110" i="7"/>
  <c r="JT110" i="7"/>
  <c r="AO110" i="7"/>
  <c r="AW110" i="7"/>
  <c r="BE110" i="7"/>
  <c r="BM110" i="7"/>
  <c r="BU110" i="7"/>
  <c r="CC110" i="7"/>
  <c r="CM110" i="7"/>
  <c r="CU110" i="7"/>
  <c r="DE110" i="7"/>
  <c r="DM110" i="7"/>
  <c r="DU110" i="7"/>
  <c r="EC110" i="7"/>
  <c r="EK110" i="7"/>
  <c r="ES110" i="7"/>
  <c r="FA110" i="7"/>
  <c r="FI110" i="7"/>
  <c r="FQ110" i="7"/>
  <c r="FY110" i="7"/>
  <c r="GE110" i="7"/>
  <c r="GK110" i="7"/>
  <c r="GP110" i="7"/>
  <c r="GU110" i="7"/>
  <c r="HA110" i="7"/>
  <c r="HF110" i="7"/>
  <c r="HK110" i="7"/>
  <c r="HQ110" i="7"/>
  <c r="HV110" i="7"/>
  <c r="IA110" i="7"/>
  <c r="IG110" i="7"/>
  <c r="IL110" i="7"/>
  <c r="IQ110" i="7"/>
  <c r="IW110" i="7"/>
  <c r="JB110" i="7"/>
  <c r="JG110" i="7"/>
  <c r="JM110" i="7"/>
  <c r="JR110" i="7"/>
  <c r="AP110" i="7"/>
  <c r="AX110" i="7"/>
  <c r="BF110" i="7"/>
  <c r="BN110" i="7"/>
  <c r="BV110" i="7"/>
  <c r="CD110" i="7"/>
  <c r="CN110" i="7"/>
  <c r="CV110" i="7"/>
  <c r="DF110" i="7"/>
  <c r="DN110" i="7"/>
  <c r="DV110" i="7"/>
  <c r="ED110" i="7"/>
  <c r="EL110" i="7"/>
  <c r="ET110" i="7"/>
  <c r="FB110" i="7"/>
  <c r="FJ110" i="7"/>
  <c r="FR110" i="7"/>
  <c r="FZ110" i="7"/>
  <c r="GG110" i="7"/>
  <c r="GL110" i="7"/>
  <c r="GQ110" i="7"/>
  <c r="GW110" i="7"/>
  <c r="HB110" i="7"/>
  <c r="HG110" i="7"/>
  <c r="HM110" i="7"/>
  <c r="HR110" i="7"/>
  <c r="HW110" i="7"/>
  <c r="IC110" i="7"/>
  <c r="IH110" i="7"/>
  <c r="IM110" i="7"/>
  <c r="IS110" i="7"/>
  <c r="IX110" i="7"/>
  <c r="JC110" i="7"/>
  <c r="JI110" i="7"/>
  <c r="JN110" i="7"/>
  <c r="JS110" i="7"/>
  <c r="AS110" i="7"/>
  <c r="BA110" i="7"/>
  <c r="BI110" i="7"/>
  <c r="BQ110" i="7"/>
  <c r="BY110" i="7"/>
  <c r="CH110" i="7"/>
  <c r="CQ110" i="7"/>
  <c r="CY110" i="7"/>
  <c r="DI110" i="7"/>
  <c r="DQ110" i="7"/>
  <c r="DY110" i="7"/>
  <c r="EG110" i="7"/>
  <c r="EO110" i="7"/>
  <c r="EW110" i="7"/>
  <c r="FE110" i="7"/>
  <c r="FM110" i="7"/>
  <c r="FU110" i="7"/>
  <c r="GC110" i="7"/>
  <c r="GH110" i="7"/>
  <c r="GM110" i="7"/>
  <c r="GS110" i="7"/>
  <c r="GX110" i="7"/>
  <c r="HC110" i="7"/>
  <c r="HI110" i="7"/>
  <c r="HN110" i="7"/>
  <c r="HS110" i="7"/>
  <c r="HY110" i="7"/>
  <c r="ID110" i="7"/>
  <c r="II110" i="7"/>
  <c r="IO110" i="7"/>
  <c r="IT110" i="7"/>
  <c r="IY110" i="7"/>
  <c r="JE110" i="7"/>
  <c r="JJ110" i="7"/>
  <c r="JO110" i="7"/>
  <c r="JU110" i="7"/>
  <c r="AT110" i="7"/>
  <c r="BB110" i="7"/>
  <c r="BJ110" i="7"/>
  <c r="BR110" i="7"/>
  <c r="BZ110" i="7"/>
  <c r="CJ110" i="7"/>
  <c r="CR110" i="7"/>
  <c r="DB110" i="7"/>
  <c r="DJ110" i="7"/>
  <c r="DR110" i="7"/>
  <c r="DZ110" i="7"/>
  <c r="EH110" i="7"/>
  <c r="EP110" i="7"/>
  <c r="EX110" i="7"/>
  <c r="FF110" i="7"/>
  <c r="FN110" i="7"/>
  <c r="FV110" i="7"/>
  <c r="GD110" i="7"/>
  <c r="GI110" i="7"/>
  <c r="GO110" i="7"/>
  <c r="GT110" i="7"/>
  <c r="GY110" i="7"/>
  <c r="HE110" i="7"/>
  <c r="HJ110" i="7"/>
  <c r="HO110" i="7"/>
  <c r="HU110" i="7"/>
  <c r="HZ110" i="7"/>
  <c r="IE110" i="7"/>
  <c r="IK110" i="7"/>
  <c r="IP110" i="7"/>
  <c r="IU110" i="7"/>
  <c r="JA110" i="7"/>
  <c r="JF110" i="7"/>
  <c r="JK110" i="7"/>
  <c r="JQ110" i="7"/>
  <c r="L109" i="7"/>
  <c r="P109" i="7" s="1"/>
  <c r="O109" i="7"/>
  <c r="Q109" i="7" s="1"/>
  <c r="L107" i="7"/>
  <c r="O107" i="7"/>
  <c r="AQ367" i="7"/>
  <c r="AU367" i="7"/>
  <c r="AY367" i="7"/>
  <c r="BC367" i="7"/>
  <c r="BG367" i="7"/>
  <c r="BK367" i="7"/>
  <c r="BO367" i="7"/>
  <c r="BS367" i="7"/>
  <c r="BW367" i="7"/>
  <c r="CA367" i="7"/>
  <c r="CE367" i="7"/>
  <c r="CI367" i="7"/>
  <c r="CM367" i="7"/>
  <c r="CQ367" i="7"/>
  <c r="CU367" i="7"/>
  <c r="CY367" i="7"/>
  <c r="DC367" i="7"/>
  <c r="DG367" i="7"/>
  <c r="DK367" i="7"/>
  <c r="DO367" i="7"/>
  <c r="DS367" i="7"/>
  <c r="DW367" i="7"/>
  <c r="EA367" i="7"/>
  <c r="EE367" i="7"/>
  <c r="EI367" i="7"/>
  <c r="EM367" i="7"/>
  <c r="EQ367" i="7"/>
  <c r="EU367" i="7"/>
  <c r="EY367" i="7"/>
  <c r="FC367" i="7"/>
  <c r="FG367" i="7"/>
  <c r="FK367" i="7"/>
  <c r="FO367" i="7"/>
  <c r="FS367" i="7"/>
  <c r="FW367" i="7"/>
  <c r="GA367" i="7"/>
  <c r="GE367" i="7"/>
  <c r="GI367" i="7"/>
  <c r="GM367" i="7"/>
  <c r="GQ367" i="7"/>
  <c r="GU367" i="7"/>
  <c r="GY367" i="7"/>
  <c r="HC367" i="7"/>
  <c r="HG367" i="7"/>
  <c r="HK367" i="7"/>
  <c r="HO367" i="7"/>
  <c r="HS367" i="7"/>
  <c r="HW367" i="7"/>
  <c r="IA367" i="7"/>
  <c r="IE367" i="7"/>
  <c r="II367" i="7"/>
  <c r="IM367" i="7"/>
  <c r="IQ367" i="7"/>
  <c r="IU367" i="7"/>
  <c r="IY367" i="7"/>
  <c r="JE367" i="7"/>
  <c r="JI367" i="7"/>
  <c r="JM367" i="7"/>
  <c r="JQ367" i="7"/>
  <c r="JR367" i="7"/>
  <c r="AR367" i="7"/>
  <c r="AV367" i="7"/>
  <c r="AZ367" i="7"/>
  <c r="BD367" i="7"/>
  <c r="BH367" i="7"/>
  <c r="BL367" i="7"/>
  <c r="BP367" i="7"/>
  <c r="BT367" i="7"/>
  <c r="BX367" i="7"/>
  <c r="CB367" i="7"/>
  <c r="CF367" i="7"/>
  <c r="CJ367" i="7"/>
  <c r="CN367" i="7"/>
  <c r="CR367" i="7"/>
  <c r="CV367" i="7"/>
  <c r="CZ367" i="7"/>
  <c r="DD367" i="7"/>
  <c r="DH367" i="7"/>
  <c r="DL367" i="7"/>
  <c r="DP367" i="7"/>
  <c r="DT367" i="7"/>
  <c r="DX367" i="7"/>
  <c r="EB367" i="7"/>
  <c r="EF367" i="7"/>
  <c r="EJ367" i="7"/>
  <c r="EN367" i="7"/>
  <c r="ER367" i="7"/>
  <c r="EV367" i="7"/>
  <c r="EZ367" i="7"/>
  <c r="FD367" i="7"/>
  <c r="FH367" i="7"/>
  <c r="FL367" i="7"/>
  <c r="FP367" i="7"/>
  <c r="FT367" i="7"/>
  <c r="FX367" i="7"/>
  <c r="GB367" i="7"/>
  <c r="GF367" i="7"/>
  <c r="GJ367" i="7"/>
  <c r="GN367" i="7"/>
  <c r="GR367" i="7"/>
  <c r="GV367" i="7"/>
  <c r="GZ367" i="7"/>
  <c r="HD367" i="7"/>
  <c r="HH367" i="7"/>
  <c r="HL367" i="7"/>
  <c r="HP367" i="7"/>
  <c r="HT367" i="7"/>
  <c r="HX367" i="7"/>
  <c r="IB367" i="7"/>
  <c r="IF367" i="7"/>
  <c r="IJ367" i="7"/>
  <c r="IN367" i="7"/>
  <c r="IR367" i="7"/>
  <c r="IV367" i="7"/>
  <c r="IZ367" i="7"/>
  <c r="JF367" i="7"/>
  <c r="AO367" i="7"/>
  <c r="AS367" i="7"/>
  <c r="AW367" i="7"/>
  <c r="BA367" i="7"/>
  <c r="BE367" i="7"/>
  <c r="BI367" i="7"/>
  <c r="BM367" i="7"/>
  <c r="BQ367" i="7"/>
  <c r="BU367" i="7"/>
  <c r="BY367" i="7"/>
  <c r="CC367" i="7"/>
  <c r="CG367" i="7"/>
  <c r="CK367" i="7"/>
  <c r="CO367" i="7"/>
  <c r="CS367" i="7"/>
  <c r="CW367" i="7"/>
  <c r="DA367" i="7"/>
  <c r="DE367" i="7"/>
  <c r="DI367" i="7"/>
  <c r="DM367" i="7"/>
  <c r="DQ367" i="7"/>
  <c r="DU367" i="7"/>
  <c r="DY367" i="7"/>
  <c r="EC367" i="7"/>
  <c r="EG367" i="7"/>
  <c r="EK367" i="7"/>
  <c r="EO367" i="7"/>
  <c r="ES367" i="7"/>
  <c r="EW367" i="7"/>
  <c r="FA367" i="7"/>
  <c r="FE367" i="7"/>
  <c r="FI367" i="7"/>
  <c r="FM367" i="7"/>
  <c r="FQ367" i="7"/>
  <c r="FU367" i="7"/>
  <c r="FY367" i="7"/>
  <c r="GC367" i="7"/>
  <c r="GG367" i="7"/>
  <c r="GK367" i="7"/>
  <c r="GO367" i="7"/>
  <c r="GS367" i="7"/>
  <c r="GW367" i="7"/>
  <c r="HA367" i="7"/>
  <c r="HE367" i="7"/>
  <c r="HI367" i="7"/>
  <c r="HM367" i="7"/>
  <c r="HQ367" i="7"/>
  <c r="HU367" i="7"/>
  <c r="HY367" i="7"/>
  <c r="IC367" i="7"/>
  <c r="IG367" i="7"/>
  <c r="IK367" i="7"/>
  <c r="IO367" i="7"/>
  <c r="IS367" i="7"/>
  <c r="IW367" i="7"/>
  <c r="JA367" i="7"/>
  <c r="JG367" i="7"/>
  <c r="JK367" i="7"/>
  <c r="JO367" i="7"/>
  <c r="JS367" i="7"/>
  <c r="JJ367" i="7"/>
  <c r="AP367" i="7"/>
  <c r="AT367" i="7"/>
  <c r="AX367" i="7"/>
  <c r="BB367" i="7"/>
  <c r="BF367" i="7"/>
  <c r="BJ367" i="7"/>
  <c r="BN367" i="7"/>
  <c r="BR367" i="7"/>
  <c r="BV367" i="7"/>
  <c r="BZ367" i="7"/>
  <c r="CD367" i="7"/>
  <c r="CH367" i="7"/>
  <c r="CL367" i="7"/>
  <c r="CP367" i="7"/>
  <c r="CT367" i="7"/>
  <c r="CX367" i="7"/>
  <c r="DB367" i="7"/>
  <c r="DF367" i="7"/>
  <c r="DJ367" i="7"/>
  <c r="DN367" i="7"/>
  <c r="DR367" i="7"/>
  <c r="DV367" i="7"/>
  <c r="DZ367" i="7"/>
  <c r="ED367" i="7"/>
  <c r="EH367" i="7"/>
  <c r="EL367" i="7"/>
  <c r="EP367" i="7"/>
  <c r="ET367" i="7"/>
  <c r="EX367" i="7"/>
  <c r="FB367" i="7"/>
  <c r="FF367" i="7"/>
  <c r="FJ367" i="7"/>
  <c r="FN367" i="7"/>
  <c r="FR367" i="7"/>
  <c r="FV367" i="7"/>
  <c r="FZ367" i="7"/>
  <c r="GD367" i="7"/>
  <c r="GH367" i="7"/>
  <c r="GL367" i="7"/>
  <c r="GP367" i="7"/>
  <c r="GT367" i="7"/>
  <c r="GX367" i="7"/>
  <c r="HB367" i="7"/>
  <c r="HF367" i="7"/>
  <c r="HJ367" i="7"/>
  <c r="HN367" i="7"/>
  <c r="HR367" i="7"/>
  <c r="HV367" i="7"/>
  <c r="HZ367" i="7"/>
  <c r="ID367" i="7"/>
  <c r="IH367" i="7"/>
  <c r="IL367" i="7"/>
  <c r="IP367" i="7"/>
  <c r="IT367" i="7"/>
  <c r="IX367" i="7"/>
  <c r="JD367" i="7"/>
  <c r="JH367" i="7"/>
  <c r="JL367" i="7"/>
  <c r="JP367" i="7"/>
  <c r="JN367" i="7"/>
  <c r="AO359" i="7"/>
  <c r="AS359" i="7"/>
  <c r="AW359" i="7"/>
  <c r="BA359" i="7"/>
  <c r="BE359" i="7"/>
  <c r="BI359" i="7"/>
  <c r="BM359" i="7"/>
  <c r="BQ359" i="7"/>
  <c r="BU359" i="7"/>
  <c r="BY359" i="7"/>
  <c r="CC359" i="7"/>
  <c r="CG359" i="7"/>
  <c r="CK359" i="7"/>
  <c r="CO359" i="7"/>
  <c r="CS359" i="7"/>
  <c r="CW359" i="7"/>
  <c r="DA359" i="7"/>
  <c r="DE359" i="7"/>
  <c r="DI359" i="7"/>
  <c r="DM359" i="7"/>
  <c r="DQ359" i="7"/>
  <c r="DU359" i="7"/>
  <c r="DY359" i="7"/>
  <c r="EC359" i="7"/>
  <c r="EG359" i="7"/>
  <c r="EK359" i="7"/>
  <c r="EO359" i="7"/>
  <c r="ES359" i="7"/>
  <c r="EW359" i="7"/>
  <c r="FA359" i="7"/>
  <c r="FE359" i="7"/>
  <c r="FI359" i="7"/>
  <c r="FM359" i="7"/>
  <c r="FQ359" i="7"/>
  <c r="FU359" i="7"/>
  <c r="FY359" i="7"/>
  <c r="GC359" i="7"/>
  <c r="GG359" i="7"/>
  <c r="GK359" i="7"/>
  <c r="GO359" i="7"/>
  <c r="GS359" i="7"/>
  <c r="GW359" i="7"/>
  <c r="HA359" i="7"/>
  <c r="HE359" i="7"/>
  <c r="HI359" i="7"/>
  <c r="HM359" i="7"/>
  <c r="HQ359" i="7"/>
  <c r="HU359" i="7"/>
  <c r="HY359" i="7"/>
  <c r="IC359" i="7"/>
  <c r="IG359" i="7"/>
  <c r="IK359" i="7"/>
  <c r="IO359" i="7"/>
  <c r="IS359" i="7"/>
  <c r="IW359" i="7"/>
  <c r="JA359" i="7"/>
  <c r="JG359" i="7"/>
  <c r="JK359" i="7"/>
  <c r="JO359" i="7"/>
  <c r="JS359" i="7"/>
  <c r="AP359" i="7"/>
  <c r="AT359" i="7"/>
  <c r="AX359" i="7"/>
  <c r="BB359" i="7"/>
  <c r="BF359" i="7"/>
  <c r="BJ359" i="7"/>
  <c r="BN359" i="7"/>
  <c r="BR359" i="7"/>
  <c r="BV359" i="7"/>
  <c r="BZ359" i="7"/>
  <c r="CD359" i="7"/>
  <c r="CH359" i="7"/>
  <c r="CL359" i="7"/>
  <c r="CP359" i="7"/>
  <c r="CT359" i="7"/>
  <c r="CX359" i="7"/>
  <c r="DB359" i="7"/>
  <c r="DF359" i="7"/>
  <c r="DJ359" i="7"/>
  <c r="DN359" i="7"/>
  <c r="DR359" i="7"/>
  <c r="DV359" i="7"/>
  <c r="DZ359" i="7"/>
  <c r="ED359" i="7"/>
  <c r="EH359" i="7"/>
  <c r="EL359" i="7"/>
  <c r="EP359" i="7"/>
  <c r="ET359" i="7"/>
  <c r="EX359" i="7"/>
  <c r="FB359" i="7"/>
  <c r="FF359" i="7"/>
  <c r="FJ359" i="7"/>
  <c r="FN359" i="7"/>
  <c r="FR359" i="7"/>
  <c r="FV359" i="7"/>
  <c r="FZ359" i="7"/>
  <c r="GD359" i="7"/>
  <c r="GH359" i="7"/>
  <c r="GL359" i="7"/>
  <c r="GP359" i="7"/>
  <c r="GT359" i="7"/>
  <c r="GX359" i="7"/>
  <c r="HB359" i="7"/>
  <c r="HF359" i="7"/>
  <c r="HJ359" i="7"/>
  <c r="HN359" i="7"/>
  <c r="HR359" i="7"/>
  <c r="HV359" i="7"/>
  <c r="HZ359" i="7"/>
  <c r="ID359" i="7"/>
  <c r="IH359" i="7"/>
  <c r="IL359" i="7"/>
  <c r="IP359" i="7"/>
  <c r="IT359" i="7"/>
  <c r="IX359" i="7"/>
  <c r="JD359" i="7"/>
  <c r="JH359" i="7"/>
  <c r="JL359" i="7"/>
  <c r="JP359" i="7"/>
  <c r="AQ359" i="7"/>
  <c r="AU359" i="7"/>
  <c r="AY359" i="7"/>
  <c r="BC359" i="7"/>
  <c r="BG359" i="7"/>
  <c r="BK359" i="7"/>
  <c r="BO359" i="7"/>
  <c r="BS359" i="7"/>
  <c r="BW359" i="7"/>
  <c r="CA359" i="7"/>
  <c r="CE359" i="7"/>
  <c r="CI359" i="7"/>
  <c r="CM359" i="7"/>
  <c r="CQ359" i="7"/>
  <c r="CU359" i="7"/>
  <c r="CY359" i="7"/>
  <c r="DC359" i="7"/>
  <c r="DG359" i="7"/>
  <c r="DK359" i="7"/>
  <c r="DO359" i="7"/>
  <c r="DS359" i="7"/>
  <c r="DW359" i="7"/>
  <c r="EA359" i="7"/>
  <c r="EE359" i="7"/>
  <c r="EI359" i="7"/>
  <c r="EM359" i="7"/>
  <c r="EQ359" i="7"/>
  <c r="EU359" i="7"/>
  <c r="EY359" i="7"/>
  <c r="FC359" i="7"/>
  <c r="FG359" i="7"/>
  <c r="FK359" i="7"/>
  <c r="FO359" i="7"/>
  <c r="FS359" i="7"/>
  <c r="FW359" i="7"/>
  <c r="GA359" i="7"/>
  <c r="GE359" i="7"/>
  <c r="GI359" i="7"/>
  <c r="GM359" i="7"/>
  <c r="GQ359" i="7"/>
  <c r="GU359" i="7"/>
  <c r="GY359" i="7"/>
  <c r="HC359" i="7"/>
  <c r="HG359" i="7"/>
  <c r="HK359" i="7"/>
  <c r="HO359" i="7"/>
  <c r="HS359" i="7"/>
  <c r="HW359" i="7"/>
  <c r="IA359" i="7"/>
  <c r="IE359" i="7"/>
  <c r="II359" i="7"/>
  <c r="IM359" i="7"/>
  <c r="IQ359" i="7"/>
  <c r="IU359" i="7"/>
  <c r="IY359" i="7"/>
  <c r="JE359" i="7"/>
  <c r="JI359" i="7"/>
  <c r="JM359" i="7"/>
  <c r="JQ359" i="7"/>
  <c r="AR359" i="7"/>
  <c r="AV359" i="7"/>
  <c r="AZ359" i="7"/>
  <c r="BD359" i="7"/>
  <c r="BH359" i="7"/>
  <c r="BL359" i="7"/>
  <c r="BP359" i="7"/>
  <c r="BT359" i="7"/>
  <c r="BX359" i="7"/>
  <c r="CB359" i="7"/>
  <c r="CF359" i="7"/>
  <c r="CJ359" i="7"/>
  <c r="CN359" i="7"/>
  <c r="CR359" i="7"/>
  <c r="CV359" i="7"/>
  <c r="CZ359" i="7"/>
  <c r="DD359" i="7"/>
  <c r="DH359" i="7"/>
  <c r="DL359" i="7"/>
  <c r="DP359" i="7"/>
  <c r="DT359" i="7"/>
  <c r="DX359" i="7"/>
  <c r="EB359" i="7"/>
  <c r="EF359" i="7"/>
  <c r="EJ359" i="7"/>
  <c r="EN359" i="7"/>
  <c r="ER359" i="7"/>
  <c r="EV359" i="7"/>
  <c r="EZ359" i="7"/>
  <c r="FD359" i="7"/>
  <c r="FH359" i="7"/>
  <c r="FL359" i="7"/>
  <c r="FP359" i="7"/>
  <c r="FT359" i="7"/>
  <c r="FX359" i="7"/>
  <c r="GB359" i="7"/>
  <c r="GF359" i="7"/>
  <c r="GJ359" i="7"/>
  <c r="GN359" i="7"/>
  <c r="GR359" i="7"/>
  <c r="GV359" i="7"/>
  <c r="GZ359" i="7"/>
  <c r="HD359" i="7"/>
  <c r="HH359" i="7"/>
  <c r="HL359" i="7"/>
  <c r="HP359" i="7"/>
  <c r="HT359" i="7"/>
  <c r="HX359" i="7"/>
  <c r="IB359" i="7"/>
  <c r="IF359" i="7"/>
  <c r="IJ359" i="7"/>
  <c r="IN359" i="7"/>
  <c r="IR359" i="7"/>
  <c r="IV359" i="7"/>
  <c r="IZ359" i="7"/>
  <c r="JF359" i="7"/>
  <c r="JJ359" i="7"/>
  <c r="JN359" i="7"/>
  <c r="JR359" i="7"/>
  <c r="AQ48" i="7"/>
  <c r="AU48" i="7"/>
  <c r="AY48" i="7"/>
  <c r="BC48" i="7"/>
  <c r="BG48" i="7"/>
  <c r="BK48" i="7"/>
  <c r="BO48" i="7"/>
  <c r="BS48" i="7"/>
  <c r="BW48" i="7"/>
  <c r="CA48" i="7"/>
  <c r="CE48" i="7"/>
  <c r="CI48" i="7"/>
  <c r="CM48" i="7"/>
  <c r="CQ48" i="7"/>
  <c r="CU48" i="7"/>
  <c r="CY48" i="7"/>
  <c r="DC48" i="7"/>
  <c r="DG48" i="7"/>
  <c r="DK48" i="7"/>
  <c r="DO48" i="7"/>
  <c r="DS48" i="7"/>
  <c r="DW48" i="7"/>
  <c r="EA48" i="7"/>
  <c r="EE48" i="7"/>
  <c r="EI48" i="7"/>
  <c r="EM48" i="7"/>
  <c r="EQ48" i="7"/>
  <c r="EU48" i="7"/>
  <c r="EY48" i="7"/>
  <c r="FC48" i="7"/>
  <c r="FG48" i="7"/>
  <c r="FK48" i="7"/>
  <c r="FO48" i="7"/>
  <c r="FS48" i="7"/>
  <c r="FW48" i="7"/>
  <c r="GA48" i="7"/>
  <c r="GE48" i="7"/>
  <c r="GI48" i="7"/>
  <c r="GM48" i="7"/>
  <c r="GQ48" i="7"/>
  <c r="GU48" i="7"/>
  <c r="GY48" i="7"/>
  <c r="HC48" i="7"/>
  <c r="HG48" i="7"/>
  <c r="HK48" i="7"/>
  <c r="HO48" i="7"/>
  <c r="HS48" i="7"/>
  <c r="HW48" i="7"/>
  <c r="IA48" i="7"/>
  <c r="IE48" i="7"/>
  <c r="II48" i="7"/>
  <c r="IM48" i="7"/>
  <c r="IQ48" i="7"/>
  <c r="IU48" i="7"/>
  <c r="IY48" i="7"/>
  <c r="JC48" i="7"/>
  <c r="JG48" i="7"/>
  <c r="JK48" i="7"/>
  <c r="JO48" i="7"/>
  <c r="JS48" i="7"/>
  <c r="AR48" i="7"/>
  <c r="AV48" i="7"/>
  <c r="AZ48" i="7"/>
  <c r="BD48" i="7"/>
  <c r="BH48" i="7"/>
  <c r="BL48" i="7"/>
  <c r="BP48" i="7"/>
  <c r="BT48" i="7"/>
  <c r="BX48" i="7"/>
  <c r="CB48" i="7"/>
  <c r="CF48" i="7"/>
  <c r="CJ48" i="7"/>
  <c r="CN48" i="7"/>
  <c r="CR48" i="7"/>
  <c r="CV48" i="7"/>
  <c r="CZ48" i="7"/>
  <c r="DD48" i="7"/>
  <c r="DH48" i="7"/>
  <c r="DL48" i="7"/>
  <c r="DP48" i="7"/>
  <c r="DT48" i="7"/>
  <c r="DX48" i="7"/>
  <c r="EB48" i="7"/>
  <c r="EF48" i="7"/>
  <c r="EJ48" i="7"/>
  <c r="EN48" i="7"/>
  <c r="ER48" i="7"/>
  <c r="EV48" i="7"/>
  <c r="EZ48" i="7"/>
  <c r="FD48" i="7"/>
  <c r="FH48" i="7"/>
  <c r="FL48" i="7"/>
  <c r="FP48" i="7"/>
  <c r="FT48" i="7"/>
  <c r="FX48" i="7"/>
  <c r="GB48" i="7"/>
  <c r="GF48" i="7"/>
  <c r="GJ48" i="7"/>
  <c r="GN48" i="7"/>
  <c r="GR48" i="7"/>
  <c r="GV48" i="7"/>
  <c r="GZ48" i="7"/>
  <c r="HD48" i="7"/>
  <c r="HH48" i="7"/>
  <c r="HL48" i="7"/>
  <c r="HP48" i="7"/>
  <c r="HT48" i="7"/>
  <c r="HX48" i="7"/>
  <c r="IB48" i="7"/>
  <c r="IF48" i="7"/>
  <c r="IJ48" i="7"/>
  <c r="IN48" i="7"/>
  <c r="IR48" i="7"/>
  <c r="IV48" i="7"/>
  <c r="IZ48" i="7"/>
  <c r="JD48" i="7"/>
  <c r="JH48" i="7"/>
  <c r="JL48" i="7"/>
  <c r="JP48" i="7"/>
  <c r="JT48" i="7"/>
  <c r="AO48" i="7"/>
  <c r="AS48" i="7"/>
  <c r="AW48" i="7"/>
  <c r="BA48" i="7"/>
  <c r="BE48" i="7"/>
  <c r="BI48" i="7"/>
  <c r="BM48" i="7"/>
  <c r="BQ48" i="7"/>
  <c r="BU48" i="7"/>
  <c r="BY48" i="7"/>
  <c r="CC48" i="7"/>
  <c r="CG48" i="7"/>
  <c r="CK48" i="7"/>
  <c r="CO48" i="7"/>
  <c r="CS48" i="7"/>
  <c r="CW48" i="7"/>
  <c r="DA48" i="7"/>
  <c r="DE48" i="7"/>
  <c r="DI48" i="7"/>
  <c r="DM48" i="7"/>
  <c r="DQ48" i="7"/>
  <c r="DU48" i="7"/>
  <c r="DY48" i="7"/>
  <c r="EC48" i="7"/>
  <c r="EG48" i="7"/>
  <c r="EK48" i="7"/>
  <c r="EO48" i="7"/>
  <c r="ES48" i="7"/>
  <c r="EW48" i="7"/>
  <c r="FA48" i="7"/>
  <c r="FE48" i="7"/>
  <c r="FI48" i="7"/>
  <c r="FM48" i="7"/>
  <c r="FQ48" i="7"/>
  <c r="FU48" i="7"/>
  <c r="FY48" i="7"/>
  <c r="GC48" i="7"/>
  <c r="GG48" i="7"/>
  <c r="GK48" i="7"/>
  <c r="GO48" i="7"/>
  <c r="GS48" i="7"/>
  <c r="GW48" i="7"/>
  <c r="HA48" i="7"/>
  <c r="HE48" i="7"/>
  <c r="HI48" i="7"/>
  <c r="HM48" i="7"/>
  <c r="HQ48" i="7"/>
  <c r="HU48" i="7"/>
  <c r="HY48" i="7"/>
  <c r="IC48" i="7"/>
  <c r="IG48" i="7"/>
  <c r="IK48" i="7"/>
  <c r="IO48" i="7"/>
  <c r="IS48" i="7"/>
  <c r="IW48" i="7"/>
  <c r="JA48" i="7"/>
  <c r="JE48" i="7"/>
  <c r="JI48" i="7"/>
  <c r="JM48" i="7"/>
  <c r="JQ48" i="7"/>
  <c r="JU48" i="7"/>
  <c r="AP48" i="7"/>
  <c r="AT48" i="7"/>
  <c r="AX48" i="7"/>
  <c r="BB48" i="7"/>
  <c r="BF48" i="7"/>
  <c r="BJ48" i="7"/>
  <c r="BN48" i="7"/>
  <c r="BR48" i="7"/>
  <c r="BV48" i="7"/>
  <c r="BZ48" i="7"/>
  <c r="CD48" i="7"/>
  <c r="CH48" i="7"/>
  <c r="CL48" i="7"/>
  <c r="CP48" i="7"/>
  <c r="CT48" i="7"/>
  <c r="CX48" i="7"/>
  <c r="DB48" i="7"/>
  <c r="DF48" i="7"/>
  <c r="DJ48" i="7"/>
  <c r="DN48" i="7"/>
  <c r="DR48" i="7"/>
  <c r="DV48" i="7"/>
  <c r="DZ48" i="7"/>
  <c r="ED48" i="7"/>
  <c r="EP48" i="7"/>
  <c r="FF48" i="7"/>
  <c r="FV48" i="7"/>
  <c r="GL48" i="7"/>
  <c r="HB48" i="7"/>
  <c r="HR48" i="7"/>
  <c r="IH48" i="7"/>
  <c r="IX48" i="7"/>
  <c r="JN48" i="7"/>
  <c r="ET48" i="7"/>
  <c r="FJ48" i="7"/>
  <c r="FZ48" i="7"/>
  <c r="GP48" i="7"/>
  <c r="HF48" i="7"/>
  <c r="HV48" i="7"/>
  <c r="IL48" i="7"/>
  <c r="JB48" i="7"/>
  <c r="JR48" i="7"/>
  <c r="EH48" i="7"/>
  <c r="EX48" i="7"/>
  <c r="FN48" i="7"/>
  <c r="GD48" i="7"/>
  <c r="GT48" i="7"/>
  <c r="HJ48" i="7"/>
  <c r="HZ48" i="7"/>
  <c r="IP48" i="7"/>
  <c r="JF48" i="7"/>
  <c r="EL48" i="7"/>
  <c r="FB48" i="7"/>
  <c r="FR48" i="7"/>
  <c r="GH48" i="7"/>
  <c r="GX48" i="7"/>
  <c r="HN48" i="7"/>
  <c r="ID48" i="7"/>
  <c r="IT48" i="7"/>
  <c r="JJ48" i="7"/>
  <c r="AP64" i="7"/>
  <c r="AT64" i="7"/>
  <c r="AX64" i="7"/>
  <c r="BB64" i="7"/>
  <c r="BF64" i="7"/>
  <c r="BJ64" i="7"/>
  <c r="BN64" i="7"/>
  <c r="BR64" i="7"/>
  <c r="BV64" i="7"/>
  <c r="BZ64" i="7"/>
  <c r="CD64" i="7"/>
  <c r="CH64" i="7"/>
  <c r="CL64" i="7"/>
  <c r="CP64" i="7"/>
  <c r="CT64" i="7"/>
  <c r="CX64" i="7"/>
  <c r="DB64" i="7"/>
  <c r="DF64" i="7"/>
  <c r="DJ64" i="7"/>
  <c r="DN64" i="7"/>
  <c r="DR64" i="7"/>
  <c r="DV64" i="7"/>
  <c r="DZ64" i="7"/>
  <c r="ED64" i="7"/>
  <c r="EH64" i="7"/>
  <c r="EL64" i="7"/>
  <c r="EP64" i="7"/>
  <c r="ET64" i="7"/>
  <c r="EX64" i="7"/>
  <c r="FB64" i="7"/>
  <c r="FF64" i="7"/>
  <c r="FJ64" i="7"/>
  <c r="FN64" i="7"/>
  <c r="FR64" i="7"/>
  <c r="FV64" i="7"/>
  <c r="FZ64" i="7"/>
  <c r="GD64" i="7"/>
  <c r="GH64" i="7"/>
  <c r="GL64" i="7"/>
  <c r="GP64" i="7"/>
  <c r="GT64" i="7"/>
  <c r="GX64" i="7"/>
  <c r="HB64" i="7"/>
  <c r="HF64" i="7"/>
  <c r="HJ64" i="7"/>
  <c r="HN64" i="7"/>
  <c r="HR64" i="7"/>
  <c r="HV64" i="7"/>
  <c r="HZ64" i="7"/>
  <c r="ID64" i="7"/>
  <c r="IH64" i="7"/>
  <c r="IL64" i="7"/>
  <c r="IP64" i="7"/>
  <c r="IT64" i="7"/>
  <c r="IX64" i="7"/>
  <c r="JB64" i="7"/>
  <c r="JF64" i="7"/>
  <c r="JJ64" i="7"/>
  <c r="JN64" i="7"/>
  <c r="JR64" i="7"/>
  <c r="AQ64" i="7"/>
  <c r="AU64" i="7"/>
  <c r="AY64" i="7"/>
  <c r="BC64" i="7"/>
  <c r="BG64" i="7"/>
  <c r="BK64" i="7"/>
  <c r="BO64" i="7"/>
  <c r="BS64" i="7"/>
  <c r="BW64" i="7"/>
  <c r="CA64" i="7"/>
  <c r="CE64" i="7"/>
  <c r="CI64" i="7"/>
  <c r="CM64" i="7"/>
  <c r="CQ64" i="7"/>
  <c r="CU64" i="7"/>
  <c r="CY64" i="7"/>
  <c r="DC64" i="7"/>
  <c r="DG64" i="7"/>
  <c r="DK64" i="7"/>
  <c r="DO64" i="7"/>
  <c r="DS64" i="7"/>
  <c r="DW64" i="7"/>
  <c r="EA64" i="7"/>
  <c r="EE64" i="7"/>
  <c r="EI64" i="7"/>
  <c r="EM64" i="7"/>
  <c r="EQ64" i="7"/>
  <c r="EU64" i="7"/>
  <c r="EY64" i="7"/>
  <c r="FC64" i="7"/>
  <c r="FG64" i="7"/>
  <c r="FK64" i="7"/>
  <c r="FO64" i="7"/>
  <c r="FS64" i="7"/>
  <c r="FW64" i="7"/>
  <c r="GA64" i="7"/>
  <c r="GE64" i="7"/>
  <c r="GI64" i="7"/>
  <c r="GM64" i="7"/>
  <c r="GQ64" i="7"/>
  <c r="GU64" i="7"/>
  <c r="GY64" i="7"/>
  <c r="HC64" i="7"/>
  <c r="HG64" i="7"/>
  <c r="HK64" i="7"/>
  <c r="HO64" i="7"/>
  <c r="HS64" i="7"/>
  <c r="HW64" i="7"/>
  <c r="IA64" i="7"/>
  <c r="IE64" i="7"/>
  <c r="II64" i="7"/>
  <c r="IM64" i="7"/>
  <c r="IQ64" i="7"/>
  <c r="IU64" i="7"/>
  <c r="IY64" i="7"/>
  <c r="JC64" i="7"/>
  <c r="JG64" i="7"/>
  <c r="JK64" i="7"/>
  <c r="JO64" i="7"/>
  <c r="JS64" i="7"/>
  <c r="AR64" i="7"/>
  <c r="AV64" i="7"/>
  <c r="AZ64" i="7"/>
  <c r="BD64" i="7"/>
  <c r="BH64" i="7"/>
  <c r="BL64" i="7"/>
  <c r="BP64" i="7"/>
  <c r="BT64" i="7"/>
  <c r="BX64" i="7"/>
  <c r="AO64" i="7"/>
  <c r="AS64" i="7"/>
  <c r="AW64" i="7"/>
  <c r="BA64" i="7"/>
  <c r="BE64" i="7"/>
  <c r="BI64" i="7"/>
  <c r="BM64" i="7"/>
  <c r="BQ64" i="7"/>
  <c r="BU64" i="7"/>
  <c r="BY64" i="7"/>
  <c r="CC64" i="7"/>
  <c r="CG64" i="7"/>
  <c r="CK64" i="7"/>
  <c r="CO64" i="7"/>
  <c r="CS64" i="7"/>
  <c r="CW64" i="7"/>
  <c r="DA64" i="7"/>
  <c r="DE64" i="7"/>
  <c r="DI64" i="7"/>
  <c r="DM64" i="7"/>
  <c r="DQ64" i="7"/>
  <c r="DU64" i="7"/>
  <c r="DY64" i="7"/>
  <c r="EC64" i="7"/>
  <c r="EG64" i="7"/>
  <c r="EK64" i="7"/>
  <c r="EO64" i="7"/>
  <c r="ES64" i="7"/>
  <c r="EW64" i="7"/>
  <c r="FA64" i="7"/>
  <c r="FE64" i="7"/>
  <c r="FI64" i="7"/>
  <c r="FM64" i="7"/>
  <c r="FQ64" i="7"/>
  <c r="FU64" i="7"/>
  <c r="FY64" i="7"/>
  <c r="GC64" i="7"/>
  <c r="GG64" i="7"/>
  <c r="GK64" i="7"/>
  <c r="GO64" i="7"/>
  <c r="GS64" i="7"/>
  <c r="GW64" i="7"/>
  <c r="HA64" i="7"/>
  <c r="HE64" i="7"/>
  <c r="HI64" i="7"/>
  <c r="HM64" i="7"/>
  <c r="HQ64" i="7"/>
  <c r="HU64" i="7"/>
  <c r="CJ64" i="7"/>
  <c r="CZ64" i="7"/>
  <c r="DP64" i="7"/>
  <c r="EF64" i="7"/>
  <c r="EV64" i="7"/>
  <c r="FL64" i="7"/>
  <c r="GB64" i="7"/>
  <c r="GR64" i="7"/>
  <c r="HH64" i="7"/>
  <c r="HX64" i="7"/>
  <c r="IF64" i="7"/>
  <c r="IN64" i="7"/>
  <c r="IV64" i="7"/>
  <c r="JD64" i="7"/>
  <c r="JL64" i="7"/>
  <c r="JT64" i="7"/>
  <c r="CN64" i="7"/>
  <c r="DD64" i="7"/>
  <c r="DT64" i="7"/>
  <c r="EJ64" i="7"/>
  <c r="EZ64" i="7"/>
  <c r="FP64" i="7"/>
  <c r="GF64" i="7"/>
  <c r="GV64" i="7"/>
  <c r="HL64" i="7"/>
  <c r="HY64" i="7"/>
  <c r="IG64" i="7"/>
  <c r="IO64" i="7"/>
  <c r="IW64" i="7"/>
  <c r="JE64" i="7"/>
  <c r="JM64" i="7"/>
  <c r="JU64" i="7"/>
  <c r="CB64" i="7"/>
  <c r="CR64" i="7"/>
  <c r="DH64" i="7"/>
  <c r="DX64" i="7"/>
  <c r="EN64" i="7"/>
  <c r="FD64" i="7"/>
  <c r="FT64" i="7"/>
  <c r="GJ64" i="7"/>
  <c r="GZ64" i="7"/>
  <c r="HP64" i="7"/>
  <c r="IB64" i="7"/>
  <c r="IJ64" i="7"/>
  <c r="IR64" i="7"/>
  <c r="IZ64" i="7"/>
  <c r="JH64" i="7"/>
  <c r="JP64" i="7"/>
  <c r="CF64" i="7"/>
  <c r="CV64" i="7"/>
  <c r="DL64" i="7"/>
  <c r="EB64" i="7"/>
  <c r="ER64" i="7"/>
  <c r="FH64" i="7"/>
  <c r="FX64" i="7"/>
  <c r="GN64" i="7"/>
  <c r="HD64" i="7"/>
  <c r="HT64" i="7"/>
  <c r="IC64" i="7"/>
  <c r="IK64" i="7"/>
  <c r="IS64" i="7"/>
  <c r="JA64" i="7"/>
  <c r="JI64" i="7"/>
  <c r="JQ64" i="7"/>
  <c r="AR60" i="7"/>
  <c r="AV60" i="7"/>
  <c r="AZ60" i="7"/>
  <c r="BD60" i="7"/>
  <c r="BH60" i="7"/>
  <c r="BL60" i="7"/>
  <c r="BP60" i="7"/>
  <c r="BT60" i="7"/>
  <c r="BX60" i="7"/>
  <c r="CB60" i="7"/>
  <c r="CF60" i="7"/>
  <c r="CJ60" i="7"/>
  <c r="CN60" i="7"/>
  <c r="CR60" i="7"/>
  <c r="CV60" i="7"/>
  <c r="CZ60" i="7"/>
  <c r="DD60" i="7"/>
  <c r="DH60" i="7"/>
  <c r="DL60" i="7"/>
  <c r="DP60" i="7"/>
  <c r="DT60" i="7"/>
  <c r="DX60" i="7"/>
  <c r="EB60" i="7"/>
  <c r="EF60" i="7"/>
  <c r="EJ60" i="7"/>
  <c r="EN60" i="7"/>
  <c r="ER60" i="7"/>
  <c r="EV60" i="7"/>
  <c r="EZ60" i="7"/>
  <c r="FD60" i="7"/>
  <c r="FH60" i="7"/>
  <c r="FL60" i="7"/>
  <c r="FP60" i="7"/>
  <c r="FT60" i="7"/>
  <c r="FX60" i="7"/>
  <c r="GB60" i="7"/>
  <c r="GF60" i="7"/>
  <c r="GJ60" i="7"/>
  <c r="GN60" i="7"/>
  <c r="GR60" i="7"/>
  <c r="GV60" i="7"/>
  <c r="GZ60" i="7"/>
  <c r="HD60" i="7"/>
  <c r="HH60" i="7"/>
  <c r="HL60" i="7"/>
  <c r="HP60" i="7"/>
  <c r="HT60" i="7"/>
  <c r="HX60" i="7"/>
  <c r="IB60" i="7"/>
  <c r="IF60" i="7"/>
  <c r="IJ60" i="7"/>
  <c r="IN60" i="7"/>
  <c r="IR60" i="7"/>
  <c r="IV60" i="7"/>
  <c r="IZ60" i="7"/>
  <c r="JD60" i="7"/>
  <c r="JH60" i="7"/>
  <c r="JL60" i="7"/>
  <c r="AS60" i="7"/>
  <c r="AX60" i="7"/>
  <c r="BC60" i="7"/>
  <c r="BI60" i="7"/>
  <c r="BN60" i="7"/>
  <c r="BS60" i="7"/>
  <c r="BY60" i="7"/>
  <c r="CD60" i="7"/>
  <c r="CI60" i="7"/>
  <c r="CO60" i="7"/>
  <c r="CT60" i="7"/>
  <c r="CY60" i="7"/>
  <c r="DE60" i="7"/>
  <c r="DJ60" i="7"/>
  <c r="DO60" i="7"/>
  <c r="DU60" i="7"/>
  <c r="DZ60" i="7"/>
  <c r="EE60" i="7"/>
  <c r="EK60" i="7"/>
  <c r="EP60" i="7"/>
  <c r="EU60" i="7"/>
  <c r="FA60" i="7"/>
  <c r="FF60" i="7"/>
  <c r="FK60" i="7"/>
  <c r="FQ60" i="7"/>
  <c r="FV60" i="7"/>
  <c r="GA60" i="7"/>
  <c r="GG60" i="7"/>
  <c r="GL60" i="7"/>
  <c r="GQ60" i="7"/>
  <c r="GW60" i="7"/>
  <c r="HB60" i="7"/>
  <c r="HG60" i="7"/>
  <c r="HM60" i="7"/>
  <c r="HR60" i="7"/>
  <c r="HW60" i="7"/>
  <c r="IC60" i="7"/>
  <c r="IH60" i="7"/>
  <c r="IM60" i="7"/>
  <c r="IS60" i="7"/>
  <c r="IX60" i="7"/>
  <c r="JC60" i="7"/>
  <c r="JI60" i="7"/>
  <c r="JN60" i="7"/>
  <c r="JR60" i="7"/>
  <c r="AO60" i="7"/>
  <c r="AT60" i="7"/>
  <c r="AY60" i="7"/>
  <c r="BE60" i="7"/>
  <c r="BJ60" i="7"/>
  <c r="BO60" i="7"/>
  <c r="BU60" i="7"/>
  <c r="BZ60" i="7"/>
  <c r="CE60" i="7"/>
  <c r="CK60" i="7"/>
  <c r="CP60" i="7"/>
  <c r="CU60" i="7"/>
  <c r="DA60" i="7"/>
  <c r="DF60" i="7"/>
  <c r="DK60" i="7"/>
  <c r="DQ60" i="7"/>
  <c r="DV60" i="7"/>
  <c r="EA60" i="7"/>
  <c r="EG60" i="7"/>
  <c r="EL60" i="7"/>
  <c r="EQ60" i="7"/>
  <c r="EW60" i="7"/>
  <c r="FB60" i="7"/>
  <c r="FG60" i="7"/>
  <c r="FM60" i="7"/>
  <c r="FR60" i="7"/>
  <c r="FW60" i="7"/>
  <c r="GC60" i="7"/>
  <c r="GH60" i="7"/>
  <c r="GM60" i="7"/>
  <c r="GS60" i="7"/>
  <c r="GX60" i="7"/>
  <c r="HC60" i="7"/>
  <c r="HI60" i="7"/>
  <c r="HN60" i="7"/>
  <c r="HS60" i="7"/>
  <c r="HY60" i="7"/>
  <c r="ID60" i="7"/>
  <c r="II60" i="7"/>
  <c r="IO60" i="7"/>
  <c r="IT60" i="7"/>
  <c r="IY60" i="7"/>
  <c r="JE60" i="7"/>
  <c r="JJ60" i="7"/>
  <c r="JO60" i="7"/>
  <c r="JS60" i="7"/>
  <c r="AP60" i="7"/>
  <c r="AU60" i="7"/>
  <c r="BA60" i="7"/>
  <c r="BF60" i="7"/>
  <c r="BK60" i="7"/>
  <c r="BQ60" i="7"/>
  <c r="BV60" i="7"/>
  <c r="CA60" i="7"/>
  <c r="CG60" i="7"/>
  <c r="CL60" i="7"/>
  <c r="CQ60" i="7"/>
  <c r="CW60" i="7"/>
  <c r="DB60" i="7"/>
  <c r="DG60" i="7"/>
  <c r="DM60" i="7"/>
  <c r="DR60" i="7"/>
  <c r="DW60" i="7"/>
  <c r="EC60" i="7"/>
  <c r="EH60" i="7"/>
  <c r="EM60" i="7"/>
  <c r="ES60" i="7"/>
  <c r="EX60" i="7"/>
  <c r="FC60" i="7"/>
  <c r="FI60" i="7"/>
  <c r="FN60" i="7"/>
  <c r="FS60" i="7"/>
  <c r="FY60" i="7"/>
  <c r="GD60" i="7"/>
  <c r="GI60" i="7"/>
  <c r="GO60" i="7"/>
  <c r="GT60" i="7"/>
  <c r="GY60" i="7"/>
  <c r="HE60" i="7"/>
  <c r="HJ60" i="7"/>
  <c r="HO60" i="7"/>
  <c r="HU60" i="7"/>
  <c r="HZ60" i="7"/>
  <c r="IE60" i="7"/>
  <c r="IK60" i="7"/>
  <c r="IP60" i="7"/>
  <c r="IU60" i="7"/>
  <c r="JA60" i="7"/>
  <c r="JF60" i="7"/>
  <c r="JK60" i="7"/>
  <c r="JP60" i="7"/>
  <c r="JT60" i="7"/>
  <c r="AQ60" i="7"/>
  <c r="AW60" i="7"/>
  <c r="BB60" i="7"/>
  <c r="BG60" i="7"/>
  <c r="BM60" i="7"/>
  <c r="BR60" i="7"/>
  <c r="BW60" i="7"/>
  <c r="CC60" i="7"/>
  <c r="CH60" i="7"/>
  <c r="CM60" i="7"/>
  <c r="CS60" i="7"/>
  <c r="CX60" i="7"/>
  <c r="DC60" i="7"/>
  <c r="DI60" i="7"/>
  <c r="DN60" i="7"/>
  <c r="DS60" i="7"/>
  <c r="DY60" i="7"/>
  <c r="ED60" i="7"/>
  <c r="EI60" i="7"/>
  <c r="EO60" i="7"/>
  <c r="ET60" i="7"/>
  <c r="EY60" i="7"/>
  <c r="FE60" i="7"/>
  <c r="FJ60" i="7"/>
  <c r="FO60" i="7"/>
  <c r="FU60" i="7"/>
  <c r="FZ60" i="7"/>
  <c r="GE60" i="7"/>
  <c r="GK60" i="7"/>
  <c r="GP60" i="7"/>
  <c r="GU60" i="7"/>
  <c r="HA60" i="7"/>
  <c r="HF60" i="7"/>
  <c r="HK60" i="7"/>
  <c r="HQ60" i="7"/>
  <c r="HV60" i="7"/>
  <c r="IA60" i="7"/>
  <c r="IG60" i="7"/>
  <c r="IL60" i="7"/>
  <c r="IQ60" i="7"/>
  <c r="IW60" i="7"/>
  <c r="JB60" i="7"/>
  <c r="JG60" i="7"/>
  <c r="JM60" i="7"/>
  <c r="JQ60" i="7"/>
  <c r="JU60" i="7"/>
  <c r="AP56" i="7"/>
  <c r="AT56" i="7"/>
  <c r="AX56" i="7"/>
  <c r="BB56" i="7"/>
  <c r="BF56" i="7"/>
  <c r="BJ56" i="7"/>
  <c r="BN56" i="7"/>
  <c r="BR56" i="7"/>
  <c r="BV56" i="7"/>
  <c r="BZ56" i="7"/>
  <c r="CD56" i="7"/>
  <c r="CH56" i="7"/>
  <c r="CL56" i="7"/>
  <c r="CP56" i="7"/>
  <c r="CT56" i="7"/>
  <c r="CX56" i="7"/>
  <c r="DB56" i="7"/>
  <c r="DF56" i="7"/>
  <c r="DJ56" i="7"/>
  <c r="DN56" i="7"/>
  <c r="DR56" i="7"/>
  <c r="DV56" i="7"/>
  <c r="DZ56" i="7"/>
  <c r="ED56" i="7"/>
  <c r="EH56" i="7"/>
  <c r="EL56" i="7"/>
  <c r="EP56" i="7"/>
  <c r="ET56" i="7"/>
  <c r="EX56" i="7"/>
  <c r="FB56" i="7"/>
  <c r="FF56" i="7"/>
  <c r="FJ56" i="7"/>
  <c r="AR56" i="7"/>
  <c r="AW56" i="7"/>
  <c r="BC56" i="7"/>
  <c r="BH56" i="7"/>
  <c r="BM56" i="7"/>
  <c r="BS56" i="7"/>
  <c r="BX56" i="7"/>
  <c r="CC56" i="7"/>
  <c r="CI56" i="7"/>
  <c r="CN56" i="7"/>
  <c r="CS56" i="7"/>
  <c r="CY56" i="7"/>
  <c r="DD56" i="7"/>
  <c r="DI56" i="7"/>
  <c r="DO56" i="7"/>
  <c r="DT56" i="7"/>
  <c r="DY56" i="7"/>
  <c r="EE56" i="7"/>
  <c r="EJ56" i="7"/>
  <c r="EO56" i="7"/>
  <c r="EU56" i="7"/>
  <c r="EZ56" i="7"/>
  <c r="FE56" i="7"/>
  <c r="FK56" i="7"/>
  <c r="FO56" i="7"/>
  <c r="FS56" i="7"/>
  <c r="FW56" i="7"/>
  <c r="GA56" i="7"/>
  <c r="GE56" i="7"/>
  <c r="GI56" i="7"/>
  <c r="GM56" i="7"/>
  <c r="GQ56" i="7"/>
  <c r="GU56" i="7"/>
  <c r="GY56" i="7"/>
  <c r="HC56" i="7"/>
  <c r="HG56" i="7"/>
  <c r="HK56" i="7"/>
  <c r="HO56" i="7"/>
  <c r="HS56" i="7"/>
  <c r="HW56" i="7"/>
  <c r="IA56" i="7"/>
  <c r="IE56" i="7"/>
  <c r="II56" i="7"/>
  <c r="IM56" i="7"/>
  <c r="IQ56" i="7"/>
  <c r="IU56" i="7"/>
  <c r="IY56" i="7"/>
  <c r="JC56" i="7"/>
  <c r="JG56" i="7"/>
  <c r="JK56" i="7"/>
  <c r="JO56" i="7"/>
  <c r="JS56" i="7"/>
  <c r="AS56" i="7"/>
  <c r="AY56" i="7"/>
  <c r="BD56" i="7"/>
  <c r="BI56" i="7"/>
  <c r="BO56" i="7"/>
  <c r="BT56" i="7"/>
  <c r="BY56" i="7"/>
  <c r="CE56" i="7"/>
  <c r="CJ56" i="7"/>
  <c r="CO56" i="7"/>
  <c r="CU56" i="7"/>
  <c r="CZ56" i="7"/>
  <c r="DE56" i="7"/>
  <c r="DK56" i="7"/>
  <c r="DP56" i="7"/>
  <c r="DU56" i="7"/>
  <c r="EA56" i="7"/>
  <c r="EF56" i="7"/>
  <c r="EK56" i="7"/>
  <c r="EQ56" i="7"/>
  <c r="EV56" i="7"/>
  <c r="FA56" i="7"/>
  <c r="FG56" i="7"/>
  <c r="FL56" i="7"/>
  <c r="FP56" i="7"/>
  <c r="FT56" i="7"/>
  <c r="FX56" i="7"/>
  <c r="GB56" i="7"/>
  <c r="GF56" i="7"/>
  <c r="GJ56" i="7"/>
  <c r="GN56" i="7"/>
  <c r="GR56" i="7"/>
  <c r="GV56" i="7"/>
  <c r="GZ56" i="7"/>
  <c r="HD56" i="7"/>
  <c r="HH56" i="7"/>
  <c r="HL56" i="7"/>
  <c r="HP56" i="7"/>
  <c r="HT56" i="7"/>
  <c r="HX56" i="7"/>
  <c r="IB56" i="7"/>
  <c r="IF56" i="7"/>
  <c r="IJ56" i="7"/>
  <c r="IN56" i="7"/>
  <c r="IR56" i="7"/>
  <c r="IV56" i="7"/>
  <c r="IZ56" i="7"/>
  <c r="JD56" i="7"/>
  <c r="JH56" i="7"/>
  <c r="JL56" i="7"/>
  <c r="JP56" i="7"/>
  <c r="JT56" i="7"/>
  <c r="AO56" i="7"/>
  <c r="AU56" i="7"/>
  <c r="AZ56" i="7"/>
  <c r="BE56" i="7"/>
  <c r="BK56" i="7"/>
  <c r="BP56" i="7"/>
  <c r="BU56" i="7"/>
  <c r="CA56" i="7"/>
  <c r="CF56" i="7"/>
  <c r="CK56" i="7"/>
  <c r="CQ56" i="7"/>
  <c r="CV56" i="7"/>
  <c r="DA56" i="7"/>
  <c r="DG56" i="7"/>
  <c r="DL56" i="7"/>
  <c r="DQ56" i="7"/>
  <c r="DW56" i="7"/>
  <c r="EB56" i="7"/>
  <c r="EG56" i="7"/>
  <c r="EM56" i="7"/>
  <c r="ER56" i="7"/>
  <c r="EW56" i="7"/>
  <c r="FC56" i="7"/>
  <c r="FH56" i="7"/>
  <c r="FM56" i="7"/>
  <c r="FQ56" i="7"/>
  <c r="FU56" i="7"/>
  <c r="FY56" i="7"/>
  <c r="GC56" i="7"/>
  <c r="GG56" i="7"/>
  <c r="GK56" i="7"/>
  <c r="GO56" i="7"/>
  <c r="GS56" i="7"/>
  <c r="GW56" i="7"/>
  <c r="HA56" i="7"/>
  <c r="HE56" i="7"/>
  <c r="HI56" i="7"/>
  <c r="HM56" i="7"/>
  <c r="HQ56" i="7"/>
  <c r="HU56" i="7"/>
  <c r="HY56" i="7"/>
  <c r="IC56" i="7"/>
  <c r="IG56" i="7"/>
  <c r="IK56" i="7"/>
  <c r="IO56" i="7"/>
  <c r="IS56" i="7"/>
  <c r="IW56" i="7"/>
  <c r="JA56" i="7"/>
  <c r="JE56" i="7"/>
  <c r="JI56" i="7"/>
  <c r="JM56" i="7"/>
  <c r="JQ56" i="7"/>
  <c r="JU56" i="7"/>
  <c r="AQ56" i="7"/>
  <c r="AV56" i="7"/>
  <c r="BA56" i="7"/>
  <c r="BG56" i="7"/>
  <c r="BL56" i="7"/>
  <c r="BQ56" i="7"/>
  <c r="BW56" i="7"/>
  <c r="CB56" i="7"/>
  <c r="CG56" i="7"/>
  <c r="CM56" i="7"/>
  <c r="CR56" i="7"/>
  <c r="CW56" i="7"/>
  <c r="DC56" i="7"/>
  <c r="DH56" i="7"/>
  <c r="DM56" i="7"/>
  <c r="DS56" i="7"/>
  <c r="DX56" i="7"/>
  <c r="EC56" i="7"/>
  <c r="EI56" i="7"/>
  <c r="EN56" i="7"/>
  <c r="ES56" i="7"/>
  <c r="EY56" i="7"/>
  <c r="FD56" i="7"/>
  <c r="FI56" i="7"/>
  <c r="FN56" i="7"/>
  <c r="FR56" i="7"/>
  <c r="FV56" i="7"/>
  <c r="FZ56" i="7"/>
  <c r="GD56" i="7"/>
  <c r="GH56" i="7"/>
  <c r="GL56" i="7"/>
  <c r="GP56" i="7"/>
  <c r="GT56" i="7"/>
  <c r="GX56" i="7"/>
  <c r="HB56" i="7"/>
  <c r="HF56" i="7"/>
  <c r="HJ56" i="7"/>
  <c r="HN56" i="7"/>
  <c r="HR56" i="7"/>
  <c r="HV56" i="7"/>
  <c r="HZ56" i="7"/>
  <c r="ID56" i="7"/>
  <c r="IH56" i="7"/>
  <c r="IL56" i="7"/>
  <c r="IP56" i="7"/>
  <c r="IT56" i="7"/>
  <c r="IX56" i="7"/>
  <c r="JB56" i="7"/>
  <c r="JF56" i="7"/>
  <c r="JJ56" i="7"/>
  <c r="JN56" i="7"/>
  <c r="JR56" i="7"/>
  <c r="AP52" i="7"/>
  <c r="AT52" i="7"/>
  <c r="AX52" i="7"/>
  <c r="BB52" i="7"/>
  <c r="BF52" i="7"/>
  <c r="BJ52" i="7"/>
  <c r="BN52" i="7"/>
  <c r="BR52" i="7"/>
  <c r="BV52" i="7"/>
  <c r="BZ52" i="7"/>
  <c r="CD52" i="7"/>
  <c r="CH52" i="7"/>
  <c r="CL52" i="7"/>
  <c r="CP52" i="7"/>
  <c r="CT52" i="7"/>
  <c r="CX52" i="7"/>
  <c r="DB52" i="7"/>
  <c r="DF52" i="7"/>
  <c r="DJ52" i="7"/>
  <c r="DN52" i="7"/>
  <c r="DR52" i="7"/>
  <c r="DV52" i="7"/>
  <c r="DZ52" i="7"/>
  <c r="ED52" i="7"/>
  <c r="EH52" i="7"/>
  <c r="EL52" i="7"/>
  <c r="EP52" i="7"/>
  <c r="ET52" i="7"/>
  <c r="EX52" i="7"/>
  <c r="FB52" i="7"/>
  <c r="FF52" i="7"/>
  <c r="FJ52" i="7"/>
  <c r="FN52" i="7"/>
  <c r="FR52" i="7"/>
  <c r="FV52" i="7"/>
  <c r="FZ52" i="7"/>
  <c r="GD52" i="7"/>
  <c r="GH52" i="7"/>
  <c r="GL52" i="7"/>
  <c r="GP52" i="7"/>
  <c r="GT52" i="7"/>
  <c r="GX52" i="7"/>
  <c r="HB52" i="7"/>
  <c r="HF52" i="7"/>
  <c r="HJ52" i="7"/>
  <c r="HN52" i="7"/>
  <c r="HR52" i="7"/>
  <c r="HV52" i="7"/>
  <c r="HZ52" i="7"/>
  <c r="ID52" i="7"/>
  <c r="IH52" i="7"/>
  <c r="IL52" i="7"/>
  <c r="IP52" i="7"/>
  <c r="IT52" i="7"/>
  <c r="IX52" i="7"/>
  <c r="JB52" i="7"/>
  <c r="JF52" i="7"/>
  <c r="JJ52" i="7"/>
  <c r="JN52" i="7"/>
  <c r="JR52" i="7"/>
  <c r="AQ52" i="7"/>
  <c r="AU52" i="7"/>
  <c r="AY52" i="7"/>
  <c r="BC52" i="7"/>
  <c r="BG52" i="7"/>
  <c r="BK52" i="7"/>
  <c r="BO52" i="7"/>
  <c r="BS52" i="7"/>
  <c r="BW52" i="7"/>
  <c r="CA52" i="7"/>
  <c r="CE52" i="7"/>
  <c r="CI52" i="7"/>
  <c r="CM52" i="7"/>
  <c r="CQ52" i="7"/>
  <c r="CU52" i="7"/>
  <c r="CY52" i="7"/>
  <c r="DC52" i="7"/>
  <c r="DG52" i="7"/>
  <c r="DK52" i="7"/>
  <c r="DO52" i="7"/>
  <c r="DS52" i="7"/>
  <c r="DW52" i="7"/>
  <c r="EA52" i="7"/>
  <c r="EE52" i="7"/>
  <c r="EI52" i="7"/>
  <c r="EM52" i="7"/>
  <c r="EQ52" i="7"/>
  <c r="EU52" i="7"/>
  <c r="EY52" i="7"/>
  <c r="FC52" i="7"/>
  <c r="FG52" i="7"/>
  <c r="FK52" i="7"/>
  <c r="FO52" i="7"/>
  <c r="FS52" i="7"/>
  <c r="FW52" i="7"/>
  <c r="GA52" i="7"/>
  <c r="GE52" i="7"/>
  <c r="GI52" i="7"/>
  <c r="GM52" i="7"/>
  <c r="GQ52" i="7"/>
  <c r="GU52" i="7"/>
  <c r="GY52" i="7"/>
  <c r="HC52" i="7"/>
  <c r="HG52" i="7"/>
  <c r="HK52" i="7"/>
  <c r="HO52" i="7"/>
  <c r="HS52" i="7"/>
  <c r="HW52" i="7"/>
  <c r="IA52" i="7"/>
  <c r="IE52" i="7"/>
  <c r="II52" i="7"/>
  <c r="IM52" i="7"/>
  <c r="IQ52" i="7"/>
  <c r="IU52" i="7"/>
  <c r="IY52" i="7"/>
  <c r="JC52" i="7"/>
  <c r="JG52" i="7"/>
  <c r="JK52" i="7"/>
  <c r="JO52" i="7"/>
  <c r="JS52" i="7"/>
  <c r="AR52" i="7"/>
  <c r="AV52" i="7"/>
  <c r="AZ52" i="7"/>
  <c r="BD52" i="7"/>
  <c r="BH52" i="7"/>
  <c r="BL52" i="7"/>
  <c r="BP52" i="7"/>
  <c r="AO52" i="7"/>
  <c r="BE52" i="7"/>
  <c r="BT52" i="7"/>
  <c r="CB52" i="7"/>
  <c r="CJ52" i="7"/>
  <c r="CR52" i="7"/>
  <c r="CZ52" i="7"/>
  <c r="DH52" i="7"/>
  <c r="DP52" i="7"/>
  <c r="DX52" i="7"/>
  <c r="EF52" i="7"/>
  <c r="EN52" i="7"/>
  <c r="EV52" i="7"/>
  <c r="FD52" i="7"/>
  <c r="FL52" i="7"/>
  <c r="FT52" i="7"/>
  <c r="GB52" i="7"/>
  <c r="GJ52" i="7"/>
  <c r="GR52" i="7"/>
  <c r="GZ52" i="7"/>
  <c r="HH52" i="7"/>
  <c r="HP52" i="7"/>
  <c r="HX52" i="7"/>
  <c r="IF52" i="7"/>
  <c r="IN52" i="7"/>
  <c r="IV52" i="7"/>
  <c r="JD52" i="7"/>
  <c r="JL52" i="7"/>
  <c r="JT52" i="7"/>
  <c r="AS52" i="7"/>
  <c r="BI52" i="7"/>
  <c r="BU52" i="7"/>
  <c r="CC52" i="7"/>
  <c r="CK52" i="7"/>
  <c r="CS52" i="7"/>
  <c r="DA52" i="7"/>
  <c r="DI52" i="7"/>
  <c r="DQ52" i="7"/>
  <c r="DY52" i="7"/>
  <c r="EG52" i="7"/>
  <c r="EO52" i="7"/>
  <c r="EW52" i="7"/>
  <c r="FE52" i="7"/>
  <c r="FM52" i="7"/>
  <c r="FU52" i="7"/>
  <c r="GC52" i="7"/>
  <c r="GK52" i="7"/>
  <c r="GS52" i="7"/>
  <c r="HA52" i="7"/>
  <c r="HI52" i="7"/>
  <c r="HQ52" i="7"/>
  <c r="HY52" i="7"/>
  <c r="IG52" i="7"/>
  <c r="IO52" i="7"/>
  <c r="IW52" i="7"/>
  <c r="JE52" i="7"/>
  <c r="JM52" i="7"/>
  <c r="JU52" i="7"/>
  <c r="AW52" i="7"/>
  <c r="BM52" i="7"/>
  <c r="BX52" i="7"/>
  <c r="CF52" i="7"/>
  <c r="CN52" i="7"/>
  <c r="CV52" i="7"/>
  <c r="DD52" i="7"/>
  <c r="DL52" i="7"/>
  <c r="DT52" i="7"/>
  <c r="EB52" i="7"/>
  <c r="EJ52" i="7"/>
  <c r="ER52" i="7"/>
  <c r="EZ52" i="7"/>
  <c r="FH52" i="7"/>
  <c r="FP52" i="7"/>
  <c r="FX52" i="7"/>
  <c r="GF52" i="7"/>
  <c r="GN52" i="7"/>
  <c r="GV52" i="7"/>
  <c r="HD52" i="7"/>
  <c r="HL52" i="7"/>
  <c r="HT52" i="7"/>
  <c r="IB52" i="7"/>
  <c r="IJ52" i="7"/>
  <c r="IR52" i="7"/>
  <c r="IZ52" i="7"/>
  <c r="JH52" i="7"/>
  <c r="JP52" i="7"/>
  <c r="BA52" i="7"/>
  <c r="BQ52" i="7"/>
  <c r="BY52" i="7"/>
  <c r="CG52" i="7"/>
  <c r="CO52" i="7"/>
  <c r="CW52" i="7"/>
  <c r="DE52" i="7"/>
  <c r="DM52" i="7"/>
  <c r="DU52" i="7"/>
  <c r="EC52" i="7"/>
  <c r="EK52" i="7"/>
  <c r="ES52" i="7"/>
  <c r="FA52" i="7"/>
  <c r="FI52" i="7"/>
  <c r="FQ52" i="7"/>
  <c r="FY52" i="7"/>
  <c r="GG52" i="7"/>
  <c r="GO52" i="7"/>
  <c r="GW52" i="7"/>
  <c r="HE52" i="7"/>
  <c r="HM52" i="7"/>
  <c r="HU52" i="7"/>
  <c r="IC52" i="7"/>
  <c r="IK52" i="7"/>
  <c r="IS52" i="7"/>
  <c r="JA52" i="7"/>
  <c r="JI52" i="7"/>
  <c r="JQ52" i="7"/>
  <c r="L67" i="7"/>
  <c r="O67" i="7"/>
  <c r="BI71" i="7"/>
  <c r="O71" i="7"/>
  <c r="AR97" i="7"/>
  <c r="AV97" i="7"/>
  <c r="AZ97" i="7"/>
  <c r="BD97" i="7"/>
  <c r="BH97" i="7"/>
  <c r="BN97" i="7"/>
  <c r="BS97" i="7"/>
  <c r="BW97" i="7"/>
  <c r="CA97" i="7"/>
  <c r="CG97" i="7"/>
  <c r="CK97" i="7"/>
  <c r="CO97" i="7"/>
  <c r="CS97" i="7"/>
  <c r="CW97" i="7"/>
  <c r="DA97" i="7"/>
  <c r="DE97" i="7"/>
  <c r="DI97" i="7"/>
  <c r="DM97" i="7"/>
  <c r="DQ97" i="7"/>
  <c r="DU97" i="7"/>
  <c r="DY97" i="7"/>
  <c r="EC97" i="7"/>
  <c r="EG97" i="7"/>
  <c r="EK97" i="7"/>
  <c r="EO97" i="7"/>
  <c r="ES97" i="7"/>
  <c r="EW97" i="7"/>
  <c r="FA97" i="7"/>
  <c r="FE97" i="7"/>
  <c r="FI97" i="7"/>
  <c r="FM97" i="7"/>
  <c r="FQ97" i="7"/>
  <c r="FU97" i="7"/>
  <c r="FY97" i="7"/>
  <c r="GC97" i="7"/>
  <c r="GG97" i="7"/>
  <c r="GK97" i="7"/>
  <c r="GO97" i="7"/>
  <c r="GS97" i="7"/>
  <c r="GW97" i="7"/>
  <c r="HA97" i="7"/>
  <c r="HE97" i="7"/>
  <c r="HI97" i="7"/>
  <c r="HM97" i="7"/>
  <c r="HQ97" i="7"/>
  <c r="HU97" i="7"/>
  <c r="HY97" i="7"/>
  <c r="IC97" i="7"/>
  <c r="IG97" i="7"/>
  <c r="IK97" i="7"/>
  <c r="IO97" i="7"/>
  <c r="IS97" i="7"/>
  <c r="IW97" i="7"/>
  <c r="JA97" i="7"/>
  <c r="JE97" i="7"/>
  <c r="JI97" i="7"/>
  <c r="JM97" i="7"/>
  <c r="JQ97" i="7"/>
  <c r="JU97" i="7"/>
  <c r="AO97" i="7"/>
  <c r="AS97" i="7"/>
  <c r="AW97" i="7"/>
  <c r="BA97" i="7"/>
  <c r="BE97" i="7"/>
  <c r="BI97" i="7"/>
  <c r="BO97" i="7"/>
  <c r="BT97" i="7"/>
  <c r="BX97" i="7"/>
  <c r="CB97" i="7"/>
  <c r="CH97" i="7"/>
  <c r="CL97" i="7"/>
  <c r="CP97" i="7"/>
  <c r="CT97" i="7"/>
  <c r="CX97" i="7"/>
  <c r="DB97" i="7"/>
  <c r="DF97" i="7"/>
  <c r="DJ97" i="7"/>
  <c r="DN97" i="7"/>
  <c r="DR97" i="7"/>
  <c r="DV97" i="7"/>
  <c r="DZ97" i="7"/>
  <c r="ED97" i="7"/>
  <c r="EH97" i="7"/>
  <c r="EL97" i="7"/>
  <c r="EP97" i="7"/>
  <c r="ET97" i="7"/>
  <c r="EX97" i="7"/>
  <c r="FB97" i="7"/>
  <c r="FF97" i="7"/>
  <c r="FJ97" i="7"/>
  <c r="FN97" i="7"/>
  <c r="FR97" i="7"/>
  <c r="FV97" i="7"/>
  <c r="FZ97" i="7"/>
  <c r="GD97" i="7"/>
  <c r="GH97" i="7"/>
  <c r="GL97" i="7"/>
  <c r="GP97" i="7"/>
  <c r="GT97" i="7"/>
  <c r="GX97" i="7"/>
  <c r="HB97" i="7"/>
  <c r="HF97" i="7"/>
  <c r="HJ97" i="7"/>
  <c r="HN97" i="7"/>
  <c r="HR97" i="7"/>
  <c r="HV97" i="7"/>
  <c r="HZ97" i="7"/>
  <c r="ID97" i="7"/>
  <c r="IH97" i="7"/>
  <c r="IL97" i="7"/>
  <c r="IP97" i="7"/>
  <c r="IT97" i="7"/>
  <c r="IX97" i="7"/>
  <c r="JB97" i="7"/>
  <c r="JF97" i="7"/>
  <c r="JJ97" i="7"/>
  <c r="JN97" i="7"/>
  <c r="JR97" i="7"/>
  <c r="AP97" i="7"/>
  <c r="AT97" i="7"/>
  <c r="AX97" i="7"/>
  <c r="BB97" i="7"/>
  <c r="BF97" i="7"/>
  <c r="BK97" i="7"/>
  <c r="BQ97" i="7"/>
  <c r="BU97" i="7"/>
  <c r="BY97" i="7"/>
  <c r="CC97" i="7"/>
  <c r="CI97" i="7"/>
  <c r="CM97" i="7"/>
  <c r="CQ97" i="7"/>
  <c r="CU97" i="7"/>
  <c r="CY97" i="7"/>
  <c r="DC97" i="7"/>
  <c r="DG97" i="7"/>
  <c r="DK97" i="7"/>
  <c r="DO97" i="7"/>
  <c r="DS97" i="7"/>
  <c r="DW97" i="7"/>
  <c r="EA97" i="7"/>
  <c r="EE97" i="7"/>
  <c r="EI97" i="7"/>
  <c r="EM97" i="7"/>
  <c r="EQ97" i="7"/>
  <c r="EU97" i="7"/>
  <c r="EY97" i="7"/>
  <c r="FC97" i="7"/>
  <c r="FG97" i="7"/>
  <c r="FK97" i="7"/>
  <c r="FO97" i="7"/>
  <c r="FS97" i="7"/>
  <c r="FW97" i="7"/>
  <c r="GA97" i="7"/>
  <c r="GE97" i="7"/>
  <c r="GI97" i="7"/>
  <c r="AQ97" i="7"/>
  <c r="AU97" i="7"/>
  <c r="AY97" i="7"/>
  <c r="BC97" i="7"/>
  <c r="BG97" i="7"/>
  <c r="BL97" i="7"/>
  <c r="BR97" i="7"/>
  <c r="BV97" i="7"/>
  <c r="BZ97" i="7"/>
  <c r="CF97" i="7"/>
  <c r="CJ97" i="7"/>
  <c r="CN97" i="7"/>
  <c r="CR97" i="7"/>
  <c r="CV97" i="7"/>
  <c r="CZ97" i="7"/>
  <c r="DD97" i="7"/>
  <c r="DH97" i="7"/>
  <c r="DL97" i="7"/>
  <c r="DP97" i="7"/>
  <c r="DT97" i="7"/>
  <c r="DX97" i="7"/>
  <c r="EB97" i="7"/>
  <c r="EF97" i="7"/>
  <c r="EJ97" i="7"/>
  <c r="EN97" i="7"/>
  <c r="ER97" i="7"/>
  <c r="EV97" i="7"/>
  <c r="EZ97" i="7"/>
  <c r="FD97" i="7"/>
  <c r="FH97" i="7"/>
  <c r="FL97" i="7"/>
  <c r="FP97" i="7"/>
  <c r="FT97" i="7"/>
  <c r="FX97" i="7"/>
  <c r="GB97" i="7"/>
  <c r="GF97" i="7"/>
  <c r="GJ97" i="7"/>
  <c r="GN97" i="7"/>
  <c r="GR97" i="7"/>
  <c r="GV97" i="7"/>
  <c r="GZ97" i="7"/>
  <c r="HD97" i="7"/>
  <c r="HH97" i="7"/>
  <c r="HL97" i="7"/>
  <c r="HP97" i="7"/>
  <c r="HT97" i="7"/>
  <c r="HX97" i="7"/>
  <c r="IB97" i="7"/>
  <c r="IF97" i="7"/>
  <c r="IJ97" i="7"/>
  <c r="IN97" i="7"/>
  <c r="IR97" i="7"/>
  <c r="IV97" i="7"/>
  <c r="IZ97" i="7"/>
  <c r="JD97" i="7"/>
  <c r="JH97" i="7"/>
  <c r="JL97" i="7"/>
  <c r="JP97" i="7"/>
  <c r="JT97" i="7"/>
  <c r="GU97" i="7"/>
  <c r="HK97" i="7"/>
  <c r="IA97" i="7"/>
  <c r="IQ97" i="7"/>
  <c r="JG97" i="7"/>
  <c r="GY97" i="7"/>
  <c r="HO97" i="7"/>
  <c r="IE97" i="7"/>
  <c r="IU97" i="7"/>
  <c r="JK97" i="7"/>
  <c r="GM97" i="7"/>
  <c r="HC97" i="7"/>
  <c r="HS97" i="7"/>
  <c r="II97" i="7"/>
  <c r="IY97" i="7"/>
  <c r="JO97" i="7"/>
  <c r="GQ97" i="7"/>
  <c r="HG97" i="7"/>
  <c r="HW97" i="7"/>
  <c r="IM97" i="7"/>
  <c r="JC97" i="7"/>
  <c r="JS97" i="7"/>
  <c r="AP89" i="7"/>
  <c r="AT89" i="7"/>
  <c r="AX89" i="7"/>
  <c r="BB89" i="7"/>
  <c r="BF89" i="7"/>
  <c r="BJ89" i="7"/>
  <c r="BP89" i="7"/>
  <c r="BT89" i="7"/>
  <c r="BX89" i="7"/>
  <c r="CB89" i="7"/>
  <c r="CH89" i="7"/>
  <c r="CL89" i="7"/>
  <c r="CP89" i="7"/>
  <c r="CT89" i="7"/>
  <c r="CX89" i="7"/>
  <c r="DB89" i="7"/>
  <c r="DF89" i="7"/>
  <c r="DJ89" i="7"/>
  <c r="DN89" i="7"/>
  <c r="DR89" i="7"/>
  <c r="DV89" i="7"/>
  <c r="DZ89" i="7"/>
  <c r="ED89" i="7"/>
  <c r="EH89" i="7"/>
  <c r="EL89" i="7"/>
  <c r="EP89" i="7"/>
  <c r="ET89" i="7"/>
  <c r="EX89" i="7"/>
  <c r="FB89" i="7"/>
  <c r="FF89" i="7"/>
  <c r="FJ89" i="7"/>
  <c r="FN89" i="7"/>
  <c r="FR89" i="7"/>
  <c r="FV89" i="7"/>
  <c r="FZ89" i="7"/>
  <c r="GD89" i="7"/>
  <c r="GH89" i="7"/>
  <c r="GL89" i="7"/>
  <c r="GP89" i="7"/>
  <c r="GT89" i="7"/>
  <c r="GX89" i="7"/>
  <c r="HB89" i="7"/>
  <c r="HF89" i="7"/>
  <c r="HJ89" i="7"/>
  <c r="HN89" i="7"/>
  <c r="HR89" i="7"/>
  <c r="HV89" i="7"/>
  <c r="HZ89" i="7"/>
  <c r="ID89" i="7"/>
  <c r="IH89" i="7"/>
  <c r="IL89" i="7"/>
  <c r="IP89" i="7"/>
  <c r="IT89" i="7"/>
  <c r="IX89" i="7"/>
  <c r="JB89" i="7"/>
  <c r="JF89" i="7"/>
  <c r="JJ89" i="7"/>
  <c r="JN89" i="7"/>
  <c r="JR89" i="7"/>
  <c r="AQ89" i="7"/>
  <c r="AU89" i="7"/>
  <c r="AY89" i="7"/>
  <c r="BC89" i="7"/>
  <c r="BG89" i="7"/>
  <c r="BK89" i="7"/>
  <c r="BQ89" i="7"/>
  <c r="BU89" i="7"/>
  <c r="BY89" i="7"/>
  <c r="CC89" i="7"/>
  <c r="CI89" i="7"/>
  <c r="CM89" i="7"/>
  <c r="CQ89" i="7"/>
  <c r="CU89" i="7"/>
  <c r="CY89" i="7"/>
  <c r="DC89" i="7"/>
  <c r="DG89" i="7"/>
  <c r="DK89" i="7"/>
  <c r="DO89" i="7"/>
  <c r="DS89" i="7"/>
  <c r="DW89" i="7"/>
  <c r="EA89" i="7"/>
  <c r="EE89" i="7"/>
  <c r="EI89" i="7"/>
  <c r="EM89" i="7"/>
  <c r="EQ89" i="7"/>
  <c r="EU89" i="7"/>
  <c r="EY89" i="7"/>
  <c r="FC89" i="7"/>
  <c r="FG89" i="7"/>
  <c r="FK89" i="7"/>
  <c r="FO89" i="7"/>
  <c r="FS89" i="7"/>
  <c r="FW89" i="7"/>
  <c r="GA89" i="7"/>
  <c r="GE89" i="7"/>
  <c r="GI89" i="7"/>
  <c r="GM89" i="7"/>
  <c r="GQ89" i="7"/>
  <c r="GU89" i="7"/>
  <c r="GY89" i="7"/>
  <c r="HC89" i="7"/>
  <c r="HG89" i="7"/>
  <c r="HK89" i="7"/>
  <c r="HO89" i="7"/>
  <c r="HS89" i="7"/>
  <c r="HW89" i="7"/>
  <c r="IA89" i="7"/>
  <c r="IE89" i="7"/>
  <c r="II89" i="7"/>
  <c r="IM89" i="7"/>
  <c r="IQ89" i="7"/>
  <c r="IU89" i="7"/>
  <c r="IY89" i="7"/>
  <c r="JC89" i="7"/>
  <c r="JG89" i="7"/>
  <c r="JK89" i="7"/>
  <c r="JO89" i="7"/>
  <c r="JS89" i="7"/>
  <c r="AR89" i="7"/>
  <c r="AV89" i="7"/>
  <c r="AZ89" i="7"/>
  <c r="BD89" i="7"/>
  <c r="BH89" i="7"/>
  <c r="BN89" i="7"/>
  <c r="BR89" i="7"/>
  <c r="BV89" i="7"/>
  <c r="BZ89" i="7"/>
  <c r="CF89" i="7"/>
  <c r="CJ89" i="7"/>
  <c r="CN89" i="7"/>
  <c r="CR89" i="7"/>
  <c r="CV89" i="7"/>
  <c r="CZ89" i="7"/>
  <c r="DD89" i="7"/>
  <c r="DH89" i="7"/>
  <c r="DL89" i="7"/>
  <c r="DP89" i="7"/>
  <c r="DT89" i="7"/>
  <c r="DX89" i="7"/>
  <c r="EB89" i="7"/>
  <c r="EF89" i="7"/>
  <c r="EJ89" i="7"/>
  <c r="EN89" i="7"/>
  <c r="ER89" i="7"/>
  <c r="EV89" i="7"/>
  <c r="EZ89" i="7"/>
  <c r="FD89" i="7"/>
  <c r="FH89" i="7"/>
  <c r="FL89" i="7"/>
  <c r="FP89" i="7"/>
  <c r="FT89" i="7"/>
  <c r="FX89" i="7"/>
  <c r="GB89" i="7"/>
  <c r="GF89" i="7"/>
  <c r="GJ89" i="7"/>
  <c r="GN89" i="7"/>
  <c r="GR89" i="7"/>
  <c r="GV89" i="7"/>
  <c r="GZ89" i="7"/>
  <c r="HD89" i="7"/>
  <c r="HH89" i="7"/>
  <c r="HL89" i="7"/>
  <c r="HP89" i="7"/>
  <c r="HT89" i="7"/>
  <c r="HX89" i="7"/>
  <c r="IB89" i="7"/>
  <c r="IF89" i="7"/>
  <c r="IJ89" i="7"/>
  <c r="IN89" i="7"/>
  <c r="IR89" i="7"/>
  <c r="IV89" i="7"/>
  <c r="IZ89" i="7"/>
  <c r="JD89" i="7"/>
  <c r="JH89" i="7"/>
  <c r="JL89" i="7"/>
  <c r="JP89" i="7"/>
  <c r="JT89" i="7"/>
  <c r="AO89" i="7"/>
  <c r="AS89" i="7"/>
  <c r="AW89" i="7"/>
  <c r="BA89" i="7"/>
  <c r="BE89" i="7"/>
  <c r="BI89" i="7"/>
  <c r="BO89" i="7"/>
  <c r="BS89" i="7"/>
  <c r="BW89" i="7"/>
  <c r="CA89" i="7"/>
  <c r="CG89" i="7"/>
  <c r="CK89" i="7"/>
  <c r="CO89" i="7"/>
  <c r="CS89" i="7"/>
  <c r="CW89" i="7"/>
  <c r="DA89" i="7"/>
  <c r="DE89" i="7"/>
  <c r="DI89" i="7"/>
  <c r="DM89" i="7"/>
  <c r="DQ89" i="7"/>
  <c r="DU89" i="7"/>
  <c r="DY89" i="7"/>
  <c r="EC89" i="7"/>
  <c r="EG89" i="7"/>
  <c r="EK89" i="7"/>
  <c r="EO89" i="7"/>
  <c r="ES89" i="7"/>
  <c r="EW89" i="7"/>
  <c r="FA89" i="7"/>
  <c r="FE89" i="7"/>
  <c r="FI89" i="7"/>
  <c r="FM89" i="7"/>
  <c r="FQ89" i="7"/>
  <c r="FU89" i="7"/>
  <c r="FY89" i="7"/>
  <c r="GC89" i="7"/>
  <c r="GG89" i="7"/>
  <c r="GK89" i="7"/>
  <c r="GO89" i="7"/>
  <c r="GS89" i="7"/>
  <c r="GW89" i="7"/>
  <c r="HA89" i="7"/>
  <c r="HE89" i="7"/>
  <c r="HI89" i="7"/>
  <c r="HM89" i="7"/>
  <c r="HQ89" i="7"/>
  <c r="HU89" i="7"/>
  <c r="HY89" i="7"/>
  <c r="IC89" i="7"/>
  <c r="IG89" i="7"/>
  <c r="IK89" i="7"/>
  <c r="IO89" i="7"/>
  <c r="IS89" i="7"/>
  <c r="IW89" i="7"/>
  <c r="JA89" i="7"/>
  <c r="JE89" i="7"/>
  <c r="JI89" i="7"/>
  <c r="JM89" i="7"/>
  <c r="JQ89" i="7"/>
  <c r="JU89" i="7"/>
  <c r="AS85" i="7"/>
  <c r="AX85" i="7"/>
  <c r="BB85" i="7"/>
  <c r="BF85" i="7"/>
  <c r="BL85" i="7"/>
  <c r="BP85" i="7"/>
  <c r="BT85" i="7"/>
  <c r="BX85" i="7"/>
  <c r="CB85" i="7"/>
  <c r="CF85" i="7"/>
  <c r="CJ85" i="7"/>
  <c r="CN85" i="7"/>
  <c r="CR85" i="7"/>
  <c r="CV85" i="7"/>
  <c r="CZ85" i="7"/>
  <c r="DD85" i="7"/>
  <c r="DH85" i="7"/>
  <c r="DL85" i="7"/>
  <c r="DP85" i="7"/>
  <c r="DT85" i="7"/>
  <c r="DX85" i="7"/>
  <c r="EB85" i="7"/>
  <c r="EF85" i="7"/>
  <c r="EJ85" i="7"/>
  <c r="EN85" i="7"/>
  <c r="ER85" i="7"/>
  <c r="EV85" i="7"/>
  <c r="EZ85" i="7"/>
  <c r="FD85" i="7"/>
  <c r="FH85" i="7"/>
  <c r="FL85" i="7"/>
  <c r="FP85" i="7"/>
  <c r="FT85" i="7"/>
  <c r="FX85" i="7"/>
  <c r="GB85" i="7"/>
  <c r="GF85" i="7"/>
  <c r="GJ85" i="7"/>
  <c r="GN85" i="7"/>
  <c r="GR85" i="7"/>
  <c r="GV85" i="7"/>
  <c r="GZ85" i="7"/>
  <c r="HD85" i="7"/>
  <c r="HH85" i="7"/>
  <c r="HL85" i="7"/>
  <c r="HP85" i="7"/>
  <c r="HT85" i="7"/>
  <c r="HX85" i="7"/>
  <c r="IB85" i="7"/>
  <c r="IF85" i="7"/>
  <c r="IJ85" i="7"/>
  <c r="IN85" i="7"/>
  <c r="IR85" i="7"/>
  <c r="IV85" i="7"/>
  <c r="IZ85" i="7"/>
  <c r="JD85" i="7"/>
  <c r="JH85" i="7"/>
  <c r="JL85" i="7"/>
  <c r="JP85" i="7"/>
  <c r="JT85" i="7"/>
  <c r="AN85" i="7"/>
  <c r="AT85" i="7"/>
  <c r="AY85" i="7"/>
  <c r="BC85" i="7"/>
  <c r="BG85" i="7"/>
  <c r="BM85" i="7"/>
  <c r="BQ85" i="7"/>
  <c r="BU85" i="7"/>
  <c r="BY85" i="7"/>
  <c r="CC85" i="7"/>
  <c r="CG85" i="7"/>
  <c r="CK85" i="7"/>
  <c r="CO85" i="7"/>
  <c r="CS85" i="7"/>
  <c r="CW85" i="7"/>
  <c r="DA85" i="7"/>
  <c r="DE85" i="7"/>
  <c r="DI85" i="7"/>
  <c r="DM85" i="7"/>
  <c r="DQ85" i="7"/>
  <c r="DU85" i="7"/>
  <c r="DY85" i="7"/>
  <c r="EC85" i="7"/>
  <c r="EG85" i="7"/>
  <c r="EK85" i="7"/>
  <c r="EO85" i="7"/>
  <c r="ES85" i="7"/>
  <c r="EW85" i="7"/>
  <c r="FA85" i="7"/>
  <c r="FE85" i="7"/>
  <c r="FI85" i="7"/>
  <c r="FM85" i="7"/>
  <c r="FQ85" i="7"/>
  <c r="FU85" i="7"/>
  <c r="FY85" i="7"/>
  <c r="GC85" i="7"/>
  <c r="GG85" i="7"/>
  <c r="GK85" i="7"/>
  <c r="GO85" i="7"/>
  <c r="GS85" i="7"/>
  <c r="GW85" i="7"/>
  <c r="HA85" i="7"/>
  <c r="HE85" i="7"/>
  <c r="HI85" i="7"/>
  <c r="HM85" i="7"/>
  <c r="HQ85" i="7"/>
  <c r="HU85" i="7"/>
  <c r="HY85" i="7"/>
  <c r="IC85" i="7"/>
  <c r="IG85" i="7"/>
  <c r="IK85" i="7"/>
  <c r="IO85" i="7"/>
  <c r="IS85" i="7"/>
  <c r="IW85" i="7"/>
  <c r="JA85" i="7"/>
  <c r="JE85" i="7"/>
  <c r="JI85" i="7"/>
  <c r="JM85" i="7"/>
  <c r="JQ85" i="7"/>
  <c r="JU85" i="7"/>
  <c r="AP85" i="7"/>
  <c r="AU85" i="7"/>
  <c r="AZ85" i="7"/>
  <c r="BD85" i="7"/>
  <c r="BJ85" i="7"/>
  <c r="BN85" i="7"/>
  <c r="BR85" i="7"/>
  <c r="BV85" i="7"/>
  <c r="BZ85" i="7"/>
  <c r="CD85" i="7"/>
  <c r="CH85" i="7"/>
  <c r="CL85" i="7"/>
  <c r="CP85" i="7"/>
  <c r="CT85" i="7"/>
  <c r="CX85" i="7"/>
  <c r="DB85" i="7"/>
  <c r="DF85" i="7"/>
  <c r="DJ85" i="7"/>
  <c r="DN85" i="7"/>
  <c r="DR85" i="7"/>
  <c r="DV85" i="7"/>
  <c r="DZ85" i="7"/>
  <c r="ED85" i="7"/>
  <c r="EH85" i="7"/>
  <c r="EL85" i="7"/>
  <c r="EP85" i="7"/>
  <c r="ET85" i="7"/>
  <c r="EX85" i="7"/>
  <c r="FB85" i="7"/>
  <c r="FF85" i="7"/>
  <c r="FJ85" i="7"/>
  <c r="FN85" i="7"/>
  <c r="FR85" i="7"/>
  <c r="FV85" i="7"/>
  <c r="FZ85" i="7"/>
  <c r="GD85" i="7"/>
  <c r="GH85" i="7"/>
  <c r="GL85" i="7"/>
  <c r="GP85" i="7"/>
  <c r="GT85" i="7"/>
  <c r="GX85" i="7"/>
  <c r="HB85" i="7"/>
  <c r="HF85" i="7"/>
  <c r="HJ85" i="7"/>
  <c r="HN85" i="7"/>
  <c r="HR85" i="7"/>
  <c r="HV85" i="7"/>
  <c r="HZ85" i="7"/>
  <c r="ID85" i="7"/>
  <c r="IH85" i="7"/>
  <c r="IL85" i="7"/>
  <c r="IP85" i="7"/>
  <c r="IT85" i="7"/>
  <c r="IX85" i="7"/>
  <c r="JB85" i="7"/>
  <c r="JF85" i="7"/>
  <c r="JJ85" i="7"/>
  <c r="JN85" i="7"/>
  <c r="JR85" i="7"/>
  <c r="AQ85" i="7"/>
  <c r="AW85" i="7"/>
  <c r="BA85" i="7"/>
  <c r="BE85" i="7"/>
  <c r="BK85" i="7"/>
  <c r="BO85" i="7"/>
  <c r="BS85" i="7"/>
  <c r="BW85" i="7"/>
  <c r="CA85" i="7"/>
  <c r="CE85" i="7"/>
  <c r="CI85" i="7"/>
  <c r="CM85" i="7"/>
  <c r="CQ85" i="7"/>
  <c r="CU85" i="7"/>
  <c r="CY85" i="7"/>
  <c r="DC85" i="7"/>
  <c r="DG85" i="7"/>
  <c r="DK85" i="7"/>
  <c r="DO85" i="7"/>
  <c r="DS85" i="7"/>
  <c r="DW85" i="7"/>
  <c r="EA85" i="7"/>
  <c r="EE85" i="7"/>
  <c r="EI85" i="7"/>
  <c r="EM85" i="7"/>
  <c r="EQ85" i="7"/>
  <c r="EU85" i="7"/>
  <c r="EY85" i="7"/>
  <c r="FC85" i="7"/>
  <c r="FG85" i="7"/>
  <c r="FK85" i="7"/>
  <c r="FO85" i="7"/>
  <c r="FS85" i="7"/>
  <c r="FW85" i="7"/>
  <c r="GA85" i="7"/>
  <c r="GE85" i="7"/>
  <c r="GI85" i="7"/>
  <c r="GM85" i="7"/>
  <c r="GQ85" i="7"/>
  <c r="GU85" i="7"/>
  <c r="GY85" i="7"/>
  <c r="HC85" i="7"/>
  <c r="HG85" i="7"/>
  <c r="HK85" i="7"/>
  <c r="HO85" i="7"/>
  <c r="HS85" i="7"/>
  <c r="HW85" i="7"/>
  <c r="IA85" i="7"/>
  <c r="IE85" i="7"/>
  <c r="II85" i="7"/>
  <c r="IM85" i="7"/>
  <c r="IQ85" i="7"/>
  <c r="IU85" i="7"/>
  <c r="IY85" i="7"/>
  <c r="JC85" i="7"/>
  <c r="JG85" i="7"/>
  <c r="JK85" i="7"/>
  <c r="JO85" i="7"/>
  <c r="JS85" i="7"/>
  <c r="AQ81" i="7"/>
  <c r="AV81" i="7"/>
  <c r="BA81" i="7"/>
  <c r="BE81" i="7"/>
  <c r="BK81" i="7"/>
  <c r="BO81" i="7"/>
  <c r="BS81" i="7"/>
  <c r="BW81" i="7"/>
  <c r="CA81" i="7"/>
  <c r="CE81" i="7"/>
  <c r="CI81" i="7"/>
  <c r="CM81" i="7"/>
  <c r="CQ81" i="7"/>
  <c r="CU81" i="7"/>
  <c r="CY81" i="7"/>
  <c r="DC81" i="7"/>
  <c r="DG81" i="7"/>
  <c r="DK81" i="7"/>
  <c r="DO81" i="7"/>
  <c r="DS81" i="7"/>
  <c r="DW81" i="7"/>
  <c r="EA81" i="7"/>
  <c r="EE81" i="7"/>
  <c r="EI81" i="7"/>
  <c r="EM81" i="7"/>
  <c r="EQ81" i="7"/>
  <c r="EU81" i="7"/>
  <c r="EY81" i="7"/>
  <c r="FC81" i="7"/>
  <c r="FG81" i="7"/>
  <c r="FK81" i="7"/>
  <c r="FO81" i="7"/>
  <c r="FS81" i="7"/>
  <c r="FW81" i="7"/>
  <c r="GA81" i="7"/>
  <c r="GE81" i="7"/>
  <c r="GI81" i="7"/>
  <c r="GM81" i="7"/>
  <c r="GQ81" i="7"/>
  <c r="GU81" i="7"/>
  <c r="GY81" i="7"/>
  <c r="HC81" i="7"/>
  <c r="HG81" i="7"/>
  <c r="HK81" i="7"/>
  <c r="HO81" i="7"/>
  <c r="HS81" i="7"/>
  <c r="HW81" i="7"/>
  <c r="IA81" i="7"/>
  <c r="IE81" i="7"/>
  <c r="II81" i="7"/>
  <c r="IM81" i="7"/>
  <c r="IQ81" i="7"/>
  <c r="IU81" i="7"/>
  <c r="IY81" i="7"/>
  <c r="JC81" i="7"/>
  <c r="JG81" i="7"/>
  <c r="JK81" i="7"/>
  <c r="JO81" i="7"/>
  <c r="JS81" i="7"/>
  <c r="AN81" i="7"/>
  <c r="AS81" i="7"/>
  <c r="AW81" i="7"/>
  <c r="BB81" i="7"/>
  <c r="BF81" i="7"/>
  <c r="BL81" i="7"/>
  <c r="BP81" i="7"/>
  <c r="BT81" i="7"/>
  <c r="BX81" i="7"/>
  <c r="CB81" i="7"/>
  <c r="CF81" i="7"/>
  <c r="CJ81" i="7"/>
  <c r="CN81" i="7"/>
  <c r="CR81" i="7"/>
  <c r="CV81" i="7"/>
  <c r="CZ81" i="7"/>
  <c r="DD81" i="7"/>
  <c r="DH81" i="7"/>
  <c r="DL81" i="7"/>
  <c r="DP81" i="7"/>
  <c r="DT81" i="7"/>
  <c r="DX81" i="7"/>
  <c r="EB81" i="7"/>
  <c r="EF81" i="7"/>
  <c r="EJ81" i="7"/>
  <c r="EN81" i="7"/>
  <c r="ER81" i="7"/>
  <c r="EV81" i="7"/>
  <c r="EZ81" i="7"/>
  <c r="FD81" i="7"/>
  <c r="FH81" i="7"/>
  <c r="FL81" i="7"/>
  <c r="FP81" i="7"/>
  <c r="FT81" i="7"/>
  <c r="FX81" i="7"/>
  <c r="GB81" i="7"/>
  <c r="GF81" i="7"/>
  <c r="GJ81" i="7"/>
  <c r="GN81" i="7"/>
  <c r="GR81" i="7"/>
  <c r="GV81" i="7"/>
  <c r="GZ81" i="7"/>
  <c r="HD81" i="7"/>
  <c r="HH81" i="7"/>
  <c r="HL81" i="7"/>
  <c r="HP81" i="7"/>
  <c r="HT81" i="7"/>
  <c r="HX81" i="7"/>
  <c r="IB81" i="7"/>
  <c r="IF81" i="7"/>
  <c r="IJ81" i="7"/>
  <c r="IN81" i="7"/>
  <c r="IR81" i="7"/>
  <c r="IV81" i="7"/>
  <c r="IZ81" i="7"/>
  <c r="JD81" i="7"/>
  <c r="JH81" i="7"/>
  <c r="JL81" i="7"/>
  <c r="JP81" i="7"/>
  <c r="JT81" i="7"/>
  <c r="AO81" i="7"/>
  <c r="AT81" i="7"/>
  <c r="AX81" i="7"/>
  <c r="BC81" i="7"/>
  <c r="BG81" i="7"/>
  <c r="BM81" i="7"/>
  <c r="BQ81" i="7"/>
  <c r="BU81" i="7"/>
  <c r="BY81" i="7"/>
  <c r="CC81" i="7"/>
  <c r="CG81" i="7"/>
  <c r="CK81" i="7"/>
  <c r="CO81" i="7"/>
  <c r="CS81" i="7"/>
  <c r="CW81" i="7"/>
  <c r="DA81" i="7"/>
  <c r="DE81" i="7"/>
  <c r="DI81" i="7"/>
  <c r="DM81" i="7"/>
  <c r="DQ81" i="7"/>
  <c r="DU81" i="7"/>
  <c r="DY81" i="7"/>
  <c r="EC81" i="7"/>
  <c r="EG81" i="7"/>
  <c r="EK81" i="7"/>
  <c r="EO81" i="7"/>
  <c r="ES81" i="7"/>
  <c r="EW81" i="7"/>
  <c r="FA81" i="7"/>
  <c r="FE81" i="7"/>
  <c r="FI81" i="7"/>
  <c r="FM81" i="7"/>
  <c r="FQ81" i="7"/>
  <c r="FU81" i="7"/>
  <c r="FY81" i="7"/>
  <c r="GC81" i="7"/>
  <c r="GG81" i="7"/>
  <c r="GK81" i="7"/>
  <c r="GO81" i="7"/>
  <c r="GS81" i="7"/>
  <c r="GW81" i="7"/>
  <c r="HA81" i="7"/>
  <c r="HE81" i="7"/>
  <c r="HI81" i="7"/>
  <c r="HM81" i="7"/>
  <c r="HQ81" i="7"/>
  <c r="HU81" i="7"/>
  <c r="HY81" i="7"/>
  <c r="IC81" i="7"/>
  <c r="IG81" i="7"/>
  <c r="IK81" i="7"/>
  <c r="IO81" i="7"/>
  <c r="IS81" i="7"/>
  <c r="IW81" i="7"/>
  <c r="JA81" i="7"/>
  <c r="JE81" i="7"/>
  <c r="JI81" i="7"/>
  <c r="JM81" i="7"/>
  <c r="JQ81" i="7"/>
  <c r="JU81" i="7"/>
  <c r="AP81" i="7"/>
  <c r="AU81" i="7"/>
  <c r="AZ81" i="7"/>
  <c r="BD81" i="7"/>
  <c r="BJ81" i="7"/>
  <c r="BN81" i="7"/>
  <c r="BR81" i="7"/>
  <c r="BV81" i="7"/>
  <c r="BZ81" i="7"/>
  <c r="CD81" i="7"/>
  <c r="CH81" i="7"/>
  <c r="CL81" i="7"/>
  <c r="CP81" i="7"/>
  <c r="CT81" i="7"/>
  <c r="CX81" i="7"/>
  <c r="DB81" i="7"/>
  <c r="DF81" i="7"/>
  <c r="DJ81" i="7"/>
  <c r="DN81" i="7"/>
  <c r="DR81" i="7"/>
  <c r="DV81" i="7"/>
  <c r="DZ81" i="7"/>
  <c r="ED81" i="7"/>
  <c r="EH81" i="7"/>
  <c r="EL81" i="7"/>
  <c r="EP81" i="7"/>
  <c r="ET81" i="7"/>
  <c r="EX81" i="7"/>
  <c r="FB81" i="7"/>
  <c r="FF81" i="7"/>
  <c r="FJ81" i="7"/>
  <c r="FN81" i="7"/>
  <c r="FR81" i="7"/>
  <c r="FV81" i="7"/>
  <c r="FZ81" i="7"/>
  <c r="GD81" i="7"/>
  <c r="GH81" i="7"/>
  <c r="GL81" i="7"/>
  <c r="GP81" i="7"/>
  <c r="GT81" i="7"/>
  <c r="GX81" i="7"/>
  <c r="HB81" i="7"/>
  <c r="HF81" i="7"/>
  <c r="HJ81" i="7"/>
  <c r="HN81" i="7"/>
  <c r="HR81" i="7"/>
  <c r="HV81" i="7"/>
  <c r="HZ81" i="7"/>
  <c r="ID81" i="7"/>
  <c r="IH81" i="7"/>
  <c r="IL81" i="7"/>
  <c r="IP81" i="7"/>
  <c r="IT81" i="7"/>
  <c r="IX81" i="7"/>
  <c r="JB81" i="7"/>
  <c r="JF81" i="7"/>
  <c r="JJ81" i="7"/>
  <c r="JN81" i="7"/>
  <c r="JR81" i="7"/>
  <c r="AP77" i="7"/>
  <c r="AT77" i="7"/>
  <c r="AY77" i="7"/>
  <c r="BC77" i="7"/>
  <c r="BG77" i="7"/>
  <c r="BM77" i="7"/>
  <c r="BQ77" i="7"/>
  <c r="BU77" i="7"/>
  <c r="BY77" i="7"/>
  <c r="CC77" i="7"/>
  <c r="CG77" i="7"/>
  <c r="CK77" i="7"/>
  <c r="CO77" i="7"/>
  <c r="CS77" i="7"/>
  <c r="CW77" i="7"/>
  <c r="DA77" i="7"/>
  <c r="DE77" i="7"/>
  <c r="DI77" i="7"/>
  <c r="DM77" i="7"/>
  <c r="DQ77" i="7"/>
  <c r="DU77" i="7"/>
  <c r="DY77" i="7"/>
  <c r="EC77" i="7"/>
  <c r="EG77" i="7"/>
  <c r="EK77" i="7"/>
  <c r="EO77" i="7"/>
  <c r="ES77" i="7"/>
  <c r="EW77" i="7"/>
  <c r="FA77" i="7"/>
  <c r="FE77" i="7"/>
  <c r="FI77" i="7"/>
  <c r="FM77" i="7"/>
  <c r="FQ77" i="7"/>
  <c r="FU77" i="7"/>
  <c r="FY77" i="7"/>
  <c r="GC77" i="7"/>
  <c r="GG77" i="7"/>
  <c r="GK77" i="7"/>
  <c r="GO77" i="7"/>
  <c r="GS77" i="7"/>
  <c r="GW77" i="7"/>
  <c r="HA77" i="7"/>
  <c r="HE77" i="7"/>
  <c r="HI77" i="7"/>
  <c r="HM77" i="7"/>
  <c r="HQ77" i="7"/>
  <c r="HU77" i="7"/>
  <c r="HY77" i="7"/>
  <c r="IC77" i="7"/>
  <c r="IG77" i="7"/>
  <c r="IK77" i="7"/>
  <c r="IO77" i="7"/>
  <c r="IS77" i="7"/>
  <c r="IW77" i="7"/>
  <c r="JA77" i="7"/>
  <c r="JE77" i="7"/>
  <c r="JI77" i="7"/>
  <c r="JM77" i="7"/>
  <c r="JQ77" i="7"/>
  <c r="JU77" i="7"/>
  <c r="AQ77" i="7"/>
  <c r="AV77" i="7"/>
  <c r="AZ77" i="7"/>
  <c r="BD77" i="7"/>
  <c r="BJ77" i="7"/>
  <c r="AR77" i="7"/>
  <c r="AW77" i="7"/>
  <c r="BA77" i="7"/>
  <c r="BE77" i="7"/>
  <c r="BK77" i="7"/>
  <c r="BO77" i="7"/>
  <c r="BS77" i="7"/>
  <c r="BW77" i="7"/>
  <c r="CA77" i="7"/>
  <c r="CE77" i="7"/>
  <c r="CI77" i="7"/>
  <c r="CM77" i="7"/>
  <c r="CQ77" i="7"/>
  <c r="CU77" i="7"/>
  <c r="CY77" i="7"/>
  <c r="DC77" i="7"/>
  <c r="DG77" i="7"/>
  <c r="DK77" i="7"/>
  <c r="DO77" i="7"/>
  <c r="DS77" i="7"/>
  <c r="DW77" i="7"/>
  <c r="EA77" i="7"/>
  <c r="EE77" i="7"/>
  <c r="EI77" i="7"/>
  <c r="EM77" i="7"/>
  <c r="EQ77" i="7"/>
  <c r="EU77" i="7"/>
  <c r="EY77" i="7"/>
  <c r="FC77" i="7"/>
  <c r="FG77" i="7"/>
  <c r="FK77" i="7"/>
  <c r="FO77" i="7"/>
  <c r="FS77" i="7"/>
  <c r="FW77" i="7"/>
  <c r="GA77" i="7"/>
  <c r="GE77" i="7"/>
  <c r="GI77" i="7"/>
  <c r="GM77" i="7"/>
  <c r="GQ77" i="7"/>
  <c r="GU77" i="7"/>
  <c r="GY77" i="7"/>
  <c r="HC77" i="7"/>
  <c r="HG77" i="7"/>
  <c r="HK77" i="7"/>
  <c r="HO77" i="7"/>
  <c r="HS77" i="7"/>
  <c r="HW77" i="7"/>
  <c r="BB77" i="7"/>
  <c r="BP77" i="7"/>
  <c r="BX77" i="7"/>
  <c r="CF77" i="7"/>
  <c r="CN77" i="7"/>
  <c r="CV77" i="7"/>
  <c r="DD77" i="7"/>
  <c r="DL77" i="7"/>
  <c r="DT77" i="7"/>
  <c r="EB77" i="7"/>
  <c r="EJ77" i="7"/>
  <c r="ER77" i="7"/>
  <c r="EZ77" i="7"/>
  <c r="FH77" i="7"/>
  <c r="FP77" i="7"/>
  <c r="FX77" i="7"/>
  <c r="GF77" i="7"/>
  <c r="GN77" i="7"/>
  <c r="GV77" i="7"/>
  <c r="HD77" i="7"/>
  <c r="HL77" i="7"/>
  <c r="HT77" i="7"/>
  <c r="IA77" i="7"/>
  <c r="IF77" i="7"/>
  <c r="IL77" i="7"/>
  <c r="IQ77" i="7"/>
  <c r="IV77" i="7"/>
  <c r="JB77" i="7"/>
  <c r="JG77" i="7"/>
  <c r="JL77" i="7"/>
  <c r="JR77" i="7"/>
  <c r="AN77" i="7"/>
  <c r="BF77" i="7"/>
  <c r="BR77" i="7"/>
  <c r="BZ77" i="7"/>
  <c r="CH77" i="7"/>
  <c r="CP77" i="7"/>
  <c r="CX77" i="7"/>
  <c r="DF77" i="7"/>
  <c r="DN77" i="7"/>
  <c r="DV77" i="7"/>
  <c r="ED77" i="7"/>
  <c r="EL77" i="7"/>
  <c r="ET77" i="7"/>
  <c r="FB77" i="7"/>
  <c r="FJ77" i="7"/>
  <c r="FR77" i="7"/>
  <c r="FZ77" i="7"/>
  <c r="GH77" i="7"/>
  <c r="GP77" i="7"/>
  <c r="GX77" i="7"/>
  <c r="HF77" i="7"/>
  <c r="HN77" i="7"/>
  <c r="HV77" i="7"/>
  <c r="IB77" i="7"/>
  <c r="IH77" i="7"/>
  <c r="IM77" i="7"/>
  <c r="IR77" i="7"/>
  <c r="IX77" i="7"/>
  <c r="JC77" i="7"/>
  <c r="JH77" i="7"/>
  <c r="JN77" i="7"/>
  <c r="JS77" i="7"/>
  <c r="AS77" i="7"/>
  <c r="BL77" i="7"/>
  <c r="BT77" i="7"/>
  <c r="CB77" i="7"/>
  <c r="CJ77" i="7"/>
  <c r="CR77" i="7"/>
  <c r="CZ77" i="7"/>
  <c r="DH77" i="7"/>
  <c r="DP77" i="7"/>
  <c r="DX77" i="7"/>
  <c r="EF77" i="7"/>
  <c r="EN77" i="7"/>
  <c r="EV77" i="7"/>
  <c r="FD77" i="7"/>
  <c r="FL77" i="7"/>
  <c r="FT77" i="7"/>
  <c r="GB77" i="7"/>
  <c r="GJ77" i="7"/>
  <c r="GR77" i="7"/>
  <c r="GZ77" i="7"/>
  <c r="HH77" i="7"/>
  <c r="HP77" i="7"/>
  <c r="HX77" i="7"/>
  <c r="ID77" i="7"/>
  <c r="II77" i="7"/>
  <c r="IN77" i="7"/>
  <c r="IT77" i="7"/>
  <c r="IY77" i="7"/>
  <c r="JD77" i="7"/>
  <c r="JJ77" i="7"/>
  <c r="JO77" i="7"/>
  <c r="JT77" i="7"/>
  <c r="AX77" i="7"/>
  <c r="BN77" i="7"/>
  <c r="BV77" i="7"/>
  <c r="CD77" i="7"/>
  <c r="CL77" i="7"/>
  <c r="CT77" i="7"/>
  <c r="DB77" i="7"/>
  <c r="DJ77" i="7"/>
  <c r="DR77" i="7"/>
  <c r="DZ77" i="7"/>
  <c r="EH77" i="7"/>
  <c r="EP77" i="7"/>
  <c r="EX77" i="7"/>
  <c r="FF77" i="7"/>
  <c r="FN77" i="7"/>
  <c r="FV77" i="7"/>
  <c r="GD77" i="7"/>
  <c r="GL77" i="7"/>
  <c r="GT77" i="7"/>
  <c r="HB77" i="7"/>
  <c r="HJ77" i="7"/>
  <c r="HR77" i="7"/>
  <c r="HZ77" i="7"/>
  <c r="IE77" i="7"/>
  <c r="IJ77" i="7"/>
  <c r="IP77" i="7"/>
  <c r="IU77" i="7"/>
  <c r="IZ77" i="7"/>
  <c r="JF77" i="7"/>
  <c r="JK77" i="7"/>
  <c r="JP77" i="7"/>
  <c r="AT73" i="7"/>
  <c r="AX73" i="7"/>
  <c r="BC73" i="7"/>
  <c r="BG73" i="7"/>
  <c r="BM73" i="7"/>
  <c r="BQ73" i="7"/>
  <c r="BU73" i="7"/>
  <c r="BY73" i="7"/>
  <c r="CC73" i="7"/>
  <c r="CG73" i="7"/>
  <c r="CK73" i="7"/>
  <c r="CO73" i="7"/>
  <c r="CS73" i="7"/>
  <c r="CW73" i="7"/>
  <c r="DA73" i="7"/>
  <c r="DE73" i="7"/>
  <c r="DI73" i="7"/>
  <c r="DM73" i="7"/>
  <c r="DQ73" i="7"/>
  <c r="DU73" i="7"/>
  <c r="DY73" i="7"/>
  <c r="EC73" i="7"/>
  <c r="EG73" i="7"/>
  <c r="EK73" i="7"/>
  <c r="EO73" i="7"/>
  <c r="ES73" i="7"/>
  <c r="EW73" i="7"/>
  <c r="FA73" i="7"/>
  <c r="FE73" i="7"/>
  <c r="FI73" i="7"/>
  <c r="FM73" i="7"/>
  <c r="FQ73" i="7"/>
  <c r="FU73" i="7"/>
  <c r="FY73" i="7"/>
  <c r="GC73" i="7"/>
  <c r="GG73" i="7"/>
  <c r="GK73" i="7"/>
  <c r="GO73" i="7"/>
  <c r="GS73" i="7"/>
  <c r="GW73" i="7"/>
  <c r="HA73" i="7"/>
  <c r="HE73" i="7"/>
  <c r="HI73" i="7"/>
  <c r="HM73" i="7"/>
  <c r="HQ73" i="7"/>
  <c r="HU73" i="7"/>
  <c r="HY73" i="7"/>
  <c r="IC73" i="7"/>
  <c r="IG73" i="7"/>
  <c r="IK73" i="7"/>
  <c r="IO73" i="7"/>
  <c r="IS73" i="7"/>
  <c r="IW73" i="7"/>
  <c r="JA73" i="7"/>
  <c r="JE73" i="7"/>
  <c r="JI73" i="7"/>
  <c r="JM73" i="7"/>
  <c r="JQ73" i="7"/>
  <c r="JU73" i="7"/>
  <c r="AO73" i="7"/>
  <c r="AU73" i="7"/>
  <c r="AZ73" i="7"/>
  <c r="BD73" i="7"/>
  <c r="BJ73" i="7"/>
  <c r="BN73" i="7"/>
  <c r="BR73" i="7"/>
  <c r="BV73" i="7"/>
  <c r="BZ73" i="7"/>
  <c r="CD73" i="7"/>
  <c r="CH73" i="7"/>
  <c r="CL73" i="7"/>
  <c r="CP73" i="7"/>
  <c r="CT73" i="7"/>
  <c r="CX73" i="7"/>
  <c r="DB73" i="7"/>
  <c r="DF73" i="7"/>
  <c r="DJ73" i="7"/>
  <c r="DN73" i="7"/>
  <c r="DR73" i="7"/>
  <c r="DV73" i="7"/>
  <c r="DZ73" i="7"/>
  <c r="ED73" i="7"/>
  <c r="EH73" i="7"/>
  <c r="EL73" i="7"/>
  <c r="EP73" i="7"/>
  <c r="ET73" i="7"/>
  <c r="EX73" i="7"/>
  <c r="FB73" i="7"/>
  <c r="FF73" i="7"/>
  <c r="FJ73" i="7"/>
  <c r="FN73" i="7"/>
  <c r="FR73" i="7"/>
  <c r="FV73" i="7"/>
  <c r="FZ73" i="7"/>
  <c r="GD73" i="7"/>
  <c r="GH73" i="7"/>
  <c r="GL73" i="7"/>
  <c r="GP73" i="7"/>
  <c r="GT73" i="7"/>
  <c r="GX73" i="7"/>
  <c r="HB73" i="7"/>
  <c r="HF73" i="7"/>
  <c r="HJ73" i="7"/>
  <c r="HN73" i="7"/>
  <c r="HR73" i="7"/>
  <c r="HV73" i="7"/>
  <c r="HZ73" i="7"/>
  <c r="ID73" i="7"/>
  <c r="IH73" i="7"/>
  <c r="IL73" i="7"/>
  <c r="IP73" i="7"/>
  <c r="IT73" i="7"/>
  <c r="IX73" i="7"/>
  <c r="JB73" i="7"/>
  <c r="JF73" i="7"/>
  <c r="JJ73" i="7"/>
  <c r="JN73" i="7"/>
  <c r="JR73" i="7"/>
  <c r="AR73" i="7"/>
  <c r="AV73" i="7"/>
  <c r="BA73" i="7"/>
  <c r="BE73" i="7"/>
  <c r="BK73" i="7"/>
  <c r="BO73" i="7"/>
  <c r="BS73" i="7"/>
  <c r="BW73" i="7"/>
  <c r="CA73" i="7"/>
  <c r="CE73" i="7"/>
  <c r="CI73" i="7"/>
  <c r="CM73" i="7"/>
  <c r="CQ73" i="7"/>
  <c r="CU73" i="7"/>
  <c r="CY73" i="7"/>
  <c r="DC73" i="7"/>
  <c r="DG73" i="7"/>
  <c r="DK73" i="7"/>
  <c r="DO73" i="7"/>
  <c r="DS73" i="7"/>
  <c r="DW73" i="7"/>
  <c r="EA73" i="7"/>
  <c r="EE73" i="7"/>
  <c r="EI73" i="7"/>
  <c r="EM73" i="7"/>
  <c r="EQ73" i="7"/>
  <c r="EU73" i="7"/>
  <c r="EY73" i="7"/>
  <c r="FC73" i="7"/>
  <c r="FG73" i="7"/>
  <c r="FK73" i="7"/>
  <c r="FO73" i="7"/>
  <c r="FS73" i="7"/>
  <c r="FW73" i="7"/>
  <c r="GA73" i="7"/>
  <c r="GE73" i="7"/>
  <c r="GI73" i="7"/>
  <c r="GM73" i="7"/>
  <c r="GQ73" i="7"/>
  <c r="GU73" i="7"/>
  <c r="GY73" i="7"/>
  <c r="HC73" i="7"/>
  <c r="HG73" i="7"/>
  <c r="HK73" i="7"/>
  <c r="HO73" i="7"/>
  <c r="HS73" i="7"/>
  <c r="HW73" i="7"/>
  <c r="IA73" i="7"/>
  <c r="IE73" i="7"/>
  <c r="II73" i="7"/>
  <c r="IM73" i="7"/>
  <c r="IQ73" i="7"/>
  <c r="IU73" i="7"/>
  <c r="IY73" i="7"/>
  <c r="JC73" i="7"/>
  <c r="JG73" i="7"/>
  <c r="JK73" i="7"/>
  <c r="JO73" i="7"/>
  <c r="JS73" i="7"/>
  <c r="AS73" i="7"/>
  <c r="AW73" i="7"/>
  <c r="BB73" i="7"/>
  <c r="BF73" i="7"/>
  <c r="BL73" i="7"/>
  <c r="BP73" i="7"/>
  <c r="BT73" i="7"/>
  <c r="BX73" i="7"/>
  <c r="CB73" i="7"/>
  <c r="CF73" i="7"/>
  <c r="CJ73" i="7"/>
  <c r="CN73" i="7"/>
  <c r="CR73" i="7"/>
  <c r="CV73" i="7"/>
  <c r="CZ73" i="7"/>
  <c r="DD73" i="7"/>
  <c r="DH73" i="7"/>
  <c r="DL73" i="7"/>
  <c r="DP73" i="7"/>
  <c r="DT73" i="7"/>
  <c r="DX73" i="7"/>
  <c r="EB73" i="7"/>
  <c r="EF73" i="7"/>
  <c r="EJ73" i="7"/>
  <c r="EN73" i="7"/>
  <c r="ER73" i="7"/>
  <c r="EV73" i="7"/>
  <c r="EZ73" i="7"/>
  <c r="FD73" i="7"/>
  <c r="FH73" i="7"/>
  <c r="FL73" i="7"/>
  <c r="FP73" i="7"/>
  <c r="FT73" i="7"/>
  <c r="FX73" i="7"/>
  <c r="GB73" i="7"/>
  <c r="GF73" i="7"/>
  <c r="GJ73" i="7"/>
  <c r="GN73" i="7"/>
  <c r="GR73" i="7"/>
  <c r="GV73" i="7"/>
  <c r="GZ73" i="7"/>
  <c r="HD73" i="7"/>
  <c r="HH73" i="7"/>
  <c r="HL73" i="7"/>
  <c r="HP73" i="7"/>
  <c r="HT73" i="7"/>
  <c r="HX73" i="7"/>
  <c r="IB73" i="7"/>
  <c r="IF73" i="7"/>
  <c r="IJ73" i="7"/>
  <c r="IN73" i="7"/>
  <c r="IR73" i="7"/>
  <c r="IV73" i="7"/>
  <c r="IZ73" i="7"/>
  <c r="JD73" i="7"/>
  <c r="JH73" i="7"/>
  <c r="JL73" i="7"/>
  <c r="JP73" i="7"/>
  <c r="JT73" i="7"/>
  <c r="AQ69" i="7"/>
  <c r="AV69" i="7"/>
  <c r="AZ69" i="7"/>
  <c r="BD69" i="7"/>
  <c r="BJ69" i="7"/>
  <c r="BN69" i="7"/>
  <c r="BR69" i="7"/>
  <c r="BV69" i="7"/>
  <c r="BZ69" i="7"/>
  <c r="CD69" i="7"/>
  <c r="CH69" i="7"/>
  <c r="CL69" i="7"/>
  <c r="CP69" i="7"/>
  <c r="CT69" i="7"/>
  <c r="CX69" i="7"/>
  <c r="DB69" i="7"/>
  <c r="DF69" i="7"/>
  <c r="DJ69" i="7"/>
  <c r="DN69" i="7"/>
  <c r="DR69" i="7"/>
  <c r="DV69" i="7"/>
  <c r="DZ69" i="7"/>
  <c r="ED69" i="7"/>
  <c r="EH69" i="7"/>
  <c r="EL69" i="7"/>
  <c r="EP69" i="7"/>
  <c r="ET69" i="7"/>
  <c r="EX69" i="7"/>
  <c r="FB69" i="7"/>
  <c r="FF69" i="7"/>
  <c r="FJ69" i="7"/>
  <c r="FN69" i="7"/>
  <c r="FR69" i="7"/>
  <c r="FV69" i="7"/>
  <c r="FZ69" i="7"/>
  <c r="GD69" i="7"/>
  <c r="GH69" i="7"/>
  <c r="GL69" i="7"/>
  <c r="GP69" i="7"/>
  <c r="GT69" i="7"/>
  <c r="GX69" i="7"/>
  <c r="HB69" i="7"/>
  <c r="HF69" i="7"/>
  <c r="HJ69" i="7"/>
  <c r="HN69" i="7"/>
  <c r="HR69" i="7"/>
  <c r="HV69" i="7"/>
  <c r="HZ69" i="7"/>
  <c r="ID69" i="7"/>
  <c r="IH69" i="7"/>
  <c r="IL69" i="7"/>
  <c r="IP69" i="7"/>
  <c r="IT69" i="7"/>
  <c r="IX69" i="7"/>
  <c r="JB69" i="7"/>
  <c r="JF69" i="7"/>
  <c r="JJ69" i="7"/>
  <c r="JN69" i="7"/>
  <c r="JR69" i="7"/>
  <c r="AR69" i="7"/>
  <c r="AW69" i="7"/>
  <c r="BA69" i="7"/>
  <c r="BE69" i="7"/>
  <c r="BK69" i="7"/>
  <c r="BO69" i="7"/>
  <c r="BS69" i="7"/>
  <c r="BW69" i="7"/>
  <c r="CA69" i="7"/>
  <c r="CE69" i="7"/>
  <c r="CI69" i="7"/>
  <c r="CM69" i="7"/>
  <c r="CQ69" i="7"/>
  <c r="CU69" i="7"/>
  <c r="CY69" i="7"/>
  <c r="DC69" i="7"/>
  <c r="DG69" i="7"/>
  <c r="DK69" i="7"/>
  <c r="DO69" i="7"/>
  <c r="DS69" i="7"/>
  <c r="DW69" i="7"/>
  <c r="EA69" i="7"/>
  <c r="EE69" i="7"/>
  <c r="EI69" i="7"/>
  <c r="EM69" i="7"/>
  <c r="EQ69" i="7"/>
  <c r="EU69" i="7"/>
  <c r="EY69" i="7"/>
  <c r="FC69" i="7"/>
  <c r="FG69" i="7"/>
  <c r="FK69" i="7"/>
  <c r="FO69" i="7"/>
  <c r="FS69" i="7"/>
  <c r="FW69" i="7"/>
  <c r="GA69" i="7"/>
  <c r="GE69" i="7"/>
  <c r="GI69" i="7"/>
  <c r="GM69" i="7"/>
  <c r="GQ69" i="7"/>
  <c r="GU69" i="7"/>
  <c r="GY69" i="7"/>
  <c r="HC69" i="7"/>
  <c r="HG69" i="7"/>
  <c r="HK69" i="7"/>
  <c r="HO69" i="7"/>
  <c r="HS69" i="7"/>
  <c r="HW69" i="7"/>
  <c r="IA69" i="7"/>
  <c r="IE69" i="7"/>
  <c r="II69" i="7"/>
  <c r="IM69" i="7"/>
  <c r="IQ69" i="7"/>
  <c r="IU69" i="7"/>
  <c r="IY69" i="7"/>
  <c r="JC69" i="7"/>
  <c r="JG69" i="7"/>
  <c r="JK69" i="7"/>
  <c r="JO69" i="7"/>
  <c r="JS69" i="7"/>
  <c r="AO69" i="7"/>
  <c r="AS69" i="7"/>
  <c r="AX69" i="7"/>
  <c r="BB69" i="7"/>
  <c r="BF69" i="7"/>
  <c r="BL69" i="7"/>
  <c r="BP69" i="7"/>
  <c r="BT69" i="7"/>
  <c r="BX69" i="7"/>
  <c r="CB69" i="7"/>
  <c r="CF69" i="7"/>
  <c r="CJ69" i="7"/>
  <c r="CN69" i="7"/>
  <c r="CR69" i="7"/>
  <c r="CV69" i="7"/>
  <c r="CZ69" i="7"/>
  <c r="DD69" i="7"/>
  <c r="DH69" i="7"/>
  <c r="DL69" i="7"/>
  <c r="DP69" i="7"/>
  <c r="DT69" i="7"/>
  <c r="DX69" i="7"/>
  <c r="EB69" i="7"/>
  <c r="EF69" i="7"/>
  <c r="EJ69" i="7"/>
  <c r="EN69" i="7"/>
  <c r="ER69" i="7"/>
  <c r="EV69" i="7"/>
  <c r="EZ69" i="7"/>
  <c r="FD69" i="7"/>
  <c r="FH69" i="7"/>
  <c r="FL69" i="7"/>
  <c r="FP69" i="7"/>
  <c r="FT69" i="7"/>
  <c r="FX69" i="7"/>
  <c r="GB69" i="7"/>
  <c r="GF69" i="7"/>
  <c r="GJ69" i="7"/>
  <c r="GN69" i="7"/>
  <c r="GR69" i="7"/>
  <c r="GV69" i="7"/>
  <c r="GZ69" i="7"/>
  <c r="HD69" i="7"/>
  <c r="HH69" i="7"/>
  <c r="HL69" i="7"/>
  <c r="HP69" i="7"/>
  <c r="HT69" i="7"/>
  <c r="HX69" i="7"/>
  <c r="IB69" i="7"/>
  <c r="IF69" i="7"/>
  <c r="IJ69" i="7"/>
  <c r="IN69" i="7"/>
  <c r="IR69" i="7"/>
  <c r="IV69" i="7"/>
  <c r="IZ69" i="7"/>
  <c r="JD69" i="7"/>
  <c r="JH69" i="7"/>
  <c r="JL69" i="7"/>
  <c r="JP69" i="7"/>
  <c r="JT69" i="7"/>
  <c r="AP69" i="7"/>
  <c r="AT69" i="7"/>
  <c r="AY69" i="7"/>
  <c r="BC69" i="7"/>
  <c r="BG69" i="7"/>
  <c r="BM69" i="7"/>
  <c r="BQ69" i="7"/>
  <c r="BU69" i="7"/>
  <c r="BY69" i="7"/>
  <c r="CC69" i="7"/>
  <c r="CG69" i="7"/>
  <c r="CK69" i="7"/>
  <c r="CO69" i="7"/>
  <c r="CS69" i="7"/>
  <c r="CW69" i="7"/>
  <c r="DA69" i="7"/>
  <c r="DE69" i="7"/>
  <c r="DI69" i="7"/>
  <c r="DM69" i="7"/>
  <c r="DQ69" i="7"/>
  <c r="DU69" i="7"/>
  <c r="DY69" i="7"/>
  <c r="EC69" i="7"/>
  <c r="EG69" i="7"/>
  <c r="EK69" i="7"/>
  <c r="EO69" i="7"/>
  <c r="ES69" i="7"/>
  <c r="EW69" i="7"/>
  <c r="FA69" i="7"/>
  <c r="FE69" i="7"/>
  <c r="FI69" i="7"/>
  <c r="FM69" i="7"/>
  <c r="FQ69" i="7"/>
  <c r="FU69" i="7"/>
  <c r="FY69" i="7"/>
  <c r="GC69" i="7"/>
  <c r="GG69" i="7"/>
  <c r="GK69" i="7"/>
  <c r="GO69" i="7"/>
  <c r="GS69" i="7"/>
  <c r="GW69" i="7"/>
  <c r="HA69" i="7"/>
  <c r="HE69" i="7"/>
  <c r="HI69" i="7"/>
  <c r="HM69" i="7"/>
  <c r="HQ69" i="7"/>
  <c r="HU69" i="7"/>
  <c r="HY69" i="7"/>
  <c r="IC69" i="7"/>
  <c r="IG69" i="7"/>
  <c r="IK69" i="7"/>
  <c r="IO69" i="7"/>
  <c r="IS69" i="7"/>
  <c r="IW69" i="7"/>
  <c r="JA69" i="7"/>
  <c r="JE69" i="7"/>
  <c r="JI69" i="7"/>
  <c r="JM69" i="7"/>
  <c r="JQ69" i="7"/>
  <c r="JU69" i="7"/>
  <c r="L93" i="7"/>
  <c r="O93" i="7"/>
  <c r="AN93" i="7" s="1"/>
  <c r="CE90" i="7"/>
  <c r="O90" i="7"/>
  <c r="Q90" i="7" s="1"/>
  <c r="L86" i="7"/>
  <c r="P86" i="7" s="1"/>
  <c r="AM86" i="7" s="1"/>
  <c r="O86" i="7"/>
  <c r="Q86" i="7" s="1"/>
  <c r="IY353" i="7"/>
  <c r="O353" i="7"/>
  <c r="AN353" i="7" s="1"/>
  <c r="IY351" i="7"/>
  <c r="O351" i="7"/>
  <c r="IY349" i="7"/>
  <c r="O349" i="7"/>
  <c r="AN349" i="7" s="1"/>
  <c r="IY347" i="7"/>
  <c r="O347" i="7"/>
  <c r="AN347" i="7" s="1"/>
  <c r="IY345" i="7"/>
  <c r="O345" i="7"/>
  <c r="L343" i="7"/>
  <c r="O343" i="7"/>
  <c r="L341" i="7"/>
  <c r="O341" i="7"/>
  <c r="AN341" i="7" s="1"/>
  <c r="L339" i="7"/>
  <c r="O339" i="7"/>
  <c r="L337" i="7"/>
  <c r="O337" i="7"/>
  <c r="AN337" i="7" s="1"/>
  <c r="L335" i="7"/>
  <c r="O335" i="7"/>
  <c r="L333" i="7"/>
  <c r="O333" i="7"/>
  <c r="IY331" i="7"/>
  <c r="O331" i="7"/>
  <c r="L329" i="7"/>
  <c r="O329" i="7"/>
  <c r="AN329" i="7" s="1"/>
  <c r="L327" i="7"/>
  <c r="O327" i="7"/>
  <c r="L325" i="7"/>
  <c r="O325" i="7"/>
  <c r="L323" i="7"/>
  <c r="O323" i="7"/>
  <c r="L321" i="7"/>
  <c r="O321" i="7"/>
  <c r="IC319" i="7"/>
  <c r="O319" i="7"/>
  <c r="IC317" i="7"/>
  <c r="O317" i="7"/>
  <c r="IC315" i="7"/>
  <c r="O315" i="7"/>
  <c r="IC313" i="7"/>
  <c r="O313" i="7"/>
  <c r="AN313" i="7" s="1"/>
  <c r="IC310" i="7"/>
  <c r="O310" i="7"/>
  <c r="Q310" i="7" s="1"/>
  <c r="L308" i="7"/>
  <c r="O308" i="7"/>
  <c r="AN308" i="7" s="1"/>
  <c r="IC306" i="7"/>
  <c r="O306" i="7"/>
  <c r="L304" i="7"/>
  <c r="O304" i="7"/>
  <c r="AN304" i="7" s="1"/>
  <c r="IC302" i="7"/>
  <c r="O302" i="7"/>
  <c r="IC300" i="7"/>
  <c r="O300" i="7"/>
  <c r="AN300" i="7" s="1"/>
  <c r="IC298" i="7"/>
  <c r="O298" i="7"/>
  <c r="IC296" i="7"/>
  <c r="O296" i="7"/>
  <c r="IC294" i="7"/>
  <c r="O294" i="7"/>
  <c r="AN294" i="7" s="1"/>
  <c r="HG292" i="7"/>
  <c r="O292" i="7"/>
  <c r="AN292" i="7" s="1"/>
  <c r="HG290" i="7"/>
  <c r="O290" i="7"/>
  <c r="L288" i="7"/>
  <c r="O288" i="7"/>
  <c r="AN288" i="7" s="1"/>
  <c r="L286" i="7"/>
  <c r="O286" i="7"/>
  <c r="L284" i="7"/>
  <c r="O284" i="7"/>
  <c r="AN284" i="7" s="1"/>
  <c r="L282" i="7"/>
  <c r="O282" i="7"/>
  <c r="HF280" i="7"/>
  <c r="P280" i="7"/>
  <c r="AM280" i="7" s="1"/>
  <c r="AR278" i="7"/>
  <c r="AV278" i="7"/>
  <c r="AZ278" i="7"/>
  <c r="BD278" i="7"/>
  <c r="BH278" i="7"/>
  <c r="BL278" i="7"/>
  <c r="BP278" i="7"/>
  <c r="BT278" i="7"/>
  <c r="BX278" i="7"/>
  <c r="CB278" i="7"/>
  <c r="CF278" i="7"/>
  <c r="CJ278" i="7"/>
  <c r="CN278" i="7"/>
  <c r="CR278" i="7"/>
  <c r="CV278" i="7"/>
  <c r="CZ278" i="7"/>
  <c r="DD278" i="7"/>
  <c r="DH278" i="7"/>
  <c r="DL278" i="7"/>
  <c r="DP278" i="7"/>
  <c r="DT278" i="7"/>
  <c r="DX278" i="7"/>
  <c r="EB278" i="7"/>
  <c r="EF278" i="7"/>
  <c r="EJ278" i="7"/>
  <c r="EN278" i="7"/>
  <c r="ER278" i="7"/>
  <c r="EV278" i="7"/>
  <c r="EZ278" i="7"/>
  <c r="FD278" i="7"/>
  <c r="FH278" i="7"/>
  <c r="FL278" i="7"/>
  <c r="FP278" i="7"/>
  <c r="FT278" i="7"/>
  <c r="FX278" i="7"/>
  <c r="GB278" i="7"/>
  <c r="GF278" i="7"/>
  <c r="GJ278" i="7"/>
  <c r="GP278" i="7"/>
  <c r="GU278" i="7"/>
  <c r="GY278" i="7"/>
  <c r="HC278" i="7"/>
  <c r="HI278" i="7"/>
  <c r="HM278" i="7"/>
  <c r="HQ278" i="7"/>
  <c r="HU278" i="7"/>
  <c r="HY278" i="7"/>
  <c r="IC278" i="7"/>
  <c r="IG278" i="7"/>
  <c r="IK278" i="7"/>
  <c r="IO278" i="7"/>
  <c r="IS278" i="7"/>
  <c r="IW278" i="7"/>
  <c r="JA278" i="7"/>
  <c r="JE278" i="7"/>
  <c r="JI278" i="7"/>
  <c r="JM278" i="7"/>
  <c r="JQ278" i="7"/>
  <c r="JU278" i="7"/>
  <c r="AO278" i="7"/>
  <c r="AS278" i="7"/>
  <c r="AW278" i="7"/>
  <c r="BA278" i="7"/>
  <c r="BE278" i="7"/>
  <c r="BI278" i="7"/>
  <c r="BM278" i="7"/>
  <c r="BQ278" i="7"/>
  <c r="BU278" i="7"/>
  <c r="BY278" i="7"/>
  <c r="CC278" i="7"/>
  <c r="CG278" i="7"/>
  <c r="CK278" i="7"/>
  <c r="CO278" i="7"/>
  <c r="CS278" i="7"/>
  <c r="CW278" i="7"/>
  <c r="DA278" i="7"/>
  <c r="DE278" i="7"/>
  <c r="DI278" i="7"/>
  <c r="DM278" i="7"/>
  <c r="DQ278" i="7"/>
  <c r="DU278" i="7"/>
  <c r="DY278" i="7"/>
  <c r="EC278" i="7"/>
  <c r="EG278" i="7"/>
  <c r="EK278" i="7"/>
  <c r="EO278" i="7"/>
  <c r="ES278" i="7"/>
  <c r="EW278" i="7"/>
  <c r="FA278" i="7"/>
  <c r="FE278" i="7"/>
  <c r="FI278" i="7"/>
  <c r="FM278" i="7"/>
  <c r="FQ278" i="7"/>
  <c r="FU278" i="7"/>
  <c r="FY278" i="7"/>
  <c r="GC278" i="7"/>
  <c r="GG278" i="7"/>
  <c r="GK278" i="7"/>
  <c r="GQ278" i="7"/>
  <c r="GV278" i="7"/>
  <c r="GZ278" i="7"/>
  <c r="HD278" i="7"/>
  <c r="HJ278" i="7"/>
  <c r="HN278" i="7"/>
  <c r="HR278" i="7"/>
  <c r="HV278" i="7"/>
  <c r="HZ278" i="7"/>
  <c r="ID278" i="7"/>
  <c r="IH278" i="7"/>
  <c r="IL278" i="7"/>
  <c r="IP278" i="7"/>
  <c r="IT278" i="7"/>
  <c r="IX278" i="7"/>
  <c r="JB278" i="7"/>
  <c r="JF278" i="7"/>
  <c r="JJ278" i="7"/>
  <c r="JN278" i="7"/>
  <c r="JR278" i="7"/>
  <c r="AP278" i="7"/>
  <c r="AT278" i="7"/>
  <c r="AX278" i="7"/>
  <c r="BB278" i="7"/>
  <c r="BF278" i="7"/>
  <c r="BJ278" i="7"/>
  <c r="BN278" i="7"/>
  <c r="BR278" i="7"/>
  <c r="BV278" i="7"/>
  <c r="BZ278" i="7"/>
  <c r="CD278" i="7"/>
  <c r="CH278" i="7"/>
  <c r="CL278" i="7"/>
  <c r="CP278" i="7"/>
  <c r="CT278" i="7"/>
  <c r="CX278" i="7"/>
  <c r="DB278" i="7"/>
  <c r="DF278" i="7"/>
  <c r="DJ278" i="7"/>
  <c r="DN278" i="7"/>
  <c r="DR278" i="7"/>
  <c r="DV278" i="7"/>
  <c r="DZ278" i="7"/>
  <c r="ED278" i="7"/>
  <c r="EH278" i="7"/>
  <c r="EL278" i="7"/>
  <c r="EP278" i="7"/>
  <c r="ET278" i="7"/>
  <c r="EX278" i="7"/>
  <c r="FB278" i="7"/>
  <c r="FF278" i="7"/>
  <c r="FJ278" i="7"/>
  <c r="FN278" i="7"/>
  <c r="FR278" i="7"/>
  <c r="FV278" i="7"/>
  <c r="FZ278" i="7"/>
  <c r="GD278" i="7"/>
  <c r="GH278" i="7"/>
  <c r="GL278" i="7"/>
  <c r="GS278" i="7"/>
  <c r="GW278" i="7"/>
  <c r="HA278" i="7"/>
  <c r="HE278" i="7"/>
  <c r="HK278" i="7"/>
  <c r="HO278" i="7"/>
  <c r="HS278" i="7"/>
  <c r="HW278" i="7"/>
  <c r="IA278" i="7"/>
  <c r="IE278" i="7"/>
  <c r="II278" i="7"/>
  <c r="IM278" i="7"/>
  <c r="IQ278" i="7"/>
  <c r="IU278" i="7"/>
  <c r="IY278" i="7"/>
  <c r="JC278" i="7"/>
  <c r="JG278" i="7"/>
  <c r="JK278" i="7"/>
  <c r="JO278" i="7"/>
  <c r="JS278" i="7"/>
  <c r="AQ278" i="7"/>
  <c r="AU278" i="7"/>
  <c r="AY278" i="7"/>
  <c r="BC278" i="7"/>
  <c r="BG278" i="7"/>
  <c r="BK278" i="7"/>
  <c r="BO278" i="7"/>
  <c r="BS278" i="7"/>
  <c r="BW278" i="7"/>
  <c r="CA278" i="7"/>
  <c r="CE278" i="7"/>
  <c r="CI278" i="7"/>
  <c r="CM278" i="7"/>
  <c r="CQ278" i="7"/>
  <c r="CU278" i="7"/>
  <c r="CY278" i="7"/>
  <c r="DC278" i="7"/>
  <c r="DG278" i="7"/>
  <c r="DK278" i="7"/>
  <c r="DO278" i="7"/>
  <c r="DS278" i="7"/>
  <c r="DW278" i="7"/>
  <c r="EA278" i="7"/>
  <c r="EE278" i="7"/>
  <c r="EI278" i="7"/>
  <c r="EM278" i="7"/>
  <c r="EQ278" i="7"/>
  <c r="EU278" i="7"/>
  <c r="EY278" i="7"/>
  <c r="FC278" i="7"/>
  <c r="FG278" i="7"/>
  <c r="FK278" i="7"/>
  <c r="FO278" i="7"/>
  <c r="FS278" i="7"/>
  <c r="FW278" i="7"/>
  <c r="GA278" i="7"/>
  <c r="GE278" i="7"/>
  <c r="GI278" i="7"/>
  <c r="GM278" i="7"/>
  <c r="GT278" i="7"/>
  <c r="GX278" i="7"/>
  <c r="HB278" i="7"/>
  <c r="HH278" i="7"/>
  <c r="HL278" i="7"/>
  <c r="HP278" i="7"/>
  <c r="HT278" i="7"/>
  <c r="HX278" i="7"/>
  <c r="IB278" i="7"/>
  <c r="IF278" i="7"/>
  <c r="IJ278" i="7"/>
  <c r="IN278" i="7"/>
  <c r="IR278" i="7"/>
  <c r="IV278" i="7"/>
  <c r="IZ278" i="7"/>
  <c r="JD278" i="7"/>
  <c r="JH278" i="7"/>
  <c r="JL278" i="7"/>
  <c r="JP278" i="7"/>
  <c r="JT278" i="7"/>
  <c r="AP276" i="7"/>
  <c r="AT276" i="7"/>
  <c r="AX276" i="7"/>
  <c r="BB276" i="7"/>
  <c r="BF276" i="7"/>
  <c r="BJ276" i="7"/>
  <c r="BN276" i="7"/>
  <c r="BR276" i="7"/>
  <c r="BV276" i="7"/>
  <c r="BZ276" i="7"/>
  <c r="CD276" i="7"/>
  <c r="CH276" i="7"/>
  <c r="CL276" i="7"/>
  <c r="CP276" i="7"/>
  <c r="CT276" i="7"/>
  <c r="CX276" i="7"/>
  <c r="DB276" i="7"/>
  <c r="DF276" i="7"/>
  <c r="DJ276" i="7"/>
  <c r="DN276" i="7"/>
  <c r="DR276" i="7"/>
  <c r="DV276" i="7"/>
  <c r="DZ276" i="7"/>
  <c r="ED276" i="7"/>
  <c r="EH276" i="7"/>
  <c r="EL276" i="7"/>
  <c r="EP276" i="7"/>
  <c r="ET276" i="7"/>
  <c r="EX276" i="7"/>
  <c r="FB276" i="7"/>
  <c r="FF276" i="7"/>
  <c r="FJ276" i="7"/>
  <c r="FN276" i="7"/>
  <c r="FR276" i="7"/>
  <c r="FV276" i="7"/>
  <c r="FZ276" i="7"/>
  <c r="GD276" i="7"/>
  <c r="GH276" i="7"/>
  <c r="GL276" i="7"/>
  <c r="GR276" i="7"/>
  <c r="GV276" i="7"/>
  <c r="GZ276" i="7"/>
  <c r="HD276" i="7"/>
  <c r="HJ276" i="7"/>
  <c r="HN276" i="7"/>
  <c r="HR276" i="7"/>
  <c r="HV276" i="7"/>
  <c r="HZ276" i="7"/>
  <c r="ID276" i="7"/>
  <c r="IH276" i="7"/>
  <c r="IL276" i="7"/>
  <c r="IP276" i="7"/>
  <c r="IT276" i="7"/>
  <c r="IX276" i="7"/>
  <c r="JB276" i="7"/>
  <c r="JF276" i="7"/>
  <c r="JJ276" i="7"/>
  <c r="JN276" i="7"/>
  <c r="JR276" i="7"/>
  <c r="AQ276" i="7"/>
  <c r="AU276" i="7"/>
  <c r="AY276" i="7"/>
  <c r="BC276" i="7"/>
  <c r="BG276" i="7"/>
  <c r="BK276" i="7"/>
  <c r="BO276" i="7"/>
  <c r="BS276" i="7"/>
  <c r="BW276" i="7"/>
  <c r="CA276" i="7"/>
  <c r="CE276" i="7"/>
  <c r="CI276" i="7"/>
  <c r="CM276" i="7"/>
  <c r="CQ276" i="7"/>
  <c r="CU276" i="7"/>
  <c r="CY276" i="7"/>
  <c r="DC276" i="7"/>
  <c r="DG276" i="7"/>
  <c r="DK276" i="7"/>
  <c r="DO276" i="7"/>
  <c r="DS276" i="7"/>
  <c r="DW276" i="7"/>
  <c r="EA276" i="7"/>
  <c r="EE276" i="7"/>
  <c r="EI276" i="7"/>
  <c r="EM276" i="7"/>
  <c r="EQ276" i="7"/>
  <c r="EU276" i="7"/>
  <c r="EY276" i="7"/>
  <c r="FC276" i="7"/>
  <c r="FG276" i="7"/>
  <c r="FK276" i="7"/>
  <c r="FO276" i="7"/>
  <c r="FS276" i="7"/>
  <c r="FW276" i="7"/>
  <c r="GA276" i="7"/>
  <c r="GE276" i="7"/>
  <c r="GI276" i="7"/>
  <c r="GN276" i="7"/>
  <c r="GS276" i="7"/>
  <c r="GW276" i="7"/>
  <c r="HA276" i="7"/>
  <c r="HE276" i="7"/>
  <c r="HK276" i="7"/>
  <c r="HO276" i="7"/>
  <c r="HS276" i="7"/>
  <c r="HW276" i="7"/>
  <c r="IA276" i="7"/>
  <c r="IE276" i="7"/>
  <c r="II276" i="7"/>
  <c r="IM276" i="7"/>
  <c r="IQ276" i="7"/>
  <c r="IU276" i="7"/>
  <c r="IY276" i="7"/>
  <c r="JC276" i="7"/>
  <c r="JG276" i="7"/>
  <c r="JK276" i="7"/>
  <c r="JO276" i="7"/>
  <c r="JS276" i="7"/>
  <c r="AR276" i="7"/>
  <c r="AV276" i="7"/>
  <c r="AZ276" i="7"/>
  <c r="BD276" i="7"/>
  <c r="BH276" i="7"/>
  <c r="BL276" i="7"/>
  <c r="BP276" i="7"/>
  <c r="BT276" i="7"/>
  <c r="BX276" i="7"/>
  <c r="CB276" i="7"/>
  <c r="CF276" i="7"/>
  <c r="CJ276" i="7"/>
  <c r="CN276" i="7"/>
  <c r="CR276" i="7"/>
  <c r="CV276" i="7"/>
  <c r="CZ276" i="7"/>
  <c r="DD276" i="7"/>
  <c r="DH276" i="7"/>
  <c r="DL276" i="7"/>
  <c r="DP276" i="7"/>
  <c r="DT276" i="7"/>
  <c r="DX276" i="7"/>
  <c r="EB276" i="7"/>
  <c r="EF276" i="7"/>
  <c r="EJ276" i="7"/>
  <c r="EN276" i="7"/>
  <c r="ER276" i="7"/>
  <c r="EV276" i="7"/>
  <c r="EZ276" i="7"/>
  <c r="FD276" i="7"/>
  <c r="FH276" i="7"/>
  <c r="FL276" i="7"/>
  <c r="FP276" i="7"/>
  <c r="FT276" i="7"/>
  <c r="FX276" i="7"/>
  <c r="GB276" i="7"/>
  <c r="GF276" i="7"/>
  <c r="GJ276" i="7"/>
  <c r="GP276" i="7"/>
  <c r="GT276" i="7"/>
  <c r="GX276" i="7"/>
  <c r="HB276" i="7"/>
  <c r="HH276" i="7"/>
  <c r="HL276" i="7"/>
  <c r="HP276" i="7"/>
  <c r="HT276" i="7"/>
  <c r="HX276" i="7"/>
  <c r="IB276" i="7"/>
  <c r="IF276" i="7"/>
  <c r="IJ276" i="7"/>
  <c r="IN276" i="7"/>
  <c r="IR276" i="7"/>
  <c r="IV276" i="7"/>
  <c r="IZ276" i="7"/>
  <c r="JD276" i="7"/>
  <c r="JH276" i="7"/>
  <c r="JL276" i="7"/>
  <c r="JP276" i="7"/>
  <c r="JT276" i="7"/>
  <c r="AO276" i="7"/>
  <c r="AS276" i="7"/>
  <c r="AW276" i="7"/>
  <c r="BA276" i="7"/>
  <c r="BE276" i="7"/>
  <c r="BI276" i="7"/>
  <c r="BM276" i="7"/>
  <c r="BQ276" i="7"/>
  <c r="BU276" i="7"/>
  <c r="BY276" i="7"/>
  <c r="CC276" i="7"/>
  <c r="CG276" i="7"/>
  <c r="CK276" i="7"/>
  <c r="CO276" i="7"/>
  <c r="CS276" i="7"/>
  <c r="CW276" i="7"/>
  <c r="DA276" i="7"/>
  <c r="DE276" i="7"/>
  <c r="DI276" i="7"/>
  <c r="DM276" i="7"/>
  <c r="DQ276" i="7"/>
  <c r="DU276" i="7"/>
  <c r="DY276" i="7"/>
  <c r="EC276" i="7"/>
  <c r="EG276" i="7"/>
  <c r="EK276" i="7"/>
  <c r="EO276" i="7"/>
  <c r="ES276" i="7"/>
  <c r="EW276" i="7"/>
  <c r="FA276" i="7"/>
  <c r="FE276" i="7"/>
  <c r="FI276" i="7"/>
  <c r="FM276" i="7"/>
  <c r="FQ276" i="7"/>
  <c r="FU276" i="7"/>
  <c r="FY276" i="7"/>
  <c r="GC276" i="7"/>
  <c r="GG276" i="7"/>
  <c r="GK276" i="7"/>
  <c r="GQ276" i="7"/>
  <c r="GU276" i="7"/>
  <c r="GY276" i="7"/>
  <c r="HC276" i="7"/>
  <c r="HI276" i="7"/>
  <c r="HM276" i="7"/>
  <c r="HQ276" i="7"/>
  <c r="HU276" i="7"/>
  <c r="HY276" i="7"/>
  <c r="IC276" i="7"/>
  <c r="IG276" i="7"/>
  <c r="IK276" i="7"/>
  <c r="IO276" i="7"/>
  <c r="IS276" i="7"/>
  <c r="IW276" i="7"/>
  <c r="JA276" i="7"/>
  <c r="JE276" i="7"/>
  <c r="JI276" i="7"/>
  <c r="JM276" i="7"/>
  <c r="JQ276" i="7"/>
  <c r="JU276" i="7"/>
  <c r="AP274" i="7"/>
  <c r="AT274" i="7"/>
  <c r="AX274" i="7"/>
  <c r="BB274" i="7"/>
  <c r="BF274" i="7"/>
  <c r="BJ274" i="7"/>
  <c r="BN274" i="7"/>
  <c r="BR274" i="7"/>
  <c r="BV274" i="7"/>
  <c r="BZ274" i="7"/>
  <c r="CD274" i="7"/>
  <c r="CH274" i="7"/>
  <c r="CL274" i="7"/>
  <c r="CP274" i="7"/>
  <c r="CT274" i="7"/>
  <c r="CX274" i="7"/>
  <c r="DB274" i="7"/>
  <c r="DF274" i="7"/>
  <c r="DJ274" i="7"/>
  <c r="DN274" i="7"/>
  <c r="DR274" i="7"/>
  <c r="DV274" i="7"/>
  <c r="DZ274" i="7"/>
  <c r="ED274" i="7"/>
  <c r="EH274" i="7"/>
  <c r="EL274" i="7"/>
  <c r="EP274" i="7"/>
  <c r="ET274" i="7"/>
  <c r="EX274" i="7"/>
  <c r="FB274" i="7"/>
  <c r="FF274" i="7"/>
  <c r="FJ274" i="7"/>
  <c r="FN274" i="7"/>
  <c r="FR274" i="7"/>
  <c r="FV274" i="7"/>
  <c r="FZ274" i="7"/>
  <c r="GD274" i="7"/>
  <c r="GH274" i="7"/>
  <c r="GL274" i="7"/>
  <c r="GR274" i="7"/>
  <c r="GW274" i="7"/>
  <c r="HA274" i="7"/>
  <c r="HE274" i="7"/>
  <c r="HK274" i="7"/>
  <c r="HO274" i="7"/>
  <c r="HS274" i="7"/>
  <c r="HW274" i="7"/>
  <c r="IA274" i="7"/>
  <c r="IE274" i="7"/>
  <c r="II274" i="7"/>
  <c r="IM274" i="7"/>
  <c r="IQ274" i="7"/>
  <c r="IU274" i="7"/>
  <c r="IY274" i="7"/>
  <c r="JC274" i="7"/>
  <c r="JG274" i="7"/>
  <c r="JK274" i="7"/>
  <c r="JO274" i="7"/>
  <c r="JS274" i="7"/>
  <c r="AQ274" i="7"/>
  <c r="AU274" i="7"/>
  <c r="AY274" i="7"/>
  <c r="BC274" i="7"/>
  <c r="BG274" i="7"/>
  <c r="BK274" i="7"/>
  <c r="BO274" i="7"/>
  <c r="BS274" i="7"/>
  <c r="BW274" i="7"/>
  <c r="CA274" i="7"/>
  <c r="CE274" i="7"/>
  <c r="CI274" i="7"/>
  <c r="CM274" i="7"/>
  <c r="CQ274" i="7"/>
  <c r="CU274" i="7"/>
  <c r="CY274" i="7"/>
  <c r="DC274" i="7"/>
  <c r="DG274" i="7"/>
  <c r="DK274" i="7"/>
  <c r="DO274" i="7"/>
  <c r="DS274" i="7"/>
  <c r="DW274" i="7"/>
  <c r="EA274" i="7"/>
  <c r="EE274" i="7"/>
  <c r="EI274" i="7"/>
  <c r="EM274" i="7"/>
  <c r="EQ274" i="7"/>
  <c r="EU274" i="7"/>
  <c r="EY274" i="7"/>
  <c r="FC274" i="7"/>
  <c r="FG274" i="7"/>
  <c r="FK274" i="7"/>
  <c r="FO274" i="7"/>
  <c r="FS274" i="7"/>
  <c r="FW274" i="7"/>
  <c r="GA274" i="7"/>
  <c r="GE274" i="7"/>
  <c r="GI274" i="7"/>
  <c r="GN274" i="7"/>
  <c r="GT274" i="7"/>
  <c r="GX274" i="7"/>
  <c r="HB274" i="7"/>
  <c r="HH274" i="7"/>
  <c r="HL274" i="7"/>
  <c r="HP274" i="7"/>
  <c r="HT274" i="7"/>
  <c r="HX274" i="7"/>
  <c r="IB274" i="7"/>
  <c r="IF274" i="7"/>
  <c r="IJ274" i="7"/>
  <c r="IN274" i="7"/>
  <c r="IR274" i="7"/>
  <c r="IV274" i="7"/>
  <c r="IZ274" i="7"/>
  <c r="JD274" i="7"/>
  <c r="JH274" i="7"/>
  <c r="JL274" i="7"/>
  <c r="JP274" i="7"/>
  <c r="JT274" i="7"/>
  <c r="AR274" i="7"/>
  <c r="AV274" i="7"/>
  <c r="AZ274" i="7"/>
  <c r="BD274" i="7"/>
  <c r="BH274" i="7"/>
  <c r="BL274" i="7"/>
  <c r="BP274" i="7"/>
  <c r="BT274" i="7"/>
  <c r="BX274" i="7"/>
  <c r="CB274" i="7"/>
  <c r="CF274" i="7"/>
  <c r="CJ274" i="7"/>
  <c r="CN274" i="7"/>
  <c r="CR274" i="7"/>
  <c r="CV274" i="7"/>
  <c r="CZ274" i="7"/>
  <c r="DD274" i="7"/>
  <c r="DH274" i="7"/>
  <c r="DL274" i="7"/>
  <c r="DP274" i="7"/>
  <c r="DT274" i="7"/>
  <c r="DX274" i="7"/>
  <c r="EB274" i="7"/>
  <c r="EF274" i="7"/>
  <c r="EJ274" i="7"/>
  <c r="EN274" i="7"/>
  <c r="ER274" i="7"/>
  <c r="EV274" i="7"/>
  <c r="EZ274" i="7"/>
  <c r="FD274" i="7"/>
  <c r="FH274" i="7"/>
  <c r="FL274" i="7"/>
  <c r="FP274" i="7"/>
  <c r="FT274" i="7"/>
  <c r="FX274" i="7"/>
  <c r="GB274" i="7"/>
  <c r="GF274" i="7"/>
  <c r="GJ274" i="7"/>
  <c r="GP274" i="7"/>
  <c r="GU274" i="7"/>
  <c r="GY274" i="7"/>
  <c r="HC274" i="7"/>
  <c r="HI274" i="7"/>
  <c r="HM274" i="7"/>
  <c r="HQ274" i="7"/>
  <c r="HU274" i="7"/>
  <c r="HY274" i="7"/>
  <c r="IC274" i="7"/>
  <c r="IG274" i="7"/>
  <c r="IK274" i="7"/>
  <c r="IO274" i="7"/>
  <c r="IS274" i="7"/>
  <c r="IW274" i="7"/>
  <c r="JA274" i="7"/>
  <c r="JE274" i="7"/>
  <c r="JI274" i="7"/>
  <c r="JM274" i="7"/>
  <c r="JQ274" i="7"/>
  <c r="JU274" i="7"/>
  <c r="AO274" i="7"/>
  <c r="AS274" i="7"/>
  <c r="AW274" i="7"/>
  <c r="BA274" i="7"/>
  <c r="BE274" i="7"/>
  <c r="BI274" i="7"/>
  <c r="BM274" i="7"/>
  <c r="BQ274" i="7"/>
  <c r="BU274" i="7"/>
  <c r="BY274" i="7"/>
  <c r="CC274" i="7"/>
  <c r="CG274" i="7"/>
  <c r="CK274" i="7"/>
  <c r="CO274" i="7"/>
  <c r="CS274" i="7"/>
  <c r="CW274" i="7"/>
  <c r="DA274" i="7"/>
  <c r="DE274" i="7"/>
  <c r="DI274" i="7"/>
  <c r="DM274" i="7"/>
  <c r="DQ274" i="7"/>
  <c r="DU274" i="7"/>
  <c r="DY274" i="7"/>
  <c r="EC274" i="7"/>
  <c r="EG274" i="7"/>
  <c r="EK274" i="7"/>
  <c r="EO274" i="7"/>
  <c r="ES274" i="7"/>
  <c r="EW274" i="7"/>
  <c r="FA274" i="7"/>
  <c r="FE274" i="7"/>
  <c r="FI274" i="7"/>
  <c r="FM274" i="7"/>
  <c r="FQ274" i="7"/>
  <c r="FU274" i="7"/>
  <c r="FY274" i="7"/>
  <c r="GC274" i="7"/>
  <c r="GG274" i="7"/>
  <c r="GK274" i="7"/>
  <c r="GQ274" i="7"/>
  <c r="GV274" i="7"/>
  <c r="GZ274" i="7"/>
  <c r="HD274" i="7"/>
  <c r="HJ274" i="7"/>
  <c r="HN274" i="7"/>
  <c r="HR274" i="7"/>
  <c r="HV274" i="7"/>
  <c r="HZ274" i="7"/>
  <c r="ID274" i="7"/>
  <c r="IH274" i="7"/>
  <c r="IL274" i="7"/>
  <c r="IP274" i="7"/>
  <c r="IT274" i="7"/>
  <c r="IX274" i="7"/>
  <c r="JB274" i="7"/>
  <c r="JF274" i="7"/>
  <c r="JJ274" i="7"/>
  <c r="JN274" i="7"/>
  <c r="JR274" i="7"/>
  <c r="AP272" i="7"/>
  <c r="AT272" i="7"/>
  <c r="AX272" i="7"/>
  <c r="BB272" i="7"/>
  <c r="BF272" i="7"/>
  <c r="BJ272" i="7"/>
  <c r="BN272" i="7"/>
  <c r="BR272" i="7"/>
  <c r="BV272" i="7"/>
  <c r="BZ272" i="7"/>
  <c r="CD272" i="7"/>
  <c r="CH272" i="7"/>
  <c r="CL272" i="7"/>
  <c r="CP272" i="7"/>
  <c r="CT272" i="7"/>
  <c r="CX272" i="7"/>
  <c r="DB272" i="7"/>
  <c r="DF272" i="7"/>
  <c r="DJ272" i="7"/>
  <c r="DN272" i="7"/>
  <c r="DR272" i="7"/>
  <c r="DV272" i="7"/>
  <c r="DZ272" i="7"/>
  <c r="ED272" i="7"/>
  <c r="EH272" i="7"/>
  <c r="EL272" i="7"/>
  <c r="EP272" i="7"/>
  <c r="ET272" i="7"/>
  <c r="EX272" i="7"/>
  <c r="FB272" i="7"/>
  <c r="FF272" i="7"/>
  <c r="FJ272" i="7"/>
  <c r="FN272" i="7"/>
  <c r="FR272" i="7"/>
  <c r="FV272" i="7"/>
  <c r="FZ272" i="7"/>
  <c r="GD272" i="7"/>
  <c r="GH272" i="7"/>
  <c r="GM272" i="7"/>
  <c r="GR272" i="7"/>
  <c r="GW272" i="7"/>
  <c r="HA272" i="7"/>
  <c r="HE272" i="7"/>
  <c r="HK272" i="7"/>
  <c r="HO272" i="7"/>
  <c r="HS272" i="7"/>
  <c r="HW272" i="7"/>
  <c r="IA272" i="7"/>
  <c r="IE272" i="7"/>
  <c r="II272" i="7"/>
  <c r="IM272" i="7"/>
  <c r="IQ272" i="7"/>
  <c r="IU272" i="7"/>
  <c r="IY272" i="7"/>
  <c r="JC272" i="7"/>
  <c r="JG272" i="7"/>
  <c r="JK272" i="7"/>
  <c r="JO272" i="7"/>
  <c r="JS272" i="7"/>
  <c r="AQ272" i="7"/>
  <c r="AU272" i="7"/>
  <c r="AY272" i="7"/>
  <c r="BC272" i="7"/>
  <c r="BG272" i="7"/>
  <c r="BK272" i="7"/>
  <c r="BO272" i="7"/>
  <c r="BS272" i="7"/>
  <c r="BW272" i="7"/>
  <c r="CA272" i="7"/>
  <c r="CE272" i="7"/>
  <c r="CI272" i="7"/>
  <c r="CM272" i="7"/>
  <c r="CQ272" i="7"/>
  <c r="CU272" i="7"/>
  <c r="CY272" i="7"/>
  <c r="DC272" i="7"/>
  <c r="DG272" i="7"/>
  <c r="DK272" i="7"/>
  <c r="DO272" i="7"/>
  <c r="DS272" i="7"/>
  <c r="DW272" i="7"/>
  <c r="EA272" i="7"/>
  <c r="EE272" i="7"/>
  <c r="EI272" i="7"/>
  <c r="EM272" i="7"/>
  <c r="EQ272" i="7"/>
  <c r="EU272" i="7"/>
  <c r="EY272" i="7"/>
  <c r="FC272" i="7"/>
  <c r="FG272" i="7"/>
  <c r="FK272" i="7"/>
  <c r="FO272" i="7"/>
  <c r="FS272" i="7"/>
  <c r="FW272" i="7"/>
  <c r="GA272" i="7"/>
  <c r="GE272" i="7"/>
  <c r="GI272" i="7"/>
  <c r="GO272" i="7"/>
  <c r="GT272" i="7"/>
  <c r="GX272" i="7"/>
  <c r="HB272" i="7"/>
  <c r="HH272" i="7"/>
  <c r="HL272" i="7"/>
  <c r="HP272" i="7"/>
  <c r="HT272" i="7"/>
  <c r="HX272" i="7"/>
  <c r="IB272" i="7"/>
  <c r="IF272" i="7"/>
  <c r="IJ272" i="7"/>
  <c r="IN272" i="7"/>
  <c r="IR272" i="7"/>
  <c r="IV272" i="7"/>
  <c r="IZ272" i="7"/>
  <c r="JD272" i="7"/>
  <c r="JH272" i="7"/>
  <c r="JL272" i="7"/>
  <c r="JP272" i="7"/>
  <c r="JT272" i="7"/>
  <c r="AR272" i="7"/>
  <c r="AV272" i="7"/>
  <c r="AZ272" i="7"/>
  <c r="BD272" i="7"/>
  <c r="BH272" i="7"/>
  <c r="BL272" i="7"/>
  <c r="BP272" i="7"/>
  <c r="BT272" i="7"/>
  <c r="BX272" i="7"/>
  <c r="CB272" i="7"/>
  <c r="CF272" i="7"/>
  <c r="CJ272" i="7"/>
  <c r="CN272" i="7"/>
  <c r="CR272" i="7"/>
  <c r="CV272" i="7"/>
  <c r="CZ272" i="7"/>
  <c r="DD272" i="7"/>
  <c r="DH272" i="7"/>
  <c r="DL272" i="7"/>
  <c r="DP272" i="7"/>
  <c r="DT272" i="7"/>
  <c r="DX272" i="7"/>
  <c r="EB272" i="7"/>
  <c r="EF272" i="7"/>
  <c r="EJ272" i="7"/>
  <c r="EN272" i="7"/>
  <c r="ER272" i="7"/>
  <c r="EV272" i="7"/>
  <c r="EZ272" i="7"/>
  <c r="FD272" i="7"/>
  <c r="FH272" i="7"/>
  <c r="FL272" i="7"/>
  <c r="FP272" i="7"/>
  <c r="FT272" i="7"/>
  <c r="FX272" i="7"/>
  <c r="GB272" i="7"/>
  <c r="GF272" i="7"/>
  <c r="GJ272" i="7"/>
  <c r="GP272" i="7"/>
  <c r="GU272" i="7"/>
  <c r="GY272" i="7"/>
  <c r="HC272" i="7"/>
  <c r="HI272" i="7"/>
  <c r="HM272" i="7"/>
  <c r="HQ272" i="7"/>
  <c r="HU272" i="7"/>
  <c r="HY272" i="7"/>
  <c r="IC272" i="7"/>
  <c r="IG272" i="7"/>
  <c r="IK272" i="7"/>
  <c r="IO272" i="7"/>
  <c r="IS272" i="7"/>
  <c r="IW272" i="7"/>
  <c r="JA272" i="7"/>
  <c r="JE272" i="7"/>
  <c r="JI272" i="7"/>
  <c r="JM272" i="7"/>
  <c r="JQ272" i="7"/>
  <c r="JU272" i="7"/>
  <c r="AO272" i="7"/>
  <c r="AS272" i="7"/>
  <c r="AW272" i="7"/>
  <c r="BA272" i="7"/>
  <c r="BE272" i="7"/>
  <c r="BI272" i="7"/>
  <c r="BM272" i="7"/>
  <c r="BQ272" i="7"/>
  <c r="BU272" i="7"/>
  <c r="BY272" i="7"/>
  <c r="CC272" i="7"/>
  <c r="CG272" i="7"/>
  <c r="CK272" i="7"/>
  <c r="CO272" i="7"/>
  <c r="CS272" i="7"/>
  <c r="CW272" i="7"/>
  <c r="DA272" i="7"/>
  <c r="DE272" i="7"/>
  <c r="DI272" i="7"/>
  <c r="DM272" i="7"/>
  <c r="DQ272" i="7"/>
  <c r="DU272" i="7"/>
  <c r="DY272" i="7"/>
  <c r="EC272" i="7"/>
  <c r="EG272" i="7"/>
  <c r="EK272" i="7"/>
  <c r="EO272" i="7"/>
  <c r="ES272" i="7"/>
  <c r="EW272" i="7"/>
  <c r="FA272" i="7"/>
  <c r="FE272" i="7"/>
  <c r="FI272" i="7"/>
  <c r="FM272" i="7"/>
  <c r="FQ272" i="7"/>
  <c r="FU272" i="7"/>
  <c r="FY272" i="7"/>
  <c r="GC272" i="7"/>
  <c r="GG272" i="7"/>
  <c r="GK272" i="7"/>
  <c r="GQ272" i="7"/>
  <c r="GV272" i="7"/>
  <c r="GZ272" i="7"/>
  <c r="HD272" i="7"/>
  <c r="HJ272" i="7"/>
  <c r="HN272" i="7"/>
  <c r="HR272" i="7"/>
  <c r="HV272" i="7"/>
  <c r="HZ272" i="7"/>
  <c r="ID272" i="7"/>
  <c r="IH272" i="7"/>
  <c r="IL272" i="7"/>
  <c r="IP272" i="7"/>
  <c r="IT272" i="7"/>
  <c r="IX272" i="7"/>
  <c r="JB272" i="7"/>
  <c r="JF272" i="7"/>
  <c r="JJ272" i="7"/>
  <c r="JN272" i="7"/>
  <c r="JR272" i="7"/>
  <c r="AO269" i="7"/>
  <c r="AS269" i="7"/>
  <c r="AW269" i="7"/>
  <c r="BA269" i="7"/>
  <c r="BE269" i="7"/>
  <c r="BI269" i="7"/>
  <c r="BM269" i="7"/>
  <c r="BQ269" i="7"/>
  <c r="BU269" i="7"/>
  <c r="BY269" i="7"/>
  <c r="CC269" i="7"/>
  <c r="CG269" i="7"/>
  <c r="CK269" i="7"/>
  <c r="CO269" i="7"/>
  <c r="CS269" i="7"/>
  <c r="CW269" i="7"/>
  <c r="DA269" i="7"/>
  <c r="DE269" i="7"/>
  <c r="DI269" i="7"/>
  <c r="DM269" i="7"/>
  <c r="DQ269" i="7"/>
  <c r="DU269" i="7"/>
  <c r="DY269" i="7"/>
  <c r="EC269" i="7"/>
  <c r="EG269" i="7"/>
  <c r="EK269" i="7"/>
  <c r="EO269" i="7"/>
  <c r="ES269" i="7"/>
  <c r="EW269" i="7"/>
  <c r="FA269" i="7"/>
  <c r="FE269" i="7"/>
  <c r="FI269" i="7"/>
  <c r="FM269" i="7"/>
  <c r="FQ269" i="7"/>
  <c r="FU269" i="7"/>
  <c r="FY269" i="7"/>
  <c r="GC269" i="7"/>
  <c r="GG269" i="7"/>
  <c r="GK269" i="7"/>
  <c r="GQ269" i="7"/>
  <c r="GU269" i="7"/>
  <c r="GY269" i="7"/>
  <c r="HC269" i="7"/>
  <c r="HI269" i="7"/>
  <c r="HM269" i="7"/>
  <c r="HQ269" i="7"/>
  <c r="HU269" i="7"/>
  <c r="HY269" i="7"/>
  <c r="IC269" i="7"/>
  <c r="IG269" i="7"/>
  <c r="IK269" i="7"/>
  <c r="IO269" i="7"/>
  <c r="IS269" i="7"/>
  <c r="IW269" i="7"/>
  <c r="JA269" i="7"/>
  <c r="JE269" i="7"/>
  <c r="JI269" i="7"/>
  <c r="JM269" i="7"/>
  <c r="JQ269" i="7"/>
  <c r="JU269" i="7"/>
  <c r="AP269" i="7"/>
  <c r="AT269" i="7"/>
  <c r="AX269" i="7"/>
  <c r="BB269" i="7"/>
  <c r="BF269" i="7"/>
  <c r="BJ269" i="7"/>
  <c r="BN269" i="7"/>
  <c r="BR269" i="7"/>
  <c r="BV269" i="7"/>
  <c r="BZ269" i="7"/>
  <c r="CD269" i="7"/>
  <c r="CH269" i="7"/>
  <c r="CL269" i="7"/>
  <c r="CP269" i="7"/>
  <c r="CT269" i="7"/>
  <c r="CX269" i="7"/>
  <c r="DB269" i="7"/>
  <c r="DF269" i="7"/>
  <c r="DJ269" i="7"/>
  <c r="DN269" i="7"/>
  <c r="DR269" i="7"/>
  <c r="DV269" i="7"/>
  <c r="DZ269" i="7"/>
  <c r="ED269" i="7"/>
  <c r="EH269" i="7"/>
  <c r="EL269" i="7"/>
  <c r="EP269" i="7"/>
  <c r="ET269" i="7"/>
  <c r="EX269" i="7"/>
  <c r="FB269" i="7"/>
  <c r="FF269" i="7"/>
  <c r="FJ269" i="7"/>
  <c r="FN269" i="7"/>
  <c r="FR269" i="7"/>
  <c r="FV269" i="7"/>
  <c r="FZ269" i="7"/>
  <c r="GD269" i="7"/>
  <c r="GH269" i="7"/>
  <c r="GL269" i="7"/>
  <c r="GR269" i="7"/>
  <c r="GV269" i="7"/>
  <c r="GZ269" i="7"/>
  <c r="HD269" i="7"/>
  <c r="HJ269" i="7"/>
  <c r="HN269" i="7"/>
  <c r="HR269" i="7"/>
  <c r="HV269" i="7"/>
  <c r="HZ269" i="7"/>
  <c r="ID269" i="7"/>
  <c r="IH269" i="7"/>
  <c r="IL269" i="7"/>
  <c r="IP269" i="7"/>
  <c r="IT269" i="7"/>
  <c r="IX269" i="7"/>
  <c r="JB269" i="7"/>
  <c r="JF269" i="7"/>
  <c r="JJ269" i="7"/>
  <c r="JN269" i="7"/>
  <c r="JR269" i="7"/>
  <c r="AQ269" i="7"/>
  <c r="AU269" i="7"/>
  <c r="AY269" i="7"/>
  <c r="BC269" i="7"/>
  <c r="BG269" i="7"/>
  <c r="BK269" i="7"/>
  <c r="BO269" i="7"/>
  <c r="BS269" i="7"/>
  <c r="BW269" i="7"/>
  <c r="CA269" i="7"/>
  <c r="CE269" i="7"/>
  <c r="CI269" i="7"/>
  <c r="CM269" i="7"/>
  <c r="CQ269" i="7"/>
  <c r="CU269" i="7"/>
  <c r="CY269" i="7"/>
  <c r="DC269" i="7"/>
  <c r="DG269" i="7"/>
  <c r="DK269" i="7"/>
  <c r="DO269" i="7"/>
  <c r="DS269" i="7"/>
  <c r="DW269" i="7"/>
  <c r="EA269" i="7"/>
  <c r="EE269" i="7"/>
  <c r="EI269" i="7"/>
  <c r="EM269" i="7"/>
  <c r="EQ269" i="7"/>
  <c r="EU269" i="7"/>
  <c r="EY269" i="7"/>
  <c r="FC269" i="7"/>
  <c r="FG269" i="7"/>
  <c r="FK269" i="7"/>
  <c r="FO269" i="7"/>
  <c r="FS269" i="7"/>
  <c r="FW269" i="7"/>
  <c r="GA269" i="7"/>
  <c r="GE269" i="7"/>
  <c r="GI269" i="7"/>
  <c r="GM269" i="7"/>
  <c r="GS269" i="7"/>
  <c r="GW269" i="7"/>
  <c r="HA269" i="7"/>
  <c r="HE269" i="7"/>
  <c r="HK269" i="7"/>
  <c r="HO269" i="7"/>
  <c r="HS269" i="7"/>
  <c r="HW269" i="7"/>
  <c r="IA269" i="7"/>
  <c r="IE269" i="7"/>
  <c r="II269" i="7"/>
  <c r="IM269" i="7"/>
  <c r="IQ269" i="7"/>
  <c r="IU269" i="7"/>
  <c r="IY269" i="7"/>
  <c r="JC269" i="7"/>
  <c r="JG269" i="7"/>
  <c r="JK269" i="7"/>
  <c r="JO269" i="7"/>
  <c r="JS269" i="7"/>
  <c r="AR269" i="7"/>
  <c r="AV269" i="7"/>
  <c r="AZ269" i="7"/>
  <c r="BD269" i="7"/>
  <c r="BH269" i="7"/>
  <c r="BL269" i="7"/>
  <c r="BP269" i="7"/>
  <c r="BT269" i="7"/>
  <c r="BX269" i="7"/>
  <c r="CB269" i="7"/>
  <c r="CF269" i="7"/>
  <c r="CJ269" i="7"/>
  <c r="CN269" i="7"/>
  <c r="CR269" i="7"/>
  <c r="CV269" i="7"/>
  <c r="CZ269" i="7"/>
  <c r="DD269" i="7"/>
  <c r="DH269" i="7"/>
  <c r="DL269" i="7"/>
  <c r="DP269" i="7"/>
  <c r="DT269" i="7"/>
  <c r="DX269" i="7"/>
  <c r="EB269" i="7"/>
  <c r="EF269" i="7"/>
  <c r="EJ269" i="7"/>
  <c r="EN269" i="7"/>
  <c r="ER269" i="7"/>
  <c r="EV269" i="7"/>
  <c r="EZ269" i="7"/>
  <c r="FD269" i="7"/>
  <c r="FH269" i="7"/>
  <c r="FL269" i="7"/>
  <c r="FP269" i="7"/>
  <c r="FT269" i="7"/>
  <c r="FX269" i="7"/>
  <c r="GB269" i="7"/>
  <c r="GF269" i="7"/>
  <c r="GJ269" i="7"/>
  <c r="GP269" i="7"/>
  <c r="GT269" i="7"/>
  <c r="GX269" i="7"/>
  <c r="HB269" i="7"/>
  <c r="HH269" i="7"/>
  <c r="HL269" i="7"/>
  <c r="HP269" i="7"/>
  <c r="HT269" i="7"/>
  <c r="HX269" i="7"/>
  <c r="IB269" i="7"/>
  <c r="IF269" i="7"/>
  <c r="IJ269" i="7"/>
  <c r="IN269" i="7"/>
  <c r="IR269" i="7"/>
  <c r="IV269" i="7"/>
  <c r="IZ269" i="7"/>
  <c r="JD269" i="7"/>
  <c r="JH269" i="7"/>
  <c r="JL269" i="7"/>
  <c r="JP269" i="7"/>
  <c r="JT269" i="7"/>
  <c r="AQ267" i="7"/>
  <c r="AU267" i="7"/>
  <c r="AY267" i="7"/>
  <c r="BC267" i="7"/>
  <c r="BG267" i="7"/>
  <c r="BK267" i="7"/>
  <c r="BO267" i="7"/>
  <c r="BS267" i="7"/>
  <c r="BW267" i="7"/>
  <c r="CA267" i="7"/>
  <c r="CE267" i="7"/>
  <c r="CI267" i="7"/>
  <c r="CM267" i="7"/>
  <c r="CQ267" i="7"/>
  <c r="CU267" i="7"/>
  <c r="CY267" i="7"/>
  <c r="DC267" i="7"/>
  <c r="DG267" i="7"/>
  <c r="DK267" i="7"/>
  <c r="DO267" i="7"/>
  <c r="DS267" i="7"/>
  <c r="DW267" i="7"/>
  <c r="EA267" i="7"/>
  <c r="EE267" i="7"/>
  <c r="EI267" i="7"/>
  <c r="EM267" i="7"/>
  <c r="EQ267" i="7"/>
  <c r="EU267" i="7"/>
  <c r="EY267" i="7"/>
  <c r="FC267" i="7"/>
  <c r="FG267" i="7"/>
  <c r="FK267" i="7"/>
  <c r="FO267" i="7"/>
  <c r="FS267" i="7"/>
  <c r="FW267" i="7"/>
  <c r="GA267" i="7"/>
  <c r="GE267" i="7"/>
  <c r="GI267" i="7"/>
  <c r="GN267" i="7"/>
  <c r="GS267" i="7"/>
  <c r="GW267" i="7"/>
  <c r="HA267" i="7"/>
  <c r="HE267" i="7"/>
  <c r="HK267" i="7"/>
  <c r="HO267" i="7"/>
  <c r="HS267" i="7"/>
  <c r="HW267" i="7"/>
  <c r="IA267" i="7"/>
  <c r="IE267" i="7"/>
  <c r="II267" i="7"/>
  <c r="IM267" i="7"/>
  <c r="IQ267" i="7"/>
  <c r="IU267" i="7"/>
  <c r="IY267" i="7"/>
  <c r="JC267" i="7"/>
  <c r="JG267" i="7"/>
  <c r="JK267" i="7"/>
  <c r="JO267" i="7"/>
  <c r="JS267" i="7"/>
  <c r="AR267" i="7"/>
  <c r="AV267" i="7"/>
  <c r="AZ267" i="7"/>
  <c r="BD267" i="7"/>
  <c r="BH267" i="7"/>
  <c r="BL267" i="7"/>
  <c r="BP267" i="7"/>
  <c r="BT267" i="7"/>
  <c r="BX267" i="7"/>
  <c r="CB267" i="7"/>
  <c r="CF267" i="7"/>
  <c r="CJ267" i="7"/>
  <c r="CN267" i="7"/>
  <c r="CR267" i="7"/>
  <c r="CV267" i="7"/>
  <c r="CZ267" i="7"/>
  <c r="DD267" i="7"/>
  <c r="DH267" i="7"/>
  <c r="DL267" i="7"/>
  <c r="DP267" i="7"/>
  <c r="DT267" i="7"/>
  <c r="DX267" i="7"/>
  <c r="EB267" i="7"/>
  <c r="EF267" i="7"/>
  <c r="EJ267" i="7"/>
  <c r="EN267" i="7"/>
  <c r="ER267" i="7"/>
  <c r="EV267" i="7"/>
  <c r="EZ267" i="7"/>
  <c r="FD267" i="7"/>
  <c r="FH267" i="7"/>
  <c r="FL267" i="7"/>
  <c r="FP267" i="7"/>
  <c r="FT267" i="7"/>
  <c r="FX267" i="7"/>
  <c r="GB267" i="7"/>
  <c r="GF267" i="7"/>
  <c r="GJ267" i="7"/>
  <c r="GP267" i="7"/>
  <c r="GT267" i="7"/>
  <c r="GX267" i="7"/>
  <c r="HB267" i="7"/>
  <c r="HH267" i="7"/>
  <c r="HL267" i="7"/>
  <c r="HP267" i="7"/>
  <c r="HT267" i="7"/>
  <c r="HX267" i="7"/>
  <c r="IB267" i="7"/>
  <c r="IF267" i="7"/>
  <c r="IJ267" i="7"/>
  <c r="IN267" i="7"/>
  <c r="IR267" i="7"/>
  <c r="IV267" i="7"/>
  <c r="IZ267" i="7"/>
  <c r="JD267" i="7"/>
  <c r="JH267" i="7"/>
  <c r="JL267" i="7"/>
  <c r="JP267" i="7"/>
  <c r="JT267" i="7"/>
  <c r="AO267" i="7"/>
  <c r="AS267" i="7"/>
  <c r="AW267" i="7"/>
  <c r="BA267" i="7"/>
  <c r="BE267" i="7"/>
  <c r="BI267" i="7"/>
  <c r="BM267" i="7"/>
  <c r="BQ267" i="7"/>
  <c r="BU267" i="7"/>
  <c r="BY267" i="7"/>
  <c r="CC267" i="7"/>
  <c r="CG267" i="7"/>
  <c r="CK267" i="7"/>
  <c r="CO267" i="7"/>
  <c r="CS267" i="7"/>
  <c r="CW267" i="7"/>
  <c r="DA267" i="7"/>
  <c r="DE267" i="7"/>
  <c r="DI267" i="7"/>
  <c r="DM267" i="7"/>
  <c r="DQ267" i="7"/>
  <c r="DU267" i="7"/>
  <c r="DY267" i="7"/>
  <c r="EC267" i="7"/>
  <c r="EG267" i="7"/>
  <c r="EK267" i="7"/>
  <c r="EO267" i="7"/>
  <c r="ES267" i="7"/>
  <c r="EW267" i="7"/>
  <c r="FA267" i="7"/>
  <c r="FE267" i="7"/>
  <c r="FI267" i="7"/>
  <c r="FM267" i="7"/>
  <c r="FQ267" i="7"/>
  <c r="FU267" i="7"/>
  <c r="FY267" i="7"/>
  <c r="GC267" i="7"/>
  <c r="GG267" i="7"/>
  <c r="GK267" i="7"/>
  <c r="GQ267" i="7"/>
  <c r="GU267" i="7"/>
  <c r="GY267" i="7"/>
  <c r="HC267" i="7"/>
  <c r="HI267" i="7"/>
  <c r="HM267" i="7"/>
  <c r="HQ267" i="7"/>
  <c r="HU267" i="7"/>
  <c r="HY267" i="7"/>
  <c r="IC267" i="7"/>
  <c r="IG267" i="7"/>
  <c r="IK267" i="7"/>
  <c r="IO267" i="7"/>
  <c r="IS267" i="7"/>
  <c r="IW267" i="7"/>
  <c r="JA267" i="7"/>
  <c r="JE267" i="7"/>
  <c r="JI267" i="7"/>
  <c r="JM267" i="7"/>
  <c r="JQ267" i="7"/>
  <c r="JU267" i="7"/>
  <c r="AP267" i="7"/>
  <c r="AT267" i="7"/>
  <c r="AX267" i="7"/>
  <c r="BB267" i="7"/>
  <c r="BF267" i="7"/>
  <c r="BJ267" i="7"/>
  <c r="BN267" i="7"/>
  <c r="BR267" i="7"/>
  <c r="BV267" i="7"/>
  <c r="BZ267" i="7"/>
  <c r="CD267" i="7"/>
  <c r="CH267" i="7"/>
  <c r="CL267" i="7"/>
  <c r="CP267" i="7"/>
  <c r="CT267" i="7"/>
  <c r="CX267" i="7"/>
  <c r="DB267" i="7"/>
  <c r="DF267" i="7"/>
  <c r="DJ267" i="7"/>
  <c r="DN267" i="7"/>
  <c r="DR267" i="7"/>
  <c r="DV267" i="7"/>
  <c r="DZ267" i="7"/>
  <c r="ED267" i="7"/>
  <c r="EH267" i="7"/>
  <c r="EL267" i="7"/>
  <c r="EP267" i="7"/>
  <c r="ET267" i="7"/>
  <c r="EX267" i="7"/>
  <c r="FB267" i="7"/>
  <c r="FF267" i="7"/>
  <c r="FJ267" i="7"/>
  <c r="FN267" i="7"/>
  <c r="FR267" i="7"/>
  <c r="FV267" i="7"/>
  <c r="FZ267" i="7"/>
  <c r="GD267" i="7"/>
  <c r="GH267" i="7"/>
  <c r="GM267" i="7"/>
  <c r="GR267" i="7"/>
  <c r="GV267" i="7"/>
  <c r="GZ267" i="7"/>
  <c r="HD267" i="7"/>
  <c r="HJ267" i="7"/>
  <c r="HN267" i="7"/>
  <c r="HR267" i="7"/>
  <c r="HV267" i="7"/>
  <c r="HZ267" i="7"/>
  <c r="ID267" i="7"/>
  <c r="IH267" i="7"/>
  <c r="IL267" i="7"/>
  <c r="IP267" i="7"/>
  <c r="IT267" i="7"/>
  <c r="IX267" i="7"/>
  <c r="JB267" i="7"/>
  <c r="JF267" i="7"/>
  <c r="JJ267" i="7"/>
  <c r="JN267" i="7"/>
  <c r="JR267" i="7"/>
  <c r="AO265" i="7"/>
  <c r="AS265" i="7"/>
  <c r="AW265" i="7"/>
  <c r="BA265" i="7"/>
  <c r="BE265" i="7"/>
  <c r="BI265" i="7"/>
  <c r="BM265" i="7"/>
  <c r="BQ265" i="7"/>
  <c r="BU265" i="7"/>
  <c r="BY265" i="7"/>
  <c r="CC265" i="7"/>
  <c r="CG265" i="7"/>
  <c r="CK265" i="7"/>
  <c r="CO265" i="7"/>
  <c r="CS265" i="7"/>
  <c r="CW265" i="7"/>
  <c r="DA265" i="7"/>
  <c r="DE265" i="7"/>
  <c r="DI265" i="7"/>
  <c r="DM265" i="7"/>
  <c r="DQ265" i="7"/>
  <c r="DU265" i="7"/>
  <c r="DY265" i="7"/>
  <c r="EC265" i="7"/>
  <c r="EG265" i="7"/>
  <c r="EK265" i="7"/>
  <c r="EO265" i="7"/>
  <c r="ES265" i="7"/>
  <c r="EW265" i="7"/>
  <c r="FA265" i="7"/>
  <c r="FE265" i="7"/>
  <c r="FI265" i="7"/>
  <c r="FM265" i="7"/>
  <c r="FQ265" i="7"/>
  <c r="FU265" i="7"/>
  <c r="FY265" i="7"/>
  <c r="GC265" i="7"/>
  <c r="GG265" i="7"/>
  <c r="GK265" i="7"/>
  <c r="GQ265" i="7"/>
  <c r="GU265" i="7"/>
  <c r="GY265" i="7"/>
  <c r="HC265" i="7"/>
  <c r="HI265" i="7"/>
  <c r="HM265" i="7"/>
  <c r="HQ265" i="7"/>
  <c r="HU265" i="7"/>
  <c r="HY265" i="7"/>
  <c r="IC265" i="7"/>
  <c r="IG265" i="7"/>
  <c r="IK265" i="7"/>
  <c r="IO265" i="7"/>
  <c r="IS265" i="7"/>
  <c r="IW265" i="7"/>
  <c r="JA265" i="7"/>
  <c r="JE265" i="7"/>
  <c r="JI265" i="7"/>
  <c r="JM265" i="7"/>
  <c r="JQ265" i="7"/>
  <c r="JU265" i="7"/>
  <c r="AP265" i="7"/>
  <c r="AT265" i="7"/>
  <c r="AX265" i="7"/>
  <c r="BB265" i="7"/>
  <c r="BF265" i="7"/>
  <c r="BJ265" i="7"/>
  <c r="BN265" i="7"/>
  <c r="BR265" i="7"/>
  <c r="BV265" i="7"/>
  <c r="BZ265" i="7"/>
  <c r="CD265" i="7"/>
  <c r="CH265" i="7"/>
  <c r="CL265" i="7"/>
  <c r="CP265" i="7"/>
  <c r="CT265" i="7"/>
  <c r="CX265" i="7"/>
  <c r="DB265" i="7"/>
  <c r="DF265" i="7"/>
  <c r="DJ265" i="7"/>
  <c r="DN265" i="7"/>
  <c r="DR265" i="7"/>
  <c r="DV265" i="7"/>
  <c r="DZ265" i="7"/>
  <c r="ED265" i="7"/>
  <c r="EH265" i="7"/>
  <c r="EL265" i="7"/>
  <c r="EP265" i="7"/>
  <c r="ET265" i="7"/>
  <c r="EX265" i="7"/>
  <c r="FB265" i="7"/>
  <c r="FF265" i="7"/>
  <c r="FJ265" i="7"/>
  <c r="FN265" i="7"/>
  <c r="FR265" i="7"/>
  <c r="FV265" i="7"/>
  <c r="FZ265" i="7"/>
  <c r="GD265" i="7"/>
  <c r="GH265" i="7"/>
  <c r="GL265" i="7"/>
  <c r="GR265" i="7"/>
  <c r="GV265" i="7"/>
  <c r="GZ265" i="7"/>
  <c r="HD265" i="7"/>
  <c r="HJ265" i="7"/>
  <c r="HN265" i="7"/>
  <c r="HR265" i="7"/>
  <c r="HV265" i="7"/>
  <c r="HZ265" i="7"/>
  <c r="ID265" i="7"/>
  <c r="IH265" i="7"/>
  <c r="IL265" i="7"/>
  <c r="IP265" i="7"/>
  <c r="IT265" i="7"/>
  <c r="IX265" i="7"/>
  <c r="JB265" i="7"/>
  <c r="JF265" i="7"/>
  <c r="JJ265" i="7"/>
  <c r="JN265" i="7"/>
  <c r="JR265" i="7"/>
  <c r="AQ265" i="7"/>
  <c r="AU265" i="7"/>
  <c r="AY265" i="7"/>
  <c r="BC265" i="7"/>
  <c r="BG265" i="7"/>
  <c r="BK265" i="7"/>
  <c r="BO265" i="7"/>
  <c r="BS265" i="7"/>
  <c r="BW265" i="7"/>
  <c r="CA265" i="7"/>
  <c r="CE265" i="7"/>
  <c r="CI265" i="7"/>
  <c r="CM265" i="7"/>
  <c r="CQ265" i="7"/>
  <c r="CU265" i="7"/>
  <c r="CY265" i="7"/>
  <c r="DC265" i="7"/>
  <c r="DG265" i="7"/>
  <c r="DK265" i="7"/>
  <c r="DO265" i="7"/>
  <c r="DS265" i="7"/>
  <c r="DW265" i="7"/>
  <c r="EA265" i="7"/>
  <c r="EE265" i="7"/>
  <c r="EI265" i="7"/>
  <c r="EM265" i="7"/>
  <c r="EQ265" i="7"/>
  <c r="EU265" i="7"/>
  <c r="EY265" i="7"/>
  <c r="FC265" i="7"/>
  <c r="FG265" i="7"/>
  <c r="FK265" i="7"/>
  <c r="FO265" i="7"/>
  <c r="FS265" i="7"/>
  <c r="FW265" i="7"/>
  <c r="GA265" i="7"/>
  <c r="GE265" i="7"/>
  <c r="GI265" i="7"/>
  <c r="GM265" i="7"/>
  <c r="GS265" i="7"/>
  <c r="GW265" i="7"/>
  <c r="HA265" i="7"/>
  <c r="HE265" i="7"/>
  <c r="HK265" i="7"/>
  <c r="HO265" i="7"/>
  <c r="HS265" i="7"/>
  <c r="HW265" i="7"/>
  <c r="IA265" i="7"/>
  <c r="IE265" i="7"/>
  <c r="II265" i="7"/>
  <c r="IM265" i="7"/>
  <c r="IQ265" i="7"/>
  <c r="IU265" i="7"/>
  <c r="IY265" i="7"/>
  <c r="JC265" i="7"/>
  <c r="JG265" i="7"/>
  <c r="JK265" i="7"/>
  <c r="JO265" i="7"/>
  <c r="JS265" i="7"/>
  <c r="AR265" i="7"/>
  <c r="AV265" i="7"/>
  <c r="AZ265" i="7"/>
  <c r="BD265" i="7"/>
  <c r="BH265" i="7"/>
  <c r="BL265" i="7"/>
  <c r="BP265" i="7"/>
  <c r="BT265" i="7"/>
  <c r="BX265" i="7"/>
  <c r="CB265" i="7"/>
  <c r="CF265" i="7"/>
  <c r="CJ265" i="7"/>
  <c r="CN265" i="7"/>
  <c r="CR265" i="7"/>
  <c r="CV265" i="7"/>
  <c r="CZ265" i="7"/>
  <c r="DD265" i="7"/>
  <c r="DH265" i="7"/>
  <c r="DL265" i="7"/>
  <c r="DP265" i="7"/>
  <c r="DT265" i="7"/>
  <c r="DX265" i="7"/>
  <c r="EB265" i="7"/>
  <c r="EF265" i="7"/>
  <c r="EJ265" i="7"/>
  <c r="EN265" i="7"/>
  <c r="ER265" i="7"/>
  <c r="EV265" i="7"/>
  <c r="EZ265" i="7"/>
  <c r="FD265" i="7"/>
  <c r="FH265" i="7"/>
  <c r="FL265" i="7"/>
  <c r="FP265" i="7"/>
  <c r="FT265" i="7"/>
  <c r="FX265" i="7"/>
  <c r="GB265" i="7"/>
  <c r="GF265" i="7"/>
  <c r="GJ265" i="7"/>
  <c r="GP265" i="7"/>
  <c r="GT265" i="7"/>
  <c r="GX265" i="7"/>
  <c r="HB265" i="7"/>
  <c r="HH265" i="7"/>
  <c r="HL265" i="7"/>
  <c r="HP265" i="7"/>
  <c r="HT265" i="7"/>
  <c r="HX265" i="7"/>
  <c r="IB265" i="7"/>
  <c r="IF265" i="7"/>
  <c r="IJ265" i="7"/>
  <c r="IN265" i="7"/>
  <c r="IR265" i="7"/>
  <c r="IV265" i="7"/>
  <c r="IZ265" i="7"/>
  <c r="JD265" i="7"/>
  <c r="JH265" i="7"/>
  <c r="JL265" i="7"/>
  <c r="JP265" i="7"/>
  <c r="JT265" i="7"/>
  <c r="AR263" i="7"/>
  <c r="AV263" i="7"/>
  <c r="AZ263" i="7"/>
  <c r="BD263" i="7"/>
  <c r="BH263" i="7"/>
  <c r="BL263" i="7"/>
  <c r="BP263" i="7"/>
  <c r="BT263" i="7"/>
  <c r="BX263" i="7"/>
  <c r="CB263" i="7"/>
  <c r="CF263" i="7"/>
  <c r="CJ263" i="7"/>
  <c r="CN263" i="7"/>
  <c r="CR263" i="7"/>
  <c r="CV263" i="7"/>
  <c r="CZ263" i="7"/>
  <c r="DD263" i="7"/>
  <c r="DH263" i="7"/>
  <c r="DL263" i="7"/>
  <c r="DP263" i="7"/>
  <c r="DT263" i="7"/>
  <c r="DX263" i="7"/>
  <c r="EB263" i="7"/>
  <c r="EF263" i="7"/>
  <c r="EJ263" i="7"/>
  <c r="EN263" i="7"/>
  <c r="ER263" i="7"/>
  <c r="EV263" i="7"/>
  <c r="EZ263" i="7"/>
  <c r="FD263" i="7"/>
  <c r="FH263" i="7"/>
  <c r="FL263" i="7"/>
  <c r="FP263" i="7"/>
  <c r="FT263" i="7"/>
  <c r="FX263" i="7"/>
  <c r="GB263" i="7"/>
  <c r="GF263" i="7"/>
  <c r="GJ263" i="7"/>
  <c r="GN263" i="7"/>
  <c r="GR263" i="7"/>
  <c r="GW263" i="7"/>
  <c r="HA263" i="7"/>
  <c r="HE263" i="7"/>
  <c r="HK263" i="7"/>
  <c r="HO263" i="7"/>
  <c r="HS263" i="7"/>
  <c r="HW263" i="7"/>
  <c r="IA263" i="7"/>
  <c r="IE263" i="7"/>
  <c r="II263" i="7"/>
  <c r="IM263" i="7"/>
  <c r="IQ263" i="7"/>
  <c r="IU263" i="7"/>
  <c r="IY263" i="7"/>
  <c r="JC263" i="7"/>
  <c r="JG263" i="7"/>
  <c r="JK263" i="7"/>
  <c r="JO263" i="7"/>
  <c r="JS263" i="7"/>
  <c r="AO263" i="7"/>
  <c r="AS263" i="7"/>
  <c r="AW263" i="7"/>
  <c r="BA263" i="7"/>
  <c r="BE263" i="7"/>
  <c r="BI263" i="7"/>
  <c r="BM263" i="7"/>
  <c r="BQ263" i="7"/>
  <c r="BU263" i="7"/>
  <c r="BY263" i="7"/>
  <c r="CC263" i="7"/>
  <c r="CG263" i="7"/>
  <c r="CK263" i="7"/>
  <c r="CO263" i="7"/>
  <c r="CS263" i="7"/>
  <c r="CW263" i="7"/>
  <c r="DA263" i="7"/>
  <c r="DE263" i="7"/>
  <c r="DI263" i="7"/>
  <c r="DM263" i="7"/>
  <c r="DQ263" i="7"/>
  <c r="DU263" i="7"/>
  <c r="DY263" i="7"/>
  <c r="EC263" i="7"/>
  <c r="EG263" i="7"/>
  <c r="EK263" i="7"/>
  <c r="EO263" i="7"/>
  <c r="ES263" i="7"/>
  <c r="EW263" i="7"/>
  <c r="FA263" i="7"/>
  <c r="FE263" i="7"/>
  <c r="FI263" i="7"/>
  <c r="FM263" i="7"/>
  <c r="FQ263" i="7"/>
  <c r="FU263" i="7"/>
  <c r="FY263" i="7"/>
  <c r="GC263" i="7"/>
  <c r="GG263" i="7"/>
  <c r="GK263" i="7"/>
  <c r="GO263" i="7"/>
  <c r="GT263" i="7"/>
  <c r="GX263" i="7"/>
  <c r="HB263" i="7"/>
  <c r="HH263" i="7"/>
  <c r="HL263" i="7"/>
  <c r="HP263" i="7"/>
  <c r="HT263" i="7"/>
  <c r="HX263" i="7"/>
  <c r="IB263" i="7"/>
  <c r="IF263" i="7"/>
  <c r="IJ263" i="7"/>
  <c r="IN263" i="7"/>
  <c r="IR263" i="7"/>
  <c r="IV263" i="7"/>
  <c r="IZ263" i="7"/>
  <c r="JD263" i="7"/>
  <c r="JH263" i="7"/>
  <c r="JL263" i="7"/>
  <c r="JP263" i="7"/>
  <c r="JT263" i="7"/>
  <c r="AP263" i="7"/>
  <c r="AT263" i="7"/>
  <c r="AX263" i="7"/>
  <c r="BB263" i="7"/>
  <c r="BF263" i="7"/>
  <c r="BJ263" i="7"/>
  <c r="BN263" i="7"/>
  <c r="BR263" i="7"/>
  <c r="BV263" i="7"/>
  <c r="BZ263" i="7"/>
  <c r="CD263" i="7"/>
  <c r="CH263" i="7"/>
  <c r="CL263" i="7"/>
  <c r="CP263" i="7"/>
  <c r="CT263" i="7"/>
  <c r="CX263" i="7"/>
  <c r="DB263" i="7"/>
  <c r="DF263" i="7"/>
  <c r="DJ263" i="7"/>
  <c r="DN263" i="7"/>
  <c r="DR263" i="7"/>
  <c r="DV263" i="7"/>
  <c r="DZ263" i="7"/>
  <c r="ED263" i="7"/>
  <c r="EH263" i="7"/>
  <c r="EL263" i="7"/>
  <c r="EP263" i="7"/>
  <c r="ET263" i="7"/>
  <c r="EX263" i="7"/>
  <c r="FB263" i="7"/>
  <c r="FF263" i="7"/>
  <c r="FJ263" i="7"/>
  <c r="FN263" i="7"/>
  <c r="FR263" i="7"/>
  <c r="FV263" i="7"/>
  <c r="FZ263" i="7"/>
  <c r="GD263" i="7"/>
  <c r="GH263" i="7"/>
  <c r="GL263" i="7"/>
  <c r="GP263" i="7"/>
  <c r="GU263" i="7"/>
  <c r="GY263" i="7"/>
  <c r="HC263" i="7"/>
  <c r="HI263" i="7"/>
  <c r="HM263" i="7"/>
  <c r="HQ263" i="7"/>
  <c r="HU263" i="7"/>
  <c r="HY263" i="7"/>
  <c r="IC263" i="7"/>
  <c r="IG263" i="7"/>
  <c r="IK263" i="7"/>
  <c r="IO263" i="7"/>
  <c r="IS263" i="7"/>
  <c r="IW263" i="7"/>
  <c r="JA263" i="7"/>
  <c r="JE263" i="7"/>
  <c r="JI263" i="7"/>
  <c r="JM263" i="7"/>
  <c r="JQ263" i="7"/>
  <c r="JU263" i="7"/>
  <c r="AQ263" i="7"/>
  <c r="AU263" i="7"/>
  <c r="AY263" i="7"/>
  <c r="BC263" i="7"/>
  <c r="BG263" i="7"/>
  <c r="BK263" i="7"/>
  <c r="BO263" i="7"/>
  <c r="BS263" i="7"/>
  <c r="BW263" i="7"/>
  <c r="CA263" i="7"/>
  <c r="CE263" i="7"/>
  <c r="CI263" i="7"/>
  <c r="CM263" i="7"/>
  <c r="CQ263" i="7"/>
  <c r="CU263" i="7"/>
  <c r="CY263" i="7"/>
  <c r="DC263" i="7"/>
  <c r="DG263" i="7"/>
  <c r="DK263" i="7"/>
  <c r="DO263" i="7"/>
  <c r="DS263" i="7"/>
  <c r="DW263" i="7"/>
  <c r="EA263" i="7"/>
  <c r="EE263" i="7"/>
  <c r="EI263" i="7"/>
  <c r="EM263" i="7"/>
  <c r="EQ263" i="7"/>
  <c r="EU263" i="7"/>
  <c r="EY263" i="7"/>
  <c r="FC263" i="7"/>
  <c r="FG263" i="7"/>
  <c r="FK263" i="7"/>
  <c r="FO263" i="7"/>
  <c r="FS263" i="7"/>
  <c r="FW263" i="7"/>
  <c r="GA263" i="7"/>
  <c r="GE263" i="7"/>
  <c r="GI263" i="7"/>
  <c r="GM263" i="7"/>
  <c r="GQ263" i="7"/>
  <c r="GV263" i="7"/>
  <c r="GZ263" i="7"/>
  <c r="HD263" i="7"/>
  <c r="HJ263" i="7"/>
  <c r="HN263" i="7"/>
  <c r="HR263" i="7"/>
  <c r="HV263" i="7"/>
  <c r="HZ263" i="7"/>
  <c r="ID263" i="7"/>
  <c r="IH263" i="7"/>
  <c r="IL263" i="7"/>
  <c r="IP263" i="7"/>
  <c r="IT263" i="7"/>
  <c r="IX263" i="7"/>
  <c r="JB263" i="7"/>
  <c r="JF263" i="7"/>
  <c r="JJ263" i="7"/>
  <c r="JN263" i="7"/>
  <c r="JR263" i="7"/>
  <c r="AQ261" i="7"/>
  <c r="AU261" i="7"/>
  <c r="AY261" i="7"/>
  <c r="BC261" i="7"/>
  <c r="BG261" i="7"/>
  <c r="BK261" i="7"/>
  <c r="BO261" i="7"/>
  <c r="BS261" i="7"/>
  <c r="BW261" i="7"/>
  <c r="CA261" i="7"/>
  <c r="CE261" i="7"/>
  <c r="CI261" i="7"/>
  <c r="CM261" i="7"/>
  <c r="CQ261" i="7"/>
  <c r="CU261" i="7"/>
  <c r="CY261" i="7"/>
  <c r="DC261" i="7"/>
  <c r="DG261" i="7"/>
  <c r="DK261" i="7"/>
  <c r="DO261" i="7"/>
  <c r="DS261" i="7"/>
  <c r="DW261" i="7"/>
  <c r="EA261" i="7"/>
  <c r="EE261" i="7"/>
  <c r="EI261" i="7"/>
  <c r="EM261" i="7"/>
  <c r="EQ261" i="7"/>
  <c r="EU261" i="7"/>
  <c r="EY261" i="7"/>
  <c r="FC261" i="7"/>
  <c r="FG261" i="7"/>
  <c r="FK261" i="7"/>
  <c r="FO261" i="7"/>
  <c r="FT261" i="7"/>
  <c r="FY261" i="7"/>
  <c r="GC261" i="7"/>
  <c r="GG261" i="7"/>
  <c r="GM261" i="7"/>
  <c r="GQ261" i="7"/>
  <c r="GU261" i="7"/>
  <c r="GY261" i="7"/>
  <c r="HC261" i="7"/>
  <c r="HG261" i="7"/>
  <c r="HK261" i="7"/>
  <c r="HO261" i="7"/>
  <c r="HS261" i="7"/>
  <c r="HW261" i="7"/>
  <c r="IA261" i="7"/>
  <c r="IE261" i="7"/>
  <c r="II261" i="7"/>
  <c r="IM261" i="7"/>
  <c r="IQ261" i="7"/>
  <c r="IU261" i="7"/>
  <c r="IY261" i="7"/>
  <c r="JC261" i="7"/>
  <c r="JG261" i="7"/>
  <c r="JK261" i="7"/>
  <c r="JO261" i="7"/>
  <c r="JS261" i="7"/>
  <c r="AR261" i="7"/>
  <c r="AV261" i="7"/>
  <c r="AZ261" i="7"/>
  <c r="BD261" i="7"/>
  <c r="BH261" i="7"/>
  <c r="BL261" i="7"/>
  <c r="BP261" i="7"/>
  <c r="BT261" i="7"/>
  <c r="BX261" i="7"/>
  <c r="CB261" i="7"/>
  <c r="CF261" i="7"/>
  <c r="CJ261" i="7"/>
  <c r="CN261" i="7"/>
  <c r="CR261" i="7"/>
  <c r="CV261" i="7"/>
  <c r="CZ261" i="7"/>
  <c r="DD261" i="7"/>
  <c r="DH261" i="7"/>
  <c r="DL261" i="7"/>
  <c r="DP261" i="7"/>
  <c r="DT261" i="7"/>
  <c r="DX261" i="7"/>
  <c r="EB261" i="7"/>
  <c r="EF261" i="7"/>
  <c r="EJ261" i="7"/>
  <c r="EN261" i="7"/>
  <c r="ER261" i="7"/>
  <c r="EV261" i="7"/>
  <c r="EZ261" i="7"/>
  <c r="FD261" i="7"/>
  <c r="FH261" i="7"/>
  <c r="FL261" i="7"/>
  <c r="FP261" i="7"/>
  <c r="FU261" i="7"/>
  <c r="FZ261" i="7"/>
  <c r="GD261" i="7"/>
  <c r="GH261" i="7"/>
  <c r="GN261" i="7"/>
  <c r="GR261" i="7"/>
  <c r="GV261" i="7"/>
  <c r="GZ261" i="7"/>
  <c r="HD261" i="7"/>
  <c r="HH261" i="7"/>
  <c r="HL261" i="7"/>
  <c r="HP261" i="7"/>
  <c r="HT261" i="7"/>
  <c r="HX261" i="7"/>
  <c r="IB261" i="7"/>
  <c r="IF261" i="7"/>
  <c r="IJ261" i="7"/>
  <c r="IN261" i="7"/>
  <c r="IR261" i="7"/>
  <c r="IV261" i="7"/>
  <c r="IZ261" i="7"/>
  <c r="JD261" i="7"/>
  <c r="JH261" i="7"/>
  <c r="JL261" i="7"/>
  <c r="JP261" i="7"/>
  <c r="JT261" i="7"/>
  <c r="AO261" i="7"/>
  <c r="AS261" i="7"/>
  <c r="AW261" i="7"/>
  <c r="BA261" i="7"/>
  <c r="BE261" i="7"/>
  <c r="BI261" i="7"/>
  <c r="BM261" i="7"/>
  <c r="BQ261" i="7"/>
  <c r="BU261" i="7"/>
  <c r="BY261" i="7"/>
  <c r="CC261" i="7"/>
  <c r="CG261" i="7"/>
  <c r="CK261" i="7"/>
  <c r="CO261" i="7"/>
  <c r="CS261" i="7"/>
  <c r="CW261" i="7"/>
  <c r="DA261" i="7"/>
  <c r="DE261" i="7"/>
  <c r="DI261" i="7"/>
  <c r="DM261" i="7"/>
  <c r="DQ261" i="7"/>
  <c r="DU261" i="7"/>
  <c r="DY261" i="7"/>
  <c r="EC261" i="7"/>
  <c r="EG261" i="7"/>
  <c r="EK261" i="7"/>
  <c r="EO261" i="7"/>
  <c r="ES261" i="7"/>
  <c r="EW261" i="7"/>
  <c r="FA261" i="7"/>
  <c r="FE261" i="7"/>
  <c r="FI261" i="7"/>
  <c r="FM261" i="7"/>
  <c r="FQ261" i="7"/>
  <c r="FV261" i="7"/>
  <c r="GA261" i="7"/>
  <c r="GE261" i="7"/>
  <c r="GI261" i="7"/>
  <c r="GO261" i="7"/>
  <c r="GS261" i="7"/>
  <c r="GW261" i="7"/>
  <c r="HA261" i="7"/>
  <c r="HE261" i="7"/>
  <c r="HI261" i="7"/>
  <c r="HM261" i="7"/>
  <c r="HQ261" i="7"/>
  <c r="HU261" i="7"/>
  <c r="HY261" i="7"/>
  <c r="IC261" i="7"/>
  <c r="IG261" i="7"/>
  <c r="IK261" i="7"/>
  <c r="IO261" i="7"/>
  <c r="IS261" i="7"/>
  <c r="IW261" i="7"/>
  <c r="JA261" i="7"/>
  <c r="JE261" i="7"/>
  <c r="JI261" i="7"/>
  <c r="JM261" i="7"/>
  <c r="JQ261" i="7"/>
  <c r="JU261" i="7"/>
  <c r="AP261" i="7"/>
  <c r="AT261" i="7"/>
  <c r="AX261" i="7"/>
  <c r="BB261" i="7"/>
  <c r="BF261" i="7"/>
  <c r="BJ261" i="7"/>
  <c r="BN261" i="7"/>
  <c r="BR261" i="7"/>
  <c r="BV261" i="7"/>
  <c r="BZ261" i="7"/>
  <c r="CD261" i="7"/>
  <c r="CH261" i="7"/>
  <c r="CL261" i="7"/>
  <c r="CP261" i="7"/>
  <c r="CT261" i="7"/>
  <c r="CX261" i="7"/>
  <c r="DB261" i="7"/>
  <c r="DF261" i="7"/>
  <c r="DJ261" i="7"/>
  <c r="DN261" i="7"/>
  <c r="DR261" i="7"/>
  <c r="DV261" i="7"/>
  <c r="DZ261" i="7"/>
  <c r="ED261" i="7"/>
  <c r="EH261" i="7"/>
  <c r="EL261" i="7"/>
  <c r="EP261" i="7"/>
  <c r="ET261" i="7"/>
  <c r="EX261" i="7"/>
  <c r="FB261" i="7"/>
  <c r="FF261" i="7"/>
  <c r="FJ261" i="7"/>
  <c r="FN261" i="7"/>
  <c r="FS261" i="7"/>
  <c r="FX261" i="7"/>
  <c r="GB261" i="7"/>
  <c r="GF261" i="7"/>
  <c r="GL261" i="7"/>
  <c r="GP261" i="7"/>
  <c r="GT261" i="7"/>
  <c r="GX261" i="7"/>
  <c r="HB261" i="7"/>
  <c r="HF261" i="7"/>
  <c r="HJ261" i="7"/>
  <c r="HN261" i="7"/>
  <c r="HR261" i="7"/>
  <c r="HV261" i="7"/>
  <c r="HZ261" i="7"/>
  <c r="ID261" i="7"/>
  <c r="IH261" i="7"/>
  <c r="IL261" i="7"/>
  <c r="IP261" i="7"/>
  <c r="IT261" i="7"/>
  <c r="IX261" i="7"/>
  <c r="JB261" i="7"/>
  <c r="JF261" i="7"/>
  <c r="JJ261" i="7"/>
  <c r="JN261" i="7"/>
  <c r="JR261" i="7"/>
  <c r="GK258" i="7"/>
  <c r="O258" i="7"/>
  <c r="GK256" i="7"/>
  <c r="O256" i="7"/>
  <c r="GK254" i="7"/>
  <c r="O254" i="7"/>
  <c r="AN254" i="7" s="1"/>
  <c r="GK252" i="7"/>
  <c r="O252" i="7"/>
  <c r="L250" i="7"/>
  <c r="O250" i="7"/>
  <c r="GK246" i="7"/>
  <c r="O246" i="7"/>
  <c r="AN246" i="7" s="1"/>
  <c r="GK244" i="7"/>
  <c r="O244" i="7"/>
  <c r="GK242" i="7"/>
  <c r="O242" i="7"/>
  <c r="AN242" i="7" s="1"/>
  <c r="L240" i="7"/>
  <c r="O240" i="7"/>
  <c r="AN240" i="7" s="1"/>
  <c r="L236" i="7"/>
  <c r="O236" i="7"/>
  <c r="GK234" i="7"/>
  <c r="O234" i="7"/>
  <c r="GK232" i="7"/>
  <c r="O232" i="7"/>
  <c r="L230" i="7"/>
  <c r="O230" i="7"/>
  <c r="L228" i="7"/>
  <c r="O228" i="7"/>
  <c r="AN228" i="7" s="1"/>
  <c r="L226" i="7"/>
  <c r="O226" i="7"/>
  <c r="L224" i="7"/>
  <c r="M224" i="7" s="1"/>
  <c r="O224" i="7"/>
  <c r="L222" i="7"/>
  <c r="O222" i="7"/>
  <c r="FO220" i="7"/>
  <c r="O220" i="7"/>
  <c r="AN220" i="7" s="1"/>
  <c r="L218" i="7"/>
  <c r="O218" i="7"/>
  <c r="L216" i="7"/>
  <c r="M216" i="7" s="1"/>
  <c r="O216" i="7"/>
  <c r="AN216" i="7" s="1"/>
  <c r="L214" i="7"/>
  <c r="O214" i="7"/>
  <c r="L212" i="7"/>
  <c r="O212" i="7"/>
  <c r="AN212" i="7" s="1"/>
  <c r="AP210" i="7"/>
  <c r="AT210" i="7"/>
  <c r="AX210" i="7"/>
  <c r="BB210" i="7"/>
  <c r="BF210" i="7"/>
  <c r="BJ210" i="7"/>
  <c r="BN210" i="7"/>
  <c r="BR210" i="7"/>
  <c r="BV210" i="7"/>
  <c r="BZ210" i="7"/>
  <c r="CD210" i="7"/>
  <c r="CH210" i="7"/>
  <c r="CL210" i="7"/>
  <c r="CP210" i="7"/>
  <c r="CT210" i="7"/>
  <c r="CX210" i="7"/>
  <c r="DB210" i="7"/>
  <c r="DF210" i="7"/>
  <c r="DJ210" i="7"/>
  <c r="DN210" i="7"/>
  <c r="DR210" i="7"/>
  <c r="DV210" i="7"/>
  <c r="DZ210" i="7"/>
  <c r="ED210" i="7"/>
  <c r="EH210" i="7"/>
  <c r="EL210" i="7"/>
  <c r="EP210" i="7"/>
  <c r="ET210" i="7"/>
  <c r="EY210" i="7"/>
  <c r="FC210" i="7"/>
  <c r="FG210" i="7"/>
  <c r="FK210" i="7"/>
  <c r="FQ210" i="7"/>
  <c r="FU210" i="7"/>
  <c r="FY210" i="7"/>
  <c r="GC210" i="7"/>
  <c r="GG210" i="7"/>
  <c r="GK210" i="7"/>
  <c r="GO210" i="7"/>
  <c r="GS210" i="7"/>
  <c r="GW210" i="7"/>
  <c r="HA210" i="7"/>
  <c r="HE210" i="7"/>
  <c r="HI210" i="7"/>
  <c r="HM210" i="7"/>
  <c r="HQ210" i="7"/>
  <c r="HU210" i="7"/>
  <c r="HY210" i="7"/>
  <c r="IC210" i="7"/>
  <c r="IG210" i="7"/>
  <c r="IK210" i="7"/>
  <c r="IO210" i="7"/>
  <c r="IS210" i="7"/>
  <c r="IW210" i="7"/>
  <c r="JA210" i="7"/>
  <c r="JE210" i="7"/>
  <c r="JI210" i="7"/>
  <c r="JM210" i="7"/>
  <c r="JQ210" i="7"/>
  <c r="JU210" i="7"/>
  <c r="AM210" i="7"/>
  <c r="AQ210" i="7"/>
  <c r="AU210" i="7"/>
  <c r="AY210" i="7"/>
  <c r="BC210" i="7"/>
  <c r="BG210" i="7"/>
  <c r="BK210" i="7"/>
  <c r="BO210" i="7"/>
  <c r="BS210" i="7"/>
  <c r="BW210" i="7"/>
  <c r="CA210" i="7"/>
  <c r="CE210" i="7"/>
  <c r="CI210" i="7"/>
  <c r="CM210" i="7"/>
  <c r="CQ210" i="7"/>
  <c r="CU210" i="7"/>
  <c r="CY210" i="7"/>
  <c r="DC210" i="7"/>
  <c r="DG210" i="7"/>
  <c r="DK210" i="7"/>
  <c r="DO210" i="7"/>
  <c r="DS210" i="7"/>
  <c r="DW210" i="7"/>
  <c r="EA210" i="7"/>
  <c r="EE210" i="7"/>
  <c r="EI210" i="7"/>
  <c r="EM210" i="7"/>
  <c r="EQ210" i="7"/>
  <c r="EU210" i="7"/>
  <c r="EZ210" i="7"/>
  <c r="FD210" i="7"/>
  <c r="FH210" i="7"/>
  <c r="FL210" i="7"/>
  <c r="FR210" i="7"/>
  <c r="FV210" i="7"/>
  <c r="FZ210" i="7"/>
  <c r="GD210" i="7"/>
  <c r="GH210" i="7"/>
  <c r="GL210" i="7"/>
  <c r="GP210" i="7"/>
  <c r="GT210" i="7"/>
  <c r="GX210" i="7"/>
  <c r="HB210" i="7"/>
  <c r="HF210" i="7"/>
  <c r="HJ210" i="7"/>
  <c r="HN210" i="7"/>
  <c r="HR210" i="7"/>
  <c r="HV210" i="7"/>
  <c r="HZ210" i="7"/>
  <c r="ID210" i="7"/>
  <c r="IH210" i="7"/>
  <c r="IL210" i="7"/>
  <c r="IP210" i="7"/>
  <c r="IT210" i="7"/>
  <c r="IX210" i="7"/>
  <c r="JB210" i="7"/>
  <c r="JF210" i="7"/>
  <c r="JJ210" i="7"/>
  <c r="JN210" i="7"/>
  <c r="JR210" i="7"/>
  <c r="AR210" i="7"/>
  <c r="AV210" i="7"/>
  <c r="AZ210" i="7"/>
  <c r="BD210" i="7"/>
  <c r="BH210" i="7"/>
  <c r="BL210" i="7"/>
  <c r="BP210" i="7"/>
  <c r="BT210" i="7"/>
  <c r="BX210" i="7"/>
  <c r="CB210" i="7"/>
  <c r="CF210" i="7"/>
  <c r="CJ210" i="7"/>
  <c r="CN210" i="7"/>
  <c r="CR210" i="7"/>
  <c r="CV210" i="7"/>
  <c r="CZ210" i="7"/>
  <c r="DD210" i="7"/>
  <c r="DH210" i="7"/>
  <c r="DL210" i="7"/>
  <c r="DP210" i="7"/>
  <c r="DT210" i="7"/>
  <c r="DX210" i="7"/>
  <c r="EB210" i="7"/>
  <c r="EF210" i="7"/>
  <c r="EJ210" i="7"/>
  <c r="EN210" i="7"/>
  <c r="ER210" i="7"/>
  <c r="EW210" i="7"/>
  <c r="FA210" i="7"/>
  <c r="FE210" i="7"/>
  <c r="FI210" i="7"/>
  <c r="FM210" i="7"/>
  <c r="FS210" i="7"/>
  <c r="FW210" i="7"/>
  <c r="GA210" i="7"/>
  <c r="GE210" i="7"/>
  <c r="GI210" i="7"/>
  <c r="GM210" i="7"/>
  <c r="GQ210" i="7"/>
  <c r="GU210" i="7"/>
  <c r="GY210" i="7"/>
  <c r="HC210" i="7"/>
  <c r="HG210" i="7"/>
  <c r="HK210" i="7"/>
  <c r="HO210" i="7"/>
  <c r="HS210" i="7"/>
  <c r="HW210" i="7"/>
  <c r="IA210" i="7"/>
  <c r="IE210" i="7"/>
  <c r="II210" i="7"/>
  <c r="IM210" i="7"/>
  <c r="IQ210" i="7"/>
  <c r="IU210" i="7"/>
  <c r="IY210" i="7"/>
  <c r="JC210" i="7"/>
  <c r="JG210" i="7"/>
  <c r="JK210" i="7"/>
  <c r="JO210" i="7"/>
  <c r="JS210" i="7"/>
  <c r="AO210" i="7"/>
  <c r="AS210" i="7"/>
  <c r="AW210" i="7"/>
  <c r="BA210" i="7"/>
  <c r="BE210" i="7"/>
  <c r="BI210" i="7"/>
  <c r="BM210" i="7"/>
  <c r="BQ210" i="7"/>
  <c r="BU210" i="7"/>
  <c r="BY210" i="7"/>
  <c r="CC210" i="7"/>
  <c r="CG210" i="7"/>
  <c r="CK210" i="7"/>
  <c r="CO210" i="7"/>
  <c r="CS210" i="7"/>
  <c r="CW210" i="7"/>
  <c r="DA210" i="7"/>
  <c r="DE210" i="7"/>
  <c r="DI210" i="7"/>
  <c r="DM210" i="7"/>
  <c r="DQ210" i="7"/>
  <c r="DU210" i="7"/>
  <c r="DY210" i="7"/>
  <c r="EC210" i="7"/>
  <c r="EG210" i="7"/>
  <c r="EK210" i="7"/>
  <c r="EO210" i="7"/>
  <c r="ES210" i="7"/>
  <c r="EX210" i="7"/>
  <c r="FB210" i="7"/>
  <c r="FF210" i="7"/>
  <c r="FJ210" i="7"/>
  <c r="FP210" i="7"/>
  <c r="FT210" i="7"/>
  <c r="FX210" i="7"/>
  <c r="GB210" i="7"/>
  <c r="GF210" i="7"/>
  <c r="GJ210" i="7"/>
  <c r="GN210" i="7"/>
  <c r="GR210" i="7"/>
  <c r="GV210" i="7"/>
  <c r="GZ210" i="7"/>
  <c r="HD210" i="7"/>
  <c r="HH210" i="7"/>
  <c r="HL210" i="7"/>
  <c r="HP210" i="7"/>
  <c r="HT210" i="7"/>
  <c r="HX210" i="7"/>
  <c r="IB210" i="7"/>
  <c r="IF210" i="7"/>
  <c r="IJ210" i="7"/>
  <c r="IN210" i="7"/>
  <c r="IR210" i="7"/>
  <c r="IV210" i="7"/>
  <c r="IZ210" i="7"/>
  <c r="JD210" i="7"/>
  <c r="JH210" i="7"/>
  <c r="JL210" i="7"/>
  <c r="JP210" i="7"/>
  <c r="JT210" i="7"/>
  <c r="L209" i="7"/>
  <c r="O209" i="7"/>
  <c r="L207" i="7"/>
  <c r="O207" i="7"/>
  <c r="L205" i="7"/>
  <c r="O205" i="7"/>
  <c r="L203" i="7"/>
  <c r="O203" i="7"/>
  <c r="AN203" i="7" s="1"/>
  <c r="FO201" i="7"/>
  <c r="O201" i="7"/>
  <c r="AQ199" i="7"/>
  <c r="AU199" i="7"/>
  <c r="AY199" i="7"/>
  <c r="BC199" i="7"/>
  <c r="BG199" i="7"/>
  <c r="BK199" i="7"/>
  <c r="BO199" i="7"/>
  <c r="BS199" i="7"/>
  <c r="BW199" i="7"/>
  <c r="CA199" i="7"/>
  <c r="CE199" i="7"/>
  <c r="CI199" i="7"/>
  <c r="CM199" i="7"/>
  <c r="CQ199" i="7"/>
  <c r="CU199" i="7"/>
  <c r="CY199" i="7"/>
  <c r="DC199" i="7"/>
  <c r="DG199" i="7"/>
  <c r="DK199" i="7"/>
  <c r="DO199" i="7"/>
  <c r="DS199" i="7"/>
  <c r="DW199" i="7"/>
  <c r="EB199" i="7"/>
  <c r="EG199" i="7"/>
  <c r="EK199" i="7"/>
  <c r="EO199" i="7"/>
  <c r="EU199" i="7"/>
  <c r="EY199" i="7"/>
  <c r="FC199" i="7"/>
  <c r="FG199" i="7"/>
  <c r="FK199" i="7"/>
  <c r="FO199" i="7"/>
  <c r="FS199" i="7"/>
  <c r="FW199" i="7"/>
  <c r="GA199" i="7"/>
  <c r="GE199" i="7"/>
  <c r="GI199" i="7"/>
  <c r="GM199" i="7"/>
  <c r="GQ199" i="7"/>
  <c r="GU199" i="7"/>
  <c r="GY199" i="7"/>
  <c r="HC199" i="7"/>
  <c r="HG199" i="7"/>
  <c r="HK199" i="7"/>
  <c r="HO199" i="7"/>
  <c r="HS199" i="7"/>
  <c r="HW199" i="7"/>
  <c r="IA199" i="7"/>
  <c r="IE199" i="7"/>
  <c r="II199" i="7"/>
  <c r="IM199" i="7"/>
  <c r="IQ199" i="7"/>
  <c r="IU199" i="7"/>
  <c r="IY199" i="7"/>
  <c r="JC199" i="7"/>
  <c r="JG199" i="7"/>
  <c r="JK199" i="7"/>
  <c r="JO199" i="7"/>
  <c r="JS199" i="7"/>
  <c r="AR199" i="7"/>
  <c r="AV199" i="7"/>
  <c r="AZ199" i="7"/>
  <c r="BD199" i="7"/>
  <c r="BH199" i="7"/>
  <c r="BL199" i="7"/>
  <c r="BP199" i="7"/>
  <c r="BT199" i="7"/>
  <c r="BX199" i="7"/>
  <c r="CB199" i="7"/>
  <c r="CF199" i="7"/>
  <c r="CJ199" i="7"/>
  <c r="CN199" i="7"/>
  <c r="CR199" i="7"/>
  <c r="CV199" i="7"/>
  <c r="CZ199" i="7"/>
  <c r="DD199" i="7"/>
  <c r="DH199" i="7"/>
  <c r="DL199" i="7"/>
  <c r="DP199" i="7"/>
  <c r="DT199" i="7"/>
  <c r="DX199" i="7"/>
  <c r="EC199" i="7"/>
  <c r="EH199" i="7"/>
  <c r="EL199" i="7"/>
  <c r="EP199" i="7"/>
  <c r="EV199" i="7"/>
  <c r="EZ199" i="7"/>
  <c r="FD199" i="7"/>
  <c r="FH199" i="7"/>
  <c r="FL199" i="7"/>
  <c r="FP199" i="7"/>
  <c r="FT199" i="7"/>
  <c r="FX199" i="7"/>
  <c r="GB199" i="7"/>
  <c r="GF199" i="7"/>
  <c r="GJ199" i="7"/>
  <c r="GN199" i="7"/>
  <c r="GR199" i="7"/>
  <c r="GV199" i="7"/>
  <c r="GZ199" i="7"/>
  <c r="HD199" i="7"/>
  <c r="HH199" i="7"/>
  <c r="HL199" i="7"/>
  <c r="HP199" i="7"/>
  <c r="HT199" i="7"/>
  <c r="HX199" i="7"/>
  <c r="IB199" i="7"/>
  <c r="IF199" i="7"/>
  <c r="IJ199" i="7"/>
  <c r="IN199" i="7"/>
  <c r="IR199" i="7"/>
  <c r="IV199" i="7"/>
  <c r="IZ199" i="7"/>
  <c r="JD199" i="7"/>
  <c r="JH199" i="7"/>
  <c r="JL199" i="7"/>
  <c r="JP199" i="7"/>
  <c r="JT199" i="7"/>
  <c r="AO199" i="7"/>
  <c r="AS199" i="7"/>
  <c r="AW199" i="7"/>
  <c r="BA199" i="7"/>
  <c r="BE199" i="7"/>
  <c r="BI199" i="7"/>
  <c r="BM199" i="7"/>
  <c r="BQ199" i="7"/>
  <c r="BU199" i="7"/>
  <c r="BY199" i="7"/>
  <c r="CC199" i="7"/>
  <c r="CG199" i="7"/>
  <c r="CK199" i="7"/>
  <c r="CO199" i="7"/>
  <c r="CS199" i="7"/>
  <c r="CW199" i="7"/>
  <c r="DA199" i="7"/>
  <c r="DE199" i="7"/>
  <c r="DI199" i="7"/>
  <c r="DM199" i="7"/>
  <c r="DQ199" i="7"/>
  <c r="DU199" i="7"/>
  <c r="DZ199" i="7"/>
  <c r="ED199" i="7"/>
  <c r="EI199" i="7"/>
  <c r="EM199" i="7"/>
  <c r="EQ199" i="7"/>
  <c r="EW199" i="7"/>
  <c r="FA199" i="7"/>
  <c r="FE199" i="7"/>
  <c r="FI199" i="7"/>
  <c r="FM199" i="7"/>
  <c r="FQ199" i="7"/>
  <c r="FU199" i="7"/>
  <c r="FY199" i="7"/>
  <c r="GC199" i="7"/>
  <c r="GG199" i="7"/>
  <c r="GK199" i="7"/>
  <c r="GO199" i="7"/>
  <c r="GS199" i="7"/>
  <c r="GW199" i="7"/>
  <c r="HA199" i="7"/>
  <c r="HE199" i="7"/>
  <c r="HI199" i="7"/>
  <c r="HM199" i="7"/>
  <c r="HQ199" i="7"/>
  <c r="HU199" i="7"/>
  <c r="HY199" i="7"/>
  <c r="IC199" i="7"/>
  <c r="IG199" i="7"/>
  <c r="IK199" i="7"/>
  <c r="IO199" i="7"/>
  <c r="IS199" i="7"/>
  <c r="IW199" i="7"/>
  <c r="JA199" i="7"/>
  <c r="JE199" i="7"/>
  <c r="JI199" i="7"/>
  <c r="JM199" i="7"/>
  <c r="JQ199" i="7"/>
  <c r="JU199" i="7"/>
  <c r="AP199" i="7"/>
  <c r="AT199" i="7"/>
  <c r="AX199" i="7"/>
  <c r="BB199" i="7"/>
  <c r="BF199" i="7"/>
  <c r="BJ199" i="7"/>
  <c r="BN199" i="7"/>
  <c r="BR199" i="7"/>
  <c r="BV199" i="7"/>
  <c r="BZ199" i="7"/>
  <c r="CD199" i="7"/>
  <c r="CH199" i="7"/>
  <c r="CL199" i="7"/>
  <c r="CP199" i="7"/>
  <c r="CT199" i="7"/>
  <c r="CX199" i="7"/>
  <c r="DB199" i="7"/>
  <c r="DF199" i="7"/>
  <c r="DJ199" i="7"/>
  <c r="DN199" i="7"/>
  <c r="DR199" i="7"/>
  <c r="DV199" i="7"/>
  <c r="EA199" i="7"/>
  <c r="EF199" i="7"/>
  <c r="EJ199" i="7"/>
  <c r="EN199" i="7"/>
  <c r="ET199" i="7"/>
  <c r="EX199" i="7"/>
  <c r="FB199" i="7"/>
  <c r="FF199" i="7"/>
  <c r="FJ199" i="7"/>
  <c r="FN199" i="7"/>
  <c r="FR199" i="7"/>
  <c r="FV199" i="7"/>
  <c r="FZ199" i="7"/>
  <c r="GD199" i="7"/>
  <c r="GH199" i="7"/>
  <c r="GL199" i="7"/>
  <c r="GP199" i="7"/>
  <c r="GT199" i="7"/>
  <c r="GX199" i="7"/>
  <c r="HB199" i="7"/>
  <c r="HF199" i="7"/>
  <c r="HJ199" i="7"/>
  <c r="HN199" i="7"/>
  <c r="HR199" i="7"/>
  <c r="HV199" i="7"/>
  <c r="HZ199" i="7"/>
  <c r="ID199" i="7"/>
  <c r="IH199" i="7"/>
  <c r="IL199" i="7"/>
  <c r="IP199" i="7"/>
  <c r="IT199" i="7"/>
  <c r="IX199" i="7"/>
  <c r="JB199" i="7"/>
  <c r="JF199" i="7"/>
  <c r="JJ199" i="7"/>
  <c r="JN199" i="7"/>
  <c r="JR199" i="7"/>
  <c r="AR197" i="7"/>
  <c r="AV197" i="7"/>
  <c r="AZ197" i="7"/>
  <c r="BD197" i="7"/>
  <c r="BH197" i="7"/>
  <c r="BL197" i="7"/>
  <c r="BP197" i="7"/>
  <c r="BT197" i="7"/>
  <c r="BX197" i="7"/>
  <c r="CB197" i="7"/>
  <c r="CF197" i="7"/>
  <c r="CJ197" i="7"/>
  <c r="CN197" i="7"/>
  <c r="CR197" i="7"/>
  <c r="CV197" i="7"/>
  <c r="CZ197" i="7"/>
  <c r="DD197" i="7"/>
  <c r="DH197" i="7"/>
  <c r="DL197" i="7"/>
  <c r="DP197" i="7"/>
  <c r="DT197" i="7"/>
  <c r="DX197" i="7"/>
  <c r="ED197" i="7"/>
  <c r="EI197" i="7"/>
  <c r="EM197" i="7"/>
  <c r="EQ197" i="7"/>
  <c r="EW197" i="7"/>
  <c r="FA197" i="7"/>
  <c r="FE197" i="7"/>
  <c r="FI197" i="7"/>
  <c r="FM197" i="7"/>
  <c r="FQ197" i="7"/>
  <c r="FU197" i="7"/>
  <c r="FY197" i="7"/>
  <c r="GC197" i="7"/>
  <c r="GG197" i="7"/>
  <c r="GK197" i="7"/>
  <c r="GO197" i="7"/>
  <c r="GS197" i="7"/>
  <c r="GW197" i="7"/>
  <c r="HA197" i="7"/>
  <c r="HE197" i="7"/>
  <c r="HI197" i="7"/>
  <c r="HM197" i="7"/>
  <c r="HQ197" i="7"/>
  <c r="HU197" i="7"/>
  <c r="HY197" i="7"/>
  <c r="IC197" i="7"/>
  <c r="IG197" i="7"/>
  <c r="IK197" i="7"/>
  <c r="IO197" i="7"/>
  <c r="IS197" i="7"/>
  <c r="IW197" i="7"/>
  <c r="JA197" i="7"/>
  <c r="JE197" i="7"/>
  <c r="JI197" i="7"/>
  <c r="JM197" i="7"/>
  <c r="JQ197" i="7"/>
  <c r="JU197" i="7"/>
  <c r="AO197" i="7"/>
  <c r="AS197" i="7"/>
  <c r="AW197" i="7"/>
  <c r="BA197" i="7"/>
  <c r="BE197" i="7"/>
  <c r="BI197" i="7"/>
  <c r="BM197" i="7"/>
  <c r="BQ197" i="7"/>
  <c r="BU197" i="7"/>
  <c r="BY197" i="7"/>
  <c r="CC197" i="7"/>
  <c r="CG197" i="7"/>
  <c r="CK197" i="7"/>
  <c r="CO197" i="7"/>
  <c r="CS197" i="7"/>
  <c r="CW197" i="7"/>
  <c r="DA197" i="7"/>
  <c r="DE197" i="7"/>
  <c r="DI197" i="7"/>
  <c r="DM197" i="7"/>
  <c r="DQ197" i="7"/>
  <c r="DU197" i="7"/>
  <c r="DY197" i="7"/>
  <c r="EF197" i="7"/>
  <c r="EJ197" i="7"/>
  <c r="EN197" i="7"/>
  <c r="ET197" i="7"/>
  <c r="EX197" i="7"/>
  <c r="FB197" i="7"/>
  <c r="FF197" i="7"/>
  <c r="FJ197" i="7"/>
  <c r="FN197" i="7"/>
  <c r="FR197" i="7"/>
  <c r="FV197" i="7"/>
  <c r="FZ197" i="7"/>
  <c r="GD197" i="7"/>
  <c r="GH197" i="7"/>
  <c r="GL197" i="7"/>
  <c r="GP197" i="7"/>
  <c r="GT197" i="7"/>
  <c r="GX197" i="7"/>
  <c r="HB197" i="7"/>
  <c r="HF197" i="7"/>
  <c r="HJ197" i="7"/>
  <c r="HN197" i="7"/>
  <c r="HR197" i="7"/>
  <c r="HV197" i="7"/>
  <c r="HZ197" i="7"/>
  <c r="ID197" i="7"/>
  <c r="IH197" i="7"/>
  <c r="IL197" i="7"/>
  <c r="IP197" i="7"/>
  <c r="IT197" i="7"/>
  <c r="IX197" i="7"/>
  <c r="JB197" i="7"/>
  <c r="JF197" i="7"/>
  <c r="JJ197" i="7"/>
  <c r="JN197" i="7"/>
  <c r="JR197" i="7"/>
  <c r="AP197" i="7"/>
  <c r="AT197" i="7"/>
  <c r="AX197" i="7"/>
  <c r="BB197" i="7"/>
  <c r="BF197" i="7"/>
  <c r="BJ197" i="7"/>
  <c r="BN197" i="7"/>
  <c r="BR197" i="7"/>
  <c r="BV197" i="7"/>
  <c r="BZ197" i="7"/>
  <c r="CD197" i="7"/>
  <c r="CH197" i="7"/>
  <c r="CL197" i="7"/>
  <c r="CP197" i="7"/>
  <c r="CT197" i="7"/>
  <c r="CX197" i="7"/>
  <c r="DB197" i="7"/>
  <c r="DF197" i="7"/>
  <c r="DJ197" i="7"/>
  <c r="DN197" i="7"/>
  <c r="DR197" i="7"/>
  <c r="DV197" i="7"/>
  <c r="EB197" i="7"/>
  <c r="EG197" i="7"/>
  <c r="EK197" i="7"/>
  <c r="EO197" i="7"/>
  <c r="EU197" i="7"/>
  <c r="EY197" i="7"/>
  <c r="FC197" i="7"/>
  <c r="FG197" i="7"/>
  <c r="FK197" i="7"/>
  <c r="FO197" i="7"/>
  <c r="FS197" i="7"/>
  <c r="FW197" i="7"/>
  <c r="GA197" i="7"/>
  <c r="GE197" i="7"/>
  <c r="GI197" i="7"/>
  <c r="GM197" i="7"/>
  <c r="GQ197" i="7"/>
  <c r="GU197" i="7"/>
  <c r="GY197" i="7"/>
  <c r="HC197" i="7"/>
  <c r="HG197" i="7"/>
  <c r="HK197" i="7"/>
  <c r="HO197" i="7"/>
  <c r="HS197" i="7"/>
  <c r="HW197" i="7"/>
  <c r="IA197" i="7"/>
  <c r="IE197" i="7"/>
  <c r="II197" i="7"/>
  <c r="IM197" i="7"/>
  <c r="IQ197" i="7"/>
  <c r="IU197" i="7"/>
  <c r="IY197" i="7"/>
  <c r="JC197" i="7"/>
  <c r="JG197" i="7"/>
  <c r="JK197" i="7"/>
  <c r="JO197" i="7"/>
  <c r="JS197" i="7"/>
  <c r="AQ197" i="7"/>
  <c r="AU197" i="7"/>
  <c r="AY197" i="7"/>
  <c r="BC197" i="7"/>
  <c r="BG197" i="7"/>
  <c r="BK197" i="7"/>
  <c r="BO197" i="7"/>
  <c r="BS197" i="7"/>
  <c r="BW197" i="7"/>
  <c r="CA197" i="7"/>
  <c r="CE197" i="7"/>
  <c r="CI197" i="7"/>
  <c r="CM197" i="7"/>
  <c r="CQ197" i="7"/>
  <c r="CU197" i="7"/>
  <c r="CY197" i="7"/>
  <c r="DC197" i="7"/>
  <c r="DG197" i="7"/>
  <c r="DK197" i="7"/>
  <c r="DO197" i="7"/>
  <c r="DS197" i="7"/>
  <c r="DW197" i="7"/>
  <c r="EC197" i="7"/>
  <c r="EH197" i="7"/>
  <c r="EL197" i="7"/>
  <c r="EP197" i="7"/>
  <c r="EV197" i="7"/>
  <c r="EZ197" i="7"/>
  <c r="FD197" i="7"/>
  <c r="FH197" i="7"/>
  <c r="FL197" i="7"/>
  <c r="FP197" i="7"/>
  <c r="FT197" i="7"/>
  <c r="FX197" i="7"/>
  <c r="GB197" i="7"/>
  <c r="GF197" i="7"/>
  <c r="GJ197" i="7"/>
  <c r="GN197" i="7"/>
  <c r="GR197" i="7"/>
  <c r="GV197" i="7"/>
  <c r="GZ197" i="7"/>
  <c r="HD197" i="7"/>
  <c r="HH197" i="7"/>
  <c r="HL197" i="7"/>
  <c r="HP197" i="7"/>
  <c r="HT197" i="7"/>
  <c r="HX197" i="7"/>
  <c r="IB197" i="7"/>
  <c r="IF197" i="7"/>
  <c r="IJ197" i="7"/>
  <c r="IN197" i="7"/>
  <c r="IR197" i="7"/>
  <c r="IV197" i="7"/>
  <c r="IZ197" i="7"/>
  <c r="JD197" i="7"/>
  <c r="JH197" i="7"/>
  <c r="JL197" i="7"/>
  <c r="JP197" i="7"/>
  <c r="JT197" i="7"/>
  <c r="AP195" i="7"/>
  <c r="AT195" i="7"/>
  <c r="AX195" i="7"/>
  <c r="BB195" i="7"/>
  <c r="BF195" i="7"/>
  <c r="BJ195" i="7"/>
  <c r="BN195" i="7"/>
  <c r="BR195" i="7"/>
  <c r="BV195" i="7"/>
  <c r="BZ195" i="7"/>
  <c r="CD195" i="7"/>
  <c r="CH195" i="7"/>
  <c r="CL195" i="7"/>
  <c r="CP195" i="7"/>
  <c r="CT195" i="7"/>
  <c r="CX195" i="7"/>
  <c r="DB195" i="7"/>
  <c r="DF195" i="7"/>
  <c r="DJ195" i="7"/>
  <c r="DN195" i="7"/>
  <c r="DR195" i="7"/>
  <c r="DV195" i="7"/>
  <c r="EB195" i="7"/>
  <c r="EF195" i="7"/>
  <c r="EJ195" i="7"/>
  <c r="EN195" i="7"/>
  <c r="ET195" i="7"/>
  <c r="EX195" i="7"/>
  <c r="FB195" i="7"/>
  <c r="FF195" i="7"/>
  <c r="FJ195" i="7"/>
  <c r="FN195" i="7"/>
  <c r="FR195" i="7"/>
  <c r="FV195" i="7"/>
  <c r="FZ195" i="7"/>
  <c r="GD195" i="7"/>
  <c r="GH195" i="7"/>
  <c r="GL195" i="7"/>
  <c r="GP195" i="7"/>
  <c r="GT195" i="7"/>
  <c r="GX195" i="7"/>
  <c r="HB195" i="7"/>
  <c r="HF195" i="7"/>
  <c r="HJ195" i="7"/>
  <c r="HN195" i="7"/>
  <c r="HR195" i="7"/>
  <c r="HV195" i="7"/>
  <c r="HZ195" i="7"/>
  <c r="ID195" i="7"/>
  <c r="IH195" i="7"/>
  <c r="IL195" i="7"/>
  <c r="IP195" i="7"/>
  <c r="IT195" i="7"/>
  <c r="IX195" i="7"/>
  <c r="JB195" i="7"/>
  <c r="JF195" i="7"/>
  <c r="JJ195" i="7"/>
  <c r="JN195" i="7"/>
  <c r="JR195" i="7"/>
  <c r="AQ195" i="7"/>
  <c r="AU195" i="7"/>
  <c r="AY195" i="7"/>
  <c r="BC195" i="7"/>
  <c r="BG195" i="7"/>
  <c r="BK195" i="7"/>
  <c r="BO195" i="7"/>
  <c r="BS195" i="7"/>
  <c r="BW195" i="7"/>
  <c r="CA195" i="7"/>
  <c r="CE195" i="7"/>
  <c r="CI195" i="7"/>
  <c r="CM195" i="7"/>
  <c r="CQ195" i="7"/>
  <c r="CU195" i="7"/>
  <c r="CY195" i="7"/>
  <c r="DC195" i="7"/>
  <c r="DG195" i="7"/>
  <c r="DK195" i="7"/>
  <c r="DO195" i="7"/>
  <c r="DS195" i="7"/>
  <c r="DW195" i="7"/>
  <c r="EC195" i="7"/>
  <c r="EG195" i="7"/>
  <c r="EK195" i="7"/>
  <c r="EO195" i="7"/>
  <c r="EU195" i="7"/>
  <c r="EY195" i="7"/>
  <c r="FC195" i="7"/>
  <c r="FG195" i="7"/>
  <c r="FK195" i="7"/>
  <c r="FO195" i="7"/>
  <c r="FS195" i="7"/>
  <c r="FW195" i="7"/>
  <c r="GA195" i="7"/>
  <c r="GE195" i="7"/>
  <c r="GI195" i="7"/>
  <c r="GM195" i="7"/>
  <c r="GQ195" i="7"/>
  <c r="GU195" i="7"/>
  <c r="GY195" i="7"/>
  <c r="HC195" i="7"/>
  <c r="HG195" i="7"/>
  <c r="HK195" i="7"/>
  <c r="HO195" i="7"/>
  <c r="HS195" i="7"/>
  <c r="HW195" i="7"/>
  <c r="IA195" i="7"/>
  <c r="IE195" i="7"/>
  <c r="II195" i="7"/>
  <c r="IM195" i="7"/>
  <c r="IQ195" i="7"/>
  <c r="IU195" i="7"/>
  <c r="IY195" i="7"/>
  <c r="JC195" i="7"/>
  <c r="JG195" i="7"/>
  <c r="JK195" i="7"/>
  <c r="JO195" i="7"/>
  <c r="JS195" i="7"/>
  <c r="AR195" i="7"/>
  <c r="AV195" i="7"/>
  <c r="AZ195" i="7"/>
  <c r="BD195" i="7"/>
  <c r="BH195" i="7"/>
  <c r="BL195" i="7"/>
  <c r="BP195" i="7"/>
  <c r="BT195" i="7"/>
  <c r="BX195" i="7"/>
  <c r="CB195" i="7"/>
  <c r="CF195" i="7"/>
  <c r="CJ195" i="7"/>
  <c r="CN195" i="7"/>
  <c r="CR195" i="7"/>
  <c r="CV195" i="7"/>
  <c r="CZ195" i="7"/>
  <c r="DD195" i="7"/>
  <c r="DH195" i="7"/>
  <c r="DL195" i="7"/>
  <c r="DP195" i="7"/>
  <c r="DT195" i="7"/>
  <c r="DX195" i="7"/>
  <c r="ED195" i="7"/>
  <c r="EH195" i="7"/>
  <c r="EL195" i="7"/>
  <c r="EP195" i="7"/>
  <c r="EV195" i="7"/>
  <c r="EZ195" i="7"/>
  <c r="FD195" i="7"/>
  <c r="FH195" i="7"/>
  <c r="FL195" i="7"/>
  <c r="FP195" i="7"/>
  <c r="FT195" i="7"/>
  <c r="FX195" i="7"/>
  <c r="GB195" i="7"/>
  <c r="GF195" i="7"/>
  <c r="GJ195" i="7"/>
  <c r="GN195" i="7"/>
  <c r="GR195" i="7"/>
  <c r="GV195" i="7"/>
  <c r="GZ195" i="7"/>
  <c r="HD195" i="7"/>
  <c r="HH195" i="7"/>
  <c r="HL195" i="7"/>
  <c r="HP195" i="7"/>
  <c r="HT195" i="7"/>
  <c r="HX195" i="7"/>
  <c r="IB195" i="7"/>
  <c r="IF195" i="7"/>
  <c r="IJ195" i="7"/>
  <c r="IN195" i="7"/>
  <c r="IR195" i="7"/>
  <c r="IV195" i="7"/>
  <c r="IZ195" i="7"/>
  <c r="JD195" i="7"/>
  <c r="JH195" i="7"/>
  <c r="JL195" i="7"/>
  <c r="JP195" i="7"/>
  <c r="JT195" i="7"/>
  <c r="AO195" i="7"/>
  <c r="AS195" i="7"/>
  <c r="AW195" i="7"/>
  <c r="BA195" i="7"/>
  <c r="BE195" i="7"/>
  <c r="BI195" i="7"/>
  <c r="BM195" i="7"/>
  <c r="BQ195" i="7"/>
  <c r="BU195" i="7"/>
  <c r="BY195" i="7"/>
  <c r="CC195" i="7"/>
  <c r="CG195" i="7"/>
  <c r="CK195" i="7"/>
  <c r="CO195" i="7"/>
  <c r="CS195" i="7"/>
  <c r="CW195" i="7"/>
  <c r="DA195" i="7"/>
  <c r="DE195" i="7"/>
  <c r="DI195" i="7"/>
  <c r="DM195" i="7"/>
  <c r="DQ195" i="7"/>
  <c r="DU195" i="7"/>
  <c r="DY195" i="7"/>
  <c r="EE195" i="7"/>
  <c r="EI195" i="7"/>
  <c r="EM195" i="7"/>
  <c r="EQ195" i="7"/>
  <c r="EW195" i="7"/>
  <c r="FA195" i="7"/>
  <c r="FE195" i="7"/>
  <c r="FI195" i="7"/>
  <c r="FM195" i="7"/>
  <c r="FQ195" i="7"/>
  <c r="FU195" i="7"/>
  <c r="FY195" i="7"/>
  <c r="GC195" i="7"/>
  <c r="GG195" i="7"/>
  <c r="GK195" i="7"/>
  <c r="GO195" i="7"/>
  <c r="GS195" i="7"/>
  <c r="GW195" i="7"/>
  <c r="HA195" i="7"/>
  <c r="HE195" i="7"/>
  <c r="HI195" i="7"/>
  <c r="HM195" i="7"/>
  <c r="HQ195" i="7"/>
  <c r="HU195" i="7"/>
  <c r="HY195" i="7"/>
  <c r="IC195" i="7"/>
  <c r="IG195" i="7"/>
  <c r="IK195" i="7"/>
  <c r="IO195" i="7"/>
  <c r="IS195" i="7"/>
  <c r="IW195" i="7"/>
  <c r="JA195" i="7"/>
  <c r="JE195" i="7"/>
  <c r="JI195" i="7"/>
  <c r="JM195" i="7"/>
  <c r="JQ195" i="7"/>
  <c r="JU195" i="7"/>
  <c r="AP193" i="7"/>
  <c r="AT193" i="7"/>
  <c r="AX193" i="7"/>
  <c r="BB193" i="7"/>
  <c r="BF193" i="7"/>
  <c r="BJ193" i="7"/>
  <c r="BN193" i="7"/>
  <c r="BR193" i="7"/>
  <c r="BV193" i="7"/>
  <c r="BZ193" i="7"/>
  <c r="CD193" i="7"/>
  <c r="CH193" i="7"/>
  <c r="CL193" i="7"/>
  <c r="CP193" i="7"/>
  <c r="CT193" i="7"/>
  <c r="CX193" i="7"/>
  <c r="DB193" i="7"/>
  <c r="DF193" i="7"/>
  <c r="DJ193" i="7"/>
  <c r="DN193" i="7"/>
  <c r="DR193" i="7"/>
  <c r="DV193" i="7"/>
  <c r="EC193" i="7"/>
  <c r="EG193" i="7"/>
  <c r="EK193" i="7"/>
  <c r="EO193" i="7"/>
  <c r="EU193" i="7"/>
  <c r="EY193" i="7"/>
  <c r="FC193" i="7"/>
  <c r="FG193" i="7"/>
  <c r="FK193" i="7"/>
  <c r="FO193" i="7"/>
  <c r="FS193" i="7"/>
  <c r="FW193" i="7"/>
  <c r="GA193" i="7"/>
  <c r="GE193" i="7"/>
  <c r="GI193" i="7"/>
  <c r="GM193" i="7"/>
  <c r="GQ193" i="7"/>
  <c r="GU193" i="7"/>
  <c r="GY193" i="7"/>
  <c r="HC193" i="7"/>
  <c r="HG193" i="7"/>
  <c r="HK193" i="7"/>
  <c r="HO193" i="7"/>
  <c r="HS193" i="7"/>
  <c r="HW193" i="7"/>
  <c r="IA193" i="7"/>
  <c r="IE193" i="7"/>
  <c r="II193" i="7"/>
  <c r="IM193" i="7"/>
  <c r="IQ193" i="7"/>
  <c r="IU193" i="7"/>
  <c r="IY193" i="7"/>
  <c r="JC193" i="7"/>
  <c r="JG193" i="7"/>
  <c r="JK193" i="7"/>
  <c r="JO193" i="7"/>
  <c r="JS193" i="7"/>
  <c r="AQ193" i="7"/>
  <c r="AU193" i="7"/>
  <c r="AY193" i="7"/>
  <c r="BC193" i="7"/>
  <c r="BG193" i="7"/>
  <c r="BK193" i="7"/>
  <c r="BO193" i="7"/>
  <c r="BS193" i="7"/>
  <c r="BW193" i="7"/>
  <c r="CA193" i="7"/>
  <c r="CE193" i="7"/>
  <c r="CI193" i="7"/>
  <c r="CM193" i="7"/>
  <c r="CQ193" i="7"/>
  <c r="CU193" i="7"/>
  <c r="CY193" i="7"/>
  <c r="DC193" i="7"/>
  <c r="DG193" i="7"/>
  <c r="DK193" i="7"/>
  <c r="DO193" i="7"/>
  <c r="DS193" i="7"/>
  <c r="DW193" i="7"/>
  <c r="ED193" i="7"/>
  <c r="EH193" i="7"/>
  <c r="EL193" i="7"/>
  <c r="EP193" i="7"/>
  <c r="EV193" i="7"/>
  <c r="EZ193" i="7"/>
  <c r="FD193" i="7"/>
  <c r="FH193" i="7"/>
  <c r="FL193" i="7"/>
  <c r="FP193" i="7"/>
  <c r="FT193" i="7"/>
  <c r="FX193" i="7"/>
  <c r="GB193" i="7"/>
  <c r="GF193" i="7"/>
  <c r="GJ193" i="7"/>
  <c r="GN193" i="7"/>
  <c r="GR193" i="7"/>
  <c r="GV193" i="7"/>
  <c r="GZ193" i="7"/>
  <c r="HD193" i="7"/>
  <c r="HH193" i="7"/>
  <c r="HL193" i="7"/>
  <c r="HP193" i="7"/>
  <c r="HT193" i="7"/>
  <c r="HX193" i="7"/>
  <c r="IB193" i="7"/>
  <c r="IF193" i="7"/>
  <c r="IJ193" i="7"/>
  <c r="IN193" i="7"/>
  <c r="IR193" i="7"/>
  <c r="IV193" i="7"/>
  <c r="IZ193" i="7"/>
  <c r="JD193" i="7"/>
  <c r="JH193" i="7"/>
  <c r="JL193" i="7"/>
  <c r="JP193" i="7"/>
  <c r="JT193" i="7"/>
  <c r="AR193" i="7"/>
  <c r="AV193" i="7"/>
  <c r="AZ193" i="7"/>
  <c r="BD193" i="7"/>
  <c r="BH193" i="7"/>
  <c r="BL193" i="7"/>
  <c r="BP193" i="7"/>
  <c r="BT193" i="7"/>
  <c r="BX193" i="7"/>
  <c r="CB193" i="7"/>
  <c r="CF193" i="7"/>
  <c r="CJ193" i="7"/>
  <c r="CN193" i="7"/>
  <c r="CR193" i="7"/>
  <c r="CV193" i="7"/>
  <c r="CZ193" i="7"/>
  <c r="DD193" i="7"/>
  <c r="DH193" i="7"/>
  <c r="DL193" i="7"/>
  <c r="DP193" i="7"/>
  <c r="DT193" i="7"/>
  <c r="DZ193" i="7"/>
  <c r="EE193" i="7"/>
  <c r="EI193" i="7"/>
  <c r="EM193" i="7"/>
  <c r="EQ193" i="7"/>
  <c r="EW193" i="7"/>
  <c r="FA193" i="7"/>
  <c r="FE193" i="7"/>
  <c r="FI193" i="7"/>
  <c r="FM193" i="7"/>
  <c r="FQ193" i="7"/>
  <c r="FU193" i="7"/>
  <c r="FY193" i="7"/>
  <c r="GC193" i="7"/>
  <c r="GG193" i="7"/>
  <c r="GK193" i="7"/>
  <c r="GO193" i="7"/>
  <c r="GS193" i="7"/>
  <c r="GW193" i="7"/>
  <c r="HA193" i="7"/>
  <c r="HE193" i="7"/>
  <c r="HI193" i="7"/>
  <c r="HM193" i="7"/>
  <c r="HQ193" i="7"/>
  <c r="HU193" i="7"/>
  <c r="HY193" i="7"/>
  <c r="IC193" i="7"/>
  <c r="IG193" i="7"/>
  <c r="IK193" i="7"/>
  <c r="IO193" i="7"/>
  <c r="IS193" i="7"/>
  <c r="IW193" i="7"/>
  <c r="JA193" i="7"/>
  <c r="JE193" i="7"/>
  <c r="JI193" i="7"/>
  <c r="JM193" i="7"/>
  <c r="JQ193" i="7"/>
  <c r="JU193" i="7"/>
  <c r="AO193" i="7"/>
  <c r="AS193" i="7"/>
  <c r="AW193" i="7"/>
  <c r="BA193" i="7"/>
  <c r="BE193" i="7"/>
  <c r="BI193" i="7"/>
  <c r="BM193" i="7"/>
  <c r="BQ193" i="7"/>
  <c r="BU193" i="7"/>
  <c r="BY193" i="7"/>
  <c r="CC193" i="7"/>
  <c r="CG193" i="7"/>
  <c r="CK193" i="7"/>
  <c r="CO193" i="7"/>
  <c r="CS193" i="7"/>
  <c r="CW193" i="7"/>
  <c r="DA193" i="7"/>
  <c r="DE193" i="7"/>
  <c r="DI193" i="7"/>
  <c r="DM193" i="7"/>
  <c r="DQ193" i="7"/>
  <c r="DU193" i="7"/>
  <c r="EB193" i="7"/>
  <c r="EF193" i="7"/>
  <c r="EJ193" i="7"/>
  <c r="EN193" i="7"/>
  <c r="ET193" i="7"/>
  <c r="EX193" i="7"/>
  <c r="FB193" i="7"/>
  <c r="FF193" i="7"/>
  <c r="FJ193" i="7"/>
  <c r="FN193" i="7"/>
  <c r="FR193" i="7"/>
  <c r="FV193" i="7"/>
  <c r="FZ193" i="7"/>
  <c r="GD193" i="7"/>
  <c r="GH193" i="7"/>
  <c r="GL193" i="7"/>
  <c r="GP193" i="7"/>
  <c r="GT193" i="7"/>
  <c r="GX193" i="7"/>
  <c r="HB193" i="7"/>
  <c r="HF193" i="7"/>
  <c r="HJ193" i="7"/>
  <c r="HN193" i="7"/>
  <c r="HR193" i="7"/>
  <c r="HV193" i="7"/>
  <c r="HZ193" i="7"/>
  <c r="ID193" i="7"/>
  <c r="IH193" i="7"/>
  <c r="IL193" i="7"/>
  <c r="IP193" i="7"/>
  <c r="IT193" i="7"/>
  <c r="IX193" i="7"/>
  <c r="JB193" i="7"/>
  <c r="JF193" i="7"/>
  <c r="JJ193" i="7"/>
  <c r="JN193" i="7"/>
  <c r="JR193" i="7"/>
  <c r="AR191" i="7"/>
  <c r="AV191" i="7"/>
  <c r="AZ191" i="7"/>
  <c r="BD191" i="7"/>
  <c r="BH191" i="7"/>
  <c r="BL191" i="7"/>
  <c r="BP191" i="7"/>
  <c r="BT191" i="7"/>
  <c r="BX191" i="7"/>
  <c r="CB191" i="7"/>
  <c r="CF191" i="7"/>
  <c r="CJ191" i="7"/>
  <c r="CN191" i="7"/>
  <c r="CR191" i="7"/>
  <c r="CV191" i="7"/>
  <c r="CZ191" i="7"/>
  <c r="DD191" i="7"/>
  <c r="DH191" i="7"/>
  <c r="DL191" i="7"/>
  <c r="DP191" i="7"/>
  <c r="DT191" i="7"/>
  <c r="DX191" i="7"/>
  <c r="EC191" i="7"/>
  <c r="EG191" i="7"/>
  <c r="EL191" i="7"/>
  <c r="EP191" i="7"/>
  <c r="EV191" i="7"/>
  <c r="EZ191" i="7"/>
  <c r="FD191" i="7"/>
  <c r="FH191" i="7"/>
  <c r="FL191" i="7"/>
  <c r="FP191" i="7"/>
  <c r="FT191" i="7"/>
  <c r="FX191" i="7"/>
  <c r="GB191" i="7"/>
  <c r="GF191" i="7"/>
  <c r="GJ191" i="7"/>
  <c r="GN191" i="7"/>
  <c r="GR191" i="7"/>
  <c r="GV191" i="7"/>
  <c r="GZ191" i="7"/>
  <c r="HD191" i="7"/>
  <c r="HH191" i="7"/>
  <c r="HL191" i="7"/>
  <c r="HP191" i="7"/>
  <c r="HT191" i="7"/>
  <c r="HX191" i="7"/>
  <c r="IB191" i="7"/>
  <c r="IF191" i="7"/>
  <c r="IJ191" i="7"/>
  <c r="IN191" i="7"/>
  <c r="IR191" i="7"/>
  <c r="IV191" i="7"/>
  <c r="IZ191" i="7"/>
  <c r="JD191" i="7"/>
  <c r="JH191" i="7"/>
  <c r="JL191" i="7"/>
  <c r="JP191" i="7"/>
  <c r="JT191" i="7"/>
  <c r="AO191" i="7"/>
  <c r="AS191" i="7"/>
  <c r="AW191" i="7"/>
  <c r="BA191" i="7"/>
  <c r="BE191" i="7"/>
  <c r="BI191" i="7"/>
  <c r="BM191" i="7"/>
  <c r="BQ191" i="7"/>
  <c r="BU191" i="7"/>
  <c r="BY191" i="7"/>
  <c r="CC191" i="7"/>
  <c r="CG191" i="7"/>
  <c r="CK191" i="7"/>
  <c r="CO191" i="7"/>
  <c r="CS191" i="7"/>
  <c r="CW191" i="7"/>
  <c r="DA191" i="7"/>
  <c r="DE191" i="7"/>
  <c r="DI191" i="7"/>
  <c r="DM191" i="7"/>
  <c r="DQ191" i="7"/>
  <c r="DU191" i="7"/>
  <c r="DY191" i="7"/>
  <c r="ED191" i="7"/>
  <c r="EI191" i="7"/>
  <c r="EM191" i="7"/>
  <c r="EQ191" i="7"/>
  <c r="EW191" i="7"/>
  <c r="FA191" i="7"/>
  <c r="FE191" i="7"/>
  <c r="FI191" i="7"/>
  <c r="FM191" i="7"/>
  <c r="FQ191" i="7"/>
  <c r="FU191" i="7"/>
  <c r="FY191" i="7"/>
  <c r="GC191" i="7"/>
  <c r="GG191" i="7"/>
  <c r="GK191" i="7"/>
  <c r="GO191" i="7"/>
  <c r="GS191" i="7"/>
  <c r="GW191" i="7"/>
  <c r="HA191" i="7"/>
  <c r="HE191" i="7"/>
  <c r="HI191" i="7"/>
  <c r="HM191" i="7"/>
  <c r="HQ191" i="7"/>
  <c r="HU191" i="7"/>
  <c r="HY191" i="7"/>
  <c r="IC191" i="7"/>
  <c r="IG191" i="7"/>
  <c r="IK191" i="7"/>
  <c r="IO191" i="7"/>
  <c r="IS191" i="7"/>
  <c r="IW191" i="7"/>
  <c r="JA191" i="7"/>
  <c r="JE191" i="7"/>
  <c r="JI191" i="7"/>
  <c r="JM191" i="7"/>
  <c r="JQ191" i="7"/>
  <c r="JU191" i="7"/>
  <c r="AP191" i="7"/>
  <c r="AT191" i="7"/>
  <c r="AX191" i="7"/>
  <c r="BB191" i="7"/>
  <c r="BF191" i="7"/>
  <c r="BJ191" i="7"/>
  <c r="BN191" i="7"/>
  <c r="BR191" i="7"/>
  <c r="BV191" i="7"/>
  <c r="BZ191" i="7"/>
  <c r="CD191" i="7"/>
  <c r="CH191" i="7"/>
  <c r="CL191" i="7"/>
  <c r="CP191" i="7"/>
  <c r="CT191" i="7"/>
  <c r="CX191" i="7"/>
  <c r="DB191" i="7"/>
  <c r="DF191" i="7"/>
  <c r="DJ191" i="7"/>
  <c r="DN191" i="7"/>
  <c r="DR191" i="7"/>
  <c r="DV191" i="7"/>
  <c r="DZ191" i="7"/>
  <c r="EE191" i="7"/>
  <c r="EJ191" i="7"/>
  <c r="EN191" i="7"/>
  <c r="ET191" i="7"/>
  <c r="EX191" i="7"/>
  <c r="FB191" i="7"/>
  <c r="FF191" i="7"/>
  <c r="FJ191" i="7"/>
  <c r="FN191" i="7"/>
  <c r="FR191" i="7"/>
  <c r="FV191" i="7"/>
  <c r="FZ191" i="7"/>
  <c r="GD191" i="7"/>
  <c r="GH191" i="7"/>
  <c r="GL191" i="7"/>
  <c r="GP191" i="7"/>
  <c r="GT191" i="7"/>
  <c r="GX191" i="7"/>
  <c r="HB191" i="7"/>
  <c r="HF191" i="7"/>
  <c r="HJ191" i="7"/>
  <c r="HN191" i="7"/>
  <c r="HR191" i="7"/>
  <c r="HV191" i="7"/>
  <c r="HZ191" i="7"/>
  <c r="ID191" i="7"/>
  <c r="IH191" i="7"/>
  <c r="IL191" i="7"/>
  <c r="IP191" i="7"/>
  <c r="IT191" i="7"/>
  <c r="IX191" i="7"/>
  <c r="JB191" i="7"/>
  <c r="JF191" i="7"/>
  <c r="JJ191" i="7"/>
  <c r="JN191" i="7"/>
  <c r="JR191" i="7"/>
  <c r="AM191" i="7"/>
  <c r="AQ191" i="7"/>
  <c r="AU191" i="7"/>
  <c r="AY191" i="7"/>
  <c r="BC191" i="7"/>
  <c r="BG191" i="7"/>
  <c r="BK191" i="7"/>
  <c r="BO191" i="7"/>
  <c r="BS191" i="7"/>
  <c r="BW191" i="7"/>
  <c r="CA191" i="7"/>
  <c r="CE191" i="7"/>
  <c r="CI191" i="7"/>
  <c r="CM191" i="7"/>
  <c r="CQ191" i="7"/>
  <c r="CU191" i="7"/>
  <c r="CY191" i="7"/>
  <c r="DC191" i="7"/>
  <c r="DG191" i="7"/>
  <c r="DK191" i="7"/>
  <c r="DO191" i="7"/>
  <c r="DS191" i="7"/>
  <c r="DW191" i="7"/>
  <c r="EB191" i="7"/>
  <c r="EF191" i="7"/>
  <c r="EK191" i="7"/>
  <c r="EO191" i="7"/>
  <c r="EU191" i="7"/>
  <c r="EY191" i="7"/>
  <c r="FC191" i="7"/>
  <c r="FG191" i="7"/>
  <c r="FK191" i="7"/>
  <c r="FO191" i="7"/>
  <c r="FS191" i="7"/>
  <c r="FW191" i="7"/>
  <c r="GA191" i="7"/>
  <c r="GE191" i="7"/>
  <c r="GI191" i="7"/>
  <c r="GM191" i="7"/>
  <c r="GQ191" i="7"/>
  <c r="GU191" i="7"/>
  <c r="GY191" i="7"/>
  <c r="HC191" i="7"/>
  <c r="HG191" i="7"/>
  <c r="HK191" i="7"/>
  <c r="HO191" i="7"/>
  <c r="HS191" i="7"/>
  <c r="HW191" i="7"/>
  <c r="IA191" i="7"/>
  <c r="IE191" i="7"/>
  <c r="II191" i="7"/>
  <c r="IM191" i="7"/>
  <c r="IQ191" i="7"/>
  <c r="IU191" i="7"/>
  <c r="IY191" i="7"/>
  <c r="JC191" i="7"/>
  <c r="JG191" i="7"/>
  <c r="JK191" i="7"/>
  <c r="JO191" i="7"/>
  <c r="JS191" i="7"/>
  <c r="ER190" i="7"/>
  <c r="P190" i="7"/>
  <c r="AM190" i="7" s="1"/>
  <c r="AQ188" i="7"/>
  <c r="AU188" i="7"/>
  <c r="AY188" i="7"/>
  <c r="BC188" i="7"/>
  <c r="BG188" i="7"/>
  <c r="BK188" i="7"/>
  <c r="BO188" i="7"/>
  <c r="BS188" i="7"/>
  <c r="BW188" i="7"/>
  <c r="CA188" i="7"/>
  <c r="CE188" i="7"/>
  <c r="CI188" i="7"/>
  <c r="CM188" i="7"/>
  <c r="CQ188" i="7"/>
  <c r="CU188" i="7"/>
  <c r="CY188" i="7"/>
  <c r="DC188" i="7"/>
  <c r="DG188" i="7"/>
  <c r="DK188" i="7"/>
  <c r="DO188" i="7"/>
  <c r="DS188" i="7"/>
  <c r="DW188" i="7"/>
  <c r="EC188" i="7"/>
  <c r="EH188" i="7"/>
  <c r="EL188" i="7"/>
  <c r="EP188" i="7"/>
  <c r="EV188" i="7"/>
  <c r="EZ188" i="7"/>
  <c r="FD188" i="7"/>
  <c r="FH188" i="7"/>
  <c r="FL188" i="7"/>
  <c r="FP188" i="7"/>
  <c r="FT188" i="7"/>
  <c r="FX188" i="7"/>
  <c r="GB188" i="7"/>
  <c r="GF188" i="7"/>
  <c r="GJ188" i="7"/>
  <c r="GN188" i="7"/>
  <c r="GR188" i="7"/>
  <c r="GV188" i="7"/>
  <c r="GZ188" i="7"/>
  <c r="HD188" i="7"/>
  <c r="HH188" i="7"/>
  <c r="HL188" i="7"/>
  <c r="HP188" i="7"/>
  <c r="HT188" i="7"/>
  <c r="HX188" i="7"/>
  <c r="IB188" i="7"/>
  <c r="IF188" i="7"/>
  <c r="IJ188" i="7"/>
  <c r="IN188" i="7"/>
  <c r="IR188" i="7"/>
  <c r="IV188" i="7"/>
  <c r="IZ188" i="7"/>
  <c r="JD188" i="7"/>
  <c r="JH188" i="7"/>
  <c r="JL188" i="7"/>
  <c r="JP188" i="7"/>
  <c r="JT188" i="7"/>
  <c r="AR188" i="7"/>
  <c r="AV188" i="7"/>
  <c r="AZ188" i="7"/>
  <c r="BD188" i="7"/>
  <c r="BH188" i="7"/>
  <c r="BL188" i="7"/>
  <c r="BP188" i="7"/>
  <c r="BT188" i="7"/>
  <c r="BX188" i="7"/>
  <c r="CB188" i="7"/>
  <c r="CF188" i="7"/>
  <c r="CJ188" i="7"/>
  <c r="CN188" i="7"/>
  <c r="CR188" i="7"/>
  <c r="CV188" i="7"/>
  <c r="CZ188" i="7"/>
  <c r="DD188" i="7"/>
  <c r="DH188" i="7"/>
  <c r="DL188" i="7"/>
  <c r="DP188" i="7"/>
  <c r="DT188" i="7"/>
  <c r="DY188" i="7"/>
  <c r="ED188" i="7"/>
  <c r="EI188" i="7"/>
  <c r="EM188" i="7"/>
  <c r="EQ188" i="7"/>
  <c r="EW188" i="7"/>
  <c r="FA188" i="7"/>
  <c r="FE188" i="7"/>
  <c r="FI188" i="7"/>
  <c r="FM188" i="7"/>
  <c r="FQ188" i="7"/>
  <c r="FU188" i="7"/>
  <c r="FY188" i="7"/>
  <c r="GC188" i="7"/>
  <c r="GG188" i="7"/>
  <c r="GK188" i="7"/>
  <c r="GO188" i="7"/>
  <c r="GS188" i="7"/>
  <c r="GW188" i="7"/>
  <c r="HA188" i="7"/>
  <c r="HE188" i="7"/>
  <c r="HI188" i="7"/>
  <c r="HM188" i="7"/>
  <c r="HQ188" i="7"/>
  <c r="HU188" i="7"/>
  <c r="HY188" i="7"/>
  <c r="IC188" i="7"/>
  <c r="IG188" i="7"/>
  <c r="IK188" i="7"/>
  <c r="IO188" i="7"/>
  <c r="IS188" i="7"/>
  <c r="IW188" i="7"/>
  <c r="JA188" i="7"/>
  <c r="JE188" i="7"/>
  <c r="JI188" i="7"/>
  <c r="JM188" i="7"/>
  <c r="JQ188" i="7"/>
  <c r="JU188" i="7"/>
  <c r="AS188" i="7"/>
  <c r="BA188" i="7"/>
  <c r="BI188" i="7"/>
  <c r="BQ188" i="7"/>
  <c r="BY188" i="7"/>
  <c r="CG188" i="7"/>
  <c r="CO188" i="7"/>
  <c r="CW188" i="7"/>
  <c r="DE188" i="7"/>
  <c r="DM188" i="7"/>
  <c r="DU188" i="7"/>
  <c r="EF188" i="7"/>
  <c r="EN188" i="7"/>
  <c r="EX188" i="7"/>
  <c r="FF188" i="7"/>
  <c r="FN188" i="7"/>
  <c r="FV188" i="7"/>
  <c r="GD188" i="7"/>
  <c r="GL188" i="7"/>
  <c r="GT188" i="7"/>
  <c r="HB188" i="7"/>
  <c r="HJ188" i="7"/>
  <c r="HR188" i="7"/>
  <c r="HZ188" i="7"/>
  <c r="IH188" i="7"/>
  <c r="IP188" i="7"/>
  <c r="IX188" i="7"/>
  <c r="JF188" i="7"/>
  <c r="JN188" i="7"/>
  <c r="AT188" i="7"/>
  <c r="BB188" i="7"/>
  <c r="BJ188" i="7"/>
  <c r="BR188" i="7"/>
  <c r="BZ188" i="7"/>
  <c r="CH188" i="7"/>
  <c r="CP188" i="7"/>
  <c r="CX188" i="7"/>
  <c r="DF188" i="7"/>
  <c r="DN188" i="7"/>
  <c r="DV188" i="7"/>
  <c r="EG188" i="7"/>
  <c r="EO188" i="7"/>
  <c r="EY188" i="7"/>
  <c r="FG188" i="7"/>
  <c r="FO188" i="7"/>
  <c r="FW188" i="7"/>
  <c r="GE188" i="7"/>
  <c r="GM188" i="7"/>
  <c r="GU188" i="7"/>
  <c r="HC188" i="7"/>
  <c r="HK188" i="7"/>
  <c r="HS188" i="7"/>
  <c r="IA188" i="7"/>
  <c r="II188" i="7"/>
  <c r="IQ188" i="7"/>
  <c r="IY188" i="7"/>
  <c r="JG188" i="7"/>
  <c r="JO188" i="7"/>
  <c r="AO188" i="7"/>
  <c r="AW188" i="7"/>
  <c r="BE188" i="7"/>
  <c r="BM188" i="7"/>
  <c r="BU188" i="7"/>
  <c r="CC188" i="7"/>
  <c r="CK188" i="7"/>
  <c r="CS188" i="7"/>
  <c r="DA188" i="7"/>
  <c r="DI188" i="7"/>
  <c r="DQ188" i="7"/>
  <c r="EA188" i="7"/>
  <c r="EJ188" i="7"/>
  <c r="ET188" i="7"/>
  <c r="FB188" i="7"/>
  <c r="FJ188" i="7"/>
  <c r="FR188" i="7"/>
  <c r="FZ188" i="7"/>
  <c r="GH188" i="7"/>
  <c r="GP188" i="7"/>
  <c r="GX188" i="7"/>
  <c r="HF188" i="7"/>
  <c r="HN188" i="7"/>
  <c r="HV188" i="7"/>
  <c r="ID188" i="7"/>
  <c r="IL188" i="7"/>
  <c r="IT188" i="7"/>
  <c r="JB188" i="7"/>
  <c r="JJ188" i="7"/>
  <c r="JR188" i="7"/>
  <c r="AP188" i="7"/>
  <c r="AX188" i="7"/>
  <c r="BF188" i="7"/>
  <c r="BN188" i="7"/>
  <c r="BV188" i="7"/>
  <c r="CD188" i="7"/>
  <c r="CL188" i="7"/>
  <c r="CT188" i="7"/>
  <c r="DB188" i="7"/>
  <c r="DJ188" i="7"/>
  <c r="DR188" i="7"/>
  <c r="EB188" i="7"/>
  <c r="EK188" i="7"/>
  <c r="EU188" i="7"/>
  <c r="FC188" i="7"/>
  <c r="FK188" i="7"/>
  <c r="FS188" i="7"/>
  <c r="GA188" i="7"/>
  <c r="GI188" i="7"/>
  <c r="GQ188" i="7"/>
  <c r="GY188" i="7"/>
  <c r="HG188" i="7"/>
  <c r="HO188" i="7"/>
  <c r="HW188" i="7"/>
  <c r="IE188" i="7"/>
  <c r="IM188" i="7"/>
  <c r="IU188" i="7"/>
  <c r="JC188" i="7"/>
  <c r="JK188" i="7"/>
  <c r="JS188" i="7"/>
  <c r="AO186" i="7"/>
  <c r="AS186" i="7"/>
  <c r="AW186" i="7"/>
  <c r="BA186" i="7"/>
  <c r="BE186" i="7"/>
  <c r="BI186" i="7"/>
  <c r="BM186" i="7"/>
  <c r="BQ186" i="7"/>
  <c r="BU186" i="7"/>
  <c r="BY186" i="7"/>
  <c r="CC186" i="7"/>
  <c r="CG186" i="7"/>
  <c r="CK186" i="7"/>
  <c r="CO186" i="7"/>
  <c r="CS186" i="7"/>
  <c r="CW186" i="7"/>
  <c r="DA186" i="7"/>
  <c r="DE186" i="7"/>
  <c r="DI186" i="7"/>
  <c r="DM186" i="7"/>
  <c r="DQ186" i="7"/>
  <c r="DU186" i="7"/>
  <c r="DY186" i="7"/>
  <c r="EE186" i="7"/>
  <c r="EI186" i="7"/>
  <c r="EM186" i="7"/>
  <c r="EQ186" i="7"/>
  <c r="EW186" i="7"/>
  <c r="FA186" i="7"/>
  <c r="FE186" i="7"/>
  <c r="FI186" i="7"/>
  <c r="FM186" i="7"/>
  <c r="FQ186" i="7"/>
  <c r="FU186" i="7"/>
  <c r="FY186" i="7"/>
  <c r="GC186" i="7"/>
  <c r="GG186" i="7"/>
  <c r="GK186" i="7"/>
  <c r="GO186" i="7"/>
  <c r="GS186" i="7"/>
  <c r="GW186" i="7"/>
  <c r="HA186" i="7"/>
  <c r="HE186" i="7"/>
  <c r="HI186" i="7"/>
  <c r="HM186" i="7"/>
  <c r="HQ186" i="7"/>
  <c r="HU186" i="7"/>
  <c r="HY186" i="7"/>
  <c r="IC186" i="7"/>
  <c r="IG186" i="7"/>
  <c r="IK186" i="7"/>
  <c r="IO186" i="7"/>
  <c r="IS186" i="7"/>
  <c r="IW186" i="7"/>
  <c r="JA186" i="7"/>
  <c r="JE186" i="7"/>
  <c r="JI186" i="7"/>
  <c r="JM186" i="7"/>
  <c r="JQ186" i="7"/>
  <c r="JU186" i="7"/>
  <c r="AP186" i="7"/>
  <c r="AT186" i="7"/>
  <c r="AX186" i="7"/>
  <c r="BB186" i="7"/>
  <c r="BF186" i="7"/>
  <c r="BJ186" i="7"/>
  <c r="BN186" i="7"/>
  <c r="BR186" i="7"/>
  <c r="BV186" i="7"/>
  <c r="BZ186" i="7"/>
  <c r="CD186" i="7"/>
  <c r="CH186" i="7"/>
  <c r="CL186" i="7"/>
  <c r="CP186" i="7"/>
  <c r="CT186" i="7"/>
  <c r="CX186" i="7"/>
  <c r="DB186" i="7"/>
  <c r="DF186" i="7"/>
  <c r="DJ186" i="7"/>
  <c r="DN186" i="7"/>
  <c r="DR186" i="7"/>
  <c r="DV186" i="7"/>
  <c r="EB186" i="7"/>
  <c r="EF186" i="7"/>
  <c r="EJ186" i="7"/>
  <c r="EN186" i="7"/>
  <c r="ET186" i="7"/>
  <c r="EX186" i="7"/>
  <c r="FB186" i="7"/>
  <c r="FF186" i="7"/>
  <c r="FJ186" i="7"/>
  <c r="FN186" i="7"/>
  <c r="FR186" i="7"/>
  <c r="FV186" i="7"/>
  <c r="FZ186" i="7"/>
  <c r="GD186" i="7"/>
  <c r="GH186" i="7"/>
  <c r="GL186" i="7"/>
  <c r="GP186" i="7"/>
  <c r="GT186" i="7"/>
  <c r="GX186" i="7"/>
  <c r="HB186" i="7"/>
  <c r="HF186" i="7"/>
  <c r="HJ186" i="7"/>
  <c r="HN186" i="7"/>
  <c r="HR186" i="7"/>
  <c r="HV186" i="7"/>
  <c r="HZ186" i="7"/>
  <c r="ID186" i="7"/>
  <c r="IH186" i="7"/>
  <c r="IL186" i="7"/>
  <c r="IP186" i="7"/>
  <c r="IT186" i="7"/>
  <c r="IX186" i="7"/>
  <c r="JB186" i="7"/>
  <c r="JF186" i="7"/>
  <c r="JJ186" i="7"/>
  <c r="JN186" i="7"/>
  <c r="JR186" i="7"/>
  <c r="AQ186" i="7"/>
  <c r="AU186" i="7"/>
  <c r="AY186" i="7"/>
  <c r="BC186" i="7"/>
  <c r="BG186" i="7"/>
  <c r="BK186" i="7"/>
  <c r="BO186" i="7"/>
  <c r="BS186" i="7"/>
  <c r="BW186" i="7"/>
  <c r="CA186" i="7"/>
  <c r="CE186" i="7"/>
  <c r="CI186" i="7"/>
  <c r="CM186" i="7"/>
  <c r="CQ186" i="7"/>
  <c r="CU186" i="7"/>
  <c r="CY186" i="7"/>
  <c r="DC186" i="7"/>
  <c r="DG186" i="7"/>
  <c r="DK186" i="7"/>
  <c r="DO186" i="7"/>
  <c r="DS186" i="7"/>
  <c r="DW186" i="7"/>
  <c r="EC186" i="7"/>
  <c r="EG186" i="7"/>
  <c r="EK186" i="7"/>
  <c r="EO186" i="7"/>
  <c r="EU186" i="7"/>
  <c r="EY186" i="7"/>
  <c r="FC186" i="7"/>
  <c r="FG186" i="7"/>
  <c r="FK186" i="7"/>
  <c r="FO186" i="7"/>
  <c r="FS186" i="7"/>
  <c r="FW186" i="7"/>
  <c r="GA186" i="7"/>
  <c r="GE186" i="7"/>
  <c r="GI186" i="7"/>
  <c r="GM186" i="7"/>
  <c r="GQ186" i="7"/>
  <c r="GU186" i="7"/>
  <c r="GY186" i="7"/>
  <c r="HC186" i="7"/>
  <c r="HG186" i="7"/>
  <c r="HK186" i="7"/>
  <c r="HO186" i="7"/>
  <c r="HS186" i="7"/>
  <c r="HW186" i="7"/>
  <c r="IA186" i="7"/>
  <c r="IE186" i="7"/>
  <c r="II186" i="7"/>
  <c r="IM186" i="7"/>
  <c r="IQ186" i="7"/>
  <c r="IU186" i="7"/>
  <c r="IY186" i="7"/>
  <c r="JC186" i="7"/>
  <c r="JG186" i="7"/>
  <c r="JK186" i="7"/>
  <c r="JO186" i="7"/>
  <c r="JS186" i="7"/>
  <c r="AR186" i="7"/>
  <c r="AV186" i="7"/>
  <c r="AZ186" i="7"/>
  <c r="BD186" i="7"/>
  <c r="BH186" i="7"/>
  <c r="BL186" i="7"/>
  <c r="BP186" i="7"/>
  <c r="BT186" i="7"/>
  <c r="BX186" i="7"/>
  <c r="CB186" i="7"/>
  <c r="CF186" i="7"/>
  <c r="CJ186" i="7"/>
  <c r="CN186" i="7"/>
  <c r="CR186" i="7"/>
  <c r="CV186" i="7"/>
  <c r="CZ186" i="7"/>
  <c r="DD186" i="7"/>
  <c r="DH186" i="7"/>
  <c r="DL186" i="7"/>
  <c r="DP186" i="7"/>
  <c r="DT186" i="7"/>
  <c r="DX186" i="7"/>
  <c r="ED186" i="7"/>
  <c r="EH186" i="7"/>
  <c r="EL186" i="7"/>
  <c r="EP186" i="7"/>
  <c r="EV186" i="7"/>
  <c r="EZ186" i="7"/>
  <c r="FD186" i="7"/>
  <c r="FH186" i="7"/>
  <c r="FL186" i="7"/>
  <c r="FP186" i="7"/>
  <c r="FT186" i="7"/>
  <c r="GF186" i="7"/>
  <c r="GV186" i="7"/>
  <c r="HL186" i="7"/>
  <c r="IB186" i="7"/>
  <c r="IR186" i="7"/>
  <c r="JH186" i="7"/>
  <c r="GJ186" i="7"/>
  <c r="GZ186" i="7"/>
  <c r="HP186" i="7"/>
  <c r="IF186" i="7"/>
  <c r="IV186" i="7"/>
  <c r="JL186" i="7"/>
  <c r="FX186" i="7"/>
  <c r="GN186" i="7"/>
  <c r="HD186" i="7"/>
  <c r="HT186" i="7"/>
  <c r="IJ186" i="7"/>
  <c r="IZ186" i="7"/>
  <c r="JP186" i="7"/>
  <c r="GB186" i="7"/>
  <c r="GR186" i="7"/>
  <c r="HH186" i="7"/>
  <c r="HX186" i="7"/>
  <c r="IN186" i="7"/>
  <c r="JD186" i="7"/>
  <c r="JT186" i="7"/>
  <c r="AQ184" i="7"/>
  <c r="AU184" i="7"/>
  <c r="AY184" i="7"/>
  <c r="BC184" i="7"/>
  <c r="BG184" i="7"/>
  <c r="BK184" i="7"/>
  <c r="BO184" i="7"/>
  <c r="BS184" i="7"/>
  <c r="BW184" i="7"/>
  <c r="CA184" i="7"/>
  <c r="CE184" i="7"/>
  <c r="CI184" i="7"/>
  <c r="CM184" i="7"/>
  <c r="CQ184" i="7"/>
  <c r="CU184" i="7"/>
  <c r="CY184" i="7"/>
  <c r="DC184" i="7"/>
  <c r="DG184" i="7"/>
  <c r="DK184" i="7"/>
  <c r="DO184" i="7"/>
  <c r="DS184" i="7"/>
  <c r="DW184" i="7"/>
  <c r="EC184" i="7"/>
  <c r="EG184" i="7"/>
  <c r="EK184" i="7"/>
  <c r="EO184" i="7"/>
  <c r="EU184" i="7"/>
  <c r="EY184" i="7"/>
  <c r="FC184" i="7"/>
  <c r="FG184" i="7"/>
  <c r="FK184" i="7"/>
  <c r="FO184" i="7"/>
  <c r="FS184" i="7"/>
  <c r="FW184" i="7"/>
  <c r="GA184" i="7"/>
  <c r="GE184" i="7"/>
  <c r="GI184" i="7"/>
  <c r="GM184" i="7"/>
  <c r="GQ184" i="7"/>
  <c r="GU184" i="7"/>
  <c r="GY184" i="7"/>
  <c r="HC184" i="7"/>
  <c r="HG184" i="7"/>
  <c r="HK184" i="7"/>
  <c r="HO184" i="7"/>
  <c r="HS184" i="7"/>
  <c r="HW184" i="7"/>
  <c r="IA184" i="7"/>
  <c r="IE184" i="7"/>
  <c r="II184" i="7"/>
  <c r="IM184" i="7"/>
  <c r="IQ184" i="7"/>
  <c r="IU184" i="7"/>
  <c r="IY184" i="7"/>
  <c r="JC184" i="7"/>
  <c r="JG184" i="7"/>
  <c r="JK184" i="7"/>
  <c r="JO184" i="7"/>
  <c r="JS184" i="7"/>
  <c r="AR184" i="7"/>
  <c r="AV184" i="7"/>
  <c r="AZ184" i="7"/>
  <c r="BD184" i="7"/>
  <c r="BH184" i="7"/>
  <c r="BL184" i="7"/>
  <c r="BP184" i="7"/>
  <c r="BT184" i="7"/>
  <c r="BX184" i="7"/>
  <c r="CB184" i="7"/>
  <c r="CF184" i="7"/>
  <c r="CJ184" i="7"/>
  <c r="CN184" i="7"/>
  <c r="CR184" i="7"/>
  <c r="CV184" i="7"/>
  <c r="CZ184" i="7"/>
  <c r="DD184" i="7"/>
  <c r="DH184" i="7"/>
  <c r="DL184" i="7"/>
  <c r="DP184" i="7"/>
  <c r="DT184" i="7"/>
  <c r="DX184" i="7"/>
  <c r="ED184" i="7"/>
  <c r="EH184" i="7"/>
  <c r="EL184" i="7"/>
  <c r="EP184" i="7"/>
  <c r="EV184" i="7"/>
  <c r="EZ184" i="7"/>
  <c r="FD184" i="7"/>
  <c r="FH184" i="7"/>
  <c r="FL184" i="7"/>
  <c r="FP184" i="7"/>
  <c r="FT184" i="7"/>
  <c r="FX184" i="7"/>
  <c r="GB184" i="7"/>
  <c r="GF184" i="7"/>
  <c r="GJ184" i="7"/>
  <c r="GN184" i="7"/>
  <c r="GR184" i="7"/>
  <c r="GV184" i="7"/>
  <c r="GZ184" i="7"/>
  <c r="HD184" i="7"/>
  <c r="HH184" i="7"/>
  <c r="HL184" i="7"/>
  <c r="HP184" i="7"/>
  <c r="HT184" i="7"/>
  <c r="HX184" i="7"/>
  <c r="IB184" i="7"/>
  <c r="IF184" i="7"/>
  <c r="IJ184" i="7"/>
  <c r="IN184" i="7"/>
  <c r="IR184" i="7"/>
  <c r="IV184" i="7"/>
  <c r="IZ184" i="7"/>
  <c r="JD184" i="7"/>
  <c r="JH184" i="7"/>
  <c r="JL184" i="7"/>
  <c r="JP184" i="7"/>
  <c r="JT184" i="7"/>
  <c r="AO184" i="7"/>
  <c r="AS184" i="7"/>
  <c r="AW184" i="7"/>
  <c r="BA184" i="7"/>
  <c r="BE184" i="7"/>
  <c r="BI184" i="7"/>
  <c r="BM184" i="7"/>
  <c r="BQ184" i="7"/>
  <c r="BU184" i="7"/>
  <c r="BY184" i="7"/>
  <c r="CC184" i="7"/>
  <c r="CG184" i="7"/>
  <c r="CK184" i="7"/>
  <c r="CO184" i="7"/>
  <c r="CS184" i="7"/>
  <c r="CW184" i="7"/>
  <c r="DA184" i="7"/>
  <c r="DE184" i="7"/>
  <c r="DI184" i="7"/>
  <c r="DM184" i="7"/>
  <c r="DQ184" i="7"/>
  <c r="DU184" i="7"/>
  <c r="DZ184" i="7"/>
  <c r="EE184" i="7"/>
  <c r="EI184" i="7"/>
  <c r="EM184" i="7"/>
  <c r="EQ184" i="7"/>
  <c r="EW184" i="7"/>
  <c r="FA184" i="7"/>
  <c r="FE184" i="7"/>
  <c r="FI184" i="7"/>
  <c r="FM184" i="7"/>
  <c r="FQ184" i="7"/>
  <c r="FU184" i="7"/>
  <c r="FY184" i="7"/>
  <c r="GC184" i="7"/>
  <c r="GG184" i="7"/>
  <c r="GK184" i="7"/>
  <c r="GO184" i="7"/>
  <c r="GS184" i="7"/>
  <c r="GW184" i="7"/>
  <c r="HA184" i="7"/>
  <c r="HE184" i="7"/>
  <c r="HI184" i="7"/>
  <c r="HM184" i="7"/>
  <c r="HQ184" i="7"/>
  <c r="HU184" i="7"/>
  <c r="HY184" i="7"/>
  <c r="IC184" i="7"/>
  <c r="IG184" i="7"/>
  <c r="IK184" i="7"/>
  <c r="IO184" i="7"/>
  <c r="IS184" i="7"/>
  <c r="IW184" i="7"/>
  <c r="JA184" i="7"/>
  <c r="JE184" i="7"/>
  <c r="JI184" i="7"/>
  <c r="JM184" i="7"/>
  <c r="JQ184" i="7"/>
  <c r="JU184" i="7"/>
  <c r="AP184" i="7"/>
  <c r="AT184" i="7"/>
  <c r="AX184" i="7"/>
  <c r="BB184" i="7"/>
  <c r="BF184" i="7"/>
  <c r="BJ184" i="7"/>
  <c r="BN184" i="7"/>
  <c r="BR184" i="7"/>
  <c r="BV184" i="7"/>
  <c r="BZ184" i="7"/>
  <c r="CD184" i="7"/>
  <c r="CH184" i="7"/>
  <c r="CL184" i="7"/>
  <c r="CP184" i="7"/>
  <c r="CT184" i="7"/>
  <c r="CX184" i="7"/>
  <c r="DB184" i="7"/>
  <c r="DF184" i="7"/>
  <c r="DJ184" i="7"/>
  <c r="DN184" i="7"/>
  <c r="DR184" i="7"/>
  <c r="DV184" i="7"/>
  <c r="EB184" i="7"/>
  <c r="EF184" i="7"/>
  <c r="EJ184" i="7"/>
  <c r="EN184" i="7"/>
  <c r="ET184" i="7"/>
  <c r="EX184" i="7"/>
  <c r="FB184" i="7"/>
  <c r="FF184" i="7"/>
  <c r="FJ184" i="7"/>
  <c r="FN184" i="7"/>
  <c r="FR184" i="7"/>
  <c r="FV184" i="7"/>
  <c r="FZ184" i="7"/>
  <c r="GD184" i="7"/>
  <c r="GH184" i="7"/>
  <c r="GL184" i="7"/>
  <c r="GP184" i="7"/>
  <c r="GT184" i="7"/>
  <c r="GX184" i="7"/>
  <c r="HB184" i="7"/>
  <c r="HF184" i="7"/>
  <c r="HJ184" i="7"/>
  <c r="HN184" i="7"/>
  <c r="HR184" i="7"/>
  <c r="HV184" i="7"/>
  <c r="HZ184" i="7"/>
  <c r="ID184" i="7"/>
  <c r="IH184" i="7"/>
  <c r="IL184" i="7"/>
  <c r="IP184" i="7"/>
  <c r="IT184" i="7"/>
  <c r="IX184" i="7"/>
  <c r="JB184" i="7"/>
  <c r="JF184" i="7"/>
  <c r="JJ184" i="7"/>
  <c r="JN184" i="7"/>
  <c r="JR184" i="7"/>
  <c r="AR182" i="7"/>
  <c r="AV182" i="7"/>
  <c r="AZ182" i="7"/>
  <c r="BD182" i="7"/>
  <c r="BH182" i="7"/>
  <c r="BL182" i="7"/>
  <c r="BP182" i="7"/>
  <c r="BT182" i="7"/>
  <c r="BX182" i="7"/>
  <c r="CB182" i="7"/>
  <c r="CF182" i="7"/>
  <c r="CJ182" i="7"/>
  <c r="CN182" i="7"/>
  <c r="CR182" i="7"/>
  <c r="CV182" i="7"/>
  <c r="CZ182" i="7"/>
  <c r="DD182" i="7"/>
  <c r="DH182" i="7"/>
  <c r="DL182" i="7"/>
  <c r="DP182" i="7"/>
  <c r="DT182" i="7"/>
  <c r="DX182" i="7"/>
  <c r="ED182" i="7"/>
  <c r="EI182" i="7"/>
  <c r="EM182" i="7"/>
  <c r="EQ182" i="7"/>
  <c r="EW182" i="7"/>
  <c r="FA182" i="7"/>
  <c r="FE182" i="7"/>
  <c r="FI182" i="7"/>
  <c r="FM182" i="7"/>
  <c r="FQ182" i="7"/>
  <c r="FU182" i="7"/>
  <c r="FY182" i="7"/>
  <c r="GC182" i="7"/>
  <c r="GG182" i="7"/>
  <c r="GK182" i="7"/>
  <c r="GO182" i="7"/>
  <c r="GS182" i="7"/>
  <c r="GW182" i="7"/>
  <c r="HA182" i="7"/>
  <c r="HE182" i="7"/>
  <c r="HI182" i="7"/>
  <c r="HM182" i="7"/>
  <c r="HQ182" i="7"/>
  <c r="HU182" i="7"/>
  <c r="HY182" i="7"/>
  <c r="IC182" i="7"/>
  <c r="IG182" i="7"/>
  <c r="IK182" i="7"/>
  <c r="IO182" i="7"/>
  <c r="IS182" i="7"/>
  <c r="IW182" i="7"/>
  <c r="JA182" i="7"/>
  <c r="JE182" i="7"/>
  <c r="JI182" i="7"/>
  <c r="JM182" i="7"/>
  <c r="JQ182" i="7"/>
  <c r="JU182" i="7"/>
  <c r="AO182" i="7"/>
  <c r="AS182" i="7"/>
  <c r="AW182" i="7"/>
  <c r="BA182" i="7"/>
  <c r="BE182" i="7"/>
  <c r="BI182" i="7"/>
  <c r="BM182" i="7"/>
  <c r="BQ182" i="7"/>
  <c r="BU182" i="7"/>
  <c r="BY182" i="7"/>
  <c r="CC182" i="7"/>
  <c r="CG182" i="7"/>
  <c r="CK182" i="7"/>
  <c r="CO182" i="7"/>
  <c r="CS182" i="7"/>
  <c r="CW182" i="7"/>
  <c r="DA182" i="7"/>
  <c r="DE182" i="7"/>
  <c r="DI182" i="7"/>
  <c r="DM182" i="7"/>
  <c r="DQ182" i="7"/>
  <c r="DU182" i="7"/>
  <c r="DZ182" i="7"/>
  <c r="EF182" i="7"/>
  <c r="EJ182" i="7"/>
  <c r="EN182" i="7"/>
  <c r="ET182" i="7"/>
  <c r="EX182" i="7"/>
  <c r="FB182" i="7"/>
  <c r="FF182" i="7"/>
  <c r="FJ182" i="7"/>
  <c r="FN182" i="7"/>
  <c r="FR182" i="7"/>
  <c r="FV182" i="7"/>
  <c r="FZ182" i="7"/>
  <c r="GD182" i="7"/>
  <c r="GH182" i="7"/>
  <c r="GL182" i="7"/>
  <c r="GP182" i="7"/>
  <c r="GT182" i="7"/>
  <c r="GX182" i="7"/>
  <c r="HB182" i="7"/>
  <c r="HF182" i="7"/>
  <c r="HJ182" i="7"/>
  <c r="HN182" i="7"/>
  <c r="HR182" i="7"/>
  <c r="HV182" i="7"/>
  <c r="HZ182" i="7"/>
  <c r="ID182" i="7"/>
  <c r="IH182" i="7"/>
  <c r="IL182" i="7"/>
  <c r="IP182" i="7"/>
  <c r="IT182" i="7"/>
  <c r="IX182" i="7"/>
  <c r="JB182" i="7"/>
  <c r="JF182" i="7"/>
  <c r="JJ182" i="7"/>
  <c r="JN182" i="7"/>
  <c r="JR182" i="7"/>
  <c r="AP182" i="7"/>
  <c r="AT182" i="7"/>
  <c r="AX182" i="7"/>
  <c r="BB182" i="7"/>
  <c r="BF182" i="7"/>
  <c r="BJ182" i="7"/>
  <c r="BN182" i="7"/>
  <c r="BR182" i="7"/>
  <c r="BV182" i="7"/>
  <c r="BZ182" i="7"/>
  <c r="CD182" i="7"/>
  <c r="CH182" i="7"/>
  <c r="CL182" i="7"/>
  <c r="CP182" i="7"/>
  <c r="CT182" i="7"/>
  <c r="CX182" i="7"/>
  <c r="DB182" i="7"/>
  <c r="DF182" i="7"/>
  <c r="DJ182" i="7"/>
  <c r="DN182" i="7"/>
  <c r="DR182" i="7"/>
  <c r="DV182" i="7"/>
  <c r="EB182" i="7"/>
  <c r="EG182" i="7"/>
  <c r="EK182" i="7"/>
  <c r="EO182" i="7"/>
  <c r="EU182" i="7"/>
  <c r="EY182" i="7"/>
  <c r="FC182" i="7"/>
  <c r="FG182" i="7"/>
  <c r="FK182" i="7"/>
  <c r="FO182" i="7"/>
  <c r="FS182" i="7"/>
  <c r="FW182" i="7"/>
  <c r="GA182" i="7"/>
  <c r="GE182" i="7"/>
  <c r="GI182" i="7"/>
  <c r="GM182" i="7"/>
  <c r="GQ182" i="7"/>
  <c r="GU182" i="7"/>
  <c r="GY182" i="7"/>
  <c r="HC182" i="7"/>
  <c r="HG182" i="7"/>
  <c r="HK182" i="7"/>
  <c r="HO182" i="7"/>
  <c r="HS182" i="7"/>
  <c r="HW182" i="7"/>
  <c r="IA182" i="7"/>
  <c r="IE182" i="7"/>
  <c r="II182" i="7"/>
  <c r="IM182" i="7"/>
  <c r="IQ182" i="7"/>
  <c r="IU182" i="7"/>
  <c r="IY182" i="7"/>
  <c r="JC182" i="7"/>
  <c r="JG182" i="7"/>
  <c r="JK182" i="7"/>
  <c r="JO182" i="7"/>
  <c r="JS182" i="7"/>
  <c r="AQ182" i="7"/>
  <c r="AU182" i="7"/>
  <c r="AY182" i="7"/>
  <c r="BC182" i="7"/>
  <c r="BG182" i="7"/>
  <c r="BK182" i="7"/>
  <c r="BO182" i="7"/>
  <c r="BS182" i="7"/>
  <c r="BW182" i="7"/>
  <c r="CA182" i="7"/>
  <c r="CE182" i="7"/>
  <c r="CI182" i="7"/>
  <c r="CM182" i="7"/>
  <c r="CQ182" i="7"/>
  <c r="CU182" i="7"/>
  <c r="CY182" i="7"/>
  <c r="DC182" i="7"/>
  <c r="DG182" i="7"/>
  <c r="DK182" i="7"/>
  <c r="DO182" i="7"/>
  <c r="DS182" i="7"/>
  <c r="DW182" i="7"/>
  <c r="EC182" i="7"/>
  <c r="EH182" i="7"/>
  <c r="EL182" i="7"/>
  <c r="EP182" i="7"/>
  <c r="EV182" i="7"/>
  <c r="EZ182" i="7"/>
  <c r="FD182" i="7"/>
  <c r="FH182" i="7"/>
  <c r="FL182" i="7"/>
  <c r="FP182" i="7"/>
  <c r="FT182" i="7"/>
  <c r="FX182" i="7"/>
  <c r="GB182" i="7"/>
  <c r="GF182" i="7"/>
  <c r="GJ182" i="7"/>
  <c r="GN182" i="7"/>
  <c r="GR182" i="7"/>
  <c r="GV182" i="7"/>
  <c r="GZ182" i="7"/>
  <c r="HD182" i="7"/>
  <c r="HH182" i="7"/>
  <c r="HL182" i="7"/>
  <c r="HP182" i="7"/>
  <c r="HT182" i="7"/>
  <c r="HX182" i="7"/>
  <c r="IB182" i="7"/>
  <c r="IF182" i="7"/>
  <c r="IJ182" i="7"/>
  <c r="IN182" i="7"/>
  <c r="IR182" i="7"/>
  <c r="IV182" i="7"/>
  <c r="IZ182" i="7"/>
  <c r="JD182" i="7"/>
  <c r="JH182" i="7"/>
  <c r="JL182" i="7"/>
  <c r="JP182" i="7"/>
  <c r="JT182" i="7"/>
  <c r="AO180" i="7"/>
  <c r="AS180" i="7"/>
  <c r="AW180" i="7"/>
  <c r="BA180" i="7"/>
  <c r="BE180" i="7"/>
  <c r="BI180" i="7"/>
  <c r="BM180" i="7"/>
  <c r="BQ180" i="7"/>
  <c r="BU180" i="7"/>
  <c r="BY180" i="7"/>
  <c r="CC180" i="7"/>
  <c r="CG180" i="7"/>
  <c r="CK180" i="7"/>
  <c r="CO180" i="7"/>
  <c r="CS180" i="7"/>
  <c r="CW180" i="7"/>
  <c r="DA180" i="7"/>
  <c r="DE180" i="7"/>
  <c r="DI180" i="7"/>
  <c r="DM180" i="7"/>
  <c r="DQ180" i="7"/>
  <c r="DU180" i="7"/>
  <c r="DY180" i="7"/>
  <c r="ED180" i="7"/>
  <c r="EI180" i="7"/>
  <c r="EM180" i="7"/>
  <c r="EQ180" i="7"/>
  <c r="EW180" i="7"/>
  <c r="FA180" i="7"/>
  <c r="FE180" i="7"/>
  <c r="FI180" i="7"/>
  <c r="FM180" i="7"/>
  <c r="FQ180" i="7"/>
  <c r="FU180" i="7"/>
  <c r="FY180" i="7"/>
  <c r="GC180" i="7"/>
  <c r="GG180" i="7"/>
  <c r="GK180" i="7"/>
  <c r="GO180" i="7"/>
  <c r="GS180" i="7"/>
  <c r="GW180" i="7"/>
  <c r="HA180" i="7"/>
  <c r="HE180" i="7"/>
  <c r="HI180" i="7"/>
  <c r="HM180" i="7"/>
  <c r="HQ180" i="7"/>
  <c r="HU180" i="7"/>
  <c r="HY180" i="7"/>
  <c r="IC180" i="7"/>
  <c r="IG180" i="7"/>
  <c r="IK180" i="7"/>
  <c r="IO180" i="7"/>
  <c r="IS180" i="7"/>
  <c r="IW180" i="7"/>
  <c r="JA180" i="7"/>
  <c r="JE180" i="7"/>
  <c r="JI180" i="7"/>
  <c r="JM180" i="7"/>
  <c r="JQ180" i="7"/>
  <c r="JU180" i="7"/>
  <c r="AP180" i="7"/>
  <c r="AT180" i="7"/>
  <c r="AX180" i="7"/>
  <c r="BB180" i="7"/>
  <c r="BF180" i="7"/>
  <c r="BJ180" i="7"/>
  <c r="BN180" i="7"/>
  <c r="BR180" i="7"/>
  <c r="BV180" i="7"/>
  <c r="BZ180" i="7"/>
  <c r="CD180" i="7"/>
  <c r="CH180" i="7"/>
  <c r="CL180" i="7"/>
  <c r="CP180" i="7"/>
  <c r="CT180" i="7"/>
  <c r="CX180" i="7"/>
  <c r="DB180" i="7"/>
  <c r="DF180" i="7"/>
  <c r="DJ180" i="7"/>
  <c r="DN180" i="7"/>
  <c r="DR180" i="7"/>
  <c r="DV180" i="7"/>
  <c r="EA180" i="7"/>
  <c r="EF180" i="7"/>
  <c r="EJ180" i="7"/>
  <c r="EN180" i="7"/>
  <c r="ET180" i="7"/>
  <c r="EX180" i="7"/>
  <c r="FB180" i="7"/>
  <c r="FF180" i="7"/>
  <c r="FJ180" i="7"/>
  <c r="FN180" i="7"/>
  <c r="FR180" i="7"/>
  <c r="FV180" i="7"/>
  <c r="FZ180" i="7"/>
  <c r="GD180" i="7"/>
  <c r="GH180" i="7"/>
  <c r="GL180" i="7"/>
  <c r="GP180" i="7"/>
  <c r="GT180" i="7"/>
  <c r="GX180" i="7"/>
  <c r="HB180" i="7"/>
  <c r="HF180" i="7"/>
  <c r="HJ180" i="7"/>
  <c r="HN180" i="7"/>
  <c r="HR180" i="7"/>
  <c r="HV180" i="7"/>
  <c r="HZ180" i="7"/>
  <c r="ID180" i="7"/>
  <c r="IH180" i="7"/>
  <c r="IL180" i="7"/>
  <c r="IP180" i="7"/>
  <c r="IT180" i="7"/>
  <c r="IX180" i="7"/>
  <c r="JB180" i="7"/>
  <c r="JF180" i="7"/>
  <c r="JJ180" i="7"/>
  <c r="JN180" i="7"/>
  <c r="JR180" i="7"/>
  <c r="AQ180" i="7"/>
  <c r="AU180" i="7"/>
  <c r="AY180" i="7"/>
  <c r="BC180" i="7"/>
  <c r="BG180" i="7"/>
  <c r="BK180" i="7"/>
  <c r="BO180" i="7"/>
  <c r="BS180" i="7"/>
  <c r="BW180" i="7"/>
  <c r="CA180" i="7"/>
  <c r="CE180" i="7"/>
  <c r="CI180" i="7"/>
  <c r="CM180" i="7"/>
  <c r="CQ180" i="7"/>
  <c r="CU180" i="7"/>
  <c r="CY180" i="7"/>
  <c r="DC180" i="7"/>
  <c r="DG180" i="7"/>
  <c r="DK180" i="7"/>
  <c r="DO180" i="7"/>
  <c r="DS180" i="7"/>
  <c r="DW180" i="7"/>
  <c r="EB180" i="7"/>
  <c r="EG180" i="7"/>
  <c r="EK180" i="7"/>
  <c r="EO180" i="7"/>
  <c r="EU180" i="7"/>
  <c r="EY180" i="7"/>
  <c r="FC180" i="7"/>
  <c r="FG180" i="7"/>
  <c r="FK180" i="7"/>
  <c r="FO180" i="7"/>
  <c r="FS180" i="7"/>
  <c r="FW180" i="7"/>
  <c r="GA180" i="7"/>
  <c r="GE180" i="7"/>
  <c r="GI180" i="7"/>
  <c r="GM180" i="7"/>
  <c r="GQ180" i="7"/>
  <c r="GU180" i="7"/>
  <c r="GY180" i="7"/>
  <c r="HC180" i="7"/>
  <c r="HG180" i="7"/>
  <c r="HK180" i="7"/>
  <c r="HO180" i="7"/>
  <c r="HS180" i="7"/>
  <c r="HW180" i="7"/>
  <c r="IA180" i="7"/>
  <c r="IE180" i="7"/>
  <c r="II180" i="7"/>
  <c r="IM180" i="7"/>
  <c r="IQ180" i="7"/>
  <c r="IU180" i="7"/>
  <c r="IY180" i="7"/>
  <c r="JC180" i="7"/>
  <c r="JG180" i="7"/>
  <c r="JK180" i="7"/>
  <c r="JO180" i="7"/>
  <c r="JS180" i="7"/>
  <c r="AR180" i="7"/>
  <c r="AV180" i="7"/>
  <c r="AZ180" i="7"/>
  <c r="BD180" i="7"/>
  <c r="BH180" i="7"/>
  <c r="BL180" i="7"/>
  <c r="BP180" i="7"/>
  <c r="BT180" i="7"/>
  <c r="BX180" i="7"/>
  <c r="CB180" i="7"/>
  <c r="CF180" i="7"/>
  <c r="CJ180" i="7"/>
  <c r="CN180" i="7"/>
  <c r="CR180" i="7"/>
  <c r="CV180" i="7"/>
  <c r="CZ180" i="7"/>
  <c r="DD180" i="7"/>
  <c r="DH180" i="7"/>
  <c r="DL180" i="7"/>
  <c r="DP180" i="7"/>
  <c r="DT180" i="7"/>
  <c r="DX180" i="7"/>
  <c r="EC180" i="7"/>
  <c r="EH180" i="7"/>
  <c r="EL180" i="7"/>
  <c r="EP180" i="7"/>
  <c r="EV180" i="7"/>
  <c r="EZ180" i="7"/>
  <c r="FD180" i="7"/>
  <c r="FH180" i="7"/>
  <c r="FL180" i="7"/>
  <c r="FP180" i="7"/>
  <c r="FT180" i="7"/>
  <c r="FX180" i="7"/>
  <c r="GB180" i="7"/>
  <c r="GF180" i="7"/>
  <c r="GJ180" i="7"/>
  <c r="GN180" i="7"/>
  <c r="GR180" i="7"/>
  <c r="GV180" i="7"/>
  <c r="GZ180" i="7"/>
  <c r="HD180" i="7"/>
  <c r="HH180" i="7"/>
  <c r="HL180" i="7"/>
  <c r="HP180" i="7"/>
  <c r="HT180" i="7"/>
  <c r="HX180" i="7"/>
  <c r="IB180" i="7"/>
  <c r="IF180" i="7"/>
  <c r="IJ180" i="7"/>
  <c r="IN180" i="7"/>
  <c r="IR180" i="7"/>
  <c r="IV180" i="7"/>
  <c r="IZ180" i="7"/>
  <c r="JD180" i="7"/>
  <c r="JH180" i="7"/>
  <c r="JL180" i="7"/>
  <c r="JP180" i="7"/>
  <c r="JT180" i="7"/>
  <c r="AO178" i="7"/>
  <c r="AS178" i="7"/>
  <c r="AW178" i="7"/>
  <c r="BA178" i="7"/>
  <c r="BE178" i="7"/>
  <c r="BI178" i="7"/>
  <c r="BM178" i="7"/>
  <c r="BQ178" i="7"/>
  <c r="BU178" i="7"/>
  <c r="BY178" i="7"/>
  <c r="CC178" i="7"/>
  <c r="CG178" i="7"/>
  <c r="CK178" i="7"/>
  <c r="CO178" i="7"/>
  <c r="CS178" i="7"/>
  <c r="CW178" i="7"/>
  <c r="DA178" i="7"/>
  <c r="DE178" i="7"/>
  <c r="DI178" i="7"/>
  <c r="DM178" i="7"/>
  <c r="DQ178" i="7"/>
  <c r="DU178" i="7"/>
  <c r="EB178" i="7"/>
  <c r="EF178" i="7"/>
  <c r="EJ178" i="7"/>
  <c r="EN178" i="7"/>
  <c r="ET178" i="7"/>
  <c r="EX178" i="7"/>
  <c r="FB178" i="7"/>
  <c r="FF178" i="7"/>
  <c r="FJ178" i="7"/>
  <c r="FN178" i="7"/>
  <c r="FR178" i="7"/>
  <c r="FV178" i="7"/>
  <c r="FZ178" i="7"/>
  <c r="GD178" i="7"/>
  <c r="GH178" i="7"/>
  <c r="GL178" i="7"/>
  <c r="GP178" i="7"/>
  <c r="GT178" i="7"/>
  <c r="GX178" i="7"/>
  <c r="HB178" i="7"/>
  <c r="HF178" i="7"/>
  <c r="HJ178" i="7"/>
  <c r="HN178" i="7"/>
  <c r="HR178" i="7"/>
  <c r="HV178" i="7"/>
  <c r="HZ178" i="7"/>
  <c r="ID178" i="7"/>
  <c r="IH178" i="7"/>
  <c r="IL178" i="7"/>
  <c r="IP178" i="7"/>
  <c r="IT178" i="7"/>
  <c r="IX178" i="7"/>
  <c r="JB178" i="7"/>
  <c r="JF178" i="7"/>
  <c r="JJ178" i="7"/>
  <c r="JN178" i="7"/>
  <c r="JR178" i="7"/>
  <c r="AP178" i="7"/>
  <c r="AT178" i="7"/>
  <c r="AX178" i="7"/>
  <c r="BB178" i="7"/>
  <c r="BF178" i="7"/>
  <c r="BJ178" i="7"/>
  <c r="BN178" i="7"/>
  <c r="BR178" i="7"/>
  <c r="BV178" i="7"/>
  <c r="BZ178" i="7"/>
  <c r="CD178" i="7"/>
  <c r="CH178" i="7"/>
  <c r="CL178" i="7"/>
  <c r="CP178" i="7"/>
  <c r="CT178" i="7"/>
  <c r="CX178" i="7"/>
  <c r="DB178" i="7"/>
  <c r="DF178" i="7"/>
  <c r="DJ178" i="7"/>
  <c r="DN178" i="7"/>
  <c r="DR178" i="7"/>
  <c r="DV178" i="7"/>
  <c r="EC178" i="7"/>
  <c r="EG178" i="7"/>
  <c r="EK178" i="7"/>
  <c r="EO178" i="7"/>
  <c r="EU178" i="7"/>
  <c r="EY178" i="7"/>
  <c r="FC178" i="7"/>
  <c r="FG178" i="7"/>
  <c r="FK178" i="7"/>
  <c r="FO178" i="7"/>
  <c r="FS178" i="7"/>
  <c r="FW178" i="7"/>
  <c r="GA178" i="7"/>
  <c r="GE178" i="7"/>
  <c r="GI178" i="7"/>
  <c r="GM178" i="7"/>
  <c r="GQ178" i="7"/>
  <c r="GU178" i="7"/>
  <c r="GY178" i="7"/>
  <c r="HC178" i="7"/>
  <c r="HG178" i="7"/>
  <c r="HK178" i="7"/>
  <c r="HO178" i="7"/>
  <c r="HS178" i="7"/>
  <c r="HW178" i="7"/>
  <c r="IA178" i="7"/>
  <c r="IE178" i="7"/>
  <c r="II178" i="7"/>
  <c r="IM178" i="7"/>
  <c r="IQ178" i="7"/>
  <c r="IU178" i="7"/>
  <c r="IY178" i="7"/>
  <c r="JC178" i="7"/>
  <c r="JG178" i="7"/>
  <c r="JK178" i="7"/>
  <c r="JO178" i="7"/>
  <c r="JS178" i="7"/>
  <c r="AQ178" i="7"/>
  <c r="AU178" i="7"/>
  <c r="AY178" i="7"/>
  <c r="BC178" i="7"/>
  <c r="BG178" i="7"/>
  <c r="BK178" i="7"/>
  <c r="BO178" i="7"/>
  <c r="BS178" i="7"/>
  <c r="BW178" i="7"/>
  <c r="CA178" i="7"/>
  <c r="CE178" i="7"/>
  <c r="CI178" i="7"/>
  <c r="CM178" i="7"/>
  <c r="CQ178" i="7"/>
  <c r="CU178" i="7"/>
  <c r="CY178" i="7"/>
  <c r="DC178" i="7"/>
  <c r="DG178" i="7"/>
  <c r="DK178" i="7"/>
  <c r="DO178" i="7"/>
  <c r="DS178" i="7"/>
  <c r="DW178" i="7"/>
  <c r="ED178" i="7"/>
  <c r="EH178" i="7"/>
  <c r="EL178" i="7"/>
  <c r="EP178" i="7"/>
  <c r="EV178" i="7"/>
  <c r="EZ178" i="7"/>
  <c r="FD178" i="7"/>
  <c r="FH178" i="7"/>
  <c r="FL178" i="7"/>
  <c r="FP178" i="7"/>
  <c r="FT178" i="7"/>
  <c r="FX178" i="7"/>
  <c r="GB178" i="7"/>
  <c r="GF178" i="7"/>
  <c r="GJ178" i="7"/>
  <c r="GN178" i="7"/>
  <c r="GR178" i="7"/>
  <c r="GV178" i="7"/>
  <c r="GZ178" i="7"/>
  <c r="HD178" i="7"/>
  <c r="HH178" i="7"/>
  <c r="HL178" i="7"/>
  <c r="HP178" i="7"/>
  <c r="HT178" i="7"/>
  <c r="HX178" i="7"/>
  <c r="IB178" i="7"/>
  <c r="IF178" i="7"/>
  <c r="IJ178" i="7"/>
  <c r="IN178" i="7"/>
  <c r="IR178" i="7"/>
  <c r="IV178" i="7"/>
  <c r="IZ178" i="7"/>
  <c r="JD178" i="7"/>
  <c r="JH178" i="7"/>
  <c r="JL178" i="7"/>
  <c r="JP178" i="7"/>
  <c r="JT178" i="7"/>
  <c r="AR178" i="7"/>
  <c r="AV178" i="7"/>
  <c r="AZ178" i="7"/>
  <c r="BD178" i="7"/>
  <c r="BH178" i="7"/>
  <c r="BL178" i="7"/>
  <c r="BP178" i="7"/>
  <c r="BT178" i="7"/>
  <c r="BX178" i="7"/>
  <c r="CB178" i="7"/>
  <c r="CF178" i="7"/>
  <c r="CJ178" i="7"/>
  <c r="CN178" i="7"/>
  <c r="CR178" i="7"/>
  <c r="CV178" i="7"/>
  <c r="CZ178" i="7"/>
  <c r="DD178" i="7"/>
  <c r="DH178" i="7"/>
  <c r="DL178" i="7"/>
  <c r="DP178" i="7"/>
  <c r="DT178" i="7"/>
  <c r="DY178" i="7"/>
  <c r="EE178" i="7"/>
  <c r="EI178" i="7"/>
  <c r="EM178" i="7"/>
  <c r="EQ178" i="7"/>
  <c r="EW178" i="7"/>
  <c r="FA178" i="7"/>
  <c r="FE178" i="7"/>
  <c r="FI178" i="7"/>
  <c r="FM178" i="7"/>
  <c r="FQ178" i="7"/>
  <c r="FU178" i="7"/>
  <c r="FY178" i="7"/>
  <c r="GC178" i="7"/>
  <c r="GG178" i="7"/>
  <c r="GK178" i="7"/>
  <c r="GO178" i="7"/>
  <c r="GS178" i="7"/>
  <c r="GW178" i="7"/>
  <c r="HA178" i="7"/>
  <c r="HE178" i="7"/>
  <c r="HI178" i="7"/>
  <c r="HM178" i="7"/>
  <c r="HQ178" i="7"/>
  <c r="HU178" i="7"/>
  <c r="HY178" i="7"/>
  <c r="IC178" i="7"/>
  <c r="IG178" i="7"/>
  <c r="IK178" i="7"/>
  <c r="IO178" i="7"/>
  <c r="IS178" i="7"/>
  <c r="IW178" i="7"/>
  <c r="JA178" i="7"/>
  <c r="JE178" i="7"/>
  <c r="JI178" i="7"/>
  <c r="JM178" i="7"/>
  <c r="JQ178" i="7"/>
  <c r="JU178" i="7"/>
  <c r="AP176" i="7"/>
  <c r="AT176" i="7"/>
  <c r="AX176" i="7"/>
  <c r="BB176" i="7"/>
  <c r="BF176" i="7"/>
  <c r="BJ176" i="7"/>
  <c r="BN176" i="7"/>
  <c r="BR176" i="7"/>
  <c r="BV176" i="7"/>
  <c r="BZ176" i="7"/>
  <c r="CD176" i="7"/>
  <c r="CH176" i="7"/>
  <c r="CL176" i="7"/>
  <c r="CP176" i="7"/>
  <c r="CT176" i="7"/>
  <c r="CX176" i="7"/>
  <c r="DB176" i="7"/>
  <c r="DF176" i="7"/>
  <c r="DJ176" i="7"/>
  <c r="DN176" i="7"/>
  <c r="DR176" i="7"/>
  <c r="DV176" i="7"/>
  <c r="EC176" i="7"/>
  <c r="EG176" i="7"/>
  <c r="EK176" i="7"/>
  <c r="EO176" i="7"/>
  <c r="EU176" i="7"/>
  <c r="EY176" i="7"/>
  <c r="FC176" i="7"/>
  <c r="FG176" i="7"/>
  <c r="FK176" i="7"/>
  <c r="FO176" i="7"/>
  <c r="FS176" i="7"/>
  <c r="FW176" i="7"/>
  <c r="GA176" i="7"/>
  <c r="GE176" i="7"/>
  <c r="GI176" i="7"/>
  <c r="GM176" i="7"/>
  <c r="GQ176" i="7"/>
  <c r="GU176" i="7"/>
  <c r="GY176" i="7"/>
  <c r="HC176" i="7"/>
  <c r="HG176" i="7"/>
  <c r="HK176" i="7"/>
  <c r="HO176" i="7"/>
  <c r="HS176" i="7"/>
  <c r="HW176" i="7"/>
  <c r="IA176" i="7"/>
  <c r="IE176" i="7"/>
  <c r="II176" i="7"/>
  <c r="IM176" i="7"/>
  <c r="IQ176" i="7"/>
  <c r="IU176" i="7"/>
  <c r="IY176" i="7"/>
  <c r="JC176" i="7"/>
  <c r="JG176" i="7"/>
  <c r="JK176" i="7"/>
  <c r="JO176" i="7"/>
  <c r="JS176" i="7"/>
  <c r="AQ176" i="7"/>
  <c r="AU176" i="7"/>
  <c r="AY176" i="7"/>
  <c r="BC176" i="7"/>
  <c r="BG176" i="7"/>
  <c r="BK176" i="7"/>
  <c r="BO176" i="7"/>
  <c r="BS176" i="7"/>
  <c r="BW176" i="7"/>
  <c r="CA176" i="7"/>
  <c r="CE176" i="7"/>
  <c r="CI176" i="7"/>
  <c r="CM176" i="7"/>
  <c r="CQ176" i="7"/>
  <c r="CU176" i="7"/>
  <c r="CY176" i="7"/>
  <c r="DC176" i="7"/>
  <c r="DG176" i="7"/>
  <c r="DK176" i="7"/>
  <c r="DO176" i="7"/>
  <c r="DS176" i="7"/>
  <c r="DW176" i="7"/>
  <c r="ED176" i="7"/>
  <c r="EH176" i="7"/>
  <c r="EL176" i="7"/>
  <c r="EP176" i="7"/>
  <c r="EV176" i="7"/>
  <c r="EZ176" i="7"/>
  <c r="FD176" i="7"/>
  <c r="FH176" i="7"/>
  <c r="FL176" i="7"/>
  <c r="FP176" i="7"/>
  <c r="FT176" i="7"/>
  <c r="FX176" i="7"/>
  <c r="GB176" i="7"/>
  <c r="GF176" i="7"/>
  <c r="GJ176" i="7"/>
  <c r="GN176" i="7"/>
  <c r="GR176" i="7"/>
  <c r="GV176" i="7"/>
  <c r="GZ176" i="7"/>
  <c r="HD176" i="7"/>
  <c r="HH176" i="7"/>
  <c r="HL176" i="7"/>
  <c r="HP176" i="7"/>
  <c r="HT176" i="7"/>
  <c r="HX176" i="7"/>
  <c r="IB176" i="7"/>
  <c r="IF176" i="7"/>
  <c r="IJ176" i="7"/>
  <c r="IN176" i="7"/>
  <c r="IR176" i="7"/>
  <c r="IV176" i="7"/>
  <c r="IZ176" i="7"/>
  <c r="JD176" i="7"/>
  <c r="JH176" i="7"/>
  <c r="JL176" i="7"/>
  <c r="JP176" i="7"/>
  <c r="JT176" i="7"/>
  <c r="AR176" i="7"/>
  <c r="AV176" i="7"/>
  <c r="AZ176" i="7"/>
  <c r="BD176" i="7"/>
  <c r="BH176" i="7"/>
  <c r="BL176" i="7"/>
  <c r="BP176" i="7"/>
  <c r="BT176" i="7"/>
  <c r="BX176" i="7"/>
  <c r="CB176" i="7"/>
  <c r="CF176" i="7"/>
  <c r="CJ176" i="7"/>
  <c r="CN176" i="7"/>
  <c r="CR176" i="7"/>
  <c r="CV176" i="7"/>
  <c r="CZ176" i="7"/>
  <c r="DD176" i="7"/>
  <c r="DH176" i="7"/>
  <c r="DL176" i="7"/>
  <c r="DP176" i="7"/>
  <c r="DT176" i="7"/>
  <c r="DZ176" i="7"/>
  <c r="EE176" i="7"/>
  <c r="EI176" i="7"/>
  <c r="EM176" i="7"/>
  <c r="EQ176" i="7"/>
  <c r="EW176" i="7"/>
  <c r="FA176" i="7"/>
  <c r="FE176" i="7"/>
  <c r="FI176" i="7"/>
  <c r="FM176" i="7"/>
  <c r="FQ176" i="7"/>
  <c r="FU176" i="7"/>
  <c r="FY176" i="7"/>
  <c r="GC176" i="7"/>
  <c r="GG176" i="7"/>
  <c r="GK176" i="7"/>
  <c r="GO176" i="7"/>
  <c r="GS176" i="7"/>
  <c r="GW176" i="7"/>
  <c r="HA176" i="7"/>
  <c r="HE176" i="7"/>
  <c r="HI176" i="7"/>
  <c r="HM176" i="7"/>
  <c r="HQ176" i="7"/>
  <c r="HU176" i="7"/>
  <c r="HY176" i="7"/>
  <c r="IC176" i="7"/>
  <c r="IG176" i="7"/>
  <c r="IK176" i="7"/>
  <c r="IO176" i="7"/>
  <c r="IS176" i="7"/>
  <c r="IW176" i="7"/>
  <c r="JA176" i="7"/>
  <c r="JE176" i="7"/>
  <c r="JI176" i="7"/>
  <c r="JM176" i="7"/>
  <c r="JQ176" i="7"/>
  <c r="JU176" i="7"/>
  <c r="AO176" i="7"/>
  <c r="AS176" i="7"/>
  <c r="AW176" i="7"/>
  <c r="BA176" i="7"/>
  <c r="BE176" i="7"/>
  <c r="BI176" i="7"/>
  <c r="BM176" i="7"/>
  <c r="BQ176" i="7"/>
  <c r="BU176" i="7"/>
  <c r="BY176" i="7"/>
  <c r="CC176" i="7"/>
  <c r="CG176" i="7"/>
  <c r="CK176" i="7"/>
  <c r="CO176" i="7"/>
  <c r="CS176" i="7"/>
  <c r="CW176" i="7"/>
  <c r="DA176" i="7"/>
  <c r="DE176" i="7"/>
  <c r="DI176" i="7"/>
  <c r="DM176" i="7"/>
  <c r="DQ176" i="7"/>
  <c r="DU176" i="7"/>
  <c r="EB176" i="7"/>
  <c r="EF176" i="7"/>
  <c r="EJ176" i="7"/>
  <c r="EN176" i="7"/>
  <c r="ET176" i="7"/>
  <c r="EX176" i="7"/>
  <c r="FB176" i="7"/>
  <c r="FF176" i="7"/>
  <c r="FJ176" i="7"/>
  <c r="FN176" i="7"/>
  <c r="FR176" i="7"/>
  <c r="FV176" i="7"/>
  <c r="FZ176" i="7"/>
  <c r="GD176" i="7"/>
  <c r="GH176" i="7"/>
  <c r="GL176" i="7"/>
  <c r="GP176" i="7"/>
  <c r="GT176" i="7"/>
  <c r="GX176" i="7"/>
  <c r="HB176" i="7"/>
  <c r="HF176" i="7"/>
  <c r="HJ176" i="7"/>
  <c r="HN176" i="7"/>
  <c r="HR176" i="7"/>
  <c r="HV176" i="7"/>
  <c r="HZ176" i="7"/>
  <c r="ID176" i="7"/>
  <c r="IH176" i="7"/>
  <c r="IL176" i="7"/>
  <c r="IP176" i="7"/>
  <c r="IT176" i="7"/>
  <c r="IX176" i="7"/>
  <c r="JB176" i="7"/>
  <c r="JF176" i="7"/>
  <c r="JJ176" i="7"/>
  <c r="JN176" i="7"/>
  <c r="JR176" i="7"/>
  <c r="AP174" i="7"/>
  <c r="AT174" i="7"/>
  <c r="AX174" i="7"/>
  <c r="BB174" i="7"/>
  <c r="BF174" i="7"/>
  <c r="BJ174" i="7"/>
  <c r="BN174" i="7"/>
  <c r="BR174" i="7"/>
  <c r="BV174" i="7"/>
  <c r="BZ174" i="7"/>
  <c r="CD174" i="7"/>
  <c r="CH174" i="7"/>
  <c r="CL174" i="7"/>
  <c r="CP174" i="7"/>
  <c r="CT174" i="7"/>
  <c r="CX174" i="7"/>
  <c r="DB174" i="7"/>
  <c r="DF174" i="7"/>
  <c r="DJ174" i="7"/>
  <c r="DN174" i="7"/>
  <c r="DR174" i="7"/>
  <c r="DV174" i="7"/>
  <c r="EA174" i="7"/>
  <c r="EF174" i="7"/>
  <c r="EK174" i="7"/>
  <c r="EO174" i="7"/>
  <c r="EU174" i="7"/>
  <c r="EY174" i="7"/>
  <c r="FC174" i="7"/>
  <c r="FG174" i="7"/>
  <c r="FK174" i="7"/>
  <c r="FO174" i="7"/>
  <c r="FS174" i="7"/>
  <c r="FW174" i="7"/>
  <c r="GA174" i="7"/>
  <c r="GE174" i="7"/>
  <c r="GI174" i="7"/>
  <c r="GM174" i="7"/>
  <c r="GQ174" i="7"/>
  <c r="GU174" i="7"/>
  <c r="GY174" i="7"/>
  <c r="HC174" i="7"/>
  <c r="HG174" i="7"/>
  <c r="HK174" i="7"/>
  <c r="HO174" i="7"/>
  <c r="HS174" i="7"/>
  <c r="HW174" i="7"/>
  <c r="IA174" i="7"/>
  <c r="IE174" i="7"/>
  <c r="II174" i="7"/>
  <c r="IM174" i="7"/>
  <c r="IQ174" i="7"/>
  <c r="IU174" i="7"/>
  <c r="IY174" i="7"/>
  <c r="JC174" i="7"/>
  <c r="JG174" i="7"/>
  <c r="JK174" i="7"/>
  <c r="JO174" i="7"/>
  <c r="JS174" i="7"/>
  <c r="AQ174" i="7"/>
  <c r="AU174" i="7"/>
  <c r="AY174" i="7"/>
  <c r="BC174" i="7"/>
  <c r="BG174" i="7"/>
  <c r="BK174" i="7"/>
  <c r="BO174" i="7"/>
  <c r="BS174" i="7"/>
  <c r="BW174" i="7"/>
  <c r="CA174" i="7"/>
  <c r="CE174" i="7"/>
  <c r="CI174" i="7"/>
  <c r="CM174" i="7"/>
  <c r="CQ174" i="7"/>
  <c r="CU174" i="7"/>
  <c r="CY174" i="7"/>
  <c r="DC174" i="7"/>
  <c r="DG174" i="7"/>
  <c r="DK174" i="7"/>
  <c r="DO174" i="7"/>
  <c r="DS174" i="7"/>
  <c r="DW174" i="7"/>
  <c r="EB174" i="7"/>
  <c r="EG174" i="7"/>
  <c r="EL174" i="7"/>
  <c r="EP174" i="7"/>
  <c r="EV174" i="7"/>
  <c r="EZ174" i="7"/>
  <c r="FD174" i="7"/>
  <c r="FH174" i="7"/>
  <c r="FL174" i="7"/>
  <c r="FP174" i="7"/>
  <c r="FT174" i="7"/>
  <c r="FX174" i="7"/>
  <c r="GB174" i="7"/>
  <c r="GF174" i="7"/>
  <c r="GJ174" i="7"/>
  <c r="GN174" i="7"/>
  <c r="GR174" i="7"/>
  <c r="GV174" i="7"/>
  <c r="GZ174" i="7"/>
  <c r="HD174" i="7"/>
  <c r="HH174" i="7"/>
  <c r="HL174" i="7"/>
  <c r="HP174" i="7"/>
  <c r="HT174" i="7"/>
  <c r="HX174" i="7"/>
  <c r="IB174" i="7"/>
  <c r="IF174" i="7"/>
  <c r="IJ174" i="7"/>
  <c r="IN174" i="7"/>
  <c r="IR174" i="7"/>
  <c r="IV174" i="7"/>
  <c r="IZ174" i="7"/>
  <c r="JD174" i="7"/>
  <c r="JH174" i="7"/>
  <c r="JL174" i="7"/>
  <c r="JP174" i="7"/>
  <c r="JT174" i="7"/>
  <c r="AR174" i="7"/>
  <c r="AV174" i="7"/>
  <c r="AZ174" i="7"/>
  <c r="BD174" i="7"/>
  <c r="BH174" i="7"/>
  <c r="BL174" i="7"/>
  <c r="BP174" i="7"/>
  <c r="BT174" i="7"/>
  <c r="BX174" i="7"/>
  <c r="CB174" i="7"/>
  <c r="CF174" i="7"/>
  <c r="CJ174" i="7"/>
  <c r="CN174" i="7"/>
  <c r="CR174" i="7"/>
  <c r="CV174" i="7"/>
  <c r="CZ174" i="7"/>
  <c r="DD174" i="7"/>
  <c r="DH174" i="7"/>
  <c r="DL174" i="7"/>
  <c r="DP174" i="7"/>
  <c r="DT174" i="7"/>
  <c r="DX174" i="7"/>
  <c r="EC174" i="7"/>
  <c r="EI174" i="7"/>
  <c r="EM174" i="7"/>
  <c r="EQ174" i="7"/>
  <c r="EW174" i="7"/>
  <c r="FA174" i="7"/>
  <c r="FE174" i="7"/>
  <c r="FI174" i="7"/>
  <c r="FM174" i="7"/>
  <c r="FQ174" i="7"/>
  <c r="FU174" i="7"/>
  <c r="FY174" i="7"/>
  <c r="GC174" i="7"/>
  <c r="GG174" i="7"/>
  <c r="GK174" i="7"/>
  <c r="GO174" i="7"/>
  <c r="GS174" i="7"/>
  <c r="GW174" i="7"/>
  <c r="HA174" i="7"/>
  <c r="HE174" i="7"/>
  <c r="HI174" i="7"/>
  <c r="HM174" i="7"/>
  <c r="HQ174" i="7"/>
  <c r="HU174" i="7"/>
  <c r="HY174" i="7"/>
  <c r="IC174" i="7"/>
  <c r="IG174" i="7"/>
  <c r="IK174" i="7"/>
  <c r="IO174" i="7"/>
  <c r="IS174" i="7"/>
  <c r="IW174" i="7"/>
  <c r="JA174" i="7"/>
  <c r="JE174" i="7"/>
  <c r="JI174" i="7"/>
  <c r="JM174" i="7"/>
  <c r="JQ174" i="7"/>
  <c r="JU174" i="7"/>
  <c r="AO174" i="7"/>
  <c r="AS174" i="7"/>
  <c r="AW174" i="7"/>
  <c r="BA174" i="7"/>
  <c r="BE174" i="7"/>
  <c r="BI174" i="7"/>
  <c r="BM174" i="7"/>
  <c r="BQ174" i="7"/>
  <c r="BU174" i="7"/>
  <c r="BY174" i="7"/>
  <c r="CC174" i="7"/>
  <c r="CG174" i="7"/>
  <c r="CK174" i="7"/>
  <c r="CO174" i="7"/>
  <c r="CS174" i="7"/>
  <c r="CW174" i="7"/>
  <c r="DA174" i="7"/>
  <c r="DE174" i="7"/>
  <c r="DI174" i="7"/>
  <c r="DM174" i="7"/>
  <c r="DQ174" i="7"/>
  <c r="DU174" i="7"/>
  <c r="DZ174" i="7"/>
  <c r="EE174" i="7"/>
  <c r="EJ174" i="7"/>
  <c r="EN174" i="7"/>
  <c r="ET174" i="7"/>
  <c r="EX174" i="7"/>
  <c r="FB174" i="7"/>
  <c r="FF174" i="7"/>
  <c r="FJ174" i="7"/>
  <c r="FN174" i="7"/>
  <c r="FR174" i="7"/>
  <c r="FV174" i="7"/>
  <c r="FZ174" i="7"/>
  <c r="GD174" i="7"/>
  <c r="GH174" i="7"/>
  <c r="GL174" i="7"/>
  <c r="GP174" i="7"/>
  <c r="GT174" i="7"/>
  <c r="GX174" i="7"/>
  <c r="HB174" i="7"/>
  <c r="HF174" i="7"/>
  <c r="HJ174" i="7"/>
  <c r="HN174" i="7"/>
  <c r="HR174" i="7"/>
  <c r="HV174" i="7"/>
  <c r="HZ174" i="7"/>
  <c r="ID174" i="7"/>
  <c r="IH174" i="7"/>
  <c r="IL174" i="7"/>
  <c r="IP174" i="7"/>
  <c r="IT174" i="7"/>
  <c r="IX174" i="7"/>
  <c r="JB174" i="7"/>
  <c r="JF174" i="7"/>
  <c r="JJ174" i="7"/>
  <c r="JN174" i="7"/>
  <c r="JR174" i="7"/>
  <c r="AR172" i="7"/>
  <c r="AV172" i="7"/>
  <c r="AZ172" i="7"/>
  <c r="BD172" i="7"/>
  <c r="BH172" i="7"/>
  <c r="BL172" i="7"/>
  <c r="BP172" i="7"/>
  <c r="BT172" i="7"/>
  <c r="BX172" i="7"/>
  <c r="CB172" i="7"/>
  <c r="CF172" i="7"/>
  <c r="CJ172" i="7"/>
  <c r="CN172" i="7"/>
  <c r="CR172" i="7"/>
  <c r="CV172" i="7"/>
  <c r="CZ172" i="7"/>
  <c r="DD172" i="7"/>
  <c r="DH172" i="7"/>
  <c r="DL172" i="7"/>
  <c r="DP172" i="7"/>
  <c r="DT172" i="7"/>
  <c r="DX172" i="7"/>
  <c r="EC172" i="7"/>
  <c r="EH172" i="7"/>
  <c r="EL172" i="7"/>
  <c r="EP172" i="7"/>
  <c r="EV172" i="7"/>
  <c r="EZ172" i="7"/>
  <c r="FD172" i="7"/>
  <c r="FH172" i="7"/>
  <c r="FL172" i="7"/>
  <c r="FP172" i="7"/>
  <c r="FT172" i="7"/>
  <c r="FX172" i="7"/>
  <c r="GB172" i="7"/>
  <c r="GF172" i="7"/>
  <c r="GJ172" i="7"/>
  <c r="GN172" i="7"/>
  <c r="GR172" i="7"/>
  <c r="GV172" i="7"/>
  <c r="GZ172" i="7"/>
  <c r="HD172" i="7"/>
  <c r="HH172" i="7"/>
  <c r="HL172" i="7"/>
  <c r="HP172" i="7"/>
  <c r="HT172" i="7"/>
  <c r="HX172" i="7"/>
  <c r="IB172" i="7"/>
  <c r="IF172" i="7"/>
  <c r="IJ172" i="7"/>
  <c r="IN172" i="7"/>
  <c r="IR172" i="7"/>
  <c r="IV172" i="7"/>
  <c r="IZ172" i="7"/>
  <c r="JD172" i="7"/>
  <c r="JH172" i="7"/>
  <c r="JL172" i="7"/>
  <c r="JP172" i="7"/>
  <c r="JT172" i="7"/>
  <c r="AO172" i="7"/>
  <c r="AS172" i="7"/>
  <c r="AW172" i="7"/>
  <c r="BA172" i="7"/>
  <c r="BE172" i="7"/>
  <c r="BI172" i="7"/>
  <c r="BM172" i="7"/>
  <c r="BQ172" i="7"/>
  <c r="BU172" i="7"/>
  <c r="BY172" i="7"/>
  <c r="CC172" i="7"/>
  <c r="CG172" i="7"/>
  <c r="CK172" i="7"/>
  <c r="CO172" i="7"/>
  <c r="CS172" i="7"/>
  <c r="CW172" i="7"/>
  <c r="DA172" i="7"/>
  <c r="DE172" i="7"/>
  <c r="DI172" i="7"/>
  <c r="DM172" i="7"/>
  <c r="DQ172" i="7"/>
  <c r="DU172" i="7"/>
  <c r="DY172" i="7"/>
  <c r="ED172" i="7"/>
  <c r="EI172" i="7"/>
  <c r="EM172" i="7"/>
  <c r="EQ172" i="7"/>
  <c r="EW172" i="7"/>
  <c r="FA172" i="7"/>
  <c r="FE172" i="7"/>
  <c r="FI172" i="7"/>
  <c r="FM172" i="7"/>
  <c r="FQ172" i="7"/>
  <c r="FU172" i="7"/>
  <c r="FY172" i="7"/>
  <c r="GC172" i="7"/>
  <c r="GG172" i="7"/>
  <c r="GK172" i="7"/>
  <c r="GO172" i="7"/>
  <c r="GS172" i="7"/>
  <c r="GW172" i="7"/>
  <c r="HA172" i="7"/>
  <c r="HE172" i="7"/>
  <c r="HI172" i="7"/>
  <c r="HM172" i="7"/>
  <c r="HQ172" i="7"/>
  <c r="HU172" i="7"/>
  <c r="HY172" i="7"/>
  <c r="IC172" i="7"/>
  <c r="IG172" i="7"/>
  <c r="IK172" i="7"/>
  <c r="IO172" i="7"/>
  <c r="IS172" i="7"/>
  <c r="IW172" i="7"/>
  <c r="JA172" i="7"/>
  <c r="JE172" i="7"/>
  <c r="JI172" i="7"/>
  <c r="JM172" i="7"/>
  <c r="JQ172" i="7"/>
  <c r="JU172" i="7"/>
  <c r="AP172" i="7"/>
  <c r="AT172" i="7"/>
  <c r="AX172" i="7"/>
  <c r="BB172" i="7"/>
  <c r="BF172" i="7"/>
  <c r="BJ172" i="7"/>
  <c r="BN172" i="7"/>
  <c r="BR172" i="7"/>
  <c r="BV172" i="7"/>
  <c r="BZ172" i="7"/>
  <c r="CD172" i="7"/>
  <c r="CH172" i="7"/>
  <c r="CL172" i="7"/>
  <c r="CP172" i="7"/>
  <c r="CT172" i="7"/>
  <c r="CX172" i="7"/>
  <c r="DB172" i="7"/>
  <c r="DF172" i="7"/>
  <c r="DJ172" i="7"/>
  <c r="DN172" i="7"/>
  <c r="DR172" i="7"/>
  <c r="DV172" i="7"/>
  <c r="DZ172" i="7"/>
  <c r="EE172" i="7"/>
  <c r="EJ172" i="7"/>
  <c r="EN172" i="7"/>
  <c r="ET172" i="7"/>
  <c r="EX172" i="7"/>
  <c r="FB172" i="7"/>
  <c r="FF172" i="7"/>
  <c r="FJ172" i="7"/>
  <c r="FN172" i="7"/>
  <c r="FR172" i="7"/>
  <c r="FV172" i="7"/>
  <c r="FZ172" i="7"/>
  <c r="GD172" i="7"/>
  <c r="GH172" i="7"/>
  <c r="GL172" i="7"/>
  <c r="GP172" i="7"/>
  <c r="GT172" i="7"/>
  <c r="GX172" i="7"/>
  <c r="HB172" i="7"/>
  <c r="HF172" i="7"/>
  <c r="HJ172" i="7"/>
  <c r="HN172" i="7"/>
  <c r="HR172" i="7"/>
  <c r="HV172" i="7"/>
  <c r="HZ172" i="7"/>
  <c r="ID172" i="7"/>
  <c r="IH172" i="7"/>
  <c r="IL172" i="7"/>
  <c r="IP172" i="7"/>
  <c r="IT172" i="7"/>
  <c r="IX172" i="7"/>
  <c r="JB172" i="7"/>
  <c r="JF172" i="7"/>
  <c r="JJ172" i="7"/>
  <c r="JN172" i="7"/>
  <c r="JR172" i="7"/>
  <c r="AQ172" i="7"/>
  <c r="AU172" i="7"/>
  <c r="AY172" i="7"/>
  <c r="BC172" i="7"/>
  <c r="BG172" i="7"/>
  <c r="BK172" i="7"/>
  <c r="BO172" i="7"/>
  <c r="BS172" i="7"/>
  <c r="BW172" i="7"/>
  <c r="CA172" i="7"/>
  <c r="CE172" i="7"/>
  <c r="CI172" i="7"/>
  <c r="CM172" i="7"/>
  <c r="CQ172" i="7"/>
  <c r="CU172" i="7"/>
  <c r="CY172" i="7"/>
  <c r="DC172" i="7"/>
  <c r="DG172" i="7"/>
  <c r="DK172" i="7"/>
  <c r="DO172" i="7"/>
  <c r="DS172" i="7"/>
  <c r="DW172" i="7"/>
  <c r="EB172" i="7"/>
  <c r="EG172" i="7"/>
  <c r="EK172" i="7"/>
  <c r="EO172" i="7"/>
  <c r="EU172" i="7"/>
  <c r="EY172" i="7"/>
  <c r="FC172" i="7"/>
  <c r="FG172" i="7"/>
  <c r="FK172" i="7"/>
  <c r="FO172" i="7"/>
  <c r="FS172" i="7"/>
  <c r="FW172" i="7"/>
  <c r="GA172" i="7"/>
  <c r="GE172" i="7"/>
  <c r="GI172" i="7"/>
  <c r="GM172" i="7"/>
  <c r="GQ172" i="7"/>
  <c r="GU172" i="7"/>
  <c r="GY172" i="7"/>
  <c r="HC172" i="7"/>
  <c r="HG172" i="7"/>
  <c r="HK172" i="7"/>
  <c r="HO172" i="7"/>
  <c r="HS172" i="7"/>
  <c r="HW172" i="7"/>
  <c r="IA172" i="7"/>
  <c r="IE172" i="7"/>
  <c r="II172" i="7"/>
  <c r="IM172" i="7"/>
  <c r="IQ172" i="7"/>
  <c r="IU172" i="7"/>
  <c r="IY172" i="7"/>
  <c r="JC172" i="7"/>
  <c r="JG172" i="7"/>
  <c r="JK172" i="7"/>
  <c r="JO172" i="7"/>
  <c r="JS172" i="7"/>
  <c r="AO170" i="7"/>
  <c r="AS170" i="7"/>
  <c r="AW170" i="7"/>
  <c r="BA170" i="7"/>
  <c r="BE170" i="7"/>
  <c r="BI170" i="7"/>
  <c r="BM170" i="7"/>
  <c r="BQ170" i="7"/>
  <c r="BU170" i="7"/>
  <c r="BY170" i="7"/>
  <c r="CC170" i="7"/>
  <c r="CG170" i="7"/>
  <c r="CK170" i="7"/>
  <c r="CO170" i="7"/>
  <c r="CS170" i="7"/>
  <c r="CW170" i="7"/>
  <c r="DA170" i="7"/>
  <c r="DG170" i="7"/>
  <c r="DL170" i="7"/>
  <c r="DP170" i="7"/>
  <c r="DT170" i="7"/>
  <c r="DZ170" i="7"/>
  <c r="ED170" i="7"/>
  <c r="EH170" i="7"/>
  <c r="EL170" i="7"/>
  <c r="EP170" i="7"/>
  <c r="ET170" i="7"/>
  <c r="EX170" i="7"/>
  <c r="FB170" i="7"/>
  <c r="FF170" i="7"/>
  <c r="FJ170" i="7"/>
  <c r="FN170" i="7"/>
  <c r="FR170" i="7"/>
  <c r="FV170" i="7"/>
  <c r="FZ170" i="7"/>
  <c r="GD170" i="7"/>
  <c r="GH170" i="7"/>
  <c r="GL170" i="7"/>
  <c r="GP170" i="7"/>
  <c r="GT170" i="7"/>
  <c r="GX170" i="7"/>
  <c r="HB170" i="7"/>
  <c r="HF170" i="7"/>
  <c r="HJ170" i="7"/>
  <c r="HN170" i="7"/>
  <c r="HR170" i="7"/>
  <c r="HV170" i="7"/>
  <c r="HZ170" i="7"/>
  <c r="ID170" i="7"/>
  <c r="IH170" i="7"/>
  <c r="IL170" i="7"/>
  <c r="IP170" i="7"/>
  <c r="IT170" i="7"/>
  <c r="IX170" i="7"/>
  <c r="JB170" i="7"/>
  <c r="JF170" i="7"/>
  <c r="JJ170" i="7"/>
  <c r="JN170" i="7"/>
  <c r="JR170" i="7"/>
  <c r="AP170" i="7"/>
  <c r="AT170" i="7"/>
  <c r="AX170" i="7"/>
  <c r="BB170" i="7"/>
  <c r="BF170" i="7"/>
  <c r="BJ170" i="7"/>
  <c r="BN170" i="7"/>
  <c r="BR170" i="7"/>
  <c r="BV170" i="7"/>
  <c r="BZ170" i="7"/>
  <c r="CD170" i="7"/>
  <c r="CH170" i="7"/>
  <c r="CL170" i="7"/>
  <c r="CP170" i="7"/>
  <c r="CT170" i="7"/>
  <c r="CX170" i="7"/>
  <c r="DB170" i="7"/>
  <c r="DI170" i="7"/>
  <c r="DM170" i="7"/>
  <c r="DQ170" i="7"/>
  <c r="DU170" i="7"/>
  <c r="EA170" i="7"/>
  <c r="EE170" i="7"/>
  <c r="EI170" i="7"/>
  <c r="EM170" i="7"/>
  <c r="EQ170" i="7"/>
  <c r="EU170" i="7"/>
  <c r="EY170" i="7"/>
  <c r="FC170" i="7"/>
  <c r="FG170" i="7"/>
  <c r="FK170" i="7"/>
  <c r="FO170" i="7"/>
  <c r="FS170" i="7"/>
  <c r="FW170" i="7"/>
  <c r="GA170" i="7"/>
  <c r="GE170" i="7"/>
  <c r="GI170" i="7"/>
  <c r="GM170" i="7"/>
  <c r="GQ170" i="7"/>
  <c r="GU170" i="7"/>
  <c r="GY170" i="7"/>
  <c r="HC170" i="7"/>
  <c r="HG170" i="7"/>
  <c r="HK170" i="7"/>
  <c r="HO170" i="7"/>
  <c r="HS170" i="7"/>
  <c r="HW170" i="7"/>
  <c r="IA170" i="7"/>
  <c r="IE170" i="7"/>
  <c r="II170" i="7"/>
  <c r="IM170" i="7"/>
  <c r="IQ170" i="7"/>
  <c r="IU170" i="7"/>
  <c r="IY170" i="7"/>
  <c r="JC170" i="7"/>
  <c r="JG170" i="7"/>
  <c r="JK170" i="7"/>
  <c r="JO170" i="7"/>
  <c r="JS170" i="7"/>
  <c r="AM170" i="7"/>
  <c r="AQ170" i="7"/>
  <c r="AU170" i="7"/>
  <c r="AY170" i="7"/>
  <c r="BC170" i="7"/>
  <c r="BG170" i="7"/>
  <c r="BK170" i="7"/>
  <c r="BO170" i="7"/>
  <c r="BS170" i="7"/>
  <c r="BW170" i="7"/>
  <c r="CA170" i="7"/>
  <c r="CE170" i="7"/>
  <c r="CI170" i="7"/>
  <c r="CM170" i="7"/>
  <c r="CQ170" i="7"/>
  <c r="CU170" i="7"/>
  <c r="CY170" i="7"/>
  <c r="DC170" i="7"/>
  <c r="DJ170" i="7"/>
  <c r="DN170" i="7"/>
  <c r="DR170" i="7"/>
  <c r="DX170" i="7"/>
  <c r="EB170" i="7"/>
  <c r="EF170" i="7"/>
  <c r="EJ170" i="7"/>
  <c r="EN170" i="7"/>
  <c r="ER170" i="7"/>
  <c r="EV170" i="7"/>
  <c r="EZ170" i="7"/>
  <c r="FD170" i="7"/>
  <c r="FH170" i="7"/>
  <c r="FL170" i="7"/>
  <c r="FP170" i="7"/>
  <c r="FT170" i="7"/>
  <c r="FX170" i="7"/>
  <c r="GB170" i="7"/>
  <c r="GF170" i="7"/>
  <c r="GJ170" i="7"/>
  <c r="GN170" i="7"/>
  <c r="GR170" i="7"/>
  <c r="GV170" i="7"/>
  <c r="GZ170" i="7"/>
  <c r="HD170" i="7"/>
  <c r="HH170" i="7"/>
  <c r="HL170" i="7"/>
  <c r="HP170" i="7"/>
  <c r="HT170" i="7"/>
  <c r="HX170" i="7"/>
  <c r="IB170" i="7"/>
  <c r="IF170" i="7"/>
  <c r="IJ170" i="7"/>
  <c r="IN170" i="7"/>
  <c r="IR170" i="7"/>
  <c r="IV170" i="7"/>
  <c r="IZ170" i="7"/>
  <c r="JD170" i="7"/>
  <c r="JH170" i="7"/>
  <c r="JL170" i="7"/>
  <c r="JP170" i="7"/>
  <c r="JT170" i="7"/>
  <c r="AR170" i="7"/>
  <c r="AV170" i="7"/>
  <c r="AZ170" i="7"/>
  <c r="BD170" i="7"/>
  <c r="BH170" i="7"/>
  <c r="BL170" i="7"/>
  <c r="BP170" i="7"/>
  <c r="BT170" i="7"/>
  <c r="BX170" i="7"/>
  <c r="CB170" i="7"/>
  <c r="CF170" i="7"/>
  <c r="CJ170" i="7"/>
  <c r="CN170" i="7"/>
  <c r="CR170" i="7"/>
  <c r="CV170" i="7"/>
  <c r="CZ170" i="7"/>
  <c r="DF170" i="7"/>
  <c r="DK170" i="7"/>
  <c r="DO170" i="7"/>
  <c r="DS170" i="7"/>
  <c r="DY170" i="7"/>
  <c r="EC170" i="7"/>
  <c r="EG170" i="7"/>
  <c r="EK170" i="7"/>
  <c r="EO170" i="7"/>
  <c r="ES170" i="7"/>
  <c r="EW170" i="7"/>
  <c r="FA170" i="7"/>
  <c r="FE170" i="7"/>
  <c r="FI170" i="7"/>
  <c r="FM170" i="7"/>
  <c r="FQ170" i="7"/>
  <c r="FU170" i="7"/>
  <c r="FY170" i="7"/>
  <c r="GC170" i="7"/>
  <c r="GG170" i="7"/>
  <c r="GK170" i="7"/>
  <c r="GO170" i="7"/>
  <c r="GS170" i="7"/>
  <c r="GW170" i="7"/>
  <c r="HA170" i="7"/>
  <c r="HE170" i="7"/>
  <c r="HI170" i="7"/>
  <c r="HM170" i="7"/>
  <c r="HQ170" i="7"/>
  <c r="HU170" i="7"/>
  <c r="HY170" i="7"/>
  <c r="IC170" i="7"/>
  <c r="IG170" i="7"/>
  <c r="IK170" i="7"/>
  <c r="IO170" i="7"/>
  <c r="IS170" i="7"/>
  <c r="IW170" i="7"/>
  <c r="JA170" i="7"/>
  <c r="JE170" i="7"/>
  <c r="JI170" i="7"/>
  <c r="JM170" i="7"/>
  <c r="JQ170" i="7"/>
  <c r="JU170" i="7"/>
  <c r="L169" i="7"/>
  <c r="P169" i="7" s="1"/>
  <c r="AM169" i="7" s="1"/>
  <c r="O169" i="7"/>
  <c r="DW167" i="7"/>
  <c r="O167" i="7"/>
  <c r="L165" i="7"/>
  <c r="O165" i="7"/>
  <c r="DW163" i="7"/>
  <c r="O163" i="7"/>
  <c r="DW161" i="7"/>
  <c r="O161" i="7"/>
  <c r="AN161" i="7" s="1"/>
  <c r="DW157" i="7"/>
  <c r="O157" i="7"/>
  <c r="DW153" i="7"/>
  <c r="O153" i="7"/>
  <c r="DW151" i="7"/>
  <c r="O151" i="7"/>
  <c r="L149" i="7"/>
  <c r="O149" i="7"/>
  <c r="AN149" i="7" s="1"/>
  <c r="L147" i="7"/>
  <c r="M147" i="7" s="1"/>
  <c r="O147" i="7"/>
  <c r="AN147" i="7" s="1"/>
  <c r="L145" i="7"/>
  <c r="O145" i="7"/>
  <c r="AN145" i="7" s="1"/>
  <c r="L143" i="7"/>
  <c r="M143" i="7" s="1"/>
  <c r="O143" i="7"/>
  <c r="AN143" i="7" s="1"/>
  <c r="L139" i="7"/>
  <c r="O139" i="7"/>
  <c r="L137" i="7"/>
  <c r="O137" i="7"/>
  <c r="L135" i="7"/>
  <c r="O135" i="7"/>
  <c r="L133" i="7"/>
  <c r="P133" i="7" s="1"/>
  <c r="AM133" i="7" s="1"/>
  <c r="O133" i="7"/>
  <c r="L131" i="7"/>
  <c r="O131" i="7"/>
  <c r="L129" i="7"/>
  <c r="M129" i="7" s="1"/>
  <c r="O129" i="7"/>
  <c r="L127" i="7"/>
  <c r="P127" i="7" s="1"/>
  <c r="AM127" i="7" s="1"/>
  <c r="O127" i="7"/>
  <c r="L125" i="7"/>
  <c r="M125" i="7" s="1"/>
  <c r="O125" i="7"/>
  <c r="AN125" i="7" s="1"/>
  <c r="L123" i="7"/>
  <c r="O123" i="7"/>
  <c r="L121" i="7"/>
  <c r="M121" i="7" s="1"/>
  <c r="O121" i="7"/>
  <c r="AP119" i="7"/>
  <c r="AT119" i="7"/>
  <c r="AX119" i="7"/>
  <c r="BB119" i="7"/>
  <c r="BF119" i="7"/>
  <c r="BJ119" i="7"/>
  <c r="BN119" i="7"/>
  <c r="BR119" i="7"/>
  <c r="BV119" i="7"/>
  <c r="BZ119" i="7"/>
  <c r="CD119" i="7"/>
  <c r="CK119" i="7"/>
  <c r="CO119" i="7"/>
  <c r="CS119" i="7"/>
  <c r="CW119" i="7"/>
  <c r="DC119" i="7"/>
  <c r="DG119" i="7"/>
  <c r="DK119" i="7"/>
  <c r="DO119" i="7"/>
  <c r="DS119" i="7"/>
  <c r="DW119" i="7"/>
  <c r="EA119" i="7"/>
  <c r="EE119" i="7"/>
  <c r="EI119" i="7"/>
  <c r="EM119" i="7"/>
  <c r="EQ119" i="7"/>
  <c r="EU119" i="7"/>
  <c r="EY119" i="7"/>
  <c r="FC119" i="7"/>
  <c r="FG119" i="7"/>
  <c r="FK119" i="7"/>
  <c r="FO119" i="7"/>
  <c r="FS119" i="7"/>
  <c r="FW119" i="7"/>
  <c r="GA119" i="7"/>
  <c r="GE119" i="7"/>
  <c r="GI119" i="7"/>
  <c r="GM119" i="7"/>
  <c r="GQ119" i="7"/>
  <c r="GU119" i="7"/>
  <c r="GY119" i="7"/>
  <c r="HC119" i="7"/>
  <c r="HG119" i="7"/>
  <c r="HK119" i="7"/>
  <c r="HO119" i="7"/>
  <c r="HS119" i="7"/>
  <c r="HW119" i="7"/>
  <c r="IA119" i="7"/>
  <c r="IE119" i="7"/>
  <c r="II119" i="7"/>
  <c r="IM119" i="7"/>
  <c r="IQ119" i="7"/>
  <c r="IU119" i="7"/>
  <c r="IY119" i="7"/>
  <c r="JC119" i="7"/>
  <c r="JG119" i="7"/>
  <c r="JK119" i="7"/>
  <c r="JO119" i="7"/>
  <c r="JS119" i="7"/>
  <c r="AQ119" i="7"/>
  <c r="AU119" i="7"/>
  <c r="AY119" i="7"/>
  <c r="BC119" i="7"/>
  <c r="BG119" i="7"/>
  <c r="BK119" i="7"/>
  <c r="BO119" i="7"/>
  <c r="BS119" i="7"/>
  <c r="BW119" i="7"/>
  <c r="CA119" i="7"/>
  <c r="CE119" i="7"/>
  <c r="CL119" i="7"/>
  <c r="CP119" i="7"/>
  <c r="CT119" i="7"/>
  <c r="CX119" i="7"/>
  <c r="DD119" i="7"/>
  <c r="DH119" i="7"/>
  <c r="DL119" i="7"/>
  <c r="DP119" i="7"/>
  <c r="DT119" i="7"/>
  <c r="DX119" i="7"/>
  <c r="EB119" i="7"/>
  <c r="EF119" i="7"/>
  <c r="EJ119" i="7"/>
  <c r="EN119" i="7"/>
  <c r="ER119" i="7"/>
  <c r="EV119" i="7"/>
  <c r="EZ119" i="7"/>
  <c r="FD119" i="7"/>
  <c r="FH119" i="7"/>
  <c r="FL119" i="7"/>
  <c r="FP119" i="7"/>
  <c r="FT119" i="7"/>
  <c r="FX119" i="7"/>
  <c r="GB119" i="7"/>
  <c r="GF119" i="7"/>
  <c r="GJ119" i="7"/>
  <c r="GN119" i="7"/>
  <c r="GR119" i="7"/>
  <c r="GV119" i="7"/>
  <c r="GZ119" i="7"/>
  <c r="HD119" i="7"/>
  <c r="HH119" i="7"/>
  <c r="HL119" i="7"/>
  <c r="HP119" i="7"/>
  <c r="HT119" i="7"/>
  <c r="HX119" i="7"/>
  <c r="IB119" i="7"/>
  <c r="IF119" i="7"/>
  <c r="IJ119" i="7"/>
  <c r="IN119" i="7"/>
  <c r="IR119" i="7"/>
  <c r="IV119" i="7"/>
  <c r="IZ119" i="7"/>
  <c r="JD119" i="7"/>
  <c r="JH119" i="7"/>
  <c r="JL119" i="7"/>
  <c r="JP119" i="7"/>
  <c r="JT119" i="7"/>
  <c r="AR119" i="7"/>
  <c r="AV119" i="7"/>
  <c r="AZ119" i="7"/>
  <c r="BD119" i="7"/>
  <c r="BH119" i="7"/>
  <c r="BL119" i="7"/>
  <c r="BP119" i="7"/>
  <c r="BT119" i="7"/>
  <c r="BX119" i="7"/>
  <c r="CB119" i="7"/>
  <c r="CI119" i="7"/>
  <c r="CM119" i="7"/>
  <c r="CQ119" i="7"/>
  <c r="CU119" i="7"/>
  <c r="CY119" i="7"/>
  <c r="DE119" i="7"/>
  <c r="DI119" i="7"/>
  <c r="DM119" i="7"/>
  <c r="DQ119" i="7"/>
  <c r="DU119" i="7"/>
  <c r="DY119" i="7"/>
  <c r="EC119" i="7"/>
  <c r="EG119" i="7"/>
  <c r="EK119" i="7"/>
  <c r="EO119" i="7"/>
  <c r="ES119" i="7"/>
  <c r="EW119" i="7"/>
  <c r="FA119" i="7"/>
  <c r="FE119" i="7"/>
  <c r="FI119" i="7"/>
  <c r="FM119" i="7"/>
  <c r="FQ119" i="7"/>
  <c r="FU119" i="7"/>
  <c r="FY119" i="7"/>
  <c r="GC119" i="7"/>
  <c r="GG119" i="7"/>
  <c r="GK119" i="7"/>
  <c r="GO119" i="7"/>
  <c r="GS119" i="7"/>
  <c r="GW119" i="7"/>
  <c r="HA119" i="7"/>
  <c r="HE119" i="7"/>
  <c r="HI119" i="7"/>
  <c r="HM119" i="7"/>
  <c r="HQ119" i="7"/>
  <c r="HU119" i="7"/>
  <c r="HY119" i="7"/>
  <c r="IC119" i="7"/>
  <c r="IG119" i="7"/>
  <c r="IK119" i="7"/>
  <c r="IO119" i="7"/>
  <c r="IS119" i="7"/>
  <c r="IW119" i="7"/>
  <c r="JA119" i="7"/>
  <c r="JE119" i="7"/>
  <c r="JI119" i="7"/>
  <c r="JM119" i="7"/>
  <c r="JQ119" i="7"/>
  <c r="JU119" i="7"/>
  <c r="AO119" i="7"/>
  <c r="AS119" i="7"/>
  <c r="AW119" i="7"/>
  <c r="BA119" i="7"/>
  <c r="BE119" i="7"/>
  <c r="BI119" i="7"/>
  <c r="BM119" i="7"/>
  <c r="BQ119" i="7"/>
  <c r="BU119" i="7"/>
  <c r="BY119" i="7"/>
  <c r="CC119" i="7"/>
  <c r="CJ119" i="7"/>
  <c r="CN119" i="7"/>
  <c r="CR119" i="7"/>
  <c r="CV119" i="7"/>
  <c r="DB119" i="7"/>
  <c r="DF119" i="7"/>
  <c r="DJ119" i="7"/>
  <c r="DN119" i="7"/>
  <c r="DR119" i="7"/>
  <c r="DV119" i="7"/>
  <c r="DZ119" i="7"/>
  <c r="ED119" i="7"/>
  <c r="EH119" i="7"/>
  <c r="EL119" i="7"/>
  <c r="EP119" i="7"/>
  <c r="ET119" i="7"/>
  <c r="EX119" i="7"/>
  <c r="FB119" i="7"/>
  <c r="FF119" i="7"/>
  <c r="FJ119" i="7"/>
  <c r="FN119" i="7"/>
  <c r="FR119" i="7"/>
  <c r="FV119" i="7"/>
  <c r="FZ119" i="7"/>
  <c r="GD119" i="7"/>
  <c r="GH119" i="7"/>
  <c r="GL119" i="7"/>
  <c r="GP119" i="7"/>
  <c r="GT119" i="7"/>
  <c r="GX119" i="7"/>
  <c r="HB119" i="7"/>
  <c r="HF119" i="7"/>
  <c r="HJ119" i="7"/>
  <c r="HN119" i="7"/>
  <c r="HR119" i="7"/>
  <c r="HV119" i="7"/>
  <c r="HZ119" i="7"/>
  <c r="ID119" i="7"/>
  <c r="IH119" i="7"/>
  <c r="IL119" i="7"/>
  <c r="IP119" i="7"/>
  <c r="IT119" i="7"/>
  <c r="IX119" i="7"/>
  <c r="JB119" i="7"/>
  <c r="JF119" i="7"/>
  <c r="JJ119" i="7"/>
  <c r="JN119" i="7"/>
  <c r="JR119" i="7"/>
  <c r="AP117" i="7"/>
  <c r="AT117" i="7"/>
  <c r="AX117" i="7"/>
  <c r="BB117" i="7"/>
  <c r="BF117" i="7"/>
  <c r="BJ117" i="7"/>
  <c r="BN117" i="7"/>
  <c r="BR117" i="7"/>
  <c r="BV117" i="7"/>
  <c r="BZ117" i="7"/>
  <c r="CD117" i="7"/>
  <c r="CI117" i="7"/>
  <c r="CN117" i="7"/>
  <c r="CS117" i="7"/>
  <c r="CW117" i="7"/>
  <c r="DC117" i="7"/>
  <c r="DG117" i="7"/>
  <c r="DK117" i="7"/>
  <c r="DO117" i="7"/>
  <c r="DS117" i="7"/>
  <c r="DW117" i="7"/>
  <c r="EA117" i="7"/>
  <c r="EE117" i="7"/>
  <c r="EI117" i="7"/>
  <c r="EM117" i="7"/>
  <c r="EQ117" i="7"/>
  <c r="EU117" i="7"/>
  <c r="EY117" i="7"/>
  <c r="FC117" i="7"/>
  <c r="FG117" i="7"/>
  <c r="FK117" i="7"/>
  <c r="FO117" i="7"/>
  <c r="FS117" i="7"/>
  <c r="FW117" i="7"/>
  <c r="GA117" i="7"/>
  <c r="GE117" i="7"/>
  <c r="GI117" i="7"/>
  <c r="GM117" i="7"/>
  <c r="GQ117" i="7"/>
  <c r="GU117" i="7"/>
  <c r="GY117" i="7"/>
  <c r="HC117" i="7"/>
  <c r="HG117" i="7"/>
  <c r="HK117" i="7"/>
  <c r="HO117" i="7"/>
  <c r="HS117" i="7"/>
  <c r="HW117" i="7"/>
  <c r="IA117" i="7"/>
  <c r="IE117" i="7"/>
  <c r="II117" i="7"/>
  <c r="IM117" i="7"/>
  <c r="IQ117" i="7"/>
  <c r="IU117" i="7"/>
  <c r="IY117" i="7"/>
  <c r="JC117" i="7"/>
  <c r="JG117" i="7"/>
  <c r="JK117" i="7"/>
  <c r="JO117" i="7"/>
  <c r="JS117" i="7"/>
  <c r="AQ117" i="7"/>
  <c r="AU117" i="7"/>
  <c r="AY117" i="7"/>
  <c r="BC117" i="7"/>
  <c r="BG117" i="7"/>
  <c r="BK117" i="7"/>
  <c r="BO117" i="7"/>
  <c r="BS117" i="7"/>
  <c r="BW117" i="7"/>
  <c r="CA117" i="7"/>
  <c r="CE117" i="7"/>
  <c r="CJ117" i="7"/>
  <c r="CO117" i="7"/>
  <c r="CT117" i="7"/>
  <c r="CX117" i="7"/>
  <c r="DD117" i="7"/>
  <c r="DH117" i="7"/>
  <c r="DL117" i="7"/>
  <c r="DP117" i="7"/>
  <c r="DT117" i="7"/>
  <c r="DX117" i="7"/>
  <c r="EB117" i="7"/>
  <c r="EF117" i="7"/>
  <c r="EJ117" i="7"/>
  <c r="EN117" i="7"/>
  <c r="ER117" i="7"/>
  <c r="EV117" i="7"/>
  <c r="EZ117" i="7"/>
  <c r="FD117" i="7"/>
  <c r="FH117" i="7"/>
  <c r="FL117" i="7"/>
  <c r="FP117" i="7"/>
  <c r="FT117" i="7"/>
  <c r="FX117" i="7"/>
  <c r="GB117" i="7"/>
  <c r="GF117" i="7"/>
  <c r="GJ117" i="7"/>
  <c r="GN117" i="7"/>
  <c r="GR117" i="7"/>
  <c r="GV117" i="7"/>
  <c r="GZ117" i="7"/>
  <c r="HD117" i="7"/>
  <c r="HH117" i="7"/>
  <c r="HL117" i="7"/>
  <c r="HP117" i="7"/>
  <c r="HT117" i="7"/>
  <c r="HX117" i="7"/>
  <c r="IB117" i="7"/>
  <c r="IF117" i="7"/>
  <c r="IJ117" i="7"/>
  <c r="IN117" i="7"/>
  <c r="IR117" i="7"/>
  <c r="IV117" i="7"/>
  <c r="IZ117" i="7"/>
  <c r="JD117" i="7"/>
  <c r="JH117" i="7"/>
  <c r="JL117" i="7"/>
  <c r="JP117" i="7"/>
  <c r="JT117" i="7"/>
  <c r="AR117" i="7"/>
  <c r="AV117" i="7"/>
  <c r="AZ117" i="7"/>
  <c r="BD117" i="7"/>
  <c r="BH117" i="7"/>
  <c r="BL117" i="7"/>
  <c r="BP117" i="7"/>
  <c r="BT117" i="7"/>
  <c r="BX117" i="7"/>
  <c r="CB117" i="7"/>
  <c r="CG117" i="7"/>
  <c r="CK117" i="7"/>
  <c r="CQ117" i="7"/>
  <c r="CU117" i="7"/>
  <c r="CY117" i="7"/>
  <c r="DE117" i="7"/>
  <c r="DI117" i="7"/>
  <c r="DM117" i="7"/>
  <c r="DQ117" i="7"/>
  <c r="DU117" i="7"/>
  <c r="DY117" i="7"/>
  <c r="EC117" i="7"/>
  <c r="EG117" i="7"/>
  <c r="EK117" i="7"/>
  <c r="EO117" i="7"/>
  <c r="ES117" i="7"/>
  <c r="EW117" i="7"/>
  <c r="FA117" i="7"/>
  <c r="FE117" i="7"/>
  <c r="FI117" i="7"/>
  <c r="FM117" i="7"/>
  <c r="FQ117" i="7"/>
  <c r="FU117" i="7"/>
  <c r="FY117" i="7"/>
  <c r="GC117" i="7"/>
  <c r="GG117" i="7"/>
  <c r="GK117" i="7"/>
  <c r="GO117" i="7"/>
  <c r="GS117" i="7"/>
  <c r="GW117" i="7"/>
  <c r="HA117" i="7"/>
  <c r="HE117" i="7"/>
  <c r="HI117" i="7"/>
  <c r="HM117" i="7"/>
  <c r="HQ117" i="7"/>
  <c r="HU117" i="7"/>
  <c r="HY117" i="7"/>
  <c r="IC117" i="7"/>
  <c r="IG117" i="7"/>
  <c r="IK117" i="7"/>
  <c r="IO117" i="7"/>
  <c r="IS117" i="7"/>
  <c r="IW117" i="7"/>
  <c r="JA117" i="7"/>
  <c r="JE117" i="7"/>
  <c r="JI117" i="7"/>
  <c r="JM117" i="7"/>
  <c r="JQ117" i="7"/>
  <c r="JU117" i="7"/>
  <c r="AO117" i="7"/>
  <c r="AS117" i="7"/>
  <c r="AW117" i="7"/>
  <c r="BA117" i="7"/>
  <c r="BE117" i="7"/>
  <c r="BI117" i="7"/>
  <c r="BM117" i="7"/>
  <c r="BQ117" i="7"/>
  <c r="BU117" i="7"/>
  <c r="BY117" i="7"/>
  <c r="CC117" i="7"/>
  <c r="CH117" i="7"/>
  <c r="CM117" i="7"/>
  <c r="CR117" i="7"/>
  <c r="CV117" i="7"/>
  <c r="DB117" i="7"/>
  <c r="DF117" i="7"/>
  <c r="DJ117" i="7"/>
  <c r="DN117" i="7"/>
  <c r="DR117" i="7"/>
  <c r="DV117" i="7"/>
  <c r="DZ117" i="7"/>
  <c r="ED117" i="7"/>
  <c r="EH117" i="7"/>
  <c r="EL117" i="7"/>
  <c r="EP117" i="7"/>
  <c r="ET117" i="7"/>
  <c r="EX117" i="7"/>
  <c r="FB117" i="7"/>
  <c r="FF117" i="7"/>
  <c r="FJ117" i="7"/>
  <c r="FN117" i="7"/>
  <c r="FR117" i="7"/>
  <c r="FV117" i="7"/>
  <c r="FZ117" i="7"/>
  <c r="GD117" i="7"/>
  <c r="GH117" i="7"/>
  <c r="GL117" i="7"/>
  <c r="GP117" i="7"/>
  <c r="GT117" i="7"/>
  <c r="GX117" i="7"/>
  <c r="HB117" i="7"/>
  <c r="HF117" i="7"/>
  <c r="HJ117" i="7"/>
  <c r="HN117" i="7"/>
  <c r="HR117" i="7"/>
  <c r="HV117" i="7"/>
  <c r="HZ117" i="7"/>
  <c r="ID117" i="7"/>
  <c r="IH117" i="7"/>
  <c r="IL117" i="7"/>
  <c r="IP117" i="7"/>
  <c r="IT117" i="7"/>
  <c r="IX117" i="7"/>
  <c r="JB117" i="7"/>
  <c r="JF117" i="7"/>
  <c r="JJ117" i="7"/>
  <c r="JN117" i="7"/>
  <c r="JR117" i="7"/>
  <c r="AR115" i="7"/>
  <c r="AV115" i="7"/>
  <c r="AZ115" i="7"/>
  <c r="BD115" i="7"/>
  <c r="BH115" i="7"/>
  <c r="BL115" i="7"/>
  <c r="BP115" i="7"/>
  <c r="BT115" i="7"/>
  <c r="BX115" i="7"/>
  <c r="CB115" i="7"/>
  <c r="CF115" i="7"/>
  <c r="CK115" i="7"/>
  <c r="CP115" i="7"/>
  <c r="CT115" i="7"/>
  <c r="CX115" i="7"/>
  <c r="DD115" i="7"/>
  <c r="DH115" i="7"/>
  <c r="DL115" i="7"/>
  <c r="DP115" i="7"/>
  <c r="DT115" i="7"/>
  <c r="DX115" i="7"/>
  <c r="EB115" i="7"/>
  <c r="EF115" i="7"/>
  <c r="EJ115" i="7"/>
  <c r="EN115" i="7"/>
  <c r="ER115" i="7"/>
  <c r="EV115" i="7"/>
  <c r="EZ115" i="7"/>
  <c r="FD115" i="7"/>
  <c r="FH115" i="7"/>
  <c r="FL115" i="7"/>
  <c r="FP115" i="7"/>
  <c r="FT115" i="7"/>
  <c r="FX115" i="7"/>
  <c r="GB115" i="7"/>
  <c r="GF115" i="7"/>
  <c r="GJ115" i="7"/>
  <c r="GN115" i="7"/>
  <c r="GR115" i="7"/>
  <c r="GV115" i="7"/>
  <c r="GZ115" i="7"/>
  <c r="HD115" i="7"/>
  <c r="HH115" i="7"/>
  <c r="HL115" i="7"/>
  <c r="HP115" i="7"/>
  <c r="HT115" i="7"/>
  <c r="HX115" i="7"/>
  <c r="IB115" i="7"/>
  <c r="IF115" i="7"/>
  <c r="IJ115" i="7"/>
  <c r="IN115" i="7"/>
  <c r="IR115" i="7"/>
  <c r="IV115" i="7"/>
  <c r="IZ115" i="7"/>
  <c r="JD115" i="7"/>
  <c r="JH115" i="7"/>
  <c r="JL115" i="7"/>
  <c r="JP115" i="7"/>
  <c r="JT115" i="7"/>
  <c r="AO115" i="7"/>
  <c r="AS115" i="7"/>
  <c r="AW115" i="7"/>
  <c r="BA115" i="7"/>
  <c r="BE115" i="7"/>
  <c r="BI115" i="7"/>
  <c r="BM115" i="7"/>
  <c r="BQ115" i="7"/>
  <c r="BU115" i="7"/>
  <c r="BY115" i="7"/>
  <c r="CC115" i="7"/>
  <c r="CG115" i="7"/>
  <c r="CL115" i="7"/>
  <c r="CQ115" i="7"/>
  <c r="CU115" i="7"/>
  <c r="CY115" i="7"/>
  <c r="DE115" i="7"/>
  <c r="DI115" i="7"/>
  <c r="DM115" i="7"/>
  <c r="DQ115" i="7"/>
  <c r="DU115" i="7"/>
  <c r="DY115" i="7"/>
  <c r="EC115" i="7"/>
  <c r="EG115" i="7"/>
  <c r="EK115" i="7"/>
  <c r="EO115" i="7"/>
  <c r="ES115" i="7"/>
  <c r="EW115" i="7"/>
  <c r="FA115" i="7"/>
  <c r="FE115" i="7"/>
  <c r="FI115" i="7"/>
  <c r="FM115" i="7"/>
  <c r="FQ115" i="7"/>
  <c r="FU115" i="7"/>
  <c r="FY115" i="7"/>
  <c r="GC115" i="7"/>
  <c r="GG115" i="7"/>
  <c r="GK115" i="7"/>
  <c r="GO115" i="7"/>
  <c r="GS115" i="7"/>
  <c r="GW115" i="7"/>
  <c r="HA115" i="7"/>
  <c r="HE115" i="7"/>
  <c r="HI115" i="7"/>
  <c r="HM115" i="7"/>
  <c r="HQ115" i="7"/>
  <c r="HU115" i="7"/>
  <c r="HY115" i="7"/>
  <c r="IC115" i="7"/>
  <c r="IG115" i="7"/>
  <c r="IK115" i="7"/>
  <c r="IO115" i="7"/>
  <c r="IS115" i="7"/>
  <c r="IW115" i="7"/>
  <c r="JA115" i="7"/>
  <c r="JE115" i="7"/>
  <c r="JI115" i="7"/>
  <c r="JM115" i="7"/>
  <c r="JQ115" i="7"/>
  <c r="JU115" i="7"/>
  <c r="AP115" i="7"/>
  <c r="AT115" i="7"/>
  <c r="AX115" i="7"/>
  <c r="BB115" i="7"/>
  <c r="BF115" i="7"/>
  <c r="BJ115" i="7"/>
  <c r="BN115" i="7"/>
  <c r="BR115" i="7"/>
  <c r="BV115" i="7"/>
  <c r="BZ115" i="7"/>
  <c r="CD115" i="7"/>
  <c r="CH115" i="7"/>
  <c r="CM115" i="7"/>
  <c r="CR115" i="7"/>
  <c r="CV115" i="7"/>
  <c r="DB115" i="7"/>
  <c r="DF115" i="7"/>
  <c r="DJ115" i="7"/>
  <c r="DN115" i="7"/>
  <c r="DR115" i="7"/>
  <c r="DV115" i="7"/>
  <c r="DZ115" i="7"/>
  <c r="ED115" i="7"/>
  <c r="EH115" i="7"/>
  <c r="EL115" i="7"/>
  <c r="EP115" i="7"/>
  <c r="ET115" i="7"/>
  <c r="EX115" i="7"/>
  <c r="FB115" i="7"/>
  <c r="FF115" i="7"/>
  <c r="FJ115" i="7"/>
  <c r="FN115" i="7"/>
  <c r="FR115" i="7"/>
  <c r="FV115" i="7"/>
  <c r="FZ115" i="7"/>
  <c r="GD115" i="7"/>
  <c r="GH115" i="7"/>
  <c r="GL115" i="7"/>
  <c r="GP115" i="7"/>
  <c r="GT115" i="7"/>
  <c r="GX115" i="7"/>
  <c r="HB115" i="7"/>
  <c r="HF115" i="7"/>
  <c r="HJ115" i="7"/>
  <c r="HN115" i="7"/>
  <c r="HR115" i="7"/>
  <c r="HV115" i="7"/>
  <c r="HZ115" i="7"/>
  <c r="ID115" i="7"/>
  <c r="IH115" i="7"/>
  <c r="IL115" i="7"/>
  <c r="IP115" i="7"/>
  <c r="IT115" i="7"/>
  <c r="IX115" i="7"/>
  <c r="JB115" i="7"/>
  <c r="JF115" i="7"/>
  <c r="JJ115" i="7"/>
  <c r="JN115" i="7"/>
  <c r="JR115" i="7"/>
  <c r="AQ115" i="7"/>
  <c r="AU115" i="7"/>
  <c r="AY115" i="7"/>
  <c r="BC115" i="7"/>
  <c r="BG115" i="7"/>
  <c r="BK115" i="7"/>
  <c r="BO115" i="7"/>
  <c r="BS115" i="7"/>
  <c r="BW115" i="7"/>
  <c r="CA115" i="7"/>
  <c r="CE115" i="7"/>
  <c r="CJ115" i="7"/>
  <c r="CO115" i="7"/>
  <c r="CS115" i="7"/>
  <c r="CW115" i="7"/>
  <c r="DC115" i="7"/>
  <c r="DG115" i="7"/>
  <c r="DK115" i="7"/>
  <c r="DO115" i="7"/>
  <c r="DS115" i="7"/>
  <c r="DW115" i="7"/>
  <c r="EA115" i="7"/>
  <c r="EE115" i="7"/>
  <c r="EI115" i="7"/>
  <c r="EM115" i="7"/>
  <c r="EQ115" i="7"/>
  <c r="EU115" i="7"/>
  <c r="EY115" i="7"/>
  <c r="FC115" i="7"/>
  <c r="FG115" i="7"/>
  <c r="FK115" i="7"/>
  <c r="FO115" i="7"/>
  <c r="FS115" i="7"/>
  <c r="FW115" i="7"/>
  <c r="GA115" i="7"/>
  <c r="GE115" i="7"/>
  <c r="GI115" i="7"/>
  <c r="GM115" i="7"/>
  <c r="GQ115" i="7"/>
  <c r="GU115" i="7"/>
  <c r="GY115" i="7"/>
  <c r="HC115" i="7"/>
  <c r="HG115" i="7"/>
  <c r="HK115" i="7"/>
  <c r="HO115" i="7"/>
  <c r="HS115" i="7"/>
  <c r="HW115" i="7"/>
  <c r="IA115" i="7"/>
  <c r="IE115" i="7"/>
  <c r="II115" i="7"/>
  <c r="IM115" i="7"/>
  <c r="IQ115" i="7"/>
  <c r="IU115" i="7"/>
  <c r="IY115" i="7"/>
  <c r="JC115" i="7"/>
  <c r="JG115" i="7"/>
  <c r="JK115" i="7"/>
  <c r="JO115" i="7"/>
  <c r="JS115" i="7"/>
  <c r="AR113" i="7"/>
  <c r="AV113" i="7"/>
  <c r="AZ113" i="7"/>
  <c r="BD113" i="7"/>
  <c r="BH113" i="7"/>
  <c r="BL113" i="7"/>
  <c r="BP113" i="7"/>
  <c r="BT113" i="7"/>
  <c r="BX113" i="7"/>
  <c r="CB113" i="7"/>
  <c r="CF113" i="7"/>
  <c r="CM113" i="7"/>
  <c r="CQ113" i="7"/>
  <c r="CU113" i="7"/>
  <c r="CY113" i="7"/>
  <c r="DE113" i="7"/>
  <c r="DI113" i="7"/>
  <c r="DM113" i="7"/>
  <c r="DQ113" i="7"/>
  <c r="DU113" i="7"/>
  <c r="DY113" i="7"/>
  <c r="EC113" i="7"/>
  <c r="EG113" i="7"/>
  <c r="EK113" i="7"/>
  <c r="EO113" i="7"/>
  <c r="ES113" i="7"/>
  <c r="EW113" i="7"/>
  <c r="FA113" i="7"/>
  <c r="FE113" i="7"/>
  <c r="FI113" i="7"/>
  <c r="FM113" i="7"/>
  <c r="FQ113" i="7"/>
  <c r="FU113" i="7"/>
  <c r="FY113" i="7"/>
  <c r="GC113" i="7"/>
  <c r="GG113" i="7"/>
  <c r="GK113" i="7"/>
  <c r="GO113" i="7"/>
  <c r="GS113" i="7"/>
  <c r="GW113" i="7"/>
  <c r="HA113" i="7"/>
  <c r="HE113" i="7"/>
  <c r="HI113" i="7"/>
  <c r="HM113" i="7"/>
  <c r="HQ113" i="7"/>
  <c r="HU113" i="7"/>
  <c r="HY113" i="7"/>
  <c r="IC113" i="7"/>
  <c r="IG113" i="7"/>
  <c r="IK113" i="7"/>
  <c r="IO113" i="7"/>
  <c r="IS113" i="7"/>
  <c r="IW113" i="7"/>
  <c r="JA113" i="7"/>
  <c r="JE113" i="7"/>
  <c r="JI113" i="7"/>
  <c r="JM113" i="7"/>
  <c r="JQ113" i="7"/>
  <c r="JU113" i="7"/>
  <c r="AO113" i="7"/>
  <c r="AS113" i="7"/>
  <c r="AW113" i="7"/>
  <c r="BA113" i="7"/>
  <c r="BE113" i="7"/>
  <c r="BI113" i="7"/>
  <c r="BM113" i="7"/>
  <c r="BQ113" i="7"/>
  <c r="BU113" i="7"/>
  <c r="BY113" i="7"/>
  <c r="CC113" i="7"/>
  <c r="CH113" i="7"/>
  <c r="CN113" i="7"/>
  <c r="CR113" i="7"/>
  <c r="CV113" i="7"/>
  <c r="DB113" i="7"/>
  <c r="DF113" i="7"/>
  <c r="DJ113" i="7"/>
  <c r="DN113" i="7"/>
  <c r="DR113" i="7"/>
  <c r="DV113" i="7"/>
  <c r="DZ113" i="7"/>
  <c r="ED113" i="7"/>
  <c r="EH113" i="7"/>
  <c r="EL113" i="7"/>
  <c r="EP113" i="7"/>
  <c r="ET113" i="7"/>
  <c r="EX113" i="7"/>
  <c r="FB113" i="7"/>
  <c r="FF113" i="7"/>
  <c r="FJ113" i="7"/>
  <c r="FN113" i="7"/>
  <c r="FR113" i="7"/>
  <c r="FV113" i="7"/>
  <c r="FZ113" i="7"/>
  <c r="GD113" i="7"/>
  <c r="GH113" i="7"/>
  <c r="GL113" i="7"/>
  <c r="GP113" i="7"/>
  <c r="GT113" i="7"/>
  <c r="GX113" i="7"/>
  <c r="HB113" i="7"/>
  <c r="HF113" i="7"/>
  <c r="HJ113" i="7"/>
  <c r="HN113" i="7"/>
  <c r="HR113" i="7"/>
  <c r="HV113" i="7"/>
  <c r="HZ113" i="7"/>
  <c r="ID113" i="7"/>
  <c r="IH113" i="7"/>
  <c r="IL113" i="7"/>
  <c r="IP113" i="7"/>
  <c r="IT113" i="7"/>
  <c r="IX113" i="7"/>
  <c r="JB113" i="7"/>
  <c r="JF113" i="7"/>
  <c r="JJ113" i="7"/>
  <c r="JN113" i="7"/>
  <c r="JR113" i="7"/>
  <c r="AP113" i="7"/>
  <c r="AT113" i="7"/>
  <c r="AX113" i="7"/>
  <c r="BB113" i="7"/>
  <c r="BF113" i="7"/>
  <c r="BJ113" i="7"/>
  <c r="BN113" i="7"/>
  <c r="BR113" i="7"/>
  <c r="BV113" i="7"/>
  <c r="BZ113" i="7"/>
  <c r="CD113" i="7"/>
  <c r="CJ113" i="7"/>
  <c r="CO113" i="7"/>
  <c r="CS113" i="7"/>
  <c r="CW113" i="7"/>
  <c r="DC113" i="7"/>
  <c r="DG113" i="7"/>
  <c r="DK113" i="7"/>
  <c r="DO113" i="7"/>
  <c r="DS113" i="7"/>
  <c r="DW113" i="7"/>
  <c r="EA113" i="7"/>
  <c r="EE113" i="7"/>
  <c r="EI113" i="7"/>
  <c r="EM113" i="7"/>
  <c r="EQ113" i="7"/>
  <c r="EU113" i="7"/>
  <c r="EY113" i="7"/>
  <c r="FC113" i="7"/>
  <c r="FG113" i="7"/>
  <c r="FK113" i="7"/>
  <c r="FO113" i="7"/>
  <c r="FS113" i="7"/>
  <c r="FW113" i="7"/>
  <c r="GA113" i="7"/>
  <c r="GE113" i="7"/>
  <c r="GI113" i="7"/>
  <c r="GM113" i="7"/>
  <c r="GQ113" i="7"/>
  <c r="GU113" i="7"/>
  <c r="GY113" i="7"/>
  <c r="HC113" i="7"/>
  <c r="HG113" i="7"/>
  <c r="HK113" i="7"/>
  <c r="HO113" i="7"/>
  <c r="HS113" i="7"/>
  <c r="HW113" i="7"/>
  <c r="IA113" i="7"/>
  <c r="IE113" i="7"/>
  <c r="II113" i="7"/>
  <c r="IM113" i="7"/>
  <c r="IQ113" i="7"/>
  <c r="IU113" i="7"/>
  <c r="IY113" i="7"/>
  <c r="JC113" i="7"/>
  <c r="JG113" i="7"/>
  <c r="JK113" i="7"/>
  <c r="JO113" i="7"/>
  <c r="JS113" i="7"/>
  <c r="AQ113" i="7"/>
  <c r="AU113" i="7"/>
  <c r="AY113" i="7"/>
  <c r="BC113" i="7"/>
  <c r="BG113" i="7"/>
  <c r="BK113" i="7"/>
  <c r="BO113" i="7"/>
  <c r="BS113" i="7"/>
  <c r="BW113" i="7"/>
  <c r="CA113" i="7"/>
  <c r="CE113" i="7"/>
  <c r="CK113" i="7"/>
  <c r="CP113" i="7"/>
  <c r="CT113" i="7"/>
  <c r="CX113" i="7"/>
  <c r="DD113" i="7"/>
  <c r="DH113" i="7"/>
  <c r="DL113" i="7"/>
  <c r="DP113" i="7"/>
  <c r="DT113" i="7"/>
  <c r="DX113" i="7"/>
  <c r="EB113" i="7"/>
  <c r="EF113" i="7"/>
  <c r="EJ113" i="7"/>
  <c r="EN113" i="7"/>
  <c r="ER113" i="7"/>
  <c r="EV113" i="7"/>
  <c r="EZ113" i="7"/>
  <c r="FD113" i="7"/>
  <c r="FH113" i="7"/>
  <c r="FL113" i="7"/>
  <c r="FP113" i="7"/>
  <c r="FT113" i="7"/>
  <c r="FX113" i="7"/>
  <c r="GB113" i="7"/>
  <c r="GF113" i="7"/>
  <c r="GJ113" i="7"/>
  <c r="GN113" i="7"/>
  <c r="GR113" i="7"/>
  <c r="GV113" i="7"/>
  <c r="GZ113" i="7"/>
  <c r="HD113" i="7"/>
  <c r="HH113" i="7"/>
  <c r="HL113" i="7"/>
  <c r="HP113" i="7"/>
  <c r="HT113" i="7"/>
  <c r="HX113" i="7"/>
  <c r="IB113" i="7"/>
  <c r="IF113" i="7"/>
  <c r="IJ113" i="7"/>
  <c r="IN113" i="7"/>
  <c r="IR113" i="7"/>
  <c r="IV113" i="7"/>
  <c r="IZ113" i="7"/>
  <c r="JD113" i="7"/>
  <c r="JH113" i="7"/>
  <c r="JL113" i="7"/>
  <c r="JP113" i="7"/>
  <c r="JT113" i="7"/>
  <c r="AO111" i="7"/>
  <c r="AS111" i="7"/>
  <c r="AW111" i="7"/>
  <c r="BA111" i="7"/>
  <c r="BE111" i="7"/>
  <c r="BI111" i="7"/>
  <c r="BM111" i="7"/>
  <c r="BQ111" i="7"/>
  <c r="BU111" i="7"/>
  <c r="BY111" i="7"/>
  <c r="CC111" i="7"/>
  <c r="CG111" i="7"/>
  <c r="CM111" i="7"/>
  <c r="CQ111" i="7"/>
  <c r="CU111" i="7"/>
  <c r="CY111" i="7"/>
  <c r="DE111" i="7"/>
  <c r="DI111" i="7"/>
  <c r="DM111" i="7"/>
  <c r="DQ111" i="7"/>
  <c r="DU111" i="7"/>
  <c r="DY111" i="7"/>
  <c r="EC111" i="7"/>
  <c r="EG111" i="7"/>
  <c r="EK111" i="7"/>
  <c r="EO111" i="7"/>
  <c r="ES111" i="7"/>
  <c r="EW111" i="7"/>
  <c r="FA111" i="7"/>
  <c r="FE111" i="7"/>
  <c r="FI111" i="7"/>
  <c r="FM111" i="7"/>
  <c r="FQ111" i="7"/>
  <c r="FU111" i="7"/>
  <c r="FY111" i="7"/>
  <c r="GC111" i="7"/>
  <c r="GG111" i="7"/>
  <c r="GK111" i="7"/>
  <c r="GO111" i="7"/>
  <c r="GS111" i="7"/>
  <c r="GW111" i="7"/>
  <c r="HA111" i="7"/>
  <c r="HE111" i="7"/>
  <c r="HI111" i="7"/>
  <c r="HM111" i="7"/>
  <c r="HQ111" i="7"/>
  <c r="HU111" i="7"/>
  <c r="HY111" i="7"/>
  <c r="IC111" i="7"/>
  <c r="IG111" i="7"/>
  <c r="IK111" i="7"/>
  <c r="IO111" i="7"/>
  <c r="IS111" i="7"/>
  <c r="AN111" i="7"/>
  <c r="AT111" i="7"/>
  <c r="AY111" i="7"/>
  <c r="BD111" i="7"/>
  <c r="BJ111" i="7"/>
  <c r="BO111" i="7"/>
  <c r="BT111" i="7"/>
  <c r="BZ111" i="7"/>
  <c r="CE111" i="7"/>
  <c r="CL111" i="7"/>
  <c r="CR111" i="7"/>
  <c r="CW111" i="7"/>
  <c r="DD111" i="7"/>
  <c r="DJ111" i="7"/>
  <c r="DO111" i="7"/>
  <c r="DT111" i="7"/>
  <c r="DZ111" i="7"/>
  <c r="EE111" i="7"/>
  <c r="EJ111" i="7"/>
  <c r="EP111" i="7"/>
  <c r="EU111" i="7"/>
  <c r="EZ111" i="7"/>
  <c r="FF111" i="7"/>
  <c r="FK111" i="7"/>
  <c r="FP111" i="7"/>
  <c r="FV111" i="7"/>
  <c r="GA111" i="7"/>
  <c r="GF111" i="7"/>
  <c r="GL111" i="7"/>
  <c r="GQ111" i="7"/>
  <c r="GV111" i="7"/>
  <c r="HB111" i="7"/>
  <c r="HG111" i="7"/>
  <c r="HL111" i="7"/>
  <c r="HR111" i="7"/>
  <c r="HW111" i="7"/>
  <c r="IB111" i="7"/>
  <c r="IH111" i="7"/>
  <c r="IM111" i="7"/>
  <c r="IR111" i="7"/>
  <c r="IW111" i="7"/>
  <c r="JA111" i="7"/>
  <c r="JE111" i="7"/>
  <c r="JI111" i="7"/>
  <c r="JM111" i="7"/>
  <c r="JQ111" i="7"/>
  <c r="JU111" i="7"/>
  <c r="AP111" i="7"/>
  <c r="AU111" i="7"/>
  <c r="AZ111" i="7"/>
  <c r="BF111" i="7"/>
  <c r="BK111" i="7"/>
  <c r="BP111" i="7"/>
  <c r="BV111" i="7"/>
  <c r="CA111" i="7"/>
  <c r="CF111" i="7"/>
  <c r="CN111" i="7"/>
  <c r="CS111" i="7"/>
  <c r="CX111" i="7"/>
  <c r="DF111" i="7"/>
  <c r="DK111" i="7"/>
  <c r="DP111" i="7"/>
  <c r="DV111" i="7"/>
  <c r="EA111" i="7"/>
  <c r="EF111" i="7"/>
  <c r="EL111" i="7"/>
  <c r="EQ111" i="7"/>
  <c r="EV111" i="7"/>
  <c r="FB111" i="7"/>
  <c r="FG111" i="7"/>
  <c r="FL111" i="7"/>
  <c r="FR111" i="7"/>
  <c r="FW111" i="7"/>
  <c r="GB111" i="7"/>
  <c r="GH111" i="7"/>
  <c r="GM111" i="7"/>
  <c r="GR111" i="7"/>
  <c r="GX111" i="7"/>
  <c r="HC111" i="7"/>
  <c r="HH111" i="7"/>
  <c r="HN111" i="7"/>
  <c r="HS111" i="7"/>
  <c r="HX111" i="7"/>
  <c r="ID111" i="7"/>
  <c r="II111" i="7"/>
  <c r="IN111" i="7"/>
  <c r="IT111" i="7"/>
  <c r="IX111" i="7"/>
  <c r="JB111" i="7"/>
  <c r="JF111" i="7"/>
  <c r="JJ111" i="7"/>
  <c r="JN111" i="7"/>
  <c r="JR111" i="7"/>
  <c r="AQ111" i="7"/>
  <c r="AV111" i="7"/>
  <c r="BB111" i="7"/>
  <c r="BG111" i="7"/>
  <c r="BL111" i="7"/>
  <c r="BR111" i="7"/>
  <c r="BW111" i="7"/>
  <c r="CB111" i="7"/>
  <c r="CJ111" i="7"/>
  <c r="CO111" i="7"/>
  <c r="CT111" i="7"/>
  <c r="DB111" i="7"/>
  <c r="DG111" i="7"/>
  <c r="DL111" i="7"/>
  <c r="DR111" i="7"/>
  <c r="DW111" i="7"/>
  <c r="EB111" i="7"/>
  <c r="EH111" i="7"/>
  <c r="EM111" i="7"/>
  <c r="ER111" i="7"/>
  <c r="EX111" i="7"/>
  <c r="FC111" i="7"/>
  <c r="FH111" i="7"/>
  <c r="FN111" i="7"/>
  <c r="FS111" i="7"/>
  <c r="FX111" i="7"/>
  <c r="GD111" i="7"/>
  <c r="GI111" i="7"/>
  <c r="GN111" i="7"/>
  <c r="GT111" i="7"/>
  <c r="GY111" i="7"/>
  <c r="HD111" i="7"/>
  <c r="HJ111" i="7"/>
  <c r="HO111" i="7"/>
  <c r="HT111" i="7"/>
  <c r="HZ111" i="7"/>
  <c r="IE111" i="7"/>
  <c r="IJ111" i="7"/>
  <c r="IP111" i="7"/>
  <c r="IU111" i="7"/>
  <c r="IY111" i="7"/>
  <c r="JC111" i="7"/>
  <c r="JG111" i="7"/>
  <c r="JK111" i="7"/>
  <c r="JO111" i="7"/>
  <c r="JS111" i="7"/>
  <c r="AR111" i="7"/>
  <c r="AX111" i="7"/>
  <c r="BC111" i="7"/>
  <c r="BH111" i="7"/>
  <c r="BN111" i="7"/>
  <c r="BS111" i="7"/>
  <c r="BX111" i="7"/>
  <c r="CD111" i="7"/>
  <c r="CK111" i="7"/>
  <c r="CP111" i="7"/>
  <c r="CV111" i="7"/>
  <c r="DC111" i="7"/>
  <c r="DH111" i="7"/>
  <c r="DN111" i="7"/>
  <c r="DS111" i="7"/>
  <c r="DX111" i="7"/>
  <c r="ED111" i="7"/>
  <c r="EI111" i="7"/>
  <c r="EN111" i="7"/>
  <c r="ET111" i="7"/>
  <c r="EY111" i="7"/>
  <c r="FD111" i="7"/>
  <c r="FJ111" i="7"/>
  <c r="FO111" i="7"/>
  <c r="FT111" i="7"/>
  <c r="FZ111" i="7"/>
  <c r="GE111" i="7"/>
  <c r="GJ111" i="7"/>
  <c r="GP111" i="7"/>
  <c r="GU111" i="7"/>
  <c r="GZ111" i="7"/>
  <c r="HF111" i="7"/>
  <c r="HK111" i="7"/>
  <c r="HP111" i="7"/>
  <c r="HV111" i="7"/>
  <c r="IA111" i="7"/>
  <c r="IF111" i="7"/>
  <c r="IL111" i="7"/>
  <c r="IQ111" i="7"/>
  <c r="IV111" i="7"/>
  <c r="IZ111" i="7"/>
  <c r="JD111" i="7"/>
  <c r="JH111" i="7"/>
  <c r="JL111" i="7"/>
  <c r="JP111" i="7"/>
  <c r="JT111" i="7"/>
  <c r="CZ110" i="7"/>
  <c r="P110" i="7"/>
  <c r="AM110" i="7" s="1"/>
  <c r="AQ108" i="7"/>
  <c r="AU108" i="7"/>
  <c r="AY108" i="7"/>
  <c r="BC108" i="7"/>
  <c r="BG108" i="7"/>
  <c r="BN108" i="7"/>
  <c r="BR108" i="7"/>
  <c r="BV108" i="7"/>
  <c r="BZ108" i="7"/>
  <c r="CF108" i="7"/>
  <c r="CJ108" i="7"/>
  <c r="CN108" i="7"/>
  <c r="CR108" i="7"/>
  <c r="CV108" i="7"/>
  <c r="CZ108" i="7"/>
  <c r="DD108" i="7"/>
  <c r="DH108" i="7"/>
  <c r="DL108" i="7"/>
  <c r="DP108" i="7"/>
  <c r="DT108" i="7"/>
  <c r="DX108" i="7"/>
  <c r="EB108" i="7"/>
  <c r="EF108" i="7"/>
  <c r="EJ108" i="7"/>
  <c r="EN108" i="7"/>
  <c r="ER108" i="7"/>
  <c r="EV108" i="7"/>
  <c r="EZ108" i="7"/>
  <c r="FD108" i="7"/>
  <c r="FH108" i="7"/>
  <c r="FL108" i="7"/>
  <c r="FP108" i="7"/>
  <c r="FT108" i="7"/>
  <c r="FX108" i="7"/>
  <c r="GB108" i="7"/>
  <c r="GF108" i="7"/>
  <c r="GJ108" i="7"/>
  <c r="GN108" i="7"/>
  <c r="GR108" i="7"/>
  <c r="GV108" i="7"/>
  <c r="GZ108" i="7"/>
  <c r="HD108" i="7"/>
  <c r="HH108" i="7"/>
  <c r="HL108" i="7"/>
  <c r="HP108" i="7"/>
  <c r="HT108" i="7"/>
  <c r="HX108" i="7"/>
  <c r="IB108" i="7"/>
  <c r="IF108" i="7"/>
  <c r="IJ108" i="7"/>
  <c r="IN108" i="7"/>
  <c r="IR108" i="7"/>
  <c r="IV108" i="7"/>
  <c r="IZ108" i="7"/>
  <c r="JD108" i="7"/>
  <c r="JH108" i="7"/>
  <c r="JL108" i="7"/>
  <c r="JP108" i="7"/>
  <c r="JT108" i="7"/>
  <c r="AR108" i="7"/>
  <c r="AV108" i="7"/>
  <c r="AZ108" i="7"/>
  <c r="BD108" i="7"/>
  <c r="BH108" i="7"/>
  <c r="BO108" i="7"/>
  <c r="BS108" i="7"/>
  <c r="BW108" i="7"/>
  <c r="CA108" i="7"/>
  <c r="CG108" i="7"/>
  <c r="CK108" i="7"/>
  <c r="CO108" i="7"/>
  <c r="CS108" i="7"/>
  <c r="CW108" i="7"/>
  <c r="DA108" i="7"/>
  <c r="DE108" i="7"/>
  <c r="DI108" i="7"/>
  <c r="DM108" i="7"/>
  <c r="DQ108" i="7"/>
  <c r="DU108" i="7"/>
  <c r="DY108" i="7"/>
  <c r="EC108" i="7"/>
  <c r="EG108" i="7"/>
  <c r="EK108" i="7"/>
  <c r="EO108" i="7"/>
  <c r="ES108" i="7"/>
  <c r="EW108" i="7"/>
  <c r="FA108" i="7"/>
  <c r="FE108" i="7"/>
  <c r="FI108" i="7"/>
  <c r="FM108" i="7"/>
  <c r="FQ108" i="7"/>
  <c r="FU108" i="7"/>
  <c r="FY108" i="7"/>
  <c r="GC108" i="7"/>
  <c r="GG108" i="7"/>
  <c r="GK108" i="7"/>
  <c r="GO108" i="7"/>
  <c r="GS108" i="7"/>
  <c r="GW108" i="7"/>
  <c r="HA108" i="7"/>
  <c r="HE108" i="7"/>
  <c r="HI108" i="7"/>
  <c r="HM108" i="7"/>
  <c r="HQ108" i="7"/>
  <c r="HU108" i="7"/>
  <c r="HY108" i="7"/>
  <c r="IC108" i="7"/>
  <c r="IG108" i="7"/>
  <c r="IK108" i="7"/>
  <c r="IO108" i="7"/>
  <c r="IS108" i="7"/>
  <c r="IW108" i="7"/>
  <c r="JA108" i="7"/>
  <c r="JE108" i="7"/>
  <c r="JI108" i="7"/>
  <c r="JM108" i="7"/>
  <c r="JQ108" i="7"/>
  <c r="JU108" i="7"/>
  <c r="AO108" i="7"/>
  <c r="AS108" i="7"/>
  <c r="AW108" i="7"/>
  <c r="BA108" i="7"/>
  <c r="BE108" i="7"/>
  <c r="BI108" i="7"/>
  <c r="BP108" i="7"/>
  <c r="BT108" i="7"/>
  <c r="BX108" i="7"/>
  <c r="CB108" i="7"/>
  <c r="CH108" i="7"/>
  <c r="CL108" i="7"/>
  <c r="CP108" i="7"/>
  <c r="CT108" i="7"/>
  <c r="CX108" i="7"/>
  <c r="DB108" i="7"/>
  <c r="DF108" i="7"/>
  <c r="DJ108" i="7"/>
  <c r="DN108" i="7"/>
  <c r="DR108" i="7"/>
  <c r="DV108" i="7"/>
  <c r="DZ108" i="7"/>
  <c r="ED108" i="7"/>
  <c r="EH108" i="7"/>
  <c r="EL108" i="7"/>
  <c r="EP108" i="7"/>
  <c r="ET108" i="7"/>
  <c r="EX108" i="7"/>
  <c r="FB108" i="7"/>
  <c r="FF108" i="7"/>
  <c r="FJ108" i="7"/>
  <c r="FN108" i="7"/>
  <c r="FR108" i="7"/>
  <c r="FV108" i="7"/>
  <c r="FZ108" i="7"/>
  <c r="GD108" i="7"/>
  <c r="GH108" i="7"/>
  <c r="GL108" i="7"/>
  <c r="GP108" i="7"/>
  <c r="GT108" i="7"/>
  <c r="GX108" i="7"/>
  <c r="HB108" i="7"/>
  <c r="HF108" i="7"/>
  <c r="HJ108" i="7"/>
  <c r="HN108" i="7"/>
  <c r="HR108" i="7"/>
  <c r="HV108" i="7"/>
  <c r="HZ108" i="7"/>
  <c r="ID108" i="7"/>
  <c r="IH108" i="7"/>
  <c r="IL108" i="7"/>
  <c r="IP108" i="7"/>
  <c r="IT108" i="7"/>
  <c r="IX108" i="7"/>
  <c r="JB108" i="7"/>
  <c r="JF108" i="7"/>
  <c r="JJ108" i="7"/>
  <c r="JN108" i="7"/>
  <c r="JR108" i="7"/>
  <c r="AP108" i="7"/>
  <c r="AT108" i="7"/>
  <c r="AX108" i="7"/>
  <c r="BB108" i="7"/>
  <c r="BF108" i="7"/>
  <c r="BJ108" i="7"/>
  <c r="BQ108" i="7"/>
  <c r="BU108" i="7"/>
  <c r="BY108" i="7"/>
  <c r="CC108" i="7"/>
  <c r="CI108" i="7"/>
  <c r="CM108" i="7"/>
  <c r="CQ108" i="7"/>
  <c r="CU108" i="7"/>
  <c r="CY108" i="7"/>
  <c r="DC108" i="7"/>
  <c r="DG108" i="7"/>
  <c r="DK108" i="7"/>
  <c r="DO108" i="7"/>
  <c r="DS108" i="7"/>
  <c r="DW108" i="7"/>
  <c r="EA108" i="7"/>
  <c r="EE108" i="7"/>
  <c r="EI108" i="7"/>
  <c r="EM108" i="7"/>
  <c r="EQ108" i="7"/>
  <c r="EU108" i="7"/>
  <c r="EY108" i="7"/>
  <c r="FC108" i="7"/>
  <c r="FG108" i="7"/>
  <c r="FK108" i="7"/>
  <c r="FO108" i="7"/>
  <c r="FS108" i="7"/>
  <c r="FW108" i="7"/>
  <c r="GA108" i="7"/>
  <c r="GE108" i="7"/>
  <c r="GI108" i="7"/>
  <c r="GM108" i="7"/>
  <c r="GQ108" i="7"/>
  <c r="GU108" i="7"/>
  <c r="GY108" i="7"/>
  <c r="HC108" i="7"/>
  <c r="HG108" i="7"/>
  <c r="HK108" i="7"/>
  <c r="HO108" i="7"/>
  <c r="HS108" i="7"/>
  <c r="HW108" i="7"/>
  <c r="IA108" i="7"/>
  <c r="IE108" i="7"/>
  <c r="II108" i="7"/>
  <c r="IM108" i="7"/>
  <c r="IQ108" i="7"/>
  <c r="IU108" i="7"/>
  <c r="IY108" i="7"/>
  <c r="JC108" i="7"/>
  <c r="JG108" i="7"/>
  <c r="JK108" i="7"/>
  <c r="JO108" i="7"/>
  <c r="JS108" i="7"/>
  <c r="AR106" i="7"/>
  <c r="AV106" i="7"/>
  <c r="AZ106" i="7"/>
  <c r="BD106" i="7"/>
  <c r="BH106" i="7"/>
  <c r="BM106" i="7"/>
  <c r="BR106" i="7"/>
  <c r="BV106" i="7"/>
  <c r="BZ106" i="7"/>
  <c r="CF106" i="7"/>
  <c r="CJ106" i="7"/>
  <c r="CN106" i="7"/>
  <c r="CR106" i="7"/>
  <c r="CV106" i="7"/>
  <c r="CZ106" i="7"/>
  <c r="DD106" i="7"/>
  <c r="DH106" i="7"/>
  <c r="DL106" i="7"/>
  <c r="DP106" i="7"/>
  <c r="DT106" i="7"/>
  <c r="DX106" i="7"/>
  <c r="EB106" i="7"/>
  <c r="EF106" i="7"/>
  <c r="EJ106" i="7"/>
  <c r="EN106" i="7"/>
  <c r="ER106" i="7"/>
  <c r="EV106" i="7"/>
  <c r="EZ106" i="7"/>
  <c r="FD106" i="7"/>
  <c r="FH106" i="7"/>
  <c r="FL106" i="7"/>
  <c r="FP106" i="7"/>
  <c r="FT106" i="7"/>
  <c r="FX106" i="7"/>
  <c r="GB106" i="7"/>
  <c r="GF106" i="7"/>
  <c r="GJ106" i="7"/>
  <c r="GN106" i="7"/>
  <c r="GR106" i="7"/>
  <c r="GV106" i="7"/>
  <c r="GZ106" i="7"/>
  <c r="HD106" i="7"/>
  <c r="HH106" i="7"/>
  <c r="HL106" i="7"/>
  <c r="HP106" i="7"/>
  <c r="HT106" i="7"/>
  <c r="HX106" i="7"/>
  <c r="IB106" i="7"/>
  <c r="IF106" i="7"/>
  <c r="IJ106" i="7"/>
  <c r="IN106" i="7"/>
  <c r="IR106" i="7"/>
  <c r="IV106" i="7"/>
  <c r="IZ106" i="7"/>
  <c r="JD106" i="7"/>
  <c r="JH106" i="7"/>
  <c r="JL106" i="7"/>
  <c r="JP106" i="7"/>
  <c r="JT106" i="7"/>
  <c r="AO106" i="7"/>
  <c r="AS106" i="7"/>
  <c r="AW106" i="7"/>
  <c r="BA106" i="7"/>
  <c r="BE106" i="7"/>
  <c r="BI106" i="7"/>
  <c r="BN106" i="7"/>
  <c r="BS106" i="7"/>
  <c r="BW106" i="7"/>
  <c r="CA106" i="7"/>
  <c r="CG106" i="7"/>
  <c r="CK106" i="7"/>
  <c r="CO106" i="7"/>
  <c r="CS106" i="7"/>
  <c r="CW106" i="7"/>
  <c r="DA106" i="7"/>
  <c r="DE106" i="7"/>
  <c r="DI106" i="7"/>
  <c r="DM106" i="7"/>
  <c r="DQ106" i="7"/>
  <c r="DU106" i="7"/>
  <c r="DY106" i="7"/>
  <c r="EC106" i="7"/>
  <c r="EG106" i="7"/>
  <c r="EK106" i="7"/>
  <c r="EO106" i="7"/>
  <c r="ES106" i="7"/>
  <c r="EW106" i="7"/>
  <c r="FA106" i="7"/>
  <c r="FE106" i="7"/>
  <c r="FI106" i="7"/>
  <c r="FM106" i="7"/>
  <c r="FQ106" i="7"/>
  <c r="FU106" i="7"/>
  <c r="FY106" i="7"/>
  <c r="GC106" i="7"/>
  <c r="GG106" i="7"/>
  <c r="GK106" i="7"/>
  <c r="GO106" i="7"/>
  <c r="GS106" i="7"/>
  <c r="GW106" i="7"/>
  <c r="HA106" i="7"/>
  <c r="HE106" i="7"/>
  <c r="HI106" i="7"/>
  <c r="HM106" i="7"/>
  <c r="HQ106" i="7"/>
  <c r="HU106" i="7"/>
  <c r="HY106" i="7"/>
  <c r="IC106" i="7"/>
  <c r="IG106" i="7"/>
  <c r="IK106" i="7"/>
  <c r="IO106" i="7"/>
  <c r="IS106" i="7"/>
  <c r="IW106" i="7"/>
  <c r="JA106" i="7"/>
  <c r="JE106" i="7"/>
  <c r="JI106" i="7"/>
  <c r="JM106" i="7"/>
  <c r="JQ106" i="7"/>
  <c r="JU106" i="7"/>
  <c r="AP106" i="7"/>
  <c r="AT106" i="7"/>
  <c r="AX106" i="7"/>
  <c r="BB106" i="7"/>
  <c r="BF106" i="7"/>
  <c r="BJ106" i="7"/>
  <c r="BO106" i="7"/>
  <c r="BT106" i="7"/>
  <c r="BX106" i="7"/>
  <c r="CB106" i="7"/>
  <c r="CH106" i="7"/>
  <c r="CL106" i="7"/>
  <c r="CP106" i="7"/>
  <c r="CT106" i="7"/>
  <c r="CX106" i="7"/>
  <c r="DB106" i="7"/>
  <c r="DF106" i="7"/>
  <c r="DJ106" i="7"/>
  <c r="DN106" i="7"/>
  <c r="DR106" i="7"/>
  <c r="DV106" i="7"/>
  <c r="DZ106" i="7"/>
  <c r="ED106" i="7"/>
  <c r="EH106" i="7"/>
  <c r="EL106" i="7"/>
  <c r="EP106" i="7"/>
  <c r="ET106" i="7"/>
  <c r="EX106" i="7"/>
  <c r="FB106" i="7"/>
  <c r="FF106" i="7"/>
  <c r="FJ106" i="7"/>
  <c r="FN106" i="7"/>
  <c r="FR106" i="7"/>
  <c r="FV106" i="7"/>
  <c r="FZ106" i="7"/>
  <c r="GD106" i="7"/>
  <c r="GH106" i="7"/>
  <c r="GL106" i="7"/>
  <c r="GP106" i="7"/>
  <c r="GT106" i="7"/>
  <c r="GX106" i="7"/>
  <c r="HB106" i="7"/>
  <c r="HF106" i="7"/>
  <c r="HJ106" i="7"/>
  <c r="HN106" i="7"/>
  <c r="HR106" i="7"/>
  <c r="HV106" i="7"/>
  <c r="HZ106" i="7"/>
  <c r="ID106" i="7"/>
  <c r="IH106" i="7"/>
  <c r="IL106" i="7"/>
  <c r="IP106" i="7"/>
  <c r="IT106" i="7"/>
  <c r="IX106" i="7"/>
  <c r="JB106" i="7"/>
  <c r="JF106" i="7"/>
  <c r="JJ106" i="7"/>
  <c r="JN106" i="7"/>
  <c r="JR106" i="7"/>
  <c r="AQ106" i="7"/>
  <c r="AU106" i="7"/>
  <c r="AY106" i="7"/>
  <c r="BC106" i="7"/>
  <c r="BG106" i="7"/>
  <c r="BK106" i="7"/>
  <c r="BP106" i="7"/>
  <c r="BU106" i="7"/>
  <c r="BY106" i="7"/>
  <c r="CC106" i="7"/>
  <c r="CI106" i="7"/>
  <c r="CM106" i="7"/>
  <c r="CQ106" i="7"/>
  <c r="CU106" i="7"/>
  <c r="CY106" i="7"/>
  <c r="DC106" i="7"/>
  <c r="DG106" i="7"/>
  <c r="DK106" i="7"/>
  <c r="DO106" i="7"/>
  <c r="DS106" i="7"/>
  <c r="DW106" i="7"/>
  <c r="EA106" i="7"/>
  <c r="EE106" i="7"/>
  <c r="EI106" i="7"/>
  <c r="EM106" i="7"/>
  <c r="EQ106" i="7"/>
  <c r="EU106" i="7"/>
  <c r="EY106" i="7"/>
  <c r="FC106" i="7"/>
  <c r="FG106" i="7"/>
  <c r="FK106" i="7"/>
  <c r="FO106" i="7"/>
  <c r="FS106" i="7"/>
  <c r="FW106" i="7"/>
  <c r="GA106" i="7"/>
  <c r="GE106" i="7"/>
  <c r="GI106" i="7"/>
  <c r="GM106" i="7"/>
  <c r="GQ106" i="7"/>
  <c r="GU106" i="7"/>
  <c r="GY106" i="7"/>
  <c r="HC106" i="7"/>
  <c r="HG106" i="7"/>
  <c r="HK106" i="7"/>
  <c r="HO106" i="7"/>
  <c r="HS106" i="7"/>
  <c r="HW106" i="7"/>
  <c r="IA106" i="7"/>
  <c r="IE106" i="7"/>
  <c r="II106" i="7"/>
  <c r="IM106" i="7"/>
  <c r="IQ106" i="7"/>
  <c r="IU106" i="7"/>
  <c r="IY106" i="7"/>
  <c r="JC106" i="7"/>
  <c r="JG106" i="7"/>
  <c r="JK106" i="7"/>
  <c r="JO106" i="7"/>
  <c r="JS106" i="7"/>
  <c r="AO371" i="7"/>
  <c r="AS371" i="7"/>
  <c r="AW371" i="7"/>
  <c r="BA371" i="7"/>
  <c r="BE371" i="7"/>
  <c r="BI371" i="7"/>
  <c r="BM371" i="7"/>
  <c r="BQ371" i="7"/>
  <c r="BU371" i="7"/>
  <c r="BY371" i="7"/>
  <c r="CC371" i="7"/>
  <c r="CG371" i="7"/>
  <c r="CK371" i="7"/>
  <c r="CO371" i="7"/>
  <c r="CS371" i="7"/>
  <c r="CW371" i="7"/>
  <c r="DA371" i="7"/>
  <c r="DE371" i="7"/>
  <c r="DI371" i="7"/>
  <c r="DM371" i="7"/>
  <c r="DQ371" i="7"/>
  <c r="DU371" i="7"/>
  <c r="DY371" i="7"/>
  <c r="EC371" i="7"/>
  <c r="EG371" i="7"/>
  <c r="EK371" i="7"/>
  <c r="EO371" i="7"/>
  <c r="ES371" i="7"/>
  <c r="EW371" i="7"/>
  <c r="FA371" i="7"/>
  <c r="FE371" i="7"/>
  <c r="FI371" i="7"/>
  <c r="FM371" i="7"/>
  <c r="FQ371" i="7"/>
  <c r="FU371" i="7"/>
  <c r="FY371" i="7"/>
  <c r="GC371" i="7"/>
  <c r="GG371" i="7"/>
  <c r="GK371" i="7"/>
  <c r="GO371" i="7"/>
  <c r="GS371" i="7"/>
  <c r="GW371" i="7"/>
  <c r="HA371" i="7"/>
  <c r="HE371" i="7"/>
  <c r="HI371" i="7"/>
  <c r="HM371" i="7"/>
  <c r="HQ371" i="7"/>
  <c r="HU371" i="7"/>
  <c r="HY371" i="7"/>
  <c r="IC371" i="7"/>
  <c r="IG371" i="7"/>
  <c r="IK371" i="7"/>
  <c r="IO371" i="7"/>
  <c r="IS371" i="7"/>
  <c r="IW371" i="7"/>
  <c r="JA371" i="7"/>
  <c r="JG371" i="7"/>
  <c r="JK371" i="7"/>
  <c r="JO371" i="7"/>
  <c r="JS371" i="7"/>
  <c r="AX371" i="7"/>
  <c r="BN371" i="7"/>
  <c r="CD371" i="7"/>
  <c r="CT371" i="7"/>
  <c r="DJ371" i="7"/>
  <c r="DZ371" i="7"/>
  <c r="EL371" i="7"/>
  <c r="FB371" i="7"/>
  <c r="FR371" i="7"/>
  <c r="GH371" i="7"/>
  <c r="GX371" i="7"/>
  <c r="HN371" i="7"/>
  <c r="ID371" i="7"/>
  <c r="IP371" i="7"/>
  <c r="JH371" i="7"/>
  <c r="BB371" i="7"/>
  <c r="BR371" i="7"/>
  <c r="CH371" i="7"/>
  <c r="DF371" i="7"/>
  <c r="DV371" i="7"/>
  <c r="EP371" i="7"/>
  <c r="FF371" i="7"/>
  <c r="FZ371" i="7"/>
  <c r="GT371" i="7"/>
  <c r="HJ371" i="7"/>
  <c r="HZ371" i="7"/>
  <c r="IT371" i="7"/>
  <c r="JL371" i="7"/>
  <c r="AQ371" i="7"/>
  <c r="AU371" i="7"/>
  <c r="AY371" i="7"/>
  <c r="BC371" i="7"/>
  <c r="BG371" i="7"/>
  <c r="BK371" i="7"/>
  <c r="BO371" i="7"/>
  <c r="BS371" i="7"/>
  <c r="BW371" i="7"/>
  <c r="CA371" i="7"/>
  <c r="CE371" i="7"/>
  <c r="CI371" i="7"/>
  <c r="CM371" i="7"/>
  <c r="CQ371" i="7"/>
  <c r="CU371" i="7"/>
  <c r="CY371" i="7"/>
  <c r="DC371" i="7"/>
  <c r="DG371" i="7"/>
  <c r="DK371" i="7"/>
  <c r="DO371" i="7"/>
  <c r="DS371" i="7"/>
  <c r="DW371" i="7"/>
  <c r="EA371" i="7"/>
  <c r="EE371" i="7"/>
  <c r="EI371" i="7"/>
  <c r="EM371" i="7"/>
  <c r="EQ371" i="7"/>
  <c r="EU371" i="7"/>
  <c r="EY371" i="7"/>
  <c r="FC371" i="7"/>
  <c r="FG371" i="7"/>
  <c r="FK371" i="7"/>
  <c r="FO371" i="7"/>
  <c r="FS371" i="7"/>
  <c r="FW371" i="7"/>
  <c r="GA371" i="7"/>
  <c r="GE371" i="7"/>
  <c r="GI371" i="7"/>
  <c r="GM371" i="7"/>
  <c r="GQ371" i="7"/>
  <c r="GU371" i="7"/>
  <c r="GY371" i="7"/>
  <c r="HC371" i="7"/>
  <c r="HG371" i="7"/>
  <c r="HK371" i="7"/>
  <c r="HO371" i="7"/>
  <c r="HS371" i="7"/>
  <c r="HW371" i="7"/>
  <c r="IA371" i="7"/>
  <c r="IE371" i="7"/>
  <c r="II371" i="7"/>
  <c r="IM371" i="7"/>
  <c r="IQ371" i="7"/>
  <c r="IU371" i="7"/>
  <c r="IY371" i="7"/>
  <c r="JE371" i="7"/>
  <c r="JI371" i="7"/>
  <c r="JM371" i="7"/>
  <c r="JQ371" i="7"/>
  <c r="AP371" i="7"/>
  <c r="BF371" i="7"/>
  <c r="BZ371" i="7"/>
  <c r="CP371" i="7"/>
  <c r="DB371" i="7"/>
  <c r="DR371" i="7"/>
  <c r="ED371" i="7"/>
  <c r="ET371" i="7"/>
  <c r="FN371" i="7"/>
  <c r="GD371" i="7"/>
  <c r="GL371" i="7"/>
  <c r="HB371" i="7"/>
  <c r="HV371" i="7"/>
  <c r="IL371" i="7"/>
  <c r="IX371" i="7"/>
  <c r="JP371" i="7"/>
  <c r="AR371" i="7"/>
  <c r="AV371" i="7"/>
  <c r="AZ371" i="7"/>
  <c r="BD371" i="7"/>
  <c r="BH371" i="7"/>
  <c r="BL371" i="7"/>
  <c r="BP371" i="7"/>
  <c r="BT371" i="7"/>
  <c r="BX371" i="7"/>
  <c r="CB371" i="7"/>
  <c r="CF371" i="7"/>
  <c r="CJ371" i="7"/>
  <c r="CN371" i="7"/>
  <c r="CR371" i="7"/>
  <c r="CV371" i="7"/>
  <c r="CZ371" i="7"/>
  <c r="DD371" i="7"/>
  <c r="DH371" i="7"/>
  <c r="DL371" i="7"/>
  <c r="DP371" i="7"/>
  <c r="DT371" i="7"/>
  <c r="DX371" i="7"/>
  <c r="EB371" i="7"/>
  <c r="EF371" i="7"/>
  <c r="EJ371" i="7"/>
  <c r="EN371" i="7"/>
  <c r="ER371" i="7"/>
  <c r="EV371" i="7"/>
  <c r="EZ371" i="7"/>
  <c r="FD371" i="7"/>
  <c r="FH371" i="7"/>
  <c r="FL371" i="7"/>
  <c r="FP371" i="7"/>
  <c r="FT371" i="7"/>
  <c r="FX371" i="7"/>
  <c r="GB371" i="7"/>
  <c r="GF371" i="7"/>
  <c r="GJ371" i="7"/>
  <c r="GN371" i="7"/>
  <c r="GR371" i="7"/>
  <c r="GV371" i="7"/>
  <c r="GZ371" i="7"/>
  <c r="HD371" i="7"/>
  <c r="HH371" i="7"/>
  <c r="HL371" i="7"/>
  <c r="HP371" i="7"/>
  <c r="HT371" i="7"/>
  <c r="HX371" i="7"/>
  <c r="IB371" i="7"/>
  <c r="IF371" i="7"/>
  <c r="IJ371" i="7"/>
  <c r="IN371" i="7"/>
  <c r="IR371" i="7"/>
  <c r="IV371" i="7"/>
  <c r="IZ371" i="7"/>
  <c r="JF371" i="7"/>
  <c r="JJ371" i="7"/>
  <c r="JN371" i="7"/>
  <c r="JR371" i="7"/>
  <c r="AT371" i="7"/>
  <c r="BJ371" i="7"/>
  <c r="BV371" i="7"/>
  <c r="CL371" i="7"/>
  <c r="CX371" i="7"/>
  <c r="DN371" i="7"/>
  <c r="EH371" i="7"/>
  <c r="EX371" i="7"/>
  <c r="FJ371" i="7"/>
  <c r="FV371" i="7"/>
  <c r="GP371" i="7"/>
  <c r="HF371" i="7"/>
  <c r="HR371" i="7"/>
  <c r="IH371" i="7"/>
  <c r="JD371" i="7"/>
  <c r="AQ363" i="7"/>
  <c r="AU363" i="7"/>
  <c r="AY363" i="7"/>
  <c r="BC363" i="7"/>
  <c r="BG363" i="7"/>
  <c r="BK363" i="7"/>
  <c r="BO363" i="7"/>
  <c r="BS363" i="7"/>
  <c r="BW363" i="7"/>
  <c r="CA363" i="7"/>
  <c r="CE363" i="7"/>
  <c r="CI363" i="7"/>
  <c r="CM363" i="7"/>
  <c r="CQ363" i="7"/>
  <c r="CU363" i="7"/>
  <c r="CY363" i="7"/>
  <c r="DC363" i="7"/>
  <c r="DG363" i="7"/>
  <c r="DK363" i="7"/>
  <c r="DO363" i="7"/>
  <c r="DS363" i="7"/>
  <c r="DW363" i="7"/>
  <c r="EA363" i="7"/>
  <c r="EE363" i="7"/>
  <c r="EI363" i="7"/>
  <c r="EM363" i="7"/>
  <c r="EQ363" i="7"/>
  <c r="EU363" i="7"/>
  <c r="EY363" i="7"/>
  <c r="FC363" i="7"/>
  <c r="FG363" i="7"/>
  <c r="FK363" i="7"/>
  <c r="FO363" i="7"/>
  <c r="FS363" i="7"/>
  <c r="FW363" i="7"/>
  <c r="GA363" i="7"/>
  <c r="GE363" i="7"/>
  <c r="GI363" i="7"/>
  <c r="GM363" i="7"/>
  <c r="GQ363" i="7"/>
  <c r="GU363" i="7"/>
  <c r="GY363" i="7"/>
  <c r="HC363" i="7"/>
  <c r="HG363" i="7"/>
  <c r="HK363" i="7"/>
  <c r="HO363" i="7"/>
  <c r="HS363" i="7"/>
  <c r="HW363" i="7"/>
  <c r="IA363" i="7"/>
  <c r="IE363" i="7"/>
  <c r="II363" i="7"/>
  <c r="IM363" i="7"/>
  <c r="IQ363" i="7"/>
  <c r="IU363" i="7"/>
  <c r="IY363" i="7"/>
  <c r="JD363" i="7"/>
  <c r="JJ363" i="7"/>
  <c r="JN363" i="7"/>
  <c r="JR363" i="7"/>
  <c r="AR363" i="7"/>
  <c r="AV363" i="7"/>
  <c r="AZ363" i="7"/>
  <c r="BD363" i="7"/>
  <c r="BH363" i="7"/>
  <c r="BL363" i="7"/>
  <c r="BP363" i="7"/>
  <c r="BT363" i="7"/>
  <c r="BX363" i="7"/>
  <c r="CB363" i="7"/>
  <c r="CF363" i="7"/>
  <c r="CJ363" i="7"/>
  <c r="CN363" i="7"/>
  <c r="CR363" i="7"/>
  <c r="CV363" i="7"/>
  <c r="CZ363" i="7"/>
  <c r="DD363" i="7"/>
  <c r="DH363" i="7"/>
  <c r="DL363" i="7"/>
  <c r="DP363" i="7"/>
  <c r="DT363" i="7"/>
  <c r="DX363" i="7"/>
  <c r="EB363" i="7"/>
  <c r="EF363" i="7"/>
  <c r="EJ363" i="7"/>
  <c r="EN363" i="7"/>
  <c r="ER363" i="7"/>
  <c r="EV363" i="7"/>
  <c r="EZ363" i="7"/>
  <c r="FD363" i="7"/>
  <c r="FH363" i="7"/>
  <c r="FL363" i="7"/>
  <c r="FP363" i="7"/>
  <c r="FT363" i="7"/>
  <c r="FX363" i="7"/>
  <c r="GB363" i="7"/>
  <c r="GF363" i="7"/>
  <c r="GJ363" i="7"/>
  <c r="GN363" i="7"/>
  <c r="GR363" i="7"/>
  <c r="GV363" i="7"/>
  <c r="GZ363" i="7"/>
  <c r="HD363" i="7"/>
  <c r="HH363" i="7"/>
  <c r="HL363" i="7"/>
  <c r="HP363" i="7"/>
  <c r="HT363" i="7"/>
  <c r="HX363" i="7"/>
  <c r="IB363" i="7"/>
  <c r="IF363" i="7"/>
  <c r="IJ363" i="7"/>
  <c r="IN363" i="7"/>
  <c r="IR363" i="7"/>
  <c r="IV363" i="7"/>
  <c r="IZ363" i="7"/>
  <c r="JE363" i="7"/>
  <c r="JK363" i="7"/>
  <c r="JO363" i="7"/>
  <c r="JS363" i="7"/>
  <c r="AO363" i="7"/>
  <c r="AS363" i="7"/>
  <c r="AW363" i="7"/>
  <c r="BA363" i="7"/>
  <c r="BE363" i="7"/>
  <c r="BI363" i="7"/>
  <c r="BM363" i="7"/>
  <c r="BQ363" i="7"/>
  <c r="BU363" i="7"/>
  <c r="BY363" i="7"/>
  <c r="CC363" i="7"/>
  <c r="CG363" i="7"/>
  <c r="CK363" i="7"/>
  <c r="CO363" i="7"/>
  <c r="CS363" i="7"/>
  <c r="CW363" i="7"/>
  <c r="DA363" i="7"/>
  <c r="DE363" i="7"/>
  <c r="DI363" i="7"/>
  <c r="DM363" i="7"/>
  <c r="DQ363" i="7"/>
  <c r="DU363" i="7"/>
  <c r="DY363" i="7"/>
  <c r="EC363" i="7"/>
  <c r="EG363" i="7"/>
  <c r="EK363" i="7"/>
  <c r="EO363" i="7"/>
  <c r="ES363" i="7"/>
  <c r="EW363" i="7"/>
  <c r="FA363" i="7"/>
  <c r="FE363" i="7"/>
  <c r="FI363" i="7"/>
  <c r="FM363" i="7"/>
  <c r="FQ363" i="7"/>
  <c r="FU363" i="7"/>
  <c r="FY363" i="7"/>
  <c r="GC363" i="7"/>
  <c r="GG363" i="7"/>
  <c r="GK363" i="7"/>
  <c r="GO363" i="7"/>
  <c r="GS363" i="7"/>
  <c r="GW363" i="7"/>
  <c r="HA363" i="7"/>
  <c r="HE363" i="7"/>
  <c r="HI363" i="7"/>
  <c r="HM363" i="7"/>
  <c r="HQ363" i="7"/>
  <c r="HU363" i="7"/>
  <c r="HY363" i="7"/>
  <c r="IC363" i="7"/>
  <c r="IG363" i="7"/>
  <c r="IK363" i="7"/>
  <c r="IO363" i="7"/>
  <c r="IS363" i="7"/>
  <c r="IW363" i="7"/>
  <c r="JB363" i="7"/>
  <c r="JH363" i="7"/>
  <c r="JL363" i="7"/>
  <c r="JP363" i="7"/>
  <c r="AP363" i="7"/>
  <c r="AT363" i="7"/>
  <c r="AX363" i="7"/>
  <c r="BB363" i="7"/>
  <c r="BF363" i="7"/>
  <c r="BJ363" i="7"/>
  <c r="BN363" i="7"/>
  <c r="BR363" i="7"/>
  <c r="BV363" i="7"/>
  <c r="BZ363" i="7"/>
  <c r="CD363" i="7"/>
  <c r="CH363" i="7"/>
  <c r="CL363" i="7"/>
  <c r="CP363" i="7"/>
  <c r="CT363" i="7"/>
  <c r="CX363" i="7"/>
  <c r="DB363" i="7"/>
  <c r="DF363" i="7"/>
  <c r="DJ363" i="7"/>
  <c r="DN363" i="7"/>
  <c r="DR363" i="7"/>
  <c r="DV363" i="7"/>
  <c r="DZ363" i="7"/>
  <c r="ED363" i="7"/>
  <c r="EH363" i="7"/>
  <c r="EL363" i="7"/>
  <c r="EP363" i="7"/>
  <c r="ET363" i="7"/>
  <c r="EX363" i="7"/>
  <c r="FB363" i="7"/>
  <c r="FF363" i="7"/>
  <c r="FJ363" i="7"/>
  <c r="FN363" i="7"/>
  <c r="FR363" i="7"/>
  <c r="FV363" i="7"/>
  <c r="FZ363" i="7"/>
  <c r="GD363" i="7"/>
  <c r="GH363" i="7"/>
  <c r="GL363" i="7"/>
  <c r="GP363" i="7"/>
  <c r="GT363" i="7"/>
  <c r="GX363" i="7"/>
  <c r="HB363" i="7"/>
  <c r="HF363" i="7"/>
  <c r="HJ363" i="7"/>
  <c r="HN363" i="7"/>
  <c r="HR363" i="7"/>
  <c r="HV363" i="7"/>
  <c r="HZ363" i="7"/>
  <c r="ID363" i="7"/>
  <c r="IH363" i="7"/>
  <c r="IL363" i="7"/>
  <c r="IP363" i="7"/>
  <c r="IT363" i="7"/>
  <c r="IX363" i="7"/>
  <c r="JC363" i="7"/>
  <c r="JI363" i="7"/>
  <c r="JM363" i="7"/>
  <c r="JQ363" i="7"/>
  <c r="AQ355" i="7"/>
  <c r="AU355" i="7"/>
  <c r="AY355" i="7"/>
  <c r="BC355" i="7"/>
  <c r="BG355" i="7"/>
  <c r="BK355" i="7"/>
  <c r="BO355" i="7"/>
  <c r="BS355" i="7"/>
  <c r="BW355" i="7"/>
  <c r="CA355" i="7"/>
  <c r="CE355" i="7"/>
  <c r="CI355" i="7"/>
  <c r="CM355" i="7"/>
  <c r="CQ355" i="7"/>
  <c r="CU355" i="7"/>
  <c r="CY355" i="7"/>
  <c r="DC355" i="7"/>
  <c r="DG355" i="7"/>
  <c r="DK355" i="7"/>
  <c r="DO355" i="7"/>
  <c r="DS355" i="7"/>
  <c r="DW355" i="7"/>
  <c r="EA355" i="7"/>
  <c r="EE355" i="7"/>
  <c r="EI355" i="7"/>
  <c r="EM355" i="7"/>
  <c r="EQ355" i="7"/>
  <c r="EU355" i="7"/>
  <c r="EY355" i="7"/>
  <c r="FC355" i="7"/>
  <c r="FG355" i="7"/>
  <c r="FK355" i="7"/>
  <c r="FO355" i="7"/>
  <c r="FS355" i="7"/>
  <c r="FW355" i="7"/>
  <c r="GA355" i="7"/>
  <c r="GE355" i="7"/>
  <c r="GI355" i="7"/>
  <c r="GM355" i="7"/>
  <c r="GQ355" i="7"/>
  <c r="GU355" i="7"/>
  <c r="GY355" i="7"/>
  <c r="HC355" i="7"/>
  <c r="HG355" i="7"/>
  <c r="HK355" i="7"/>
  <c r="HO355" i="7"/>
  <c r="HS355" i="7"/>
  <c r="HW355" i="7"/>
  <c r="IA355" i="7"/>
  <c r="IE355" i="7"/>
  <c r="II355" i="7"/>
  <c r="IM355" i="7"/>
  <c r="IQ355" i="7"/>
  <c r="IU355" i="7"/>
  <c r="IY355" i="7"/>
  <c r="JE355" i="7"/>
  <c r="JI355" i="7"/>
  <c r="JM355" i="7"/>
  <c r="JQ355" i="7"/>
  <c r="AR355" i="7"/>
  <c r="AV355" i="7"/>
  <c r="AZ355" i="7"/>
  <c r="BD355" i="7"/>
  <c r="BH355" i="7"/>
  <c r="BL355" i="7"/>
  <c r="BP355" i="7"/>
  <c r="BT355" i="7"/>
  <c r="BX355" i="7"/>
  <c r="CB355" i="7"/>
  <c r="CF355" i="7"/>
  <c r="CJ355" i="7"/>
  <c r="CN355" i="7"/>
  <c r="CR355" i="7"/>
  <c r="CV355" i="7"/>
  <c r="CZ355" i="7"/>
  <c r="DD355" i="7"/>
  <c r="DH355" i="7"/>
  <c r="DL355" i="7"/>
  <c r="DP355" i="7"/>
  <c r="DT355" i="7"/>
  <c r="DX355" i="7"/>
  <c r="EB355" i="7"/>
  <c r="EF355" i="7"/>
  <c r="EJ355" i="7"/>
  <c r="EN355" i="7"/>
  <c r="ER355" i="7"/>
  <c r="EV355" i="7"/>
  <c r="EZ355" i="7"/>
  <c r="FD355" i="7"/>
  <c r="FH355" i="7"/>
  <c r="FL355" i="7"/>
  <c r="FP355" i="7"/>
  <c r="FT355" i="7"/>
  <c r="FX355" i="7"/>
  <c r="GB355" i="7"/>
  <c r="GF355" i="7"/>
  <c r="GJ355" i="7"/>
  <c r="GN355" i="7"/>
  <c r="GR355" i="7"/>
  <c r="GV355" i="7"/>
  <c r="GZ355" i="7"/>
  <c r="HD355" i="7"/>
  <c r="HH355" i="7"/>
  <c r="HL355" i="7"/>
  <c r="HP355" i="7"/>
  <c r="HT355" i="7"/>
  <c r="HX355" i="7"/>
  <c r="IB355" i="7"/>
  <c r="IF355" i="7"/>
  <c r="IJ355" i="7"/>
  <c r="IN355" i="7"/>
  <c r="IR355" i="7"/>
  <c r="IV355" i="7"/>
  <c r="IZ355" i="7"/>
  <c r="JF355" i="7"/>
  <c r="JJ355" i="7"/>
  <c r="JN355" i="7"/>
  <c r="JR355" i="7"/>
  <c r="AO355" i="7"/>
  <c r="AS355" i="7"/>
  <c r="AW355" i="7"/>
  <c r="BA355" i="7"/>
  <c r="BE355" i="7"/>
  <c r="BI355" i="7"/>
  <c r="BM355" i="7"/>
  <c r="BQ355" i="7"/>
  <c r="BU355" i="7"/>
  <c r="BY355" i="7"/>
  <c r="CC355" i="7"/>
  <c r="CG355" i="7"/>
  <c r="CK355" i="7"/>
  <c r="CO355" i="7"/>
  <c r="CS355" i="7"/>
  <c r="CW355" i="7"/>
  <c r="DA355" i="7"/>
  <c r="DE355" i="7"/>
  <c r="DI355" i="7"/>
  <c r="DM355" i="7"/>
  <c r="DQ355" i="7"/>
  <c r="DU355" i="7"/>
  <c r="DY355" i="7"/>
  <c r="EC355" i="7"/>
  <c r="EG355" i="7"/>
  <c r="EK355" i="7"/>
  <c r="EO355" i="7"/>
  <c r="ES355" i="7"/>
  <c r="EW355" i="7"/>
  <c r="FA355" i="7"/>
  <c r="FE355" i="7"/>
  <c r="FI355" i="7"/>
  <c r="FM355" i="7"/>
  <c r="FQ355" i="7"/>
  <c r="FU355" i="7"/>
  <c r="FY355" i="7"/>
  <c r="GC355" i="7"/>
  <c r="GG355" i="7"/>
  <c r="GK355" i="7"/>
  <c r="GO355" i="7"/>
  <c r="GS355" i="7"/>
  <c r="GW355" i="7"/>
  <c r="HA355" i="7"/>
  <c r="HE355" i="7"/>
  <c r="HI355" i="7"/>
  <c r="HM355" i="7"/>
  <c r="HQ355" i="7"/>
  <c r="HU355" i="7"/>
  <c r="HY355" i="7"/>
  <c r="IC355" i="7"/>
  <c r="IG355" i="7"/>
  <c r="IK355" i="7"/>
  <c r="IO355" i="7"/>
  <c r="IS355" i="7"/>
  <c r="IW355" i="7"/>
  <c r="JC355" i="7"/>
  <c r="JG355" i="7"/>
  <c r="JK355" i="7"/>
  <c r="JO355" i="7"/>
  <c r="JS355" i="7"/>
  <c r="AP355" i="7"/>
  <c r="AT355" i="7"/>
  <c r="AX355" i="7"/>
  <c r="BB355" i="7"/>
  <c r="BF355" i="7"/>
  <c r="BJ355" i="7"/>
  <c r="BN355" i="7"/>
  <c r="BR355" i="7"/>
  <c r="BV355" i="7"/>
  <c r="BZ355" i="7"/>
  <c r="CD355" i="7"/>
  <c r="CH355" i="7"/>
  <c r="CL355" i="7"/>
  <c r="CP355" i="7"/>
  <c r="CT355" i="7"/>
  <c r="CX355" i="7"/>
  <c r="DB355" i="7"/>
  <c r="DF355" i="7"/>
  <c r="DJ355" i="7"/>
  <c r="DN355" i="7"/>
  <c r="DR355" i="7"/>
  <c r="DV355" i="7"/>
  <c r="DZ355" i="7"/>
  <c r="ED355" i="7"/>
  <c r="EH355" i="7"/>
  <c r="EL355" i="7"/>
  <c r="EP355" i="7"/>
  <c r="ET355" i="7"/>
  <c r="EX355" i="7"/>
  <c r="FB355" i="7"/>
  <c r="FF355" i="7"/>
  <c r="FJ355" i="7"/>
  <c r="FN355" i="7"/>
  <c r="FR355" i="7"/>
  <c r="FV355" i="7"/>
  <c r="FZ355" i="7"/>
  <c r="GD355" i="7"/>
  <c r="GH355" i="7"/>
  <c r="GL355" i="7"/>
  <c r="GP355" i="7"/>
  <c r="GT355" i="7"/>
  <c r="GX355" i="7"/>
  <c r="HB355" i="7"/>
  <c r="HF355" i="7"/>
  <c r="HJ355" i="7"/>
  <c r="HN355" i="7"/>
  <c r="HR355" i="7"/>
  <c r="HV355" i="7"/>
  <c r="HZ355" i="7"/>
  <c r="ID355" i="7"/>
  <c r="IH355" i="7"/>
  <c r="IL355" i="7"/>
  <c r="IP355" i="7"/>
  <c r="IT355" i="7"/>
  <c r="IX355" i="7"/>
  <c r="JD355" i="7"/>
  <c r="JH355" i="7"/>
  <c r="JL355" i="7"/>
  <c r="JP355" i="7"/>
  <c r="AP102" i="7"/>
  <c r="AT102" i="7"/>
  <c r="AX102" i="7"/>
  <c r="BB102" i="7"/>
  <c r="BF102" i="7"/>
  <c r="BJ102" i="7"/>
  <c r="BO102" i="7"/>
  <c r="BS102" i="7"/>
  <c r="BW102" i="7"/>
  <c r="CA102" i="7"/>
  <c r="CG102" i="7"/>
  <c r="CK102" i="7"/>
  <c r="CO102" i="7"/>
  <c r="CS102" i="7"/>
  <c r="CW102" i="7"/>
  <c r="DA102" i="7"/>
  <c r="DE102" i="7"/>
  <c r="DI102" i="7"/>
  <c r="DM102" i="7"/>
  <c r="DQ102" i="7"/>
  <c r="DU102" i="7"/>
  <c r="DY102" i="7"/>
  <c r="EC102" i="7"/>
  <c r="EG102" i="7"/>
  <c r="EK102" i="7"/>
  <c r="EO102" i="7"/>
  <c r="ES102" i="7"/>
  <c r="EW102" i="7"/>
  <c r="FA102" i="7"/>
  <c r="FE102" i="7"/>
  <c r="FI102" i="7"/>
  <c r="FM102" i="7"/>
  <c r="FQ102" i="7"/>
  <c r="FU102" i="7"/>
  <c r="FY102" i="7"/>
  <c r="GC102" i="7"/>
  <c r="GG102" i="7"/>
  <c r="GK102" i="7"/>
  <c r="GO102" i="7"/>
  <c r="GS102" i="7"/>
  <c r="GW102" i="7"/>
  <c r="HA102" i="7"/>
  <c r="HE102" i="7"/>
  <c r="HI102" i="7"/>
  <c r="HM102" i="7"/>
  <c r="HQ102" i="7"/>
  <c r="HU102" i="7"/>
  <c r="HY102" i="7"/>
  <c r="IC102" i="7"/>
  <c r="IG102" i="7"/>
  <c r="IK102" i="7"/>
  <c r="IO102" i="7"/>
  <c r="IS102" i="7"/>
  <c r="IW102" i="7"/>
  <c r="JA102" i="7"/>
  <c r="JE102" i="7"/>
  <c r="JI102" i="7"/>
  <c r="JM102" i="7"/>
  <c r="JQ102" i="7"/>
  <c r="JU102" i="7"/>
  <c r="AQ102" i="7"/>
  <c r="AU102" i="7"/>
  <c r="AY102" i="7"/>
  <c r="BC102" i="7"/>
  <c r="BG102" i="7"/>
  <c r="BK102" i="7"/>
  <c r="BP102" i="7"/>
  <c r="BT102" i="7"/>
  <c r="BX102" i="7"/>
  <c r="CB102" i="7"/>
  <c r="CH102" i="7"/>
  <c r="CL102" i="7"/>
  <c r="CP102" i="7"/>
  <c r="CT102" i="7"/>
  <c r="CX102" i="7"/>
  <c r="DB102" i="7"/>
  <c r="DF102" i="7"/>
  <c r="DJ102" i="7"/>
  <c r="DN102" i="7"/>
  <c r="DR102" i="7"/>
  <c r="DV102" i="7"/>
  <c r="DZ102" i="7"/>
  <c r="ED102" i="7"/>
  <c r="EH102" i="7"/>
  <c r="EL102" i="7"/>
  <c r="EP102" i="7"/>
  <c r="ET102" i="7"/>
  <c r="EX102" i="7"/>
  <c r="FB102" i="7"/>
  <c r="FF102" i="7"/>
  <c r="FJ102" i="7"/>
  <c r="FN102" i="7"/>
  <c r="FR102" i="7"/>
  <c r="FV102" i="7"/>
  <c r="FZ102" i="7"/>
  <c r="GD102" i="7"/>
  <c r="GH102" i="7"/>
  <c r="GL102" i="7"/>
  <c r="GP102" i="7"/>
  <c r="GT102" i="7"/>
  <c r="GX102" i="7"/>
  <c r="HB102" i="7"/>
  <c r="HF102" i="7"/>
  <c r="HJ102" i="7"/>
  <c r="HN102" i="7"/>
  <c r="HR102" i="7"/>
  <c r="HV102" i="7"/>
  <c r="HZ102" i="7"/>
  <c r="ID102" i="7"/>
  <c r="IH102" i="7"/>
  <c r="IL102" i="7"/>
  <c r="IP102" i="7"/>
  <c r="IT102" i="7"/>
  <c r="IX102" i="7"/>
  <c r="JB102" i="7"/>
  <c r="JF102" i="7"/>
  <c r="JJ102" i="7"/>
  <c r="JN102" i="7"/>
  <c r="JR102" i="7"/>
  <c r="AR102" i="7"/>
  <c r="AV102" i="7"/>
  <c r="AZ102" i="7"/>
  <c r="BD102" i="7"/>
  <c r="BH102" i="7"/>
  <c r="BL102" i="7"/>
  <c r="BQ102" i="7"/>
  <c r="BU102" i="7"/>
  <c r="BY102" i="7"/>
  <c r="CC102" i="7"/>
  <c r="CI102" i="7"/>
  <c r="CM102" i="7"/>
  <c r="CQ102" i="7"/>
  <c r="CU102" i="7"/>
  <c r="CY102" i="7"/>
  <c r="DC102" i="7"/>
  <c r="DG102" i="7"/>
  <c r="DK102" i="7"/>
  <c r="DO102" i="7"/>
  <c r="DS102" i="7"/>
  <c r="DW102" i="7"/>
  <c r="EA102" i="7"/>
  <c r="EE102" i="7"/>
  <c r="EI102" i="7"/>
  <c r="EM102" i="7"/>
  <c r="EQ102" i="7"/>
  <c r="EU102" i="7"/>
  <c r="EY102" i="7"/>
  <c r="FC102" i="7"/>
  <c r="FG102" i="7"/>
  <c r="FK102" i="7"/>
  <c r="FO102" i="7"/>
  <c r="FS102" i="7"/>
  <c r="FW102" i="7"/>
  <c r="GA102" i="7"/>
  <c r="GE102" i="7"/>
  <c r="GI102" i="7"/>
  <c r="GM102" i="7"/>
  <c r="GQ102" i="7"/>
  <c r="GU102" i="7"/>
  <c r="GY102" i="7"/>
  <c r="HC102" i="7"/>
  <c r="HG102" i="7"/>
  <c r="HK102" i="7"/>
  <c r="HO102" i="7"/>
  <c r="HS102" i="7"/>
  <c r="HW102" i="7"/>
  <c r="IA102" i="7"/>
  <c r="IE102" i="7"/>
  <c r="II102" i="7"/>
  <c r="IM102" i="7"/>
  <c r="IQ102" i="7"/>
  <c r="IU102" i="7"/>
  <c r="IY102" i="7"/>
  <c r="JC102" i="7"/>
  <c r="JG102" i="7"/>
  <c r="JK102" i="7"/>
  <c r="JO102" i="7"/>
  <c r="JS102" i="7"/>
  <c r="AO102" i="7"/>
  <c r="AS102" i="7"/>
  <c r="AW102" i="7"/>
  <c r="BA102" i="7"/>
  <c r="BE102" i="7"/>
  <c r="BI102" i="7"/>
  <c r="BN102" i="7"/>
  <c r="BR102" i="7"/>
  <c r="BV102" i="7"/>
  <c r="BZ102" i="7"/>
  <c r="CF102" i="7"/>
  <c r="CJ102" i="7"/>
  <c r="CN102" i="7"/>
  <c r="CR102" i="7"/>
  <c r="CV102" i="7"/>
  <c r="CZ102" i="7"/>
  <c r="DD102" i="7"/>
  <c r="DH102" i="7"/>
  <c r="DL102" i="7"/>
  <c r="DP102" i="7"/>
  <c r="DT102" i="7"/>
  <c r="DX102" i="7"/>
  <c r="EB102" i="7"/>
  <c r="EF102" i="7"/>
  <c r="EJ102" i="7"/>
  <c r="EN102" i="7"/>
  <c r="ER102" i="7"/>
  <c r="EV102" i="7"/>
  <c r="EZ102" i="7"/>
  <c r="FD102" i="7"/>
  <c r="FH102" i="7"/>
  <c r="FL102" i="7"/>
  <c r="FP102" i="7"/>
  <c r="FT102" i="7"/>
  <c r="FX102" i="7"/>
  <c r="GB102" i="7"/>
  <c r="GF102" i="7"/>
  <c r="GJ102" i="7"/>
  <c r="GN102" i="7"/>
  <c r="GR102" i="7"/>
  <c r="GV102" i="7"/>
  <c r="GZ102" i="7"/>
  <c r="HD102" i="7"/>
  <c r="HH102" i="7"/>
  <c r="HL102" i="7"/>
  <c r="HP102" i="7"/>
  <c r="HT102" i="7"/>
  <c r="HX102" i="7"/>
  <c r="IB102" i="7"/>
  <c r="IF102" i="7"/>
  <c r="IJ102" i="7"/>
  <c r="IN102" i="7"/>
  <c r="IR102" i="7"/>
  <c r="IV102" i="7"/>
  <c r="IZ102" i="7"/>
  <c r="JD102" i="7"/>
  <c r="JH102" i="7"/>
  <c r="JL102" i="7"/>
  <c r="JP102" i="7"/>
  <c r="JT102" i="7"/>
  <c r="AO66" i="7"/>
  <c r="AS66" i="7"/>
  <c r="AW66" i="7"/>
  <c r="BA66" i="7"/>
  <c r="BE66" i="7"/>
  <c r="BI66" i="7"/>
  <c r="BM66" i="7"/>
  <c r="BQ66" i="7"/>
  <c r="BU66" i="7"/>
  <c r="BY66" i="7"/>
  <c r="CC66" i="7"/>
  <c r="CG66" i="7"/>
  <c r="CK66" i="7"/>
  <c r="CO66" i="7"/>
  <c r="CS66" i="7"/>
  <c r="CW66" i="7"/>
  <c r="DA66" i="7"/>
  <c r="DE66" i="7"/>
  <c r="DI66" i="7"/>
  <c r="DM66" i="7"/>
  <c r="DQ66" i="7"/>
  <c r="DU66" i="7"/>
  <c r="DY66" i="7"/>
  <c r="EC66" i="7"/>
  <c r="EG66" i="7"/>
  <c r="AQ66" i="7"/>
  <c r="AV66" i="7"/>
  <c r="BB66" i="7"/>
  <c r="BG66" i="7"/>
  <c r="BL66" i="7"/>
  <c r="BR66" i="7"/>
  <c r="BW66" i="7"/>
  <c r="CB66" i="7"/>
  <c r="CH66" i="7"/>
  <c r="CM66" i="7"/>
  <c r="CR66" i="7"/>
  <c r="CX66" i="7"/>
  <c r="DC66" i="7"/>
  <c r="DH66" i="7"/>
  <c r="DN66" i="7"/>
  <c r="DS66" i="7"/>
  <c r="DX66" i="7"/>
  <c r="ED66" i="7"/>
  <c r="EI66" i="7"/>
  <c r="EM66" i="7"/>
  <c r="EQ66" i="7"/>
  <c r="EU66" i="7"/>
  <c r="EY66" i="7"/>
  <c r="FC66" i="7"/>
  <c r="FG66" i="7"/>
  <c r="FK66" i="7"/>
  <c r="FO66" i="7"/>
  <c r="FS66" i="7"/>
  <c r="FW66" i="7"/>
  <c r="GA66" i="7"/>
  <c r="GE66" i="7"/>
  <c r="GI66" i="7"/>
  <c r="GM66" i="7"/>
  <c r="GQ66" i="7"/>
  <c r="GU66" i="7"/>
  <c r="GY66" i="7"/>
  <c r="HC66" i="7"/>
  <c r="HG66" i="7"/>
  <c r="HK66" i="7"/>
  <c r="HO66" i="7"/>
  <c r="HS66" i="7"/>
  <c r="HW66" i="7"/>
  <c r="IA66" i="7"/>
  <c r="IE66" i="7"/>
  <c r="II66" i="7"/>
  <c r="IM66" i="7"/>
  <c r="IQ66" i="7"/>
  <c r="IU66" i="7"/>
  <c r="IY66" i="7"/>
  <c r="JC66" i="7"/>
  <c r="JG66" i="7"/>
  <c r="JK66" i="7"/>
  <c r="JO66" i="7"/>
  <c r="JS66" i="7"/>
  <c r="AR66" i="7"/>
  <c r="AX66" i="7"/>
  <c r="BC66" i="7"/>
  <c r="BH66" i="7"/>
  <c r="BN66" i="7"/>
  <c r="BS66" i="7"/>
  <c r="BX66" i="7"/>
  <c r="CD66" i="7"/>
  <c r="CI66" i="7"/>
  <c r="CN66" i="7"/>
  <c r="CT66" i="7"/>
  <c r="CY66" i="7"/>
  <c r="DD66" i="7"/>
  <c r="DJ66" i="7"/>
  <c r="DO66" i="7"/>
  <c r="DT66" i="7"/>
  <c r="DZ66" i="7"/>
  <c r="EE66" i="7"/>
  <c r="EJ66" i="7"/>
  <c r="EN66" i="7"/>
  <c r="ER66" i="7"/>
  <c r="EV66" i="7"/>
  <c r="EZ66" i="7"/>
  <c r="FD66" i="7"/>
  <c r="FH66" i="7"/>
  <c r="FL66" i="7"/>
  <c r="FP66" i="7"/>
  <c r="FT66" i="7"/>
  <c r="FX66" i="7"/>
  <c r="GB66" i="7"/>
  <c r="GF66" i="7"/>
  <c r="GJ66" i="7"/>
  <c r="GN66" i="7"/>
  <c r="GR66" i="7"/>
  <c r="GV66" i="7"/>
  <c r="GZ66" i="7"/>
  <c r="HD66" i="7"/>
  <c r="HH66" i="7"/>
  <c r="HL66" i="7"/>
  <c r="HP66" i="7"/>
  <c r="HT66" i="7"/>
  <c r="HX66" i="7"/>
  <c r="IB66" i="7"/>
  <c r="IF66" i="7"/>
  <c r="IJ66" i="7"/>
  <c r="IN66" i="7"/>
  <c r="IR66" i="7"/>
  <c r="IV66" i="7"/>
  <c r="IZ66" i="7"/>
  <c r="JD66" i="7"/>
  <c r="JH66" i="7"/>
  <c r="JL66" i="7"/>
  <c r="JP66" i="7"/>
  <c r="JT66" i="7"/>
  <c r="AT66" i="7"/>
  <c r="AY66" i="7"/>
  <c r="BD66" i="7"/>
  <c r="BJ66" i="7"/>
  <c r="BO66" i="7"/>
  <c r="BT66" i="7"/>
  <c r="BZ66" i="7"/>
  <c r="CE66" i="7"/>
  <c r="CJ66" i="7"/>
  <c r="CP66" i="7"/>
  <c r="CU66" i="7"/>
  <c r="CZ66" i="7"/>
  <c r="DF66" i="7"/>
  <c r="DK66" i="7"/>
  <c r="DP66" i="7"/>
  <c r="DV66" i="7"/>
  <c r="EA66" i="7"/>
  <c r="EF66" i="7"/>
  <c r="EK66" i="7"/>
  <c r="EO66" i="7"/>
  <c r="ES66" i="7"/>
  <c r="EW66" i="7"/>
  <c r="FA66" i="7"/>
  <c r="FE66" i="7"/>
  <c r="FI66" i="7"/>
  <c r="FM66" i="7"/>
  <c r="FQ66" i="7"/>
  <c r="FU66" i="7"/>
  <c r="FY66" i="7"/>
  <c r="GC66" i="7"/>
  <c r="GG66" i="7"/>
  <c r="GK66" i="7"/>
  <c r="GO66" i="7"/>
  <c r="GS66" i="7"/>
  <c r="GW66" i="7"/>
  <c r="HA66" i="7"/>
  <c r="HE66" i="7"/>
  <c r="HI66" i="7"/>
  <c r="HM66" i="7"/>
  <c r="HQ66" i="7"/>
  <c r="HU66" i="7"/>
  <c r="HY66" i="7"/>
  <c r="IC66" i="7"/>
  <c r="IG66" i="7"/>
  <c r="IK66" i="7"/>
  <c r="IO66" i="7"/>
  <c r="IS66" i="7"/>
  <c r="IW66" i="7"/>
  <c r="JA66" i="7"/>
  <c r="JE66" i="7"/>
  <c r="JI66" i="7"/>
  <c r="JM66" i="7"/>
  <c r="JQ66" i="7"/>
  <c r="JU66" i="7"/>
  <c r="AP66" i="7"/>
  <c r="AU66" i="7"/>
  <c r="AZ66" i="7"/>
  <c r="BF66" i="7"/>
  <c r="BK66" i="7"/>
  <c r="BP66" i="7"/>
  <c r="BV66" i="7"/>
  <c r="CA66" i="7"/>
  <c r="CF66" i="7"/>
  <c r="CL66" i="7"/>
  <c r="CQ66" i="7"/>
  <c r="CV66" i="7"/>
  <c r="DB66" i="7"/>
  <c r="DG66" i="7"/>
  <c r="DL66" i="7"/>
  <c r="DR66" i="7"/>
  <c r="DW66" i="7"/>
  <c r="EB66" i="7"/>
  <c r="EH66" i="7"/>
  <c r="EL66" i="7"/>
  <c r="EP66" i="7"/>
  <c r="ET66" i="7"/>
  <c r="EX66" i="7"/>
  <c r="FB66" i="7"/>
  <c r="FF66" i="7"/>
  <c r="FJ66" i="7"/>
  <c r="FN66" i="7"/>
  <c r="FR66" i="7"/>
  <c r="FV66" i="7"/>
  <c r="FZ66" i="7"/>
  <c r="GD66" i="7"/>
  <c r="GH66" i="7"/>
  <c r="GL66" i="7"/>
  <c r="GP66" i="7"/>
  <c r="GT66" i="7"/>
  <c r="GX66" i="7"/>
  <c r="HB66" i="7"/>
  <c r="HF66" i="7"/>
  <c r="HJ66" i="7"/>
  <c r="HN66" i="7"/>
  <c r="HR66" i="7"/>
  <c r="HV66" i="7"/>
  <c r="HZ66" i="7"/>
  <c r="ID66" i="7"/>
  <c r="IH66" i="7"/>
  <c r="IL66" i="7"/>
  <c r="IP66" i="7"/>
  <c r="IT66" i="7"/>
  <c r="IX66" i="7"/>
  <c r="JB66" i="7"/>
  <c r="JF66" i="7"/>
  <c r="JJ66" i="7"/>
  <c r="JN66" i="7"/>
  <c r="JR66" i="7"/>
  <c r="AR62" i="7"/>
  <c r="AV62" i="7"/>
  <c r="AZ62" i="7"/>
  <c r="BD62" i="7"/>
  <c r="BH62" i="7"/>
  <c r="BL62" i="7"/>
  <c r="BP62" i="7"/>
  <c r="BT62" i="7"/>
  <c r="BX62" i="7"/>
  <c r="CB62" i="7"/>
  <c r="CF62" i="7"/>
  <c r="CJ62" i="7"/>
  <c r="CN62" i="7"/>
  <c r="CR62" i="7"/>
  <c r="CV62" i="7"/>
  <c r="CZ62" i="7"/>
  <c r="DD62" i="7"/>
  <c r="DH62" i="7"/>
  <c r="DL62" i="7"/>
  <c r="DP62" i="7"/>
  <c r="DT62" i="7"/>
  <c r="DX62" i="7"/>
  <c r="EB62" i="7"/>
  <c r="EF62" i="7"/>
  <c r="EJ62" i="7"/>
  <c r="EN62" i="7"/>
  <c r="ER62" i="7"/>
  <c r="EV62" i="7"/>
  <c r="EZ62" i="7"/>
  <c r="FD62" i="7"/>
  <c r="FH62" i="7"/>
  <c r="FL62" i="7"/>
  <c r="FP62" i="7"/>
  <c r="FT62" i="7"/>
  <c r="FX62" i="7"/>
  <c r="GB62" i="7"/>
  <c r="GF62" i="7"/>
  <c r="GJ62" i="7"/>
  <c r="GN62" i="7"/>
  <c r="GR62" i="7"/>
  <c r="GV62" i="7"/>
  <c r="GZ62" i="7"/>
  <c r="HD62" i="7"/>
  <c r="HH62" i="7"/>
  <c r="HL62" i="7"/>
  <c r="HP62" i="7"/>
  <c r="HT62" i="7"/>
  <c r="HX62" i="7"/>
  <c r="IB62" i="7"/>
  <c r="IF62" i="7"/>
  <c r="IJ62" i="7"/>
  <c r="IN62" i="7"/>
  <c r="IR62" i="7"/>
  <c r="IV62" i="7"/>
  <c r="IZ62" i="7"/>
  <c r="JD62" i="7"/>
  <c r="JH62" i="7"/>
  <c r="JL62" i="7"/>
  <c r="JP62" i="7"/>
  <c r="JT62" i="7"/>
  <c r="AO62" i="7"/>
  <c r="AS62" i="7"/>
  <c r="AW62" i="7"/>
  <c r="BA62" i="7"/>
  <c r="BE62" i="7"/>
  <c r="BI62" i="7"/>
  <c r="BM62" i="7"/>
  <c r="BQ62" i="7"/>
  <c r="BU62" i="7"/>
  <c r="BY62" i="7"/>
  <c r="CC62" i="7"/>
  <c r="CG62" i="7"/>
  <c r="CK62" i="7"/>
  <c r="CO62" i="7"/>
  <c r="CS62" i="7"/>
  <c r="CW62" i="7"/>
  <c r="DA62" i="7"/>
  <c r="DE62" i="7"/>
  <c r="DI62" i="7"/>
  <c r="DM62" i="7"/>
  <c r="DQ62" i="7"/>
  <c r="DU62" i="7"/>
  <c r="DY62" i="7"/>
  <c r="EC62" i="7"/>
  <c r="EG62" i="7"/>
  <c r="EK62" i="7"/>
  <c r="EO62" i="7"/>
  <c r="ES62" i="7"/>
  <c r="EW62" i="7"/>
  <c r="FA62" i="7"/>
  <c r="FE62" i="7"/>
  <c r="FI62" i="7"/>
  <c r="FM62" i="7"/>
  <c r="FQ62" i="7"/>
  <c r="FU62" i="7"/>
  <c r="FY62" i="7"/>
  <c r="GC62" i="7"/>
  <c r="GG62" i="7"/>
  <c r="GK62" i="7"/>
  <c r="GO62" i="7"/>
  <c r="GS62" i="7"/>
  <c r="GW62" i="7"/>
  <c r="HA62" i="7"/>
  <c r="HE62" i="7"/>
  <c r="HI62" i="7"/>
  <c r="HM62" i="7"/>
  <c r="HQ62" i="7"/>
  <c r="HU62" i="7"/>
  <c r="HY62" i="7"/>
  <c r="IC62" i="7"/>
  <c r="IG62" i="7"/>
  <c r="IK62" i="7"/>
  <c r="IO62" i="7"/>
  <c r="IS62" i="7"/>
  <c r="IW62" i="7"/>
  <c r="JA62" i="7"/>
  <c r="JE62" i="7"/>
  <c r="JI62" i="7"/>
  <c r="JM62" i="7"/>
  <c r="JQ62" i="7"/>
  <c r="JU62" i="7"/>
  <c r="AP62" i="7"/>
  <c r="AT62" i="7"/>
  <c r="AX62" i="7"/>
  <c r="BB62" i="7"/>
  <c r="BF62" i="7"/>
  <c r="BJ62" i="7"/>
  <c r="BN62" i="7"/>
  <c r="BR62" i="7"/>
  <c r="BV62" i="7"/>
  <c r="BZ62" i="7"/>
  <c r="CD62" i="7"/>
  <c r="CH62" i="7"/>
  <c r="CL62" i="7"/>
  <c r="CP62" i="7"/>
  <c r="CT62" i="7"/>
  <c r="CX62" i="7"/>
  <c r="DB62" i="7"/>
  <c r="DF62" i="7"/>
  <c r="DJ62" i="7"/>
  <c r="DN62" i="7"/>
  <c r="DR62" i="7"/>
  <c r="DV62" i="7"/>
  <c r="DZ62" i="7"/>
  <c r="ED62" i="7"/>
  <c r="EH62" i="7"/>
  <c r="EL62" i="7"/>
  <c r="EP62" i="7"/>
  <c r="ET62" i="7"/>
  <c r="EX62" i="7"/>
  <c r="FB62" i="7"/>
  <c r="FF62" i="7"/>
  <c r="FJ62" i="7"/>
  <c r="FN62" i="7"/>
  <c r="FR62" i="7"/>
  <c r="FV62" i="7"/>
  <c r="FZ62" i="7"/>
  <c r="GD62" i="7"/>
  <c r="GH62" i="7"/>
  <c r="GL62" i="7"/>
  <c r="GP62" i="7"/>
  <c r="GT62" i="7"/>
  <c r="GX62" i="7"/>
  <c r="HB62" i="7"/>
  <c r="HF62" i="7"/>
  <c r="HJ62" i="7"/>
  <c r="HN62" i="7"/>
  <c r="HR62" i="7"/>
  <c r="HV62" i="7"/>
  <c r="HZ62" i="7"/>
  <c r="ID62" i="7"/>
  <c r="IH62" i="7"/>
  <c r="IL62" i="7"/>
  <c r="IP62" i="7"/>
  <c r="IT62" i="7"/>
  <c r="IX62" i="7"/>
  <c r="JB62" i="7"/>
  <c r="JF62" i="7"/>
  <c r="JJ62" i="7"/>
  <c r="JN62" i="7"/>
  <c r="JR62" i="7"/>
  <c r="AQ62" i="7"/>
  <c r="AU62" i="7"/>
  <c r="AY62" i="7"/>
  <c r="BC62" i="7"/>
  <c r="BG62" i="7"/>
  <c r="BK62" i="7"/>
  <c r="BO62" i="7"/>
  <c r="BS62" i="7"/>
  <c r="BW62" i="7"/>
  <c r="CA62" i="7"/>
  <c r="CE62" i="7"/>
  <c r="CI62" i="7"/>
  <c r="CM62" i="7"/>
  <c r="CQ62" i="7"/>
  <c r="CU62" i="7"/>
  <c r="CY62" i="7"/>
  <c r="DC62" i="7"/>
  <c r="DG62" i="7"/>
  <c r="DK62" i="7"/>
  <c r="DO62" i="7"/>
  <c r="DS62" i="7"/>
  <c r="DW62" i="7"/>
  <c r="EA62" i="7"/>
  <c r="EE62" i="7"/>
  <c r="EI62" i="7"/>
  <c r="EM62" i="7"/>
  <c r="EQ62" i="7"/>
  <c r="EU62" i="7"/>
  <c r="EY62" i="7"/>
  <c r="FC62" i="7"/>
  <c r="FG62" i="7"/>
  <c r="FK62" i="7"/>
  <c r="FO62" i="7"/>
  <c r="FS62" i="7"/>
  <c r="FW62" i="7"/>
  <c r="GA62" i="7"/>
  <c r="GE62" i="7"/>
  <c r="GI62" i="7"/>
  <c r="GM62" i="7"/>
  <c r="GQ62" i="7"/>
  <c r="GU62" i="7"/>
  <c r="GY62" i="7"/>
  <c r="HC62" i="7"/>
  <c r="HG62" i="7"/>
  <c r="HK62" i="7"/>
  <c r="HO62" i="7"/>
  <c r="HS62" i="7"/>
  <c r="HW62" i="7"/>
  <c r="IA62" i="7"/>
  <c r="IE62" i="7"/>
  <c r="II62" i="7"/>
  <c r="IM62" i="7"/>
  <c r="IQ62" i="7"/>
  <c r="IU62" i="7"/>
  <c r="IY62" i="7"/>
  <c r="JC62" i="7"/>
  <c r="JG62" i="7"/>
  <c r="JK62" i="7"/>
  <c r="JO62" i="7"/>
  <c r="JS62" i="7"/>
  <c r="AO58" i="7"/>
  <c r="AS58" i="7"/>
  <c r="AW58" i="7"/>
  <c r="BA58" i="7"/>
  <c r="BE58" i="7"/>
  <c r="BI58" i="7"/>
  <c r="BM58" i="7"/>
  <c r="BQ58" i="7"/>
  <c r="BU58" i="7"/>
  <c r="BY58" i="7"/>
  <c r="CC58" i="7"/>
  <c r="CG58" i="7"/>
  <c r="CK58" i="7"/>
  <c r="CO58" i="7"/>
  <c r="CS58" i="7"/>
  <c r="CW58" i="7"/>
  <c r="DA58" i="7"/>
  <c r="DE58" i="7"/>
  <c r="DI58" i="7"/>
  <c r="DM58" i="7"/>
  <c r="DQ58" i="7"/>
  <c r="DU58" i="7"/>
  <c r="DY58" i="7"/>
  <c r="EC58" i="7"/>
  <c r="EG58" i="7"/>
  <c r="EK58" i="7"/>
  <c r="AP58" i="7"/>
  <c r="AT58" i="7"/>
  <c r="AX58" i="7"/>
  <c r="BB58" i="7"/>
  <c r="BF58" i="7"/>
  <c r="BJ58" i="7"/>
  <c r="BN58" i="7"/>
  <c r="BR58" i="7"/>
  <c r="BV58" i="7"/>
  <c r="BZ58" i="7"/>
  <c r="CD58" i="7"/>
  <c r="CH58" i="7"/>
  <c r="CL58" i="7"/>
  <c r="CP58" i="7"/>
  <c r="CT58" i="7"/>
  <c r="CX58" i="7"/>
  <c r="DB58" i="7"/>
  <c r="DF58" i="7"/>
  <c r="DJ58" i="7"/>
  <c r="DN58" i="7"/>
  <c r="DR58" i="7"/>
  <c r="DV58" i="7"/>
  <c r="DZ58" i="7"/>
  <c r="ED58" i="7"/>
  <c r="EH58" i="7"/>
  <c r="EL58" i="7"/>
  <c r="EP58" i="7"/>
  <c r="ET58" i="7"/>
  <c r="EX58" i="7"/>
  <c r="FB58" i="7"/>
  <c r="FF58" i="7"/>
  <c r="FJ58" i="7"/>
  <c r="FN58" i="7"/>
  <c r="FR58" i="7"/>
  <c r="FV58" i="7"/>
  <c r="FZ58" i="7"/>
  <c r="GD58" i="7"/>
  <c r="GH58" i="7"/>
  <c r="GL58" i="7"/>
  <c r="GP58" i="7"/>
  <c r="GT58" i="7"/>
  <c r="GX58" i="7"/>
  <c r="HB58" i="7"/>
  <c r="HF58" i="7"/>
  <c r="HJ58" i="7"/>
  <c r="HN58" i="7"/>
  <c r="HR58" i="7"/>
  <c r="HV58" i="7"/>
  <c r="HZ58" i="7"/>
  <c r="ID58" i="7"/>
  <c r="IH58" i="7"/>
  <c r="IL58" i="7"/>
  <c r="IP58" i="7"/>
  <c r="IT58" i="7"/>
  <c r="IX58" i="7"/>
  <c r="JB58" i="7"/>
  <c r="JF58" i="7"/>
  <c r="JJ58" i="7"/>
  <c r="JN58" i="7"/>
  <c r="JR58" i="7"/>
  <c r="AQ58" i="7"/>
  <c r="AU58" i="7"/>
  <c r="AY58" i="7"/>
  <c r="BC58" i="7"/>
  <c r="BG58" i="7"/>
  <c r="BK58" i="7"/>
  <c r="BO58" i="7"/>
  <c r="BS58" i="7"/>
  <c r="BW58" i="7"/>
  <c r="CA58" i="7"/>
  <c r="CE58" i="7"/>
  <c r="CI58" i="7"/>
  <c r="CM58" i="7"/>
  <c r="CQ58" i="7"/>
  <c r="CU58" i="7"/>
  <c r="CY58" i="7"/>
  <c r="DC58" i="7"/>
  <c r="DG58" i="7"/>
  <c r="DK58" i="7"/>
  <c r="DO58" i="7"/>
  <c r="DS58" i="7"/>
  <c r="DW58" i="7"/>
  <c r="EA58" i="7"/>
  <c r="EE58" i="7"/>
  <c r="EI58" i="7"/>
  <c r="EM58" i="7"/>
  <c r="EQ58" i="7"/>
  <c r="EU58" i="7"/>
  <c r="EY58" i="7"/>
  <c r="FC58" i="7"/>
  <c r="FG58" i="7"/>
  <c r="FK58" i="7"/>
  <c r="FO58" i="7"/>
  <c r="FS58" i="7"/>
  <c r="FW58" i="7"/>
  <c r="GA58" i="7"/>
  <c r="GE58" i="7"/>
  <c r="GI58" i="7"/>
  <c r="GM58" i="7"/>
  <c r="GQ58" i="7"/>
  <c r="GU58" i="7"/>
  <c r="GY58" i="7"/>
  <c r="HC58" i="7"/>
  <c r="HG58" i="7"/>
  <c r="HK58" i="7"/>
  <c r="HO58" i="7"/>
  <c r="HS58" i="7"/>
  <c r="HW58" i="7"/>
  <c r="IA58" i="7"/>
  <c r="IE58" i="7"/>
  <c r="II58" i="7"/>
  <c r="IM58" i="7"/>
  <c r="IQ58" i="7"/>
  <c r="IU58" i="7"/>
  <c r="IY58" i="7"/>
  <c r="JC58" i="7"/>
  <c r="JG58" i="7"/>
  <c r="JK58" i="7"/>
  <c r="JO58" i="7"/>
  <c r="JS58" i="7"/>
  <c r="AR58" i="7"/>
  <c r="AV58" i="7"/>
  <c r="AZ58" i="7"/>
  <c r="BD58" i="7"/>
  <c r="BH58" i="7"/>
  <c r="BL58" i="7"/>
  <c r="BP58" i="7"/>
  <c r="BT58" i="7"/>
  <c r="BX58" i="7"/>
  <c r="CB58" i="7"/>
  <c r="CF58" i="7"/>
  <c r="CJ58" i="7"/>
  <c r="CN58" i="7"/>
  <c r="CR58" i="7"/>
  <c r="CV58" i="7"/>
  <c r="CZ58" i="7"/>
  <c r="DD58" i="7"/>
  <c r="DH58" i="7"/>
  <c r="DL58" i="7"/>
  <c r="DP58" i="7"/>
  <c r="DT58" i="7"/>
  <c r="DX58" i="7"/>
  <c r="EB58" i="7"/>
  <c r="EF58" i="7"/>
  <c r="EJ58" i="7"/>
  <c r="EN58" i="7"/>
  <c r="ER58" i="7"/>
  <c r="EV58" i="7"/>
  <c r="EZ58" i="7"/>
  <c r="FD58" i="7"/>
  <c r="FH58" i="7"/>
  <c r="FL58" i="7"/>
  <c r="FP58" i="7"/>
  <c r="FT58" i="7"/>
  <c r="FX58" i="7"/>
  <c r="GB58" i="7"/>
  <c r="GF58" i="7"/>
  <c r="GJ58" i="7"/>
  <c r="GN58" i="7"/>
  <c r="GR58" i="7"/>
  <c r="GV58" i="7"/>
  <c r="GZ58" i="7"/>
  <c r="HD58" i="7"/>
  <c r="HH58" i="7"/>
  <c r="HL58" i="7"/>
  <c r="HP58" i="7"/>
  <c r="HT58" i="7"/>
  <c r="HX58" i="7"/>
  <c r="IB58" i="7"/>
  <c r="IF58" i="7"/>
  <c r="IJ58" i="7"/>
  <c r="IN58" i="7"/>
  <c r="IR58" i="7"/>
  <c r="IV58" i="7"/>
  <c r="IZ58" i="7"/>
  <c r="JD58" i="7"/>
  <c r="JH58" i="7"/>
  <c r="JL58" i="7"/>
  <c r="JP58" i="7"/>
  <c r="JT58" i="7"/>
  <c r="EW58" i="7"/>
  <c r="FM58" i="7"/>
  <c r="GC58" i="7"/>
  <c r="GS58" i="7"/>
  <c r="HI58" i="7"/>
  <c r="HY58" i="7"/>
  <c r="IO58" i="7"/>
  <c r="JE58" i="7"/>
  <c r="JU58" i="7"/>
  <c r="FA58" i="7"/>
  <c r="FQ58" i="7"/>
  <c r="GG58" i="7"/>
  <c r="GW58" i="7"/>
  <c r="HM58" i="7"/>
  <c r="IC58" i="7"/>
  <c r="IS58" i="7"/>
  <c r="JI58" i="7"/>
  <c r="EO58" i="7"/>
  <c r="FE58" i="7"/>
  <c r="FU58" i="7"/>
  <c r="GK58" i="7"/>
  <c r="HA58" i="7"/>
  <c r="HQ58" i="7"/>
  <c r="IG58" i="7"/>
  <c r="IW58" i="7"/>
  <c r="JM58" i="7"/>
  <c r="ES58" i="7"/>
  <c r="FI58" i="7"/>
  <c r="FY58" i="7"/>
  <c r="GO58" i="7"/>
  <c r="HE58" i="7"/>
  <c r="HU58" i="7"/>
  <c r="IK58" i="7"/>
  <c r="JA58" i="7"/>
  <c r="JQ58" i="7"/>
  <c r="AQ54" i="7"/>
  <c r="AU54" i="7"/>
  <c r="AY54" i="7"/>
  <c r="BC54" i="7"/>
  <c r="BG54" i="7"/>
  <c r="BK54" i="7"/>
  <c r="BO54" i="7"/>
  <c r="BS54" i="7"/>
  <c r="BW54" i="7"/>
  <c r="CA54" i="7"/>
  <c r="CE54" i="7"/>
  <c r="CI54" i="7"/>
  <c r="CM54" i="7"/>
  <c r="CQ54" i="7"/>
  <c r="CU54" i="7"/>
  <c r="CY54" i="7"/>
  <c r="DC54" i="7"/>
  <c r="DG54" i="7"/>
  <c r="DK54" i="7"/>
  <c r="DO54" i="7"/>
  <c r="DS54" i="7"/>
  <c r="DW54" i="7"/>
  <c r="EA54" i="7"/>
  <c r="EE54" i="7"/>
  <c r="EI54" i="7"/>
  <c r="EM54" i="7"/>
  <c r="EQ54" i="7"/>
  <c r="EU54" i="7"/>
  <c r="EY54" i="7"/>
  <c r="FC54" i="7"/>
  <c r="FG54" i="7"/>
  <c r="FK54" i="7"/>
  <c r="FO54" i="7"/>
  <c r="FS54" i="7"/>
  <c r="FW54" i="7"/>
  <c r="GA54" i="7"/>
  <c r="GE54" i="7"/>
  <c r="GI54" i="7"/>
  <c r="GM54" i="7"/>
  <c r="GQ54" i="7"/>
  <c r="GU54" i="7"/>
  <c r="GY54" i="7"/>
  <c r="HC54" i="7"/>
  <c r="HG54" i="7"/>
  <c r="HK54" i="7"/>
  <c r="HO54" i="7"/>
  <c r="HS54" i="7"/>
  <c r="HW54" i="7"/>
  <c r="IA54" i="7"/>
  <c r="IE54" i="7"/>
  <c r="II54" i="7"/>
  <c r="IM54" i="7"/>
  <c r="IQ54" i="7"/>
  <c r="IU54" i="7"/>
  <c r="IY54" i="7"/>
  <c r="JC54" i="7"/>
  <c r="JG54" i="7"/>
  <c r="JK54" i="7"/>
  <c r="JO54" i="7"/>
  <c r="JS54" i="7"/>
  <c r="AR54" i="7"/>
  <c r="AV54" i="7"/>
  <c r="AZ54" i="7"/>
  <c r="BD54" i="7"/>
  <c r="BH54" i="7"/>
  <c r="BL54" i="7"/>
  <c r="BP54" i="7"/>
  <c r="BT54" i="7"/>
  <c r="BX54" i="7"/>
  <c r="CB54" i="7"/>
  <c r="CF54" i="7"/>
  <c r="CJ54" i="7"/>
  <c r="CN54" i="7"/>
  <c r="CR54" i="7"/>
  <c r="CV54" i="7"/>
  <c r="CZ54" i="7"/>
  <c r="DD54" i="7"/>
  <c r="DH54" i="7"/>
  <c r="DL54" i="7"/>
  <c r="DP54" i="7"/>
  <c r="DT54" i="7"/>
  <c r="DX54" i="7"/>
  <c r="EB54" i="7"/>
  <c r="EF54" i="7"/>
  <c r="EJ54" i="7"/>
  <c r="EN54" i="7"/>
  <c r="ER54" i="7"/>
  <c r="EV54" i="7"/>
  <c r="EZ54" i="7"/>
  <c r="FD54" i="7"/>
  <c r="FH54" i="7"/>
  <c r="FL54" i="7"/>
  <c r="FP54" i="7"/>
  <c r="FT54" i="7"/>
  <c r="FX54" i="7"/>
  <c r="GB54" i="7"/>
  <c r="GF54" i="7"/>
  <c r="GJ54" i="7"/>
  <c r="GN54" i="7"/>
  <c r="GR54" i="7"/>
  <c r="GV54" i="7"/>
  <c r="GZ54" i="7"/>
  <c r="HD54" i="7"/>
  <c r="HH54" i="7"/>
  <c r="HL54" i="7"/>
  <c r="HP54" i="7"/>
  <c r="HT54" i="7"/>
  <c r="HX54" i="7"/>
  <c r="IB54" i="7"/>
  <c r="IF54" i="7"/>
  <c r="IJ54" i="7"/>
  <c r="IN54" i="7"/>
  <c r="IR54" i="7"/>
  <c r="IV54" i="7"/>
  <c r="IZ54" i="7"/>
  <c r="JD54" i="7"/>
  <c r="JH54" i="7"/>
  <c r="JL54" i="7"/>
  <c r="JP54" i="7"/>
  <c r="JT54" i="7"/>
  <c r="AO54" i="7"/>
  <c r="AS54" i="7"/>
  <c r="AW54" i="7"/>
  <c r="BA54" i="7"/>
  <c r="BE54" i="7"/>
  <c r="BI54" i="7"/>
  <c r="BM54" i="7"/>
  <c r="BQ54" i="7"/>
  <c r="BU54" i="7"/>
  <c r="BY54" i="7"/>
  <c r="CC54" i="7"/>
  <c r="CG54" i="7"/>
  <c r="CK54" i="7"/>
  <c r="CO54" i="7"/>
  <c r="CS54" i="7"/>
  <c r="CW54" i="7"/>
  <c r="DA54" i="7"/>
  <c r="DE54" i="7"/>
  <c r="DI54" i="7"/>
  <c r="DM54" i="7"/>
  <c r="DQ54" i="7"/>
  <c r="AP54" i="7"/>
  <c r="AT54" i="7"/>
  <c r="AX54" i="7"/>
  <c r="BB54" i="7"/>
  <c r="BF54" i="7"/>
  <c r="BJ54" i="7"/>
  <c r="BN54" i="7"/>
  <c r="BR54" i="7"/>
  <c r="BV54" i="7"/>
  <c r="BZ54" i="7"/>
  <c r="CD54" i="7"/>
  <c r="CH54" i="7"/>
  <c r="CL54" i="7"/>
  <c r="CP54" i="7"/>
  <c r="CT54" i="7"/>
  <c r="CX54" i="7"/>
  <c r="DB54" i="7"/>
  <c r="DF54" i="7"/>
  <c r="DJ54" i="7"/>
  <c r="DN54" i="7"/>
  <c r="DR54" i="7"/>
  <c r="DV54" i="7"/>
  <c r="DZ54" i="7"/>
  <c r="ED54" i="7"/>
  <c r="EH54" i="7"/>
  <c r="EL54" i="7"/>
  <c r="EP54" i="7"/>
  <c r="ET54" i="7"/>
  <c r="EX54" i="7"/>
  <c r="FB54" i="7"/>
  <c r="FF54" i="7"/>
  <c r="FJ54" i="7"/>
  <c r="FN54" i="7"/>
  <c r="FR54" i="7"/>
  <c r="FV54" i="7"/>
  <c r="FZ54" i="7"/>
  <c r="GD54" i="7"/>
  <c r="GH54" i="7"/>
  <c r="GL54" i="7"/>
  <c r="GP54" i="7"/>
  <c r="GT54" i="7"/>
  <c r="GX54" i="7"/>
  <c r="HB54" i="7"/>
  <c r="HF54" i="7"/>
  <c r="HJ54" i="7"/>
  <c r="HN54" i="7"/>
  <c r="HR54" i="7"/>
  <c r="HV54" i="7"/>
  <c r="HZ54" i="7"/>
  <c r="ID54" i="7"/>
  <c r="IH54" i="7"/>
  <c r="IL54" i="7"/>
  <c r="IP54" i="7"/>
  <c r="IT54" i="7"/>
  <c r="IX54" i="7"/>
  <c r="JB54" i="7"/>
  <c r="JF54" i="7"/>
  <c r="JJ54" i="7"/>
  <c r="JN54" i="7"/>
  <c r="JR54" i="7"/>
  <c r="EC54" i="7"/>
  <c r="ES54" i="7"/>
  <c r="FI54" i="7"/>
  <c r="FY54" i="7"/>
  <c r="GO54" i="7"/>
  <c r="HE54" i="7"/>
  <c r="HU54" i="7"/>
  <c r="IK54" i="7"/>
  <c r="JA54" i="7"/>
  <c r="JQ54" i="7"/>
  <c r="EG54" i="7"/>
  <c r="EW54" i="7"/>
  <c r="FM54" i="7"/>
  <c r="GC54" i="7"/>
  <c r="GS54" i="7"/>
  <c r="HI54" i="7"/>
  <c r="HY54" i="7"/>
  <c r="IO54" i="7"/>
  <c r="JE54" i="7"/>
  <c r="JU54" i="7"/>
  <c r="DU54" i="7"/>
  <c r="EK54" i="7"/>
  <c r="FA54" i="7"/>
  <c r="FQ54" i="7"/>
  <c r="GG54" i="7"/>
  <c r="GW54" i="7"/>
  <c r="HM54" i="7"/>
  <c r="IC54" i="7"/>
  <c r="IS54" i="7"/>
  <c r="JI54" i="7"/>
  <c r="DY54" i="7"/>
  <c r="EO54" i="7"/>
  <c r="FE54" i="7"/>
  <c r="FU54" i="7"/>
  <c r="GK54" i="7"/>
  <c r="HA54" i="7"/>
  <c r="HQ54" i="7"/>
  <c r="IG54" i="7"/>
  <c r="IW54" i="7"/>
  <c r="JM54" i="7"/>
  <c r="AR50" i="7"/>
  <c r="AV50" i="7"/>
  <c r="AZ50" i="7"/>
  <c r="BD50" i="7"/>
  <c r="BH50" i="7"/>
  <c r="BL50" i="7"/>
  <c r="BP50" i="7"/>
  <c r="BT50" i="7"/>
  <c r="BX50" i="7"/>
  <c r="CB50" i="7"/>
  <c r="CF50" i="7"/>
  <c r="CJ50" i="7"/>
  <c r="CN50" i="7"/>
  <c r="CR50" i="7"/>
  <c r="CV50" i="7"/>
  <c r="CZ50" i="7"/>
  <c r="DD50" i="7"/>
  <c r="DH50" i="7"/>
  <c r="DL50" i="7"/>
  <c r="DP50" i="7"/>
  <c r="DT50" i="7"/>
  <c r="DX50" i="7"/>
  <c r="EB50" i="7"/>
  <c r="EF50" i="7"/>
  <c r="EJ50" i="7"/>
  <c r="EN50" i="7"/>
  <c r="ER50" i="7"/>
  <c r="EV50" i="7"/>
  <c r="EZ50" i="7"/>
  <c r="FD50" i="7"/>
  <c r="FH50" i="7"/>
  <c r="FL50" i="7"/>
  <c r="FP50" i="7"/>
  <c r="FT50" i="7"/>
  <c r="FX50" i="7"/>
  <c r="GB50" i="7"/>
  <c r="GF50" i="7"/>
  <c r="GJ50" i="7"/>
  <c r="GN50" i="7"/>
  <c r="GR50" i="7"/>
  <c r="GV50" i="7"/>
  <c r="GZ50" i="7"/>
  <c r="HD50" i="7"/>
  <c r="HH50" i="7"/>
  <c r="HL50" i="7"/>
  <c r="HP50" i="7"/>
  <c r="HT50" i="7"/>
  <c r="HX50" i="7"/>
  <c r="IB50" i="7"/>
  <c r="IF50" i="7"/>
  <c r="IJ50" i="7"/>
  <c r="IN50" i="7"/>
  <c r="IR50" i="7"/>
  <c r="IV50" i="7"/>
  <c r="IZ50" i="7"/>
  <c r="JD50" i="7"/>
  <c r="JH50" i="7"/>
  <c r="JL50" i="7"/>
  <c r="JP50" i="7"/>
  <c r="JT50" i="7"/>
  <c r="AO50" i="7"/>
  <c r="AS50" i="7"/>
  <c r="AW50" i="7"/>
  <c r="BA50" i="7"/>
  <c r="BE50" i="7"/>
  <c r="BI50" i="7"/>
  <c r="BM50" i="7"/>
  <c r="BQ50" i="7"/>
  <c r="BU50" i="7"/>
  <c r="BY50" i="7"/>
  <c r="CC50" i="7"/>
  <c r="CG50" i="7"/>
  <c r="CK50" i="7"/>
  <c r="CO50" i="7"/>
  <c r="CS50" i="7"/>
  <c r="CW50" i="7"/>
  <c r="DA50" i="7"/>
  <c r="DE50" i="7"/>
  <c r="DI50" i="7"/>
  <c r="DM50" i="7"/>
  <c r="DQ50" i="7"/>
  <c r="DU50" i="7"/>
  <c r="DY50" i="7"/>
  <c r="EC50" i="7"/>
  <c r="EG50" i="7"/>
  <c r="EK50" i="7"/>
  <c r="EO50" i="7"/>
  <c r="ES50" i="7"/>
  <c r="EW50" i="7"/>
  <c r="FA50" i="7"/>
  <c r="FE50" i="7"/>
  <c r="FI50" i="7"/>
  <c r="FM50" i="7"/>
  <c r="FQ50" i="7"/>
  <c r="FU50" i="7"/>
  <c r="FY50" i="7"/>
  <c r="GC50" i="7"/>
  <c r="GG50" i="7"/>
  <c r="GK50" i="7"/>
  <c r="GO50" i="7"/>
  <c r="GS50" i="7"/>
  <c r="GW50" i="7"/>
  <c r="HA50" i="7"/>
  <c r="HE50" i="7"/>
  <c r="HI50" i="7"/>
  <c r="HM50" i="7"/>
  <c r="HQ50" i="7"/>
  <c r="HU50" i="7"/>
  <c r="HY50" i="7"/>
  <c r="IC50" i="7"/>
  <c r="IG50" i="7"/>
  <c r="IK50" i="7"/>
  <c r="IO50" i="7"/>
  <c r="IS50" i="7"/>
  <c r="IW50" i="7"/>
  <c r="JA50" i="7"/>
  <c r="JE50" i="7"/>
  <c r="JI50" i="7"/>
  <c r="JM50" i="7"/>
  <c r="JQ50" i="7"/>
  <c r="JU50" i="7"/>
  <c r="AP50" i="7"/>
  <c r="AT50" i="7"/>
  <c r="AX50" i="7"/>
  <c r="BB50" i="7"/>
  <c r="BF50" i="7"/>
  <c r="BJ50" i="7"/>
  <c r="BN50" i="7"/>
  <c r="BR50" i="7"/>
  <c r="BV50" i="7"/>
  <c r="BZ50" i="7"/>
  <c r="CD50" i="7"/>
  <c r="CH50" i="7"/>
  <c r="CL50" i="7"/>
  <c r="CP50" i="7"/>
  <c r="CT50" i="7"/>
  <c r="CX50" i="7"/>
  <c r="DB50" i="7"/>
  <c r="DF50" i="7"/>
  <c r="DJ50" i="7"/>
  <c r="DN50" i="7"/>
  <c r="DR50" i="7"/>
  <c r="DV50" i="7"/>
  <c r="DZ50" i="7"/>
  <c r="ED50" i="7"/>
  <c r="EH50" i="7"/>
  <c r="EL50" i="7"/>
  <c r="EP50" i="7"/>
  <c r="ET50" i="7"/>
  <c r="EX50" i="7"/>
  <c r="FB50" i="7"/>
  <c r="FF50" i="7"/>
  <c r="FJ50" i="7"/>
  <c r="FN50" i="7"/>
  <c r="FR50" i="7"/>
  <c r="FV50" i="7"/>
  <c r="FZ50" i="7"/>
  <c r="GD50" i="7"/>
  <c r="GH50" i="7"/>
  <c r="GL50" i="7"/>
  <c r="GP50" i="7"/>
  <c r="GT50" i="7"/>
  <c r="GX50" i="7"/>
  <c r="HB50" i="7"/>
  <c r="HF50" i="7"/>
  <c r="HJ50" i="7"/>
  <c r="HN50" i="7"/>
  <c r="HR50" i="7"/>
  <c r="HV50" i="7"/>
  <c r="HZ50" i="7"/>
  <c r="ID50" i="7"/>
  <c r="IH50" i="7"/>
  <c r="IL50" i="7"/>
  <c r="IP50" i="7"/>
  <c r="IT50" i="7"/>
  <c r="IX50" i="7"/>
  <c r="JB50" i="7"/>
  <c r="JF50" i="7"/>
  <c r="JJ50" i="7"/>
  <c r="JN50" i="7"/>
  <c r="JR50" i="7"/>
  <c r="AQ50" i="7"/>
  <c r="AU50" i="7"/>
  <c r="AY50" i="7"/>
  <c r="BC50" i="7"/>
  <c r="BG50" i="7"/>
  <c r="BK50" i="7"/>
  <c r="BO50" i="7"/>
  <c r="BS50" i="7"/>
  <c r="BW50" i="7"/>
  <c r="CA50" i="7"/>
  <c r="CE50" i="7"/>
  <c r="CI50" i="7"/>
  <c r="CM50" i="7"/>
  <c r="CQ50" i="7"/>
  <c r="CU50" i="7"/>
  <c r="CY50" i="7"/>
  <c r="DC50" i="7"/>
  <c r="DG50" i="7"/>
  <c r="DK50" i="7"/>
  <c r="DO50" i="7"/>
  <c r="DS50" i="7"/>
  <c r="DW50" i="7"/>
  <c r="EA50" i="7"/>
  <c r="EE50" i="7"/>
  <c r="EI50" i="7"/>
  <c r="EM50" i="7"/>
  <c r="EQ50" i="7"/>
  <c r="EU50" i="7"/>
  <c r="EY50" i="7"/>
  <c r="FC50" i="7"/>
  <c r="FG50" i="7"/>
  <c r="FK50" i="7"/>
  <c r="FO50" i="7"/>
  <c r="FS50" i="7"/>
  <c r="FW50" i="7"/>
  <c r="GA50" i="7"/>
  <c r="GE50" i="7"/>
  <c r="GI50" i="7"/>
  <c r="GM50" i="7"/>
  <c r="GQ50" i="7"/>
  <c r="GU50" i="7"/>
  <c r="GY50" i="7"/>
  <c r="HC50" i="7"/>
  <c r="HG50" i="7"/>
  <c r="HK50" i="7"/>
  <c r="HO50" i="7"/>
  <c r="HS50" i="7"/>
  <c r="HW50" i="7"/>
  <c r="IA50" i="7"/>
  <c r="IE50" i="7"/>
  <c r="II50" i="7"/>
  <c r="IM50" i="7"/>
  <c r="IQ50" i="7"/>
  <c r="IU50" i="7"/>
  <c r="IY50" i="7"/>
  <c r="JC50" i="7"/>
  <c r="JG50" i="7"/>
  <c r="JK50" i="7"/>
  <c r="JO50" i="7"/>
  <c r="JS50" i="7"/>
  <c r="L80" i="7"/>
  <c r="O80" i="7"/>
  <c r="AR93" i="7"/>
  <c r="AV93" i="7"/>
  <c r="AZ93" i="7"/>
  <c r="BD93" i="7"/>
  <c r="BH93" i="7"/>
  <c r="BN93" i="7"/>
  <c r="BS93" i="7"/>
  <c r="BW93" i="7"/>
  <c r="CA93" i="7"/>
  <c r="CG93" i="7"/>
  <c r="CK93" i="7"/>
  <c r="CO93" i="7"/>
  <c r="CS93" i="7"/>
  <c r="CW93" i="7"/>
  <c r="DA93" i="7"/>
  <c r="DE93" i="7"/>
  <c r="DI93" i="7"/>
  <c r="DM93" i="7"/>
  <c r="DQ93" i="7"/>
  <c r="DU93" i="7"/>
  <c r="DY93" i="7"/>
  <c r="EC93" i="7"/>
  <c r="EG93" i="7"/>
  <c r="EK93" i="7"/>
  <c r="EO93" i="7"/>
  <c r="ES93" i="7"/>
  <c r="EW93" i="7"/>
  <c r="FA93" i="7"/>
  <c r="FE93" i="7"/>
  <c r="FI93" i="7"/>
  <c r="FM93" i="7"/>
  <c r="FQ93" i="7"/>
  <c r="FU93" i="7"/>
  <c r="FY93" i="7"/>
  <c r="GC93" i="7"/>
  <c r="GG93" i="7"/>
  <c r="GK93" i="7"/>
  <c r="GO93" i="7"/>
  <c r="GS93" i="7"/>
  <c r="GW93" i="7"/>
  <c r="HA93" i="7"/>
  <c r="HE93" i="7"/>
  <c r="HI93" i="7"/>
  <c r="HM93" i="7"/>
  <c r="HQ93" i="7"/>
  <c r="HU93" i="7"/>
  <c r="HY93" i="7"/>
  <c r="IC93" i="7"/>
  <c r="IG93" i="7"/>
  <c r="IK93" i="7"/>
  <c r="IO93" i="7"/>
  <c r="IS93" i="7"/>
  <c r="IW93" i="7"/>
  <c r="JA93" i="7"/>
  <c r="JE93" i="7"/>
  <c r="JI93" i="7"/>
  <c r="JM93" i="7"/>
  <c r="JQ93" i="7"/>
  <c r="JU93" i="7"/>
  <c r="AO93" i="7"/>
  <c r="AS93" i="7"/>
  <c r="AW93" i="7"/>
  <c r="BA93" i="7"/>
  <c r="BE93" i="7"/>
  <c r="BI93" i="7"/>
  <c r="BO93" i="7"/>
  <c r="BT93" i="7"/>
  <c r="BX93" i="7"/>
  <c r="CB93" i="7"/>
  <c r="CH93" i="7"/>
  <c r="CL93" i="7"/>
  <c r="CP93" i="7"/>
  <c r="CT93" i="7"/>
  <c r="CX93" i="7"/>
  <c r="DB93" i="7"/>
  <c r="DF93" i="7"/>
  <c r="DJ93" i="7"/>
  <c r="DN93" i="7"/>
  <c r="DR93" i="7"/>
  <c r="DV93" i="7"/>
  <c r="DZ93" i="7"/>
  <c r="ED93" i="7"/>
  <c r="EH93" i="7"/>
  <c r="EL93" i="7"/>
  <c r="EP93" i="7"/>
  <c r="ET93" i="7"/>
  <c r="EX93" i="7"/>
  <c r="FB93" i="7"/>
  <c r="FF93" i="7"/>
  <c r="FJ93" i="7"/>
  <c r="FN93" i="7"/>
  <c r="FR93" i="7"/>
  <c r="FV93" i="7"/>
  <c r="FZ93" i="7"/>
  <c r="GD93" i="7"/>
  <c r="GH93" i="7"/>
  <c r="GL93" i="7"/>
  <c r="GP93" i="7"/>
  <c r="GT93" i="7"/>
  <c r="GX93" i="7"/>
  <c r="HB93" i="7"/>
  <c r="HF93" i="7"/>
  <c r="HJ93" i="7"/>
  <c r="HN93" i="7"/>
  <c r="HR93" i="7"/>
  <c r="HV93" i="7"/>
  <c r="HZ93" i="7"/>
  <c r="ID93" i="7"/>
  <c r="IH93" i="7"/>
  <c r="IL93" i="7"/>
  <c r="IP93" i="7"/>
  <c r="IT93" i="7"/>
  <c r="IX93" i="7"/>
  <c r="JB93" i="7"/>
  <c r="JF93" i="7"/>
  <c r="JJ93" i="7"/>
  <c r="JN93" i="7"/>
  <c r="JR93" i="7"/>
  <c r="AP93" i="7"/>
  <c r="AT93" i="7"/>
  <c r="AX93" i="7"/>
  <c r="BB93" i="7"/>
  <c r="BF93" i="7"/>
  <c r="BJ93" i="7"/>
  <c r="BP93" i="7"/>
  <c r="BU93" i="7"/>
  <c r="BY93" i="7"/>
  <c r="CC93" i="7"/>
  <c r="CI93" i="7"/>
  <c r="CM93" i="7"/>
  <c r="CQ93" i="7"/>
  <c r="CU93" i="7"/>
  <c r="CY93" i="7"/>
  <c r="DC93" i="7"/>
  <c r="DG93" i="7"/>
  <c r="DK93" i="7"/>
  <c r="DO93" i="7"/>
  <c r="DS93" i="7"/>
  <c r="DW93" i="7"/>
  <c r="EA93" i="7"/>
  <c r="EE93" i="7"/>
  <c r="EI93" i="7"/>
  <c r="EM93" i="7"/>
  <c r="EQ93" i="7"/>
  <c r="EU93" i="7"/>
  <c r="EY93" i="7"/>
  <c r="FC93" i="7"/>
  <c r="FG93" i="7"/>
  <c r="FK93" i="7"/>
  <c r="FO93" i="7"/>
  <c r="FS93" i="7"/>
  <c r="FW93" i="7"/>
  <c r="GA93" i="7"/>
  <c r="GE93" i="7"/>
  <c r="GI93" i="7"/>
  <c r="GM93" i="7"/>
  <c r="GQ93" i="7"/>
  <c r="GU93" i="7"/>
  <c r="GY93" i="7"/>
  <c r="HC93" i="7"/>
  <c r="HG93" i="7"/>
  <c r="HK93" i="7"/>
  <c r="HO93" i="7"/>
  <c r="HS93" i="7"/>
  <c r="HW93" i="7"/>
  <c r="IA93" i="7"/>
  <c r="IE93" i="7"/>
  <c r="II93" i="7"/>
  <c r="IM93" i="7"/>
  <c r="IQ93" i="7"/>
  <c r="IU93" i="7"/>
  <c r="IY93" i="7"/>
  <c r="JC93" i="7"/>
  <c r="JG93" i="7"/>
  <c r="JK93" i="7"/>
  <c r="JO93" i="7"/>
  <c r="JS93" i="7"/>
  <c r="AQ93" i="7"/>
  <c r="AU93" i="7"/>
  <c r="AY93" i="7"/>
  <c r="BC93" i="7"/>
  <c r="BG93" i="7"/>
  <c r="BK93" i="7"/>
  <c r="BQ93" i="7"/>
  <c r="BV93" i="7"/>
  <c r="BZ93" i="7"/>
  <c r="CF93" i="7"/>
  <c r="CJ93" i="7"/>
  <c r="CN93" i="7"/>
  <c r="CR93" i="7"/>
  <c r="CV93" i="7"/>
  <c r="CZ93" i="7"/>
  <c r="DD93" i="7"/>
  <c r="DH93" i="7"/>
  <c r="DL93" i="7"/>
  <c r="DP93" i="7"/>
  <c r="DT93" i="7"/>
  <c r="DX93" i="7"/>
  <c r="EB93" i="7"/>
  <c r="EF93" i="7"/>
  <c r="EJ93" i="7"/>
  <c r="EN93" i="7"/>
  <c r="ER93" i="7"/>
  <c r="EV93" i="7"/>
  <c r="EZ93" i="7"/>
  <c r="FD93" i="7"/>
  <c r="FH93" i="7"/>
  <c r="FL93" i="7"/>
  <c r="FP93" i="7"/>
  <c r="FT93" i="7"/>
  <c r="FX93" i="7"/>
  <c r="GB93" i="7"/>
  <c r="GF93" i="7"/>
  <c r="GJ93" i="7"/>
  <c r="GN93" i="7"/>
  <c r="GR93" i="7"/>
  <c r="GV93" i="7"/>
  <c r="GZ93" i="7"/>
  <c r="HD93" i="7"/>
  <c r="HH93" i="7"/>
  <c r="HL93" i="7"/>
  <c r="HP93" i="7"/>
  <c r="HT93" i="7"/>
  <c r="HX93" i="7"/>
  <c r="IB93" i="7"/>
  <c r="IF93" i="7"/>
  <c r="IJ93" i="7"/>
  <c r="IN93" i="7"/>
  <c r="IR93" i="7"/>
  <c r="IV93" i="7"/>
  <c r="IZ93" i="7"/>
  <c r="JD93" i="7"/>
  <c r="JH93" i="7"/>
  <c r="JL93" i="7"/>
  <c r="JP93" i="7"/>
  <c r="JT93" i="7"/>
  <c r="IC46" i="7"/>
  <c r="JT46" i="7"/>
  <c r="CZ46" i="7"/>
  <c r="IB46" i="7"/>
  <c r="BH46" i="7"/>
  <c r="IY46" i="7"/>
  <c r="HG46" i="7"/>
  <c r="FO46" i="7"/>
  <c r="DW46" i="7"/>
  <c r="CE46" i="7"/>
  <c r="JU46" i="7"/>
  <c r="ES46" i="7"/>
  <c r="DA46" i="7"/>
  <c r="GJ46" i="7"/>
  <c r="IX46" i="7"/>
  <c r="HF46" i="7"/>
  <c r="FN46" i="7"/>
  <c r="DV46" i="7"/>
  <c r="CD46" i="7"/>
  <c r="GK46" i="7"/>
  <c r="BI46" i="7"/>
  <c r="ER46" i="7"/>
  <c r="AO370" i="7"/>
  <c r="AS370" i="7"/>
  <c r="AW370" i="7"/>
  <c r="BA370" i="7"/>
  <c r="BE370" i="7"/>
  <c r="BI370" i="7"/>
  <c r="BM370" i="7"/>
  <c r="BQ370" i="7"/>
  <c r="BU370" i="7"/>
  <c r="BY370" i="7"/>
  <c r="CC370" i="7"/>
  <c r="CG370" i="7"/>
  <c r="CK370" i="7"/>
  <c r="CO370" i="7"/>
  <c r="CS370" i="7"/>
  <c r="CW370" i="7"/>
  <c r="DA370" i="7"/>
  <c r="DE370" i="7"/>
  <c r="DI370" i="7"/>
  <c r="DM370" i="7"/>
  <c r="DQ370" i="7"/>
  <c r="DU370" i="7"/>
  <c r="DY370" i="7"/>
  <c r="EC370" i="7"/>
  <c r="EG370" i="7"/>
  <c r="EK370" i="7"/>
  <c r="EO370" i="7"/>
  <c r="ES370" i="7"/>
  <c r="EW370" i="7"/>
  <c r="FA370" i="7"/>
  <c r="FE370" i="7"/>
  <c r="FI370" i="7"/>
  <c r="FM370" i="7"/>
  <c r="FQ370" i="7"/>
  <c r="FU370" i="7"/>
  <c r="FY370" i="7"/>
  <c r="GC370" i="7"/>
  <c r="GG370" i="7"/>
  <c r="GK370" i="7"/>
  <c r="GO370" i="7"/>
  <c r="GS370" i="7"/>
  <c r="GW370" i="7"/>
  <c r="HA370" i="7"/>
  <c r="HE370" i="7"/>
  <c r="HI370" i="7"/>
  <c r="HM370" i="7"/>
  <c r="HQ370" i="7"/>
  <c r="HU370" i="7"/>
  <c r="HY370" i="7"/>
  <c r="IC370" i="7"/>
  <c r="IG370" i="7"/>
  <c r="IK370" i="7"/>
  <c r="IP370" i="7"/>
  <c r="IT370" i="7"/>
  <c r="IZ370" i="7"/>
  <c r="JD370" i="7"/>
  <c r="JH370" i="7"/>
  <c r="JL370" i="7"/>
  <c r="JP370" i="7"/>
  <c r="JT370" i="7"/>
  <c r="AX370" i="7"/>
  <c r="BJ370" i="7"/>
  <c r="BV370" i="7"/>
  <c r="CH370" i="7"/>
  <c r="CT370" i="7"/>
  <c r="CX370" i="7"/>
  <c r="DN370" i="7"/>
  <c r="DZ370" i="7"/>
  <c r="EL370" i="7"/>
  <c r="EX370" i="7"/>
  <c r="FJ370" i="7"/>
  <c r="FV370" i="7"/>
  <c r="GH370" i="7"/>
  <c r="GT370" i="7"/>
  <c r="HJ370" i="7"/>
  <c r="HV370" i="7"/>
  <c r="IM370" i="7"/>
  <c r="JE370" i="7"/>
  <c r="JU370" i="7"/>
  <c r="DJ370" i="7"/>
  <c r="GX370" i="7"/>
  <c r="HZ370" i="7"/>
  <c r="IQ370" i="7"/>
  <c r="JQ370" i="7"/>
  <c r="AQ370" i="7"/>
  <c r="AU370" i="7"/>
  <c r="AY370" i="7"/>
  <c r="BC370" i="7"/>
  <c r="BG370" i="7"/>
  <c r="BK370" i="7"/>
  <c r="BO370" i="7"/>
  <c r="BS370" i="7"/>
  <c r="BW370" i="7"/>
  <c r="CA370" i="7"/>
  <c r="CE370" i="7"/>
  <c r="CI370" i="7"/>
  <c r="CM370" i="7"/>
  <c r="CQ370" i="7"/>
  <c r="CU370" i="7"/>
  <c r="CY370" i="7"/>
  <c r="DC370" i="7"/>
  <c r="DG370" i="7"/>
  <c r="DK370" i="7"/>
  <c r="DO370" i="7"/>
  <c r="DS370" i="7"/>
  <c r="DW370" i="7"/>
  <c r="EA370" i="7"/>
  <c r="EE370" i="7"/>
  <c r="EI370" i="7"/>
  <c r="EM370" i="7"/>
  <c r="EQ370" i="7"/>
  <c r="EU370" i="7"/>
  <c r="EY370" i="7"/>
  <c r="FC370" i="7"/>
  <c r="FG370" i="7"/>
  <c r="FK370" i="7"/>
  <c r="FO370" i="7"/>
  <c r="FS370" i="7"/>
  <c r="FW370" i="7"/>
  <c r="GA370" i="7"/>
  <c r="GE370" i="7"/>
  <c r="GI370" i="7"/>
  <c r="GM370" i="7"/>
  <c r="GQ370" i="7"/>
  <c r="GU370" i="7"/>
  <c r="GY370" i="7"/>
  <c r="HC370" i="7"/>
  <c r="HG370" i="7"/>
  <c r="HK370" i="7"/>
  <c r="HO370" i="7"/>
  <c r="HS370" i="7"/>
  <c r="HW370" i="7"/>
  <c r="IA370" i="7"/>
  <c r="IE370" i="7"/>
  <c r="II370" i="7"/>
  <c r="IN370" i="7"/>
  <c r="IR370" i="7"/>
  <c r="IV370" i="7"/>
  <c r="JB370" i="7"/>
  <c r="JF370" i="7"/>
  <c r="JJ370" i="7"/>
  <c r="JN370" i="7"/>
  <c r="JR370" i="7"/>
  <c r="AP370" i="7"/>
  <c r="BB370" i="7"/>
  <c r="BN370" i="7"/>
  <c r="CD370" i="7"/>
  <c r="CP370" i="7"/>
  <c r="DF370" i="7"/>
  <c r="DV370" i="7"/>
  <c r="ED370" i="7"/>
  <c r="EP370" i="7"/>
  <c r="FB370" i="7"/>
  <c r="FN370" i="7"/>
  <c r="FZ370" i="7"/>
  <c r="GL370" i="7"/>
  <c r="HB370" i="7"/>
  <c r="HN370" i="7"/>
  <c r="ID370" i="7"/>
  <c r="IU370" i="7"/>
  <c r="JM370" i="7"/>
  <c r="AR370" i="7"/>
  <c r="AV370" i="7"/>
  <c r="AZ370" i="7"/>
  <c r="BD370" i="7"/>
  <c r="BH370" i="7"/>
  <c r="BL370" i="7"/>
  <c r="BP370" i="7"/>
  <c r="BT370" i="7"/>
  <c r="BX370" i="7"/>
  <c r="CB370" i="7"/>
  <c r="CF370" i="7"/>
  <c r="CJ370" i="7"/>
  <c r="CN370" i="7"/>
  <c r="CR370" i="7"/>
  <c r="CV370" i="7"/>
  <c r="CZ370" i="7"/>
  <c r="DD370" i="7"/>
  <c r="DH370" i="7"/>
  <c r="DL370" i="7"/>
  <c r="DP370" i="7"/>
  <c r="DT370" i="7"/>
  <c r="DX370" i="7"/>
  <c r="EB370" i="7"/>
  <c r="EF370" i="7"/>
  <c r="EJ370" i="7"/>
  <c r="EN370" i="7"/>
  <c r="ER370" i="7"/>
  <c r="EV370" i="7"/>
  <c r="EZ370" i="7"/>
  <c r="FD370" i="7"/>
  <c r="FH370" i="7"/>
  <c r="FL370" i="7"/>
  <c r="FP370" i="7"/>
  <c r="FT370" i="7"/>
  <c r="FX370" i="7"/>
  <c r="GB370" i="7"/>
  <c r="GF370" i="7"/>
  <c r="GJ370" i="7"/>
  <c r="GN370" i="7"/>
  <c r="GR370" i="7"/>
  <c r="GV370" i="7"/>
  <c r="GZ370" i="7"/>
  <c r="HD370" i="7"/>
  <c r="HH370" i="7"/>
  <c r="HL370" i="7"/>
  <c r="HP370" i="7"/>
  <c r="HT370" i="7"/>
  <c r="HX370" i="7"/>
  <c r="IB370" i="7"/>
  <c r="IF370" i="7"/>
  <c r="IJ370" i="7"/>
  <c r="IO370" i="7"/>
  <c r="IS370" i="7"/>
  <c r="IW370" i="7"/>
  <c r="JC370" i="7"/>
  <c r="JG370" i="7"/>
  <c r="JK370" i="7"/>
  <c r="JO370" i="7"/>
  <c r="JS370" i="7"/>
  <c r="AT370" i="7"/>
  <c r="BF370" i="7"/>
  <c r="BR370" i="7"/>
  <c r="BZ370" i="7"/>
  <c r="CL370" i="7"/>
  <c r="DB370" i="7"/>
  <c r="DR370" i="7"/>
  <c r="EH370" i="7"/>
  <c r="ET370" i="7"/>
  <c r="FF370" i="7"/>
  <c r="FR370" i="7"/>
  <c r="GD370" i="7"/>
  <c r="GP370" i="7"/>
  <c r="HF370" i="7"/>
  <c r="HR370" i="7"/>
  <c r="IH370" i="7"/>
  <c r="JA370" i="7"/>
  <c r="JI370" i="7"/>
  <c r="AP366" i="7"/>
  <c r="AT366" i="7"/>
  <c r="AX366" i="7"/>
  <c r="BB366" i="7"/>
  <c r="BF366" i="7"/>
  <c r="BJ366" i="7"/>
  <c r="BN366" i="7"/>
  <c r="BR366" i="7"/>
  <c r="BV366" i="7"/>
  <c r="BZ366" i="7"/>
  <c r="CD366" i="7"/>
  <c r="CH366" i="7"/>
  <c r="CL366" i="7"/>
  <c r="CP366" i="7"/>
  <c r="CT366" i="7"/>
  <c r="CX366" i="7"/>
  <c r="DB366" i="7"/>
  <c r="DF366" i="7"/>
  <c r="DJ366" i="7"/>
  <c r="DN366" i="7"/>
  <c r="DR366" i="7"/>
  <c r="DV366" i="7"/>
  <c r="DZ366" i="7"/>
  <c r="ED366" i="7"/>
  <c r="EH366" i="7"/>
  <c r="EL366" i="7"/>
  <c r="EP366" i="7"/>
  <c r="ET366" i="7"/>
  <c r="EX366" i="7"/>
  <c r="FB366" i="7"/>
  <c r="FF366" i="7"/>
  <c r="FJ366" i="7"/>
  <c r="FN366" i="7"/>
  <c r="FR366" i="7"/>
  <c r="FV366" i="7"/>
  <c r="FZ366" i="7"/>
  <c r="GD366" i="7"/>
  <c r="GH366" i="7"/>
  <c r="GL366" i="7"/>
  <c r="GP366" i="7"/>
  <c r="GT366" i="7"/>
  <c r="GX366" i="7"/>
  <c r="HB366" i="7"/>
  <c r="HF366" i="7"/>
  <c r="HJ366" i="7"/>
  <c r="HN366" i="7"/>
  <c r="HR366" i="7"/>
  <c r="HV366" i="7"/>
  <c r="HZ366" i="7"/>
  <c r="ID366" i="7"/>
  <c r="IH366" i="7"/>
  <c r="IL366" i="7"/>
  <c r="IP366" i="7"/>
  <c r="IT366" i="7"/>
  <c r="IX366" i="7"/>
  <c r="JD366" i="7"/>
  <c r="JH366" i="7"/>
  <c r="JL366" i="7"/>
  <c r="JP366" i="7"/>
  <c r="AQ366" i="7"/>
  <c r="AU366" i="7"/>
  <c r="AY366" i="7"/>
  <c r="BC366" i="7"/>
  <c r="BG366" i="7"/>
  <c r="BK366" i="7"/>
  <c r="BO366" i="7"/>
  <c r="BS366" i="7"/>
  <c r="BW366" i="7"/>
  <c r="CA366" i="7"/>
  <c r="CE366" i="7"/>
  <c r="CI366" i="7"/>
  <c r="CM366" i="7"/>
  <c r="CQ366" i="7"/>
  <c r="CU366" i="7"/>
  <c r="CY366" i="7"/>
  <c r="DC366" i="7"/>
  <c r="DG366" i="7"/>
  <c r="DK366" i="7"/>
  <c r="DO366" i="7"/>
  <c r="DS366" i="7"/>
  <c r="DW366" i="7"/>
  <c r="EA366" i="7"/>
  <c r="EE366" i="7"/>
  <c r="EI366" i="7"/>
  <c r="EM366" i="7"/>
  <c r="EQ366" i="7"/>
  <c r="EU366" i="7"/>
  <c r="EY366" i="7"/>
  <c r="FC366" i="7"/>
  <c r="FG366" i="7"/>
  <c r="FK366" i="7"/>
  <c r="FO366" i="7"/>
  <c r="FS366" i="7"/>
  <c r="FW366" i="7"/>
  <c r="GA366" i="7"/>
  <c r="GE366" i="7"/>
  <c r="GI366" i="7"/>
  <c r="GM366" i="7"/>
  <c r="GQ366" i="7"/>
  <c r="GU366" i="7"/>
  <c r="GY366" i="7"/>
  <c r="HC366" i="7"/>
  <c r="HG366" i="7"/>
  <c r="HK366" i="7"/>
  <c r="HO366" i="7"/>
  <c r="HS366" i="7"/>
  <c r="HW366" i="7"/>
  <c r="IA366" i="7"/>
  <c r="IE366" i="7"/>
  <c r="II366" i="7"/>
  <c r="IM366" i="7"/>
  <c r="IQ366" i="7"/>
  <c r="IU366" i="7"/>
  <c r="IY366" i="7"/>
  <c r="JE366" i="7"/>
  <c r="JI366" i="7"/>
  <c r="JM366" i="7"/>
  <c r="JQ366" i="7"/>
  <c r="AR366" i="7"/>
  <c r="AV366" i="7"/>
  <c r="AZ366" i="7"/>
  <c r="BD366" i="7"/>
  <c r="BH366" i="7"/>
  <c r="BL366" i="7"/>
  <c r="BP366" i="7"/>
  <c r="BT366" i="7"/>
  <c r="BX366" i="7"/>
  <c r="CB366" i="7"/>
  <c r="CF366" i="7"/>
  <c r="CJ366" i="7"/>
  <c r="CN366" i="7"/>
  <c r="CR366" i="7"/>
  <c r="CV366" i="7"/>
  <c r="CZ366" i="7"/>
  <c r="DD366" i="7"/>
  <c r="DH366" i="7"/>
  <c r="DL366" i="7"/>
  <c r="DP366" i="7"/>
  <c r="DT366" i="7"/>
  <c r="DX366" i="7"/>
  <c r="EB366" i="7"/>
  <c r="EF366" i="7"/>
  <c r="EJ366" i="7"/>
  <c r="EN366" i="7"/>
  <c r="ER366" i="7"/>
  <c r="EV366" i="7"/>
  <c r="EZ366" i="7"/>
  <c r="FD366" i="7"/>
  <c r="FH366" i="7"/>
  <c r="FL366" i="7"/>
  <c r="FP366" i="7"/>
  <c r="FT366" i="7"/>
  <c r="FX366" i="7"/>
  <c r="GB366" i="7"/>
  <c r="GF366" i="7"/>
  <c r="GJ366" i="7"/>
  <c r="GN366" i="7"/>
  <c r="GR366" i="7"/>
  <c r="GV366" i="7"/>
  <c r="GZ366" i="7"/>
  <c r="HD366" i="7"/>
  <c r="HH366" i="7"/>
  <c r="HL366" i="7"/>
  <c r="HP366" i="7"/>
  <c r="HT366" i="7"/>
  <c r="HX366" i="7"/>
  <c r="IB366" i="7"/>
  <c r="IF366" i="7"/>
  <c r="IJ366" i="7"/>
  <c r="IN366" i="7"/>
  <c r="IR366" i="7"/>
  <c r="IV366" i="7"/>
  <c r="IZ366" i="7"/>
  <c r="JF366" i="7"/>
  <c r="JJ366" i="7"/>
  <c r="JN366" i="7"/>
  <c r="JR366" i="7"/>
  <c r="AO366" i="7"/>
  <c r="AS366" i="7"/>
  <c r="AW366" i="7"/>
  <c r="BA366" i="7"/>
  <c r="BE366" i="7"/>
  <c r="BI366" i="7"/>
  <c r="BM366" i="7"/>
  <c r="BQ366" i="7"/>
  <c r="BU366" i="7"/>
  <c r="BY366" i="7"/>
  <c r="CC366" i="7"/>
  <c r="CG366" i="7"/>
  <c r="CK366" i="7"/>
  <c r="CO366" i="7"/>
  <c r="CS366" i="7"/>
  <c r="CW366" i="7"/>
  <c r="DA366" i="7"/>
  <c r="DE366" i="7"/>
  <c r="DI366" i="7"/>
  <c r="DM366" i="7"/>
  <c r="DQ366" i="7"/>
  <c r="DU366" i="7"/>
  <c r="DY366" i="7"/>
  <c r="EC366" i="7"/>
  <c r="EG366" i="7"/>
  <c r="EK366" i="7"/>
  <c r="EO366" i="7"/>
  <c r="ES366" i="7"/>
  <c r="EW366" i="7"/>
  <c r="FA366" i="7"/>
  <c r="FE366" i="7"/>
  <c r="FI366" i="7"/>
  <c r="FM366" i="7"/>
  <c r="FQ366" i="7"/>
  <c r="FU366" i="7"/>
  <c r="FY366" i="7"/>
  <c r="GC366" i="7"/>
  <c r="GG366" i="7"/>
  <c r="GK366" i="7"/>
  <c r="GO366" i="7"/>
  <c r="GS366" i="7"/>
  <c r="GW366" i="7"/>
  <c r="HA366" i="7"/>
  <c r="HE366" i="7"/>
  <c r="HI366" i="7"/>
  <c r="HM366" i="7"/>
  <c r="HQ366" i="7"/>
  <c r="HU366" i="7"/>
  <c r="HY366" i="7"/>
  <c r="IC366" i="7"/>
  <c r="IG366" i="7"/>
  <c r="IK366" i="7"/>
  <c r="IO366" i="7"/>
  <c r="IS366" i="7"/>
  <c r="IW366" i="7"/>
  <c r="JA366" i="7"/>
  <c r="JG366" i="7"/>
  <c r="JK366" i="7"/>
  <c r="JO366" i="7"/>
  <c r="JS366" i="7"/>
  <c r="AO362" i="7"/>
  <c r="AS362" i="7"/>
  <c r="AW362" i="7"/>
  <c r="BA362" i="7"/>
  <c r="BE362" i="7"/>
  <c r="BI362" i="7"/>
  <c r="BM362" i="7"/>
  <c r="BQ362" i="7"/>
  <c r="BU362" i="7"/>
  <c r="BY362" i="7"/>
  <c r="CC362" i="7"/>
  <c r="CG362" i="7"/>
  <c r="CK362" i="7"/>
  <c r="CO362" i="7"/>
  <c r="CS362" i="7"/>
  <c r="CW362" i="7"/>
  <c r="DA362" i="7"/>
  <c r="DE362" i="7"/>
  <c r="DI362" i="7"/>
  <c r="DM362" i="7"/>
  <c r="DQ362" i="7"/>
  <c r="DU362" i="7"/>
  <c r="DY362" i="7"/>
  <c r="EC362" i="7"/>
  <c r="EG362" i="7"/>
  <c r="EK362" i="7"/>
  <c r="EO362" i="7"/>
  <c r="ES362" i="7"/>
  <c r="EW362" i="7"/>
  <c r="FA362" i="7"/>
  <c r="FE362" i="7"/>
  <c r="FI362" i="7"/>
  <c r="FM362" i="7"/>
  <c r="FQ362" i="7"/>
  <c r="FU362" i="7"/>
  <c r="FY362" i="7"/>
  <c r="GC362" i="7"/>
  <c r="GG362" i="7"/>
  <c r="GK362" i="7"/>
  <c r="GO362" i="7"/>
  <c r="GS362" i="7"/>
  <c r="GW362" i="7"/>
  <c r="HA362" i="7"/>
  <c r="HE362" i="7"/>
  <c r="HI362" i="7"/>
  <c r="HM362" i="7"/>
  <c r="HQ362" i="7"/>
  <c r="HU362" i="7"/>
  <c r="HY362" i="7"/>
  <c r="IC362" i="7"/>
  <c r="IG362" i="7"/>
  <c r="IK362" i="7"/>
  <c r="IO362" i="7"/>
  <c r="IS362" i="7"/>
  <c r="IW362" i="7"/>
  <c r="JC362" i="7"/>
  <c r="JH362" i="7"/>
  <c r="JL362" i="7"/>
  <c r="JP362" i="7"/>
  <c r="AP362" i="7"/>
  <c r="AT362" i="7"/>
  <c r="AX362" i="7"/>
  <c r="BB362" i="7"/>
  <c r="BF362" i="7"/>
  <c r="BJ362" i="7"/>
  <c r="BN362" i="7"/>
  <c r="BR362" i="7"/>
  <c r="BV362" i="7"/>
  <c r="BZ362" i="7"/>
  <c r="CD362" i="7"/>
  <c r="CH362" i="7"/>
  <c r="CL362" i="7"/>
  <c r="CP362" i="7"/>
  <c r="CT362" i="7"/>
  <c r="CX362" i="7"/>
  <c r="DB362" i="7"/>
  <c r="DF362" i="7"/>
  <c r="DJ362" i="7"/>
  <c r="DN362" i="7"/>
  <c r="DR362" i="7"/>
  <c r="DV362" i="7"/>
  <c r="DZ362" i="7"/>
  <c r="ED362" i="7"/>
  <c r="EH362" i="7"/>
  <c r="EL362" i="7"/>
  <c r="EP362" i="7"/>
  <c r="ET362" i="7"/>
  <c r="EX362" i="7"/>
  <c r="FB362" i="7"/>
  <c r="FF362" i="7"/>
  <c r="FJ362" i="7"/>
  <c r="FN362" i="7"/>
  <c r="FR362" i="7"/>
  <c r="FV362" i="7"/>
  <c r="FZ362" i="7"/>
  <c r="GD362" i="7"/>
  <c r="GH362" i="7"/>
  <c r="GL362" i="7"/>
  <c r="GP362" i="7"/>
  <c r="GT362" i="7"/>
  <c r="GX362" i="7"/>
  <c r="HB362" i="7"/>
  <c r="HF362" i="7"/>
  <c r="HJ362" i="7"/>
  <c r="HN362" i="7"/>
  <c r="HR362" i="7"/>
  <c r="HV362" i="7"/>
  <c r="HZ362" i="7"/>
  <c r="ID362" i="7"/>
  <c r="IH362" i="7"/>
  <c r="IL362" i="7"/>
  <c r="IP362" i="7"/>
  <c r="IT362" i="7"/>
  <c r="IX362" i="7"/>
  <c r="JD362" i="7"/>
  <c r="JI362" i="7"/>
  <c r="JM362" i="7"/>
  <c r="JQ362" i="7"/>
  <c r="AQ362" i="7"/>
  <c r="AU362" i="7"/>
  <c r="AY362" i="7"/>
  <c r="BC362" i="7"/>
  <c r="BG362" i="7"/>
  <c r="BK362" i="7"/>
  <c r="BO362" i="7"/>
  <c r="BS362" i="7"/>
  <c r="BW362" i="7"/>
  <c r="CA362" i="7"/>
  <c r="CE362" i="7"/>
  <c r="CI362" i="7"/>
  <c r="CM362" i="7"/>
  <c r="CQ362" i="7"/>
  <c r="CU362" i="7"/>
  <c r="CY362" i="7"/>
  <c r="DC362" i="7"/>
  <c r="DG362" i="7"/>
  <c r="DK362" i="7"/>
  <c r="DO362" i="7"/>
  <c r="DS362" i="7"/>
  <c r="DW362" i="7"/>
  <c r="EA362" i="7"/>
  <c r="EE362" i="7"/>
  <c r="EI362" i="7"/>
  <c r="EM362" i="7"/>
  <c r="EQ362" i="7"/>
  <c r="EU362" i="7"/>
  <c r="EY362" i="7"/>
  <c r="FC362" i="7"/>
  <c r="FG362" i="7"/>
  <c r="FK362" i="7"/>
  <c r="FO362" i="7"/>
  <c r="FS362" i="7"/>
  <c r="FW362" i="7"/>
  <c r="GA362" i="7"/>
  <c r="GE362" i="7"/>
  <c r="GI362" i="7"/>
  <c r="GM362" i="7"/>
  <c r="GQ362" i="7"/>
  <c r="GU362" i="7"/>
  <c r="GY362" i="7"/>
  <c r="HC362" i="7"/>
  <c r="HG362" i="7"/>
  <c r="HK362" i="7"/>
  <c r="HO362" i="7"/>
  <c r="HS362" i="7"/>
  <c r="HW362" i="7"/>
  <c r="IA362" i="7"/>
  <c r="IE362" i="7"/>
  <c r="II362" i="7"/>
  <c r="IM362" i="7"/>
  <c r="IQ362" i="7"/>
  <c r="IU362" i="7"/>
  <c r="IY362" i="7"/>
  <c r="JE362" i="7"/>
  <c r="JJ362" i="7"/>
  <c r="JN362" i="7"/>
  <c r="JR362" i="7"/>
  <c r="AR362" i="7"/>
  <c r="AV362" i="7"/>
  <c r="AZ362" i="7"/>
  <c r="BD362" i="7"/>
  <c r="BH362" i="7"/>
  <c r="BL362" i="7"/>
  <c r="BP362" i="7"/>
  <c r="BT362" i="7"/>
  <c r="BX362" i="7"/>
  <c r="CB362" i="7"/>
  <c r="CF362" i="7"/>
  <c r="CJ362" i="7"/>
  <c r="CN362" i="7"/>
  <c r="CR362" i="7"/>
  <c r="CV362" i="7"/>
  <c r="CZ362" i="7"/>
  <c r="DD362" i="7"/>
  <c r="DH362" i="7"/>
  <c r="DL362" i="7"/>
  <c r="DP362" i="7"/>
  <c r="DT362" i="7"/>
  <c r="DX362" i="7"/>
  <c r="EB362" i="7"/>
  <c r="EF362" i="7"/>
  <c r="EJ362" i="7"/>
  <c r="EN362" i="7"/>
  <c r="ER362" i="7"/>
  <c r="EV362" i="7"/>
  <c r="EZ362" i="7"/>
  <c r="FD362" i="7"/>
  <c r="FH362" i="7"/>
  <c r="FL362" i="7"/>
  <c r="FP362" i="7"/>
  <c r="FT362" i="7"/>
  <c r="FX362" i="7"/>
  <c r="GB362" i="7"/>
  <c r="GF362" i="7"/>
  <c r="GJ362" i="7"/>
  <c r="GN362" i="7"/>
  <c r="GR362" i="7"/>
  <c r="GV362" i="7"/>
  <c r="GZ362" i="7"/>
  <c r="HD362" i="7"/>
  <c r="HH362" i="7"/>
  <c r="HL362" i="7"/>
  <c r="HP362" i="7"/>
  <c r="HT362" i="7"/>
  <c r="HX362" i="7"/>
  <c r="IB362" i="7"/>
  <c r="IF362" i="7"/>
  <c r="IJ362" i="7"/>
  <c r="IN362" i="7"/>
  <c r="IR362" i="7"/>
  <c r="IV362" i="7"/>
  <c r="JA362" i="7"/>
  <c r="JG362" i="7"/>
  <c r="JK362" i="7"/>
  <c r="JO362" i="7"/>
  <c r="JS362" i="7"/>
  <c r="AR358" i="7"/>
  <c r="AV358" i="7"/>
  <c r="AZ358" i="7"/>
  <c r="BD358" i="7"/>
  <c r="BH358" i="7"/>
  <c r="BL358" i="7"/>
  <c r="BP358" i="7"/>
  <c r="BT358" i="7"/>
  <c r="BX358" i="7"/>
  <c r="CB358" i="7"/>
  <c r="CF358" i="7"/>
  <c r="CJ358" i="7"/>
  <c r="CN358" i="7"/>
  <c r="CR358" i="7"/>
  <c r="CV358" i="7"/>
  <c r="CZ358" i="7"/>
  <c r="DD358" i="7"/>
  <c r="DH358" i="7"/>
  <c r="DL358" i="7"/>
  <c r="DP358" i="7"/>
  <c r="DT358" i="7"/>
  <c r="DX358" i="7"/>
  <c r="EB358" i="7"/>
  <c r="EF358" i="7"/>
  <c r="EJ358" i="7"/>
  <c r="EN358" i="7"/>
  <c r="ER358" i="7"/>
  <c r="EV358" i="7"/>
  <c r="EZ358" i="7"/>
  <c r="FD358" i="7"/>
  <c r="FH358" i="7"/>
  <c r="FL358" i="7"/>
  <c r="FP358" i="7"/>
  <c r="FT358" i="7"/>
  <c r="FX358" i="7"/>
  <c r="GB358" i="7"/>
  <c r="GF358" i="7"/>
  <c r="GJ358" i="7"/>
  <c r="GN358" i="7"/>
  <c r="GR358" i="7"/>
  <c r="GV358" i="7"/>
  <c r="GZ358" i="7"/>
  <c r="HD358" i="7"/>
  <c r="HH358" i="7"/>
  <c r="HL358" i="7"/>
  <c r="HP358" i="7"/>
  <c r="HT358" i="7"/>
  <c r="HX358" i="7"/>
  <c r="IB358" i="7"/>
  <c r="IF358" i="7"/>
  <c r="IJ358" i="7"/>
  <c r="IN358" i="7"/>
  <c r="IR358" i="7"/>
  <c r="IV358" i="7"/>
  <c r="IZ358" i="7"/>
  <c r="JF358" i="7"/>
  <c r="JJ358" i="7"/>
  <c r="JN358" i="7"/>
  <c r="JR358" i="7"/>
  <c r="AO358" i="7"/>
  <c r="AS358" i="7"/>
  <c r="AW358" i="7"/>
  <c r="BA358" i="7"/>
  <c r="BE358" i="7"/>
  <c r="BI358" i="7"/>
  <c r="BM358" i="7"/>
  <c r="BQ358" i="7"/>
  <c r="BU358" i="7"/>
  <c r="BY358" i="7"/>
  <c r="CC358" i="7"/>
  <c r="CG358" i="7"/>
  <c r="CK358" i="7"/>
  <c r="CO358" i="7"/>
  <c r="CS358" i="7"/>
  <c r="CW358" i="7"/>
  <c r="DA358" i="7"/>
  <c r="DE358" i="7"/>
  <c r="DI358" i="7"/>
  <c r="DM358" i="7"/>
  <c r="DQ358" i="7"/>
  <c r="DU358" i="7"/>
  <c r="DY358" i="7"/>
  <c r="EC358" i="7"/>
  <c r="EG358" i="7"/>
  <c r="EK358" i="7"/>
  <c r="EO358" i="7"/>
  <c r="ES358" i="7"/>
  <c r="EW358" i="7"/>
  <c r="FA358" i="7"/>
  <c r="FE358" i="7"/>
  <c r="FI358" i="7"/>
  <c r="FM358" i="7"/>
  <c r="FQ358" i="7"/>
  <c r="FU358" i="7"/>
  <c r="FY358" i="7"/>
  <c r="GC358" i="7"/>
  <c r="GG358" i="7"/>
  <c r="GK358" i="7"/>
  <c r="GO358" i="7"/>
  <c r="GS358" i="7"/>
  <c r="GW358" i="7"/>
  <c r="HA358" i="7"/>
  <c r="HE358" i="7"/>
  <c r="HI358" i="7"/>
  <c r="HM358" i="7"/>
  <c r="HQ358" i="7"/>
  <c r="HU358" i="7"/>
  <c r="HY358" i="7"/>
  <c r="IC358" i="7"/>
  <c r="IG358" i="7"/>
  <c r="IK358" i="7"/>
  <c r="IO358" i="7"/>
  <c r="IS358" i="7"/>
  <c r="IW358" i="7"/>
  <c r="JA358" i="7"/>
  <c r="JG358" i="7"/>
  <c r="JK358" i="7"/>
  <c r="JO358" i="7"/>
  <c r="JS358" i="7"/>
  <c r="AP358" i="7"/>
  <c r="AT358" i="7"/>
  <c r="AX358" i="7"/>
  <c r="BB358" i="7"/>
  <c r="BF358" i="7"/>
  <c r="BJ358" i="7"/>
  <c r="BN358" i="7"/>
  <c r="BR358" i="7"/>
  <c r="BV358" i="7"/>
  <c r="BZ358" i="7"/>
  <c r="CD358" i="7"/>
  <c r="CH358" i="7"/>
  <c r="CL358" i="7"/>
  <c r="CP358" i="7"/>
  <c r="CT358" i="7"/>
  <c r="CX358" i="7"/>
  <c r="DB358" i="7"/>
  <c r="DF358" i="7"/>
  <c r="DJ358" i="7"/>
  <c r="DN358" i="7"/>
  <c r="DR358" i="7"/>
  <c r="DV358" i="7"/>
  <c r="DZ358" i="7"/>
  <c r="ED358" i="7"/>
  <c r="EH358" i="7"/>
  <c r="EL358" i="7"/>
  <c r="EP358" i="7"/>
  <c r="ET358" i="7"/>
  <c r="EX358" i="7"/>
  <c r="FB358" i="7"/>
  <c r="FF358" i="7"/>
  <c r="FJ358" i="7"/>
  <c r="FN358" i="7"/>
  <c r="FR358" i="7"/>
  <c r="FV358" i="7"/>
  <c r="FZ358" i="7"/>
  <c r="GD358" i="7"/>
  <c r="GH358" i="7"/>
  <c r="GL358" i="7"/>
  <c r="GP358" i="7"/>
  <c r="GT358" i="7"/>
  <c r="GX358" i="7"/>
  <c r="HB358" i="7"/>
  <c r="HF358" i="7"/>
  <c r="HJ358" i="7"/>
  <c r="HN358" i="7"/>
  <c r="HR358" i="7"/>
  <c r="HV358" i="7"/>
  <c r="HZ358" i="7"/>
  <c r="ID358" i="7"/>
  <c r="IH358" i="7"/>
  <c r="IL358" i="7"/>
  <c r="IP358" i="7"/>
  <c r="IT358" i="7"/>
  <c r="IX358" i="7"/>
  <c r="JD358" i="7"/>
  <c r="JH358" i="7"/>
  <c r="JL358" i="7"/>
  <c r="JP358" i="7"/>
  <c r="AQ358" i="7"/>
  <c r="AU358" i="7"/>
  <c r="AY358" i="7"/>
  <c r="BC358" i="7"/>
  <c r="BG358" i="7"/>
  <c r="BK358" i="7"/>
  <c r="BO358" i="7"/>
  <c r="BS358" i="7"/>
  <c r="BW358" i="7"/>
  <c r="CA358" i="7"/>
  <c r="CE358" i="7"/>
  <c r="CI358" i="7"/>
  <c r="CM358" i="7"/>
  <c r="CQ358" i="7"/>
  <c r="CU358" i="7"/>
  <c r="CY358" i="7"/>
  <c r="DC358" i="7"/>
  <c r="DG358" i="7"/>
  <c r="DK358" i="7"/>
  <c r="DO358" i="7"/>
  <c r="DS358" i="7"/>
  <c r="DW358" i="7"/>
  <c r="EA358" i="7"/>
  <c r="EE358" i="7"/>
  <c r="EI358" i="7"/>
  <c r="EM358" i="7"/>
  <c r="EQ358" i="7"/>
  <c r="EU358" i="7"/>
  <c r="EY358" i="7"/>
  <c r="FC358" i="7"/>
  <c r="FG358" i="7"/>
  <c r="FK358" i="7"/>
  <c r="FO358" i="7"/>
  <c r="FS358" i="7"/>
  <c r="FW358" i="7"/>
  <c r="GA358" i="7"/>
  <c r="GE358" i="7"/>
  <c r="GI358" i="7"/>
  <c r="GM358" i="7"/>
  <c r="GQ358" i="7"/>
  <c r="GU358" i="7"/>
  <c r="GY358" i="7"/>
  <c r="HC358" i="7"/>
  <c r="HG358" i="7"/>
  <c r="HK358" i="7"/>
  <c r="HO358" i="7"/>
  <c r="HS358" i="7"/>
  <c r="HW358" i="7"/>
  <c r="IA358" i="7"/>
  <c r="IE358" i="7"/>
  <c r="II358" i="7"/>
  <c r="IM358" i="7"/>
  <c r="IQ358" i="7"/>
  <c r="IU358" i="7"/>
  <c r="IY358" i="7"/>
  <c r="JE358" i="7"/>
  <c r="JI358" i="7"/>
  <c r="JM358" i="7"/>
  <c r="JQ358" i="7"/>
  <c r="AQ105" i="7"/>
  <c r="AU105" i="7"/>
  <c r="AY105" i="7"/>
  <c r="BC105" i="7"/>
  <c r="BG105" i="7"/>
  <c r="BL105" i="7"/>
  <c r="BQ105" i="7"/>
  <c r="BU105" i="7"/>
  <c r="BY105" i="7"/>
  <c r="CC105" i="7"/>
  <c r="CI105" i="7"/>
  <c r="CM105" i="7"/>
  <c r="CQ105" i="7"/>
  <c r="CU105" i="7"/>
  <c r="CY105" i="7"/>
  <c r="DC105" i="7"/>
  <c r="DG105" i="7"/>
  <c r="DK105" i="7"/>
  <c r="DO105" i="7"/>
  <c r="DS105" i="7"/>
  <c r="DW105" i="7"/>
  <c r="EA105" i="7"/>
  <c r="EE105" i="7"/>
  <c r="EI105" i="7"/>
  <c r="EM105" i="7"/>
  <c r="EQ105" i="7"/>
  <c r="EU105" i="7"/>
  <c r="EY105" i="7"/>
  <c r="FC105" i="7"/>
  <c r="FG105" i="7"/>
  <c r="FK105" i="7"/>
  <c r="FO105" i="7"/>
  <c r="FS105" i="7"/>
  <c r="FW105" i="7"/>
  <c r="GA105" i="7"/>
  <c r="GE105" i="7"/>
  <c r="GI105" i="7"/>
  <c r="GM105" i="7"/>
  <c r="GQ105" i="7"/>
  <c r="GU105" i="7"/>
  <c r="GY105" i="7"/>
  <c r="HC105" i="7"/>
  <c r="HG105" i="7"/>
  <c r="HK105" i="7"/>
  <c r="HO105" i="7"/>
  <c r="HS105" i="7"/>
  <c r="HW105" i="7"/>
  <c r="IA105" i="7"/>
  <c r="IE105" i="7"/>
  <c r="II105" i="7"/>
  <c r="IM105" i="7"/>
  <c r="IQ105" i="7"/>
  <c r="IU105" i="7"/>
  <c r="IY105" i="7"/>
  <c r="JC105" i="7"/>
  <c r="JG105" i="7"/>
  <c r="JK105" i="7"/>
  <c r="JO105" i="7"/>
  <c r="JS105" i="7"/>
  <c r="AR105" i="7"/>
  <c r="AV105" i="7"/>
  <c r="AZ105" i="7"/>
  <c r="BD105" i="7"/>
  <c r="BH105" i="7"/>
  <c r="BM105" i="7"/>
  <c r="BR105" i="7"/>
  <c r="BV105" i="7"/>
  <c r="BZ105" i="7"/>
  <c r="CF105" i="7"/>
  <c r="CJ105" i="7"/>
  <c r="CN105" i="7"/>
  <c r="CR105" i="7"/>
  <c r="CV105" i="7"/>
  <c r="CZ105" i="7"/>
  <c r="DD105" i="7"/>
  <c r="DH105" i="7"/>
  <c r="DL105" i="7"/>
  <c r="DP105" i="7"/>
  <c r="DT105" i="7"/>
  <c r="DX105" i="7"/>
  <c r="EB105" i="7"/>
  <c r="EF105" i="7"/>
  <c r="EJ105" i="7"/>
  <c r="EN105" i="7"/>
  <c r="ER105" i="7"/>
  <c r="EV105" i="7"/>
  <c r="EZ105" i="7"/>
  <c r="FD105" i="7"/>
  <c r="FH105" i="7"/>
  <c r="FL105" i="7"/>
  <c r="FP105" i="7"/>
  <c r="FT105" i="7"/>
  <c r="FX105" i="7"/>
  <c r="GB105" i="7"/>
  <c r="GF105" i="7"/>
  <c r="GJ105" i="7"/>
  <c r="GN105" i="7"/>
  <c r="GR105" i="7"/>
  <c r="GV105" i="7"/>
  <c r="GZ105" i="7"/>
  <c r="HD105" i="7"/>
  <c r="HH105" i="7"/>
  <c r="HL105" i="7"/>
  <c r="HP105" i="7"/>
  <c r="HT105" i="7"/>
  <c r="HX105" i="7"/>
  <c r="IB105" i="7"/>
  <c r="IF105" i="7"/>
  <c r="IJ105" i="7"/>
  <c r="IN105" i="7"/>
  <c r="IR105" i="7"/>
  <c r="IV105" i="7"/>
  <c r="IZ105" i="7"/>
  <c r="JD105" i="7"/>
  <c r="JH105" i="7"/>
  <c r="JL105" i="7"/>
  <c r="JP105" i="7"/>
  <c r="JT105" i="7"/>
  <c r="AO105" i="7"/>
  <c r="AS105" i="7"/>
  <c r="AW105" i="7"/>
  <c r="BA105" i="7"/>
  <c r="BE105" i="7"/>
  <c r="BI105" i="7"/>
  <c r="BN105" i="7"/>
  <c r="BS105" i="7"/>
  <c r="BW105" i="7"/>
  <c r="CA105" i="7"/>
  <c r="CG105" i="7"/>
  <c r="CK105" i="7"/>
  <c r="CO105" i="7"/>
  <c r="CS105" i="7"/>
  <c r="CW105" i="7"/>
  <c r="DA105" i="7"/>
  <c r="DE105" i="7"/>
  <c r="DI105" i="7"/>
  <c r="DM105" i="7"/>
  <c r="DQ105" i="7"/>
  <c r="DU105" i="7"/>
  <c r="DY105" i="7"/>
  <c r="EC105" i="7"/>
  <c r="EG105" i="7"/>
  <c r="EK105" i="7"/>
  <c r="EO105" i="7"/>
  <c r="ES105" i="7"/>
  <c r="EW105" i="7"/>
  <c r="FA105" i="7"/>
  <c r="FE105" i="7"/>
  <c r="FI105" i="7"/>
  <c r="FM105" i="7"/>
  <c r="FQ105" i="7"/>
  <c r="FU105" i="7"/>
  <c r="FY105" i="7"/>
  <c r="GC105" i="7"/>
  <c r="GG105" i="7"/>
  <c r="GK105" i="7"/>
  <c r="GO105" i="7"/>
  <c r="GS105" i="7"/>
  <c r="GW105" i="7"/>
  <c r="HA105" i="7"/>
  <c r="HE105" i="7"/>
  <c r="HI105" i="7"/>
  <c r="HM105" i="7"/>
  <c r="HQ105" i="7"/>
  <c r="HU105" i="7"/>
  <c r="HY105" i="7"/>
  <c r="IC105" i="7"/>
  <c r="IG105" i="7"/>
  <c r="IK105" i="7"/>
  <c r="IO105" i="7"/>
  <c r="IS105" i="7"/>
  <c r="IW105" i="7"/>
  <c r="JA105" i="7"/>
  <c r="JE105" i="7"/>
  <c r="JI105" i="7"/>
  <c r="JM105" i="7"/>
  <c r="JQ105" i="7"/>
  <c r="JU105" i="7"/>
  <c r="AP105" i="7"/>
  <c r="AT105" i="7"/>
  <c r="AX105" i="7"/>
  <c r="BB105" i="7"/>
  <c r="BF105" i="7"/>
  <c r="BJ105" i="7"/>
  <c r="BO105" i="7"/>
  <c r="BT105" i="7"/>
  <c r="BX105" i="7"/>
  <c r="CB105" i="7"/>
  <c r="CH105" i="7"/>
  <c r="CL105" i="7"/>
  <c r="CP105" i="7"/>
  <c r="CT105" i="7"/>
  <c r="CX105" i="7"/>
  <c r="DB105" i="7"/>
  <c r="DF105" i="7"/>
  <c r="DJ105" i="7"/>
  <c r="DN105" i="7"/>
  <c r="DR105" i="7"/>
  <c r="DV105" i="7"/>
  <c r="DZ105" i="7"/>
  <c r="ED105" i="7"/>
  <c r="EH105" i="7"/>
  <c r="EL105" i="7"/>
  <c r="EP105" i="7"/>
  <c r="ET105" i="7"/>
  <c r="EX105" i="7"/>
  <c r="FB105" i="7"/>
  <c r="FF105" i="7"/>
  <c r="FJ105" i="7"/>
  <c r="FN105" i="7"/>
  <c r="FR105" i="7"/>
  <c r="FV105" i="7"/>
  <c r="FZ105" i="7"/>
  <c r="GD105" i="7"/>
  <c r="GH105" i="7"/>
  <c r="GL105" i="7"/>
  <c r="GP105" i="7"/>
  <c r="GT105" i="7"/>
  <c r="GX105" i="7"/>
  <c r="HB105" i="7"/>
  <c r="HF105" i="7"/>
  <c r="HJ105" i="7"/>
  <c r="HN105" i="7"/>
  <c r="HR105" i="7"/>
  <c r="HV105" i="7"/>
  <c r="HZ105" i="7"/>
  <c r="ID105" i="7"/>
  <c r="IH105" i="7"/>
  <c r="IL105" i="7"/>
  <c r="IP105" i="7"/>
  <c r="IT105" i="7"/>
  <c r="IX105" i="7"/>
  <c r="JB105" i="7"/>
  <c r="JF105" i="7"/>
  <c r="JJ105" i="7"/>
  <c r="JN105" i="7"/>
  <c r="JR105" i="7"/>
  <c r="AO101" i="7"/>
  <c r="AS101" i="7"/>
  <c r="AW101" i="7"/>
  <c r="BA101" i="7"/>
  <c r="BE101" i="7"/>
  <c r="BI101" i="7"/>
  <c r="BN101" i="7"/>
  <c r="BR101" i="7"/>
  <c r="BW101" i="7"/>
  <c r="CA101" i="7"/>
  <c r="CG101" i="7"/>
  <c r="CK101" i="7"/>
  <c r="CO101" i="7"/>
  <c r="CS101" i="7"/>
  <c r="CW101" i="7"/>
  <c r="DA101" i="7"/>
  <c r="DE101" i="7"/>
  <c r="DI101" i="7"/>
  <c r="DM101" i="7"/>
  <c r="DQ101" i="7"/>
  <c r="DU101" i="7"/>
  <c r="DY101" i="7"/>
  <c r="EC101" i="7"/>
  <c r="EG101" i="7"/>
  <c r="EK101" i="7"/>
  <c r="EO101" i="7"/>
  <c r="ES101" i="7"/>
  <c r="EW101" i="7"/>
  <c r="FA101" i="7"/>
  <c r="FE101" i="7"/>
  <c r="FI101" i="7"/>
  <c r="FM101" i="7"/>
  <c r="FQ101" i="7"/>
  <c r="FU101" i="7"/>
  <c r="FY101" i="7"/>
  <c r="GC101" i="7"/>
  <c r="GG101" i="7"/>
  <c r="GK101" i="7"/>
  <c r="GO101" i="7"/>
  <c r="GS101" i="7"/>
  <c r="GW101" i="7"/>
  <c r="HA101" i="7"/>
  <c r="HE101" i="7"/>
  <c r="HI101" i="7"/>
  <c r="HM101" i="7"/>
  <c r="HQ101" i="7"/>
  <c r="HU101" i="7"/>
  <c r="HY101" i="7"/>
  <c r="IC101" i="7"/>
  <c r="IG101" i="7"/>
  <c r="IK101" i="7"/>
  <c r="IO101" i="7"/>
  <c r="IS101" i="7"/>
  <c r="IW101" i="7"/>
  <c r="JA101" i="7"/>
  <c r="JE101" i="7"/>
  <c r="JI101" i="7"/>
  <c r="JM101" i="7"/>
  <c r="JQ101" i="7"/>
  <c r="JU101" i="7"/>
  <c r="AP101" i="7"/>
  <c r="AT101" i="7"/>
  <c r="AX101" i="7"/>
  <c r="BB101" i="7"/>
  <c r="BF101" i="7"/>
  <c r="BJ101" i="7"/>
  <c r="BO101" i="7"/>
  <c r="BS101" i="7"/>
  <c r="BX101" i="7"/>
  <c r="CB101" i="7"/>
  <c r="CH101" i="7"/>
  <c r="CL101" i="7"/>
  <c r="CP101" i="7"/>
  <c r="CT101" i="7"/>
  <c r="CX101" i="7"/>
  <c r="DB101" i="7"/>
  <c r="DF101" i="7"/>
  <c r="DJ101" i="7"/>
  <c r="DN101" i="7"/>
  <c r="DR101" i="7"/>
  <c r="DV101" i="7"/>
  <c r="DZ101" i="7"/>
  <c r="ED101" i="7"/>
  <c r="EH101" i="7"/>
  <c r="EL101" i="7"/>
  <c r="EP101" i="7"/>
  <c r="ET101" i="7"/>
  <c r="EX101" i="7"/>
  <c r="FB101" i="7"/>
  <c r="FF101" i="7"/>
  <c r="FJ101" i="7"/>
  <c r="FN101" i="7"/>
  <c r="FR101" i="7"/>
  <c r="FV101" i="7"/>
  <c r="FZ101" i="7"/>
  <c r="GD101" i="7"/>
  <c r="GH101" i="7"/>
  <c r="GL101" i="7"/>
  <c r="GP101" i="7"/>
  <c r="GT101" i="7"/>
  <c r="GX101" i="7"/>
  <c r="HB101" i="7"/>
  <c r="HF101" i="7"/>
  <c r="HJ101" i="7"/>
  <c r="HN101" i="7"/>
  <c r="HR101" i="7"/>
  <c r="HV101" i="7"/>
  <c r="HZ101" i="7"/>
  <c r="ID101" i="7"/>
  <c r="IH101" i="7"/>
  <c r="IL101" i="7"/>
  <c r="IP101" i="7"/>
  <c r="IT101" i="7"/>
  <c r="IX101" i="7"/>
  <c r="JB101" i="7"/>
  <c r="JF101" i="7"/>
  <c r="JJ101" i="7"/>
  <c r="JN101" i="7"/>
  <c r="JR101" i="7"/>
  <c r="AQ101" i="7"/>
  <c r="AU101" i="7"/>
  <c r="AY101" i="7"/>
  <c r="BC101" i="7"/>
  <c r="BG101" i="7"/>
  <c r="BK101" i="7"/>
  <c r="BP101" i="7"/>
  <c r="BU101" i="7"/>
  <c r="BY101" i="7"/>
  <c r="CC101" i="7"/>
  <c r="CI101" i="7"/>
  <c r="CM101" i="7"/>
  <c r="CQ101" i="7"/>
  <c r="CU101" i="7"/>
  <c r="CY101" i="7"/>
  <c r="DC101" i="7"/>
  <c r="DG101" i="7"/>
  <c r="DK101" i="7"/>
  <c r="DO101" i="7"/>
  <c r="DS101" i="7"/>
  <c r="DW101" i="7"/>
  <c r="EA101" i="7"/>
  <c r="EE101" i="7"/>
  <c r="EI101" i="7"/>
  <c r="EM101" i="7"/>
  <c r="EQ101" i="7"/>
  <c r="EU101" i="7"/>
  <c r="EY101" i="7"/>
  <c r="FC101" i="7"/>
  <c r="FG101" i="7"/>
  <c r="FK101" i="7"/>
  <c r="FO101" i="7"/>
  <c r="FS101" i="7"/>
  <c r="FW101" i="7"/>
  <c r="GA101" i="7"/>
  <c r="GE101" i="7"/>
  <c r="GI101" i="7"/>
  <c r="GM101" i="7"/>
  <c r="GQ101" i="7"/>
  <c r="GU101" i="7"/>
  <c r="GY101" i="7"/>
  <c r="HC101" i="7"/>
  <c r="HG101" i="7"/>
  <c r="HK101" i="7"/>
  <c r="HO101" i="7"/>
  <c r="HS101" i="7"/>
  <c r="HW101" i="7"/>
  <c r="IA101" i="7"/>
  <c r="IE101" i="7"/>
  <c r="II101" i="7"/>
  <c r="IM101" i="7"/>
  <c r="IQ101" i="7"/>
  <c r="IU101" i="7"/>
  <c r="IY101" i="7"/>
  <c r="JC101" i="7"/>
  <c r="JG101" i="7"/>
  <c r="JK101" i="7"/>
  <c r="JO101" i="7"/>
  <c r="JS101" i="7"/>
  <c r="AR101" i="7"/>
  <c r="AV101" i="7"/>
  <c r="AZ101" i="7"/>
  <c r="BD101" i="7"/>
  <c r="BH101" i="7"/>
  <c r="BM101" i="7"/>
  <c r="BQ101" i="7"/>
  <c r="BV101" i="7"/>
  <c r="BZ101" i="7"/>
  <c r="CF101" i="7"/>
  <c r="CJ101" i="7"/>
  <c r="CN101" i="7"/>
  <c r="CR101" i="7"/>
  <c r="CV101" i="7"/>
  <c r="CZ101" i="7"/>
  <c r="DD101" i="7"/>
  <c r="DH101" i="7"/>
  <c r="DL101" i="7"/>
  <c r="DP101" i="7"/>
  <c r="DT101" i="7"/>
  <c r="DX101" i="7"/>
  <c r="EB101" i="7"/>
  <c r="EF101" i="7"/>
  <c r="EJ101" i="7"/>
  <c r="EN101" i="7"/>
  <c r="ER101" i="7"/>
  <c r="EV101" i="7"/>
  <c r="EZ101" i="7"/>
  <c r="FD101" i="7"/>
  <c r="FH101" i="7"/>
  <c r="FL101" i="7"/>
  <c r="FP101" i="7"/>
  <c r="FT101" i="7"/>
  <c r="FX101" i="7"/>
  <c r="GB101" i="7"/>
  <c r="GF101" i="7"/>
  <c r="GJ101" i="7"/>
  <c r="GN101" i="7"/>
  <c r="GR101" i="7"/>
  <c r="GV101" i="7"/>
  <c r="GZ101" i="7"/>
  <c r="HD101" i="7"/>
  <c r="HH101" i="7"/>
  <c r="HL101" i="7"/>
  <c r="HP101" i="7"/>
  <c r="HT101" i="7"/>
  <c r="HX101" i="7"/>
  <c r="IB101" i="7"/>
  <c r="IF101" i="7"/>
  <c r="IJ101" i="7"/>
  <c r="IN101" i="7"/>
  <c r="IR101" i="7"/>
  <c r="IV101" i="7"/>
  <c r="IZ101" i="7"/>
  <c r="JD101" i="7"/>
  <c r="JH101" i="7"/>
  <c r="JL101" i="7"/>
  <c r="JP101" i="7"/>
  <c r="JT101" i="7"/>
  <c r="AO47" i="7"/>
  <c r="AS47" i="7"/>
  <c r="AW47" i="7"/>
  <c r="BA47" i="7"/>
  <c r="BE47" i="7"/>
  <c r="BI47" i="7"/>
  <c r="BM47" i="7"/>
  <c r="BQ47" i="7"/>
  <c r="BU47" i="7"/>
  <c r="BY47" i="7"/>
  <c r="CC47" i="7"/>
  <c r="CG47" i="7"/>
  <c r="CK47" i="7"/>
  <c r="CO47" i="7"/>
  <c r="CS47" i="7"/>
  <c r="CW47" i="7"/>
  <c r="DA47" i="7"/>
  <c r="DE47" i="7"/>
  <c r="DI47" i="7"/>
  <c r="DM47" i="7"/>
  <c r="DQ47" i="7"/>
  <c r="DU47" i="7"/>
  <c r="DY47" i="7"/>
  <c r="EC47" i="7"/>
  <c r="EG47" i="7"/>
  <c r="EK47" i="7"/>
  <c r="EO47" i="7"/>
  <c r="ES47" i="7"/>
  <c r="AP47" i="7"/>
  <c r="AT47" i="7"/>
  <c r="AX47" i="7"/>
  <c r="BB47" i="7"/>
  <c r="BF47" i="7"/>
  <c r="BJ47" i="7"/>
  <c r="BN47" i="7"/>
  <c r="BR47" i="7"/>
  <c r="BV47" i="7"/>
  <c r="BZ47" i="7"/>
  <c r="CD47" i="7"/>
  <c r="CH47" i="7"/>
  <c r="CL47" i="7"/>
  <c r="CP47" i="7"/>
  <c r="CT47" i="7"/>
  <c r="CX47" i="7"/>
  <c r="DB47" i="7"/>
  <c r="DF47" i="7"/>
  <c r="DJ47" i="7"/>
  <c r="DN47" i="7"/>
  <c r="DR47" i="7"/>
  <c r="DV47" i="7"/>
  <c r="DZ47" i="7"/>
  <c r="ED47" i="7"/>
  <c r="EH47" i="7"/>
  <c r="EL47" i="7"/>
  <c r="EP47" i="7"/>
  <c r="ET47" i="7"/>
  <c r="EX47" i="7"/>
  <c r="AQ47" i="7"/>
  <c r="AY47" i="7"/>
  <c r="BG47" i="7"/>
  <c r="BO47" i="7"/>
  <c r="BW47" i="7"/>
  <c r="CE47" i="7"/>
  <c r="CM47" i="7"/>
  <c r="CU47" i="7"/>
  <c r="DC47" i="7"/>
  <c r="DK47" i="7"/>
  <c r="DS47" i="7"/>
  <c r="EA47" i="7"/>
  <c r="EI47" i="7"/>
  <c r="EQ47" i="7"/>
  <c r="EW47" i="7"/>
  <c r="FB47" i="7"/>
  <c r="FF47" i="7"/>
  <c r="FJ47" i="7"/>
  <c r="FN47" i="7"/>
  <c r="FR47" i="7"/>
  <c r="FV47" i="7"/>
  <c r="FZ47" i="7"/>
  <c r="GD47" i="7"/>
  <c r="GH47" i="7"/>
  <c r="GL47" i="7"/>
  <c r="GP47" i="7"/>
  <c r="GT47" i="7"/>
  <c r="GX47" i="7"/>
  <c r="HB47" i="7"/>
  <c r="HF47" i="7"/>
  <c r="HJ47" i="7"/>
  <c r="HN47" i="7"/>
  <c r="HR47" i="7"/>
  <c r="HV47" i="7"/>
  <c r="HZ47" i="7"/>
  <c r="ID47" i="7"/>
  <c r="IH47" i="7"/>
  <c r="IL47" i="7"/>
  <c r="IP47" i="7"/>
  <c r="IT47" i="7"/>
  <c r="IX47" i="7"/>
  <c r="JB47" i="7"/>
  <c r="JF47" i="7"/>
  <c r="JJ47" i="7"/>
  <c r="JN47" i="7"/>
  <c r="JR47" i="7"/>
  <c r="AR47" i="7"/>
  <c r="AZ47" i="7"/>
  <c r="BH47" i="7"/>
  <c r="BP47" i="7"/>
  <c r="BX47" i="7"/>
  <c r="CF47" i="7"/>
  <c r="CN47" i="7"/>
  <c r="CV47" i="7"/>
  <c r="DD47" i="7"/>
  <c r="DL47" i="7"/>
  <c r="DT47" i="7"/>
  <c r="EB47" i="7"/>
  <c r="EJ47" i="7"/>
  <c r="ER47" i="7"/>
  <c r="EY47" i="7"/>
  <c r="FC47" i="7"/>
  <c r="FG47" i="7"/>
  <c r="FK47" i="7"/>
  <c r="FO47" i="7"/>
  <c r="FS47" i="7"/>
  <c r="FW47" i="7"/>
  <c r="GA47" i="7"/>
  <c r="GE47" i="7"/>
  <c r="GI47" i="7"/>
  <c r="GM47" i="7"/>
  <c r="GQ47" i="7"/>
  <c r="GU47" i="7"/>
  <c r="GY47" i="7"/>
  <c r="HC47" i="7"/>
  <c r="HG47" i="7"/>
  <c r="HK47" i="7"/>
  <c r="HO47" i="7"/>
  <c r="HS47" i="7"/>
  <c r="HW47" i="7"/>
  <c r="IA47" i="7"/>
  <c r="IE47" i="7"/>
  <c r="II47" i="7"/>
  <c r="IM47" i="7"/>
  <c r="IQ47" i="7"/>
  <c r="IU47" i="7"/>
  <c r="IY47" i="7"/>
  <c r="JC47" i="7"/>
  <c r="JG47" i="7"/>
  <c r="JK47" i="7"/>
  <c r="JO47" i="7"/>
  <c r="JS47" i="7"/>
  <c r="AU47" i="7"/>
  <c r="BC47" i="7"/>
  <c r="BK47" i="7"/>
  <c r="BS47" i="7"/>
  <c r="CA47" i="7"/>
  <c r="CI47" i="7"/>
  <c r="CQ47" i="7"/>
  <c r="CY47" i="7"/>
  <c r="DG47" i="7"/>
  <c r="DO47" i="7"/>
  <c r="DW47" i="7"/>
  <c r="EE47" i="7"/>
  <c r="EM47" i="7"/>
  <c r="EU47" i="7"/>
  <c r="EZ47" i="7"/>
  <c r="FD47" i="7"/>
  <c r="FH47" i="7"/>
  <c r="FL47" i="7"/>
  <c r="FP47" i="7"/>
  <c r="FT47" i="7"/>
  <c r="FX47" i="7"/>
  <c r="GB47" i="7"/>
  <c r="GF47" i="7"/>
  <c r="GJ47" i="7"/>
  <c r="GN47" i="7"/>
  <c r="GR47" i="7"/>
  <c r="GV47" i="7"/>
  <c r="GZ47" i="7"/>
  <c r="HD47" i="7"/>
  <c r="HH47" i="7"/>
  <c r="HL47" i="7"/>
  <c r="HP47" i="7"/>
  <c r="HT47" i="7"/>
  <c r="HX47" i="7"/>
  <c r="IB47" i="7"/>
  <c r="IF47" i="7"/>
  <c r="IJ47" i="7"/>
  <c r="IN47" i="7"/>
  <c r="IR47" i="7"/>
  <c r="IV47" i="7"/>
  <c r="IZ47" i="7"/>
  <c r="JD47" i="7"/>
  <c r="JH47" i="7"/>
  <c r="JL47" i="7"/>
  <c r="JP47" i="7"/>
  <c r="JT47" i="7"/>
  <c r="AV47" i="7"/>
  <c r="BD47" i="7"/>
  <c r="BL47" i="7"/>
  <c r="BT47" i="7"/>
  <c r="CB47" i="7"/>
  <c r="CJ47" i="7"/>
  <c r="CR47" i="7"/>
  <c r="CZ47" i="7"/>
  <c r="DH47" i="7"/>
  <c r="DP47" i="7"/>
  <c r="DX47" i="7"/>
  <c r="EF47" i="7"/>
  <c r="EN47" i="7"/>
  <c r="EV47" i="7"/>
  <c r="FA47" i="7"/>
  <c r="FE47" i="7"/>
  <c r="FI47" i="7"/>
  <c r="FM47" i="7"/>
  <c r="FQ47" i="7"/>
  <c r="FU47" i="7"/>
  <c r="FY47" i="7"/>
  <c r="GC47" i="7"/>
  <c r="GG47" i="7"/>
  <c r="GK47" i="7"/>
  <c r="GO47" i="7"/>
  <c r="GS47" i="7"/>
  <c r="GW47" i="7"/>
  <c r="HA47" i="7"/>
  <c r="HE47" i="7"/>
  <c r="HI47" i="7"/>
  <c r="HM47" i="7"/>
  <c r="HQ47" i="7"/>
  <c r="HU47" i="7"/>
  <c r="HY47" i="7"/>
  <c r="IC47" i="7"/>
  <c r="IG47" i="7"/>
  <c r="IK47" i="7"/>
  <c r="IO47" i="7"/>
  <c r="IS47" i="7"/>
  <c r="IW47" i="7"/>
  <c r="JA47" i="7"/>
  <c r="JE47" i="7"/>
  <c r="JI47" i="7"/>
  <c r="JM47" i="7"/>
  <c r="JQ47" i="7"/>
  <c r="JU47" i="7"/>
  <c r="L66" i="7"/>
  <c r="P66" i="7" s="1"/>
  <c r="O66" i="7"/>
  <c r="L64" i="7"/>
  <c r="P64" i="7" s="1"/>
  <c r="O64" i="7"/>
  <c r="Q64" i="7" s="1"/>
  <c r="L62" i="7"/>
  <c r="P62" i="7" s="1"/>
  <c r="O62" i="7"/>
  <c r="O60" i="7"/>
  <c r="L58" i="7"/>
  <c r="P58" i="7" s="1"/>
  <c r="AM58" i="7" s="1"/>
  <c r="O58" i="7"/>
  <c r="L56" i="7"/>
  <c r="P56" i="7" s="1"/>
  <c r="O56" i="7"/>
  <c r="Q56" i="7" s="1"/>
  <c r="L54" i="7"/>
  <c r="O54" i="7"/>
  <c r="L52" i="7"/>
  <c r="O52" i="7"/>
  <c r="O50" i="7"/>
  <c r="L79" i="7"/>
  <c r="O79" i="7"/>
  <c r="L75" i="7"/>
  <c r="O75" i="7"/>
  <c r="AN75" i="7" s="1"/>
  <c r="AQ96" i="7"/>
  <c r="AU96" i="7"/>
  <c r="AY96" i="7"/>
  <c r="BC96" i="7"/>
  <c r="BG96" i="7"/>
  <c r="BK96" i="7"/>
  <c r="BP96" i="7"/>
  <c r="BU96" i="7"/>
  <c r="BY96" i="7"/>
  <c r="CC96" i="7"/>
  <c r="CI96" i="7"/>
  <c r="CM96" i="7"/>
  <c r="CQ96" i="7"/>
  <c r="CU96" i="7"/>
  <c r="CY96" i="7"/>
  <c r="DC96" i="7"/>
  <c r="DG96" i="7"/>
  <c r="DK96" i="7"/>
  <c r="DO96" i="7"/>
  <c r="DS96" i="7"/>
  <c r="DW96" i="7"/>
  <c r="EA96" i="7"/>
  <c r="EE96" i="7"/>
  <c r="EI96" i="7"/>
  <c r="EM96" i="7"/>
  <c r="EQ96" i="7"/>
  <c r="EU96" i="7"/>
  <c r="EY96" i="7"/>
  <c r="FC96" i="7"/>
  <c r="FG96" i="7"/>
  <c r="FK96" i="7"/>
  <c r="FO96" i="7"/>
  <c r="FS96" i="7"/>
  <c r="FW96" i="7"/>
  <c r="GA96" i="7"/>
  <c r="GE96" i="7"/>
  <c r="GI96" i="7"/>
  <c r="GM96" i="7"/>
  <c r="GQ96" i="7"/>
  <c r="GU96" i="7"/>
  <c r="GY96" i="7"/>
  <c r="HC96" i="7"/>
  <c r="HG96" i="7"/>
  <c r="HK96" i="7"/>
  <c r="HO96" i="7"/>
  <c r="HS96" i="7"/>
  <c r="HW96" i="7"/>
  <c r="IA96" i="7"/>
  <c r="IE96" i="7"/>
  <c r="II96" i="7"/>
  <c r="IM96" i="7"/>
  <c r="IQ96" i="7"/>
  <c r="IU96" i="7"/>
  <c r="IY96" i="7"/>
  <c r="JC96" i="7"/>
  <c r="JG96" i="7"/>
  <c r="JK96" i="7"/>
  <c r="JO96" i="7"/>
  <c r="JS96" i="7"/>
  <c r="AR96" i="7"/>
  <c r="AV96" i="7"/>
  <c r="AZ96" i="7"/>
  <c r="BD96" i="7"/>
  <c r="BH96" i="7"/>
  <c r="BM96" i="7"/>
  <c r="BR96" i="7"/>
  <c r="BV96" i="7"/>
  <c r="BZ96" i="7"/>
  <c r="CF96" i="7"/>
  <c r="CJ96" i="7"/>
  <c r="CN96" i="7"/>
  <c r="CR96" i="7"/>
  <c r="CV96" i="7"/>
  <c r="CZ96" i="7"/>
  <c r="DD96" i="7"/>
  <c r="DH96" i="7"/>
  <c r="DL96" i="7"/>
  <c r="DP96" i="7"/>
  <c r="DT96" i="7"/>
  <c r="DX96" i="7"/>
  <c r="EB96" i="7"/>
  <c r="EF96" i="7"/>
  <c r="EJ96" i="7"/>
  <c r="EN96" i="7"/>
  <c r="ER96" i="7"/>
  <c r="EV96" i="7"/>
  <c r="EZ96" i="7"/>
  <c r="FD96" i="7"/>
  <c r="FH96" i="7"/>
  <c r="FL96" i="7"/>
  <c r="FP96" i="7"/>
  <c r="FT96" i="7"/>
  <c r="FX96" i="7"/>
  <c r="GB96" i="7"/>
  <c r="GF96" i="7"/>
  <c r="GJ96" i="7"/>
  <c r="GN96" i="7"/>
  <c r="GR96" i="7"/>
  <c r="GV96" i="7"/>
  <c r="GZ96" i="7"/>
  <c r="HD96" i="7"/>
  <c r="HH96" i="7"/>
  <c r="HL96" i="7"/>
  <c r="HP96" i="7"/>
  <c r="HT96" i="7"/>
  <c r="HX96" i="7"/>
  <c r="IB96" i="7"/>
  <c r="IF96" i="7"/>
  <c r="IJ96" i="7"/>
  <c r="IN96" i="7"/>
  <c r="IR96" i="7"/>
  <c r="IV96" i="7"/>
  <c r="IZ96" i="7"/>
  <c r="JD96" i="7"/>
  <c r="JH96" i="7"/>
  <c r="JL96" i="7"/>
  <c r="JP96" i="7"/>
  <c r="JT96" i="7"/>
  <c r="AO96" i="7"/>
  <c r="AS96" i="7"/>
  <c r="AW96" i="7"/>
  <c r="BA96" i="7"/>
  <c r="BE96" i="7"/>
  <c r="BI96" i="7"/>
  <c r="BN96" i="7"/>
  <c r="BS96" i="7"/>
  <c r="BW96" i="7"/>
  <c r="CA96" i="7"/>
  <c r="CG96" i="7"/>
  <c r="CK96" i="7"/>
  <c r="CO96" i="7"/>
  <c r="CS96" i="7"/>
  <c r="CW96" i="7"/>
  <c r="DA96" i="7"/>
  <c r="DE96" i="7"/>
  <c r="DI96" i="7"/>
  <c r="DM96" i="7"/>
  <c r="DQ96" i="7"/>
  <c r="DU96" i="7"/>
  <c r="DY96" i="7"/>
  <c r="EC96" i="7"/>
  <c r="EG96" i="7"/>
  <c r="EK96" i="7"/>
  <c r="EO96" i="7"/>
  <c r="ES96" i="7"/>
  <c r="EW96" i="7"/>
  <c r="FA96" i="7"/>
  <c r="FE96" i="7"/>
  <c r="FI96" i="7"/>
  <c r="FM96" i="7"/>
  <c r="FQ96" i="7"/>
  <c r="FU96" i="7"/>
  <c r="FY96" i="7"/>
  <c r="GC96" i="7"/>
  <c r="GG96" i="7"/>
  <c r="GK96" i="7"/>
  <c r="GO96" i="7"/>
  <c r="GS96" i="7"/>
  <c r="GW96" i="7"/>
  <c r="HA96" i="7"/>
  <c r="HE96" i="7"/>
  <c r="HI96" i="7"/>
  <c r="HM96" i="7"/>
  <c r="HQ96" i="7"/>
  <c r="HU96" i="7"/>
  <c r="HY96" i="7"/>
  <c r="IC96" i="7"/>
  <c r="IG96" i="7"/>
  <c r="IK96" i="7"/>
  <c r="IO96" i="7"/>
  <c r="IS96" i="7"/>
  <c r="IW96" i="7"/>
  <c r="JA96" i="7"/>
  <c r="JE96" i="7"/>
  <c r="JI96" i="7"/>
  <c r="JM96" i="7"/>
  <c r="JQ96" i="7"/>
  <c r="JU96" i="7"/>
  <c r="AP96" i="7"/>
  <c r="AT96" i="7"/>
  <c r="AX96" i="7"/>
  <c r="BB96" i="7"/>
  <c r="BF96" i="7"/>
  <c r="BJ96" i="7"/>
  <c r="BO96" i="7"/>
  <c r="BT96" i="7"/>
  <c r="BX96" i="7"/>
  <c r="CB96" i="7"/>
  <c r="CH96" i="7"/>
  <c r="CL96" i="7"/>
  <c r="CP96" i="7"/>
  <c r="CT96" i="7"/>
  <c r="CX96" i="7"/>
  <c r="DB96" i="7"/>
  <c r="DF96" i="7"/>
  <c r="DJ96" i="7"/>
  <c r="DN96" i="7"/>
  <c r="DR96" i="7"/>
  <c r="DV96" i="7"/>
  <c r="DZ96" i="7"/>
  <c r="ED96" i="7"/>
  <c r="EH96" i="7"/>
  <c r="EL96" i="7"/>
  <c r="EP96" i="7"/>
  <c r="ET96" i="7"/>
  <c r="EX96" i="7"/>
  <c r="FB96" i="7"/>
  <c r="FF96" i="7"/>
  <c r="FJ96" i="7"/>
  <c r="FN96" i="7"/>
  <c r="FR96" i="7"/>
  <c r="FV96" i="7"/>
  <c r="FZ96" i="7"/>
  <c r="GD96" i="7"/>
  <c r="GH96" i="7"/>
  <c r="GL96" i="7"/>
  <c r="GP96" i="7"/>
  <c r="GT96" i="7"/>
  <c r="GX96" i="7"/>
  <c r="HB96" i="7"/>
  <c r="HF96" i="7"/>
  <c r="HJ96" i="7"/>
  <c r="HN96" i="7"/>
  <c r="HR96" i="7"/>
  <c r="HV96" i="7"/>
  <c r="HZ96" i="7"/>
  <c r="ID96" i="7"/>
  <c r="IH96" i="7"/>
  <c r="IL96" i="7"/>
  <c r="IP96" i="7"/>
  <c r="IT96" i="7"/>
  <c r="IX96" i="7"/>
  <c r="JB96" i="7"/>
  <c r="JF96" i="7"/>
  <c r="JJ96" i="7"/>
  <c r="JN96" i="7"/>
  <c r="JR96" i="7"/>
  <c r="AP92" i="7"/>
  <c r="AT92" i="7"/>
  <c r="AX92" i="7"/>
  <c r="BB92" i="7"/>
  <c r="BF92" i="7"/>
  <c r="BJ92" i="7"/>
  <c r="BP92" i="7"/>
  <c r="BU92" i="7"/>
  <c r="BY92" i="7"/>
  <c r="CC92" i="7"/>
  <c r="CI92" i="7"/>
  <c r="CM92" i="7"/>
  <c r="CQ92" i="7"/>
  <c r="CU92" i="7"/>
  <c r="CY92" i="7"/>
  <c r="DC92" i="7"/>
  <c r="DG92" i="7"/>
  <c r="DK92" i="7"/>
  <c r="DO92" i="7"/>
  <c r="DS92" i="7"/>
  <c r="DW92" i="7"/>
  <c r="EA92" i="7"/>
  <c r="EE92" i="7"/>
  <c r="EI92" i="7"/>
  <c r="EM92" i="7"/>
  <c r="EQ92" i="7"/>
  <c r="EU92" i="7"/>
  <c r="EY92" i="7"/>
  <c r="FC92" i="7"/>
  <c r="FG92" i="7"/>
  <c r="FK92" i="7"/>
  <c r="FO92" i="7"/>
  <c r="FS92" i="7"/>
  <c r="FW92" i="7"/>
  <c r="GA92" i="7"/>
  <c r="GE92" i="7"/>
  <c r="GI92" i="7"/>
  <c r="GM92" i="7"/>
  <c r="GQ92" i="7"/>
  <c r="GU92" i="7"/>
  <c r="GY92" i="7"/>
  <c r="HC92" i="7"/>
  <c r="HG92" i="7"/>
  <c r="HK92" i="7"/>
  <c r="HO92" i="7"/>
  <c r="HS92" i="7"/>
  <c r="HW92" i="7"/>
  <c r="IA92" i="7"/>
  <c r="IE92" i="7"/>
  <c r="II92" i="7"/>
  <c r="IM92" i="7"/>
  <c r="IQ92" i="7"/>
  <c r="IU92" i="7"/>
  <c r="IY92" i="7"/>
  <c r="JC92" i="7"/>
  <c r="JG92" i="7"/>
  <c r="JK92" i="7"/>
  <c r="JO92" i="7"/>
  <c r="JS92" i="7"/>
  <c r="AQ92" i="7"/>
  <c r="AU92" i="7"/>
  <c r="AY92" i="7"/>
  <c r="BC92" i="7"/>
  <c r="BG92" i="7"/>
  <c r="BL92" i="7"/>
  <c r="BR92" i="7"/>
  <c r="BV92" i="7"/>
  <c r="BZ92" i="7"/>
  <c r="CF92" i="7"/>
  <c r="CJ92" i="7"/>
  <c r="CN92" i="7"/>
  <c r="CR92" i="7"/>
  <c r="CV92" i="7"/>
  <c r="CZ92" i="7"/>
  <c r="DD92" i="7"/>
  <c r="DH92" i="7"/>
  <c r="DL92" i="7"/>
  <c r="DP92" i="7"/>
  <c r="DT92" i="7"/>
  <c r="DX92" i="7"/>
  <c r="EB92" i="7"/>
  <c r="EF92" i="7"/>
  <c r="EJ92" i="7"/>
  <c r="EN92" i="7"/>
  <c r="ER92" i="7"/>
  <c r="EV92" i="7"/>
  <c r="EZ92" i="7"/>
  <c r="FD92" i="7"/>
  <c r="FH92" i="7"/>
  <c r="FL92" i="7"/>
  <c r="FP92" i="7"/>
  <c r="FT92" i="7"/>
  <c r="FX92" i="7"/>
  <c r="GB92" i="7"/>
  <c r="GF92" i="7"/>
  <c r="GJ92" i="7"/>
  <c r="GN92" i="7"/>
  <c r="GR92" i="7"/>
  <c r="GV92" i="7"/>
  <c r="GZ92" i="7"/>
  <c r="HD92" i="7"/>
  <c r="HH92" i="7"/>
  <c r="HL92" i="7"/>
  <c r="HP92" i="7"/>
  <c r="HT92" i="7"/>
  <c r="HX92" i="7"/>
  <c r="IB92" i="7"/>
  <c r="IF92" i="7"/>
  <c r="IJ92" i="7"/>
  <c r="IN92" i="7"/>
  <c r="IR92" i="7"/>
  <c r="IV92" i="7"/>
  <c r="IZ92" i="7"/>
  <c r="JD92" i="7"/>
  <c r="JH92" i="7"/>
  <c r="JL92" i="7"/>
  <c r="JP92" i="7"/>
  <c r="JT92" i="7"/>
  <c r="AR92" i="7"/>
  <c r="AV92" i="7"/>
  <c r="AZ92" i="7"/>
  <c r="BD92" i="7"/>
  <c r="BH92" i="7"/>
  <c r="BN92" i="7"/>
  <c r="BS92" i="7"/>
  <c r="BW92" i="7"/>
  <c r="CA92" i="7"/>
  <c r="CG92" i="7"/>
  <c r="CK92" i="7"/>
  <c r="CO92" i="7"/>
  <c r="CS92" i="7"/>
  <c r="CW92" i="7"/>
  <c r="DA92" i="7"/>
  <c r="DE92" i="7"/>
  <c r="DI92" i="7"/>
  <c r="DM92" i="7"/>
  <c r="DQ92" i="7"/>
  <c r="DU92" i="7"/>
  <c r="DY92" i="7"/>
  <c r="EC92" i="7"/>
  <c r="EG92" i="7"/>
  <c r="EK92" i="7"/>
  <c r="EO92" i="7"/>
  <c r="ES92" i="7"/>
  <c r="EW92" i="7"/>
  <c r="FA92" i="7"/>
  <c r="FE92" i="7"/>
  <c r="FI92" i="7"/>
  <c r="FM92" i="7"/>
  <c r="FQ92" i="7"/>
  <c r="FU92" i="7"/>
  <c r="FY92" i="7"/>
  <c r="GC92" i="7"/>
  <c r="GG92" i="7"/>
  <c r="GK92" i="7"/>
  <c r="GO92" i="7"/>
  <c r="GS92" i="7"/>
  <c r="GW92" i="7"/>
  <c r="HA92" i="7"/>
  <c r="HE92" i="7"/>
  <c r="HI92" i="7"/>
  <c r="HM92" i="7"/>
  <c r="HQ92" i="7"/>
  <c r="HU92" i="7"/>
  <c r="HY92" i="7"/>
  <c r="IC92" i="7"/>
  <c r="IG92" i="7"/>
  <c r="IK92" i="7"/>
  <c r="IO92" i="7"/>
  <c r="IS92" i="7"/>
  <c r="IW92" i="7"/>
  <c r="JA92" i="7"/>
  <c r="JE92" i="7"/>
  <c r="JI92" i="7"/>
  <c r="JM92" i="7"/>
  <c r="JQ92" i="7"/>
  <c r="JU92" i="7"/>
  <c r="AO92" i="7"/>
  <c r="AS92" i="7"/>
  <c r="AW92" i="7"/>
  <c r="BA92" i="7"/>
  <c r="BE92" i="7"/>
  <c r="BI92" i="7"/>
  <c r="BO92" i="7"/>
  <c r="BT92" i="7"/>
  <c r="BX92" i="7"/>
  <c r="CB92" i="7"/>
  <c r="CH92" i="7"/>
  <c r="CL92" i="7"/>
  <c r="CP92" i="7"/>
  <c r="CT92" i="7"/>
  <c r="CX92" i="7"/>
  <c r="DB92" i="7"/>
  <c r="DF92" i="7"/>
  <c r="DJ92" i="7"/>
  <c r="DN92" i="7"/>
  <c r="DR92" i="7"/>
  <c r="DV92" i="7"/>
  <c r="DZ92" i="7"/>
  <c r="ED92" i="7"/>
  <c r="EH92" i="7"/>
  <c r="EL92" i="7"/>
  <c r="EP92" i="7"/>
  <c r="ET92" i="7"/>
  <c r="EX92" i="7"/>
  <c r="FB92" i="7"/>
  <c r="FF92" i="7"/>
  <c r="FJ92" i="7"/>
  <c r="FN92" i="7"/>
  <c r="FR92" i="7"/>
  <c r="FV92" i="7"/>
  <c r="FZ92" i="7"/>
  <c r="GD92" i="7"/>
  <c r="GH92" i="7"/>
  <c r="GL92" i="7"/>
  <c r="GP92" i="7"/>
  <c r="GT92" i="7"/>
  <c r="GX92" i="7"/>
  <c r="HB92" i="7"/>
  <c r="HF92" i="7"/>
  <c r="HJ92" i="7"/>
  <c r="HN92" i="7"/>
  <c r="HR92" i="7"/>
  <c r="HV92" i="7"/>
  <c r="HZ92" i="7"/>
  <c r="ID92" i="7"/>
  <c r="IH92" i="7"/>
  <c r="IL92" i="7"/>
  <c r="IP92" i="7"/>
  <c r="IT92" i="7"/>
  <c r="IX92" i="7"/>
  <c r="JB92" i="7"/>
  <c r="JF92" i="7"/>
  <c r="JJ92" i="7"/>
  <c r="JN92" i="7"/>
  <c r="JR92" i="7"/>
  <c r="AO88" i="7"/>
  <c r="AS88" i="7"/>
  <c r="AW88" i="7"/>
  <c r="BA88" i="7"/>
  <c r="BE88" i="7"/>
  <c r="BI88" i="7"/>
  <c r="BO88" i="7"/>
  <c r="BS88" i="7"/>
  <c r="BX88" i="7"/>
  <c r="CB88" i="7"/>
  <c r="CH88" i="7"/>
  <c r="CL88" i="7"/>
  <c r="CP88" i="7"/>
  <c r="CT88" i="7"/>
  <c r="CX88" i="7"/>
  <c r="DB88" i="7"/>
  <c r="DF88" i="7"/>
  <c r="DJ88" i="7"/>
  <c r="DN88" i="7"/>
  <c r="DR88" i="7"/>
  <c r="DV88" i="7"/>
  <c r="DZ88" i="7"/>
  <c r="ED88" i="7"/>
  <c r="EH88" i="7"/>
  <c r="EL88" i="7"/>
  <c r="EP88" i="7"/>
  <c r="ET88" i="7"/>
  <c r="EX88" i="7"/>
  <c r="FB88" i="7"/>
  <c r="FF88" i="7"/>
  <c r="FJ88" i="7"/>
  <c r="FN88" i="7"/>
  <c r="FR88" i="7"/>
  <c r="FV88" i="7"/>
  <c r="FZ88" i="7"/>
  <c r="GD88" i="7"/>
  <c r="GH88" i="7"/>
  <c r="GL88" i="7"/>
  <c r="GP88" i="7"/>
  <c r="GT88" i="7"/>
  <c r="GX88" i="7"/>
  <c r="HB88" i="7"/>
  <c r="HF88" i="7"/>
  <c r="HJ88" i="7"/>
  <c r="HN88" i="7"/>
  <c r="HR88" i="7"/>
  <c r="HV88" i="7"/>
  <c r="HZ88" i="7"/>
  <c r="ID88" i="7"/>
  <c r="IH88" i="7"/>
  <c r="IL88" i="7"/>
  <c r="IP88" i="7"/>
  <c r="IT88" i="7"/>
  <c r="IX88" i="7"/>
  <c r="JB88" i="7"/>
  <c r="JF88" i="7"/>
  <c r="JJ88" i="7"/>
  <c r="JN88" i="7"/>
  <c r="AQ88" i="7"/>
  <c r="AV88" i="7"/>
  <c r="BB88" i="7"/>
  <c r="BG88" i="7"/>
  <c r="BN88" i="7"/>
  <c r="BU88" i="7"/>
  <c r="BZ88" i="7"/>
  <c r="CG88" i="7"/>
  <c r="CM88" i="7"/>
  <c r="CR88" i="7"/>
  <c r="CW88" i="7"/>
  <c r="DC88" i="7"/>
  <c r="DH88" i="7"/>
  <c r="DM88" i="7"/>
  <c r="DS88" i="7"/>
  <c r="DX88" i="7"/>
  <c r="EC88" i="7"/>
  <c r="EI88" i="7"/>
  <c r="EN88" i="7"/>
  <c r="ES88" i="7"/>
  <c r="EY88" i="7"/>
  <c r="FD88" i="7"/>
  <c r="FI88" i="7"/>
  <c r="FO88" i="7"/>
  <c r="FT88" i="7"/>
  <c r="FY88" i="7"/>
  <c r="GE88" i="7"/>
  <c r="GJ88" i="7"/>
  <c r="GO88" i="7"/>
  <c r="GU88" i="7"/>
  <c r="GZ88" i="7"/>
  <c r="HE88" i="7"/>
  <c r="HK88" i="7"/>
  <c r="HP88" i="7"/>
  <c r="HU88" i="7"/>
  <c r="IA88" i="7"/>
  <c r="IF88" i="7"/>
  <c r="IK88" i="7"/>
  <c r="IQ88" i="7"/>
  <c r="IV88" i="7"/>
  <c r="JA88" i="7"/>
  <c r="JG88" i="7"/>
  <c r="JL88" i="7"/>
  <c r="JQ88" i="7"/>
  <c r="JU88" i="7"/>
  <c r="AR88" i="7"/>
  <c r="AX88" i="7"/>
  <c r="BC88" i="7"/>
  <c r="BH88" i="7"/>
  <c r="BP88" i="7"/>
  <c r="BV88" i="7"/>
  <c r="CA88" i="7"/>
  <c r="CI88" i="7"/>
  <c r="CN88" i="7"/>
  <c r="CS88" i="7"/>
  <c r="CY88" i="7"/>
  <c r="DD88" i="7"/>
  <c r="DI88" i="7"/>
  <c r="DO88" i="7"/>
  <c r="DT88" i="7"/>
  <c r="DY88" i="7"/>
  <c r="EE88" i="7"/>
  <c r="EJ88" i="7"/>
  <c r="EO88" i="7"/>
  <c r="EU88" i="7"/>
  <c r="EZ88" i="7"/>
  <c r="FE88" i="7"/>
  <c r="FK88" i="7"/>
  <c r="FP88" i="7"/>
  <c r="FU88" i="7"/>
  <c r="GA88" i="7"/>
  <c r="GF88" i="7"/>
  <c r="GK88" i="7"/>
  <c r="GQ88" i="7"/>
  <c r="GV88" i="7"/>
  <c r="HA88" i="7"/>
  <c r="HG88" i="7"/>
  <c r="HL88" i="7"/>
  <c r="HQ88" i="7"/>
  <c r="HW88" i="7"/>
  <c r="IB88" i="7"/>
  <c r="IG88" i="7"/>
  <c r="IM88" i="7"/>
  <c r="IR88" i="7"/>
  <c r="IW88" i="7"/>
  <c r="JC88" i="7"/>
  <c r="JH88" i="7"/>
  <c r="JM88" i="7"/>
  <c r="JR88" i="7"/>
  <c r="AT88" i="7"/>
  <c r="AY88" i="7"/>
  <c r="BD88" i="7"/>
  <c r="BJ88" i="7"/>
  <c r="BQ88" i="7"/>
  <c r="BW88" i="7"/>
  <c r="CC88" i="7"/>
  <c r="CJ88" i="7"/>
  <c r="CO88" i="7"/>
  <c r="CU88" i="7"/>
  <c r="CZ88" i="7"/>
  <c r="DE88" i="7"/>
  <c r="DK88" i="7"/>
  <c r="DP88" i="7"/>
  <c r="DU88" i="7"/>
  <c r="EA88" i="7"/>
  <c r="EF88" i="7"/>
  <c r="EK88" i="7"/>
  <c r="EQ88" i="7"/>
  <c r="EV88" i="7"/>
  <c r="FA88" i="7"/>
  <c r="FG88" i="7"/>
  <c r="FL88" i="7"/>
  <c r="FQ88" i="7"/>
  <c r="FW88" i="7"/>
  <c r="GB88" i="7"/>
  <c r="GG88" i="7"/>
  <c r="GM88" i="7"/>
  <c r="GR88" i="7"/>
  <c r="GW88" i="7"/>
  <c r="HC88" i="7"/>
  <c r="HH88" i="7"/>
  <c r="HM88" i="7"/>
  <c r="HS88" i="7"/>
  <c r="HX88" i="7"/>
  <c r="IC88" i="7"/>
  <c r="II88" i="7"/>
  <c r="IN88" i="7"/>
  <c r="IS88" i="7"/>
  <c r="IY88" i="7"/>
  <c r="JD88" i="7"/>
  <c r="JI88" i="7"/>
  <c r="JO88" i="7"/>
  <c r="JS88" i="7"/>
  <c r="AP88" i="7"/>
  <c r="AU88" i="7"/>
  <c r="AZ88" i="7"/>
  <c r="BF88" i="7"/>
  <c r="BL88" i="7"/>
  <c r="BR88" i="7"/>
  <c r="BY88" i="7"/>
  <c r="CF88" i="7"/>
  <c r="CK88" i="7"/>
  <c r="CQ88" i="7"/>
  <c r="CV88" i="7"/>
  <c r="DA88" i="7"/>
  <c r="DG88" i="7"/>
  <c r="DL88" i="7"/>
  <c r="DQ88" i="7"/>
  <c r="DW88" i="7"/>
  <c r="EB88" i="7"/>
  <c r="EG88" i="7"/>
  <c r="EM88" i="7"/>
  <c r="ER88" i="7"/>
  <c r="EW88" i="7"/>
  <c r="FC88" i="7"/>
  <c r="FH88" i="7"/>
  <c r="FM88" i="7"/>
  <c r="FS88" i="7"/>
  <c r="FX88" i="7"/>
  <c r="GC88" i="7"/>
  <c r="GI88" i="7"/>
  <c r="GN88" i="7"/>
  <c r="GS88" i="7"/>
  <c r="GY88" i="7"/>
  <c r="HD88" i="7"/>
  <c r="HI88" i="7"/>
  <c r="HO88" i="7"/>
  <c r="HT88" i="7"/>
  <c r="HY88" i="7"/>
  <c r="IE88" i="7"/>
  <c r="IJ88" i="7"/>
  <c r="IO88" i="7"/>
  <c r="IU88" i="7"/>
  <c r="IZ88" i="7"/>
  <c r="JE88" i="7"/>
  <c r="JK88" i="7"/>
  <c r="JP88" i="7"/>
  <c r="JT88" i="7"/>
  <c r="AP84" i="7"/>
  <c r="AV84" i="7"/>
  <c r="AZ84" i="7"/>
  <c r="BD84" i="7"/>
  <c r="BJ84" i="7"/>
  <c r="BN84" i="7"/>
  <c r="BR84" i="7"/>
  <c r="BV84" i="7"/>
  <c r="BZ84" i="7"/>
  <c r="CD84" i="7"/>
  <c r="CH84" i="7"/>
  <c r="CL84" i="7"/>
  <c r="CP84" i="7"/>
  <c r="CT84" i="7"/>
  <c r="CX84" i="7"/>
  <c r="DB84" i="7"/>
  <c r="DF84" i="7"/>
  <c r="DJ84" i="7"/>
  <c r="DN84" i="7"/>
  <c r="DR84" i="7"/>
  <c r="DV84" i="7"/>
  <c r="DZ84" i="7"/>
  <c r="ED84" i="7"/>
  <c r="EH84" i="7"/>
  <c r="EL84" i="7"/>
  <c r="EP84" i="7"/>
  <c r="ET84" i="7"/>
  <c r="EX84" i="7"/>
  <c r="FB84" i="7"/>
  <c r="FF84" i="7"/>
  <c r="FJ84" i="7"/>
  <c r="FN84" i="7"/>
  <c r="FR84" i="7"/>
  <c r="FV84" i="7"/>
  <c r="FZ84" i="7"/>
  <c r="GD84" i="7"/>
  <c r="GH84" i="7"/>
  <c r="GL84" i="7"/>
  <c r="GP84" i="7"/>
  <c r="GT84" i="7"/>
  <c r="GX84" i="7"/>
  <c r="HB84" i="7"/>
  <c r="HF84" i="7"/>
  <c r="HJ84" i="7"/>
  <c r="HN84" i="7"/>
  <c r="HR84" i="7"/>
  <c r="HV84" i="7"/>
  <c r="HZ84" i="7"/>
  <c r="ID84" i="7"/>
  <c r="IH84" i="7"/>
  <c r="IL84" i="7"/>
  <c r="IP84" i="7"/>
  <c r="IT84" i="7"/>
  <c r="IX84" i="7"/>
  <c r="JB84" i="7"/>
  <c r="JF84" i="7"/>
  <c r="JJ84" i="7"/>
  <c r="JN84" i="7"/>
  <c r="JR84" i="7"/>
  <c r="AR84" i="7"/>
  <c r="AW84" i="7"/>
  <c r="BA84" i="7"/>
  <c r="BE84" i="7"/>
  <c r="BK84" i="7"/>
  <c r="BO84" i="7"/>
  <c r="BS84" i="7"/>
  <c r="BW84" i="7"/>
  <c r="CA84" i="7"/>
  <c r="CE84" i="7"/>
  <c r="CI84" i="7"/>
  <c r="CM84" i="7"/>
  <c r="CQ84" i="7"/>
  <c r="CU84" i="7"/>
  <c r="CY84" i="7"/>
  <c r="DC84" i="7"/>
  <c r="DG84" i="7"/>
  <c r="DK84" i="7"/>
  <c r="DO84" i="7"/>
  <c r="DS84" i="7"/>
  <c r="DW84" i="7"/>
  <c r="EA84" i="7"/>
  <c r="EE84" i="7"/>
  <c r="EI84" i="7"/>
  <c r="EM84" i="7"/>
  <c r="EQ84" i="7"/>
  <c r="EU84" i="7"/>
  <c r="EY84" i="7"/>
  <c r="FC84" i="7"/>
  <c r="FG84" i="7"/>
  <c r="FK84" i="7"/>
  <c r="FO84" i="7"/>
  <c r="FS84" i="7"/>
  <c r="FW84" i="7"/>
  <c r="GA84" i="7"/>
  <c r="GE84" i="7"/>
  <c r="GI84" i="7"/>
  <c r="GM84" i="7"/>
  <c r="GQ84" i="7"/>
  <c r="GU84" i="7"/>
  <c r="GY84" i="7"/>
  <c r="HC84" i="7"/>
  <c r="HG84" i="7"/>
  <c r="HK84" i="7"/>
  <c r="HO84" i="7"/>
  <c r="HS84" i="7"/>
  <c r="HW84" i="7"/>
  <c r="IA84" i="7"/>
  <c r="IE84" i="7"/>
  <c r="II84" i="7"/>
  <c r="IM84" i="7"/>
  <c r="IQ84" i="7"/>
  <c r="IU84" i="7"/>
  <c r="IY84" i="7"/>
  <c r="JC84" i="7"/>
  <c r="JG84" i="7"/>
  <c r="JK84" i="7"/>
  <c r="JO84" i="7"/>
  <c r="JS84" i="7"/>
  <c r="AN84" i="7"/>
  <c r="AS84" i="7"/>
  <c r="AX84" i="7"/>
  <c r="BB84" i="7"/>
  <c r="BF84" i="7"/>
  <c r="BL84" i="7"/>
  <c r="BP84" i="7"/>
  <c r="BT84" i="7"/>
  <c r="BX84" i="7"/>
  <c r="CB84" i="7"/>
  <c r="CF84" i="7"/>
  <c r="CJ84" i="7"/>
  <c r="CN84" i="7"/>
  <c r="CR84" i="7"/>
  <c r="CV84" i="7"/>
  <c r="CZ84" i="7"/>
  <c r="DD84" i="7"/>
  <c r="DH84" i="7"/>
  <c r="DL84" i="7"/>
  <c r="DP84" i="7"/>
  <c r="DT84" i="7"/>
  <c r="DX84" i="7"/>
  <c r="EB84" i="7"/>
  <c r="EF84" i="7"/>
  <c r="EJ84" i="7"/>
  <c r="EN84" i="7"/>
  <c r="ER84" i="7"/>
  <c r="EV84" i="7"/>
  <c r="EZ84" i="7"/>
  <c r="FD84" i="7"/>
  <c r="FH84" i="7"/>
  <c r="FL84" i="7"/>
  <c r="FP84" i="7"/>
  <c r="FT84" i="7"/>
  <c r="FX84" i="7"/>
  <c r="GB84" i="7"/>
  <c r="GF84" i="7"/>
  <c r="GJ84" i="7"/>
  <c r="GN84" i="7"/>
  <c r="GR84" i="7"/>
  <c r="GV84" i="7"/>
  <c r="GZ84" i="7"/>
  <c r="HD84" i="7"/>
  <c r="HH84" i="7"/>
  <c r="HL84" i="7"/>
  <c r="HP84" i="7"/>
  <c r="HT84" i="7"/>
  <c r="HX84" i="7"/>
  <c r="IB84" i="7"/>
  <c r="IF84" i="7"/>
  <c r="IJ84" i="7"/>
  <c r="IN84" i="7"/>
  <c r="IR84" i="7"/>
  <c r="IV84" i="7"/>
  <c r="IZ84" i="7"/>
  <c r="JD84" i="7"/>
  <c r="JH84" i="7"/>
  <c r="JL84" i="7"/>
  <c r="JP84" i="7"/>
  <c r="JT84" i="7"/>
  <c r="AO84" i="7"/>
  <c r="AT84" i="7"/>
  <c r="AY84" i="7"/>
  <c r="BC84" i="7"/>
  <c r="BG84" i="7"/>
  <c r="BM84" i="7"/>
  <c r="BQ84" i="7"/>
  <c r="BU84" i="7"/>
  <c r="BY84" i="7"/>
  <c r="CC84" i="7"/>
  <c r="CG84" i="7"/>
  <c r="CK84" i="7"/>
  <c r="CO84" i="7"/>
  <c r="CS84" i="7"/>
  <c r="CW84" i="7"/>
  <c r="DA84" i="7"/>
  <c r="DE84" i="7"/>
  <c r="DI84" i="7"/>
  <c r="DM84" i="7"/>
  <c r="DQ84" i="7"/>
  <c r="DU84" i="7"/>
  <c r="DY84" i="7"/>
  <c r="EC84" i="7"/>
  <c r="EG84" i="7"/>
  <c r="EK84" i="7"/>
  <c r="EO84" i="7"/>
  <c r="ES84" i="7"/>
  <c r="EW84" i="7"/>
  <c r="FA84" i="7"/>
  <c r="FE84" i="7"/>
  <c r="FI84" i="7"/>
  <c r="FM84" i="7"/>
  <c r="FQ84" i="7"/>
  <c r="FU84" i="7"/>
  <c r="FY84" i="7"/>
  <c r="GC84" i="7"/>
  <c r="GG84" i="7"/>
  <c r="GK84" i="7"/>
  <c r="GO84" i="7"/>
  <c r="GS84" i="7"/>
  <c r="GW84" i="7"/>
  <c r="HA84" i="7"/>
  <c r="HE84" i="7"/>
  <c r="HI84" i="7"/>
  <c r="HM84" i="7"/>
  <c r="HQ84" i="7"/>
  <c r="HU84" i="7"/>
  <c r="HY84" i="7"/>
  <c r="IC84" i="7"/>
  <c r="IG84" i="7"/>
  <c r="IK84" i="7"/>
  <c r="IO84" i="7"/>
  <c r="IS84" i="7"/>
  <c r="IW84" i="7"/>
  <c r="JA84" i="7"/>
  <c r="JE84" i="7"/>
  <c r="JI84" i="7"/>
  <c r="JM84" i="7"/>
  <c r="JQ84" i="7"/>
  <c r="JU84" i="7"/>
  <c r="AP80" i="7"/>
  <c r="AV80" i="7"/>
  <c r="AZ80" i="7"/>
  <c r="BD80" i="7"/>
  <c r="BJ80" i="7"/>
  <c r="BN80" i="7"/>
  <c r="BR80" i="7"/>
  <c r="BV80" i="7"/>
  <c r="BZ80" i="7"/>
  <c r="CD80" i="7"/>
  <c r="CH80" i="7"/>
  <c r="CL80" i="7"/>
  <c r="CP80" i="7"/>
  <c r="CT80" i="7"/>
  <c r="CX80" i="7"/>
  <c r="DB80" i="7"/>
  <c r="DF80" i="7"/>
  <c r="DJ80" i="7"/>
  <c r="DN80" i="7"/>
  <c r="DR80" i="7"/>
  <c r="DV80" i="7"/>
  <c r="DZ80" i="7"/>
  <c r="ED80" i="7"/>
  <c r="EH80" i="7"/>
  <c r="EL80" i="7"/>
  <c r="EP80" i="7"/>
  <c r="ET80" i="7"/>
  <c r="EX80" i="7"/>
  <c r="FB80" i="7"/>
  <c r="FF80" i="7"/>
  <c r="FJ80" i="7"/>
  <c r="FN80" i="7"/>
  <c r="FR80" i="7"/>
  <c r="FV80" i="7"/>
  <c r="FZ80" i="7"/>
  <c r="GD80" i="7"/>
  <c r="GH80" i="7"/>
  <c r="GL80" i="7"/>
  <c r="GP80" i="7"/>
  <c r="GT80" i="7"/>
  <c r="GX80" i="7"/>
  <c r="HB80" i="7"/>
  <c r="HF80" i="7"/>
  <c r="HJ80" i="7"/>
  <c r="HN80" i="7"/>
  <c r="HR80" i="7"/>
  <c r="HV80" i="7"/>
  <c r="HZ80" i="7"/>
  <c r="ID80" i="7"/>
  <c r="IH80" i="7"/>
  <c r="IL80" i="7"/>
  <c r="IP80" i="7"/>
  <c r="IT80" i="7"/>
  <c r="IX80" i="7"/>
  <c r="JB80" i="7"/>
  <c r="JF80" i="7"/>
  <c r="JJ80" i="7"/>
  <c r="JN80" i="7"/>
  <c r="JR80" i="7"/>
  <c r="AS80" i="7"/>
  <c r="AW80" i="7"/>
  <c r="BA80" i="7"/>
  <c r="BE80" i="7"/>
  <c r="BK80" i="7"/>
  <c r="BO80" i="7"/>
  <c r="BS80" i="7"/>
  <c r="BW80" i="7"/>
  <c r="CA80" i="7"/>
  <c r="CE80" i="7"/>
  <c r="CI80" i="7"/>
  <c r="CM80" i="7"/>
  <c r="CQ80" i="7"/>
  <c r="CU80" i="7"/>
  <c r="CY80" i="7"/>
  <c r="DC80" i="7"/>
  <c r="DG80" i="7"/>
  <c r="DK80" i="7"/>
  <c r="DO80" i="7"/>
  <c r="DS80" i="7"/>
  <c r="DW80" i="7"/>
  <c r="EA80" i="7"/>
  <c r="EE80" i="7"/>
  <c r="EI80" i="7"/>
  <c r="EM80" i="7"/>
  <c r="EQ80" i="7"/>
  <c r="EU80" i="7"/>
  <c r="EY80" i="7"/>
  <c r="FC80" i="7"/>
  <c r="FG80" i="7"/>
  <c r="FK80" i="7"/>
  <c r="FO80" i="7"/>
  <c r="FS80" i="7"/>
  <c r="FW80" i="7"/>
  <c r="GA80" i="7"/>
  <c r="GE80" i="7"/>
  <c r="GI80" i="7"/>
  <c r="GM80" i="7"/>
  <c r="GQ80" i="7"/>
  <c r="GU80" i="7"/>
  <c r="GY80" i="7"/>
  <c r="HC80" i="7"/>
  <c r="HG80" i="7"/>
  <c r="HK80" i="7"/>
  <c r="HO80" i="7"/>
  <c r="HS80" i="7"/>
  <c r="HW80" i="7"/>
  <c r="IA80" i="7"/>
  <c r="IE80" i="7"/>
  <c r="II80" i="7"/>
  <c r="IM80" i="7"/>
  <c r="IQ80" i="7"/>
  <c r="IU80" i="7"/>
  <c r="IY80" i="7"/>
  <c r="JC80" i="7"/>
  <c r="JG80" i="7"/>
  <c r="JK80" i="7"/>
  <c r="JO80" i="7"/>
  <c r="JS80" i="7"/>
  <c r="AN80" i="7"/>
  <c r="AT80" i="7"/>
  <c r="AX80" i="7"/>
  <c r="BB80" i="7"/>
  <c r="BF80" i="7"/>
  <c r="BL80" i="7"/>
  <c r="BP80" i="7"/>
  <c r="BT80" i="7"/>
  <c r="BX80" i="7"/>
  <c r="CB80" i="7"/>
  <c r="CF80" i="7"/>
  <c r="CJ80" i="7"/>
  <c r="CN80" i="7"/>
  <c r="CR80" i="7"/>
  <c r="CV80" i="7"/>
  <c r="CZ80" i="7"/>
  <c r="DD80" i="7"/>
  <c r="DH80" i="7"/>
  <c r="DL80" i="7"/>
  <c r="DP80" i="7"/>
  <c r="DT80" i="7"/>
  <c r="DX80" i="7"/>
  <c r="EB80" i="7"/>
  <c r="EF80" i="7"/>
  <c r="EJ80" i="7"/>
  <c r="EN80" i="7"/>
  <c r="ER80" i="7"/>
  <c r="EV80" i="7"/>
  <c r="EZ80" i="7"/>
  <c r="FD80" i="7"/>
  <c r="FH80" i="7"/>
  <c r="FL80" i="7"/>
  <c r="FP80" i="7"/>
  <c r="FT80" i="7"/>
  <c r="FX80" i="7"/>
  <c r="GB80" i="7"/>
  <c r="GF80" i="7"/>
  <c r="GJ80" i="7"/>
  <c r="GN80" i="7"/>
  <c r="GR80" i="7"/>
  <c r="GV80" i="7"/>
  <c r="GZ80" i="7"/>
  <c r="HD80" i="7"/>
  <c r="HH80" i="7"/>
  <c r="HL80" i="7"/>
  <c r="HP80" i="7"/>
  <c r="HT80" i="7"/>
  <c r="HX80" i="7"/>
  <c r="IB80" i="7"/>
  <c r="IF80" i="7"/>
  <c r="IJ80" i="7"/>
  <c r="IN80" i="7"/>
  <c r="IR80" i="7"/>
  <c r="IV80" i="7"/>
  <c r="IZ80" i="7"/>
  <c r="JD80" i="7"/>
  <c r="JH80" i="7"/>
  <c r="JL80" i="7"/>
  <c r="JP80" i="7"/>
  <c r="JT80" i="7"/>
  <c r="AO80" i="7"/>
  <c r="AU80" i="7"/>
  <c r="AY80" i="7"/>
  <c r="BC80" i="7"/>
  <c r="BG80" i="7"/>
  <c r="BM80" i="7"/>
  <c r="BQ80" i="7"/>
  <c r="BU80" i="7"/>
  <c r="BY80" i="7"/>
  <c r="CC80" i="7"/>
  <c r="CG80" i="7"/>
  <c r="CK80" i="7"/>
  <c r="CO80" i="7"/>
  <c r="CS80" i="7"/>
  <c r="CW80" i="7"/>
  <c r="DA80" i="7"/>
  <c r="DE80" i="7"/>
  <c r="DI80" i="7"/>
  <c r="DM80" i="7"/>
  <c r="DQ80" i="7"/>
  <c r="DU80" i="7"/>
  <c r="DY80" i="7"/>
  <c r="EC80" i="7"/>
  <c r="EG80" i="7"/>
  <c r="EK80" i="7"/>
  <c r="EO80" i="7"/>
  <c r="ES80" i="7"/>
  <c r="EW80" i="7"/>
  <c r="FA80" i="7"/>
  <c r="FE80" i="7"/>
  <c r="FI80" i="7"/>
  <c r="FM80" i="7"/>
  <c r="FQ80" i="7"/>
  <c r="FU80" i="7"/>
  <c r="FY80" i="7"/>
  <c r="GC80" i="7"/>
  <c r="GG80" i="7"/>
  <c r="GK80" i="7"/>
  <c r="GO80" i="7"/>
  <c r="GS80" i="7"/>
  <c r="GW80" i="7"/>
  <c r="HA80" i="7"/>
  <c r="HE80" i="7"/>
  <c r="HI80" i="7"/>
  <c r="HM80" i="7"/>
  <c r="HQ80" i="7"/>
  <c r="HU80" i="7"/>
  <c r="HY80" i="7"/>
  <c r="IC80" i="7"/>
  <c r="IG80" i="7"/>
  <c r="IK80" i="7"/>
  <c r="IO80" i="7"/>
  <c r="IS80" i="7"/>
  <c r="IW80" i="7"/>
  <c r="JA80" i="7"/>
  <c r="JE80" i="7"/>
  <c r="JI80" i="7"/>
  <c r="JM80" i="7"/>
  <c r="JQ80" i="7"/>
  <c r="JU80" i="7"/>
  <c r="AN76" i="7"/>
  <c r="AT76" i="7"/>
  <c r="AX76" i="7"/>
  <c r="BB76" i="7"/>
  <c r="BF76" i="7"/>
  <c r="BL76" i="7"/>
  <c r="BP76" i="7"/>
  <c r="BT76" i="7"/>
  <c r="BX76" i="7"/>
  <c r="CB76" i="7"/>
  <c r="CF76" i="7"/>
  <c r="CJ76" i="7"/>
  <c r="CN76" i="7"/>
  <c r="CR76" i="7"/>
  <c r="CV76" i="7"/>
  <c r="CZ76" i="7"/>
  <c r="DD76" i="7"/>
  <c r="DH76" i="7"/>
  <c r="DL76" i="7"/>
  <c r="DP76" i="7"/>
  <c r="DT76" i="7"/>
  <c r="DX76" i="7"/>
  <c r="EB76" i="7"/>
  <c r="EF76" i="7"/>
  <c r="EJ76" i="7"/>
  <c r="EN76" i="7"/>
  <c r="ER76" i="7"/>
  <c r="EV76" i="7"/>
  <c r="EZ76" i="7"/>
  <c r="FD76" i="7"/>
  <c r="FH76" i="7"/>
  <c r="FL76" i="7"/>
  <c r="FP76" i="7"/>
  <c r="FT76" i="7"/>
  <c r="FX76" i="7"/>
  <c r="GB76" i="7"/>
  <c r="GF76" i="7"/>
  <c r="GJ76" i="7"/>
  <c r="GN76" i="7"/>
  <c r="GR76" i="7"/>
  <c r="GV76" i="7"/>
  <c r="GZ76" i="7"/>
  <c r="HD76" i="7"/>
  <c r="HH76" i="7"/>
  <c r="HL76" i="7"/>
  <c r="HP76" i="7"/>
  <c r="HT76" i="7"/>
  <c r="HX76" i="7"/>
  <c r="IB76" i="7"/>
  <c r="IF76" i="7"/>
  <c r="IJ76" i="7"/>
  <c r="IN76" i="7"/>
  <c r="IR76" i="7"/>
  <c r="IV76" i="7"/>
  <c r="IZ76" i="7"/>
  <c r="JD76" i="7"/>
  <c r="JH76" i="7"/>
  <c r="JL76" i="7"/>
  <c r="JP76" i="7"/>
  <c r="JT76" i="7"/>
  <c r="AO76" i="7"/>
  <c r="AU76" i="7"/>
  <c r="AY76" i="7"/>
  <c r="BC76" i="7"/>
  <c r="BG76" i="7"/>
  <c r="BM76" i="7"/>
  <c r="BQ76" i="7"/>
  <c r="BU76" i="7"/>
  <c r="BY76" i="7"/>
  <c r="CC76" i="7"/>
  <c r="CG76" i="7"/>
  <c r="CK76" i="7"/>
  <c r="CO76" i="7"/>
  <c r="CS76" i="7"/>
  <c r="CW76" i="7"/>
  <c r="DA76" i="7"/>
  <c r="DE76" i="7"/>
  <c r="DI76" i="7"/>
  <c r="DM76" i="7"/>
  <c r="DQ76" i="7"/>
  <c r="DU76" i="7"/>
  <c r="DY76" i="7"/>
  <c r="EC76" i="7"/>
  <c r="EG76" i="7"/>
  <c r="EK76" i="7"/>
  <c r="EO76" i="7"/>
  <c r="ES76" i="7"/>
  <c r="EW76" i="7"/>
  <c r="FA76" i="7"/>
  <c r="FE76" i="7"/>
  <c r="FI76" i="7"/>
  <c r="FM76" i="7"/>
  <c r="FQ76" i="7"/>
  <c r="FU76" i="7"/>
  <c r="FY76" i="7"/>
  <c r="GC76" i="7"/>
  <c r="GG76" i="7"/>
  <c r="GK76" i="7"/>
  <c r="GO76" i="7"/>
  <c r="GS76" i="7"/>
  <c r="GW76" i="7"/>
  <c r="HA76" i="7"/>
  <c r="HE76" i="7"/>
  <c r="HI76" i="7"/>
  <c r="HM76" i="7"/>
  <c r="HQ76" i="7"/>
  <c r="HU76" i="7"/>
  <c r="HY76" i="7"/>
  <c r="IC76" i="7"/>
  <c r="IG76" i="7"/>
  <c r="IK76" i="7"/>
  <c r="IO76" i="7"/>
  <c r="IS76" i="7"/>
  <c r="IW76" i="7"/>
  <c r="JA76" i="7"/>
  <c r="JE76" i="7"/>
  <c r="JI76" i="7"/>
  <c r="JM76" i="7"/>
  <c r="JQ76" i="7"/>
  <c r="JU76" i="7"/>
  <c r="AP76" i="7"/>
  <c r="AV76" i="7"/>
  <c r="AZ76" i="7"/>
  <c r="BD76" i="7"/>
  <c r="BJ76" i="7"/>
  <c r="BN76" i="7"/>
  <c r="BR76" i="7"/>
  <c r="BV76" i="7"/>
  <c r="BZ76" i="7"/>
  <c r="CD76" i="7"/>
  <c r="CH76" i="7"/>
  <c r="CL76" i="7"/>
  <c r="CP76" i="7"/>
  <c r="CT76" i="7"/>
  <c r="CX76" i="7"/>
  <c r="DB76" i="7"/>
  <c r="DF76" i="7"/>
  <c r="DJ76" i="7"/>
  <c r="DN76" i="7"/>
  <c r="DR76" i="7"/>
  <c r="DV76" i="7"/>
  <c r="DZ76" i="7"/>
  <c r="ED76" i="7"/>
  <c r="EH76" i="7"/>
  <c r="EL76" i="7"/>
  <c r="EP76" i="7"/>
  <c r="ET76" i="7"/>
  <c r="EX76" i="7"/>
  <c r="FB76" i="7"/>
  <c r="FF76" i="7"/>
  <c r="FJ76" i="7"/>
  <c r="FN76" i="7"/>
  <c r="FR76" i="7"/>
  <c r="FV76" i="7"/>
  <c r="FZ76" i="7"/>
  <c r="GD76" i="7"/>
  <c r="GH76" i="7"/>
  <c r="GL76" i="7"/>
  <c r="GP76" i="7"/>
  <c r="GT76" i="7"/>
  <c r="GX76" i="7"/>
  <c r="HB76" i="7"/>
  <c r="HF76" i="7"/>
  <c r="HJ76" i="7"/>
  <c r="HN76" i="7"/>
  <c r="HR76" i="7"/>
  <c r="HV76" i="7"/>
  <c r="HZ76" i="7"/>
  <c r="ID76" i="7"/>
  <c r="IH76" i="7"/>
  <c r="IL76" i="7"/>
  <c r="IP76" i="7"/>
  <c r="IT76" i="7"/>
  <c r="IX76" i="7"/>
  <c r="JB76" i="7"/>
  <c r="JF76" i="7"/>
  <c r="JJ76" i="7"/>
  <c r="JN76" i="7"/>
  <c r="JR76" i="7"/>
  <c r="BA76" i="7"/>
  <c r="BS76" i="7"/>
  <c r="CI76" i="7"/>
  <c r="CY76" i="7"/>
  <c r="DO76" i="7"/>
  <c r="EE76" i="7"/>
  <c r="EU76" i="7"/>
  <c r="FK76" i="7"/>
  <c r="GA76" i="7"/>
  <c r="GQ76" i="7"/>
  <c r="HG76" i="7"/>
  <c r="HW76" i="7"/>
  <c r="IM76" i="7"/>
  <c r="JC76" i="7"/>
  <c r="JS76" i="7"/>
  <c r="BE76" i="7"/>
  <c r="BW76" i="7"/>
  <c r="CM76" i="7"/>
  <c r="DC76" i="7"/>
  <c r="DS76" i="7"/>
  <c r="EI76" i="7"/>
  <c r="EY76" i="7"/>
  <c r="FO76" i="7"/>
  <c r="GE76" i="7"/>
  <c r="GU76" i="7"/>
  <c r="HK76" i="7"/>
  <c r="IA76" i="7"/>
  <c r="IQ76" i="7"/>
  <c r="JG76" i="7"/>
  <c r="AS76" i="7"/>
  <c r="BK76" i="7"/>
  <c r="CA76" i="7"/>
  <c r="CQ76" i="7"/>
  <c r="DG76" i="7"/>
  <c r="DW76" i="7"/>
  <c r="EM76" i="7"/>
  <c r="FC76" i="7"/>
  <c r="FS76" i="7"/>
  <c r="GI76" i="7"/>
  <c r="GY76" i="7"/>
  <c r="HO76" i="7"/>
  <c r="IE76" i="7"/>
  <c r="IU76" i="7"/>
  <c r="JK76" i="7"/>
  <c r="AW76" i="7"/>
  <c r="BO76" i="7"/>
  <c r="CE76" i="7"/>
  <c r="CU76" i="7"/>
  <c r="DK76" i="7"/>
  <c r="EA76" i="7"/>
  <c r="EQ76" i="7"/>
  <c r="FG76" i="7"/>
  <c r="FW76" i="7"/>
  <c r="GM76" i="7"/>
  <c r="HC76" i="7"/>
  <c r="HS76" i="7"/>
  <c r="II76" i="7"/>
  <c r="IY76" i="7"/>
  <c r="JO76" i="7"/>
  <c r="AR72" i="7"/>
  <c r="AV72" i="7"/>
  <c r="AZ72" i="7"/>
  <c r="BD72" i="7"/>
  <c r="BJ72" i="7"/>
  <c r="BN72" i="7"/>
  <c r="BR72" i="7"/>
  <c r="BV72" i="7"/>
  <c r="BZ72" i="7"/>
  <c r="CD72" i="7"/>
  <c r="CH72" i="7"/>
  <c r="CL72" i="7"/>
  <c r="CP72" i="7"/>
  <c r="CT72" i="7"/>
  <c r="CX72" i="7"/>
  <c r="DB72" i="7"/>
  <c r="DF72" i="7"/>
  <c r="DJ72" i="7"/>
  <c r="DN72" i="7"/>
  <c r="DR72" i="7"/>
  <c r="DV72" i="7"/>
  <c r="DZ72" i="7"/>
  <c r="ED72" i="7"/>
  <c r="EH72" i="7"/>
  <c r="EL72" i="7"/>
  <c r="EP72" i="7"/>
  <c r="ET72" i="7"/>
  <c r="EX72" i="7"/>
  <c r="FB72" i="7"/>
  <c r="FF72" i="7"/>
  <c r="FJ72" i="7"/>
  <c r="FN72" i="7"/>
  <c r="FR72" i="7"/>
  <c r="FV72" i="7"/>
  <c r="FZ72" i="7"/>
  <c r="GD72" i="7"/>
  <c r="GH72" i="7"/>
  <c r="GL72" i="7"/>
  <c r="GP72" i="7"/>
  <c r="GT72" i="7"/>
  <c r="GX72" i="7"/>
  <c r="HB72" i="7"/>
  <c r="HF72" i="7"/>
  <c r="HJ72" i="7"/>
  <c r="HN72" i="7"/>
  <c r="HR72" i="7"/>
  <c r="HV72" i="7"/>
  <c r="HZ72" i="7"/>
  <c r="ID72" i="7"/>
  <c r="IH72" i="7"/>
  <c r="IL72" i="7"/>
  <c r="IP72" i="7"/>
  <c r="IT72" i="7"/>
  <c r="AS72" i="7"/>
  <c r="AX72" i="7"/>
  <c r="BC72" i="7"/>
  <c r="BK72" i="7"/>
  <c r="BP72" i="7"/>
  <c r="BU72" i="7"/>
  <c r="CA72" i="7"/>
  <c r="CF72" i="7"/>
  <c r="CK72" i="7"/>
  <c r="CQ72" i="7"/>
  <c r="CV72" i="7"/>
  <c r="DA72" i="7"/>
  <c r="DG72" i="7"/>
  <c r="DL72" i="7"/>
  <c r="DQ72" i="7"/>
  <c r="DW72" i="7"/>
  <c r="EB72" i="7"/>
  <c r="EG72" i="7"/>
  <c r="EM72" i="7"/>
  <c r="ER72" i="7"/>
  <c r="EW72" i="7"/>
  <c r="FC72" i="7"/>
  <c r="FH72" i="7"/>
  <c r="FM72" i="7"/>
  <c r="FS72" i="7"/>
  <c r="FX72" i="7"/>
  <c r="GC72" i="7"/>
  <c r="GI72" i="7"/>
  <c r="GN72" i="7"/>
  <c r="GS72" i="7"/>
  <c r="GY72" i="7"/>
  <c r="HD72" i="7"/>
  <c r="HI72" i="7"/>
  <c r="HO72" i="7"/>
  <c r="HT72" i="7"/>
  <c r="HY72" i="7"/>
  <c r="IE72" i="7"/>
  <c r="IJ72" i="7"/>
  <c r="IO72" i="7"/>
  <c r="IU72" i="7"/>
  <c r="IY72" i="7"/>
  <c r="JC72" i="7"/>
  <c r="JG72" i="7"/>
  <c r="JK72" i="7"/>
  <c r="JO72" i="7"/>
  <c r="JS72" i="7"/>
  <c r="AT72" i="7"/>
  <c r="AY72" i="7"/>
  <c r="BE72" i="7"/>
  <c r="BL72" i="7"/>
  <c r="BQ72" i="7"/>
  <c r="BW72" i="7"/>
  <c r="CB72" i="7"/>
  <c r="CG72" i="7"/>
  <c r="CM72" i="7"/>
  <c r="CR72" i="7"/>
  <c r="CW72" i="7"/>
  <c r="DC72" i="7"/>
  <c r="DH72" i="7"/>
  <c r="DM72" i="7"/>
  <c r="DS72" i="7"/>
  <c r="DX72" i="7"/>
  <c r="EC72" i="7"/>
  <c r="EI72" i="7"/>
  <c r="EN72" i="7"/>
  <c r="ES72" i="7"/>
  <c r="EY72" i="7"/>
  <c r="FD72" i="7"/>
  <c r="FI72" i="7"/>
  <c r="FO72" i="7"/>
  <c r="FT72" i="7"/>
  <c r="FY72" i="7"/>
  <c r="GE72" i="7"/>
  <c r="GJ72" i="7"/>
  <c r="GO72" i="7"/>
  <c r="GU72" i="7"/>
  <c r="GZ72" i="7"/>
  <c r="HE72" i="7"/>
  <c r="HK72" i="7"/>
  <c r="HP72" i="7"/>
  <c r="HU72" i="7"/>
  <c r="IA72" i="7"/>
  <c r="IF72" i="7"/>
  <c r="IK72" i="7"/>
  <c r="IQ72" i="7"/>
  <c r="IV72" i="7"/>
  <c r="IZ72" i="7"/>
  <c r="JD72" i="7"/>
  <c r="JH72" i="7"/>
  <c r="JL72" i="7"/>
  <c r="JP72" i="7"/>
  <c r="JT72" i="7"/>
  <c r="AU72" i="7"/>
  <c r="BA72" i="7"/>
  <c r="BF72" i="7"/>
  <c r="BM72" i="7"/>
  <c r="BS72" i="7"/>
  <c r="BX72" i="7"/>
  <c r="CC72" i="7"/>
  <c r="CI72" i="7"/>
  <c r="CN72" i="7"/>
  <c r="CS72" i="7"/>
  <c r="CY72" i="7"/>
  <c r="DD72" i="7"/>
  <c r="DI72" i="7"/>
  <c r="DO72" i="7"/>
  <c r="DT72" i="7"/>
  <c r="DY72" i="7"/>
  <c r="EE72" i="7"/>
  <c r="EJ72" i="7"/>
  <c r="EO72" i="7"/>
  <c r="EU72" i="7"/>
  <c r="EZ72" i="7"/>
  <c r="FE72" i="7"/>
  <c r="FK72" i="7"/>
  <c r="FP72" i="7"/>
  <c r="FU72" i="7"/>
  <c r="GA72" i="7"/>
  <c r="GF72" i="7"/>
  <c r="GK72" i="7"/>
  <c r="GQ72" i="7"/>
  <c r="GV72" i="7"/>
  <c r="HA72" i="7"/>
  <c r="HG72" i="7"/>
  <c r="HL72" i="7"/>
  <c r="HQ72" i="7"/>
  <c r="HW72" i="7"/>
  <c r="IB72" i="7"/>
  <c r="IG72" i="7"/>
  <c r="IM72" i="7"/>
  <c r="IR72" i="7"/>
  <c r="IW72" i="7"/>
  <c r="JA72" i="7"/>
  <c r="JE72" i="7"/>
  <c r="JI72" i="7"/>
  <c r="JM72" i="7"/>
  <c r="JQ72" i="7"/>
  <c r="JU72" i="7"/>
  <c r="AN72" i="7"/>
  <c r="AW72" i="7"/>
  <c r="BB72" i="7"/>
  <c r="BG72" i="7"/>
  <c r="BO72" i="7"/>
  <c r="BT72" i="7"/>
  <c r="BY72" i="7"/>
  <c r="CE72" i="7"/>
  <c r="CJ72" i="7"/>
  <c r="CO72" i="7"/>
  <c r="CU72" i="7"/>
  <c r="CZ72" i="7"/>
  <c r="DE72" i="7"/>
  <c r="DK72" i="7"/>
  <c r="DP72" i="7"/>
  <c r="DU72" i="7"/>
  <c r="EA72" i="7"/>
  <c r="EF72" i="7"/>
  <c r="EK72" i="7"/>
  <c r="EQ72" i="7"/>
  <c r="EV72" i="7"/>
  <c r="FA72" i="7"/>
  <c r="FG72" i="7"/>
  <c r="FL72" i="7"/>
  <c r="FQ72" i="7"/>
  <c r="FW72" i="7"/>
  <c r="GB72" i="7"/>
  <c r="GG72" i="7"/>
  <c r="GM72" i="7"/>
  <c r="GR72" i="7"/>
  <c r="GW72" i="7"/>
  <c r="HC72" i="7"/>
  <c r="HH72" i="7"/>
  <c r="HM72" i="7"/>
  <c r="HS72" i="7"/>
  <c r="HX72" i="7"/>
  <c r="IC72" i="7"/>
  <c r="II72" i="7"/>
  <c r="IN72" i="7"/>
  <c r="IS72" i="7"/>
  <c r="IX72" i="7"/>
  <c r="JB72" i="7"/>
  <c r="JF72" i="7"/>
  <c r="JJ72" i="7"/>
  <c r="JN72" i="7"/>
  <c r="JR72" i="7"/>
  <c r="AP68" i="7"/>
  <c r="AU68" i="7"/>
  <c r="AZ68" i="7"/>
  <c r="BD68" i="7"/>
  <c r="BJ68" i="7"/>
  <c r="BN68" i="7"/>
  <c r="BR68" i="7"/>
  <c r="BV68" i="7"/>
  <c r="BZ68" i="7"/>
  <c r="CD68" i="7"/>
  <c r="CH68" i="7"/>
  <c r="CL68" i="7"/>
  <c r="CP68" i="7"/>
  <c r="CT68" i="7"/>
  <c r="CX68" i="7"/>
  <c r="DB68" i="7"/>
  <c r="DF68" i="7"/>
  <c r="DJ68" i="7"/>
  <c r="DN68" i="7"/>
  <c r="DR68" i="7"/>
  <c r="DV68" i="7"/>
  <c r="DZ68" i="7"/>
  <c r="ED68" i="7"/>
  <c r="EH68" i="7"/>
  <c r="EL68" i="7"/>
  <c r="EP68" i="7"/>
  <c r="ET68" i="7"/>
  <c r="EX68" i="7"/>
  <c r="FB68" i="7"/>
  <c r="FF68" i="7"/>
  <c r="FJ68" i="7"/>
  <c r="FN68" i="7"/>
  <c r="FR68" i="7"/>
  <c r="FV68" i="7"/>
  <c r="FZ68" i="7"/>
  <c r="GD68" i="7"/>
  <c r="GH68" i="7"/>
  <c r="GL68" i="7"/>
  <c r="GP68" i="7"/>
  <c r="GT68" i="7"/>
  <c r="GX68" i="7"/>
  <c r="HB68" i="7"/>
  <c r="HF68" i="7"/>
  <c r="HJ68" i="7"/>
  <c r="HN68" i="7"/>
  <c r="HR68" i="7"/>
  <c r="HV68" i="7"/>
  <c r="HZ68" i="7"/>
  <c r="ID68" i="7"/>
  <c r="IH68" i="7"/>
  <c r="IL68" i="7"/>
  <c r="IP68" i="7"/>
  <c r="IT68" i="7"/>
  <c r="IX68" i="7"/>
  <c r="JB68" i="7"/>
  <c r="JF68" i="7"/>
  <c r="JJ68" i="7"/>
  <c r="JN68" i="7"/>
  <c r="JR68" i="7"/>
  <c r="AR68" i="7"/>
  <c r="AV68" i="7"/>
  <c r="BA68" i="7"/>
  <c r="BE68" i="7"/>
  <c r="BK68" i="7"/>
  <c r="BO68" i="7"/>
  <c r="BS68" i="7"/>
  <c r="BW68" i="7"/>
  <c r="CA68" i="7"/>
  <c r="CE68" i="7"/>
  <c r="CI68" i="7"/>
  <c r="CM68" i="7"/>
  <c r="CQ68" i="7"/>
  <c r="CU68" i="7"/>
  <c r="CY68" i="7"/>
  <c r="DC68" i="7"/>
  <c r="DG68" i="7"/>
  <c r="DK68" i="7"/>
  <c r="DO68" i="7"/>
  <c r="DS68" i="7"/>
  <c r="DW68" i="7"/>
  <c r="EA68" i="7"/>
  <c r="EE68" i="7"/>
  <c r="EI68" i="7"/>
  <c r="EM68" i="7"/>
  <c r="EQ68" i="7"/>
  <c r="EU68" i="7"/>
  <c r="EY68" i="7"/>
  <c r="FC68" i="7"/>
  <c r="FG68" i="7"/>
  <c r="FK68" i="7"/>
  <c r="FO68" i="7"/>
  <c r="FS68" i="7"/>
  <c r="FW68" i="7"/>
  <c r="GA68" i="7"/>
  <c r="GE68" i="7"/>
  <c r="GI68" i="7"/>
  <c r="GM68" i="7"/>
  <c r="GQ68" i="7"/>
  <c r="GU68" i="7"/>
  <c r="GY68" i="7"/>
  <c r="HC68" i="7"/>
  <c r="HG68" i="7"/>
  <c r="HK68" i="7"/>
  <c r="HO68" i="7"/>
  <c r="HS68" i="7"/>
  <c r="HW68" i="7"/>
  <c r="IA68" i="7"/>
  <c r="IE68" i="7"/>
  <c r="II68" i="7"/>
  <c r="IM68" i="7"/>
  <c r="IQ68" i="7"/>
  <c r="IU68" i="7"/>
  <c r="IY68" i="7"/>
  <c r="JC68" i="7"/>
  <c r="JG68" i="7"/>
  <c r="JK68" i="7"/>
  <c r="JO68" i="7"/>
  <c r="JS68" i="7"/>
  <c r="AN68" i="7"/>
  <c r="AS68" i="7"/>
  <c r="AW68" i="7"/>
  <c r="BB68" i="7"/>
  <c r="BF68" i="7"/>
  <c r="BL68" i="7"/>
  <c r="BP68" i="7"/>
  <c r="BT68" i="7"/>
  <c r="BX68" i="7"/>
  <c r="CB68" i="7"/>
  <c r="CF68" i="7"/>
  <c r="CJ68" i="7"/>
  <c r="CN68" i="7"/>
  <c r="CR68" i="7"/>
  <c r="CV68" i="7"/>
  <c r="CZ68" i="7"/>
  <c r="DD68" i="7"/>
  <c r="DH68" i="7"/>
  <c r="DL68" i="7"/>
  <c r="DP68" i="7"/>
  <c r="DT68" i="7"/>
  <c r="DX68" i="7"/>
  <c r="EB68" i="7"/>
  <c r="EF68" i="7"/>
  <c r="EJ68" i="7"/>
  <c r="EN68" i="7"/>
  <c r="ER68" i="7"/>
  <c r="EV68" i="7"/>
  <c r="EZ68" i="7"/>
  <c r="FD68" i="7"/>
  <c r="FH68" i="7"/>
  <c r="FL68" i="7"/>
  <c r="FP68" i="7"/>
  <c r="FT68" i="7"/>
  <c r="FX68" i="7"/>
  <c r="GB68" i="7"/>
  <c r="GF68" i="7"/>
  <c r="GJ68" i="7"/>
  <c r="GN68" i="7"/>
  <c r="GR68" i="7"/>
  <c r="GV68" i="7"/>
  <c r="GZ68" i="7"/>
  <c r="HD68" i="7"/>
  <c r="HH68" i="7"/>
  <c r="HL68" i="7"/>
  <c r="HP68" i="7"/>
  <c r="HT68" i="7"/>
  <c r="HX68" i="7"/>
  <c r="IB68" i="7"/>
  <c r="IF68" i="7"/>
  <c r="IJ68" i="7"/>
  <c r="IN68" i="7"/>
  <c r="IR68" i="7"/>
  <c r="IV68" i="7"/>
  <c r="IZ68" i="7"/>
  <c r="JD68" i="7"/>
  <c r="JH68" i="7"/>
  <c r="JL68" i="7"/>
  <c r="JP68" i="7"/>
  <c r="JT68" i="7"/>
  <c r="AO68" i="7"/>
  <c r="AT68" i="7"/>
  <c r="AX68" i="7"/>
  <c r="BC68" i="7"/>
  <c r="BG68" i="7"/>
  <c r="BM68" i="7"/>
  <c r="BQ68" i="7"/>
  <c r="BU68" i="7"/>
  <c r="BY68" i="7"/>
  <c r="CC68" i="7"/>
  <c r="CG68" i="7"/>
  <c r="CK68" i="7"/>
  <c r="CO68" i="7"/>
  <c r="CS68" i="7"/>
  <c r="CW68" i="7"/>
  <c r="DA68" i="7"/>
  <c r="DE68" i="7"/>
  <c r="DI68" i="7"/>
  <c r="DM68" i="7"/>
  <c r="DQ68" i="7"/>
  <c r="DU68" i="7"/>
  <c r="DY68" i="7"/>
  <c r="EC68" i="7"/>
  <c r="EG68" i="7"/>
  <c r="EK68" i="7"/>
  <c r="EO68" i="7"/>
  <c r="ES68" i="7"/>
  <c r="EW68" i="7"/>
  <c r="FA68" i="7"/>
  <c r="FE68" i="7"/>
  <c r="FI68" i="7"/>
  <c r="FM68" i="7"/>
  <c r="FQ68" i="7"/>
  <c r="FU68" i="7"/>
  <c r="FY68" i="7"/>
  <c r="GC68" i="7"/>
  <c r="GG68" i="7"/>
  <c r="GK68" i="7"/>
  <c r="GO68" i="7"/>
  <c r="GS68" i="7"/>
  <c r="GW68" i="7"/>
  <c r="HA68" i="7"/>
  <c r="HE68" i="7"/>
  <c r="HI68" i="7"/>
  <c r="HM68" i="7"/>
  <c r="HQ68" i="7"/>
  <c r="HU68" i="7"/>
  <c r="HY68" i="7"/>
  <c r="IC68" i="7"/>
  <c r="IG68" i="7"/>
  <c r="IK68" i="7"/>
  <c r="IO68" i="7"/>
  <c r="IS68" i="7"/>
  <c r="IW68" i="7"/>
  <c r="JA68" i="7"/>
  <c r="JE68" i="7"/>
  <c r="JI68" i="7"/>
  <c r="JM68" i="7"/>
  <c r="JQ68" i="7"/>
  <c r="JU68" i="7"/>
  <c r="L92" i="7"/>
  <c r="O92" i="7"/>
  <c r="L89" i="7"/>
  <c r="O89" i="7"/>
  <c r="AN89" i="7" s="1"/>
  <c r="AP354" i="7"/>
  <c r="AT354" i="7"/>
  <c r="AX354" i="7"/>
  <c r="BB354" i="7"/>
  <c r="BF354" i="7"/>
  <c r="BJ354" i="7"/>
  <c r="BN354" i="7"/>
  <c r="BR354" i="7"/>
  <c r="BV354" i="7"/>
  <c r="BZ354" i="7"/>
  <c r="CD354" i="7"/>
  <c r="CH354" i="7"/>
  <c r="CL354" i="7"/>
  <c r="CP354" i="7"/>
  <c r="CT354" i="7"/>
  <c r="CX354" i="7"/>
  <c r="DB354" i="7"/>
  <c r="DF354" i="7"/>
  <c r="DJ354" i="7"/>
  <c r="DN354" i="7"/>
  <c r="DR354" i="7"/>
  <c r="DV354" i="7"/>
  <c r="DZ354" i="7"/>
  <c r="ED354" i="7"/>
  <c r="EH354" i="7"/>
  <c r="EL354" i="7"/>
  <c r="EP354" i="7"/>
  <c r="ET354" i="7"/>
  <c r="EX354" i="7"/>
  <c r="FB354" i="7"/>
  <c r="FF354" i="7"/>
  <c r="FJ354" i="7"/>
  <c r="FN354" i="7"/>
  <c r="FR354" i="7"/>
  <c r="FV354" i="7"/>
  <c r="FZ354" i="7"/>
  <c r="GD354" i="7"/>
  <c r="GH354" i="7"/>
  <c r="GL354" i="7"/>
  <c r="GP354" i="7"/>
  <c r="GT354" i="7"/>
  <c r="GX354" i="7"/>
  <c r="HB354" i="7"/>
  <c r="HF354" i="7"/>
  <c r="HJ354" i="7"/>
  <c r="HN354" i="7"/>
  <c r="HR354" i="7"/>
  <c r="HV354" i="7"/>
  <c r="HZ354" i="7"/>
  <c r="ID354" i="7"/>
  <c r="IH354" i="7"/>
  <c r="IL354" i="7"/>
  <c r="IP354" i="7"/>
  <c r="IT354" i="7"/>
  <c r="IX354" i="7"/>
  <c r="JD354" i="7"/>
  <c r="JH354" i="7"/>
  <c r="JL354" i="7"/>
  <c r="JP354" i="7"/>
  <c r="AQ354" i="7"/>
  <c r="AU354" i="7"/>
  <c r="AY354" i="7"/>
  <c r="BC354" i="7"/>
  <c r="BG354" i="7"/>
  <c r="BK354" i="7"/>
  <c r="BO354" i="7"/>
  <c r="BS354" i="7"/>
  <c r="BW354" i="7"/>
  <c r="CA354" i="7"/>
  <c r="CE354" i="7"/>
  <c r="CI354" i="7"/>
  <c r="CM354" i="7"/>
  <c r="CQ354" i="7"/>
  <c r="CU354" i="7"/>
  <c r="CY354" i="7"/>
  <c r="DC354" i="7"/>
  <c r="DG354" i="7"/>
  <c r="DK354" i="7"/>
  <c r="DO354" i="7"/>
  <c r="DS354" i="7"/>
  <c r="DW354" i="7"/>
  <c r="EA354" i="7"/>
  <c r="EE354" i="7"/>
  <c r="EI354" i="7"/>
  <c r="EM354" i="7"/>
  <c r="EQ354" i="7"/>
  <c r="EU354" i="7"/>
  <c r="EY354" i="7"/>
  <c r="FC354" i="7"/>
  <c r="FG354" i="7"/>
  <c r="FK354" i="7"/>
  <c r="FO354" i="7"/>
  <c r="FS354" i="7"/>
  <c r="FW354" i="7"/>
  <c r="GA354" i="7"/>
  <c r="GE354" i="7"/>
  <c r="GI354" i="7"/>
  <c r="GM354" i="7"/>
  <c r="GQ354" i="7"/>
  <c r="GU354" i="7"/>
  <c r="GY354" i="7"/>
  <c r="HC354" i="7"/>
  <c r="HG354" i="7"/>
  <c r="HK354" i="7"/>
  <c r="HO354" i="7"/>
  <c r="HS354" i="7"/>
  <c r="HW354" i="7"/>
  <c r="IA354" i="7"/>
  <c r="IE354" i="7"/>
  <c r="II354" i="7"/>
  <c r="IM354" i="7"/>
  <c r="IQ354" i="7"/>
  <c r="IU354" i="7"/>
  <c r="IY354" i="7"/>
  <c r="JE354" i="7"/>
  <c r="JI354" i="7"/>
  <c r="JM354" i="7"/>
  <c r="JQ354" i="7"/>
  <c r="AR354" i="7"/>
  <c r="AV354" i="7"/>
  <c r="AZ354" i="7"/>
  <c r="BD354" i="7"/>
  <c r="BH354" i="7"/>
  <c r="BL354" i="7"/>
  <c r="BP354" i="7"/>
  <c r="BT354" i="7"/>
  <c r="BX354" i="7"/>
  <c r="CB354" i="7"/>
  <c r="CF354" i="7"/>
  <c r="CJ354" i="7"/>
  <c r="CN354" i="7"/>
  <c r="CR354" i="7"/>
  <c r="CV354" i="7"/>
  <c r="CZ354" i="7"/>
  <c r="DD354" i="7"/>
  <c r="DH354" i="7"/>
  <c r="DL354" i="7"/>
  <c r="DP354" i="7"/>
  <c r="DT354" i="7"/>
  <c r="DX354" i="7"/>
  <c r="EB354" i="7"/>
  <c r="EF354" i="7"/>
  <c r="EJ354" i="7"/>
  <c r="EN354" i="7"/>
  <c r="ER354" i="7"/>
  <c r="EV354" i="7"/>
  <c r="EZ354" i="7"/>
  <c r="FD354" i="7"/>
  <c r="FH354" i="7"/>
  <c r="FL354" i="7"/>
  <c r="FP354" i="7"/>
  <c r="FT354" i="7"/>
  <c r="FX354" i="7"/>
  <c r="GB354" i="7"/>
  <c r="GF354" i="7"/>
  <c r="GJ354" i="7"/>
  <c r="GN354" i="7"/>
  <c r="GR354" i="7"/>
  <c r="GV354" i="7"/>
  <c r="GZ354" i="7"/>
  <c r="HD354" i="7"/>
  <c r="HH354" i="7"/>
  <c r="HL354" i="7"/>
  <c r="HP354" i="7"/>
  <c r="HT354" i="7"/>
  <c r="HX354" i="7"/>
  <c r="IB354" i="7"/>
  <c r="IF354" i="7"/>
  <c r="IJ354" i="7"/>
  <c r="IN354" i="7"/>
  <c r="IR354" i="7"/>
  <c r="IV354" i="7"/>
  <c r="JA354" i="7"/>
  <c r="JF354" i="7"/>
  <c r="JJ354" i="7"/>
  <c r="JN354" i="7"/>
  <c r="JR354" i="7"/>
  <c r="AO354" i="7"/>
  <c r="AS354" i="7"/>
  <c r="AW354" i="7"/>
  <c r="BA354" i="7"/>
  <c r="BE354" i="7"/>
  <c r="BI354" i="7"/>
  <c r="BM354" i="7"/>
  <c r="BQ354" i="7"/>
  <c r="BU354" i="7"/>
  <c r="BY354" i="7"/>
  <c r="CC354" i="7"/>
  <c r="CG354" i="7"/>
  <c r="CK354" i="7"/>
  <c r="CO354" i="7"/>
  <c r="CS354" i="7"/>
  <c r="CW354" i="7"/>
  <c r="DA354" i="7"/>
  <c r="DE354" i="7"/>
  <c r="DI354" i="7"/>
  <c r="DM354" i="7"/>
  <c r="DQ354" i="7"/>
  <c r="DU354" i="7"/>
  <c r="DY354" i="7"/>
  <c r="EC354" i="7"/>
  <c r="EG354" i="7"/>
  <c r="EK354" i="7"/>
  <c r="EO354" i="7"/>
  <c r="ES354" i="7"/>
  <c r="EW354" i="7"/>
  <c r="FA354" i="7"/>
  <c r="FE354" i="7"/>
  <c r="FI354" i="7"/>
  <c r="FM354" i="7"/>
  <c r="FQ354" i="7"/>
  <c r="FU354" i="7"/>
  <c r="FY354" i="7"/>
  <c r="GC354" i="7"/>
  <c r="GG354" i="7"/>
  <c r="GK354" i="7"/>
  <c r="GO354" i="7"/>
  <c r="GS354" i="7"/>
  <c r="GW354" i="7"/>
  <c r="HA354" i="7"/>
  <c r="HE354" i="7"/>
  <c r="HI354" i="7"/>
  <c r="HM354" i="7"/>
  <c r="HQ354" i="7"/>
  <c r="HU354" i="7"/>
  <c r="HY354" i="7"/>
  <c r="IC354" i="7"/>
  <c r="IG354" i="7"/>
  <c r="IK354" i="7"/>
  <c r="IO354" i="7"/>
  <c r="IS354" i="7"/>
  <c r="IW354" i="7"/>
  <c r="JB354" i="7"/>
  <c r="JG354" i="7"/>
  <c r="JK354" i="7"/>
  <c r="JO354" i="7"/>
  <c r="JS354" i="7"/>
  <c r="AP352" i="7"/>
  <c r="AT352" i="7"/>
  <c r="AX352" i="7"/>
  <c r="BB352" i="7"/>
  <c r="BF352" i="7"/>
  <c r="BJ352" i="7"/>
  <c r="BN352" i="7"/>
  <c r="BR352" i="7"/>
  <c r="BV352" i="7"/>
  <c r="BZ352" i="7"/>
  <c r="CD352" i="7"/>
  <c r="CH352" i="7"/>
  <c r="CL352" i="7"/>
  <c r="CP352" i="7"/>
  <c r="CT352" i="7"/>
  <c r="CX352" i="7"/>
  <c r="DB352" i="7"/>
  <c r="DF352" i="7"/>
  <c r="DJ352" i="7"/>
  <c r="DN352" i="7"/>
  <c r="DR352" i="7"/>
  <c r="DV352" i="7"/>
  <c r="DZ352" i="7"/>
  <c r="ED352" i="7"/>
  <c r="EH352" i="7"/>
  <c r="EL352" i="7"/>
  <c r="EP352" i="7"/>
  <c r="ET352" i="7"/>
  <c r="EX352" i="7"/>
  <c r="FB352" i="7"/>
  <c r="FF352" i="7"/>
  <c r="FJ352" i="7"/>
  <c r="FN352" i="7"/>
  <c r="FR352" i="7"/>
  <c r="FV352" i="7"/>
  <c r="FZ352" i="7"/>
  <c r="GD352" i="7"/>
  <c r="GH352" i="7"/>
  <c r="GL352" i="7"/>
  <c r="GP352" i="7"/>
  <c r="GT352" i="7"/>
  <c r="GX352" i="7"/>
  <c r="HB352" i="7"/>
  <c r="HF352" i="7"/>
  <c r="HJ352" i="7"/>
  <c r="HN352" i="7"/>
  <c r="HR352" i="7"/>
  <c r="HV352" i="7"/>
  <c r="HZ352" i="7"/>
  <c r="ID352" i="7"/>
  <c r="II352" i="7"/>
  <c r="IO352" i="7"/>
  <c r="IS352" i="7"/>
  <c r="IW352" i="7"/>
  <c r="JC352" i="7"/>
  <c r="JG352" i="7"/>
  <c r="JK352" i="7"/>
  <c r="JO352" i="7"/>
  <c r="JS352" i="7"/>
  <c r="AQ352" i="7"/>
  <c r="AU352" i="7"/>
  <c r="AY352" i="7"/>
  <c r="BC352" i="7"/>
  <c r="BG352" i="7"/>
  <c r="BK352" i="7"/>
  <c r="BO352" i="7"/>
  <c r="BS352" i="7"/>
  <c r="BW352" i="7"/>
  <c r="CA352" i="7"/>
  <c r="CE352" i="7"/>
  <c r="CI352" i="7"/>
  <c r="CM352" i="7"/>
  <c r="CQ352" i="7"/>
  <c r="CU352" i="7"/>
  <c r="CY352" i="7"/>
  <c r="DC352" i="7"/>
  <c r="DG352" i="7"/>
  <c r="DK352" i="7"/>
  <c r="DO352" i="7"/>
  <c r="DS352" i="7"/>
  <c r="DW352" i="7"/>
  <c r="EA352" i="7"/>
  <c r="EE352" i="7"/>
  <c r="EI352" i="7"/>
  <c r="EM352" i="7"/>
  <c r="EQ352" i="7"/>
  <c r="EU352" i="7"/>
  <c r="EY352" i="7"/>
  <c r="FC352" i="7"/>
  <c r="FG352" i="7"/>
  <c r="FK352" i="7"/>
  <c r="FO352" i="7"/>
  <c r="FS352" i="7"/>
  <c r="FW352" i="7"/>
  <c r="GA352" i="7"/>
  <c r="GE352" i="7"/>
  <c r="GI352" i="7"/>
  <c r="GM352" i="7"/>
  <c r="GQ352" i="7"/>
  <c r="GU352" i="7"/>
  <c r="GY352" i="7"/>
  <c r="HC352" i="7"/>
  <c r="HG352" i="7"/>
  <c r="HK352" i="7"/>
  <c r="HO352" i="7"/>
  <c r="HS352" i="7"/>
  <c r="HW352" i="7"/>
  <c r="IA352" i="7"/>
  <c r="IE352" i="7"/>
  <c r="IK352" i="7"/>
  <c r="IP352" i="7"/>
  <c r="IT352" i="7"/>
  <c r="IZ352" i="7"/>
  <c r="JD352" i="7"/>
  <c r="JH352" i="7"/>
  <c r="JL352" i="7"/>
  <c r="JP352" i="7"/>
  <c r="JT352" i="7"/>
  <c r="AR352" i="7"/>
  <c r="AV352" i="7"/>
  <c r="AZ352" i="7"/>
  <c r="BD352" i="7"/>
  <c r="BH352" i="7"/>
  <c r="BL352" i="7"/>
  <c r="BP352" i="7"/>
  <c r="BT352" i="7"/>
  <c r="BX352" i="7"/>
  <c r="CB352" i="7"/>
  <c r="CF352" i="7"/>
  <c r="CJ352" i="7"/>
  <c r="CN352" i="7"/>
  <c r="CR352" i="7"/>
  <c r="CV352" i="7"/>
  <c r="CZ352" i="7"/>
  <c r="DD352" i="7"/>
  <c r="DH352" i="7"/>
  <c r="DL352" i="7"/>
  <c r="DP352" i="7"/>
  <c r="DT352" i="7"/>
  <c r="DX352" i="7"/>
  <c r="EB352" i="7"/>
  <c r="EF352" i="7"/>
  <c r="EJ352" i="7"/>
  <c r="EN352" i="7"/>
  <c r="ER352" i="7"/>
  <c r="EV352" i="7"/>
  <c r="EZ352" i="7"/>
  <c r="FD352" i="7"/>
  <c r="FH352" i="7"/>
  <c r="FL352" i="7"/>
  <c r="FP352" i="7"/>
  <c r="FT352" i="7"/>
  <c r="FX352" i="7"/>
  <c r="GB352" i="7"/>
  <c r="GF352" i="7"/>
  <c r="GJ352" i="7"/>
  <c r="GN352" i="7"/>
  <c r="GR352" i="7"/>
  <c r="GV352" i="7"/>
  <c r="GZ352" i="7"/>
  <c r="HD352" i="7"/>
  <c r="HH352" i="7"/>
  <c r="HL352" i="7"/>
  <c r="HP352" i="7"/>
  <c r="HT352" i="7"/>
  <c r="HX352" i="7"/>
  <c r="IB352" i="7"/>
  <c r="IG352" i="7"/>
  <c r="IM352" i="7"/>
  <c r="IQ352" i="7"/>
  <c r="IU352" i="7"/>
  <c r="JA352" i="7"/>
  <c r="JE352" i="7"/>
  <c r="JI352" i="7"/>
  <c r="JM352" i="7"/>
  <c r="JQ352" i="7"/>
  <c r="JU352" i="7"/>
  <c r="AO352" i="7"/>
  <c r="AS352" i="7"/>
  <c r="AW352" i="7"/>
  <c r="BA352" i="7"/>
  <c r="BE352" i="7"/>
  <c r="BI352" i="7"/>
  <c r="BM352" i="7"/>
  <c r="BQ352" i="7"/>
  <c r="BU352" i="7"/>
  <c r="BY352" i="7"/>
  <c r="CC352" i="7"/>
  <c r="CG352" i="7"/>
  <c r="CK352" i="7"/>
  <c r="CO352" i="7"/>
  <c r="CS352" i="7"/>
  <c r="CW352" i="7"/>
  <c r="DA352" i="7"/>
  <c r="DE352" i="7"/>
  <c r="DI352" i="7"/>
  <c r="DM352" i="7"/>
  <c r="DQ352" i="7"/>
  <c r="DU352" i="7"/>
  <c r="DY352" i="7"/>
  <c r="EC352" i="7"/>
  <c r="EG352" i="7"/>
  <c r="EK352" i="7"/>
  <c r="EO352" i="7"/>
  <c r="ES352" i="7"/>
  <c r="EW352" i="7"/>
  <c r="FA352" i="7"/>
  <c r="FE352" i="7"/>
  <c r="FI352" i="7"/>
  <c r="FM352" i="7"/>
  <c r="FQ352" i="7"/>
  <c r="FU352" i="7"/>
  <c r="FY352" i="7"/>
  <c r="GC352" i="7"/>
  <c r="GG352" i="7"/>
  <c r="GK352" i="7"/>
  <c r="GO352" i="7"/>
  <c r="GS352" i="7"/>
  <c r="GW352" i="7"/>
  <c r="HA352" i="7"/>
  <c r="HE352" i="7"/>
  <c r="HI352" i="7"/>
  <c r="HM352" i="7"/>
  <c r="HQ352" i="7"/>
  <c r="HU352" i="7"/>
  <c r="HY352" i="7"/>
  <c r="IC352" i="7"/>
  <c r="IH352" i="7"/>
  <c r="IN352" i="7"/>
  <c r="IR352" i="7"/>
  <c r="IV352" i="7"/>
  <c r="JB352" i="7"/>
  <c r="JF352" i="7"/>
  <c r="JJ352" i="7"/>
  <c r="JN352" i="7"/>
  <c r="JR352" i="7"/>
  <c r="AO350" i="7"/>
  <c r="AS350" i="7"/>
  <c r="AW350" i="7"/>
  <c r="BA350" i="7"/>
  <c r="BE350" i="7"/>
  <c r="BI350" i="7"/>
  <c r="BM350" i="7"/>
  <c r="BQ350" i="7"/>
  <c r="BU350" i="7"/>
  <c r="BY350" i="7"/>
  <c r="CC350" i="7"/>
  <c r="CG350" i="7"/>
  <c r="CK350" i="7"/>
  <c r="CO350" i="7"/>
  <c r="CS350" i="7"/>
  <c r="CW350" i="7"/>
  <c r="DA350" i="7"/>
  <c r="DE350" i="7"/>
  <c r="DI350" i="7"/>
  <c r="DM350" i="7"/>
  <c r="DQ350" i="7"/>
  <c r="DU350" i="7"/>
  <c r="DY350" i="7"/>
  <c r="EC350" i="7"/>
  <c r="EG350" i="7"/>
  <c r="EK350" i="7"/>
  <c r="EO350" i="7"/>
  <c r="ES350" i="7"/>
  <c r="EW350" i="7"/>
  <c r="FA350" i="7"/>
  <c r="FE350" i="7"/>
  <c r="FI350" i="7"/>
  <c r="FM350" i="7"/>
  <c r="FQ350" i="7"/>
  <c r="FU350" i="7"/>
  <c r="FY350" i="7"/>
  <c r="GC350" i="7"/>
  <c r="GG350" i="7"/>
  <c r="GK350" i="7"/>
  <c r="GO350" i="7"/>
  <c r="GS350" i="7"/>
  <c r="GW350" i="7"/>
  <c r="HA350" i="7"/>
  <c r="HE350" i="7"/>
  <c r="HI350" i="7"/>
  <c r="HM350" i="7"/>
  <c r="HQ350" i="7"/>
  <c r="HU350" i="7"/>
  <c r="HY350" i="7"/>
  <c r="IC350" i="7"/>
  <c r="IH350" i="7"/>
  <c r="IN350" i="7"/>
  <c r="IR350" i="7"/>
  <c r="IV350" i="7"/>
  <c r="JB350" i="7"/>
  <c r="JF350" i="7"/>
  <c r="JJ350" i="7"/>
  <c r="JN350" i="7"/>
  <c r="JR350" i="7"/>
  <c r="AP350" i="7"/>
  <c r="AT350" i="7"/>
  <c r="AX350" i="7"/>
  <c r="BB350" i="7"/>
  <c r="BF350" i="7"/>
  <c r="BJ350" i="7"/>
  <c r="BN350" i="7"/>
  <c r="BR350" i="7"/>
  <c r="BV350" i="7"/>
  <c r="BZ350" i="7"/>
  <c r="CD350" i="7"/>
  <c r="CH350" i="7"/>
  <c r="CL350" i="7"/>
  <c r="CP350" i="7"/>
  <c r="CT350" i="7"/>
  <c r="CX350" i="7"/>
  <c r="DB350" i="7"/>
  <c r="DF350" i="7"/>
  <c r="DJ350" i="7"/>
  <c r="DN350" i="7"/>
  <c r="DR350" i="7"/>
  <c r="DV350" i="7"/>
  <c r="DZ350" i="7"/>
  <c r="ED350" i="7"/>
  <c r="EH350" i="7"/>
  <c r="EL350" i="7"/>
  <c r="EP350" i="7"/>
  <c r="ET350" i="7"/>
  <c r="EX350" i="7"/>
  <c r="FB350" i="7"/>
  <c r="FF350" i="7"/>
  <c r="FJ350" i="7"/>
  <c r="FN350" i="7"/>
  <c r="FR350" i="7"/>
  <c r="FV350" i="7"/>
  <c r="FZ350" i="7"/>
  <c r="GD350" i="7"/>
  <c r="GH350" i="7"/>
  <c r="GL350" i="7"/>
  <c r="GP350" i="7"/>
  <c r="GT350" i="7"/>
  <c r="GX350" i="7"/>
  <c r="HB350" i="7"/>
  <c r="HF350" i="7"/>
  <c r="HJ350" i="7"/>
  <c r="HN350" i="7"/>
  <c r="HR350" i="7"/>
  <c r="HV350" i="7"/>
  <c r="HZ350" i="7"/>
  <c r="ID350" i="7"/>
  <c r="II350" i="7"/>
  <c r="IO350" i="7"/>
  <c r="IS350" i="7"/>
  <c r="IW350" i="7"/>
  <c r="JC350" i="7"/>
  <c r="JG350" i="7"/>
  <c r="JK350" i="7"/>
  <c r="JO350" i="7"/>
  <c r="JS350" i="7"/>
  <c r="AQ350" i="7"/>
  <c r="AU350" i="7"/>
  <c r="AY350" i="7"/>
  <c r="BC350" i="7"/>
  <c r="BG350" i="7"/>
  <c r="BK350" i="7"/>
  <c r="BO350" i="7"/>
  <c r="BS350" i="7"/>
  <c r="BW350" i="7"/>
  <c r="CA350" i="7"/>
  <c r="CE350" i="7"/>
  <c r="CI350" i="7"/>
  <c r="CM350" i="7"/>
  <c r="CQ350" i="7"/>
  <c r="CU350" i="7"/>
  <c r="CY350" i="7"/>
  <c r="DC350" i="7"/>
  <c r="DG350" i="7"/>
  <c r="DK350" i="7"/>
  <c r="DO350" i="7"/>
  <c r="DS350" i="7"/>
  <c r="DW350" i="7"/>
  <c r="EA350" i="7"/>
  <c r="EE350" i="7"/>
  <c r="EI350" i="7"/>
  <c r="EM350" i="7"/>
  <c r="EQ350" i="7"/>
  <c r="EU350" i="7"/>
  <c r="EY350" i="7"/>
  <c r="FC350" i="7"/>
  <c r="FG350" i="7"/>
  <c r="FK350" i="7"/>
  <c r="FO350" i="7"/>
  <c r="FS350" i="7"/>
  <c r="FW350" i="7"/>
  <c r="GA350" i="7"/>
  <c r="GE350" i="7"/>
  <c r="GI350" i="7"/>
  <c r="GM350" i="7"/>
  <c r="GQ350" i="7"/>
  <c r="GU350" i="7"/>
  <c r="GY350" i="7"/>
  <c r="HC350" i="7"/>
  <c r="HG350" i="7"/>
  <c r="HK350" i="7"/>
  <c r="HO350" i="7"/>
  <c r="HS350" i="7"/>
  <c r="HW350" i="7"/>
  <c r="IA350" i="7"/>
  <c r="IE350" i="7"/>
  <c r="IL350" i="7"/>
  <c r="IP350" i="7"/>
  <c r="IT350" i="7"/>
  <c r="IZ350" i="7"/>
  <c r="JD350" i="7"/>
  <c r="JH350" i="7"/>
  <c r="JL350" i="7"/>
  <c r="JP350" i="7"/>
  <c r="JT350" i="7"/>
  <c r="AR350" i="7"/>
  <c r="AV350" i="7"/>
  <c r="AZ350" i="7"/>
  <c r="BD350" i="7"/>
  <c r="BH350" i="7"/>
  <c r="BL350" i="7"/>
  <c r="BP350" i="7"/>
  <c r="BT350" i="7"/>
  <c r="BX350" i="7"/>
  <c r="CB350" i="7"/>
  <c r="CF350" i="7"/>
  <c r="CJ350" i="7"/>
  <c r="CN350" i="7"/>
  <c r="CR350" i="7"/>
  <c r="CV350" i="7"/>
  <c r="CZ350" i="7"/>
  <c r="DD350" i="7"/>
  <c r="DH350" i="7"/>
  <c r="DL350" i="7"/>
  <c r="DP350" i="7"/>
  <c r="DT350" i="7"/>
  <c r="DX350" i="7"/>
  <c r="EB350" i="7"/>
  <c r="EF350" i="7"/>
  <c r="EJ350" i="7"/>
  <c r="EN350" i="7"/>
  <c r="ER350" i="7"/>
  <c r="EV350" i="7"/>
  <c r="EZ350" i="7"/>
  <c r="FD350" i="7"/>
  <c r="FH350" i="7"/>
  <c r="FL350" i="7"/>
  <c r="FP350" i="7"/>
  <c r="FT350" i="7"/>
  <c r="FX350" i="7"/>
  <c r="GB350" i="7"/>
  <c r="GF350" i="7"/>
  <c r="GJ350" i="7"/>
  <c r="GN350" i="7"/>
  <c r="GR350" i="7"/>
  <c r="GV350" i="7"/>
  <c r="GZ350" i="7"/>
  <c r="HD350" i="7"/>
  <c r="HH350" i="7"/>
  <c r="HL350" i="7"/>
  <c r="HP350" i="7"/>
  <c r="HT350" i="7"/>
  <c r="HX350" i="7"/>
  <c r="IB350" i="7"/>
  <c r="IF350" i="7"/>
  <c r="IM350" i="7"/>
  <c r="IQ350" i="7"/>
  <c r="IU350" i="7"/>
  <c r="JA350" i="7"/>
  <c r="JE350" i="7"/>
  <c r="JI350" i="7"/>
  <c r="JM350" i="7"/>
  <c r="JQ350" i="7"/>
  <c r="JU350" i="7"/>
  <c r="AP348" i="7"/>
  <c r="AT348" i="7"/>
  <c r="AX348" i="7"/>
  <c r="BB348" i="7"/>
  <c r="BF348" i="7"/>
  <c r="BJ348" i="7"/>
  <c r="BN348" i="7"/>
  <c r="BR348" i="7"/>
  <c r="BV348" i="7"/>
  <c r="BZ348" i="7"/>
  <c r="CD348" i="7"/>
  <c r="CH348" i="7"/>
  <c r="CL348" i="7"/>
  <c r="CP348" i="7"/>
  <c r="CT348" i="7"/>
  <c r="CX348" i="7"/>
  <c r="DB348" i="7"/>
  <c r="DF348" i="7"/>
  <c r="DJ348" i="7"/>
  <c r="DN348" i="7"/>
  <c r="DR348" i="7"/>
  <c r="DV348" i="7"/>
  <c r="DZ348" i="7"/>
  <c r="ED348" i="7"/>
  <c r="EH348" i="7"/>
  <c r="EL348" i="7"/>
  <c r="EP348" i="7"/>
  <c r="ET348" i="7"/>
  <c r="EX348" i="7"/>
  <c r="FB348" i="7"/>
  <c r="FF348" i="7"/>
  <c r="FJ348" i="7"/>
  <c r="FN348" i="7"/>
  <c r="FR348" i="7"/>
  <c r="FV348" i="7"/>
  <c r="FZ348" i="7"/>
  <c r="GD348" i="7"/>
  <c r="GH348" i="7"/>
  <c r="GL348" i="7"/>
  <c r="GP348" i="7"/>
  <c r="GT348" i="7"/>
  <c r="GX348" i="7"/>
  <c r="HB348" i="7"/>
  <c r="HF348" i="7"/>
  <c r="HJ348" i="7"/>
  <c r="HN348" i="7"/>
  <c r="HR348" i="7"/>
  <c r="HV348" i="7"/>
  <c r="HZ348" i="7"/>
  <c r="ID348" i="7"/>
  <c r="IJ348" i="7"/>
  <c r="IN348" i="7"/>
  <c r="IR348" i="7"/>
  <c r="IV348" i="7"/>
  <c r="JB348" i="7"/>
  <c r="JF348" i="7"/>
  <c r="JJ348" i="7"/>
  <c r="JN348" i="7"/>
  <c r="JR348" i="7"/>
  <c r="AQ348" i="7"/>
  <c r="AU348" i="7"/>
  <c r="AY348" i="7"/>
  <c r="BC348" i="7"/>
  <c r="BG348" i="7"/>
  <c r="BK348" i="7"/>
  <c r="BO348" i="7"/>
  <c r="BS348" i="7"/>
  <c r="BW348" i="7"/>
  <c r="CA348" i="7"/>
  <c r="CE348" i="7"/>
  <c r="CI348" i="7"/>
  <c r="CM348" i="7"/>
  <c r="CQ348" i="7"/>
  <c r="CU348" i="7"/>
  <c r="CY348" i="7"/>
  <c r="DC348" i="7"/>
  <c r="DG348" i="7"/>
  <c r="DK348" i="7"/>
  <c r="DO348" i="7"/>
  <c r="DS348" i="7"/>
  <c r="DW348" i="7"/>
  <c r="EA348" i="7"/>
  <c r="EE348" i="7"/>
  <c r="EI348" i="7"/>
  <c r="EM348" i="7"/>
  <c r="EQ348" i="7"/>
  <c r="EU348" i="7"/>
  <c r="EY348" i="7"/>
  <c r="FC348" i="7"/>
  <c r="FG348" i="7"/>
  <c r="FK348" i="7"/>
  <c r="FO348" i="7"/>
  <c r="FS348" i="7"/>
  <c r="FW348" i="7"/>
  <c r="GA348" i="7"/>
  <c r="GE348" i="7"/>
  <c r="GI348" i="7"/>
  <c r="GM348" i="7"/>
  <c r="GQ348" i="7"/>
  <c r="GU348" i="7"/>
  <c r="GY348" i="7"/>
  <c r="HC348" i="7"/>
  <c r="HG348" i="7"/>
  <c r="HK348" i="7"/>
  <c r="HO348" i="7"/>
  <c r="HS348" i="7"/>
  <c r="HW348" i="7"/>
  <c r="IA348" i="7"/>
  <c r="IE348" i="7"/>
  <c r="IK348" i="7"/>
  <c r="IO348" i="7"/>
  <c r="IS348" i="7"/>
  <c r="IW348" i="7"/>
  <c r="JC348" i="7"/>
  <c r="JG348" i="7"/>
  <c r="JK348" i="7"/>
  <c r="JO348" i="7"/>
  <c r="JS348" i="7"/>
  <c r="AR348" i="7"/>
  <c r="AV348" i="7"/>
  <c r="AZ348" i="7"/>
  <c r="BD348" i="7"/>
  <c r="BH348" i="7"/>
  <c r="BL348" i="7"/>
  <c r="BP348" i="7"/>
  <c r="BT348" i="7"/>
  <c r="BX348" i="7"/>
  <c r="CB348" i="7"/>
  <c r="CF348" i="7"/>
  <c r="CJ348" i="7"/>
  <c r="CN348" i="7"/>
  <c r="CR348" i="7"/>
  <c r="CV348" i="7"/>
  <c r="CZ348" i="7"/>
  <c r="DD348" i="7"/>
  <c r="DH348" i="7"/>
  <c r="DL348" i="7"/>
  <c r="DP348" i="7"/>
  <c r="DT348" i="7"/>
  <c r="DX348" i="7"/>
  <c r="EB348" i="7"/>
  <c r="EF348" i="7"/>
  <c r="EJ348" i="7"/>
  <c r="EN348" i="7"/>
  <c r="ER348" i="7"/>
  <c r="EV348" i="7"/>
  <c r="EZ348" i="7"/>
  <c r="FD348" i="7"/>
  <c r="FH348" i="7"/>
  <c r="FL348" i="7"/>
  <c r="FP348" i="7"/>
  <c r="FT348" i="7"/>
  <c r="FX348" i="7"/>
  <c r="GB348" i="7"/>
  <c r="GF348" i="7"/>
  <c r="GJ348" i="7"/>
  <c r="GN348" i="7"/>
  <c r="GR348" i="7"/>
  <c r="GV348" i="7"/>
  <c r="GZ348" i="7"/>
  <c r="HD348" i="7"/>
  <c r="HH348" i="7"/>
  <c r="HL348" i="7"/>
  <c r="HP348" i="7"/>
  <c r="HT348" i="7"/>
  <c r="HX348" i="7"/>
  <c r="IB348" i="7"/>
  <c r="IH348" i="7"/>
  <c r="IL348" i="7"/>
  <c r="IP348" i="7"/>
  <c r="IT348" i="7"/>
  <c r="IZ348" i="7"/>
  <c r="JD348" i="7"/>
  <c r="JH348" i="7"/>
  <c r="JL348" i="7"/>
  <c r="JP348" i="7"/>
  <c r="JT348" i="7"/>
  <c r="AO348" i="7"/>
  <c r="AS348" i="7"/>
  <c r="AW348" i="7"/>
  <c r="BA348" i="7"/>
  <c r="BE348" i="7"/>
  <c r="BI348" i="7"/>
  <c r="BM348" i="7"/>
  <c r="BQ348" i="7"/>
  <c r="BU348" i="7"/>
  <c r="BY348" i="7"/>
  <c r="CC348" i="7"/>
  <c r="CG348" i="7"/>
  <c r="CK348" i="7"/>
  <c r="CO348" i="7"/>
  <c r="CS348" i="7"/>
  <c r="CW348" i="7"/>
  <c r="DA348" i="7"/>
  <c r="DE348" i="7"/>
  <c r="DI348" i="7"/>
  <c r="DM348" i="7"/>
  <c r="DQ348" i="7"/>
  <c r="DU348" i="7"/>
  <c r="DY348" i="7"/>
  <c r="EC348" i="7"/>
  <c r="EG348" i="7"/>
  <c r="EK348" i="7"/>
  <c r="EO348" i="7"/>
  <c r="ES348" i="7"/>
  <c r="EW348" i="7"/>
  <c r="FA348" i="7"/>
  <c r="FE348" i="7"/>
  <c r="FI348" i="7"/>
  <c r="FM348" i="7"/>
  <c r="FQ348" i="7"/>
  <c r="FU348" i="7"/>
  <c r="FY348" i="7"/>
  <c r="GC348" i="7"/>
  <c r="GG348" i="7"/>
  <c r="GK348" i="7"/>
  <c r="GO348" i="7"/>
  <c r="GS348" i="7"/>
  <c r="GW348" i="7"/>
  <c r="HA348" i="7"/>
  <c r="HE348" i="7"/>
  <c r="HI348" i="7"/>
  <c r="HM348" i="7"/>
  <c r="HQ348" i="7"/>
  <c r="HU348" i="7"/>
  <c r="HY348" i="7"/>
  <c r="IC348" i="7"/>
  <c r="II348" i="7"/>
  <c r="IM348" i="7"/>
  <c r="IQ348" i="7"/>
  <c r="IU348" i="7"/>
  <c r="JA348" i="7"/>
  <c r="JE348" i="7"/>
  <c r="JI348" i="7"/>
  <c r="JM348" i="7"/>
  <c r="JQ348" i="7"/>
  <c r="JU348" i="7"/>
  <c r="AQ346" i="7"/>
  <c r="AU346" i="7"/>
  <c r="AY346" i="7"/>
  <c r="BC346" i="7"/>
  <c r="BG346" i="7"/>
  <c r="BK346" i="7"/>
  <c r="BO346" i="7"/>
  <c r="BS346" i="7"/>
  <c r="BW346" i="7"/>
  <c r="CA346" i="7"/>
  <c r="CE346" i="7"/>
  <c r="CI346" i="7"/>
  <c r="CM346" i="7"/>
  <c r="CQ346" i="7"/>
  <c r="CU346" i="7"/>
  <c r="CY346" i="7"/>
  <c r="DC346" i="7"/>
  <c r="DG346" i="7"/>
  <c r="DK346" i="7"/>
  <c r="DO346" i="7"/>
  <c r="DS346" i="7"/>
  <c r="DW346" i="7"/>
  <c r="EA346" i="7"/>
  <c r="EE346" i="7"/>
  <c r="EI346" i="7"/>
  <c r="EM346" i="7"/>
  <c r="EQ346" i="7"/>
  <c r="EU346" i="7"/>
  <c r="EY346" i="7"/>
  <c r="FC346" i="7"/>
  <c r="FG346" i="7"/>
  <c r="FK346" i="7"/>
  <c r="FO346" i="7"/>
  <c r="FS346" i="7"/>
  <c r="FW346" i="7"/>
  <c r="GA346" i="7"/>
  <c r="GE346" i="7"/>
  <c r="GI346" i="7"/>
  <c r="GM346" i="7"/>
  <c r="GQ346" i="7"/>
  <c r="GU346" i="7"/>
  <c r="GY346" i="7"/>
  <c r="HC346" i="7"/>
  <c r="HG346" i="7"/>
  <c r="HK346" i="7"/>
  <c r="HO346" i="7"/>
  <c r="HS346" i="7"/>
  <c r="HW346" i="7"/>
  <c r="IA346" i="7"/>
  <c r="IH346" i="7"/>
  <c r="IN346" i="7"/>
  <c r="IR346" i="7"/>
  <c r="IV346" i="7"/>
  <c r="JB346" i="7"/>
  <c r="JF346" i="7"/>
  <c r="JJ346" i="7"/>
  <c r="JN346" i="7"/>
  <c r="JR346" i="7"/>
  <c r="AR346" i="7"/>
  <c r="AV346" i="7"/>
  <c r="AZ346" i="7"/>
  <c r="BD346" i="7"/>
  <c r="BH346" i="7"/>
  <c r="BL346" i="7"/>
  <c r="BP346" i="7"/>
  <c r="BT346" i="7"/>
  <c r="BX346" i="7"/>
  <c r="CB346" i="7"/>
  <c r="CF346" i="7"/>
  <c r="CJ346" i="7"/>
  <c r="CN346" i="7"/>
  <c r="CR346" i="7"/>
  <c r="CV346" i="7"/>
  <c r="CZ346" i="7"/>
  <c r="DD346" i="7"/>
  <c r="DH346" i="7"/>
  <c r="DL346" i="7"/>
  <c r="DP346" i="7"/>
  <c r="DT346" i="7"/>
  <c r="DX346" i="7"/>
  <c r="EB346" i="7"/>
  <c r="EF346" i="7"/>
  <c r="EJ346" i="7"/>
  <c r="EN346" i="7"/>
  <c r="ER346" i="7"/>
  <c r="EV346" i="7"/>
  <c r="EZ346" i="7"/>
  <c r="FD346" i="7"/>
  <c r="FH346" i="7"/>
  <c r="FL346" i="7"/>
  <c r="FP346" i="7"/>
  <c r="FT346" i="7"/>
  <c r="FX346" i="7"/>
  <c r="GB346" i="7"/>
  <c r="GF346" i="7"/>
  <c r="GJ346" i="7"/>
  <c r="GN346" i="7"/>
  <c r="GR346" i="7"/>
  <c r="GV346" i="7"/>
  <c r="GZ346" i="7"/>
  <c r="HD346" i="7"/>
  <c r="HH346" i="7"/>
  <c r="HL346" i="7"/>
  <c r="HP346" i="7"/>
  <c r="HT346" i="7"/>
  <c r="HX346" i="7"/>
  <c r="IB346" i="7"/>
  <c r="II346" i="7"/>
  <c r="IO346" i="7"/>
  <c r="IS346" i="7"/>
  <c r="IW346" i="7"/>
  <c r="JC346" i="7"/>
  <c r="JG346" i="7"/>
  <c r="JK346" i="7"/>
  <c r="JO346" i="7"/>
  <c r="JS346" i="7"/>
  <c r="AO346" i="7"/>
  <c r="AS346" i="7"/>
  <c r="AW346" i="7"/>
  <c r="BA346" i="7"/>
  <c r="BE346" i="7"/>
  <c r="BI346" i="7"/>
  <c r="BM346" i="7"/>
  <c r="BQ346" i="7"/>
  <c r="BU346" i="7"/>
  <c r="BY346" i="7"/>
  <c r="CC346" i="7"/>
  <c r="CG346" i="7"/>
  <c r="CK346" i="7"/>
  <c r="CO346" i="7"/>
  <c r="CS346" i="7"/>
  <c r="CW346" i="7"/>
  <c r="DA346" i="7"/>
  <c r="DE346" i="7"/>
  <c r="DI346" i="7"/>
  <c r="DM346" i="7"/>
  <c r="DQ346" i="7"/>
  <c r="DU346" i="7"/>
  <c r="DY346" i="7"/>
  <c r="EC346" i="7"/>
  <c r="EG346" i="7"/>
  <c r="EK346" i="7"/>
  <c r="EO346" i="7"/>
  <c r="ES346" i="7"/>
  <c r="EW346" i="7"/>
  <c r="FA346" i="7"/>
  <c r="FE346" i="7"/>
  <c r="FI346" i="7"/>
  <c r="FM346" i="7"/>
  <c r="FQ346" i="7"/>
  <c r="FU346" i="7"/>
  <c r="FY346" i="7"/>
  <c r="GC346" i="7"/>
  <c r="GG346" i="7"/>
  <c r="GK346" i="7"/>
  <c r="GO346" i="7"/>
  <c r="GS346" i="7"/>
  <c r="GW346" i="7"/>
  <c r="HA346" i="7"/>
  <c r="HE346" i="7"/>
  <c r="HI346" i="7"/>
  <c r="HM346" i="7"/>
  <c r="HQ346" i="7"/>
  <c r="HU346" i="7"/>
  <c r="HY346" i="7"/>
  <c r="IC346" i="7"/>
  <c r="IK346" i="7"/>
  <c r="IP346" i="7"/>
  <c r="IT346" i="7"/>
  <c r="IZ346" i="7"/>
  <c r="JD346" i="7"/>
  <c r="JH346" i="7"/>
  <c r="JL346" i="7"/>
  <c r="JP346" i="7"/>
  <c r="JT346" i="7"/>
  <c r="AP346" i="7"/>
  <c r="AT346" i="7"/>
  <c r="AX346" i="7"/>
  <c r="BB346" i="7"/>
  <c r="BF346" i="7"/>
  <c r="BJ346" i="7"/>
  <c r="BN346" i="7"/>
  <c r="BR346" i="7"/>
  <c r="BV346" i="7"/>
  <c r="BZ346" i="7"/>
  <c r="CD346" i="7"/>
  <c r="CH346" i="7"/>
  <c r="CL346" i="7"/>
  <c r="CP346" i="7"/>
  <c r="CT346" i="7"/>
  <c r="CX346" i="7"/>
  <c r="DB346" i="7"/>
  <c r="DF346" i="7"/>
  <c r="DJ346" i="7"/>
  <c r="DN346" i="7"/>
  <c r="DR346" i="7"/>
  <c r="DV346" i="7"/>
  <c r="DZ346" i="7"/>
  <c r="ED346" i="7"/>
  <c r="EH346" i="7"/>
  <c r="EL346" i="7"/>
  <c r="EP346" i="7"/>
  <c r="ET346" i="7"/>
  <c r="EX346" i="7"/>
  <c r="FB346" i="7"/>
  <c r="FF346" i="7"/>
  <c r="FJ346" i="7"/>
  <c r="FN346" i="7"/>
  <c r="FR346" i="7"/>
  <c r="FV346" i="7"/>
  <c r="FZ346" i="7"/>
  <c r="GD346" i="7"/>
  <c r="GH346" i="7"/>
  <c r="GL346" i="7"/>
  <c r="GP346" i="7"/>
  <c r="GT346" i="7"/>
  <c r="GX346" i="7"/>
  <c r="HB346" i="7"/>
  <c r="HF346" i="7"/>
  <c r="HJ346" i="7"/>
  <c r="HN346" i="7"/>
  <c r="HR346" i="7"/>
  <c r="HV346" i="7"/>
  <c r="HZ346" i="7"/>
  <c r="IE346" i="7"/>
  <c r="IM346" i="7"/>
  <c r="IQ346" i="7"/>
  <c r="IU346" i="7"/>
  <c r="JA346" i="7"/>
  <c r="JE346" i="7"/>
  <c r="JI346" i="7"/>
  <c r="JM346" i="7"/>
  <c r="JQ346" i="7"/>
  <c r="JU346" i="7"/>
  <c r="AO344" i="7"/>
  <c r="AS344" i="7"/>
  <c r="AW344" i="7"/>
  <c r="BA344" i="7"/>
  <c r="BE344" i="7"/>
  <c r="BI344" i="7"/>
  <c r="BM344" i="7"/>
  <c r="BQ344" i="7"/>
  <c r="BU344" i="7"/>
  <c r="BY344" i="7"/>
  <c r="CC344" i="7"/>
  <c r="CG344" i="7"/>
  <c r="CK344" i="7"/>
  <c r="CO344" i="7"/>
  <c r="CS344" i="7"/>
  <c r="CW344" i="7"/>
  <c r="DA344" i="7"/>
  <c r="DE344" i="7"/>
  <c r="DI344" i="7"/>
  <c r="DM344" i="7"/>
  <c r="DQ344" i="7"/>
  <c r="DU344" i="7"/>
  <c r="DY344" i="7"/>
  <c r="EC344" i="7"/>
  <c r="EG344" i="7"/>
  <c r="EK344" i="7"/>
  <c r="EO344" i="7"/>
  <c r="ES344" i="7"/>
  <c r="EW344" i="7"/>
  <c r="FA344" i="7"/>
  <c r="FE344" i="7"/>
  <c r="FI344" i="7"/>
  <c r="FM344" i="7"/>
  <c r="FQ344" i="7"/>
  <c r="FU344" i="7"/>
  <c r="FY344" i="7"/>
  <c r="GC344" i="7"/>
  <c r="GG344" i="7"/>
  <c r="GK344" i="7"/>
  <c r="GO344" i="7"/>
  <c r="GS344" i="7"/>
  <c r="GW344" i="7"/>
  <c r="HA344" i="7"/>
  <c r="HE344" i="7"/>
  <c r="HI344" i="7"/>
  <c r="HM344" i="7"/>
  <c r="HQ344" i="7"/>
  <c r="HU344" i="7"/>
  <c r="HY344" i="7"/>
  <c r="IC344" i="7"/>
  <c r="IK344" i="7"/>
  <c r="IO344" i="7"/>
  <c r="IS344" i="7"/>
  <c r="IW344" i="7"/>
  <c r="JC344" i="7"/>
  <c r="JG344" i="7"/>
  <c r="JK344" i="7"/>
  <c r="JO344" i="7"/>
  <c r="JS344" i="7"/>
  <c r="AP344" i="7"/>
  <c r="AT344" i="7"/>
  <c r="AX344" i="7"/>
  <c r="BB344" i="7"/>
  <c r="BF344" i="7"/>
  <c r="BJ344" i="7"/>
  <c r="BN344" i="7"/>
  <c r="BR344" i="7"/>
  <c r="BV344" i="7"/>
  <c r="BZ344" i="7"/>
  <c r="CD344" i="7"/>
  <c r="CH344" i="7"/>
  <c r="CL344" i="7"/>
  <c r="CP344" i="7"/>
  <c r="CT344" i="7"/>
  <c r="CX344" i="7"/>
  <c r="DB344" i="7"/>
  <c r="DF344" i="7"/>
  <c r="DJ344" i="7"/>
  <c r="DN344" i="7"/>
  <c r="DR344" i="7"/>
  <c r="DV344" i="7"/>
  <c r="DZ344" i="7"/>
  <c r="ED344" i="7"/>
  <c r="EH344" i="7"/>
  <c r="EL344" i="7"/>
  <c r="EP344" i="7"/>
  <c r="ET344" i="7"/>
  <c r="EX344" i="7"/>
  <c r="FB344" i="7"/>
  <c r="FF344" i="7"/>
  <c r="FJ344" i="7"/>
  <c r="FN344" i="7"/>
  <c r="FR344" i="7"/>
  <c r="FV344" i="7"/>
  <c r="FZ344" i="7"/>
  <c r="GD344" i="7"/>
  <c r="GH344" i="7"/>
  <c r="GL344" i="7"/>
  <c r="GP344" i="7"/>
  <c r="GT344" i="7"/>
  <c r="GX344" i="7"/>
  <c r="HB344" i="7"/>
  <c r="HF344" i="7"/>
  <c r="HJ344" i="7"/>
  <c r="HN344" i="7"/>
  <c r="HR344" i="7"/>
  <c r="HV344" i="7"/>
  <c r="HZ344" i="7"/>
  <c r="ID344" i="7"/>
  <c r="IL344" i="7"/>
  <c r="IP344" i="7"/>
  <c r="IT344" i="7"/>
  <c r="IZ344" i="7"/>
  <c r="JD344" i="7"/>
  <c r="JH344" i="7"/>
  <c r="JL344" i="7"/>
  <c r="JP344" i="7"/>
  <c r="JT344" i="7"/>
  <c r="AQ344" i="7"/>
  <c r="AU344" i="7"/>
  <c r="AY344" i="7"/>
  <c r="BC344" i="7"/>
  <c r="BG344" i="7"/>
  <c r="BK344" i="7"/>
  <c r="BO344" i="7"/>
  <c r="BS344" i="7"/>
  <c r="BW344" i="7"/>
  <c r="CA344" i="7"/>
  <c r="CE344" i="7"/>
  <c r="CI344" i="7"/>
  <c r="CM344" i="7"/>
  <c r="CQ344" i="7"/>
  <c r="CU344" i="7"/>
  <c r="CY344" i="7"/>
  <c r="DC344" i="7"/>
  <c r="DG344" i="7"/>
  <c r="DK344" i="7"/>
  <c r="DO344" i="7"/>
  <c r="DS344" i="7"/>
  <c r="DW344" i="7"/>
  <c r="EA344" i="7"/>
  <c r="EE344" i="7"/>
  <c r="EI344" i="7"/>
  <c r="EM344" i="7"/>
  <c r="EQ344" i="7"/>
  <c r="EU344" i="7"/>
  <c r="EY344" i="7"/>
  <c r="FC344" i="7"/>
  <c r="FG344" i="7"/>
  <c r="FK344" i="7"/>
  <c r="FO344" i="7"/>
  <c r="FS344" i="7"/>
  <c r="FW344" i="7"/>
  <c r="GA344" i="7"/>
  <c r="GE344" i="7"/>
  <c r="GI344" i="7"/>
  <c r="GM344" i="7"/>
  <c r="GQ344" i="7"/>
  <c r="GU344" i="7"/>
  <c r="GY344" i="7"/>
  <c r="HC344" i="7"/>
  <c r="HG344" i="7"/>
  <c r="HK344" i="7"/>
  <c r="HO344" i="7"/>
  <c r="HS344" i="7"/>
  <c r="HW344" i="7"/>
  <c r="IA344" i="7"/>
  <c r="IH344" i="7"/>
  <c r="IM344" i="7"/>
  <c r="IQ344" i="7"/>
  <c r="IU344" i="7"/>
  <c r="JA344" i="7"/>
  <c r="JE344" i="7"/>
  <c r="JI344" i="7"/>
  <c r="JM344" i="7"/>
  <c r="JQ344" i="7"/>
  <c r="JU344" i="7"/>
  <c r="AR344" i="7"/>
  <c r="AV344" i="7"/>
  <c r="AZ344" i="7"/>
  <c r="BD344" i="7"/>
  <c r="BH344" i="7"/>
  <c r="BL344" i="7"/>
  <c r="BP344" i="7"/>
  <c r="BT344" i="7"/>
  <c r="BX344" i="7"/>
  <c r="CB344" i="7"/>
  <c r="CF344" i="7"/>
  <c r="CJ344" i="7"/>
  <c r="CN344" i="7"/>
  <c r="CR344" i="7"/>
  <c r="CV344" i="7"/>
  <c r="CZ344" i="7"/>
  <c r="DD344" i="7"/>
  <c r="DH344" i="7"/>
  <c r="DL344" i="7"/>
  <c r="DP344" i="7"/>
  <c r="DT344" i="7"/>
  <c r="DX344" i="7"/>
  <c r="EB344" i="7"/>
  <c r="EF344" i="7"/>
  <c r="EJ344" i="7"/>
  <c r="EN344" i="7"/>
  <c r="ER344" i="7"/>
  <c r="EV344" i="7"/>
  <c r="EZ344" i="7"/>
  <c r="FD344" i="7"/>
  <c r="FH344" i="7"/>
  <c r="FL344" i="7"/>
  <c r="FP344" i="7"/>
  <c r="FT344" i="7"/>
  <c r="FX344" i="7"/>
  <c r="GB344" i="7"/>
  <c r="GF344" i="7"/>
  <c r="GJ344" i="7"/>
  <c r="GN344" i="7"/>
  <c r="GR344" i="7"/>
  <c r="GV344" i="7"/>
  <c r="GZ344" i="7"/>
  <c r="HD344" i="7"/>
  <c r="HH344" i="7"/>
  <c r="HL344" i="7"/>
  <c r="HP344" i="7"/>
  <c r="HT344" i="7"/>
  <c r="HX344" i="7"/>
  <c r="IB344" i="7"/>
  <c r="II344" i="7"/>
  <c r="IN344" i="7"/>
  <c r="IR344" i="7"/>
  <c r="IV344" i="7"/>
  <c r="JB344" i="7"/>
  <c r="JF344" i="7"/>
  <c r="JJ344" i="7"/>
  <c r="JN344" i="7"/>
  <c r="JR344" i="7"/>
  <c r="AR342" i="7"/>
  <c r="AV342" i="7"/>
  <c r="AZ342" i="7"/>
  <c r="BD342" i="7"/>
  <c r="BH342" i="7"/>
  <c r="BL342" i="7"/>
  <c r="BP342" i="7"/>
  <c r="BT342" i="7"/>
  <c r="BX342" i="7"/>
  <c r="CB342" i="7"/>
  <c r="CF342" i="7"/>
  <c r="CJ342" i="7"/>
  <c r="CN342" i="7"/>
  <c r="CR342" i="7"/>
  <c r="CV342" i="7"/>
  <c r="CZ342" i="7"/>
  <c r="DD342" i="7"/>
  <c r="DH342" i="7"/>
  <c r="DL342" i="7"/>
  <c r="DP342" i="7"/>
  <c r="DT342" i="7"/>
  <c r="DX342" i="7"/>
  <c r="EB342" i="7"/>
  <c r="EF342" i="7"/>
  <c r="EJ342" i="7"/>
  <c r="EN342" i="7"/>
  <c r="ER342" i="7"/>
  <c r="EV342" i="7"/>
  <c r="EZ342" i="7"/>
  <c r="FD342" i="7"/>
  <c r="FH342" i="7"/>
  <c r="FL342" i="7"/>
  <c r="FP342" i="7"/>
  <c r="FT342" i="7"/>
  <c r="FX342" i="7"/>
  <c r="GB342" i="7"/>
  <c r="GF342" i="7"/>
  <c r="GJ342" i="7"/>
  <c r="GN342" i="7"/>
  <c r="GR342" i="7"/>
  <c r="GV342" i="7"/>
  <c r="GZ342" i="7"/>
  <c r="HD342" i="7"/>
  <c r="HH342" i="7"/>
  <c r="HL342" i="7"/>
  <c r="HP342" i="7"/>
  <c r="HT342" i="7"/>
  <c r="HX342" i="7"/>
  <c r="IB342" i="7"/>
  <c r="IH342" i="7"/>
  <c r="IM342" i="7"/>
  <c r="IQ342" i="7"/>
  <c r="IU342" i="7"/>
  <c r="JA342" i="7"/>
  <c r="JE342" i="7"/>
  <c r="JI342" i="7"/>
  <c r="JM342" i="7"/>
  <c r="JQ342" i="7"/>
  <c r="JU342" i="7"/>
  <c r="AO342" i="7"/>
  <c r="AS342" i="7"/>
  <c r="AW342" i="7"/>
  <c r="BA342" i="7"/>
  <c r="BE342" i="7"/>
  <c r="BI342" i="7"/>
  <c r="BM342" i="7"/>
  <c r="BQ342" i="7"/>
  <c r="BU342" i="7"/>
  <c r="BY342" i="7"/>
  <c r="CC342" i="7"/>
  <c r="CG342" i="7"/>
  <c r="CK342" i="7"/>
  <c r="CO342" i="7"/>
  <c r="CS342" i="7"/>
  <c r="CW342" i="7"/>
  <c r="DA342" i="7"/>
  <c r="DE342" i="7"/>
  <c r="DI342" i="7"/>
  <c r="DM342" i="7"/>
  <c r="DQ342" i="7"/>
  <c r="DU342" i="7"/>
  <c r="DY342" i="7"/>
  <c r="EC342" i="7"/>
  <c r="EG342" i="7"/>
  <c r="EK342" i="7"/>
  <c r="EO342" i="7"/>
  <c r="ES342" i="7"/>
  <c r="EW342" i="7"/>
  <c r="FA342" i="7"/>
  <c r="FE342" i="7"/>
  <c r="FI342" i="7"/>
  <c r="FM342" i="7"/>
  <c r="FQ342" i="7"/>
  <c r="FU342" i="7"/>
  <c r="FY342" i="7"/>
  <c r="GC342" i="7"/>
  <c r="GG342" i="7"/>
  <c r="GK342" i="7"/>
  <c r="GO342" i="7"/>
  <c r="GS342" i="7"/>
  <c r="GW342" i="7"/>
  <c r="HA342" i="7"/>
  <c r="HE342" i="7"/>
  <c r="HI342" i="7"/>
  <c r="HM342" i="7"/>
  <c r="HQ342" i="7"/>
  <c r="HU342" i="7"/>
  <c r="HY342" i="7"/>
  <c r="IC342" i="7"/>
  <c r="II342" i="7"/>
  <c r="IN342" i="7"/>
  <c r="IR342" i="7"/>
  <c r="IV342" i="7"/>
  <c r="JB342" i="7"/>
  <c r="JF342" i="7"/>
  <c r="JJ342" i="7"/>
  <c r="JN342" i="7"/>
  <c r="JR342" i="7"/>
  <c r="AP342" i="7"/>
  <c r="AT342" i="7"/>
  <c r="AX342" i="7"/>
  <c r="BB342" i="7"/>
  <c r="BF342" i="7"/>
  <c r="BJ342" i="7"/>
  <c r="BN342" i="7"/>
  <c r="BR342" i="7"/>
  <c r="BV342" i="7"/>
  <c r="BZ342" i="7"/>
  <c r="CD342" i="7"/>
  <c r="CH342" i="7"/>
  <c r="CL342" i="7"/>
  <c r="CP342" i="7"/>
  <c r="CT342" i="7"/>
  <c r="CX342" i="7"/>
  <c r="DB342" i="7"/>
  <c r="DF342" i="7"/>
  <c r="DJ342" i="7"/>
  <c r="DN342" i="7"/>
  <c r="DR342" i="7"/>
  <c r="DV342" i="7"/>
  <c r="DZ342" i="7"/>
  <c r="ED342" i="7"/>
  <c r="EH342" i="7"/>
  <c r="EL342" i="7"/>
  <c r="EP342" i="7"/>
  <c r="ET342" i="7"/>
  <c r="EX342" i="7"/>
  <c r="FB342" i="7"/>
  <c r="FF342" i="7"/>
  <c r="FJ342" i="7"/>
  <c r="FN342" i="7"/>
  <c r="FR342" i="7"/>
  <c r="FV342" i="7"/>
  <c r="FZ342" i="7"/>
  <c r="GD342" i="7"/>
  <c r="GH342" i="7"/>
  <c r="GL342" i="7"/>
  <c r="GP342" i="7"/>
  <c r="GT342" i="7"/>
  <c r="GX342" i="7"/>
  <c r="HB342" i="7"/>
  <c r="HF342" i="7"/>
  <c r="HJ342" i="7"/>
  <c r="HN342" i="7"/>
  <c r="HR342" i="7"/>
  <c r="HV342" i="7"/>
  <c r="HZ342" i="7"/>
  <c r="ID342" i="7"/>
  <c r="IJ342" i="7"/>
  <c r="IO342" i="7"/>
  <c r="IS342" i="7"/>
  <c r="IW342" i="7"/>
  <c r="JC342" i="7"/>
  <c r="JG342" i="7"/>
  <c r="JK342" i="7"/>
  <c r="JO342" i="7"/>
  <c r="JS342" i="7"/>
  <c r="AQ342" i="7"/>
  <c r="AU342" i="7"/>
  <c r="AY342" i="7"/>
  <c r="BC342" i="7"/>
  <c r="BG342" i="7"/>
  <c r="BK342" i="7"/>
  <c r="BO342" i="7"/>
  <c r="BS342" i="7"/>
  <c r="BW342" i="7"/>
  <c r="CA342" i="7"/>
  <c r="CE342" i="7"/>
  <c r="CI342" i="7"/>
  <c r="CM342" i="7"/>
  <c r="CQ342" i="7"/>
  <c r="CU342" i="7"/>
  <c r="CY342" i="7"/>
  <c r="DC342" i="7"/>
  <c r="DG342" i="7"/>
  <c r="DK342" i="7"/>
  <c r="DO342" i="7"/>
  <c r="DS342" i="7"/>
  <c r="DW342" i="7"/>
  <c r="EA342" i="7"/>
  <c r="EE342" i="7"/>
  <c r="EI342" i="7"/>
  <c r="EM342" i="7"/>
  <c r="EQ342" i="7"/>
  <c r="EU342" i="7"/>
  <c r="EY342" i="7"/>
  <c r="FC342" i="7"/>
  <c r="FG342" i="7"/>
  <c r="FK342" i="7"/>
  <c r="FO342" i="7"/>
  <c r="FS342" i="7"/>
  <c r="FW342" i="7"/>
  <c r="GA342" i="7"/>
  <c r="GE342" i="7"/>
  <c r="GI342" i="7"/>
  <c r="GM342" i="7"/>
  <c r="GQ342" i="7"/>
  <c r="GU342" i="7"/>
  <c r="GY342" i="7"/>
  <c r="HC342" i="7"/>
  <c r="HG342" i="7"/>
  <c r="HK342" i="7"/>
  <c r="HO342" i="7"/>
  <c r="HS342" i="7"/>
  <c r="HW342" i="7"/>
  <c r="IA342" i="7"/>
  <c r="IE342" i="7"/>
  <c r="IL342" i="7"/>
  <c r="IP342" i="7"/>
  <c r="IT342" i="7"/>
  <c r="IZ342" i="7"/>
  <c r="JD342" i="7"/>
  <c r="JH342" i="7"/>
  <c r="JL342" i="7"/>
  <c r="JP342" i="7"/>
  <c r="JT342" i="7"/>
  <c r="AO340" i="7"/>
  <c r="AS340" i="7"/>
  <c r="AW340" i="7"/>
  <c r="BA340" i="7"/>
  <c r="BE340" i="7"/>
  <c r="BI340" i="7"/>
  <c r="BM340" i="7"/>
  <c r="BQ340" i="7"/>
  <c r="BU340" i="7"/>
  <c r="BY340" i="7"/>
  <c r="CC340" i="7"/>
  <c r="CG340" i="7"/>
  <c r="CK340" i="7"/>
  <c r="CO340" i="7"/>
  <c r="CS340" i="7"/>
  <c r="CW340" i="7"/>
  <c r="DA340" i="7"/>
  <c r="DE340" i="7"/>
  <c r="DI340" i="7"/>
  <c r="DM340" i="7"/>
  <c r="DQ340" i="7"/>
  <c r="DU340" i="7"/>
  <c r="DY340" i="7"/>
  <c r="EC340" i="7"/>
  <c r="EG340" i="7"/>
  <c r="EK340" i="7"/>
  <c r="EO340" i="7"/>
  <c r="ES340" i="7"/>
  <c r="EW340" i="7"/>
  <c r="FA340" i="7"/>
  <c r="FE340" i="7"/>
  <c r="FI340" i="7"/>
  <c r="FM340" i="7"/>
  <c r="FQ340" i="7"/>
  <c r="FU340" i="7"/>
  <c r="FY340" i="7"/>
  <c r="GC340" i="7"/>
  <c r="GG340" i="7"/>
  <c r="GK340" i="7"/>
  <c r="GO340" i="7"/>
  <c r="GS340" i="7"/>
  <c r="GW340" i="7"/>
  <c r="HA340" i="7"/>
  <c r="HE340" i="7"/>
  <c r="HI340" i="7"/>
  <c r="HM340" i="7"/>
  <c r="HQ340" i="7"/>
  <c r="HU340" i="7"/>
  <c r="HY340" i="7"/>
  <c r="IC340" i="7"/>
  <c r="II340" i="7"/>
  <c r="IM340" i="7"/>
  <c r="IQ340" i="7"/>
  <c r="IU340" i="7"/>
  <c r="JA340" i="7"/>
  <c r="JE340" i="7"/>
  <c r="JI340" i="7"/>
  <c r="JM340" i="7"/>
  <c r="JQ340" i="7"/>
  <c r="JU340" i="7"/>
  <c r="AP340" i="7"/>
  <c r="AT340" i="7"/>
  <c r="AX340" i="7"/>
  <c r="BB340" i="7"/>
  <c r="BF340" i="7"/>
  <c r="BJ340" i="7"/>
  <c r="BN340" i="7"/>
  <c r="BR340" i="7"/>
  <c r="BV340" i="7"/>
  <c r="BZ340" i="7"/>
  <c r="CD340" i="7"/>
  <c r="CH340" i="7"/>
  <c r="CL340" i="7"/>
  <c r="CP340" i="7"/>
  <c r="CT340" i="7"/>
  <c r="CX340" i="7"/>
  <c r="DB340" i="7"/>
  <c r="DF340" i="7"/>
  <c r="DJ340" i="7"/>
  <c r="DN340" i="7"/>
  <c r="DR340" i="7"/>
  <c r="DV340" i="7"/>
  <c r="DZ340" i="7"/>
  <c r="ED340" i="7"/>
  <c r="EH340" i="7"/>
  <c r="EL340" i="7"/>
  <c r="EP340" i="7"/>
  <c r="ET340" i="7"/>
  <c r="EX340" i="7"/>
  <c r="FB340" i="7"/>
  <c r="FF340" i="7"/>
  <c r="FJ340" i="7"/>
  <c r="FN340" i="7"/>
  <c r="FR340" i="7"/>
  <c r="FV340" i="7"/>
  <c r="FZ340" i="7"/>
  <c r="GD340" i="7"/>
  <c r="GH340" i="7"/>
  <c r="GL340" i="7"/>
  <c r="GP340" i="7"/>
  <c r="GT340" i="7"/>
  <c r="GX340" i="7"/>
  <c r="HB340" i="7"/>
  <c r="HF340" i="7"/>
  <c r="HJ340" i="7"/>
  <c r="HN340" i="7"/>
  <c r="HR340" i="7"/>
  <c r="HV340" i="7"/>
  <c r="HZ340" i="7"/>
  <c r="IE340" i="7"/>
  <c r="IJ340" i="7"/>
  <c r="IN340" i="7"/>
  <c r="IR340" i="7"/>
  <c r="IV340" i="7"/>
  <c r="JB340" i="7"/>
  <c r="JF340" i="7"/>
  <c r="JJ340" i="7"/>
  <c r="JN340" i="7"/>
  <c r="JR340" i="7"/>
  <c r="AQ340" i="7"/>
  <c r="AU340" i="7"/>
  <c r="AY340" i="7"/>
  <c r="BC340" i="7"/>
  <c r="BG340" i="7"/>
  <c r="BK340" i="7"/>
  <c r="BO340" i="7"/>
  <c r="BS340" i="7"/>
  <c r="BW340" i="7"/>
  <c r="CA340" i="7"/>
  <c r="CE340" i="7"/>
  <c r="CI340" i="7"/>
  <c r="CM340" i="7"/>
  <c r="CQ340" i="7"/>
  <c r="CU340" i="7"/>
  <c r="CY340" i="7"/>
  <c r="DC340" i="7"/>
  <c r="DG340" i="7"/>
  <c r="DK340" i="7"/>
  <c r="DO340" i="7"/>
  <c r="DS340" i="7"/>
  <c r="DW340" i="7"/>
  <c r="EA340" i="7"/>
  <c r="EE340" i="7"/>
  <c r="EI340" i="7"/>
  <c r="EM340" i="7"/>
  <c r="EQ340" i="7"/>
  <c r="EU340" i="7"/>
  <c r="EY340" i="7"/>
  <c r="FC340" i="7"/>
  <c r="FG340" i="7"/>
  <c r="FK340" i="7"/>
  <c r="FO340" i="7"/>
  <c r="FS340" i="7"/>
  <c r="FW340" i="7"/>
  <c r="GA340" i="7"/>
  <c r="GE340" i="7"/>
  <c r="GI340" i="7"/>
  <c r="GM340" i="7"/>
  <c r="GQ340" i="7"/>
  <c r="GU340" i="7"/>
  <c r="GY340" i="7"/>
  <c r="HC340" i="7"/>
  <c r="HG340" i="7"/>
  <c r="HK340" i="7"/>
  <c r="HO340" i="7"/>
  <c r="HS340" i="7"/>
  <c r="HW340" i="7"/>
  <c r="IA340" i="7"/>
  <c r="IG340" i="7"/>
  <c r="IK340" i="7"/>
  <c r="IO340" i="7"/>
  <c r="IS340" i="7"/>
  <c r="IW340" i="7"/>
  <c r="JC340" i="7"/>
  <c r="JG340" i="7"/>
  <c r="JK340" i="7"/>
  <c r="JO340" i="7"/>
  <c r="JS340" i="7"/>
  <c r="AR340" i="7"/>
  <c r="AV340" i="7"/>
  <c r="AZ340" i="7"/>
  <c r="BD340" i="7"/>
  <c r="BH340" i="7"/>
  <c r="BL340" i="7"/>
  <c r="BP340" i="7"/>
  <c r="BT340" i="7"/>
  <c r="BX340" i="7"/>
  <c r="CB340" i="7"/>
  <c r="CF340" i="7"/>
  <c r="CJ340" i="7"/>
  <c r="CN340" i="7"/>
  <c r="CR340" i="7"/>
  <c r="CV340" i="7"/>
  <c r="CZ340" i="7"/>
  <c r="DD340" i="7"/>
  <c r="DH340" i="7"/>
  <c r="DL340" i="7"/>
  <c r="DP340" i="7"/>
  <c r="DT340" i="7"/>
  <c r="DX340" i="7"/>
  <c r="EB340" i="7"/>
  <c r="EF340" i="7"/>
  <c r="EJ340" i="7"/>
  <c r="EN340" i="7"/>
  <c r="ER340" i="7"/>
  <c r="EV340" i="7"/>
  <c r="EZ340" i="7"/>
  <c r="FD340" i="7"/>
  <c r="FH340" i="7"/>
  <c r="FL340" i="7"/>
  <c r="FP340" i="7"/>
  <c r="FT340" i="7"/>
  <c r="FX340" i="7"/>
  <c r="GB340" i="7"/>
  <c r="GF340" i="7"/>
  <c r="GJ340" i="7"/>
  <c r="GN340" i="7"/>
  <c r="GR340" i="7"/>
  <c r="GV340" i="7"/>
  <c r="GZ340" i="7"/>
  <c r="HD340" i="7"/>
  <c r="HH340" i="7"/>
  <c r="HL340" i="7"/>
  <c r="HP340" i="7"/>
  <c r="HT340" i="7"/>
  <c r="HX340" i="7"/>
  <c r="IB340" i="7"/>
  <c r="IH340" i="7"/>
  <c r="IL340" i="7"/>
  <c r="IP340" i="7"/>
  <c r="IT340" i="7"/>
  <c r="IZ340" i="7"/>
  <c r="JD340" i="7"/>
  <c r="JH340" i="7"/>
  <c r="JL340" i="7"/>
  <c r="JP340" i="7"/>
  <c r="JT340" i="7"/>
  <c r="AO338" i="7"/>
  <c r="AS338" i="7"/>
  <c r="AW338" i="7"/>
  <c r="BA338" i="7"/>
  <c r="BE338" i="7"/>
  <c r="BI338" i="7"/>
  <c r="BM338" i="7"/>
  <c r="BQ338" i="7"/>
  <c r="BU338" i="7"/>
  <c r="BY338" i="7"/>
  <c r="CC338" i="7"/>
  <c r="CG338" i="7"/>
  <c r="CK338" i="7"/>
  <c r="CO338" i="7"/>
  <c r="CS338" i="7"/>
  <c r="CW338" i="7"/>
  <c r="DA338" i="7"/>
  <c r="DE338" i="7"/>
  <c r="DI338" i="7"/>
  <c r="DM338" i="7"/>
  <c r="DQ338" i="7"/>
  <c r="DU338" i="7"/>
  <c r="DY338" i="7"/>
  <c r="EC338" i="7"/>
  <c r="EG338" i="7"/>
  <c r="EK338" i="7"/>
  <c r="EO338" i="7"/>
  <c r="ES338" i="7"/>
  <c r="EW338" i="7"/>
  <c r="FA338" i="7"/>
  <c r="FE338" i="7"/>
  <c r="FI338" i="7"/>
  <c r="FM338" i="7"/>
  <c r="FQ338" i="7"/>
  <c r="FU338" i="7"/>
  <c r="FY338" i="7"/>
  <c r="GC338" i="7"/>
  <c r="GG338" i="7"/>
  <c r="GK338" i="7"/>
  <c r="GO338" i="7"/>
  <c r="GS338" i="7"/>
  <c r="GW338" i="7"/>
  <c r="HA338" i="7"/>
  <c r="HE338" i="7"/>
  <c r="HI338" i="7"/>
  <c r="HM338" i="7"/>
  <c r="HQ338" i="7"/>
  <c r="HU338" i="7"/>
  <c r="HY338" i="7"/>
  <c r="IC338" i="7"/>
  <c r="IH338" i="7"/>
  <c r="IN338" i="7"/>
  <c r="IR338" i="7"/>
  <c r="IV338" i="7"/>
  <c r="JB338" i="7"/>
  <c r="JF338" i="7"/>
  <c r="JJ338" i="7"/>
  <c r="JN338" i="7"/>
  <c r="JR338" i="7"/>
  <c r="AP338" i="7"/>
  <c r="AT338" i="7"/>
  <c r="AX338" i="7"/>
  <c r="BB338" i="7"/>
  <c r="BF338" i="7"/>
  <c r="BJ338" i="7"/>
  <c r="BN338" i="7"/>
  <c r="BR338" i="7"/>
  <c r="BV338" i="7"/>
  <c r="BZ338" i="7"/>
  <c r="CD338" i="7"/>
  <c r="CH338" i="7"/>
  <c r="CL338" i="7"/>
  <c r="CP338" i="7"/>
  <c r="CT338" i="7"/>
  <c r="CX338" i="7"/>
  <c r="DB338" i="7"/>
  <c r="DF338" i="7"/>
  <c r="DJ338" i="7"/>
  <c r="DN338" i="7"/>
  <c r="DR338" i="7"/>
  <c r="DV338" i="7"/>
  <c r="DZ338" i="7"/>
  <c r="ED338" i="7"/>
  <c r="EH338" i="7"/>
  <c r="EL338" i="7"/>
  <c r="EP338" i="7"/>
  <c r="ET338" i="7"/>
  <c r="EX338" i="7"/>
  <c r="FB338" i="7"/>
  <c r="FF338" i="7"/>
  <c r="FJ338" i="7"/>
  <c r="FN338" i="7"/>
  <c r="FR338" i="7"/>
  <c r="FV338" i="7"/>
  <c r="FZ338" i="7"/>
  <c r="GD338" i="7"/>
  <c r="GH338" i="7"/>
  <c r="GL338" i="7"/>
  <c r="GP338" i="7"/>
  <c r="GT338" i="7"/>
  <c r="GX338" i="7"/>
  <c r="HB338" i="7"/>
  <c r="HF338" i="7"/>
  <c r="HJ338" i="7"/>
  <c r="HN338" i="7"/>
  <c r="HR338" i="7"/>
  <c r="HV338" i="7"/>
  <c r="HZ338" i="7"/>
  <c r="ID338" i="7"/>
  <c r="II338" i="7"/>
  <c r="IO338" i="7"/>
  <c r="IS338" i="7"/>
  <c r="IW338" i="7"/>
  <c r="JC338" i="7"/>
  <c r="JG338" i="7"/>
  <c r="JK338" i="7"/>
  <c r="JO338" i="7"/>
  <c r="JS338" i="7"/>
  <c r="AQ338" i="7"/>
  <c r="AU338" i="7"/>
  <c r="AY338" i="7"/>
  <c r="BC338" i="7"/>
  <c r="BG338" i="7"/>
  <c r="BK338" i="7"/>
  <c r="BO338" i="7"/>
  <c r="BS338" i="7"/>
  <c r="BW338" i="7"/>
  <c r="CA338" i="7"/>
  <c r="CE338" i="7"/>
  <c r="CI338" i="7"/>
  <c r="CM338" i="7"/>
  <c r="CQ338" i="7"/>
  <c r="CU338" i="7"/>
  <c r="CY338" i="7"/>
  <c r="DC338" i="7"/>
  <c r="DG338" i="7"/>
  <c r="DK338" i="7"/>
  <c r="DO338" i="7"/>
  <c r="DS338" i="7"/>
  <c r="DW338" i="7"/>
  <c r="EA338" i="7"/>
  <c r="EE338" i="7"/>
  <c r="EI338" i="7"/>
  <c r="EM338" i="7"/>
  <c r="EQ338" i="7"/>
  <c r="EU338" i="7"/>
  <c r="EY338" i="7"/>
  <c r="FC338" i="7"/>
  <c r="FG338" i="7"/>
  <c r="FK338" i="7"/>
  <c r="FO338" i="7"/>
  <c r="FS338" i="7"/>
  <c r="FW338" i="7"/>
  <c r="GA338" i="7"/>
  <c r="GE338" i="7"/>
  <c r="GI338" i="7"/>
  <c r="GM338" i="7"/>
  <c r="GQ338" i="7"/>
  <c r="GU338" i="7"/>
  <c r="GY338" i="7"/>
  <c r="HC338" i="7"/>
  <c r="HG338" i="7"/>
  <c r="HK338" i="7"/>
  <c r="HO338" i="7"/>
  <c r="HS338" i="7"/>
  <c r="HW338" i="7"/>
  <c r="IA338" i="7"/>
  <c r="IE338" i="7"/>
  <c r="IL338" i="7"/>
  <c r="IP338" i="7"/>
  <c r="IT338" i="7"/>
  <c r="IZ338" i="7"/>
  <c r="JD338" i="7"/>
  <c r="JH338" i="7"/>
  <c r="JL338" i="7"/>
  <c r="JP338" i="7"/>
  <c r="JT338" i="7"/>
  <c r="AR338" i="7"/>
  <c r="AV338" i="7"/>
  <c r="AZ338" i="7"/>
  <c r="BD338" i="7"/>
  <c r="BH338" i="7"/>
  <c r="BL338" i="7"/>
  <c r="BP338" i="7"/>
  <c r="BT338" i="7"/>
  <c r="BX338" i="7"/>
  <c r="CB338" i="7"/>
  <c r="CF338" i="7"/>
  <c r="CJ338" i="7"/>
  <c r="CN338" i="7"/>
  <c r="CR338" i="7"/>
  <c r="CV338" i="7"/>
  <c r="CZ338" i="7"/>
  <c r="DD338" i="7"/>
  <c r="DH338" i="7"/>
  <c r="DL338" i="7"/>
  <c r="DP338" i="7"/>
  <c r="DT338" i="7"/>
  <c r="DX338" i="7"/>
  <c r="EB338" i="7"/>
  <c r="EF338" i="7"/>
  <c r="EJ338" i="7"/>
  <c r="EN338" i="7"/>
  <c r="ER338" i="7"/>
  <c r="EV338" i="7"/>
  <c r="EZ338" i="7"/>
  <c r="FD338" i="7"/>
  <c r="FH338" i="7"/>
  <c r="FL338" i="7"/>
  <c r="FP338" i="7"/>
  <c r="FT338" i="7"/>
  <c r="FX338" i="7"/>
  <c r="GB338" i="7"/>
  <c r="GF338" i="7"/>
  <c r="GJ338" i="7"/>
  <c r="GN338" i="7"/>
  <c r="GR338" i="7"/>
  <c r="GV338" i="7"/>
  <c r="GZ338" i="7"/>
  <c r="HD338" i="7"/>
  <c r="HH338" i="7"/>
  <c r="HL338" i="7"/>
  <c r="HP338" i="7"/>
  <c r="HT338" i="7"/>
  <c r="HX338" i="7"/>
  <c r="IB338" i="7"/>
  <c r="IF338" i="7"/>
  <c r="IM338" i="7"/>
  <c r="IQ338" i="7"/>
  <c r="IU338" i="7"/>
  <c r="JA338" i="7"/>
  <c r="JE338" i="7"/>
  <c r="JI338" i="7"/>
  <c r="JM338" i="7"/>
  <c r="JQ338" i="7"/>
  <c r="JU338" i="7"/>
  <c r="AP336" i="7"/>
  <c r="AT336" i="7"/>
  <c r="AX336" i="7"/>
  <c r="BB336" i="7"/>
  <c r="BF336" i="7"/>
  <c r="BJ336" i="7"/>
  <c r="BN336" i="7"/>
  <c r="BR336" i="7"/>
  <c r="BV336" i="7"/>
  <c r="BZ336" i="7"/>
  <c r="CD336" i="7"/>
  <c r="CH336" i="7"/>
  <c r="CL336" i="7"/>
  <c r="CP336" i="7"/>
  <c r="CT336" i="7"/>
  <c r="CX336" i="7"/>
  <c r="DB336" i="7"/>
  <c r="DF336" i="7"/>
  <c r="DJ336" i="7"/>
  <c r="DN336" i="7"/>
  <c r="DR336" i="7"/>
  <c r="DV336" i="7"/>
  <c r="DZ336" i="7"/>
  <c r="ED336" i="7"/>
  <c r="EH336" i="7"/>
  <c r="EL336" i="7"/>
  <c r="EP336" i="7"/>
  <c r="ET336" i="7"/>
  <c r="EX336" i="7"/>
  <c r="FB336" i="7"/>
  <c r="FF336" i="7"/>
  <c r="FJ336" i="7"/>
  <c r="FN336" i="7"/>
  <c r="FR336" i="7"/>
  <c r="FV336" i="7"/>
  <c r="FZ336" i="7"/>
  <c r="GD336" i="7"/>
  <c r="GH336" i="7"/>
  <c r="GL336" i="7"/>
  <c r="GP336" i="7"/>
  <c r="GT336" i="7"/>
  <c r="GX336" i="7"/>
  <c r="HB336" i="7"/>
  <c r="HF336" i="7"/>
  <c r="HJ336" i="7"/>
  <c r="HN336" i="7"/>
  <c r="HR336" i="7"/>
  <c r="HV336" i="7"/>
  <c r="HZ336" i="7"/>
  <c r="ID336" i="7"/>
  <c r="IK336" i="7"/>
  <c r="IO336" i="7"/>
  <c r="IS336" i="7"/>
  <c r="IW336" i="7"/>
  <c r="JC336" i="7"/>
  <c r="JG336" i="7"/>
  <c r="JK336" i="7"/>
  <c r="JO336" i="7"/>
  <c r="JS336" i="7"/>
  <c r="AQ336" i="7"/>
  <c r="AU336" i="7"/>
  <c r="AY336" i="7"/>
  <c r="BC336" i="7"/>
  <c r="BG336" i="7"/>
  <c r="BK336" i="7"/>
  <c r="BO336" i="7"/>
  <c r="BS336" i="7"/>
  <c r="BW336" i="7"/>
  <c r="CA336" i="7"/>
  <c r="CE336" i="7"/>
  <c r="CI336" i="7"/>
  <c r="CM336" i="7"/>
  <c r="CQ336" i="7"/>
  <c r="CU336" i="7"/>
  <c r="CY336" i="7"/>
  <c r="DC336" i="7"/>
  <c r="DG336" i="7"/>
  <c r="DK336" i="7"/>
  <c r="DO336" i="7"/>
  <c r="DS336" i="7"/>
  <c r="DW336" i="7"/>
  <c r="EA336" i="7"/>
  <c r="EE336" i="7"/>
  <c r="EI336" i="7"/>
  <c r="EM336" i="7"/>
  <c r="EQ336" i="7"/>
  <c r="EU336" i="7"/>
  <c r="EY336" i="7"/>
  <c r="FC336" i="7"/>
  <c r="FG336" i="7"/>
  <c r="FK336" i="7"/>
  <c r="FO336" i="7"/>
  <c r="FS336" i="7"/>
  <c r="FW336" i="7"/>
  <c r="GA336" i="7"/>
  <c r="GE336" i="7"/>
  <c r="GI336" i="7"/>
  <c r="GM336" i="7"/>
  <c r="GQ336" i="7"/>
  <c r="GU336" i="7"/>
  <c r="GY336" i="7"/>
  <c r="HC336" i="7"/>
  <c r="HG336" i="7"/>
  <c r="HK336" i="7"/>
  <c r="HO336" i="7"/>
  <c r="HS336" i="7"/>
  <c r="HW336" i="7"/>
  <c r="IA336" i="7"/>
  <c r="IH336" i="7"/>
  <c r="IL336" i="7"/>
  <c r="IP336" i="7"/>
  <c r="IT336" i="7"/>
  <c r="IZ336" i="7"/>
  <c r="JD336" i="7"/>
  <c r="JH336" i="7"/>
  <c r="JL336" i="7"/>
  <c r="JP336" i="7"/>
  <c r="JT336" i="7"/>
  <c r="AR336" i="7"/>
  <c r="AV336" i="7"/>
  <c r="AZ336" i="7"/>
  <c r="BD336" i="7"/>
  <c r="BH336" i="7"/>
  <c r="BL336" i="7"/>
  <c r="BP336" i="7"/>
  <c r="BT336" i="7"/>
  <c r="BX336" i="7"/>
  <c r="CB336" i="7"/>
  <c r="CF336" i="7"/>
  <c r="CJ336" i="7"/>
  <c r="CN336" i="7"/>
  <c r="CR336" i="7"/>
  <c r="CV336" i="7"/>
  <c r="CZ336" i="7"/>
  <c r="DD336" i="7"/>
  <c r="DH336" i="7"/>
  <c r="DL336" i="7"/>
  <c r="DP336" i="7"/>
  <c r="DT336" i="7"/>
  <c r="DX336" i="7"/>
  <c r="EB336" i="7"/>
  <c r="EF336" i="7"/>
  <c r="EJ336" i="7"/>
  <c r="EN336" i="7"/>
  <c r="ER336" i="7"/>
  <c r="EV336" i="7"/>
  <c r="EZ336" i="7"/>
  <c r="FD336" i="7"/>
  <c r="FH336" i="7"/>
  <c r="FL336" i="7"/>
  <c r="FP336" i="7"/>
  <c r="FT336" i="7"/>
  <c r="FX336" i="7"/>
  <c r="GB336" i="7"/>
  <c r="GF336" i="7"/>
  <c r="GJ336" i="7"/>
  <c r="GN336" i="7"/>
  <c r="GR336" i="7"/>
  <c r="GV336" i="7"/>
  <c r="GZ336" i="7"/>
  <c r="HD336" i="7"/>
  <c r="HH336" i="7"/>
  <c r="HL336" i="7"/>
  <c r="HP336" i="7"/>
  <c r="HT336" i="7"/>
  <c r="HX336" i="7"/>
  <c r="IB336" i="7"/>
  <c r="II336" i="7"/>
  <c r="IM336" i="7"/>
  <c r="IQ336" i="7"/>
  <c r="IU336" i="7"/>
  <c r="JA336" i="7"/>
  <c r="JE336" i="7"/>
  <c r="JI336" i="7"/>
  <c r="JM336" i="7"/>
  <c r="JQ336" i="7"/>
  <c r="JU336" i="7"/>
  <c r="AO336" i="7"/>
  <c r="AS336" i="7"/>
  <c r="AW336" i="7"/>
  <c r="BA336" i="7"/>
  <c r="BE336" i="7"/>
  <c r="BI336" i="7"/>
  <c r="BM336" i="7"/>
  <c r="BQ336" i="7"/>
  <c r="BU336" i="7"/>
  <c r="BY336" i="7"/>
  <c r="CC336" i="7"/>
  <c r="CG336" i="7"/>
  <c r="CK336" i="7"/>
  <c r="CO336" i="7"/>
  <c r="CS336" i="7"/>
  <c r="CW336" i="7"/>
  <c r="DA336" i="7"/>
  <c r="DE336" i="7"/>
  <c r="DI336" i="7"/>
  <c r="DM336" i="7"/>
  <c r="DQ336" i="7"/>
  <c r="DU336" i="7"/>
  <c r="DY336" i="7"/>
  <c r="EC336" i="7"/>
  <c r="EG336" i="7"/>
  <c r="EK336" i="7"/>
  <c r="EO336" i="7"/>
  <c r="ES336" i="7"/>
  <c r="EW336" i="7"/>
  <c r="FA336" i="7"/>
  <c r="FE336" i="7"/>
  <c r="FI336" i="7"/>
  <c r="FM336" i="7"/>
  <c r="FQ336" i="7"/>
  <c r="FU336" i="7"/>
  <c r="FY336" i="7"/>
  <c r="GC336" i="7"/>
  <c r="GG336" i="7"/>
  <c r="GK336" i="7"/>
  <c r="GO336" i="7"/>
  <c r="GS336" i="7"/>
  <c r="GW336" i="7"/>
  <c r="HA336" i="7"/>
  <c r="HE336" i="7"/>
  <c r="HI336" i="7"/>
  <c r="HM336" i="7"/>
  <c r="HQ336" i="7"/>
  <c r="HU336" i="7"/>
  <c r="HY336" i="7"/>
  <c r="IC336" i="7"/>
  <c r="IJ336" i="7"/>
  <c r="IN336" i="7"/>
  <c r="IR336" i="7"/>
  <c r="IV336" i="7"/>
  <c r="JB336" i="7"/>
  <c r="JF336" i="7"/>
  <c r="JJ336" i="7"/>
  <c r="JN336" i="7"/>
  <c r="JR336" i="7"/>
  <c r="AQ334" i="7"/>
  <c r="AU334" i="7"/>
  <c r="AY334" i="7"/>
  <c r="BC334" i="7"/>
  <c r="BG334" i="7"/>
  <c r="BK334" i="7"/>
  <c r="BO334" i="7"/>
  <c r="BS334" i="7"/>
  <c r="BW334" i="7"/>
  <c r="CA334" i="7"/>
  <c r="CE334" i="7"/>
  <c r="CI334" i="7"/>
  <c r="CM334" i="7"/>
  <c r="CQ334" i="7"/>
  <c r="CU334" i="7"/>
  <c r="CY334" i="7"/>
  <c r="DC334" i="7"/>
  <c r="DG334" i="7"/>
  <c r="DK334" i="7"/>
  <c r="DO334" i="7"/>
  <c r="DS334" i="7"/>
  <c r="DW334" i="7"/>
  <c r="EA334" i="7"/>
  <c r="EE334" i="7"/>
  <c r="EI334" i="7"/>
  <c r="EM334" i="7"/>
  <c r="EQ334" i="7"/>
  <c r="EU334" i="7"/>
  <c r="EY334" i="7"/>
  <c r="FC334" i="7"/>
  <c r="FG334" i="7"/>
  <c r="FK334" i="7"/>
  <c r="FO334" i="7"/>
  <c r="FS334" i="7"/>
  <c r="FW334" i="7"/>
  <c r="GA334" i="7"/>
  <c r="GE334" i="7"/>
  <c r="GI334" i="7"/>
  <c r="GM334" i="7"/>
  <c r="GQ334" i="7"/>
  <c r="GU334" i="7"/>
  <c r="GY334" i="7"/>
  <c r="HC334" i="7"/>
  <c r="HG334" i="7"/>
  <c r="HK334" i="7"/>
  <c r="HO334" i="7"/>
  <c r="HS334" i="7"/>
  <c r="HW334" i="7"/>
  <c r="IA334" i="7"/>
  <c r="IE334" i="7"/>
  <c r="IL334" i="7"/>
  <c r="IP334" i="7"/>
  <c r="IT334" i="7"/>
  <c r="IZ334" i="7"/>
  <c r="JD334" i="7"/>
  <c r="JH334" i="7"/>
  <c r="JL334" i="7"/>
  <c r="JP334" i="7"/>
  <c r="JT334" i="7"/>
  <c r="AR334" i="7"/>
  <c r="AV334" i="7"/>
  <c r="AZ334" i="7"/>
  <c r="BD334" i="7"/>
  <c r="BH334" i="7"/>
  <c r="BL334" i="7"/>
  <c r="BP334" i="7"/>
  <c r="BT334" i="7"/>
  <c r="BX334" i="7"/>
  <c r="CB334" i="7"/>
  <c r="CF334" i="7"/>
  <c r="CJ334" i="7"/>
  <c r="CN334" i="7"/>
  <c r="CR334" i="7"/>
  <c r="CV334" i="7"/>
  <c r="CZ334" i="7"/>
  <c r="DD334" i="7"/>
  <c r="DH334" i="7"/>
  <c r="DL334" i="7"/>
  <c r="DP334" i="7"/>
  <c r="DT334" i="7"/>
  <c r="DX334" i="7"/>
  <c r="EB334" i="7"/>
  <c r="EF334" i="7"/>
  <c r="EJ334" i="7"/>
  <c r="EN334" i="7"/>
  <c r="ER334" i="7"/>
  <c r="EV334" i="7"/>
  <c r="EZ334" i="7"/>
  <c r="FD334" i="7"/>
  <c r="FH334" i="7"/>
  <c r="FL334" i="7"/>
  <c r="FP334" i="7"/>
  <c r="FT334" i="7"/>
  <c r="FX334" i="7"/>
  <c r="GB334" i="7"/>
  <c r="GF334" i="7"/>
  <c r="GJ334" i="7"/>
  <c r="GN334" i="7"/>
  <c r="GR334" i="7"/>
  <c r="GV334" i="7"/>
  <c r="GZ334" i="7"/>
  <c r="HD334" i="7"/>
  <c r="HH334" i="7"/>
  <c r="HL334" i="7"/>
  <c r="HP334" i="7"/>
  <c r="HT334" i="7"/>
  <c r="HX334" i="7"/>
  <c r="IB334" i="7"/>
  <c r="IH334" i="7"/>
  <c r="IM334" i="7"/>
  <c r="IQ334" i="7"/>
  <c r="IU334" i="7"/>
  <c r="JA334" i="7"/>
  <c r="JE334" i="7"/>
  <c r="JI334" i="7"/>
  <c r="JM334" i="7"/>
  <c r="JQ334" i="7"/>
  <c r="JU334" i="7"/>
  <c r="AO334" i="7"/>
  <c r="AS334" i="7"/>
  <c r="AW334" i="7"/>
  <c r="BA334" i="7"/>
  <c r="BE334" i="7"/>
  <c r="BI334" i="7"/>
  <c r="BM334" i="7"/>
  <c r="BQ334" i="7"/>
  <c r="BU334" i="7"/>
  <c r="BY334" i="7"/>
  <c r="CC334" i="7"/>
  <c r="CG334" i="7"/>
  <c r="CK334" i="7"/>
  <c r="CO334" i="7"/>
  <c r="CS334" i="7"/>
  <c r="CW334" i="7"/>
  <c r="DA334" i="7"/>
  <c r="DE334" i="7"/>
  <c r="DI334" i="7"/>
  <c r="DM334" i="7"/>
  <c r="DQ334" i="7"/>
  <c r="DU334" i="7"/>
  <c r="DY334" i="7"/>
  <c r="EC334" i="7"/>
  <c r="EG334" i="7"/>
  <c r="EK334" i="7"/>
  <c r="EO334" i="7"/>
  <c r="ES334" i="7"/>
  <c r="EW334" i="7"/>
  <c r="FA334" i="7"/>
  <c r="FE334" i="7"/>
  <c r="FI334" i="7"/>
  <c r="FM334" i="7"/>
  <c r="FQ334" i="7"/>
  <c r="FU334" i="7"/>
  <c r="FY334" i="7"/>
  <c r="GC334" i="7"/>
  <c r="GG334" i="7"/>
  <c r="GK334" i="7"/>
  <c r="GO334" i="7"/>
  <c r="GS334" i="7"/>
  <c r="GW334" i="7"/>
  <c r="HA334" i="7"/>
  <c r="HE334" i="7"/>
  <c r="HI334" i="7"/>
  <c r="HM334" i="7"/>
  <c r="HQ334" i="7"/>
  <c r="HU334" i="7"/>
  <c r="HY334" i="7"/>
  <c r="IC334" i="7"/>
  <c r="II334" i="7"/>
  <c r="IN334" i="7"/>
  <c r="IR334" i="7"/>
  <c r="IV334" i="7"/>
  <c r="JB334" i="7"/>
  <c r="JF334" i="7"/>
  <c r="JJ334" i="7"/>
  <c r="JN334" i="7"/>
  <c r="JR334" i="7"/>
  <c r="AP334" i="7"/>
  <c r="AT334" i="7"/>
  <c r="AX334" i="7"/>
  <c r="BB334" i="7"/>
  <c r="BF334" i="7"/>
  <c r="BJ334" i="7"/>
  <c r="BN334" i="7"/>
  <c r="BR334" i="7"/>
  <c r="BV334" i="7"/>
  <c r="BZ334" i="7"/>
  <c r="CD334" i="7"/>
  <c r="CH334" i="7"/>
  <c r="CL334" i="7"/>
  <c r="CP334" i="7"/>
  <c r="CT334" i="7"/>
  <c r="CX334" i="7"/>
  <c r="DB334" i="7"/>
  <c r="DF334" i="7"/>
  <c r="DJ334" i="7"/>
  <c r="DN334" i="7"/>
  <c r="DR334" i="7"/>
  <c r="DV334" i="7"/>
  <c r="DZ334" i="7"/>
  <c r="ED334" i="7"/>
  <c r="EH334" i="7"/>
  <c r="EL334" i="7"/>
  <c r="EP334" i="7"/>
  <c r="ET334" i="7"/>
  <c r="EX334" i="7"/>
  <c r="FB334" i="7"/>
  <c r="FF334" i="7"/>
  <c r="FJ334" i="7"/>
  <c r="FN334" i="7"/>
  <c r="FR334" i="7"/>
  <c r="FV334" i="7"/>
  <c r="FZ334" i="7"/>
  <c r="GD334" i="7"/>
  <c r="GH334" i="7"/>
  <c r="GL334" i="7"/>
  <c r="GP334" i="7"/>
  <c r="GT334" i="7"/>
  <c r="GX334" i="7"/>
  <c r="HB334" i="7"/>
  <c r="HF334" i="7"/>
  <c r="HJ334" i="7"/>
  <c r="HN334" i="7"/>
  <c r="HR334" i="7"/>
  <c r="HV334" i="7"/>
  <c r="HZ334" i="7"/>
  <c r="ID334" i="7"/>
  <c r="IJ334" i="7"/>
  <c r="IO334" i="7"/>
  <c r="IS334" i="7"/>
  <c r="IW334" i="7"/>
  <c r="JC334" i="7"/>
  <c r="JG334" i="7"/>
  <c r="JK334" i="7"/>
  <c r="JO334" i="7"/>
  <c r="JS334" i="7"/>
  <c r="AP332" i="7"/>
  <c r="AT332" i="7"/>
  <c r="AX332" i="7"/>
  <c r="BB332" i="7"/>
  <c r="BF332" i="7"/>
  <c r="BJ332" i="7"/>
  <c r="BN332" i="7"/>
  <c r="BR332" i="7"/>
  <c r="BV332" i="7"/>
  <c r="BZ332" i="7"/>
  <c r="CD332" i="7"/>
  <c r="CH332" i="7"/>
  <c r="CL332" i="7"/>
  <c r="CP332" i="7"/>
  <c r="CT332" i="7"/>
  <c r="CX332" i="7"/>
  <c r="DB332" i="7"/>
  <c r="DF332" i="7"/>
  <c r="DJ332" i="7"/>
  <c r="DN332" i="7"/>
  <c r="DR332" i="7"/>
  <c r="DV332" i="7"/>
  <c r="DZ332" i="7"/>
  <c r="ED332" i="7"/>
  <c r="EH332" i="7"/>
  <c r="EL332" i="7"/>
  <c r="EP332" i="7"/>
  <c r="ET332" i="7"/>
  <c r="EX332" i="7"/>
  <c r="FB332" i="7"/>
  <c r="FF332" i="7"/>
  <c r="FJ332" i="7"/>
  <c r="FN332" i="7"/>
  <c r="FR332" i="7"/>
  <c r="FV332" i="7"/>
  <c r="FZ332" i="7"/>
  <c r="GD332" i="7"/>
  <c r="GH332" i="7"/>
  <c r="GL332" i="7"/>
  <c r="GP332" i="7"/>
  <c r="GT332" i="7"/>
  <c r="GX332" i="7"/>
  <c r="HB332" i="7"/>
  <c r="HF332" i="7"/>
  <c r="HJ332" i="7"/>
  <c r="HN332" i="7"/>
  <c r="HR332" i="7"/>
  <c r="HV332" i="7"/>
  <c r="HZ332" i="7"/>
  <c r="IE332" i="7"/>
  <c r="IK332" i="7"/>
  <c r="IO332" i="7"/>
  <c r="IS332" i="7"/>
  <c r="IW332" i="7"/>
  <c r="JC332" i="7"/>
  <c r="JG332" i="7"/>
  <c r="JK332" i="7"/>
  <c r="JO332" i="7"/>
  <c r="JS332" i="7"/>
  <c r="AQ332" i="7"/>
  <c r="AU332" i="7"/>
  <c r="AY332" i="7"/>
  <c r="BC332" i="7"/>
  <c r="BG332" i="7"/>
  <c r="BK332" i="7"/>
  <c r="BO332" i="7"/>
  <c r="BS332" i="7"/>
  <c r="BW332" i="7"/>
  <c r="CA332" i="7"/>
  <c r="CE332" i="7"/>
  <c r="CI332" i="7"/>
  <c r="CM332" i="7"/>
  <c r="CQ332" i="7"/>
  <c r="CU332" i="7"/>
  <c r="CY332" i="7"/>
  <c r="DC332" i="7"/>
  <c r="DG332" i="7"/>
  <c r="DK332" i="7"/>
  <c r="DO332" i="7"/>
  <c r="DS332" i="7"/>
  <c r="DW332" i="7"/>
  <c r="EA332" i="7"/>
  <c r="EE332" i="7"/>
  <c r="EI332" i="7"/>
  <c r="EM332" i="7"/>
  <c r="EQ332" i="7"/>
  <c r="EU332" i="7"/>
  <c r="EY332" i="7"/>
  <c r="FC332" i="7"/>
  <c r="FG332" i="7"/>
  <c r="FK332" i="7"/>
  <c r="FO332" i="7"/>
  <c r="FS332" i="7"/>
  <c r="FW332" i="7"/>
  <c r="GA332" i="7"/>
  <c r="GE332" i="7"/>
  <c r="GI332" i="7"/>
  <c r="GM332" i="7"/>
  <c r="GQ332" i="7"/>
  <c r="GU332" i="7"/>
  <c r="GY332" i="7"/>
  <c r="HC332" i="7"/>
  <c r="HG332" i="7"/>
  <c r="HK332" i="7"/>
  <c r="HO332" i="7"/>
  <c r="HS332" i="7"/>
  <c r="HW332" i="7"/>
  <c r="IA332" i="7"/>
  <c r="IG332" i="7"/>
  <c r="IL332" i="7"/>
  <c r="IP332" i="7"/>
  <c r="IT332" i="7"/>
  <c r="IZ332" i="7"/>
  <c r="JD332" i="7"/>
  <c r="JH332" i="7"/>
  <c r="JL332" i="7"/>
  <c r="JP332" i="7"/>
  <c r="JT332" i="7"/>
  <c r="AR332" i="7"/>
  <c r="AV332" i="7"/>
  <c r="AZ332" i="7"/>
  <c r="BD332" i="7"/>
  <c r="BH332" i="7"/>
  <c r="BL332" i="7"/>
  <c r="BP332" i="7"/>
  <c r="BT332" i="7"/>
  <c r="BX332" i="7"/>
  <c r="CB332" i="7"/>
  <c r="CF332" i="7"/>
  <c r="CJ332" i="7"/>
  <c r="CN332" i="7"/>
  <c r="CR332" i="7"/>
  <c r="CV332" i="7"/>
  <c r="CZ332" i="7"/>
  <c r="DD332" i="7"/>
  <c r="DH332" i="7"/>
  <c r="DL332" i="7"/>
  <c r="DP332" i="7"/>
  <c r="DT332" i="7"/>
  <c r="DX332" i="7"/>
  <c r="EB332" i="7"/>
  <c r="EF332" i="7"/>
  <c r="EJ332" i="7"/>
  <c r="EN332" i="7"/>
  <c r="ER332" i="7"/>
  <c r="EV332" i="7"/>
  <c r="EZ332" i="7"/>
  <c r="FD332" i="7"/>
  <c r="FH332" i="7"/>
  <c r="FL332" i="7"/>
  <c r="FP332" i="7"/>
  <c r="FT332" i="7"/>
  <c r="FX332" i="7"/>
  <c r="GB332" i="7"/>
  <c r="GF332" i="7"/>
  <c r="GJ332" i="7"/>
  <c r="GN332" i="7"/>
  <c r="GR332" i="7"/>
  <c r="GV332" i="7"/>
  <c r="GZ332" i="7"/>
  <c r="HD332" i="7"/>
  <c r="HH332" i="7"/>
  <c r="HL332" i="7"/>
  <c r="HP332" i="7"/>
  <c r="HT332" i="7"/>
  <c r="HX332" i="7"/>
  <c r="IB332" i="7"/>
  <c r="IH332" i="7"/>
  <c r="IM332" i="7"/>
  <c r="IQ332" i="7"/>
  <c r="IU332" i="7"/>
  <c r="JA332" i="7"/>
  <c r="JE332" i="7"/>
  <c r="JI332" i="7"/>
  <c r="JM332" i="7"/>
  <c r="JQ332" i="7"/>
  <c r="JU332" i="7"/>
  <c r="AO332" i="7"/>
  <c r="AS332" i="7"/>
  <c r="AW332" i="7"/>
  <c r="BA332" i="7"/>
  <c r="BE332" i="7"/>
  <c r="BI332" i="7"/>
  <c r="BM332" i="7"/>
  <c r="BQ332" i="7"/>
  <c r="BU332" i="7"/>
  <c r="BY332" i="7"/>
  <c r="CC332" i="7"/>
  <c r="CG332" i="7"/>
  <c r="CK332" i="7"/>
  <c r="CO332" i="7"/>
  <c r="CS332" i="7"/>
  <c r="CW332" i="7"/>
  <c r="DA332" i="7"/>
  <c r="DE332" i="7"/>
  <c r="DI332" i="7"/>
  <c r="DM332" i="7"/>
  <c r="DQ332" i="7"/>
  <c r="DU332" i="7"/>
  <c r="DY332" i="7"/>
  <c r="EC332" i="7"/>
  <c r="EG332" i="7"/>
  <c r="EK332" i="7"/>
  <c r="EO332" i="7"/>
  <c r="ES332" i="7"/>
  <c r="EW332" i="7"/>
  <c r="FA332" i="7"/>
  <c r="FE332" i="7"/>
  <c r="FI332" i="7"/>
  <c r="FM332" i="7"/>
  <c r="FQ332" i="7"/>
  <c r="FU332" i="7"/>
  <c r="FY332" i="7"/>
  <c r="GC332" i="7"/>
  <c r="GG332" i="7"/>
  <c r="GK332" i="7"/>
  <c r="GO332" i="7"/>
  <c r="GS332" i="7"/>
  <c r="GW332" i="7"/>
  <c r="HA332" i="7"/>
  <c r="HE332" i="7"/>
  <c r="HI332" i="7"/>
  <c r="HM332" i="7"/>
  <c r="HQ332" i="7"/>
  <c r="HU332" i="7"/>
  <c r="HY332" i="7"/>
  <c r="IC332" i="7"/>
  <c r="II332" i="7"/>
  <c r="IN332" i="7"/>
  <c r="IR332" i="7"/>
  <c r="IV332" i="7"/>
  <c r="JB332" i="7"/>
  <c r="JF332" i="7"/>
  <c r="JJ332" i="7"/>
  <c r="JN332" i="7"/>
  <c r="JR332" i="7"/>
  <c r="AQ330" i="7"/>
  <c r="AU330" i="7"/>
  <c r="AY330" i="7"/>
  <c r="BC330" i="7"/>
  <c r="BG330" i="7"/>
  <c r="BK330" i="7"/>
  <c r="BO330" i="7"/>
  <c r="BS330" i="7"/>
  <c r="BW330" i="7"/>
  <c r="CA330" i="7"/>
  <c r="CE330" i="7"/>
  <c r="CI330" i="7"/>
  <c r="CM330" i="7"/>
  <c r="CQ330" i="7"/>
  <c r="CU330" i="7"/>
  <c r="CY330" i="7"/>
  <c r="DC330" i="7"/>
  <c r="DG330" i="7"/>
  <c r="DK330" i="7"/>
  <c r="DO330" i="7"/>
  <c r="DS330" i="7"/>
  <c r="DW330" i="7"/>
  <c r="EA330" i="7"/>
  <c r="EE330" i="7"/>
  <c r="EI330" i="7"/>
  <c r="EM330" i="7"/>
  <c r="EQ330" i="7"/>
  <c r="EU330" i="7"/>
  <c r="EY330" i="7"/>
  <c r="FC330" i="7"/>
  <c r="FG330" i="7"/>
  <c r="FK330" i="7"/>
  <c r="FO330" i="7"/>
  <c r="FS330" i="7"/>
  <c r="FW330" i="7"/>
  <c r="GA330" i="7"/>
  <c r="GE330" i="7"/>
  <c r="GI330" i="7"/>
  <c r="GM330" i="7"/>
  <c r="GQ330" i="7"/>
  <c r="GU330" i="7"/>
  <c r="GY330" i="7"/>
  <c r="HC330" i="7"/>
  <c r="HG330" i="7"/>
  <c r="HK330" i="7"/>
  <c r="HO330" i="7"/>
  <c r="HS330" i="7"/>
  <c r="HW330" i="7"/>
  <c r="IA330" i="7"/>
  <c r="IE330" i="7"/>
  <c r="IK330" i="7"/>
  <c r="IO330" i="7"/>
  <c r="IS330" i="7"/>
  <c r="IW330" i="7"/>
  <c r="JC330" i="7"/>
  <c r="JG330" i="7"/>
  <c r="JK330" i="7"/>
  <c r="JO330" i="7"/>
  <c r="JS330" i="7"/>
  <c r="AR330" i="7"/>
  <c r="AV330" i="7"/>
  <c r="AZ330" i="7"/>
  <c r="BD330" i="7"/>
  <c r="BH330" i="7"/>
  <c r="BL330" i="7"/>
  <c r="BP330" i="7"/>
  <c r="BT330" i="7"/>
  <c r="BX330" i="7"/>
  <c r="CB330" i="7"/>
  <c r="CF330" i="7"/>
  <c r="CJ330" i="7"/>
  <c r="CN330" i="7"/>
  <c r="CR330" i="7"/>
  <c r="CV330" i="7"/>
  <c r="CZ330" i="7"/>
  <c r="DD330" i="7"/>
  <c r="DH330" i="7"/>
  <c r="DL330" i="7"/>
  <c r="DP330" i="7"/>
  <c r="DT330" i="7"/>
  <c r="DX330" i="7"/>
  <c r="EB330" i="7"/>
  <c r="EF330" i="7"/>
  <c r="EJ330" i="7"/>
  <c r="EN330" i="7"/>
  <c r="ER330" i="7"/>
  <c r="EV330" i="7"/>
  <c r="EZ330" i="7"/>
  <c r="FD330" i="7"/>
  <c r="FH330" i="7"/>
  <c r="FL330" i="7"/>
  <c r="FP330" i="7"/>
  <c r="FT330" i="7"/>
  <c r="FX330" i="7"/>
  <c r="GB330" i="7"/>
  <c r="GF330" i="7"/>
  <c r="GJ330" i="7"/>
  <c r="GN330" i="7"/>
  <c r="GR330" i="7"/>
  <c r="GV330" i="7"/>
  <c r="GZ330" i="7"/>
  <c r="HD330" i="7"/>
  <c r="HH330" i="7"/>
  <c r="HL330" i="7"/>
  <c r="HP330" i="7"/>
  <c r="HT330" i="7"/>
  <c r="HX330" i="7"/>
  <c r="IB330" i="7"/>
  <c r="IH330" i="7"/>
  <c r="IL330" i="7"/>
  <c r="IP330" i="7"/>
  <c r="IT330" i="7"/>
  <c r="IZ330" i="7"/>
  <c r="JD330" i="7"/>
  <c r="JH330" i="7"/>
  <c r="JL330" i="7"/>
  <c r="JP330" i="7"/>
  <c r="JT330" i="7"/>
  <c r="AO330" i="7"/>
  <c r="AS330" i="7"/>
  <c r="AW330" i="7"/>
  <c r="BA330" i="7"/>
  <c r="BE330" i="7"/>
  <c r="BI330" i="7"/>
  <c r="BM330" i="7"/>
  <c r="BQ330" i="7"/>
  <c r="BU330" i="7"/>
  <c r="BY330" i="7"/>
  <c r="CC330" i="7"/>
  <c r="CG330" i="7"/>
  <c r="CK330" i="7"/>
  <c r="CO330" i="7"/>
  <c r="CS330" i="7"/>
  <c r="CW330" i="7"/>
  <c r="DA330" i="7"/>
  <c r="DE330" i="7"/>
  <c r="DI330" i="7"/>
  <c r="DM330" i="7"/>
  <c r="DQ330" i="7"/>
  <c r="DU330" i="7"/>
  <c r="DY330" i="7"/>
  <c r="EC330" i="7"/>
  <c r="EG330" i="7"/>
  <c r="EK330" i="7"/>
  <c r="EO330" i="7"/>
  <c r="ES330" i="7"/>
  <c r="EW330" i="7"/>
  <c r="FA330" i="7"/>
  <c r="FE330" i="7"/>
  <c r="FI330" i="7"/>
  <c r="FM330" i="7"/>
  <c r="FQ330" i="7"/>
  <c r="FU330" i="7"/>
  <c r="FY330" i="7"/>
  <c r="GC330" i="7"/>
  <c r="GG330" i="7"/>
  <c r="GK330" i="7"/>
  <c r="GO330" i="7"/>
  <c r="GS330" i="7"/>
  <c r="GW330" i="7"/>
  <c r="HA330" i="7"/>
  <c r="HE330" i="7"/>
  <c r="HI330" i="7"/>
  <c r="HM330" i="7"/>
  <c r="HQ330" i="7"/>
  <c r="HU330" i="7"/>
  <c r="HY330" i="7"/>
  <c r="IC330" i="7"/>
  <c r="II330" i="7"/>
  <c r="IM330" i="7"/>
  <c r="IQ330" i="7"/>
  <c r="IU330" i="7"/>
  <c r="JA330" i="7"/>
  <c r="JE330" i="7"/>
  <c r="JI330" i="7"/>
  <c r="JM330" i="7"/>
  <c r="JQ330" i="7"/>
  <c r="JU330" i="7"/>
  <c r="AP330" i="7"/>
  <c r="AT330" i="7"/>
  <c r="AX330" i="7"/>
  <c r="BB330" i="7"/>
  <c r="BF330" i="7"/>
  <c r="BJ330" i="7"/>
  <c r="BN330" i="7"/>
  <c r="BR330" i="7"/>
  <c r="BV330" i="7"/>
  <c r="BZ330" i="7"/>
  <c r="CD330" i="7"/>
  <c r="CH330" i="7"/>
  <c r="CL330" i="7"/>
  <c r="CP330" i="7"/>
  <c r="CT330" i="7"/>
  <c r="CX330" i="7"/>
  <c r="DB330" i="7"/>
  <c r="DF330" i="7"/>
  <c r="DJ330" i="7"/>
  <c r="DN330" i="7"/>
  <c r="DR330" i="7"/>
  <c r="DV330" i="7"/>
  <c r="DZ330" i="7"/>
  <c r="ED330" i="7"/>
  <c r="EH330" i="7"/>
  <c r="EL330" i="7"/>
  <c r="EP330" i="7"/>
  <c r="ET330" i="7"/>
  <c r="EX330" i="7"/>
  <c r="FB330" i="7"/>
  <c r="FF330" i="7"/>
  <c r="FJ330" i="7"/>
  <c r="FN330" i="7"/>
  <c r="FR330" i="7"/>
  <c r="FV330" i="7"/>
  <c r="FZ330" i="7"/>
  <c r="GD330" i="7"/>
  <c r="GH330" i="7"/>
  <c r="GL330" i="7"/>
  <c r="GP330" i="7"/>
  <c r="GT330" i="7"/>
  <c r="GX330" i="7"/>
  <c r="HB330" i="7"/>
  <c r="HF330" i="7"/>
  <c r="HJ330" i="7"/>
  <c r="HN330" i="7"/>
  <c r="HR330" i="7"/>
  <c r="HV330" i="7"/>
  <c r="HZ330" i="7"/>
  <c r="ID330" i="7"/>
  <c r="IJ330" i="7"/>
  <c r="IN330" i="7"/>
  <c r="IR330" i="7"/>
  <c r="IV330" i="7"/>
  <c r="JB330" i="7"/>
  <c r="JF330" i="7"/>
  <c r="JJ330" i="7"/>
  <c r="JN330" i="7"/>
  <c r="JR330" i="7"/>
  <c r="AR328" i="7"/>
  <c r="AV328" i="7"/>
  <c r="AZ328" i="7"/>
  <c r="BD328" i="7"/>
  <c r="BH328" i="7"/>
  <c r="BL328" i="7"/>
  <c r="BP328" i="7"/>
  <c r="BT328" i="7"/>
  <c r="BX328" i="7"/>
  <c r="CB328" i="7"/>
  <c r="CF328" i="7"/>
  <c r="CJ328" i="7"/>
  <c r="CN328" i="7"/>
  <c r="CR328" i="7"/>
  <c r="CV328" i="7"/>
  <c r="CZ328" i="7"/>
  <c r="DD328" i="7"/>
  <c r="DH328" i="7"/>
  <c r="DL328" i="7"/>
  <c r="DP328" i="7"/>
  <c r="DT328" i="7"/>
  <c r="DX328" i="7"/>
  <c r="EB328" i="7"/>
  <c r="EF328" i="7"/>
  <c r="EJ328" i="7"/>
  <c r="EN328" i="7"/>
  <c r="ER328" i="7"/>
  <c r="EV328" i="7"/>
  <c r="EZ328" i="7"/>
  <c r="FD328" i="7"/>
  <c r="FH328" i="7"/>
  <c r="FL328" i="7"/>
  <c r="FP328" i="7"/>
  <c r="FT328" i="7"/>
  <c r="FX328" i="7"/>
  <c r="GB328" i="7"/>
  <c r="GF328" i="7"/>
  <c r="GJ328" i="7"/>
  <c r="GN328" i="7"/>
  <c r="GR328" i="7"/>
  <c r="GV328" i="7"/>
  <c r="GZ328" i="7"/>
  <c r="HD328" i="7"/>
  <c r="HH328" i="7"/>
  <c r="HL328" i="7"/>
  <c r="HP328" i="7"/>
  <c r="HT328" i="7"/>
  <c r="HX328" i="7"/>
  <c r="IB328" i="7"/>
  <c r="IH328" i="7"/>
  <c r="IM328" i="7"/>
  <c r="IQ328" i="7"/>
  <c r="IU328" i="7"/>
  <c r="JA328" i="7"/>
  <c r="JE328" i="7"/>
  <c r="JI328" i="7"/>
  <c r="JM328" i="7"/>
  <c r="JQ328" i="7"/>
  <c r="JU328" i="7"/>
  <c r="AO328" i="7"/>
  <c r="AS328" i="7"/>
  <c r="AW328" i="7"/>
  <c r="BA328" i="7"/>
  <c r="BE328" i="7"/>
  <c r="BI328" i="7"/>
  <c r="BM328" i="7"/>
  <c r="BQ328" i="7"/>
  <c r="BU328" i="7"/>
  <c r="BY328" i="7"/>
  <c r="CC328" i="7"/>
  <c r="CG328" i="7"/>
  <c r="CK328" i="7"/>
  <c r="CO328" i="7"/>
  <c r="CS328" i="7"/>
  <c r="CW328" i="7"/>
  <c r="DA328" i="7"/>
  <c r="DE328" i="7"/>
  <c r="DI328" i="7"/>
  <c r="DM328" i="7"/>
  <c r="DQ328" i="7"/>
  <c r="DU328" i="7"/>
  <c r="DY328" i="7"/>
  <c r="EC328" i="7"/>
  <c r="EG328" i="7"/>
  <c r="EK328" i="7"/>
  <c r="EO328" i="7"/>
  <c r="ES328" i="7"/>
  <c r="EW328" i="7"/>
  <c r="FA328" i="7"/>
  <c r="FE328" i="7"/>
  <c r="FI328" i="7"/>
  <c r="FM328" i="7"/>
  <c r="FQ328" i="7"/>
  <c r="FU328" i="7"/>
  <c r="FY328" i="7"/>
  <c r="GC328" i="7"/>
  <c r="GG328" i="7"/>
  <c r="GK328" i="7"/>
  <c r="GO328" i="7"/>
  <c r="GS328" i="7"/>
  <c r="GW328" i="7"/>
  <c r="HA328" i="7"/>
  <c r="HE328" i="7"/>
  <c r="HI328" i="7"/>
  <c r="HM328" i="7"/>
  <c r="HQ328" i="7"/>
  <c r="HU328" i="7"/>
  <c r="HY328" i="7"/>
  <c r="IC328" i="7"/>
  <c r="II328" i="7"/>
  <c r="IN328" i="7"/>
  <c r="IR328" i="7"/>
  <c r="IV328" i="7"/>
  <c r="JB328" i="7"/>
  <c r="JF328" i="7"/>
  <c r="JJ328" i="7"/>
  <c r="JN328" i="7"/>
  <c r="JR328" i="7"/>
  <c r="AP328" i="7"/>
  <c r="AT328" i="7"/>
  <c r="AX328" i="7"/>
  <c r="BB328" i="7"/>
  <c r="BF328" i="7"/>
  <c r="BJ328" i="7"/>
  <c r="BN328" i="7"/>
  <c r="BR328" i="7"/>
  <c r="BV328" i="7"/>
  <c r="BZ328" i="7"/>
  <c r="CD328" i="7"/>
  <c r="CH328" i="7"/>
  <c r="CL328" i="7"/>
  <c r="CP328" i="7"/>
  <c r="CT328" i="7"/>
  <c r="CX328" i="7"/>
  <c r="DB328" i="7"/>
  <c r="DF328" i="7"/>
  <c r="DJ328" i="7"/>
  <c r="DN328" i="7"/>
  <c r="DR328" i="7"/>
  <c r="DV328" i="7"/>
  <c r="DZ328" i="7"/>
  <c r="ED328" i="7"/>
  <c r="EH328" i="7"/>
  <c r="EL328" i="7"/>
  <c r="EP328" i="7"/>
  <c r="ET328" i="7"/>
  <c r="EX328" i="7"/>
  <c r="FB328" i="7"/>
  <c r="FF328" i="7"/>
  <c r="FJ328" i="7"/>
  <c r="FN328" i="7"/>
  <c r="FR328" i="7"/>
  <c r="FV328" i="7"/>
  <c r="FZ328" i="7"/>
  <c r="GD328" i="7"/>
  <c r="GH328" i="7"/>
  <c r="GL328" i="7"/>
  <c r="GP328" i="7"/>
  <c r="GT328" i="7"/>
  <c r="GX328" i="7"/>
  <c r="HB328" i="7"/>
  <c r="HF328" i="7"/>
  <c r="HJ328" i="7"/>
  <c r="HN328" i="7"/>
  <c r="HR328" i="7"/>
  <c r="HV328" i="7"/>
  <c r="HZ328" i="7"/>
  <c r="ID328" i="7"/>
  <c r="IJ328" i="7"/>
  <c r="IO328" i="7"/>
  <c r="IS328" i="7"/>
  <c r="IW328" i="7"/>
  <c r="JC328" i="7"/>
  <c r="JG328" i="7"/>
  <c r="JK328" i="7"/>
  <c r="JO328" i="7"/>
  <c r="JS328" i="7"/>
  <c r="AQ328" i="7"/>
  <c r="AU328" i="7"/>
  <c r="AY328" i="7"/>
  <c r="BC328" i="7"/>
  <c r="BG328" i="7"/>
  <c r="BK328" i="7"/>
  <c r="BO328" i="7"/>
  <c r="BS328" i="7"/>
  <c r="BW328" i="7"/>
  <c r="CA328" i="7"/>
  <c r="CE328" i="7"/>
  <c r="CI328" i="7"/>
  <c r="CM328" i="7"/>
  <c r="CQ328" i="7"/>
  <c r="CU328" i="7"/>
  <c r="CY328" i="7"/>
  <c r="DC328" i="7"/>
  <c r="DG328" i="7"/>
  <c r="DK328" i="7"/>
  <c r="DO328" i="7"/>
  <c r="DS328" i="7"/>
  <c r="DW328" i="7"/>
  <c r="EA328" i="7"/>
  <c r="EE328" i="7"/>
  <c r="EI328" i="7"/>
  <c r="EM328" i="7"/>
  <c r="EQ328" i="7"/>
  <c r="EU328" i="7"/>
  <c r="EY328" i="7"/>
  <c r="FC328" i="7"/>
  <c r="FG328" i="7"/>
  <c r="FK328" i="7"/>
  <c r="FO328" i="7"/>
  <c r="FS328" i="7"/>
  <c r="FW328" i="7"/>
  <c r="GA328" i="7"/>
  <c r="GE328" i="7"/>
  <c r="GI328" i="7"/>
  <c r="GM328" i="7"/>
  <c r="GQ328" i="7"/>
  <c r="GU328" i="7"/>
  <c r="GY328" i="7"/>
  <c r="HC328" i="7"/>
  <c r="HG328" i="7"/>
  <c r="HK328" i="7"/>
  <c r="HO328" i="7"/>
  <c r="HS328" i="7"/>
  <c r="HW328" i="7"/>
  <c r="IA328" i="7"/>
  <c r="IE328" i="7"/>
  <c r="IL328" i="7"/>
  <c r="IP328" i="7"/>
  <c r="IT328" i="7"/>
  <c r="IZ328" i="7"/>
  <c r="JD328" i="7"/>
  <c r="JH328" i="7"/>
  <c r="JL328" i="7"/>
  <c r="JP328" i="7"/>
  <c r="JT328" i="7"/>
  <c r="AP326" i="7"/>
  <c r="AT326" i="7"/>
  <c r="AX326" i="7"/>
  <c r="BB326" i="7"/>
  <c r="BF326" i="7"/>
  <c r="BJ326" i="7"/>
  <c r="BN326" i="7"/>
  <c r="BR326" i="7"/>
  <c r="BV326" i="7"/>
  <c r="BZ326" i="7"/>
  <c r="CD326" i="7"/>
  <c r="CH326" i="7"/>
  <c r="CL326" i="7"/>
  <c r="CP326" i="7"/>
  <c r="CT326" i="7"/>
  <c r="CX326" i="7"/>
  <c r="DB326" i="7"/>
  <c r="DF326" i="7"/>
  <c r="DJ326" i="7"/>
  <c r="DN326" i="7"/>
  <c r="DR326" i="7"/>
  <c r="DV326" i="7"/>
  <c r="DZ326" i="7"/>
  <c r="ED326" i="7"/>
  <c r="EH326" i="7"/>
  <c r="EL326" i="7"/>
  <c r="EP326" i="7"/>
  <c r="ET326" i="7"/>
  <c r="EX326" i="7"/>
  <c r="FB326" i="7"/>
  <c r="FF326" i="7"/>
  <c r="FJ326" i="7"/>
  <c r="FN326" i="7"/>
  <c r="FR326" i="7"/>
  <c r="FV326" i="7"/>
  <c r="FZ326" i="7"/>
  <c r="GD326" i="7"/>
  <c r="GH326" i="7"/>
  <c r="GL326" i="7"/>
  <c r="GP326" i="7"/>
  <c r="GT326" i="7"/>
  <c r="GX326" i="7"/>
  <c r="HB326" i="7"/>
  <c r="HF326" i="7"/>
  <c r="HJ326" i="7"/>
  <c r="HN326" i="7"/>
  <c r="HR326" i="7"/>
  <c r="HV326" i="7"/>
  <c r="HZ326" i="7"/>
  <c r="IE326" i="7"/>
  <c r="IJ326" i="7"/>
  <c r="IN326" i="7"/>
  <c r="IR326" i="7"/>
  <c r="IV326" i="7"/>
  <c r="JB326" i="7"/>
  <c r="JF326" i="7"/>
  <c r="JJ326" i="7"/>
  <c r="JN326" i="7"/>
  <c r="JR326" i="7"/>
  <c r="AQ326" i="7"/>
  <c r="AU326" i="7"/>
  <c r="AY326" i="7"/>
  <c r="BC326" i="7"/>
  <c r="BG326" i="7"/>
  <c r="BK326" i="7"/>
  <c r="BO326" i="7"/>
  <c r="BS326" i="7"/>
  <c r="BW326" i="7"/>
  <c r="CA326" i="7"/>
  <c r="CE326" i="7"/>
  <c r="CI326" i="7"/>
  <c r="CM326" i="7"/>
  <c r="CQ326" i="7"/>
  <c r="CU326" i="7"/>
  <c r="CY326" i="7"/>
  <c r="DC326" i="7"/>
  <c r="DG326" i="7"/>
  <c r="DK326" i="7"/>
  <c r="DO326" i="7"/>
  <c r="DS326" i="7"/>
  <c r="DW326" i="7"/>
  <c r="EA326" i="7"/>
  <c r="EE326" i="7"/>
  <c r="EI326" i="7"/>
  <c r="EM326" i="7"/>
  <c r="EQ326" i="7"/>
  <c r="EU326" i="7"/>
  <c r="EY326" i="7"/>
  <c r="FC326" i="7"/>
  <c r="FG326" i="7"/>
  <c r="FK326" i="7"/>
  <c r="FO326" i="7"/>
  <c r="FS326" i="7"/>
  <c r="FW326" i="7"/>
  <c r="GA326" i="7"/>
  <c r="GE326" i="7"/>
  <c r="GI326" i="7"/>
  <c r="GM326" i="7"/>
  <c r="GQ326" i="7"/>
  <c r="GU326" i="7"/>
  <c r="GY326" i="7"/>
  <c r="HC326" i="7"/>
  <c r="HG326" i="7"/>
  <c r="HK326" i="7"/>
  <c r="HO326" i="7"/>
  <c r="HS326" i="7"/>
  <c r="HW326" i="7"/>
  <c r="IA326" i="7"/>
  <c r="IG326" i="7"/>
  <c r="IK326" i="7"/>
  <c r="IO326" i="7"/>
  <c r="IS326" i="7"/>
  <c r="IW326" i="7"/>
  <c r="JC326" i="7"/>
  <c r="JG326" i="7"/>
  <c r="JK326" i="7"/>
  <c r="JO326" i="7"/>
  <c r="JS326" i="7"/>
  <c r="AR326" i="7"/>
  <c r="AV326" i="7"/>
  <c r="AZ326" i="7"/>
  <c r="BD326" i="7"/>
  <c r="BH326" i="7"/>
  <c r="BL326" i="7"/>
  <c r="BP326" i="7"/>
  <c r="BT326" i="7"/>
  <c r="BX326" i="7"/>
  <c r="CB326" i="7"/>
  <c r="CF326" i="7"/>
  <c r="CJ326" i="7"/>
  <c r="CN326" i="7"/>
  <c r="CR326" i="7"/>
  <c r="CV326" i="7"/>
  <c r="CZ326" i="7"/>
  <c r="DD326" i="7"/>
  <c r="DH326" i="7"/>
  <c r="DL326" i="7"/>
  <c r="DP326" i="7"/>
  <c r="DT326" i="7"/>
  <c r="DX326" i="7"/>
  <c r="EB326" i="7"/>
  <c r="EF326" i="7"/>
  <c r="EJ326" i="7"/>
  <c r="EN326" i="7"/>
  <c r="ER326" i="7"/>
  <c r="EV326" i="7"/>
  <c r="EZ326" i="7"/>
  <c r="FD326" i="7"/>
  <c r="FH326" i="7"/>
  <c r="FL326" i="7"/>
  <c r="FP326" i="7"/>
  <c r="FT326" i="7"/>
  <c r="FX326" i="7"/>
  <c r="GB326" i="7"/>
  <c r="GF326" i="7"/>
  <c r="GJ326" i="7"/>
  <c r="GN326" i="7"/>
  <c r="GR326" i="7"/>
  <c r="GV326" i="7"/>
  <c r="GZ326" i="7"/>
  <c r="HD326" i="7"/>
  <c r="HH326" i="7"/>
  <c r="HL326" i="7"/>
  <c r="HP326" i="7"/>
  <c r="HT326" i="7"/>
  <c r="HX326" i="7"/>
  <c r="IB326" i="7"/>
  <c r="IH326" i="7"/>
  <c r="IL326" i="7"/>
  <c r="IP326" i="7"/>
  <c r="IT326" i="7"/>
  <c r="IZ326" i="7"/>
  <c r="JD326" i="7"/>
  <c r="JH326" i="7"/>
  <c r="JL326" i="7"/>
  <c r="JP326" i="7"/>
  <c r="JT326" i="7"/>
  <c r="AO326" i="7"/>
  <c r="AS326" i="7"/>
  <c r="AW326" i="7"/>
  <c r="BA326" i="7"/>
  <c r="BE326" i="7"/>
  <c r="BI326" i="7"/>
  <c r="BM326" i="7"/>
  <c r="BQ326" i="7"/>
  <c r="BU326" i="7"/>
  <c r="BY326" i="7"/>
  <c r="CC326" i="7"/>
  <c r="CG326" i="7"/>
  <c r="CK326" i="7"/>
  <c r="CO326" i="7"/>
  <c r="CS326" i="7"/>
  <c r="CW326" i="7"/>
  <c r="DA326" i="7"/>
  <c r="DE326" i="7"/>
  <c r="DI326" i="7"/>
  <c r="DM326" i="7"/>
  <c r="DQ326" i="7"/>
  <c r="DU326" i="7"/>
  <c r="DY326" i="7"/>
  <c r="EC326" i="7"/>
  <c r="EG326" i="7"/>
  <c r="EK326" i="7"/>
  <c r="EO326" i="7"/>
  <c r="ES326" i="7"/>
  <c r="EW326" i="7"/>
  <c r="FA326" i="7"/>
  <c r="FE326" i="7"/>
  <c r="FI326" i="7"/>
  <c r="FM326" i="7"/>
  <c r="FQ326" i="7"/>
  <c r="FU326" i="7"/>
  <c r="FY326" i="7"/>
  <c r="GC326" i="7"/>
  <c r="GG326" i="7"/>
  <c r="GK326" i="7"/>
  <c r="GO326" i="7"/>
  <c r="GS326" i="7"/>
  <c r="GW326" i="7"/>
  <c r="HA326" i="7"/>
  <c r="HE326" i="7"/>
  <c r="HI326" i="7"/>
  <c r="HM326" i="7"/>
  <c r="HQ326" i="7"/>
  <c r="HU326" i="7"/>
  <c r="HY326" i="7"/>
  <c r="IC326" i="7"/>
  <c r="II326" i="7"/>
  <c r="IM326" i="7"/>
  <c r="IQ326" i="7"/>
  <c r="IU326" i="7"/>
  <c r="JA326" i="7"/>
  <c r="JE326" i="7"/>
  <c r="JI326" i="7"/>
  <c r="JM326" i="7"/>
  <c r="JQ326" i="7"/>
  <c r="JU326" i="7"/>
  <c r="AR324" i="7"/>
  <c r="AV324" i="7"/>
  <c r="AZ324" i="7"/>
  <c r="BD324" i="7"/>
  <c r="BH324" i="7"/>
  <c r="BL324" i="7"/>
  <c r="BP324" i="7"/>
  <c r="BT324" i="7"/>
  <c r="BX324" i="7"/>
  <c r="CB324" i="7"/>
  <c r="CF324" i="7"/>
  <c r="CJ324" i="7"/>
  <c r="CN324" i="7"/>
  <c r="CR324" i="7"/>
  <c r="CV324" i="7"/>
  <c r="CZ324" i="7"/>
  <c r="DD324" i="7"/>
  <c r="DH324" i="7"/>
  <c r="DL324" i="7"/>
  <c r="DP324" i="7"/>
  <c r="DT324" i="7"/>
  <c r="DX324" i="7"/>
  <c r="EB324" i="7"/>
  <c r="EF324" i="7"/>
  <c r="EJ324" i="7"/>
  <c r="EN324" i="7"/>
  <c r="ER324" i="7"/>
  <c r="EV324" i="7"/>
  <c r="EZ324" i="7"/>
  <c r="FD324" i="7"/>
  <c r="FH324" i="7"/>
  <c r="FL324" i="7"/>
  <c r="FP324" i="7"/>
  <c r="FT324" i="7"/>
  <c r="FX324" i="7"/>
  <c r="GB324" i="7"/>
  <c r="GF324" i="7"/>
  <c r="GJ324" i="7"/>
  <c r="GN324" i="7"/>
  <c r="GR324" i="7"/>
  <c r="GV324" i="7"/>
  <c r="GZ324" i="7"/>
  <c r="HD324" i="7"/>
  <c r="HH324" i="7"/>
  <c r="HL324" i="7"/>
  <c r="HP324" i="7"/>
  <c r="HT324" i="7"/>
  <c r="HX324" i="7"/>
  <c r="IB324" i="7"/>
  <c r="IF324" i="7"/>
  <c r="IL324" i="7"/>
  <c r="IP324" i="7"/>
  <c r="IT324" i="7"/>
  <c r="IZ324" i="7"/>
  <c r="JD324" i="7"/>
  <c r="JH324" i="7"/>
  <c r="JL324" i="7"/>
  <c r="JP324" i="7"/>
  <c r="JT324" i="7"/>
  <c r="AO324" i="7"/>
  <c r="AS324" i="7"/>
  <c r="AW324" i="7"/>
  <c r="BA324" i="7"/>
  <c r="BE324" i="7"/>
  <c r="BI324" i="7"/>
  <c r="BM324" i="7"/>
  <c r="BQ324" i="7"/>
  <c r="BU324" i="7"/>
  <c r="BY324" i="7"/>
  <c r="CC324" i="7"/>
  <c r="CG324" i="7"/>
  <c r="CK324" i="7"/>
  <c r="CO324" i="7"/>
  <c r="CS324" i="7"/>
  <c r="CW324" i="7"/>
  <c r="DA324" i="7"/>
  <c r="DE324" i="7"/>
  <c r="DI324" i="7"/>
  <c r="DM324" i="7"/>
  <c r="DQ324" i="7"/>
  <c r="DU324" i="7"/>
  <c r="DY324" i="7"/>
  <c r="EC324" i="7"/>
  <c r="EG324" i="7"/>
  <c r="EK324" i="7"/>
  <c r="EO324" i="7"/>
  <c r="ES324" i="7"/>
  <c r="EW324" i="7"/>
  <c r="FA324" i="7"/>
  <c r="FE324" i="7"/>
  <c r="FI324" i="7"/>
  <c r="FM324" i="7"/>
  <c r="FQ324" i="7"/>
  <c r="FU324" i="7"/>
  <c r="FY324" i="7"/>
  <c r="GC324" i="7"/>
  <c r="GG324" i="7"/>
  <c r="GK324" i="7"/>
  <c r="GO324" i="7"/>
  <c r="GS324" i="7"/>
  <c r="GW324" i="7"/>
  <c r="HA324" i="7"/>
  <c r="HE324" i="7"/>
  <c r="HI324" i="7"/>
  <c r="HM324" i="7"/>
  <c r="HQ324" i="7"/>
  <c r="HU324" i="7"/>
  <c r="HY324" i="7"/>
  <c r="IC324" i="7"/>
  <c r="IH324" i="7"/>
  <c r="IM324" i="7"/>
  <c r="IQ324" i="7"/>
  <c r="IU324" i="7"/>
  <c r="JA324" i="7"/>
  <c r="JE324" i="7"/>
  <c r="JI324" i="7"/>
  <c r="JM324" i="7"/>
  <c r="JQ324" i="7"/>
  <c r="JU324" i="7"/>
  <c r="AP324" i="7"/>
  <c r="AT324" i="7"/>
  <c r="AX324" i="7"/>
  <c r="BB324" i="7"/>
  <c r="BF324" i="7"/>
  <c r="BJ324" i="7"/>
  <c r="BN324" i="7"/>
  <c r="BR324" i="7"/>
  <c r="BV324" i="7"/>
  <c r="BZ324" i="7"/>
  <c r="CD324" i="7"/>
  <c r="CH324" i="7"/>
  <c r="CL324" i="7"/>
  <c r="CP324" i="7"/>
  <c r="CT324" i="7"/>
  <c r="CX324" i="7"/>
  <c r="DB324" i="7"/>
  <c r="DF324" i="7"/>
  <c r="DJ324" i="7"/>
  <c r="DN324" i="7"/>
  <c r="DR324" i="7"/>
  <c r="DV324" i="7"/>
  <c r="DZ324" i="7"/>
  <c r="ED324" i="7"/>
  <c r="EH324" i="7"/>
  <c r="EL324" i="7"/>
  <c r="EP324" i="7"/>
  <c r="ET324" i="7"/>
  <c r="EX324" i="7"/>
  <c r="FB324" i="7"/>
  <c r="FF324" i="7"/>
  <c r="FJ324" i="7"/>
  <c r="FN324" i="7"/>
  <c r="FR324" i="7"/>
  <c r="FV324" i="7"/>
  <c r="FZ324" i="7"/>
  <c r="GD324" i="7"/>
  <c r="GH324" i="7"/>
  <c r="GL324" i="7"/>
  <c r="GP324" i="7"/>
  <c r="GT324" i="7"/>
  <c r="GX324" i="7"/>
  <c r="HB324" i="7"/>
  <c r="HF324" i="7"/>
  <c r="HJ324" i="7"/>
  <c r="HN324" i="7"/>
  <c r="HR324" i="7"/>
  <c r="HV324" i="7"/>
  <c r="HZ324" i="7"/>
  <c r="ID324" i="7"/>
  <c r="II324" i="7"/>
  <c r="IN324" i="7"/>
  <c r="IR324" i="7"/>
  <c r="IV324" i="7"/>
  <c r="JB324" i="7"/>
  <c r="JF324" i="7"/>
  <c r="JJ324" i="7"/>
  <c r="JN324" i="7"/>
  <c r="JR324" i="7"/>
  <c r="AQ324" i="7"/>
  <c r="AU324" i="7"/>
  <c r="AY324" i="7"/>
  <c r="BC324" i="7"/>
  <c r="BG324" i="7"/>
  <c r="BK324" i="7"/>
  <c r="BO324" i="7"/>
  <c r="BS324" i="7"/>
  <c r="BW324" i="7"/>
  <c r="CA324" i="7"/>
  <c r="CE324" i="7"/>
  <c r="CI324" i="7"/>
  <c r="CM324" i="7"/>
  <c r="CQ324" i="7"/>
  <c r="CU324" i="7"/>
  <c r="CY324" i="7"/>
  <c r="DC324" i="7"/>
  <c r="DG324" i="7"/>
  <c r="DK324" i="7"/>
  <c r="DO324" i="7"/>
  <c r="DS324" i="7"/>
  <c r="DW324" i="7"/>
  <c r="EA324" i="7"/>
  <c r="EE324" i="7"/>
  <c r="EI324" i="7"/>
  <c r="EM324" i="7"/>
  <c r="EQ324" i="7"/>
  <c r="EU324" i="7"/>
  <c r="EY324" i="7"/>
  <c r="FC324" i="7"/>
  <c r="FG324" i="7"/>
  <c r="FK324" i="7"/>
  <c r="FO324" i="7"/>
  <c r="FS324" i="7"/>
  <c r="FW324" i="7"/>
  <c r="GA324" i="7"/>
  <c r="GE324" i="7"/>
  <c r="GI324" i="7"/>
  <c r="GM324" i="7"/>
  <c r="GQ324" i="7"/>
  <c r="GU324" i="7"/>
  <c r="GY324" i="7"/>
  <c r="HC324" i="7"/>
  <c r="HG324" i="7"/>
  <c r="HK324" i="7"/>
  <c r="HO324" i="7"/>
  <c r="HS324" i="7"/>
  <c r="HW324" i="7"/>
  <c r="IA324" i="7"/>
  <c r="IE324" i="7"/>
  <c r="IK324" i="7"/>
  <c r="IO324" i="7"/>
  <c r="IS324" i="7"/>
  <c r="IW324" i="7"/>
  <c r="JC324" i="7"/>
  <c r="JG324" i="7"/>
  <c r="JK324" i="7"/>
  <c r="JO324" i="7"/>
  <c r="JS324" i="7"/>
  <c r="AP322" i="7"/>
  <c r="AT322" i="7"/>
  <c r="AX322" i="7"/>
  <c r="BB322" i="7"/>
  <c r="BF322" i="7"/>
  <c r="BJ322" i="7"/>
  <c r="BN322" i="7"/>
  <c r="BR322" i="7"/>
  <c r="BV322" i="7"/>
  <c r="BZ322" i="7"/>
  <c r="CD322" i="7"/>
  <c r="CH322" i="7"/>
  <c r="CL322" i="7"/>
  <c r="CP322" i="7"/>
  <c r="CT322" i="7"/>
  <c r="CX322" i="7"/>
  <c r="DB322" i="7"/>
  <c r="DF322" i="7"/>
  <c r="DJ322" i="7"/>
  <c r="DN322" i="7"/>
  <c r="DR322" i="7"/>
  <c r="DV322" i="7"/>
  <c r="DZ322" i="7"/>
  <c r="ED322" i="7"/>
  <c r="EH322" i="7"/>
  <c r="EL322" i="7"/>
  <c r="EP322" i="7"/>
  <c r="ET322" i="7"/>
  <c r="EX322" i="7"/>
  <c r="FB322" i="7"/>
  <c r="FF322" i="7"/>
  <c r="FJ322" i="7"/>
  <c r="FN322" i="7"/>
  <c r="FR322" i="7"/>
  <c r="FV322" i="7"/>
  <c r="FZ322" i="7"/>
  <c r="GD322" i="7"/>
  <c r="GH322" i="7"/>
  <c r="GL322" i="7"/>
  <c r="GP322" i="7"/>
  <c r="GT322" i="7"/>
  <c r="GX322" i="7"/>
  <c r="HB322" i="7"/>
  <c r="HF322" i="7"/>
  <c r="HM322" i="7"/>
  <c r="HQ322" i="7"/>
  <c r="HU322" i="7"/>
  <c r="HY322" i="7"/>
  <c r="IE322" i="7"/>
  <c r="II322" i="7"/>
  <c r="IM322" i="7"/>
  <c r="IQ322" i="7"/>
  <c r="IU322" i="7"/>
  <c r="IY322" i="7"/>
  <c r="JC322" i="7"/>
  <c r="JG322" i="7"/>
  <c r="JK322" i="7"/>
  <c r="JO322" i="7"/>
  <c r="JS322" i="7"/>
  <c r="AQ322" i="7"/>
  <c r="AU322" i="7"/>
  <c r="AY322" i="7"/>
  <c r="BC322" i="7"/>
  <c r="BG322" i="7"/>
  <c r="BK322" i="7"/>
  <c r="BO322" i="7"/>
  <c r="BS322" i="7"/>
  <c r="BW322" i="7"/>
  <c r="CA322" i="7"/>
  <c r="CE322" i="7"/>
  <c r="CI322" i="7"/>
  <c r="CM322" i="7"/>
  <c r="CQ322" i="7"/>
  <c r="CU322" i="7"/>
  <c r="CY322" i="7"/>
  <c r="DC322" i="7"/>
  <c r="DG322" i="7"/>
  <c r="DK322" i="7"/>
  <c r="DO322" i="7"/>
  <c r="DS322" i="7"/>
  <c r="DW322" i="7"/>
  <c r="EA322" i="7"/>
  <c r="EE322" i="7"/>
  <c r="EI322" i="7"/>
  <c r="EM322" i="7"/>
  <c r="EQ322" i="7"/>
  <c r="EU322" i="7"/>
  <c r="EY322" i="7"/>
  <c r="FC322" i="7"/>
  <c r="FG322" i="7"/>
  <c r="FK322" i="7"/>
  <c r="FO322" i="7"/>
  <c r="FS322" i="7"/>
  <c r="FW322" i="7"/>
  <c r="GA322" i="7"/>
  <c r="GE322" i="7"/>
  <c r="GI322" i="7"/>
  <c r="GM322" i="7"/>
  <c r="GQ322" i="7"/>
  <c r="GU322" i="7"/>
  <c r="GY322" i="7"/>
  <c r="HC322" i="7"/>
  <c r="HG322" i="7"/>
  <c r="HN322" i="7"/>
  <c r="HR322" i="7"/>
  <c r="HV322" i="7"/>
  <c r="HZ322" i="7"/>
  <c r="IF322" i="7"/>
  <c r="IJ322" i="7"/>
  <c r="IN322" i="7"/>
  <c r="IR322" i="7"/>
  <c r="IV322" i="7"/>
  <c r="IZ322" i="7"/>
  <c r="JD322" i="7"/>
  <c r="JH322" i="7"/>
  <c r="JL322" i="7"/>
  <c r="JP322" i="7"/>
  <c r="JT322" i="7"/>
  <c r="AR322" i="7"/>
  <c r="AV322" i="7"/>
  <c r="AZ322" i="7"/>
  <c r="BD322" i="7"/>
  <c r="BH322" i="7"/>
  <c r="BL322" i="7"/>
  <c r="BP322" i="7"/>
  <c r="BT322" i="7"/>
  <c r="BX322" i="7"/>
  <c r="CB322" i="7"/>
  <c r="CF322" i="7"/>
  <c r="CJ322" i="7"/>
  <c r="CN322" i="7"/>
  <c r="CR322" i="7"/>
  <c r="CV322" i="7"/>
  <c r="CZ322" i="7"/>
  <c r="DD322" i="7"/>
  <c r="DH322" i="7"/>
  <c r="DL322" i="7"/>
  <c r="DP322" i="7"/>
  <c r="DT322" i="7"/>
  <c r="DX322" i="7"/>
  <c r="EB322" i="7"/>
  <c r="EF322" i="7"/>
  <c r="EJ322" i="7"/>
  <c r="EN322" i="7"/>
  <c r="ER322" i="7"/>
  <c r="EV322" i="7"/>
  <c r="EZ322" i="7"/>
  <c r="FD322" i="7"/>
  <c r="FH322" i="7"/>
  <c r="FL322" i="7"/>
  <c r="FP322" i="7"/>
  <c r="FT322" i="7"/>
  <c r="FX322" i="7"/>
  <c r="GB322" i="7"/>
  <c r="GF322" i="7"/>
  <c r="GJ322" i="7"/>
  <c r="GN322" i="7"/>
  <c r="GR322" i="7"/>
  <c r="GV322" i="7"/>
  <c r="GZ322" i="7"/>
  <c r="HD322" i="7"/>
  <c r="HJ322" i="7"/>
  <c r="HO322" i="7"/>
  <c r="HS322" i="7"/>
  <c r="HW322" i="7"/>
  <c r="IA322" i="7"/>
  <c r="IG322" i="7"/>
  <c r="IK322" i="7"/>
  <c r="IO322" i="7"/>
  <c r="IS322" i="7"/>
  <c r="IW322" i="7"/>
  <c r="JA322" i="7"/>
  <c r="JE322" i="7"/>
  <c r="JI322" i="7"/>
  <c r="JM322" i="7"/>
  <c r="JQ322" i="7"/>
  <c r="JU322" i="7"/>
  <c r="AO322" i="7"/>
  <c r="AS322" i="7"/>
  <c r="AW322" i="7"/>
  <c r="BA322" i="7"/>
  <c r="BE322" i="7"/>
  <c r="BI322" i="7"/>
  <c r="BM322" i="7"/>
  <c r="BQ322" i="7"/>
  <c r="BU322" i="7"/>
  <c r="BY322" i="7"/>
  <c r="CC322" i="7"/>
  <c r="CG322" i="7"/>
  <c r="CK322" i="7"/>
  <c r="CO322" i="7"/>
  <c r="CS322" i="7"/>
  <c r="CW322" i="7"/>
  <c r="DA322" i="7"/>
  <c r="DE322" i="7"/>
  <c r="DI322" i="7"/>
  <c r="DM322" i="7"/>
  <c r="DQ322" i="7"/>
  <c r="DU322" i="7"/>
  <c r="DY322" i="7"/>
  <c r="EC322" i="7"/>
  <c r="EG322" i="7"/>
  <c r="EK322" i="7"/>
  <c r="EO322" i="7"/>
  <c r="ES322" i="7"/>
  <c r="EW322" i="7"/>
  <c r="FA322" i="7"/>
  <c r="FE322" i="7"/>
  <c r="FI322" i="7"/>
  <c r="FM322" i="7"/>
  <c r="FQ322" i="7"/>
  <c r="FU322" i="7"/>
  <c r="FY322" i="7"/>
  <c r="GC322" i="7"/>
  <c r="GG322" i="7"/>
  <c r="GK322" i="7"/>
  <c r="GO322" i="7"/>
  <c r="GS322" i="7"/>
  <c r="GW322" i="7"/>
  <c r="HA322" i="7"/>
  <c r="HE322" i="7"/>
  <c r="HL322" i="7"/>
  <c r="HP322" i="7"/>
  <c r="HT322" i="7"/>
  <c r="HX322" i="7"/>
  <c r="ID322" i="7"/>
  <c r="IH322" i="7"/>
  <c r="IL322" i="7"/>
  <c r="IP322" i="7"/>
  <c r="IT322" i="7"/>
  <c r="IX322" i="7"/>
  <c r="JB322" i="7"/>
  <c r="JF322" i="7"/>
  <c r="JJ322" i="7"/>
  <c r="JN322" i="7"/>
  <c r="JR322" i="7"/>
  <c r="AP320" i="7"/>
  <c r="AT320" i="7"/>
  <c r="AX320" i="7"/>
  <c r="BB320" i="7"/>
  <c r="BF320" i="7"/>
  <c r="BJ320" i="7"/>
  <c r="BN320" i="7"/>
  <c r="BR320" i="7"/>
  <c r="BV320" i="7"/>
  <c r="BZ320" i="7"/>
  <c r="CD320" i="7"/>
  <c r="CH320" i="7"/>
  <c r="CL320" i="7"/>
  <c r="CP320" i="7"/>
  <c r="CT320" i="7"/>
  <c r="CX320" i="7"/>
  <c r="DB320" i="7"/>
  <c r="DF320" i="7"/>
  <c r="DJ320" i="7"/>
  <c r="DN320" i="7"/>
  <c r="DR320" i="7"/>
  <c r="DV320" i="7"/>
  <c r="DZ320" i="7"/>
  <c r="ED320" i="7"/>
  <c r="EH320" i="7"/>
  <c r="EL320" i="7"/>
  <c r="EP320" i="7"/>
  <c r="ET320" i="7"/>
  <c r="EX320" i="7"/>
  <c r="FB320" i="7"/>
  <c r="FF320" i="7"/>
  <c r="FJ320" i="7"/>
  <c r="FN320" i="7"/>
  <c r="FR320" i="7"/>
  <c r="FV320" i="7"/>
  <c r="FZ320" i="7"/>
  <c r="GD320" i="7"/>
  <c r="GH320" i="7"/>
  <c r="GL320" i="7"/>
  <c r="GP320" i="7"/>
  <c r="GT320" i="7"/>
  <c r="GX320" i="7"/>
  <c r="HB320" i="7"/>
  <c r="HF320" i="7"/>
  <c r="HK320" i="7"/>
  <c r="HQ320" i="7"/>
  <c r="HU320" i="7"/>
  <c r="HY320" i="7"/>
  <c r="IE320" i="7"/>
  <c r="II320" i="7"/>
  <c r="IM320" i="7"/>
  <c r="IQ320" i="7"/>
  <c r="IU320" i="7"/>
  <c r="IY320" i="7"/>
  <c r="JC320" i="7"/>
  <c r="JG320" i="7"/>
  <c r="JK320" i="7"/>
  <c r="JO320" i="7"/>
  <c r="JS320" i="7"/>
  <c r="AQ320" i="7"/>
  <c r="AU320" i="7"/>
  <c r="AY320" i="7"/>
  <c r="BC320" i="7"/>
  <c r="BG320" i="7"/>
  <c r="BK320" i="7"/>
  <c r="BO320" i="7"/>
  <c r="BS320" i="7"/>
  <c r="BW320" i="7"/>
  <c r="CA320" i="7"/>
  <c r="CE320" i="7"/>
  <c r="CI320" i="7"/>
  <c r="CM320" i="7"/>
  <c r="CQ320" i="7"/>
  <c r="CU320" i="7"/>
  <c r="CY320" i="7"/>
  <c r="DC320" i="7"/>
  <c r="DG320" i="7"/>
  <c r="DK320" i="7"/>
  <c r="DO320" i="7"/>
  <c r="DS320" i="7"/>
  <c r="DW320" i="7"/>
  <c r="EA320" i="7"/>
  <c r="EE320" i="7"/>
  <c r="EI320" i="7"/>
  <c r="EM320" i="7"/>
  <c r="EQ320" i="7"/>
  <c r="EU320" i="7"/>
  <c r="EY320" i="7"/>
  <c r="FC320" i="7"/>
  <c r="FG320" i="7"/>
  <c r="FK320" i="7"/>
  <c r="FO320" i="7"/>
  <c r="FS320" i="7"/>
  <c r="FW320" i="7"/>
  <c r="GA320" i="7"/>
  <c r="GE320" i="7"/>
  <c r="GI320" i="7"/>
  <c r="GM320" i="7"/>
  <c r="GQ320" i="7"/>
  <c r="GU320" i="7"/>
  <c r="GY320" i="7"/>
  <c r="HC320" i="7"/>
  <c r="HG320" i="7"/>
  <c r="HL320" i="7"/>
  <c r="HR320" i="7"/>
  <c r="HV320" i="7"/>
  <c r="HZ320" i="7"/>
  <c r="IF320" i="7"/>
  <c r="IJ320" i="7"/>
  <c r="IN320" i="7"/>
  <c r="IR320" i="7"/>
  <c r="IV320" i="7"/>
  <c r="IZ320" i="7"/>
  <c r="JD320" i="7"/>
  <c r="JH320" i="7"/>
  <c r="JL320" i="7"/>
  <c r="JP320" i="7"/>
  <c r="JT320" i="7"/>
  <c r="AR320" i="7"/>
  <c r="AV320" i="7"/>
  <c r="AZ320" i="7"/>
  <c r="BD320" i="7"/>
  <c r="BH320" i="7"/>
  <c r="BL320" i="7"/>
  <c r="BP320" i="7"/>
  <c r="BT320" i="7"/>
  <c r="BX320" i="7"/>
  <c r="CB320" i="7"/>
  <c r="CF320" i="7"/>
  <c r="CJ320" i="7"/>
  <c r="CN320" i="7"/>
  <c r="CR320" i="7"/>
  <c r="CV320" i="7"/>
  <c r="CZ320" i="7"/>
  <c r="DD320" i="7"/>
  <c r="DH320" i="7"/>
  <c r="DL320" i="7"/>
  <c r="DP320" i="7"/>
  <c r="DT320" i="7"/>
  <c r="DX320" i="7"/>
  <c r="EB320" i="7"/>
  <c r="EF320" i="7"/>
  <c r="EJ320" i="7"/>
  <c r="EN320" i="7"/>
  <c r="ER320" i="7"/>
  <c r="EV320" i="7"/>
  <c r="EZ320" i="7"/>
  <c r="FD320" i="7"/>
  <c r="FH320" i="7"/>
  <c r="FL320" i="7"/>
  <c r="FP320" i="7"/>
  <c r="FT320" i="7"/>
  <c r="FX320" i="7"/>
  <c r="GB320" i="7"/>
  <c r="GF320" i="7"/>
  <c r="GJ320" i="7"/>
  <c r="GN320" i="7"/>
  <c r="GR320" i="7"/>
  <c r="GV320" i="7"/>
  <c r="GZ320" i="7"/>
  <c r="HD320" i="7"/>
  <c r="HH320" i="7"/>
  <c r="HM320" i="7"/>
  <c r="HS320" i="7"/>
  <c r="HW320" i="7"/>
  <c r="IA320" i="7"/>
  <c r="IG320" i="7"/>
  <c r="IK320" i="7"/>
  <c r="IO320" i="7"/>
  <c r="IS320" i="7"/>
  <c r="IW320" i="7"/>
  <c r="JA320" i="7"/>
  <c r="JE320" i="7"/>
  <c r="JI320" i="7"/>
  <c r="JM320" i="7"/>
  <c r="JQ320" i="7"/>
  <c r="JU320" i="7"/>
  <c r="AO320" i="7"/>
  <c r="AS320" i="7"/>
  <c r="AW320" i="7"/>
  <c r="BA320" i="7"/>
  <c r="BE320" i="7"/>
  <c r="BI320" i="7"/>
  <c r="BM320" i="7"/>
  <c r="BQ320" i="7"/>
  <c r="BU320" i="7"/>
  <c r="BY320" i="7"/>
  <c r="CC320" i="7"/>
  <c r="CG320" i="7"/>
  <c r="CK320" i="7"/>
  <c r="CO320" i="7"/>
  <c r="CS320" i="7"/>
  <c r="CW320" i="7"/>
  <c r="DA320" i="7"/>
  <c r="DE320" i="7"/>
  <c r="DI320" i="7"/>
  <c r="DM320" i="7"/>
  <c r="DQ320" i="7"/>
  <c r="DU320" i="7"/>
  <c r="DY320" i="7"/>
  <c r="EC320" i="7"/>
  <c r="EG320" i="7"/>
  <c r="EK320" i="7"/>
  <c r="EO320" i="7"/>
  <c r="ES320" i="7"/>
  <c r="EW320" i="7"/>
  <c r="FA320" i="7"/>
  <c r="FE320" i="7"/>
  <c r="FI320" i="7"/>
  <c r="FM320" i="7"/>
  <c r="FQ320" i="7"/>
  <c r="FU320" i="7"/>
  <c r="FY320" i="7"/>
  <c r="GC320" i="7"/>
  <c r="GG320" i="7"/>
  <c r="GK320" i="7"/>
  <c r="GO320" i="7"/>
  <c r="GS320" i="7"/>
  <c r="GW320" i="7"/>
  <c r="HA320" i="7"/>
  <c r="HE320" i="7"/>
  <c r="HI320" i="7"/>
  <c r="HP320" i="7"/>
  <c r="HT320" i="7"/>
  <c r="HX320" i="7"/>
  <c r="ID320" i="7"/>
  <c r="IH320" i="7"/>
  <c r="IL320" i="7"/>
  <c r="IP320" i="7"/>
  <c r="IT320" i="7"/>
  <c r="IX320" i="7"/>
  <c r="JB320" i="7"/>
  <c r="JF320" i="7"/>
  <c r="JJ320" i="7"/>
  <c r="JN320" i="7"/>
  <c r="JR320" i="7"/>
  <c r="AP318" i="7"/>
  <c r="AT318" i="7"/>
  <c r="AX318" i="7"/>
  <c r="BB318" i="7"/>
  <c r="BF318" i="7"/>
  <c r="BJ318" i="7"/>
  <c r="BN318" i="7"/>
  <c r="BR318" i="7"/>
  <c r="BV318" i="7"/>
  <c r="BZ318" i="7"/>
  <c r="CD318" i="7"/>
  <c r="CH318" i="7"/>
  <c r="CL318" i="7"/>
  <c r="CP318" i="7"/>
  <c r="CT318" i="7"/>
  <c r="CX318" i="7"/>
  <c r="DB318" i="7"/>
  <c r="DF318" i="7"/>
  <c r="DJ318" i="7"/>
  <c r="DN318" i="7"/>
  <c r="DR318" i="7"/>
  <c r="DV318" i="7"/>
  <c r="DZ318" i="7"/>
  <c r="ED318" i="7"/>
  <c r="EH318" i="7"/>
  <c r="EL318" i="7"/>
  <c r="EP318" i="7"/>
  <c r="ET318" i="7"/>
  <c r="EX318" i="7"/>
  <c r="FB318" i="7"/>
  <c r="FF318" i="7"/>
  <c r="FJ318" i="7"/>
  <c r="FN318" i="7"/>
  <c r="FR318" i="7"/>
  <c r="FV318" i="7"/>
  <c r="FZ318" i="7"/>
  <c r="GD318" i="7"/>
  <c r="GH318" i="7"/>
  <c r="GL318" i="7"/>
  <c r="GP318" i="7"/>
  <c r="GT318" i="7"/>
  <c r="GX318" i="7"/>
  <c r="HB318" i="7"/>
  <c r="HF318" i="7"/>
  <c r="HM318" i="7"/>
  <c r="HQ318" i="7"/>
  <c r="HU318" i="7"/>
  <c r="HY318" i="7"/>
  <c r="IE318" i="7"/>
  <c r="II318" i="7"/>
  <c r="IM318" i="7"/>
  <c r="IQ318" i="7"/>
  <c r="IU318" i="7"/>
  <c r="IY318" i="7"/>
  <c r="JC318" i="7"/>
  <c r="JG318" i="7"/>
  <c r="JK318" i="7"/>
  <c r="JO318" i="7"/>
  <c r="JS318" i="7"/>
  <c r="AQ318" i="7"/>
  <c r="AU318" i="7"/>
  <c r="AY318" i="7"/>
  <c r="BC318" i="7"/>
  <c r="BG318" i="7"/>
  <c r="BK318" i="7"/>
  <c r="BO318" i="7"/>
  <c r="BS318" i="7"/>
  <c r="BW318" i="7"/>
  <c r="CA318" i="7"/>
  <c r="CE318" i="7"/>
  <c r="CI318" i="7"/>
  <c r="CM318" i="7"/>
  <c r="CQ318" i="7"/>
  <c r="CU318" i="7"/>
  <c r="CY318" i="7"/>
  <c r="DC318" i="7"/>
  <c r="DG318" i="7"/>
  <c r="DK318" i="7"/>
  <c r="DO318" i="7"/>
  <c r="DS318" i="7"/>
  <c r="DW318" i="7"/>
  <c r="EA318" i="7"/>
  <c r="EE318" i="7"/>
  <c r="EI318" i="7"/>
  <c r="EM318" i="7"/>
  <c r="EQ318" i="7"/>
  <c r="EU318" i="7"/>
  <c r="EY318" i="7"/>
  <c r="FC318" i="7"/>
  <c r="FG318" i="7"/>
  <c r="FK318" i="7"/>
  <c r="FO318" i="7"/>
  <c r="FS318" i="7"/>
  <c r="FW318" i="7"/>
  <c r="GA318" i="7"/>
  <c r="GE318" i="7"/>
  <c r="GI318" i="7"/>
  <c r="GM318" i="7"/>
  <c r="GQ318" i="7"/>
  <c r="GU318" i="7"/>
  <c r="GY318" i="7"/>
  <c r="HC318" i="7"/>
  <c r="HG318" i="7"/>
  <c r="HN318" i="7"/>
  <c r="HR318" i="7"/>
  <c r="HV318" i="7"/>
  <c r="HZ318" i="7"/>
  <c r="IF318" i="7"/>
  <c r="IJ318" i="7"/>
  <c r="IN318" i="7"/>
  <c r="IR318" i="7"/>
  <c r="IV318" i="7"/>
  <c r="IZ318" i="7"/>
  <c r="JD318" i="7"/>
  <c r="JH318" i="7"/>
  <c r="JL318" i="7"/>
  <c r="JP318" i="7"/>
  <c r="JT318" i="7"/>
  <c r="AR318" i="7"/>
  <c r="AV318" i="7"/>
  <c r="AZ318" i="7"/>
  <c r="BD318" i="7"/>
  <c r="BH318" i="7"/>
  <c r="BL318" i="7"/>
  <c r="BP318" i="7"/>
  <c r="BT318" i="7"/>
  <c r="BX318" i="7"/>
  <c r="CB318" i="7"/>
  <c r="CF318" i="7"/>
  <c r="CJ318" i="7"/>
  <c r="CN318" i="7"/>
  <c r="CR318" i="7"/>
  <c r="CV318" i="7"/>
  <c r="CZ318" i="7"/>
  <c r="DD318" i="7"/>
  <c r="DH318" i="7"/>
  <c r="DL318" i="7"/>
  <c r="DP318" i="7"/>
  <c r="DT318" i="7"/>
  <c r="DX318" i="7"/>
  <c r="EB318" i="7"/>
  <c r="EF318" i="7"/>
  <c r="EJ318" i="7"/>
  <c r="EN318" i="7"/>
  <c r="ER318" i="7"/>
  <c r="EV318" i="7"/>
  <c r="EZ318" i="7"/>
  <c r="FD318" i="7"/>
  <c r="FH318" i="7"/>
  <c r="FL318" i="7"/>
  <c r="FP318" i="7"/>
  <c r="FT318" i="7"/>
  <c r="FX318" i="7"/>
  <c r="GB318" i="7"/>
  <c r="GF318" i="7"/>
  <c r="GJ318" i="7"/>
  <c r="GN318" i="7"/>
  <c r="GR318" i="7"/>
  <c r="GV318" i="7"/>
  <c r="GZ318" i="7"/>
  <c r="HD318" i="7"/>
  <c r="HI318" i="7"/>
  <c r="HO318" i="7"/>
  <c r="HS318" i="7"/>
  <c r="HW318" i="7"/>
  <c r="IA318" i="7"/>
  <c r="IG318" i="7"/>
  <c r="IK318" i="7"/>
  <c r="IO318" i="7"/>
  <c r="IS318" i="7"/>
  <c r="IW318" i="7"/>
  <c r="JA318" i="7"/>
  <c r="JE318" i="7"/>
  <c r="JI318" i="7"/>
  <c r="JM318" i="7"/>
  <c r="JQ318" i="7"/>
  <c r="JU318" i="7"/>
  <c r="AO318" i="7"/>
  <c r="AS318" i="7"/>
  <c r="AW318" i="7"/>
  <c r="BA318" i="7"/>
  <c r="BE318" i="7"/>
  <c r="BI318" i="7"/>
  <c r="BM318" i="7"/>
  <c r="BQ318" i="7"/>
  <c r="BU318" i="7"/>
  <c r="BY318" i="7"/>
  <c r="CC318" i="7"/>
  <c r="CG318" i="7"/>
  <c r="CK318" i="7"/>
  <c r="CO318" i="7"/>
  <c r="CS318" i="7"/>
  <c r="CW318" i="7"/>
  <c r="DA318" i="7"/>
  <c r="DE318" i="7"/>
  <c r="DI318" i="7"/>
  <c r="DM318" i="7"/>
  <c r="DQ318" i="7"/>
  <c r="DU318" i="7"/>
  <c r="DY318" i="7"/>
  <c r="EC318" i="7"/>
  <c r="EG318" i="7"/>
  <c r="EK318" i="7"/>
  <c r="EO318" i="7"/>
  <c r="ES318" i="7"/>
  <c r="EW318" i="7"/>
  <c r="FA318" i="7"/>
  <c r="FE318" i="7"/>
  <c r="FI318" i="7"/>
  <c r="FM318" i="7"/>
  <c r="FQ318" i="7"/>
  <c r="FU318" i="7"/>
  <c r="FY318" i="7"/>
  <c r="GC318" i="7"/>
  <c r="GG318" i="7"/>
  <c r="GK318" i="7"/>
  <c r="GO318" i="7"/>
  <c r="GS318" i="7"/>
  <c r="GW318" i="7"/>
  <c r="HA318" i="7"/>
  <c r="HE318" i="7"/>
  <c r="HL318" i="7"/>
  <c r="HP318" i="7"/>
  <c r="HT318" i="7"/>
  <c r="HX318" i="7"/>
  <c r="ID318" i="7"/>
  <c r="IH318" i="7"/>
  <c r="IL318" i="7"/>
  <c r="IP318" i="7"/>
  <c r="IT318" i="7"/>
  <c r="IX318" i="7"/>
  <c r="JB318" i="7"/>
  <c r="JF318" i="7"/>
  <c r="JJ318" i="7"/>
  <c r="JN318" i="7"/>
  <c r="JR318" i="7"/>
  <c r="AP316" i="7"/>
  <c r="AT316" i="7"/>
  <c r="AX316" i="7"/>
  <c r="BB316" i="7"/>
  <c r="BF316" i="7"/>
  <c r="BJ316" i="7"/>
  <c r="BN316" i="7"/>
  <c r="BR316" i="7"/>
  <c r="BV316" i="7"/>
  <c r="BZ316" i="7"/>
  <c r="CD316" i="7"/>
  <c r="CH316" i="7"/>
  <c r="CL316" i="7"/>
  <c r="CP316" i="7"/>
  <c r="CT316" i="7"/>
  <c r="CX316" i="7"/>
  <c r="DB316" i="7"/>
  <c r="DF316" i="7"/>
  <c r="DJ316" i="7"/>
  <c r="DN316" i="7"/>
  <c r="DR316" i="7"/>
  <c r="DV316" i="7"/>
  <c r="DZ316" i="7"/>
  <c r="ED316" i="7"/>
  <c r="EH316" i="7"/>
  <c r="EL316" i="7"/>
  <c r="EP316" i="7"/>
  <c r="ET316" i="7"/>
  <c r="EX316" i="7"/>
  <c r="FB316" i="7"/>
  <c r="FF316" i="7"/>
  <c r="FJ316" i="7"/>
  <c r="FN316" i="7"/>
  <c r="FR316" i="7"/>
  <c r="FV316" i="7"/>
  <c r="FZ316" i="7"/>
  <c r="GD316" i="7"/>
  <c r="GH316" i="7"/>
  <c r="GL316" i="7"/>
  <c r="GP316" i="7"/>
  <c r="GT316" i="7"/>
  <c r="GX316" i="7"/>
  <c r="HB316" i="7"/>
  <c r="HF316" i="7"/>
  <c r="HL316" i="7"/>
  <c r="HQ316" i="7"/>
  <c r="HU316" i="7"/>
  <c r="HY316" i="7"/>
  <c r="IE316" i="7"/>
  <c r="II316" i="7"/>
  <c r="IM316" i="7"/>
  <c r="IQ316" i="7"/>
  <c r="IU316" i="7"/>
  <c r="IY316" i="7"/>
  <c r="JC316" i="7"/>
  <c r="JG316" i="7"/>
  <c r="JK316" i="7"/>
  <c r="JO316" i="7"/>
  <c r="JS316" i="7"/>
  <c r="AQ316" i="7"/>
  <c r="AU316" i="7"/>
  <c r="AY316" i="7"/>
  <c r="BC316" i="7"/>
  <c r="BG316" i="7"/>
  <c r="BK316" i="7"/>
  <c r="BO316" i="7"/>
  <c r="BS316" i="7"/>
  <c r="BW316" i="7"/>
  <c r="CA316" i="7"/>
  <c r="CE316" i="7"/>
  <c r="CI316" i="7"/>
  <c r="CM316" i="7"/>
  <c r="CQ316" i="7"/>
  <c r="CU316" i="7"/>
  <c r="CY316" i="7"/>
  <c r="DC316" i="7"/>
  <c r="DG316" i="7"/>
  <c r="DK316" i="7"/>
  <c r="DO316" i="7"/>
  <c r="DS316" i="7"/>
  <c r="DW316" i="7"/>
  <c r="EA316" i="7"/>
  <c r="EE316" i="7"/>
  <c r="EI316" i="7"/>
  <c r="EM316" i="7"/>
  <c r="EQ316" i="7"/>
  <c r="EU316" i="7"/>
  <c r="EY316" i="7"/>
  <c r="FC316" i="7"/>
  <c r="FG316" i="7"/>
  <c r="FK316" i="7"/>
  <c r="FO316" i="7"/>
  <c r="FS316" i="7"/>
  <c r="FW316" i="7"/>
  <c r="GA316" i="7"/>
  <c r="GE316" i="7"/>
  <c r="GI316" i="7"/>
  <c r="GM316" i="7"/>
  <c r="GQ316" i="7"/>
  <c r="GU316" i="7"/>
  <c r="GY316" i="7"/>
  <c r="HC316" i="7"/>
  <c r="HG316" i="7"/>
  <c r="HM316" i="7"/>
  <c r="HR316" i="7"/>
  <c r="HV316" i="7"/>
  <c r="HZ316" i="7"/>
  <c r="IF316" i="7"/>
  <c r="IJ316" i="7"/>
  <c r="IN316" i="7"/>
  <c r="IR316" i="7"/>
  <c r="IV316" i="7"/>
  <c r="IZ316" i="7"/>
  <c r="JD316" i="7"/>
  <c r="JH316" i="7"/>
  <c r="JL316" i="7"/>
  <c r="JP316" i="7"/>
  <c r="JT316" i="7"/>
  <c r="AR316" i="7"/>
  <c r="AV316" i="7"/>
  <c r="AZ316" i="7"/>
  <c r="BD316" i="7"/>
  <c r="BH316" i="7"/>
  <c r="BL316" i="7"/>
  <c r="BP316" i="7"/>
  <c r="BT316" i="7"/>
  <c r="BX316" i="7"/>
  <c r="CB316" i="7"/>
  <c r="CF316" i="7"/>
  <c r="CJ316" i="7"/>
  <c r="CN316" i="7"/>
  <c r="CR316" i="7"/>
  <c r="CV316" i="7"/>
  <c r="CZ316" i="7"/>
  <c r="DD316" i="7"/>
  <c r="DH316" i="7"/>
  <c r="DL316" i="7"/>
  <c r="DP316" i="7"/>
  <c r="DT316" i="7"/>
  <c r="DX316" i="7"/>
  <c r="EB316" i="7"/>
  <c r="EF316" i="7"/>
  <c r="EJ316" i="7"/>
  <c r="EN316" i="7"/>
  <c r="ER316" i="7"/>
  <c r="EV316" i="7"/>
  <c r="EZ316" i="7"/>
  <c r="FD316" i="7"/>
  <c r="FH316" i="7"/>
  <c r="FL316" i="7"/>
  <c r="FP316" i="7"/>
  <c r="FT316" i="7"/>
  <c r="FX316" i="7"/>
  <c r="GB316" i="7"/>
  <c r="GF316" i="7"/>
  <c r="GJ316" i="7"/>
  <c r="GN316" i="7"/>
  <c r="GR316" i="7"/>
  <c r="GV316" i="7"/>
  <c r="GZ316" i="7"/>
  <c r="HD316" i="7"/>
  <c r="HH316" i="7"/>
  <c r="HO316" i="7"/>
  <c r="HS316" i="7"/>
  <c r="HW316" i="7"/>
  <c r="IA316" i="7"/>
  <c r="IG316" i="7"/>
  <c r="IK316" i="7"/>
  <c r="IO316" i="7"/>
  <c r="IS316" i="7"/>
  <c r="IW316" i="7"/>
  <c r="JA316" i="7"/>
  <c r="JE316" i="7"/>
  <c r="JI316" i="7"/>
  <c r="JM316" i="7"/>
  <c r="JQ316" i="7"/>
  <c r="JU316" i="7"/>
  <c r="AO316" i="7"/>
  <c r="AS316" i="7"/>
  <c r="AW316" i="7"/>
  <c r="BA316" i="7"/>
  <c r="BE316" i="7"/>
  <c r="BI316" i="7"/>
  <c r="BM316" i="7"/>
  <c r="BQ316" i="7"/>
  <c r="BU316" i="7"/>
  <c r="BY316" i="7"/>
  <c r="CC316" i="7"/>
  <c r="CG316" i="7"/>
  <c r="CK316" i="7"/>
  <c r="CO316" i="7"/>
  <c r="CS316" i="7"/>
  <c r="CW316" i="7"/>
  <c r="DA316" i="7"/>
  <c r="DE316" i="7"/>
  <c r="DI316" i="7"/>
  <c r="DM316" i="7"/>
  <c r="DQ316" i="7"/>
  <c r="DU316" i="7"/>
  <c r="DY316" i="7"/>
  <c r="EC316" i="7"/>
  <c r="EG316" i="7"/>
  <c r="EK316" i="7"/>
  <c r="EO316" i="7"/>
  <c r="ES316" i="7"/>
  <c r="EW316" i="7"/>
  <c r="FA316" i="7"/>
  <c r="FE316" i="7"/>
  <c r="FI316" i="7"/>
  <c r="FM316" i="7"/>
  <c r="FQ316" i="7"/>
  <c r="FU316" i="7"/>
  <c r="FY316" i="7"/>
  <c r="GC316" i="7"/>
  <c r="GG316" i="7"/>
  <c r="GK316" i="7"/>
  <c r="GO316" i="7"/>
  <c r="GS316" i="7"/>
  <c r="GW316" i="7"/>
  <c r="HA316" i="7"/>
  <c r="HE316" i="7"/>
  <c r="HI316" i="7"/>
  <c r="HP316" i="7"/>
  <c r="HT316" i="7"/>
  <c r="HX316" i="7"/>
  <c r="ID316" i="7"/>
  <c r="IH316" i="7"/>
  <c r="IL316" i="7"/>
  <c r="IP316" i="7"/>
  <c r="IT316" i="7"/>
  <c r="IX316" i="7"/>
  <c r="JB316" i="7"/>
  <c r="JF316" i="7"/>
  <c r="JJ316" i="7"/>
  <c r="JN316" i="7"/>
  <c r="JR316" i="7"/>
  <c r="AQ314" i="7"/>
  <c r="AU314" i="7"/>
  <c r="AY314" i="7"/>
  <c r="BC314" i="7"/>
  <c r="BG314" i="7"/>
  <c r="BK314" i="7"/>
  <c r="BO314" i="7"/>
  <c r="BS314" i="7"/>
  <c r="BW314" i="7"/>
  <c r="CA314" i="7"/>
  <c r="CE314" i="7"/>
  <c r="CI314" i="7"/>
  <c r="CM314" i="7"/>
  <c r="CQ314" i="7"/>
  <c r="CU314" i="7"/>
  <c r="CY314" i="7"/>
  <c r="DC314" i="7"/>
  <c r="DG314" i="7"/>
  <c r="DK314" i="7"/>
  <c r="DO314" i="7"/>
  <c r="DS314" i="7"/>
  <c r="DW314" i="7"/>
  <c r="EA314" i="7"/>
  <c r="EE314" i="7"/>
  <c r="EI314" i="7"/>
  <c r="EM314" i="7"/>
  <c r="EQ314" i="7"/>
  <c r="EU314" i="7"/>
  <c r="EY314" i="7"/>
  <c r="FC314" i="7"/>
  <c r="FG314" i="7"/>
  <c r="FK314" i="7"/>
  <c r="FO314" i="7"/>
  <c r="FS314" i="7"/>
  <c r="FW314" i="7"/>
  <c r="GA314" i="7"/>
  <c r="GE314" i="7"/>
  <c r="GI314" i="7"/>
  <c r="GM314" i="7"/>
  <c r="GQ314" i="7"/>
  <c r="GU314" i="7"/>
  <c r="GY314" i="7"/>
  <c r="HC314" i="7"/>
  <c r="HG314" i="7"/>
  <c r="HL314" i="7"/>
  <c r="HQ314" i="7"/>
  <c r="HU314" i="7"/>
  <c r="HY314" i="7"/>
  <c r="IE314" i="7"/>
  <c r="II314" i="7"/>
  <c r="IM314" i="7"/>
  <c r="IQ314" i="7"/>
  <c r="IU314" i="7"/>
  <c r="IY314" i="7"/>
  <c r="JC314" i="7"/>
  <c r="JG314" i="7"/>
  <c r="JK314" i="7"/>
  <c r="JO314" i="7"/>
  <c r="JS314" i="7"/>
  <c r="AR314" i="7"/>
  <c r="AV314" i="7"/>
  <c r="AZ314" i="7"/>
  <c r="BD314" i="7"/>
  <c r="BH314" i="7"/>
  <c r="BL314" i="7"/>
  <c r="BP314" i="7"/>
  <c r="BT314" i="7"/>
  <c r="BX314" i="7"/>
  <c r="CB314" i="7"/>
  <c r="CF314" i="7"/>
  <c r="CJ314" i="7"/>
  <c r="CN314" i="7"/>
  <c r="CR314" i="7"/>
  <c r="CV314" i="7"/>
  <c r="CZ314" i="7"/>
  <c r="DD314" i="7"/>
  <c r="DH314" i="7"/>
  <c r="DL314" i="7"/>
  <c r="DP314" i="7"/>
  <c r="DT314" i="7"/>
  <c r="DX314" i="7"/>
  <c r="EB314" i="7"/>
  <c r="EF314" i="7"/>
  <c r="EJ314" i="7"/>
  <c r="EN314" i="7"/>
  <c r="ER314" i="7"/>
  <c r="EV314" i="7"/>
  <c r="EZ314" i="7"/>
  <c r="FD314" i="7"/>
  <c r="FH314" i="7"/>
  <c r="FL314" i="7"/>
  <c r="FP314" i="7"/>
  <c r="FT314" i="7"/>
  <c r="FX314" i="7"/>
  <c r="GB314" i="7"/>
  <c r="GF314" i="7"/>
  <c r="GJ314" i="7"/>
  <c r="GN314" i="7"/>
  <c r="GR314" i="7"/>
  <c r="GV314" i="7"/>
  <c r="GZ314" i="7"/>
  <c r="HD314" i="7"/>
  <c r="HH314" i="7"/>
  <c r="HM314" i="7"/>
  <c r="HR314" i="7"/>
  <c r="HV314" i="7"/>
  <c r="HZ314" i="7"/>
  <c r="IF314" i="7"/>
  <c r="IJ314" i="7"/>
  <c r="IN314" i="7"/>
  <c r="IR314" i="7"/>
  <c r="IV314" i="7"/>
  <c r="IZ314" i="7"/>
  <c r="JD314" i="7"/>
  <c r="JH314" i="7"/>
  <c r="JL314" i="7"/>
  <c r="JP314" i="7"/>
  <c r="JT314" i="7"/>
  <c r="AO314" i="7"/>
  <c r="AS314" i="7"/>
  <c r="AW314" i="7"/>
  <c r="BA314" i="7"/>
  <c r="BE314" i="7"/>
  <c r="BI314" i="7"/>
  <c r="BM314" i="7"/>
  <c r="BQ314" i="7"/>
  <c r="BU314" i="7"/>
  <c r="BY314" i="7"/>
  <c r="CC314" i="7"/>
  <c r="CG314" i="7"/>
  <c r="CK314" i="7"/>
  <c r="CO314" i="7"/>
  <c r="CS314" i="7"/>
  <c r="CW314" i="7"/>
  <c r="DA314" i="7"/>
  <c r="DE314" i="7"/>
  <c r="DI314" i="7"/>
  <c r="DM314" i="7"/>
  <c r="DQ314" i="7"/>
  <c r="DU314" i="7"/>
  <c r="DY314" i="7"/>
  <c r="EC314" i="7"/>
  <c r="EG314" i="7"/>
  <c r="EK314" i="7"/>
  <c r="EO314" i="7"/>
  <c r="ES314" i="7"/>
  <c r="EW314" i="7"/>
  <c r="FA314" i="7"/>
  <c r="FE314" i="7"/>
  <c r="FI314" i="7"/>
  <c r="FM314" i="7"/>
  <c r="FQ314" i="7"/>
  <c r="FU314" i="7"/>
  <c r="FY314" i="7"/>
  <c r="GC314" i="7"/>
  <c r="GG314" i="7"/>
  <c r="GK314" i="7"/>
  <c r="GO314" i="7"/>
  <c r="GS314" i="7"/>
  <c r="GW314" i="7"/>
  <c r="HA314" i="7"/>
  <c r="HE314" i="7"/>
  <c r="HI314" i="7"/>
  <c r="HN314" i="7"/>
  <c r="HS314" i="7"/>
  <c r="HW314" i="7"/>
  <c r="IA314" i="7"/>
  <c r="IG314" i="7"/>
  <c r="IK314" i="7"/>
  <c r="IO314" i="7"/>
  <c r="IS314" i="7"/>
  <c r="IW314" i="7"/>
  <c r="JA314" i="7"/>
  <c r="JE314" i="7"/>
  <c r="JI314" i="7"/>
  <c r="JM314" i="7"/>
  <c r="JQ314" i="7"/>
  <c r="JU314" i="7"/>
  <c r="AP314" i="7"/>
  <c r="AT314" i="7"/>
  <c r="AX314" i="7"/>
  <c r="BB314" i="7"/>
  <c r="BF314" i="7"/>
  <c r="BJ314" i="7"/>
  <c r="BN314" i="7"/>
  <c r="BR314" i="7"/>
  <c r="BV314" i="7"/>
  <c r="BZ314" i="7"/>
  <c r="CD314" i="7"/>
  <c r="CH314" i="7"/>
  <c r="CL314" i="7"/>
  <c r="CP314" i="7"/>
  <c r="CT314" i="7"/>
  <c r="CX314" i="7"/>
  <c r="DB314" i="7"/>
  <c r="DF314" i="7"/>
  <c r="DJ314" i="7"/>
  <c r="DN314" i="7"/>
  <c r="DR314" i="7"/>
  <c r="DV314" i="7"/>
  <c r="DZ314" i="7"/>
  <c r="ED314" i="7"/>
  <c r="EH314" i="7"/>
  <c r="EL314" i="7"/>
  <c r="EP314" i="7"/>
  <c r="ET314" i="7"/>
  <c r="EX314" i="7"/>
  <c r="FB314" i="7"/>
  <c r="FF314" i="7"/>
  <c r="FJ314" i="7"/>
  <c r="FN314" i="7"/>
  <c r="FR314" i="7"/>
  <c r="FV314" i="7"/>
  <c r="FZ314" i="7"/>
  <c r="GD314" i="7"/>
  <c r="GH314" i="7"/>
  <c r="GL314" i="7"/>
  <c r="GP314" i="7"/>
  <c r="GT314" i="7"/>
  <c r="GX314" i="7"/>
  <c r="HB314" i="7"/>
  <c r="HF314" i="7"/>
  <c r="HJ314" i="7"/>
  <c r="HP314" i="7"/>
  <c r="HT314" i="7"/>
  <c r="HX314" i="7"/>
  <c r="ID314" i="7"/>
  <c r="IH314" i="7"/>
  <c r="IL314" i="7"/>
  <c r="IP314" i="7"/>
  <c r="IT314" i="7"/>
  <c r="IX314" i="7"/>
  <c r="JB314" i="7"/>
  <c r="JF314" i="7"/>
  <c r="JJ314" i="7"/>
  <c r="JN314" i="7"/>
  <c r="JR314" i="7"/>
  <c r="AP312" i="7"/>
  <c r="AT312" i="7"/>
  <c r="AX312" i="7"/>
  <c r="BB312" i="7"/>
  <c r="BF312" i="7"/>
  <c r="BJ312" i="7"/>
  <c r="BN312" i="7"/>
  <c r="BR312" i="7"/>
  <c r="BV312" i="7"/>
  <c r="BZ312" i="7"/>
  <c r="CD312" i="7"/>
  <c r="CH312" i="7"/>
  <c r="CL312" i="7"/>
  <c r="CP312" i="7"/>
  <c r="CT312" i="7"/>
  <c r="CX312" i="7"/>
  <c r="DB312" i="7"/>
  <c r="DF312" i="7"/>
  <c r="DJ312" i="7"/>
  <c r="DN312" i="7"/>
  <c r="DR312" i="7"/>
  <c r="DV312" i="7"/>
  <c r="DZ312" i="7"/>
  <c r="ED312" i="7"/>
  <c r="EH312" i="7"/>
  <c r="EL312" i="7"/>
  <c r="EP312" i="7"/>
  <c r="ET312" i="7"/>
  <c r="EX312" i="7"/>
  <c r="FB312" i="7"/>
  <c r="FF312" i="7"/>
  <c r="FJ312" i="7"/>
  <c r="FN312" i="7"/>
  <c r="FR312" i="7"/>
  <c r="FV312" i="7"/>
  <c r="FZ312" i="7"/>
  <c r="GD312" i="7"/>
  <c r="GH312" i="7"/>
  <c r="GL312" i="7"/>
  <c r="GP312" i="7"/>
  <c r="GT312" i="7"/>
  <c r="GX312" i="7"/>
  <c r="HB312" i="7"/>
  <c r="HF312" i="7"/>
  <c r="HK312" i="7"/>
  <c r="HO312" i="7"/>
  <c r="HS312" i="7"/>
  <c r="HW312" i="7"/>
  <c r="IA312" i="7"/>
  <c r="IG312" i="7"/>
  <c r="IK312" i="7"/>
  <c r="IO312" i="7"/>
  <c r="IS312" i="7"/>
  <c r="IW312" i="7"/>
  <c r="JA312" i="7"/>
  <c r="JE312" i="7"/>
  <c r="JI312" i="7"/>
  <c r="JM312" i="7"/>
  <c r="JQ312" i="7"/>
  <c r="JU312" i="7"/>
  <c r="AQ312" i="7"/>
  <c r="AU312" i="7"/>
  <c r="AY312" i="7"/>
  <c r="BC312" i="7"/>
  <c r="BG312" i="7"/>
  <c r="BK312" i="7"/>
  <c r="BO312" i="7"/>
  <c r="BS312" i="7"/>
  <c r="BW312" i="7"/>
  <c r="CA312" i="7"/>
  <c r="CE312" i="7"/>
  <c r="CI312" i="7"/>
  <c r="CM312" i="7"/>
  <c r="CQ312" i="7"/>
  <c r="CU312" i="7"/>
  <c r="CY312" i="7"/>
  <c r="DC312" i="7"/>
  <c r="DG312" i="7"/>
  <c r="DK312" i="7"/>
  <c r="DO312" i="7"/>
  <c r="DS312" i="7"/>
  <c r="DW312" i="7"/>
  <c r="EA312" i="7"/>
  <c r="EE312" i="7"/>
  <c r="EI312" i="7"/>
  <c r="EM312" i="7"/>
  <c r="EQ312" i="7"/>
  <c r="EU312" i="7"/>
  <c r="EY312" i="7"/>
  <c r="FC312" i="7"/>
  <c r="FG312" i="7"/>
  <c r="FK312" i="7"/>
  <c r="FO312" i="7"/>
  <c r="FS312" i="7"/>
  <c r="FW312" i="7"/>
  <c r="GA312" i="7"/>
  <c r="GE312" i="7"/>
  <c r="GI312" i="7"/>
  <c r="GM312" i="7"/>
  <c r="GQ312" i="7"/>
  <c r="GU312" i="7"/>
  <c r="GY312" i="7"/>
  <c r="HC312" i="7"/>
  <c r="HG312" i="7"/>
  <c r="HL312" i="7"/>
  <c r="HP312" i="7"/>
  <c r="HT312" i="7"/>
  <c r="HX312" i="7"/>
  <c r="ID312" i="7"/>
  <c r="IH312" i="7"/>
  <c r="IL312" i="7"/>
  <c r="IP312" i="7"/>
  <c r="IT312" i="7"/>
  <c r="IX312" i="7"/>
  <c r="JB312" i="7"/>
  <c r="JF312" i="7"/>
  <c r="JJ312" i="7"/>
  <c r="JN312" i="7"/>
  <c r="JR312" i="7"/>
  <c r="AR312" i="7"/>
  <c r="AV312" i="7"/>
  <c r="AZ312" i="7"/>
  <c r="BD312" i="7"/>
  <c r="BH312" i="7"/>
  <c r="BL312" i="7"/>
  <c r="BP312" i="7"/>
  <c r="BT312" i="7"/>
  <c r="BX312" i="7"/>
  <c r="CB312" i="7"/>
  <c r="CF312" i="7"/>
  <c r="CJ312" i="7"/>
  <c r="CN312" i="7"/>
  <c r="CR312" i="7"/>
  <c r="CV312" i="7"/>
  <c r="CZ312" i="7"/>
  <c r="DD312" i="7"/>
  <c r="DH312" i="7"/>
  <c r="DL312" i="7"/>
  <c r="DP312" i="7"/>
  <c r="DT312" i="7"/>
  <c r="DX312" i="7"/>
  <c r="EB312" i="7"/>
  <c r="EF312" i="7"/>
  <c r="EJ312" i="7"/>
  <c r="EN312" i="7"/>
  <c r="ER312" i="7"/>
  <c r="EV312" i="7"/>
  <c r="EZ312" i="7"/>
  <c r="FD312" i="7"/>
  <c r="FH312" i="7"/>
  <c r="FL312" i="7"/>
  <c r="FP312" i="7"/>
  <c r="FT312" i="7"/>
  <c r="FX312" i="7"/>
  <c r="GB312" i="7"/>
  <c r="GF312" i="7"/>
  <c r="GJ312" i="7"/>
  <c r="GN312" i="7"/>
  <c r="GR312" i="7"/>
  <c r="GV312" i="7"/>
  <c r="GZ312" i="7"/>
  <c r="HD312" i="7"/>
  <c r="HH312" i="7"/>
  <c r="HM312" i="7"/>
  <c r="HQ312" i="7"/>
  <c r="HU312" i="7"/>
  <c r="HY312" i="7"/>
  <c r="IE312" i="7"/>
  <c r="II312" i="7"/>
  <c r="IM312" i="7"/>
  <c r="IQ312" i="7"/>
  <c r="IU312" i="7"/>
  <c r="IY312" i="7"/>
  <c r="JC312" i="7"/>
  <c r="JG312" i="7"/>
  <c r="JK312" i="7"/>
  <c r="JO312" i="7"/>
  <c r="JS312" i="7"/>
  <c r="AO312" i="7"/>
  <c r="AS312" i="7"/>
  <c r="AW312" i="7"/>
  <c r="BA312" i="7"/>
  <c r="BE312" i="7"/>
  <c r="BI312" i="7"/>
  <c r="BM312" i="7"/>
  <c r="BQ312" i="7"/>
  <c r="BU312" i="7"/>
  <c r="BY312" i="7"/>
  <c r="CC312" i="7"/>
  <c r="CG312" i="7"/>
  <c r="CK312" i="7"/>
  <c r="CO312" i="7"/>
  <c r="CS312" i="7"/>
  <c r="CW312" i="7"/>
  <c r="DA312" i="7"/>
  <c r="DE312" i="7"/>
  <c r="DI312" i="7"/>
  <c r="DM312" i="7"/>
  <c r="DQ312" i="7"/>
  <c r="DU312" i="7"/>
  <c r="DY312" i="7"/>
  <c r="EC312" i="7"/>
  <c r="EG312" i="7"/>
  <c r="EK312" i="7"/>
  <c r="EO312" i="7"/>
  <c r="ES312" i="7"/>
  <c r="EW312" i="7"/>
  <c r="FA312" i="7"/>
  <c r="FE312" i="7"/>
  <c r="FI312" i="7"/>
  <c r="FM312" i="7"/>
  <c r="FQ312" i="7"/>
  <c r="FU312" i="7"/>
  <c r="FY312" i="7"/>
  <c r="GC312" i="7"/>
  <c r="GG312" i="7"/>
  <c r="GK312" i="7"/>
  <c r="GO312" i="7"/>
  <c r="GS312" i="7"/>
  <c r="GW312" i="7"/>
  <c r="HA312" i="7"/>
  <c r="HE312" i="7"/>
  <c r="HI312" i="7"/>
  <c r="HN312" i="7"/>
  <c r="HR312" i="7"/>
  <c r="HV312" i="7"/>
  <c r="HZ312" i="7"/>
  <c r="IF312" i="7"/>
  <c r="IJ312" i="7"/>
  <c r="IN312" i="7"/>
  <c r="IR312" i="7"/>
  <c r="IV312" i="7"/>
  <c r="IZ312" i="7"/>
  <c r="JD312" i="7"/>
  <c r="JH312" i="7"/>
  <c r="JL312" i="7"/>
  <c r="JP312" i="7"/>
  <c r="JT312" i="7"/>
  <c r="IC311" i="7"/>
  <c r="O311" i="7"/>
  <c r="Q311" i="7" s="1"/>
  <c r="AQ309" i="7"/>
  <c r="AU309" i="7"/>
  <c r="AY309" i="7"/>
  <c r="BC309" i="7"/>
  <c r="BG309" i="7"/>
  <c r="BK309" i="7"/>
  <c r="BO309" i="7"/>
  <c r="BS309" i="7"/>
  <c r="BW309" i="7"/>
  <c r="CA309" i="7"/>
  <c r="CE309" i="7"/>
  <c r="CI309" i="7"/>
  <c r="CM309" i="7"/>
  <c r="CQ309" i="7"/>
  <c r="CU309" i="7"/>
  <c r="CY309" i="7"/>
  <c r="DC309" i="7"/>
  <c r="DG309" i="7"/>
  <c r="DK309" i="7"/>
  <c r="DO309" i="7"/>
  <c r="DS309" i="7"/>
  <c r="DW309" i="7"/>
  <c r="EA309" i="7"/>
  <c r="EE309" i="7"/>
  <c r="EI309" i="7"/>
  <c r="EM309" i="7"/>
  <c r="EQ309" i="7"/>
  <c r="EU309" i="7"/>
  <c r="EY309" i="7"/>
  <c r="FC309" i="7"/>
  <c r="FG309" i="7"/>
  <c r="FK309" i="7"/>
  <c r="FO309" i="7"/>
  <c r="FS309" i="7"/>
  <c r="FW309" i="7"/>
  <c r="GA309" i="7"/>
  <c r="GE309" i="7"/>
  <c r="GI309" i="7"/>
  <c r="GM309" i="7"/>
  <c r="GQ309" i="7"/>
  <c r="GU309" i="7"/>
  <c r="GY309" i="7"/>
  <c r="HC309" i="7"/>
  <c r="HG309" i="7"/>
  <c r="HL309" i="7"/>
  <c r="HP309" i="7"/>
  <c r="HU309" i="7"/>
  <c r="HY309" i="7"/>
  <c r="IE309" i="7"/>
  <c r="II309" i="7"/>
  <c r="IM309" i="7"/>
  <c r="IQ309" i="7"/>
  <c r="IU309" i="7"/>
  <c r="IY309" i="7"/>
  <c r="JC309" i="7"/>
  <c r="JG309" i="7"/>
  <c r="JK309" i="7"/>
  <c r="JO309" i="7"/>
  <c r="JS309" i="7"/>
  <c r="AR309" i="7"/>
  <c r="AV309" i="7"/>
  <c r="AZ309" i="7"/>
  <c r="BD309" i="7"/>
  <c r="BH309" i="7"/>
  <c r="BL309" i="7"/>
  <c r="BP309" i="7"/>
  <c r="BT309" i="7"/>
  <c r="BX309" i="7"/>
  <c r="CB309" i="7"/>
  <c r="CF309" i="7"/>
  <c r="CJ309" i="7"/>
  <c r="CN309" i="7"/>
  <c r="CR309" i="7"/>
  <c r="CV309" i="7"/>
  <c r="CZ309" i="7"/>
  <c r="DD309" i="7"/>
  <c r="DH309" i="7"/>
  <c r="DL309" i="7"/>
  <c r="DP309" i="7"/>
  <c r="DT309" i="7"/>
  <c r="DX309" i="7"/>
  <c r="EB309" i="7"/>
  <c r="EF309" i="7"/>
  <c r="EJ309" i="7"/>
  <c r="EN309" i="7"/>
  <c r="ER309" i="7"/>
  <c r="EV309" i="7"/>
  <c r="EZ309" i="7"/>
  <c r="FD309" i="7"/>
  <c r="FH309" i="7"/>
  <c r="FL309" i="7"/>
  <c r="FP309" i="7"/>
  <c r="FT309" i="7"/>
  <c r="FX309" i="7"/>
  <c r="GB309" i="7"/>
  <c r="GF309" i="7"/>
  <c r="GJ309" i="7"/>
  <c r="GN309" i="7"/>
  <c r="GR309" i="7"/>
  <c r="GV309" i="7"/>
  <c r="GZ309" i="7"/>
  <c r="HD309" i="7"/>
  <c r="HH309" i="7"/>
  <c r="HM309" i="7"/>
  <c r="HQ309" i="7"/>
  <c r="HV309" i="7"/>
  <c r="HZ309" i="7"/>
  <c r="IF309" i="7"/>
  <c r="IJ309" i="7"/>
  <c r="IN309" i="7"/>
  <c r="IR309" i="7"/>
  <c r="IV309" i="7"/>
  <c r="IZ309" i="7"/>
  <c r="JD309" i="7"/>
  <c r="JH309" i="7"/>
  <c r="JL309" i="7"/>
  <c r="JP309" i="7"/>
  <c r="JT309" i="7"/>
  <c r="AO309" i="7"/>
  <c r="AS309" i="7"/>
  <c r="AW309" i="7"/>
  <c r="BA309" i="7"/>
  <c r="BE309" i="7"/>
  <c r="BI309" i="7"/>
  <c r="BM309" i="7"/>
  <c r="BQ309" i="7"/>
  <c r="BU309" i="7"/>
  <c r="BY309" i="7"/>
  <c r="CC309" i="7"/>
  <c r="CG309" i="7"/>
  <c r="CK309" i="7"/>
  <c r="CO309" i="7"/>
  <c r="CS309" i="7"/>
  <c r="CW309" i="7"/>
  <c r="DA309" i="7"/>
  <c r="DE309" i="7"/>
  <c r="DI309" i="7"/>
  <c r="DM309" i="7"/>
  <c r="DQ309" i="7"/>
  <c r="DU309" i="7"/>
  <c r="DY309" i="7"/>
  <c r="EC309" i="7"/>
  <c r="EG309" i="7"/>
  <c r="EK309" i="7"/>
  <c r="EO309" i="7"/>
  <c r="ES309" i="7"/>
  <c r="EW309" i="7"/>
  <c r="FA309" i="7"/>
  <c r="FE309" i="7"/>
  <c r="FI309" i="7"/>
  <c r="FM309" i="7"/>
  <c r="FQ309" i="7"/>
  <c r="FU309" i="7"/>
  <c r="FY309" i="7"/>
  <c r="GC309" i="7"/>
  <c r="GG309" i="7"/>
  <c r="GK309" i="7"/>
  <c r="GO309" i="7"/>
  <c r="GS309" i="7"/>
  <c r="GW309" i="7"/>
  <c r="HA309" i="7"/>
  <c r="HE309" i="7"/>
  <c r="HI309" i="7"/>
  <c r="HN309" i="7"/>
  <c r="HS309" i="7"/>
  <c r="HW309" i="7"/>
  <c r="IA309" i="7"/>
  <c r="IG309" i="7"/>
  <c r="IK309" i="7"/>
  <c r="IO309" i="7"/>
  <c r="IS309" i="7"/>
  <c r="IW309" i="7"/>
  <c r="JA309" i="7"/>
  <c r="JE309" i="7"/>
  <c r="JI309" i="7"/>
  <c r="JM309" i="7"/>
  <c r="JQ309" i="7"/>
  <c r="JU309" i="7"/>
  <c r="AP309" i="7"/>
  <c r="AT309" i="7"/>
  <c r="AX309" i="7"/>
  <c r="BB309" i="7"/>
  <c r="BF309" i="7"/>
  <c r="BJ309" i="7"/>
  <c r="BN309" i="7"/>
  <c r="BR309" i="7"/>
  <c r="BV309" i="7"/>
  <c r="BZ309" i="7"/>
  <c r="CD309" i="7"/>
  <c r="CH309" i="7"/>
  <c r="CL309" i="7"/>
  <c r="CP309" i="7"/>
  <c r="CT309" i="7"/>
  <c r="CX309" i="7"/>
  <c r="DB309" i="7"/>
  <c r="DF309" i="7"/>
  <c r="DJ309" i="7"/>
  <c r="DN309" i="7"/>
  <c r="DR309" i="7"/>
  <c r="DV309" i="7"/>
  <c r="DZ309" i="7"/>
  <c r="ED309" i="7"/>
  <c r="EH309" i="7"/>
  <c r="EL309" i="7"/>
  <c r="EP309" i="7"/>
  <c r="ET309" i="7"/>
  <c r="EX309" i="7"/>
  <c r="FB309" i="7"/>
  <c r="FF309" i="7"/>
  <c r="FJ309" i="7"/>
  <c r="FN309" i="7"/>
  <c r="FR309" i="7"/>
  <c r="FV309" i="7"/>
  <c r="FZ309" i="7"/>
  <c r="GD309" i="7"/>
  <c r="GH309" i="7"/>
  <c r="GL309" i="7"/>
  <c r="GP309" i="7"/>
  <c r="GT309" i="7"/>
  <c r="GX309" i="7"/>
  <c r="HB309" i="7"/>
  <c r="HF309" i="7"/>
  <c r="HK309" i="7"/>
  <c r="HO309" i="7"/>
  <c r="HT309" i="7"/>
  <c r="HX309" i="7"/>
  <c r="ID309" i="7"/>
  <c r="IH309" i="7"/>
  <c r="IL309" i="7"/>
  <c r="IP309" i="7"/>
  <c r="IT309" i="7"/>
  <c r="IX309" i="7"/>
  <c r="JB309" i="7"/>
  <c r="JF309" i="7"/>
  <c r="JJ309" i="7"/>
  <c r="JN309" i="7"/>
  <c r="JR309" i="7"/>
  <c r="AO307" i="7"/>
  <c r="AS307" i="7"/>
  <c r="AW307" i="7"/>
  <c r="BA307" i="7"/>
  <c r="BE307" i="7"/>
  <c r="BI307" i="7"/>
  <c r="BM307" i="7"/>
  <c r="BQ307" i="7"/>
  <c r="BU307" i="7"/>
  <c r="BY307" i="7"/>
  <c r="CC307" i="7"/>
  <c r="CG307" i="7"/>
  <c r="CK307" i="7"/>
  <c r="CO307" i="7"/>
  <c r="CS307" i="7"/>
  <c r="CW307" i="7"/>
  <c r="DA307" i="7"/>
  <c r="DE307" i="7"/>
  <c r="DI307" i="7"/>
  <c r="DM307" i="7"/>
  <c r="DQ307" i="7"/>
  <c r="DU307" i="7"/>
  <c r="DY307" i="7"/>
  <c r="EC307" i="7"/>
  <c r="EG307" i="7"/>
  <c r="EK307" i="7"/>
  <c r="EO307" i="7"/>
  <c r="ES307" i="7"/>
  <c r="EW307" i="7"/>
  <c r="FA307" i="7"/>
  <c r="FE307" i="7"/>
  <c r="FI307" i="7"/>
  <c r="FM307" i="7"/>
  <c r="FQ307" i="7"/>
  <c r="FU307" i="7"/>
  <c r="FY307" i="7"/>
  <c r="GC307" i="7"/>
  <c r="GG307" i="7"/>
  <c r="GK307" i="7"/>
  <c r="GO307" i="7"/>
  <c r="GS307" i="7"/>
  <c r="GW307" i="7"/>
  <c r="HA307" i="7"/>
  <c r="HE307" i="7"/>
  <c r="HJ307" i="7"/>
  <c r="HN307" i="7"/>
  <c r="HS307" i="7"/>
  <c r="HW307" i="7"/>
  <c r="IA307" i="7"/>
  <c r="IG307" i="7"/>
  <c r="IK307" i="7"/>
  <c r="IO307" i="7"/>
  <c r="IS307" i="7"/>
  <c r="IW307" i="7"/>
  <c r="JA307" i="7"/>
  <c r="JE307" i="7"/>
  <c r="JI307" i="7"/>
  <c r="JM307" i="7"/>
  <c r="JQ307" i="7"/>
  <c r="JU307" i="7"/>
  <c r="AP307" i="7"/>
  <c r="AT307" i="7"/>
  <c r="AX307" i="7"/>
  <c r="BB307" i="7"/>
  <c r="BF307" i="7"/>
  <c r="BJ307" i="7"/>
  <c r="BN307" i="7"/>
  <c r="BR307" i="7"/>
  <c r="BV307" i="7"/>
  <c r="BZ307" i="7"/>
  <c r="CD307" i="7"/>
  <c r="CH307" i="7"/>
  <c r="CL307" i="7"/>
  <c r="CP307" i="7"/>
  <c r="CT307" i="7"/>
  <c r="CX307" i="7"/>
  <c r="DB307" i="7"/>
  <c r="DF307" i="7"/>
  <c r="DJ307" i="7"/>
  <c r="DN307" i="7"/>
  <c r="DR307" i="7"/>
  <c r="DV307" i="7"/>
  <c r="DZ307" i="7"/>
  <c r="ED307" i="7"/>
  <c r="EH307" i="7"/>
  <c r="EL307" i="7"/>
  <c r="EP307" i="7"/>
  <c r="ET307" i="7"/>
  <c r="EX307" i="7"/>
  <c r="FB307" i="7"/>
  <c r="FF307" i="7"/>
  <c r="FJ307" i="7"/>
  <c r="FN307" i="7"/>
  <c r="FR307" i="7"/>
  <c r="FV307" i="7"/>
  <c r="FZ307" i="7"/>
  <c r="GD307" i="7"/>
  <c r="GH307" i="7"/>
  <c r="GL307" i="7"/>
  <c r="GP307" i="7"/>
  <c r="GT307" i="7"/>
  <c r="GX307" i="7"/>
  <c r="HB307" i="7"/>
  <c r="HF307" i="7"/>
  <c r="HK307" i="7"/>
  <c r="HO307" i="7"/>
  <c r="HT307" i="7"/>
  <c r="HX307" i="7"/>
  <c r="ID307" i="7"/>
  <c r="IH307" i="7"/>
  <c r="IL307" i="7"/>
  <c r="IP307" i="7"/>
  <c r="IT307" i="7"/>
  <c r="IX307" i="7"/>
  <c r="JB307" i="7"/>
  <c r="JF307" i="7"/>
  <c r="JJ307" i="7"/>
  <c r="JN307" i="7"/>
  <c r="JR307" i="7"/>
  <c r="AQ307" i="7"/>
  <c r="AU307" i="7"/>
  <c r="AY307" i="7"/>
  <c r="BC307" i="7"/>
  <c r="BG307" i="7"/>
  <c r="BK307" i="7"/>
  <c r="BO307" i="7"/>
  <c r="BS307" i="7"/>
  <c r="BW307" i="7"/>
  <c r="CA307" i="7"/>
  <c r="CE307" i="7"/>
  <c r="CI307" i="7"/>
  <c r="CM307" i="7"/>
  <c r="CQ307" i="7"/>
  <c r="CU307" i="7"/>
  <c r="CY307" i="7"/>
  <c r="DC307" i="7"/>
  <c r="DG307" i="7"/>
  <c r="DK307" i="7"/>
  <c r="DO307" i="7"/>
  <c r="DS307" i="7"/>
  <c r="DW307" i="7"/>
  <c r="EA307" i="7"/>
  <c r="EE307" i="7"/>
  <c r="EI307" i="7"/>
  <c r="EM307" i="7"/>
  <c r="EQ307" i="7"/>
  <c r="EU307" i="7"/>
  <c r="EY307" i="7"/>
  <c r="FC307" i="7"/>
  <c r="FG307" i="7"/>
  <c r="FK307" i="7"/>
  <c r="FO307" i="7"/>
  <c r="FS307" i="7"/>
  <c r="FW307" i="7"/>
  <c r="GA307" i="7"/>
  <c r="GE307" i="7"/>
  <c r="GI307" i="7"/>
  <c r="GM307" i="7"/>
  <c r="GQ307" i="7"/>
  <c r="GU307" i="7"/>
  <c r="GY307" i="7"/>
  <c r="HC307" i="7"/>
  <c r="HG307" i="7"/>
  <c r="HL307" i="7"/>
  <c r="HQ307" i="7"/>
  <c r="HU307" i="7"/>
  <c r="HY307" i="7"/>
  <c r="IE307" i="7"/>
  <c r="II307" i="7"/>
  <c r="IM307" i="7"/>
  <c r="IQ307" i="7"/>
  <c r="IU307" i="7"/>
  <c r="IY307" i="7"/>
  <c r="JC307" i="7"/>
  <c r="JG307" i="7"/>
  <c r="JK307" i="7"/>
  <c r="JO307" i="7"/>
  <c r="JS307" i="7"/>
  <c r="AR307" i="7"/>
  <c r="AV307" i="7"/>
  <c r="AZ307" i="7"/>
  <c r="BD307" i="7"/>
  <c r="BH307" i="7"/>
  <c r="BL307" i="7"/>
  <c r="BP307" i="7"/>
  <c r="BT307" i="7"/>
  <c r="BX307" i="7"/>
  <c r="CB307" i="7"/>
  <c r="CF307" i="7"/>
  <c r="CJ307" i="7"/>
  <c r="CN307" i="7"/>
  <c r="CR307" i="7"/>
  <c r="CV307" i="7"/>
  <c r="CZ307" i="7"/>
  <c r="DD307" i="7"/>
  <c r="DH307" i="7"/>
  <c r="DL307" i="7"/>
  <c r="DP307" i="7"/>
  <c r="DT307" i="7"/>
  <c r="DX307" i="7"/>
  <c r="EB307" i="7"/>
  <c r="EF307" i="7"/>
  <c r="EJ307" i="7"/>
  <c r="EN307" i="7"/>
  <c r="ER307" i="7"/>
  <c r="EV307" i="7"/>
  <c r="EZ307" i="7"/>
  <c r="FD307" i="7"/>
  <c r="FH307" i="7"/>
  <c r="FL307" i="7"/>
  <c r="FP307" i="7"/>
  <c r="FT307" i="7"/>
  <c r="FX307" i="7"/>
  <c r="GB307" i="7"/>
  <c r="GF307" i="7"/>
  <c r="GJ307" i="7"/>
  <c r="GN307" i="7"/>
  <c r="GR307" i="7"/>
  <c r="GV307" i="7"/>
  <c r="GZ307" i="7"/>
  <c r="HD307" i="7"/>
  <c r="HI307" i="7"/>
  <c r="HM307" i="7"/>
  <c r="HR307" i="7"/>
  <c r="HV307" i="7"/>
  <c r="HZ307" i="7"/>
  <c r="IF307" i="7"/>
  <c r="IJ307" i="7"/>
  <c r="IN307" i="7"/>
  <c r="IR307" i="7"/>
  <c r="IV307" i="7"/>
  <c r="IZ307" i="7"/>
  <c r="JD307" i="7"/>
  <c r="JH307" i="7"/>
  <c r="JL307" i="7"/>
  <c r="JP307" i="7"/>
  <c r="JT307" i="7"/>
  <c r="AO305" i="7"/>
  <c r="AS305" i="7"/>
  <c r="AW305" i="7"/>
  <c r="BA305" i="7"/>
  <c r="BE305" i="7"/>
  <c r="BI305" i="7"/>
  <c r="BM305" i="7"/>
  <c r="BQ305" i="7"/>
  <c r="BU305" i="7"/>
  <c r="BY305" i="7"/>
  <c r="CC305" i="7"/>
  <c r="CG305" i="7"/>
  <c r="CK305" i="7"/>
  <c r="CO305" i="7"/>
  <c r="CS305" i="7"/>
  <c r="CW305" i="7"/>
  <c r="DA305" i="7"/>
  <c r="DE305" i="7"/>
  <c r="DI305" i="7"/>
  <c r="DM305" i="7"/>
  <c r="DQ305" i="7"/>
  <c r="DU305" i="7"/>
  <c r="DY305" i="7"/>
  <c r="EC305" i="7"/>
  <c r="EG305" i="7"/>
  <c r="EK305" i="7"/>
  <c r="EO305" i="7"/>
  <c r="ES305" i="7"/>
  <c r="EW305" i="7"/>
  <c r="FA305" i="7"/>
  <c r="FE305" i="7"/>
  <c r="FI305" i="7"/>
  <c r="FM305" i="7"/>
  <c r="FQ305" i="7"/>
  <c r="FU305" i="7"/>
  <c r="FY305" i="7"/>
  <c r="GC305" i="7"/>
  <c r="GG305" i="7"/>
  <c r="GK305" i="7"/>
  <c r="GO305" i="7"/>
  <c r="GS305" i="7"/>
  <c r="GW305" i="7"/>
  <c r="HA305" i="7"/>
  <c r="HE305" i="7"/>
  <c r="HI305" i="7"/>
  <c r="HM305" i="7"/>
  <c r="HR305" i="7"/>
  <c r="HV305" i="7"/>
  <c r="HZ305" i="7"/>
  <c r="IF305" i="7"/>
  <c r="IJ305" i="7"/>
  <c r="IN305" i="7"/>
  <c r="IR305" i="7"/>
  <c r="IV305" i="7"/>
  <c r="IZ305" i="7"/>
  <c r="JD305" i="7"/>
  <c r="JH305" i="7"/>
  <c r="JL305" i="7"/>
  <c r="JP305" i="7"/>
  <c r="JT305" i="7"/>
  <c r="AP305" i="7"/>
  <c r="AT305" i="7"/>
  <c r="AX305" i="7"/>
  <c r="BB305" i="7"/>
  <c r="BF305" i="7"/>
  <c r="BJ305" i="7"/>
  <c r="BN305" i="7"/>
  <c r="BR305" i="7"/>
  <c r="BV305" i="7"/>
  <c r="BZ305" i="7"/>
  <c r="CD305" i="7"/>
  <c r="CH305" i="7"/>
  <c r="CL305" i="7"/>
  <c r="CP305" i="7"/>
  <c r="CT305" i="7"/>
  <c r="CX305" i="7"/>
  <c r="DB305" i="7"/>
  <c r="DF305" i="7"/>
  <c r="DJ305" i="7"/>
  <c r="DN305" i="7"/>
  <c r="DR305" i="7"/>
  <c r="DV305" i="7"/>
  <c r="DZ305" i="7"/>
  <c r="ED305" i="7"/>
  <c r="EH305" i="7"/>
  <c r="EL305" i="7"/>
  <c r="EP305" i="7"/>
  <c r="ET305" i="7"/>
  <c r="EX305" i="7"/>
  <c r="FB305" i="7"/>
  <c r="FF305" i="7"/>
  <c r="FJ305" i="7"/>
  <c r="FN305" i="7"/>
  <c r="FR305" i="7"/>
  <c r="FV305" i="7"/>
  <c r="FZ305" i="7"/>
  <c r="GD305" i="7"/>
  <c r="GH305" i="7"/>
  <c r="GL305" i="7"/>
  <c r="GP305" i="7"/>
  <c r="GT305" i="7"/>
  <c r="GX305" i="7"/>
  <c r="HB305" i="7"/>
  <c r="HF305" i="7"/>
  <c r="HJ305" i="7"/>
  <c r="HO305" i="7"/>
  <c r="HS305" i="7"/>
  <c r="HW305" i="7"/>
  <c r="IA305" i="7"/>
  <c r="IG305" i="7"/>
  <c r="IK305" i="7"/>
  <c r="IO305" i="7"/>
  <c r="IS305" i="7"/>
  <c r="IW305" i="7"/>
  <c r="JA305" i="7"/>
  <c r="JE305" i="7"/>
  <c r="JI305" i="7"/>
  <c r="JM305" i="7"/>
  <c r="JQ305" i="7"/>
  <c r="JU305" i="7"/>
  <c r="AQ305" i="7"/>
  <c r="AU305" i="7"/>
  <c r="AY305" i="7"/>
  <c r="BC305" i="7"/>
  <c r="BG305" i="7"/>
  <c r="BK305" i="7"/>
  <c r="BO305" i="7"/>
  <c r="BS305" i="7"/>
  <c r="BW305" i="7"/>
  <c r="CA305" i="7"/>
  <c r="CE305" i="7"/>
  <c r="CI305" i="7"/>
  <c r="CM305" i="7"/>
  <c r="CQ305" i="7"/>
  <c r="CU305" i="7"/>
  <c r="CY305" i="7"/>
  <c r="DC305" i="7"/>
  <c r="DG305" i="7"/>
  <c r="DK305" i="7"/>
  <c r="DO305" i="7"/>
  <c r="DS305" i="7"/>
  <c r="DW305" i="7"/>
  <c r="EA305" i="7"/>
  <c r="EE305" i="7"/>
  <c r="EI305" i="7"/>
  <c r="EM305" i="7"/>
  <c r="EQ305" i="7"/>
  <c r="EU305" i="7"/>
  <c r="EY305" i="7"/>
  <c r="FC305" i="7"/>
  <c r="FG305" i="7"/>
  <c r="FK305" i="7"/>
  <c r="FO305" i="7"/>
  <c r="FS305" i="7"/>
  <c r="FW305" i="7"/>
  <c r="GA305" i="7"/>
  <c r="GE305" i="7"/>
  <c r="GI305" i="7"/>
  <c r="GM305" i="7"/>
  <c r="GQ305" i="7"/>
  <c r="GU305" i="7"/>
  <c r="GY305" i="7"/>
  <c r="HC305" i="7"/>
  <c r="HG305" i="7"/>
  <c r="HK305" i="7"/>
  <c r="HP305" i="7"/>
  <c r="HT305" i="7"/>
  <c r="HX305" i="7"/>
  <c r="ID305" i="7"/>
  <c r="IH305" i="7"/>
  <c r="IL305" i="7"/>
  <c r="IP305" i="7"/>
  <c r="IT305" i="7"/>
  <c r="IX305" i="7"/>
  <c r="JB305" i="7"/>
  <c r="JF305" i="7"/>
  <c r="JJ305" i="7"/>
  <c r="JN305" i="7"/>
  <c r="JR305" i="7"/>
  <c r="AR305" i="7"/>
  <c r="AV305" i="7"/>
  <c r="AZ305" i="7"/>
  <c r="BD305" i="7"/>
  <c r="BH305" i="7"/>
  <c r="BL305" i="7"/>
  <c r="BP305" i="7"/>
  <c r="BT305" i="7"/>
  <c r="BX305" i="7"/>
  <c r="CB305" i="7"/>
  <c r="CF305" i="7"/>
  <c r="CJ305" i="7"/>
  <c r="CN305" i="7"/>
  <c r="CR305" i="7"/>
  <c r="CV305" i="7"/>
  <c r="CZ305" i="7"/>
  <c r="DD305" i="7"/>
  <c r="DH305" i="7"/>
  <c r="DL305" i="7"/>
  <c r="DP305" i="7"/>
  <c r="DT305" i="7"/>
  <c r="DX305" i="7"/>
  <c r="EB305" i="7"/>
  <c r="EF305" i="7"/>
  <c r="EJ305" i="7"/>
  <c r="EN305" i="7"/>
  <c r="ER305" i="7"/>
  <c r="EV305" i="7"/>
  <c r="EZ305" i="7"/>
  <c r="FD305" i="7"/>
  <c r="FH305" i="7"/>
  <c r="FL305" i="7"/>
  <c r="FP305" i="7"/>
  <c r="FT305" i="7"/>
  <c r="FX305" i="7"/>
  <c r="GB305" i="7"/>
  <c r="GF305" i="7"/>
  <c r="GJ305" i="7"/>
  <c r="GN305" i="7"/>
  <c r="GR305" i="7"/>
  <c r="GV305" i="7"/>
  <c r="GZ305" i="7"/>
  <c r="HD305" i="7"/>
  <c r="HH305" i="7"/>
  <c r="HL305" i="7"/>
  <c r="HQ305" i="7"/>
  <c r="HU305" i="7"/>
  <c r="HY305" i="7"/>
  <c r="IE305" i="7"/>
  <c r="II305" i="7"/>
  <c r="IM305" i="7"/>
  <c r="IQ305" i="7"/>
  <c r="IU305" i="7"/>
  <c r="IY305" i="7"/>
  <c r="JC305" i="7"/>
  <c r="JG305" i="7"/>
  <c r="JK305" i="7"/>
  <c r="JO305" i="7"/>
  <c r="JS305" i="7"/>
  <c r="AO303" i="7"/>
  <c r="AS303" i="7"/>
  <c r="AW303" i="7"/>
  <c r="BA303" i="7"/>
  <c r="BE303" i="7"/>
  <c r="BI303" i="7"/>
  <c r="BM303" i="7"/>
  <c r="BQ303" i="7"/>
  <c r="BU303" i="7"/>
  <c r="BY303" i="7"/>
  <c r="CC303" i="7"/>
  <c r="CG303" i="7"/>
  <c r="CK303" i="7"/>
  <c r="CO303" i="7"/>
  <c r="CS303" i="7"/>
  <c r="CW303" i="7"/>
  <c r="DA303" i="7"/>
  <c r="DE303" i="7"/>
  <c r="DI303" i="7"/>
  <c r="DM303" i="7"/>
  <c r="DQ303" i="7"/>
  <c r="DU303" i="7"/>
  <c r="DY303" i="7"/>
  <c r="EC303" i="7"/>
  <c r="EG303" i="7"/>
  <c r="EK303" i="7"/>
  <c r="EO303" i="7"/>
  <c r="ES303" i="7"/>
  <c r="EW303" i="7"/>
  <c r="FA303" i="7"/>
  <c r="FE303" i="7"/>
  <c r="FI303" i="7"/>
  <c r="FM303" i="7"/>
  <c r="FQ303" i="7"/>
  <c r="FU303" i="7"/>
  <c r="FY303" i="7"/>
  <c r="GC303" i="7"/>
  <c r="GG303" i="7"/>
  <c r="GK303" i="7"/>
  <c r="GO303" i="7"/>
  <c r="GS303" i="7"/>
  <c r="GW303" i="7"/>
  <c r="HA303" i="7"/>
  <c r="HE303" i="7"/>
  <c r="HI303" i="7"/>
  <c r="HN303" i="7"/>
  <c r="HR303" i="7"/>
  <c r="HV303" i="7"/>
  <c r="HZ303" i="7"/>
  <c r="IF303" i="7"/>
  <c r="IJ303" i="7"/>
  <c r="IN303" i="7"/>
  <c r="IR303" i="7"/>
  <c r="IV303" i="7"/>
  <c r="IZ303" i="7"/>
  <c r="JD303" i="7"/>
  <c r="JH303" i="7"/>
  <c r="JL303" i="7"/>
  <c r="JP303" i="7"/>
  <c r="JT303" i="7"/>
  <c r="AP303" i="7"/>
  <c r="AT303" i="7"/>
  <c r="AX303" i="7"/>
  <c r="BB303" i="7"/>
  <c r="BF303" i="7"/>
  <c r="BJ303" i="7"/>
  <c r="BN303" i="7"/>
  <c r="BR303" i="7"/>
  <c r="BV303" i="7"/>
  <c r="BZ303" i="7"/>
  <c r="CD303" i="7"/>
  <c r="CH303" i="7"/>
  <c r="CL303" i="7"/>
  <c r="CP303" i="7"/>
  <c r="CT303" i="7"/>
  <c r="CX303" i="7"/>
  <c r="DB303" i="7"/>
  <c r="DF303" i="7"/>
  <c r="DJ303" i="7"/>
  <c r="DN303" i="7"/>
  <c r="DR303" i="7"/>
  <c r="DV303" i="7"/>
  <c r="DZ303" i="7"/>
  <c r="ED303" i="7"/>
  <c r="EH303" i="7"/>
  <c r="EL303" i="7"/>
  <c r="EP303" i="7"/>
  <c r="ET303" i="7"/>
  <c r="EX303" i="7"/>
  <c r="FB303" i="7"/>
  <c r="FF303" i="7"/>
  <c r="FJ303" i="7"/>
  <c r="FN303" i="7"/>
  <c r="FR303" i="7"/>
  <c r="FV303" i="7"/>
  <c r="FZ303" i="7"/>
  <c r="GD303" i="7"/>
  <c r="GH303" i="7"/>
  <c r="GL303" i="7"/>
  <c r="GP303" i="7"/>
  <c r="GT303" i="7"/>
  <c r="GX303" i="7"/>
  <c r="HB303" i="7"/>
  <c r="HF303" i="7"/>
  <c r="HJ303" i="7"/>
  <c r="HO303" i="7"/>
  <c r="HS303" i="7"/>
  <c r="HW303" i="7"/>
  <c r="IA303" i="7"/>
  <c r="IG303" i="7"/>
  <c r="IK303" i="7"/>
  <c r="IO303" i="7"/>
  <c r="IS303" i="7"/>
  <c r="IW303" i="7"/>
  <c r="JA303" i="7"/>
  <c r="JE303" i="7"/>
  <c r="JI303" i="7"/>
  <c r="JM303" i="7"/>
  <c r="JQ303" i="7"/>
  <c r="JU303" i="7"/>
  <c r="AQ303" i="7"/>
  <c r="AU303" i="7"/>
  <c r="AY303" i="7"/>
  <c r="BC303" i="7"/>
  <c r="BG303" i="7"/>
  <c r="BK303" i="7"/>
  <c r="BO303" i="7"/>
  <c r="BS303" i="7"/>
  <c r="BW303" i="7"/>
  <c r="CA303" i="7"/>
  <c r="CE303" i="7"/>
  <c r="CI303" i="7"/>
  <c r="CM303" i="7"/>
  <c r="CQ303" i="7"/>
  <c r="CU303" i="7"/>
  <c r="CY303" i="7"/>
  <c r="DC303" i="7"/>
  <c r="DG303" i="7"/>
  <c r="DK303" i="7"/>
  <c r="DO303" i="7"/>
  <c r="DS303" i="7"/>
  <c r="DW303" i="7"/>
  <c r="EA303" i="7"/>
  <c r="EE303" i="7"/>
  <c r="EI303" i="7"/>
  <c r="EM303" i="7"/>
  <c r="EQ303" i="7"/>
  <c r="EU303" i="7"/>
  <c r="EY303" i="7"/>
  <c r="FC303" i="7"/>
  <c r="FG303" i="7"/>
  <c r="FK303" i="7"/>
  <c r="FO303" i="7"/>
  <c r="FS303" i="7"/>
  <c r="FW303" i="7"/>
  <c r="GA303" i="7"/>
  <c r="GE303" i="7"/>
  <c r="GI303" i="7"/>
  <c r="GM303" i="7"/>
  <c r="GQ303" i="7"/>
  <c r="GU303" i="7"/>
  <c r="GY303" i="7"/>
  <c r="HC303" i="7"/>
  <c r="HG303" i="7"/>
  <c r="HL303" i="7"/>
  <c r="HP303" i="7"/>
  <c r="HT303" i="7"/>
  <c r="HX303" i="7"/>
  <c r="ID303" i="7"/>
  <c r="IH303" i="7"/>
  <c r="IL303" i="7"/>
  <c r="IP303" i="7"/>
  <c r="IT303" i="7"/>
  <c r="IX303" i="7"/>
  <c r="JB303" i="7"/>
  <c r="JF303" i="7"/>
  <c r="JJ303" i="7"/>
  <c r="JN303" i="7"/>
  <c r="JR303" i="7"/>
  <c r="AR303" i="7"/>
  <c r="AV303" i="7"/>
  <c r="AZ303" i="7"/>
  <c r="BD303" i="7"/>
  <c r="BH303" i="7"/>
  <c r="BL303" i="7"/>
  <c r="BP303" i="7"/>
  <c r="BT303" i="7"/>
  <c r="BX303" i="7"/>
  <c r="CB303" i="7"/>
  <c r="CF303" i="7"/>
  <c r="CJ303" i="7"/>
  <c r="CN303" i="7"/>
  <c r="CR303" i="7"/>
  <c r="CV303" i="7"/>
  <c r="CZ303" i="7"/>
  <c r="DD303" i="7"/>
  <c r="DH303" i="7"/>
  <c r="DL303" i="7"/>
  <c r="DP303" i="7"/>
  <c r="DT303" i="7"/>
  <c r="DX303" i="7"/>
  <c r="EB303" i="7"/>
  <c r="EF303" i="7"/>
  <c r="EJ303" i="7"/>
  <c r="EN303" i="7"/>
  <c r="ER303" i="7"/>
  <c r="EV303" i="7"/>
  <c r="EZ303" i="7"/>
  <c r="FD303" i="7"/>
  <c r="FH303" i="7"/>
  <c r="FL303" i="7"/>
  <c r="FP303" i="7"/>
  <c r="FT303" i="7"/>
  <c r="FX303" i="7"/>
  <c r="GB303" i="7"/>
  <c r="GF303" i="7"/>
  <c r="GJ303" i="7"/>
  <c r="GN303" i="7"/>
  <c r="GR303" i="7"/>
  <c r="GV303" i="7"/>
  <c r="GZ303" i="7"/>
  <c r="HD303" i="7"/>
  <c r="HH303" i="7"/>
  <c r="HM303" i="7"/>
  <c r="HQ303" i="7"/>
  <c r="HU303" i="7"/>
  <c r="HY303" i="7"/>
  <c r="IE303" i="7"/>
  <c r="II303" i="7"/>
  <c r="IM303" i="7"/>
  <c r="IQ303" i="7"/>
  <c r="IU303" i="7"/>
  <c r="IY303" i="7"/>
  <c r="JC303" i="7"/>
  <c r="JG303" i="7"/>
  <c r="JK303" i="7"/>
  <c r="JO303" i="7"/>
  <c r="JS303" i="7"/>
  <c r="AQ301" i="7"/>
  <c r="AU301" i="7"/>
  <c r="AY301" i="7"/>
  <c r="BC301" i="7"/>
  <c r="BG301" i="7"/>
  <c r="BK301" i="7"/>
  <c r="BO301" i="7"/>
  <c r="BS301" i="7"/>
  <c r="BW301" i="7"/>
  <c r="CA301" i="7"/>
  <c r="CE301" i="7"/>
  <c r="CI301" i="7"/>
  <c r="CM301" i="7"/>
  <c r="CQ301" i="7"/>
  <c r="CU301" i="7"/>
  <c r="CY301" i="7"/>
  <c r="DC301" i="7"/>
  <c r="DG301" i="7"/>
  <c r="DK301" i="7"/>
  <c r="DO301" i="7"/>
  <c r="DS301" i="7"/>
  <c r="DW301" i="7"/>
  <c r="EA301" i="7"/>
  <c r="EE301" i="7"/>
  <c r="EI301" i="7"/>
  <c r="EM301" i="7"/>
  <c r="EQ301" i="7"/>
  <c r="EU301" i="7"/>
  <c r="EY301" i="7"/>
  <c r="FC301" i="7"/>
  <c r="FG301" i="7"/>
  <c r="FK301" i="7"/>
  <c r="FO301" i="7"/>
  <c r="FS301" i="7"/>
  <c r="FW301" i="7"/>
  <c r="GA301" i="7"/>
  <c r="GE301" i="7"/>
  <c r="GI301" i="7"/>
  <c r="GM301" i="7"/>
  <c r="GQ301" i="7"/>
  <c r="GU301" i="7"/>
  <c r="GY301" i="7"/>
  <c r="HC301" i="7"/>
  <c r="HG301" i="7"/>
  <c r="HN301" i="7"/>
  <c r="HR301" i="7"/>
  <c r="HV301" i="7"/>
  <c r="HZ301" i="7"/>
  <c r="IF301" i="7"/>
  <c r="IJ301" i="7"/>
  <c r="IN301" i="7"/>
  <c r="IR301" i="7"/>
  <c r="IV301" i="7"/>
  <c r="IZ301" i="7"/>
  <c r="JD301" i="7"/>
  <c r="JH301" i="7"/>
  <c r="JL301" i="7"/>
  <c r="JP301" i="7"/>
  <c r="JT301" i="7"/>
  <c r="AR301" i="7"/>
  <c r="AV301" i="7"/>
  <c r="AZ301" i="7"/>
  <c r="BD301" i="7"/>
  <c r="BH301" i="7"/>
  <c r="BL301" i="7"/>
  <c r="BP301" i="7"/>
  <c r="BT301" i="7"/>
  <c r="BX301" i="7"/>
  <c r="CB301" i="7"/>
  <c r="CF301" i="7"/>
  <c r="CJ301" i="7"/>
  <c r="CN301" i="7"/>
  <c r="CR301" i="7"/>
  <c r="CV301" i="7"/>
  <c r="CZ301" i="7"/>
  <c r="DD301" i="7"/>
  <c r="DH301" i="7"/>
  <c r="DL301" i="7"/>
  <c r="DP301" i="7"/>
  <c r="DT301" i="7"/>
  <c r="DX301" i="7"/>
  <c r="EB301" i="7"/>
  <c r="EF301" i="7"/>
  <c r="EJ301" i="7"/>
  <c r="EN301" i="7"/>
  <c r="ER301" i="7"/>
  <c r="EV301" i="7"/>
  <c r="EZ301" i="7"/>
  <c r="FD301" i="7"/>
  <c r="FH301" i="7"/>
  <c r="FL301" i="7"/>
  <c r="FP301" i="7"/>
  <c r="FT301" i="7"/>
  <c r="FX301" i="7"/>
  <c r="GB301" i="7"/>
  <c r="GF301" i="7"/>
  <c r="GJ301" i="7"/>
  <c r="GN301" i="7"/>
  <c r="GR301" i="7"/>
  <c r="GV301" i="7"/>
  <c r="GZ301" i="7"/>
  <c r="HD301" i="7"/>
  <c r="HI301" i="7"/>
  <c r="HO301" i="7"/>
  <c r="HS301" i="7"/>
  <c r="HW301" i="7"/>
  <c r="IA301" i="7"/>
  <c r="IG301" i="7"/>
  <c r="IK301" i="7"/>
  <c r="IO301" i="7"/>
  <c r="IS301" i="7"/>
  <c r="IW301" i="7"/>
  <c r="JA301" i="7"/>
  <c r="JE301" i="7"/>
  <c r="JI301" i="7"/>
  <c r="JM301" i="7"/>
  <c r="JQ301" i="7"/>
  <c r="JU301" i="7"/>
  <c r="AO301" i="7"/>
  <c r="AS301" i="7"/>
  <c r="AW301" i="7"/>
  <c r="BA301" i="7"/>
  <c r="BE301" i="7"/>
  <c r="BI301" i="7"/>
  <c r="BM301" i="7"/>
  <c r="BQ301" i="7"/>
  <c r="BU301" i="7"/>
  <c r="BY301" i="7"/>
  <c r="CC301" i="7"/>
  <c r="CG301" i="7"/>
  <c r="CK301" i="7"/>
  <c r="CO301" i="7"/>
  <c r="CS301" i="7"/>
  <c r="CW301" i="7"/>
  <c r="DA301" i="7"/>
  <c r="DE301" i="7"/>
  <c r="DI301" i="7"/>
  <c r="DM301" i="7"/>
  <c r="DQ301" i="7"/>
  <c r="DU301" i="7"/>
  <c r="DY301" i="7"/>
  <c r="EC301" i="7"/>
  <c r="EG301" i="7"/>
  <c r="EK301" i="7"/>
  <c r="EO301" i="7"/>
  <c r="ES301" i="7"/>
  <c r="EW301" i="7"/>
  <c r="FA301" i="7"/>
  <c r="FE301" i="7"/>
  <c r="FI301" i="7"/>
  <c r="FM301" i="7"/>
  <c r="FQ301" i="7"/>
  <c r="FU301" i="7"/>
  <c r="FY301" i="7"/>
  <c r="GC301" i="7"/>
  <c r="GG301" i="7"/>
  <c r="GK301" i="7"/>
  <c r="GO301" i="7"/>
  <c r="GS301" i="7"/>
  <c r="GW301" i="7"/>
  <c r="HA301" i="7"/>
  <c r="HE301" i="7"/>
  <c r="HL301" i="7"/>
  <c r="HP301" i="7"/>
  <c r="HT301" i="7"/>
  <c r="HX301" i="7"/>
  <c r="ID301" i="7"/>
  <c r="IH301" i="7"/>
  <c r="IL301" i="7"/>
  <c r="IP301" i="7"/>
  <c r="IT301" i="7"/>
  <c r="IX301" i="7"/>
  <c r="JB301" i="7"/>
  <c r="JF301" i="7"/>
  <c r="JJ301" i="7"/>
  <c r="JN301" i="7"/>
  <c r="JR301" i="7"/>
  <c r="AP301" i="7"/>
  <c r="AT301" i="7"/>
  <c r="AX301" i="7"/>
  <c r="BB301" i="7"/>
  <c r="BF301" i="7"/>
  <c r="BJ301" i="7"/>
  <c r="BN301" i="7"/>
  <c r="BR301" i="7"/>
  <c r="BV301" i="7"/>
  <c r="BZ301" i="7"/>
  <c r="CD301" i="7"/>
  <c r="CH301" i="7"/>
  <c r="CL301" i="7"/>
  <c r="CP301" i="7"/>
  <c r="CT301" i="7"/>
  <c r="CX301" i="7"/>
  <c r="DB301" i="7"/>
  <c r="DF301" i="7"/>
  <c r="DJ301" i="7"/>
  <c r="DN301" i="7"/>
  <c r="DR301" i="7"/>
  <c r="DV301" i="7"/>
  <c r="DZ301" i="7"/>
  <c r="ED301" i="7"/>
  <c r="EH301" i="7"/>
  <c r="EL301" i="7"/>
  <c r="EP301" i="7"/>
  <c r="ET301" i="7"/>
  <c r="EX301" i="7"/>
  <c r="FB301" i="7"/>
  <c r="FF301" i="7"/>
  <c r="FJ301" i="7"/>
  <c r="FN301" i="7"/>
  <c r="FR301" i="7"/>
  <c r="FV301" i="7"/>
  <c r="FZ301" i="7"/>
  <c r="GD301" i="7"/>
  <c r="GH301" i="7"/>
  <c r="GL301" i="7"/>
  <c r="GP301" i="7"/>
  <c r="GT301" i="7"/>
  <c r="GX301" i="7"/>
  <c r="HB301" i="7"/>
  <c r="HF301" i="7"/>
  <c r="HM301" i="7"/>
  <c r="HQ301" i="7"/>
  <c r="HU301" i="7"/>
  <c r="HY301" i="7"/>
  <c r="IE301" i="7"/>
  <c r="II301" i="7"/>
  <c r="IM301" i="7"/>
  <c r="IQ301" i="7"/>
  <c r="IU301" i="7"/>
  <c r="IY301" i="7"/>
  <c r="JC301" i="7"/>
  <c r="JG301" i="7"/>
  <c r="JK301" i="7"/>
  <c r="JO301" i="7"/>
  <c r="JS301" i="7"/>
  <c r="AQ299" i="7"/>
  <c r="AU299" i="7"/>
  <c r="AY299" i="7"/>
  <c r="BC299" i="7"/>
  <c r="BG299" i="7"/>
  <c r="BK299" i="7"/>
  <c r="BO299" i="7"/>
  <c r="BS299" i="7"/>
  <c r="BW299" i="7"/>
  <c r="CA299" i="7"/>
  <c r="CE299" i="7"/>
  <c r="CI299" i="7"/>
  <c r="CM299" i="7"/>
  <c r="CQ299" i="7"/>
  <c r="CU299" i="7"/>
  <c r="CY299" i="7"/>
  <c r="DC299" i="7"/>
  <c r="DG299" i="7"/>
  <c r="DK299" i="7"/>
  <c r="DO299" i="7"/>
  <c r="DS299" i="7"/>
  <c r="DW299" i="7"/>
  <c r="EA299" i="7"/>
  <c r="EE299" i="7"/>
  <c r="EI299" i="7"/>
  <c r="EM299" i="7"/>
  <c r="EQ299" i="7"/>
  <c r="EU299" i="7"/>
  <c r="EY299" i="7"/>
  <c r="FC299" i="7"/>
  <c r="FG299" i="7"/>
  <c r="FK299" i="7"/>
  <c r="FO299" i="7"/>
  <c r="FS299" i="7"/>
  <c r="FW299" i="7"/>
  <c r="GA299" i="7"/>
  <c r="GE299" i="7"/>
  <c r="GI299" i="7"/>
  <c r="GM299" i="7"/>
  <c r="GQ299" i="7"/>
  <c r="GU299" i="7"/>
  <c r="GY299" i="7"/>
  <c r="HC299" i="7"/>
  <c r="HG299" i="7"/>
  <c r="HL299" i="7"/>
  <c r="HR299" i="7"/>
  <c r="HV299" i="7"/>
  <c r="HZ299" i="7"/>
  <c r="IF299" i="7"/>
  <c r="IJ299" i="7"/>
  <c r="IN299" i="7"/>
  <c r="IR299" i="7"/>
  <c r="IV299" i="7"/>
  <c r="IZ299" i="7"/>
  <c r="JD299" i="7"/>
  <c r="JH299" i="7"/>
  <c r="JL299" i="7"/>
  <c r="JP299" i="7"/>
  <c r="JT299" i="7"/>
  <c r="AR299" i="7"/>
  <c r="AV299" i="7"/>
  <c r="AZ299" i="7"/>
  <c r="BD299" i="7"/>
  <c r="BH299" i="7"/>
  <c r="BL299" i="7"/>
  <c r="BP299" i="7"/>
  <c r="BT299" i="7"/>
  <c r="BX299" i="7"/>
  <c r="CB299" i="7"/>
  <c r="CF299" i="7"/>
  <c r="CJ299" i="7"/>
  <c r="CN299" i="7"/>
  <c r="CR299" i="7"/>
  <c r="CV299" i="7"/>
  <c r="CZ299" i="7"/>
  <c r="DD299" i="7"/>
  <c r="DH299" i="7"/>
  <c r="DL299" i="7"/>
  <c r="DP299" i="7"/>
  <c r="DT299" i="7"/>
  <c r="DX299" i="7"/>
  <c r="EB299" i="7"/>
  <c r="EF299" i="7"/>
  <c r="EJ299" i="7"/>
  <c r="EN299" i="7"/>
  <c r="ER299" i="7"/>
  <c r="EV299" i="7"/>
  <c r="EZ299" i="7"/>
  <c r="FD299" i="7"/>
  <c r="FH299" i="7"/>
  <c r="FL299" i="7"/>
  <c r="FP299" i="7"/>
  <c r="FT299" i="7"/>
  <c r="FX299" i="7"/>
  <c r="GB299" i="7"/>
  <c r="GF299" i="7"/>
  <c r="GJ299" i="7"/>
  <c r="GN299" i="7"/>
  <c r="GR299" i="7"/>
  <c r="GV299" i="7"/>
  <c r="GZ299" i="7"/>
  <c r="HD299" i="7"/>
  <c r="HI299" i="7"/>
  <c r="HM299" i="7"/>
  <c r="HS299" i="7"/>
  <c r="HW299" i="7"/>
  <c r="IA299" i="7"/>
  <c r="IG299" i="7"/>
  <c r="IK299" i="7"/>
  <c r="IO299" i="7"/>
  <c r="IS299" i="7"/>
  <c r="IW299" i="7"/>
  <c r="JA299" i="7"/>
  <c r="JE299" i="7"/>
  <c r="JI299" i="7"/>
  <c r="JM299" i="7"/>
  <c r="JQ299" i="7"/>
  <c r="JU299" i="7"/>
  <c r="AO299" i="7"/>
  <c r="AS299" i="7"/>
  <c r="AW299" i="7"/>
  <c r="BA299" i="7"/>
  <c r="BE299" i="7"/>
  <c r="BI299" i="7"/>
  <c r="BM299" i="7"/>
  <c r="BQ299" i="7"/>
  <c r="BU299" i="7"/>
  <c r="BY299" i="7"/>
  <c r="CC299" i="7"/>
  <c r="CG299" i="7"/>
  <c r="CK299" i="7"/>
  <c r="CO299" i="7"/>
  <c r="CS299" i="7"/>
  <c r="CW299" i="7"/>
  <c r="DA299" i="7"/>
  <c r="DE299" i="7"/>
  <c r="DI299" i="7"/>
  <c r="DM299" i="7"/>
  <c r="DQ299" i="7"/>
  <c r="DU299" i="7"/>
  <c r="DY299" i="7"/>
  <c r="EC299" i="7"/>
  <c r="EG299" i="7"/>
  <c r="EK299" i="7"/>
  <c r="EO299" i="7"/>
  <c r="ES299" i="7"/>
  <c r="EW299" i="7"/>
  <c r="FA299" i="7"/>
  <c r="FE299" i="7"/>
  <c r="FI299" i="7"/>
  <c r="FM299" i="7"/>
  <c r="FQ299" i="7"/>
  <c r="FU299" i="7"/>
  <c r="FY299" i="7"/>
  <c r="GC299" i="7"/>
  <c r="GG299" i="7"/>
  <c r="GK299" i="7"/>
  <c r="GO299" i="7"/>
  <c r="GS299" i="7"/>
  <c r="GW299" i="7"/>
  <c r="HA299" i="7"/>
  <c r="HE299" i="7"/>
  <c r="HJ299" i="7"/>
  <c r="HP299" i="7"/>
  <c r="HT299" i="7"/>
  <c r="HX299" i="7"/>
  <c r="ID299" i="7"/>
  <c r="IH299" i="7"/>
  <c r="IL299" i="7"/>
  <c r="IP299" i="7"/>
  <c r="IT299" i="7"/>
  <c r="IX299" i="7"/>
  <c r="JB299" i="7"/>
  <c r="JF299" i="7"/>
  <c r="JJ299" i="7"/>
  <c r="JN299" i="7"/>
  <c r="JR299" i="7"/>
  <c r="AP299" i="7"/>
  <c r="AT299" i="7"/>
  <c r="AX299" i="7"/>
  <c r="BB299" i="7"/>
  <c r="BF299" i="7"/>
  <c r="BJ299" i="7"/>
  <c r="BN299" i="7"/>
  <c r="BR299" i="7"/>
  <c r="BV299" i="7"/>
  <c r="BZ299" i="7"/>
  <c r="CD299" i="7"/>
  <c r="CH299" i="7"/>
  <c r="CL299" i="7"/>
  <c r="CP299" i="7"/>
  <c r="CT299" i="7"/>
  <c r="CX299" i="7"/>
  <c r="DB299" i="7"/>
  <c r="DF299" i="7"/>
  <c r="DJ299" i="7"/>
  <c r="DN299" i="7"/>
  <c r="DR299" i="7"/>
  <c r="DV299" i="7"/>
  <c r="DZ299" i="7"/>
  <c r="ED299" i="7"/>
  <c r="EH299" i="7"/>
  <c r="EL299" i="7"/>
  <c r="EP299" i="7"/>
  <c r="ET299" i="7"/>
  <c r="EX299" i="7"/>
  <c r="FB299" i="7"/>
  <c r="FF299" i="7"/>
  <c r="FJ299" i="7"/>
  <c r="FN299" i="7"/>
  <c r="FR299" i="7"/>
  <c r="FV299" i="7"/>
  <c r="FZ299" i="7"/>
  <c r="GD299" i="7"/>
  <c r="GH299" i="7"/>
  <c r="GL299" i="7"/>
  <c r="GP299" i="7"/>
  <c r="GT299" i="7"/>
  <c r="GX299" i="7"/>
  <c r="HB299" i="7"/>
  <c r="HF299" i="7"/>
  <c r="HK299" i="7"/>
  <c r="HQ299" i="7"/>
  <c r="HU299" i="7"/>
  <c r="HY299" i="7"/>
  <c r="IE299" i="7"/>
  <c r="II299" i="7"/>
  <c r="IM299" i="7"/>
  <c r="IQ299" i="7"/>
  <c r="IU299" i="7"/>
  <c r="IY299" i="7"/>
  <c r="JC299" i="7"/>
  <c r="JG299" i="7"/>
  <c r="JK299" i="7"/>
  <c r="JO299" i="7"/>
  <c r="JS299" i="7"/>
  <c r="AQ297" i="7"/>
  <c r="AU297" i="7"/>
  <c r="AY297" i="7"/>
  <c r="BC297" i="7"/>
  <c r="BG297" i="7"/>
  <c r="BK297" i="7"/>
  <c r="BO297" i="7"/>
  <c r="BS297" i="7"/>
  <c r="BW297" i="7"/>
  <c r="CA297" i="7"/>
  <c r="CE297" i="7"/>
  <c r="CI297" i="7"/>
  <c r="CM297" i="7"/>
  <c r="CQ297" i="7"/>
  <c r="CU297" i="7"/>
  <c r="CY297" i="7"/>
  <c r="DC297" i="7"/>
  <c r="DG297" i="7"/>
  <c r="DK297" i="7"/>
  <c r="DO297" i="7"/>
  <c r="DS297" i="7"/>
  <c r="DW297" i="7"/>
  <c r="EA297" i="7"/>
  <c r="EE297" i="7"/>
  <c r="EI297" i="7"/>
  <c r="EM297" i="7"/>
  <c r="EQ297" i="7"/>
  <c r="EU297" i="7"/>
  <c r="EY297" i="7"/>
  <c r="FC297" i="7"/>
  <c r="FG297" i="7"/>
  <c r="FK297" i="7"/>
  <c r="FO297" i="7"/>
  <c r="FS297" i="7"/>
  <c r="FW297" i="7"/>
  <c r="GA297" i="7"/>
  <c r="GE297" i="7"/>
  <c r="GI297" i="7"/>
  <c r="GM297" i="7"/>
  <c r="GQ297" i="7"/>
  <c r="GU297" i="7"/>
  <c r="GY297" i="7"/>
  <c r="HC297" i="7"/>
  <c r="HG297" i="7"/>
  <c r="HM297" i="7"/>
  <c r="HR297" i="7"/>
  <c r="HV297" i="7"/>
  <c r="HZ297" i="7"/>
  <c r="IF297" i="7"/>
  <c r="IJ297" i="7"/>
  <c r="IN297" i="7"/>
  <c r="IR297" i="7"/>
  <c r="IV297" i="7"/>
  <c r="IZ297" i="7"/>
  <c r="JD297" i="7"/>
  <c r="JH297" i="7"/>
  <c r="JL297" i="7"/>
  <c r="JP297" i="7"/>
  <c r="JT297" i="7"/>
  <c r="AR297" i="7"/>
  <c r="AV297" i="7"/>
  <c r="AZ297" i="7"/>
  <c r="BD297" i="7"/>
  <c r="BH297" i="7"/>
  <c r="BL297" i="7"/>
  <c r="BP297" i="7"/>
  <c r="BT297" i="7"/>
  <c r="BX297" i="7"/>
  <c r="CB297" i="7"/>
  <c r="CF297" i="7"/>
  <c r="CJ297" i="7"/>
  <c r="CN297" i="7"/>
  <c r="CR297" i="7"/>
  <c r="CV297" i="7"/>
  <c r="CZ297" i="7"/>
  <c r="DD297" i="7"/>
  <c r="DH297" i="7"/>
  <c r="DL297" i="7"/>
  <c r="DP297" i="7"/>
  <c r="DT297" i="7"/>
  <c r="DX297" i="7"/>
  <c r="EB297" i="7"/>
  <c r="EF297" i="7"/>
  <c r="EJ297" i="7"/>
  <c r="EN297" i="7"/>
  <c r="ER297" i="7"/>
  <c r="EV297" i="7"/>
  <c r="EZ297" i="7"/>
  <c r="FD297" i="7"/>
  <c r="FH297" i="7"/>
  <c r="FL297" i="7"/>
  <c r="FP297" i="7"/>
  <c r="FT297" i="7"/>
  <c r="FX297" i="7"/>
  <c r="GB297" i="7"/>
  <c r="GF297" i="7"/>
  <c r="GJ297" i="7"/>
  <c r="GN297" i="7"/>
  <c r="GR297" i="7"/>
  <c r="GV297" i="7"/>
  <c r="GZ297" i="7"/>
  <c r="HD297" i="7"/>
  <c r="HH297" i="7"/>
  <c r="HO297" i="7"/>
  <c r="HS297" i="7"/>
  <c r="HW297" i="7"/>
  <c r="IA297" i="7"/>
  <c r="IG297" i="7"/>
  <c r="IK297" i="7"/>
  <c r="IO297" i="7"/>
  <c r="IS297" i="7"/>
  <c r="IW297" i="7"/>
  <c r="JA297" i="7"/>
  <c r="JE297" i="7"/>
  <c r="JI297" i="7"/>
  <c r="JM297" i="7"/>
  <c r="JQ297" i="7"/>
  <c r="JU297" i="7"/>
  <c r="AO297" i="7"/>
  <c r="AS297" i="7"/>
  <c r="AW297" i="7"/>
  <c r="BA297" i="7"/>
  <c r="BE297" i="7"/>
  <c r="BI297" i="7"/>
  <c r="BM297" i="7"/>
  <c r="BQ297" i="7"/>
  <c r="BU297" i="7"/>
  <c r="BY297" i="7"/>
  <c r="CC297" i="7"/>
  <c r="CG297" i="7"/>
  <c r="CK297" i="7"/>
  <c r="CO297" i="7"/>
  <c r="CS297" i="7"/>
  <c r="CW297" i="7"/>
  <c r="DA297" i="7"/>
  <c r="DE297" i="7"/>
  <c r="DI297" i="7"/>
  <c r="DM297" i="7"/>
  <c r="DQ297" i="7"/>
  <c r="DU297" i="7"/>
  <c r="DY297" i="7"/>
  <c r="EC297" i="7"/>
  <c r="EG297" i="7"/>
  <c r="EK297" i="7"/>
  <c r="EO297" i="7"/>
  <c r="ES297" i="7"/>
  <c r="EW297" i="7"/>
  <c r="FA297" i="7"/>
  <c r="FE297" i="7"/>
  <c r="FI297" i="7"/>
  <c r="FM297" i="7"/>
  <c r="FQ297" i="7"/>
  <c r="FU297" i="7"/>
  <c r="FY297" i="7"/>
  <c r="GC297" i="7"/>
  <c r="GG297" i="7"/>
  <c r="GK297" i="7"/>
  <c r="GO297" i="7"/>
  <c r="GS297" i="7"/>
  <c r="GW297" i="7"/>
  <c r="HA297" i="7"/>
  <c r="HE297" i="7"/>
  <c r="HI297" i="7"/>
  <c r="HP297" i="7"/>
  <c r="HT297" i="7"/>
  <c r="HX297" i="7"/>
  <c r="ID297" i="7"/>
  <c r="IH297" i="7"/>
  <c r="IL297" i="7"/>
  <c r="IP297" i="7"/>
  <c r="IT297" i="7"/>
  <c r="IX297" i="7"/>
  <c r="JB297" i="7"/>
  <c r="JF297" i="7"/>
  <c r="JJ297" i="7"/>
  <c r="JN297" i="7"/>
  <c r="JR297" i="7"/>
  <c r="AP297" i="7"/>
  <c r="AT297" i="7"/>
  <c r="AX297" i="7"/>
  <c r="BB297" i="7"/>
  <c r="BF297" i="7"/>
  <c r="BJ297" i="7"/>
  <c r="BN297" i="7"/>
  <c r="BR297" i="7"/>
  <c r="BV297" i="7"/>
  <c r="BZ297" i="7"/>
  <c r="CD297" i="7"/>
  <c r="CH297" i="7"/>
  <c r="CL297" i="7"/>
  <c r="CP297" i="7"/>
  <c r="CT297" i="7"/>
  <c r="CX297" i="7"/>
  <c r="DB297" i="7"/>
  <c r="DF297" i="7"/>
  <c r="DJ297" i="7"/>
  <c r="DN297" i="7"/>
  <c r="DR297" i="7"/>
  <c r="DV297" i="7"/>
  <c r="DZ297" i="7"/>
  <c r="ED297" i="7"/>
  <c r="EH297" i="7"/>
  <c r="EL297" i="7"/>
  <c r="EP297" i="7"/>
  <c r="ET297" i="7"/>
  <c r="EX297" i="7"/>
  <c r="FB297" i="7"/>
  <c r="FF297" i="7"/>
  <c r="FJ297" i="7"/>
  <c r="FN297" i="7"/>
  <c r="FR297" i="7"/>
  <c r="FV297" i="7"/>
  <c r="FZ297" i="7"/>
  <c r="GD297" i="7"/>
  <c r="GH297" i="7"/>
  <c r="GL297" i="7"/>
  <c r="GP297" i="7"/>
  <c r="GT297" i="7"/>
  <c r="GX297" i="7"/>
  <c r="HB297" i="7"/>
  <c r="HF297" i="7"/>
  <c r="HL297" i="7"/>
  <c r="HQ297" i="7"/>
  <c r="HU297" i="7"/>
  <c r="HY297" i="7"/>
  <c r="IE297" i="7"/>
  <c r="II297" i="7"/>
  <c r="IM297" i="7"/>
  <c r="IQ297" i="7"/>
  <c r="IU297" i="7"/>
  <c r="IY297" i="7"/>
  <c r="JC297" i="7"/>
  <c r="JG297" i="7"/>
  <c r="JK297" i="7"/>
  <c r="JO297" i="7"/>
  <c r="JS297" i="7"/>
  <c r="AP295" i="7"/>
  <c r="AT295" i="7"/>
  <c r="AX295" i="7"/>
  <c r="BB295" i="7"/>
  <c r="BF295" i="7"/>
  <c r="BJ295" i="7"/>
  <c r="BN295" i="7"/>
  <c r="BR295" i="7"/>
  <c r="BV295" i="7"/>
  <c r="BZ295" i="7"/>
  <c r="CD295" i="7"/>
  <c r="CH295" i="7"/>
  <c r="CL295" i="7"/>
  <c r="CP295" i="7"/>
  <c r="CT295" i="7"/>
  <c r="CX295" i="7"/>
  <c r="DB295" i="7"/>
  <c r="DF295" i="7"/>
  <c r="DJ295" i="7"/>
  <c r="DN295" i="7"/>
  <c r="DR295" i="7"/>
  <c r="DV295" i="7"/>
  <c r="DZ295" i="7"/>
  <c r="ED295" i="7"/>
  <c r="EH295" i="7"/>
  <c r="EL295" i="7"/>
  <c r="EP295" i="7"/>
  <c r="ET295" i="7"/>
  <c r="EX295" i="7"/>
  <c r="FB295" i="7"/>
  <c r="FF295" i="7"/>
  <c r="FJ295" i="7"/>
  <c r="FN295" i="7"/>
  <c r="FR295" i="7"/>
  <c r="FV295" i="7"/>
  <c r="FZ295" i="7"/>
  <c r="GD295" i="7"/>
  <c r="GH295" i="7"/>
  <c r="GL295" i="7"/>
  <c r="GP295" i="7"/>
  <c r="GT295" i="7"/>
  <c r="GX295" i="7"/>
  <c r="HB295" i="7"/>
  <c r="HF295" i="7"/>
  <c r="HJ295" i="7"/>
  <c r="HO295" i="7"/>
  <c r="HS295" i="7"/>
  <c r="HW295" i="7"/>
  <c r="IA295" i="7"/>
  <c r="IG295" i="7"/>
  <c r="IK295" i="7"/>
  <c r="IO295" i="7"/>
  <c r="IS295" i="7"/>
  <c r="IW295" i="7"/>
  <c r="JA295" i="7"/>
  <c r="JE295" i="7"/>
  <c r="JI295" i="7"/>
  <c r="JM295" i="7"/>
  <c r="JQ295" i="7"/>
  <c r="JU295" i="7"/>
  <c r="AQ295" i="7"/>
  <c r="AU295" i="7"/>
  <c r="AY295" i="7"/>
  <c r="BC295" i="7"/>
  <c r="BG295" i="7"/>
  <c r="BK295" i="7"/>
  <c r="BO295" i="7"/>
  <c r="BS295" i="7"/>
  <c r="BW295" i="7"/>
  <c r="CA295" i="7"/>
  <c r="CE295" i="7"/>
  <c r="CI295" i="7"/>
  <c r="CM295" i="7"/>
  <c r="CQ295" i="7"/>
  <c r="CU295" i="7"/>
  <c r="CY295" i="7"/>
  <c r="DC295" i="7"/>
  <c r="DG295" i="7"/>
  <c r="DK295" i="7"/>
  <c r="DO295" i="7"/>
  <c r="DS295" i="7"/>
  <c r="DW295" i="7"/>
  <c r="EA295" i="7"/>
  <c r="EE295" i="7"/>
  <c r="EI295" i="7"/>
  <c r="EM295" i="7"/>
  <c r="EQ295" i="7"/>
  <c r="EU295" i="7"/>
  <c r="EY295" i="7"/>
  <c r="FC295" i="7"/>
  <c r="FG295" i="7"/>
  <c r="FK295" i="7"/>
  <c r="FO295" i="7"/>
  <c r="FS295" i="7"/>
  <c r="FW295" i="7"/>
  <c r="GA295" i="7"/>
  <c r="GE295" i="7"/>
  <c r="GI295" i="7"/>
  <c r="GM295" i="7"/>
  <c r="GQ295" i="7"/>
  <c r="GU295" i="7"/>
  <c r="GY295" i="7"/>
  <c r="HC295" i="7"/>
  <c r="HG295" i="7"/>
  <c r="HL295" i="7"/>
  <c r="HP295" i="7"/>
  <c r="HT295" i="7"/>
  <c r="HX295" i="7"/>
  <c r="ID295" i="7"/>
  <c r="IH295" i="7"/>
  <c r="IL295" i="7"/>
  <c r="IP295" i="7"/>
  <c r="IT295" i="7"/>
  <c r="IX295" i="7"/>
  <c r="JB295" i="7"/>
  <c r="JF295" i="7"/>
  <c r="JJ295" i="7"/>
  <c r="JN295" i="7"/>
  <c r="JR295" i="7"/>
  <c r="AR295" i="7"/>
  <c r="AV295" i="7"/>
  <c r="AZ295" i="7"/>
  <c r="BD295" i="7"/>
  <c r="BH295" i="7"/>
  <c r="BL295" i="7"/>
  <c r="BP295" i="7"/>
  <c r="BT295" i="7"/>
  <c r="BX295" i="7"/>
  <c r="CB295" i="7"/>
  <c r="CF295" i="7"/>
  <c r="CJ295" i="7"/>
  <c r="CN295" i="7"/>
  <c r="CR295" i="7"/>
  <c r="CV295" i="7"/>
  <c r="CZ295" i="7"/>
  <c r="DD295" i="7"/>
  <c r="DH295" i="7"/>
  <c r="DL295" i="7"/>
  <c r="DP295" i="7"/>
  <c r="DT295" i="7"/>
  <c r="DX295" i="7"/>
  <c r="EB295" i="7"/>
  <c r="EF295" i="7"/>
  <c r="EJ295" i="7"/>
  <c r="EN295" i="7"/>
  <c r="ER295" i="7"/>
  <c r="EV295" i="7"/>
  <c r="EZ295" i="7"/>
  <c r="FD295" i="7"/>
  <c r="FH295" i="7"/>
  <c r="FL295" i="7"/>
  <c r="FP295" i="7"/>
  <c r="FT295" i="7"/>
  <c r="FX295" i="7"/>
  <c r="GB295" i="7"/>
  <c r="GF295" i="7"/>
  <c r="GJ295" i="7"/>
  <c r="GN295" i="7"/>
  <c r="GR295" i="7"/>
  <c r="GV295" i="7"/>
  <c r="GZ295" i="7"/>
  <c r="HD295" i="7"/>
  <c r="HH295" i="7"/>
  <c r="HM295" i="7"/>
  <c r="HQ295" i="7"/>
  <c r="HU295" i="7"/>
  <c r="HY295" i="7"/>
  <c r="IE295" i="7"/>
  <c r="II295" i="7"/>
  <c r="IM295" i="7"/>
  <c r="IQ295" i="7"/>
  <c r="IU295" i="7"/>
  <c r="IY295" i="7"/>
  <c r="JC295" i="7"/>
  <c r="JG295" i="7"/>
  <c r="JK295" i="7"/>
  <c r="JO295" i="7"/>
  <c r="JS295" i="7"/>
  <c r="AO295" i="7"/>
  <c r="AS295" i="7"/>
  <c r="AW295" i="7"/>
  <c r="BA295" i="7"/>
  <c r="BE295" i="7"/>
  <c r="BI295" i="7"/>
  <c r="BM295" i="7"/>
  <c r="BQ295" i="7"/>
  <c r="BU295" i="7"/>
  <c r="BY295" i="7"/>
  <c r="CC295" i="7"/>
  <c r="CG295" i="7"/>
  <c r="CK295" i="7"/>
  <c r="CO295" i="7"/>
  <c r="CS295" i="7"/>
  <c r="CW295" i="7"/>
  <c r="DA295" i="7"/>
  <c r="DE295" i="7"/>
  <c r="DI295" i="7"/>
  <c r="DM295" i="7"/>
  <c r="DQ295" i="7"/>
  <c r="DU295" i="7"/>
  <c r="DY295" i="7"/>
  <c r="EC295" i="7"/>
  <c r="EG295" i="7"/>
  <c r="EK295" i="7"/>
  <c r="EO295" i="7"/>
  <c r="ES295" i="7"/>
  <c r="EW295" i="7"/>
  <c r="FA295" i="7"/>
  <c r="FE295" i="7"/>
  <c r="FI295" i="7"/>
  <c r="FM295" i="7"/>
  <c r="FQ295" i="7"/>
  <c r="FU295" i="7"/>
  <c r="FY295" i="7"/>
  <c r="GC295" i="7"/>
  <c r="GG295" i="7"/>
  <c r="GK295" i="7"/>
  <c r="GO295" i="7"/>
  <c r="GS295" i="7"/>
  <c r="GW295" i="7"/>
  <c r="HA295" i="7"/>
  <c r="HE295" i="7"/>
  <c r="HI295" i="7"/>
  <c r="HN295" i="7"/>
  <c r="HR295" i="7"/>
  <c r="HV295" i="7"/>
  <c r="HZ295" i="7"/>
  <c r="IF295" i="7"/>
  <c r="IJ295" i="7"/>
  <c r="IN295" i="7"/>
  <c r="IR295" i="7"/>
  <c r="IV295" i="7"/>
  <c r="IZ295" i="7"/>
  <c r="JD295" i="7"/>
  <c r="JH295" i="7"/>
  <c r="JL295" i="7"/>
  <c r="JP295" i="7"/>
  <c r="JT295" i="7"/>
  <c r="AO293" i="7"/>
  <c r="AS293" i="7"/>
  <c r="AW293" i="7"/>
  <c r="BA293" i="7"/>
  <c r="BE293" i="7"/>
  <c r="BI293" i="7"/>
  <c r="BM293" i="7"/>
  <c r="BQ293" i="7"/>
  <c r="BU293" i="7"/>
  <c r="BY293" i="7"/>
  <c r="CC293" i="7"/>
  <c r="CG293" i="7"/>
  <c r="CK293" i="7"/>
  <c r="CO293" i="7"/>
  <c r="CS293" i="7"/>
  <c r="CW293" i="7"/>
  <c r="DA293" i="7"/>
  <c r="DE293" i="7"/>
  <c r="DI293" i="7"/>
  <c r="DM293" i="7"/>
  <c r="DQ293" i="7"/>
  <c r="DU293" i="7"/>
  <c r="DY293" i="7"/>
  <c r="EC293" i="7"/>
  <c r="EG293" i="7"/>
  <c r="EK293" i="7"/>
  <c r="EO293" i="7"/>
  <c r="ES293" i="7"/>
  <c r="EW293" i="7"/>
  <c r="FA293" i="7"/>
  <c r="FE293" i="7"/>
  <c r="FI293" i="7"/>
  <c r="FM293" i="7"/>
  <c r="FQ293" i="7"/>
  <c r="FU293" i="7"/>
  <c r="FY293" i="7"/>
  <c r="GC293" i="7"/>
  <c r="GG293" i="7"/>
  <c r="GK293" i="7"/>
  <c r="GO293" i="7"/>
  <c r="GS293" i="7"/>
  <c r="GW293" i="7"/>
  <c r="HA293" i="7"/>
  <c r="HE293" i="7"/>
  <c r="HJ293" i="7"/>
  <c r="HN293" i="7"/>
  <c r="HR293" i="7"/>
  <c r="HV293" i="7"/>
  <c r="HZ293" i="7"/>
  <c r="IF293" i="7"/>
  <c r="IJ293" i="7"/>
  <c r="IN293" i="7"/>
  <c r="IR293" i="7"/>
  <c r="IV293" i="7"/>
  <c r="IZ293" i="7"/>
  <c r="JD293" i="7"/>
  <c r="JH293" i="7"/>
  <c r="JL293" i="7"/>
  <c r="JP293" i="7"/>
  <c r="JT293" i="7"/>
  <c r="AP293" i="7"/>
  <c r="AT293" i="7"/>
  <c r="AX293" i="7"/>
  <c r="BB293" i="7"/>
  <c r="BF293" i="7"/>
  <c r="BJ293" i="7"/>
  <c r="BN293" i="7"/>
  <c r="BR293" i="7"/>
  <c r="BV293" i="7"/>
  <c r="BZ293" i="7"/>
  <c r="CD293" i="7"/>
  <c r="CH293" i="7"/>
  <c r="CL293" i="7"/>
  <c r="CP293" i="7"/>
  <c r="CT293" i="7"/>
  <c r="CX293" i="7"/>
  <c r="DB293" i="7"/>
  <c r="DF293" i="7"/>
  <c r="DJ293" i="7"/>
  <c r="DN293" i="7"/>
  <c r="DR293" i="7"/>
  <c r="DV293" i="7"/>
  <c r="DZ293" i="7"/>
  <c r="ED293" i="7"/>
  <c r="EH293" i="7"/>
  <c r="EL293" i="7"/>
  <c r="EP293" i="7"/>
  <c r="ET293" i="7"/>
  <c r="EX293" i="7"/>
  <c r="FB293" i="7"/>
  <c r="FF293" i="7"/>
  <c r="FJ293" i="7"/>
  <c r="FN293" i="7"/>
  <c r="FR293" i="7"/>
  <c r="FV293" i="7"/>
  <c r="FZ293" i="7"/>
  <c r="GD293" i="7"/>
  <c r="GH293" i="7"/>
  <c r="GL293" i="7"/>
  <c r="GP293" i="7"/>
  <c r="GT293" i="7"/>
  <c r="GX293" i="7"/>
  <c r="HB293" i="7"/>
  <c r="HF293" i="7"/>
  <c r="HK293" i="7"/>
  <c r="HO293" i="7"/>
  <c r="HS293" i="7"/>
  <c r="HW293" i="7"/>
  <c r="IA293" i="7"/>
  <c r="IG293" i="7"/>
  <c r="IK293" i="7"/>
  <c r="IO293" i="7"/>
  <c r="IS293" i="7"/>
  <c r="IW293" i="7"/>
  <c r="JA293" i="7"/>
  <c r="JE293" i="7"/>
  <c r="JI293" i="7"/>
  <c r="JM293" i="7"/>
  <c r="JQ293" i="7"/>
  <c r="JU293" i="7"/>
  <c r="AQ293" i="7"/>
  <c r="AU293" i="7"/>
  <c r="AY293" i="7"/>
  <c r="BC293" i="7"/>
  <c r="BG293" i="7"/>
  <c r="BK293" i="7"/>
  <c r="BO293" i="7"/>
  <c r="BS293" i="7"/>
  <c r="BW293" i="7"/>
  <c r="CA293" i="7"/>
  <c r="CE293" i="7"/>
  <c r="CI293" i="7"/>
  <c r="CM293" i="7"/>
  <c r="CQ293" i="7"/>
  <c r="CU293" i="7"/>
  <c r="CY293" i="7"/>
  <c r="DC293" i="7"/>
  <c r="DG293" i="7"/>
  <c r="DK293" i="7"/>
  <c r="DO293" i="7"/>
  <c r="DS293" i="7"/>
  <c r="DW293" i="7"/>
  <c r="EA293" i="7"/>
  <c r="EE293" i="7"/>
  <c r="EI293" i="7"/>
  <c r="EM293" i="7"/>
  <c r="EQ293" i="7"/>
  <c r="EU293" i="7"/>
  <c r="EY293" i="7"/>
  <c r="FC293" i="7"/>
  <c r="FG293" i="7"/>
  <c r="FK293" i="7"/>
  <c r="FO293" i="7"/>
  <c r="FS293" i="7"/>
  <c r="FW293" i="7"/>
  <c r="GA293" i="7"/>
  <c r="GE293" i="7"/>
  <c r="GI293" i="7"/>
  <c r="GM293" i="7"/>
  <c r="GQ293" i="7"/>
  <c r="GU293" i="7"/>
  <c r="GY293" i="7"/>
  <c r="HC293" i="7"/>
  <c r="HG293" i="7"/>
  <c r="HL293" i="7"/>
  <c r="HP293" i="7"/>
  <c r="HT293" i="7"/>
  <c r="HX293" i="7"/>
  <c r="ID293" i="7"/>
  <c r="IH293" i="7"/>
  <c r="IL293" i="7"/>
  <c r="IP293" i="7"/>
  <c r="IT293" i="7"/>
  <c r="IX293" i="7"/>
  <c r="JB293" i="7"/>
  <c r="JF293" i="7"/>
  <c r="JJ293" i="7"/>
  <c r="JN293" i="7"/>
  <c r="JR293" i="7"/>
  <c r="AR293" i="7"/>
  <c r="AV293" i="7"/>
  <c r="AZ293" i="7"/>
  <c r="BD293" i="7"/>
  <c r="BH293" i="7"/>
  <c r="BL293" i="7"/>
  <c r="BP293" i="7"/>
  <c r="BT293" i="7"/>
  <c r="BX293" i="7"/>
  <c r="CB293" i="7"/>
  <c r="CF293" i="7"/>
  <c r="CJ293" i="7"/>
  <c r="CN293" i="7"/>
  <c r="CR293" i="7"/>
  <c r="CV293" i="7"/>
  <c r="CZ293" i="7"/>
  <c r="DD293" i="7"/>
  <c r="DH293" i="7"/>
  <c r="DL293" i="7"/>
  <c r="DP293" i="7"/>
  <c r="DT293" i="7"/>
  <c r="DX293" i="7"/>
  <c r="EB293" i="7"/>
  <c r="EF293" i="7"/>
  <c r="EJ293" i="7"/>
  <c r="EN293" i="7"/>
  <c r="ER293" i="7"/>
  <c r="EV293" i="7"/>
  <c r="EZ293" i="7"/>
  <c r="FD293" i="7"/>
  <c r="FH293" i="7"/>
  <c r="FL293" i="7"/>
  <c r="FP293" i="7"/>
  <c r="FT293" i="7"/>
  <c r="FX293" i="7"/>
  <c r="GB293" i="7"/>
  <c r="GF293" i="7"/>
  <c r="GJ293" i="7"/>
  <c r="GN293" i="7"/>
  <c r="GR293" i="7"/>
  <c r="GV293" i="7"/>
  <c r="GZ293" i="7"/>
  <c r="HD293" i="7"/>
  <c r="HH293" i="7"/>
  <c r="HM293" i="7"/>
  <c r="HQ293" i="7"/>
  <c r="HU293" i="7"/>
  <c r="HY293" i="7"/>
  <c r="IE293" i="7"/>
  <c r="II293" i="7"/>
  <c r="IM293" i="7"/>
  <c r="IQ293" i="7"/>
  <c r="IU293" i="7"/>
  <c r="IY293" i="7"/>
  <c r="JC293" i="7"/>
  <c r="JG293" i="7"/>
  <c r="JK293" i="7"/>
  <c r="JO293" i="7"/>
  <c r="JS293" i="7"/>
  <c r="AP291" i="7"/>
  <c r="AT291" i="7"/>
  <c r="AX291" i="7"/>
  <c r="BB291" i="7"/>
  <c r="BF291" i="7"/>
  <c r="BJ291" i="7"/>
  <c r="BN291" i="7"/>
  <c r="BR291" i="7"/>
  <c r="BV291" i="7"/>
  <c r="BZ291" i="7"/>
  <c r="CD291" i="7"/>
  <c r="CH291" i="7"/>
  <c r="CL291" i="7"/>
  <c r="CP291" i="7"/>
  <c r="CT291" i="7"/>
  <c r="CX291" i="7"/>
  <c r="DB291" i="7"/>
  <c r="DF291" i="7"/>
  <c r="DJ291" i="7"/>
  <c r="DN291" i="7"/>
  <c r="DR291" i="7"/>
  <c r="DV291" i="7"/>
  <c r="DZ291" i="7"/>
  <c r="ED291" i="7"/>
  <c r="EH291" i="7"/>
  <c r="EL291" i="7"/>
  <c r="EP291" i="7"/>
  <c r="ET291" i="7"/>
  <c r="EX291" i="7"/>
  <c r="FB291" i="7"/>
  <c r="FF291" i="7"/>
  <c r="FJ291" i="7"/>
  <c r="FN291" i="7"/>
  <c r="FR291" i="7"/>
  <c r="FV291" i="7"/>
  <c r="FZ291" i="7"/>
  <c r="GD291" i="7"/>
  <c r="GH291" i="7"/>
  <c r="GL291" i="7"/>
  <c r="GP291" i="7"/>
  <c r="GU291" i="7"/>
  <c r="GY291" i="7"/>
  <c r="HC291" i="7"/>
  <c r="HI291" i="7"/>
  <c r="HM291" i="7"/>
  <c r="HQ291" i="7"/>
  <c r="HU291" i="7"/>
  <c r="HY291" i="7"/>
  <c r="IC291" i="7"/>
  <c r="IG291" i="7"/>
  <c r="IK291" i="7"/>
  <c r="IO291" i="7"/>
  <c r="IS291" i="7"/>
  <c r="AQ291" i="7"/>
  <c r="AU291" i="7"/>
  <c r="AY291" i="7"/>
  <c r="BC291" i="7"/>
  <c r="BG291" i="7"/>
  <c r="BK291" i="7"/>
  <c r="BO291" i="7"/>
  <c r="BS291" i="7"/>
  <c r="BW291" i="7"/>
  <c r="CA291" i="7"/>
  <c r="CE291" i="7"/>
  <c r="CI291" i="7"/>
  <c r="CM291" i="7"/>
  <c r="CQ291" i="7"/>
  <c r="CU291" i="7"/>
  <c r="CY291" i="7"/>
  <c r="DC291" i="7"/>
  <c r="DG291" i="7"/>
  <c r="DK291" i="7"/>
  <c r="DO291" i="7"/>
  <c r="DS291" i="7"/>
  <c r="DW291" i="7"/>
  <c r="EA291" i="7"/>
  <c r="EE291" i="7"/>
  <c r="EI291" i="7"/>
  <c r="EM291" i="7"/>
  <c r="EQ291" i="7"/>
  <c r="EU291" i="7"/>
  <c r="EY291" i="7"/>
  <c r="FC291" i="7"/>
  <c r="FG291" i="7"/>
  <c r="FK291" i="7"/>
  <c r="FO291" i="7"/>
  <c r="FS291" i="7"/>
  <c r="FW291" i="7"/>
  <c r="AO291" i="7"/>
  <c r="AW291" i="7"/>
  <c r="BE291" i="7"/>
  <c r="BM291" i="7"/>
  <c r="BU291" i="7"/>
  <c r="CC291" i="7"/>
  <c r="CK291" i="7"/>
  <c r="CS291" i="7"/>
  <c r="DA291" i="7"/>
  <c r="DI291" i="7"/>
  <c r="DQ291" i="7"/>
  <c r="DY291" i="7"/>
  <c r="EG291" i="7"/>
  <c r="EO291" i="7"/>
  <c r="EW291" i="7"/>
  <c r="FE291" i="7"/>
  <c r="FM291" i="7"/>
  <c r="FU291" i="7"/>
  <c r="GB291" i="7"/>
  <c r="GG291" i="7"/>
  <c r="GM291" i="7"/>
  <c r="GR291" i="7"/>
  <c r="GX291" i="7"/>
  <c r="HD291" i="7"/>
  <c r="HK291" i="7"/>
  <c r="HP291" i="7"/>
  <c r="HV291" i="7"/>
  <c r="IA291" i="7"/>
  <c r="IF291" i="7"/>
  <c r="IL291" i="7"/>
  <c r="IQ291" i="7"/>
  <c r="IV291" i="7"/>
  <c r="IZ291" i="7"/>
  <c r="JD291" i="7"/>
  <c r="JH291" i="7"/>
  <c r="JL291" i="7"/>
  <c r="JP291" i="7"/>
  <c r="JT291" i="7"/>
  <c r="AR291" i="7"/>
  <c r="AZ291" i="7"/>
  <c r="BH291" i="7"/>
  <c r="BP291" i="7"/>
  <c r="BX291" i="7"/>
  <c r="CF291" i="7"/>
  <c r="CN291" i="7"/>
  <c r="CV291" i="7"/>
  <c r="DD291" i="7"/>
  <c r="DL291" i="7"/>
  <c r="DT291" i="7"/>
  <c r="EB291" i="7"/>
  <c r="EJ291" i="7"/>
  <c r="ER291" i="7"/>
  <c r="EZ291" i="7"/>
  <c r="FH291" i="7"/>
  <c r="FP291" i="7"/>
  <c r="FX291" i="7"/>
  <c r="GC291" i="7"/>
  <c r="GI291" i="7"/>
  <c r="GN291" i="7"/>
  <c r="GT291" i="7"/>
  <c r="GZ291" i="7"/>
  <c r="HE291" i="7"/>
  <c r="HL291" i="7"/>
  <c r="HR291" i="7"/>
  <c r="HW291" i="7"/>
  <c r="IB291" i="7"/>
  <c r="IH291" i="7"/>
  <c r="IM291" i="7"/>
  <c r="IR291" i="7"/>
  <c r="IW291" i="7"/>
  <c r="JA291" i="7"/>
  <c r="JE291" i="7"/>
  <c r="JI291" i="7"/>
  <c r="JM291" i="7"/>
  <c r="JQ291" i="7"/>
  <c r="JU291" i="7"/>
  <c r="AS291" i="7"/>
  <c r="BA291" i="7"/>
  <c r="BI291" i="7"/>
  <c r="BQ291" i="7"/>
  <c r="BY291" i="7"/>
  <c r="CG291" i="7"/>
  <c r="CO291" i="7"/>
  <c r="CW291" i="7"/>
  <c r="DE291" i="7"/>
  <c r="DM291" i="7"/>
  <c r="DU291" i="7"/>
  <c r="EC291" i="7"/>
  <c r="EK291" i="7"/>
  <c r="ES291" i="7"/>
  <c r="FA291" i="7"/>
  <c r="FI291" i="7"/>
  <c r="FQ291" i="7"/>
  <c r="FY291" i="7"/>
  <c r="GE291" i="7"/>
  <c r="GJ291" i="7"/>
  <c r="GO291" i="7"/>
  <c r="GV291" i="7"/>
  <c r="HA291" i="7"/>
  <c r="HH291" i="7"/>
  <c r="HN291" i="7"/>
  <c r="HS291" i="7"/>
  <c r="HX291" i="7"/>
  <c r="ID291" i="7"/>
  <c r="II291" i="7"/>
  <c r="IN291" i="7"/>
  <c r="IT291" i="7"/>
  <c r="IX291" i="7"/>
  <c r="JB291" i="7"/>
  <c r="JF291" i="7"/>
  <c r="JJ291" i="7"/>
  <c r="JN291" i="7"/>
  <c r="JR291" i="7"/>
  <c r="AV291" i="7"/>
  <c r="BD291" i="7"/>
  <c r="BL291" i="7"/>
  <c r="BT291" i="7"/>
  <c r="CB291" i="7"/>
  <c r="CJ291" i="7"/>
  <c r="CR291" i="7"/>
  <c r="CZ291" i="7"/>
  <c r="DH291" i="7"/>
  <c r="DP291" i="7"/>
  <c r="DX291" i="7"/>
  <c r="EF291" i="7"/>
  <c r="EN291" i="7"/>
  <c r="EV291" i="7"/>
  <c r="FD291" i="7"/>
  <c r="FL291" i="7"/>
  <c r="FT291" i="7"/>
  <c r="GA291" i="7"/>
  <c r="GF291" i="7"/>
  <c r="GK291" i="7"/>
  <c r="GQ291" i="7"/>
  <c r="GW291" i="7"/>
  <c r="HB291" i="7"/>
  <c r="HJ291" i="7"/>
  <c r="HO291" i="7"/>
  <c r="HT291" i="7"/>
  <c r="HZ291" i="7"/>
  <c r="IE291" i="7"/>
  <c r="IJ291" i="7"/>
  <c r="IP291" i="7"/>
  <c r="IU291" i="7"/>
  <c r="IY291" i="7"/>
  <c r="JC291" i="7"/>
  <c r="JG291" i="7"/>
  <c r="JK291" i="7"/>
  <c r="JO291" i="7"/>
  <c r="JS291" i="7"/>
  <c r="AP289" i="7"/>
  <c r="AT289" i="7"/>
  <c r="AX289" i="7"/>
  <c r="BB289" i="7"/>
  <c r="BF289" i="7"/>
  <c r="BJ289" i="7"/>
  <c r="BN289" i="7"/>
  <c r="BR289" i="7"/>
  <c r="BV289" i="7"/>
  <c r="BZ289" i="7"/>
  <c r="CD289" i="7"/>
  <c r="CH289" i="7"/>
  <c r="CL289" i="7"/>
  <c r="CP289" i="7"/>
  <c r="CT289" i="7"/>
  <c r="CX289" i="7"/>
  <c r="DB289" i="7"/>
  <c r="DF289" i="7"/>
  <c r="DJ289" i="7"/>
  <c r="DN289" i="7"/>
  <c r="DR289" i="7"/>
  <c r="DV289" i="7"/>
  <c r="DZ289" i="7"/>
  <c r="ED289" i="7"/>
  <c r="EH289" i="7"/>
  <c r="EL289" i="7"/>
  <c r="EP289" i="7"/>
  <c r="ET289" i="7"/>
  <c r="EX289" i="7"/>
  <c r="FB289" i="7"/>
  <c r="FF289" i="7"/>
  <c r="FJ289" i="7"/>
  <c r="FN289" i="7"/>
  <c r="FR289" i="7"/>
  <c r="FV289" i="7"/>
  <c r="FZ289" i="7"/>
  <c r="GD289" i="7"/>
  <c r="GH289" i="7"/>
  <c r="GL289" i="7"/>
  <c r="GQ289" i="7"/>
  <c r="GU289" i="7"/>
  <c r="GY289" i="7"/>
  <c r="HC289" i="7"/>
  <c r="HI289" i="7"/>
  <c r="HM289" i="7"/>
  <c r="HQ289" i="7"/>
  <c r="HU289" i="7"/>
  <c r="HY289" i="7"/>
  <c r="IC289" i="7"/>
  <c r="IG289" i="7"/>
  <c r="IK289" i="7"/>
  <c r="IO289" i="7"/>
  <c r="IS289" i="7"/>
  <c r="IW289" i="7"/>
  <c r="JA289" i="7"/>
  <c r="JE289" i="7"/>
  <c r="JI289" i="7"/>
  <c r="JM289" i="7"/>
  <c r="JQ289" i="7"/>
  <c r="JU289" i="7"/>
  <c r="AQ289" i="7"/>
  <c r="AU289" i="7"/>
  <c r="AY289" i="7"/>
  <c r="BC289" i="7"/>
  <c r="BG289" i="7"/>
  <c r="BK289" i="7"/>
  <c r="BO289" i="7"/>
  <c r="BS289" i="7"/>
  <c r="BW289" i="7"/>
  <c r="CA289" i="7"/>
  <c r="CE289" i="7"/>
  <c r="CI289" i="7"/>
  <c r="CM289" i="7"/>
  <c r="CQ289" i="7"/>
  <c r="CU289" i="7"/>
  <c r="CY289" i="7"/>
  <c r="DC289" i="7"/>
  <c r="DG289" i="7"/>
  <c r="DK289" i="7"/>
  <c r="DO289" i="7"/>
  <c r="DS289" i="7"/>
  <c r="DW289" i="7"/>
  <c r="EA289" i="7"/>
  <c r="EE289" i="7"/>
  <c r="EI289" i="7"/>
  <c r="EM289" i="7"/>
  <c r="EQ289" i="7"/>
  <c r="EU289" i="7"/>
  <c r="EY289" i="7"/>
  <c r="FC289" i="7"/>
  <c r="FG289" i="7"/>
  <c r="FK289" i="7"/>
  <c r="FO289" i="7"/>
  <c r="FS289" i="7"/>
  <c r="FW289" i="7"/>
  <c r="GA289" i="7"/>
  <c r="GE289" i="7"/>
  <c r="GI289" i="7"/>
  <c r="GM289" i="7"/>
  <c r="GR289" i="7"/>
  <c r="GV289" i="7"/>
  <c r="GZ289" i="7"/>
  <c r="HD289" i="7"/>
  <c r="HJ289" i="7"/>
  <c r="HN289" i="7"/>
  <c r="HR289" i="7"/>
  <c r="HV289" i="7"/>
  <c r="HZ289" i="7"/>
  <c r="ID289" i="7"/>
  <c r="IH289" i="7"/>
  <c r="IL289" i="7"/>
  <c r="IP289" i="7"/>
  <c r="IT289" i="7"/>
  <c r="IX289" i="7"/>
  <c r="JB289" i="7"/>
  <c r="JF289" i="7"/>
  <c r="JJ289" i="7"/>
  <c r="JN289" i="7"/>
  <c r="JR289" i="7"/>
  <c r="AR289" i="7"/>
  <c r="AV289" i="7"/>
  <c r="AZ289" i="7"/>
  <c r="BD289" i="7"/>
  <c r="BH289" i="7"/>
  <c r="BL289" i="7"/>
  <c r="BP289" i="7"/>
  <c r="BT289" i="7"/>
  <c r="BX289" i="7"/>
  <c r="CB289" i="7"/>
  <c r="CF289" i="7"/>
  <c r="CJ289" i="7"/>
  <c r="AO289" i="7"/>
  <c r="BE289" i="7"/>
  <c r="BU289" i="7"/>
  <c r="CK289" i="7"/>
  <c r="CS289" i="7"/>
  <c r="DA289" i="7"/>
  <c r="DI289" i="7"/>
  <c r="DQ289" i="7"/>
  <c r="DY289" i="7"/>
  <c r="EG289" i="7"/>
  <c r="EO289" i="7"/>
  <c r="EW289" i="7"/>
  <c r="FE289" i="7"/>
  <c r="FM289" i="7"/>
  <c r="FU289" i="7"/>
  <c r="GC289" i="7"/>
  <c r="GK289" i="7"/>
  <c r="GT289" i="7"/>
  <c r="HB289" i="7"/>
  <c r="HL289" i="7"/>
  <c r="HT289" i="7"/>
  <c r="IB289" i="7"/>
  <c r="IJ289" i="7"/>
  <c r="IR289" i="7"/>
  <c r="IZ289" i="7"/>
  <c r="JH289" i="7"/>
  <c r="JP289" i="7"/>
  <c r="AS289" i="7"/>
  <c r="BI289" i="7"/>
  <c r="BY289" i="7"/>
  <c r="CN289" i="7"/>
  <c r="CV289" i="7"/>
  <c r="DD289" i="7"/>
  <c r="DL289" i="7"/>
  <c r="DT289" i="7"/>
  <c r="EB289" i="7"/>
  <c r="EJ289" i="7"/>
  <c r="ER289" i="7"/>
  <c r="EZ289" i="7"/>
  <c r="FH289" i="7"/>
  <c r="FP289" i="7"/>
  <c r="FX289" i="7"/>
  <c r="GF289" i="7"/>
  <c r="GO289" i="7"/>
  <c r="GW289" i="7"/>
  <c r="HE289" i="7"/>
  <c r="HO289" i="7"/>
  <c r="HW289" i="7"/>
  <c r="IE289" i="7"/>
  <c r="IM289" i="7"/>
  <c r="IU289" i="7"/>
  <c r="JC289" i="7"/>
  <c r="JK289" i="7"/>
  <c r="JS289" i="7"/>
  <c r="AW289" i="7"/>
  <c r="BM289" i="7"/>
  <c r="CC289" i="7"/>
  <c r="CO289" i="7"/>
  <c r="CW289" i="7"/>
  <c r="DE289" i="7"/>
  <c r="DM289" i="7"/>
  <c r="DU289" i="7"/>
  <c r="EC289" i="7"/>
  <c r="EK289" i="7"/>
  <c r="ES289" i="7"/>
  <c r="FA289" i="7"/>
  <c r="FI289" i="7"/>
  <c r="FQ289" i="7"/>
  <c r="FY289" i="7"/>
  <c r="GG289" i="7"/>
  <c r="GP289" i="7"/>
  <c r="GX289" i="7"/>
  <c r="HH289" i="7"/>
  <c r="HP289" i="7"/>
  <c r="HX289" i="7"/>
  <c r="IF289" i="7"/>
  <c r="IN289" i="7"/>
  <c r="IV289" i="7"/>
  <c r="JD289" i="7"/>
  <c r="JL289" i="7"/>
  <c r="JT289" i="7"/>
  <c r="BA289" i="7"/>
  <c r="BQ289" i="7"/>
  <c r="CG289" i="7"/>
  <c r="CR289" i="7"/>
  <c r="CZ289" i="7"/>
  <c r="DH289" i="7"/>
  <c r="DP289" i="7"/>
  <c r="DX289" i="7"/>
  <c r="EF289" i="7"/>
  <c r="EN289" i="7"/>
  <c r="EV289" i="7"/>
  <c r="FD289" i="7"/>
  <c r="FL289" i="7"/>
  <c r="FT289" i="7"/>
  <c r="GB289" i="7"/>
  <c r="GJ289" i="7"/>
  <c r="GS289" i="7"/>
  <c r="HA289" i="7"/>
  <c r="HK289" i="7"/>
  <c r="HS289" i="7"/>
  <c r="IA289" i="7"/>
  <c r="II289" i="7"/>
  <c r="IQ289" i="7"/>
  <c r="IY289" i="7"/>
  <c r="JG289" i="7"/>
  <c r="JO289" i="7"/>
  <c r="AP287" i="7"/>
  <c r="AT287" i="7"/>
  <c r="AX287" i="7"/>
  <c r="BB287" i="7"/>
  <c r="BF287" i="7"/>
  <c r="BJ287" i="7"/>
  <c r="BN287" i="7"/>
  <c r="BR287" i="7"/>
  <c r="BV287" i="7"/>
  <c r="BZ287" i="7"/>
  <c r="CD287" i="7"/>
  <c r="CH287" i="7"/>
  <c r="CL287" i="7"/>
  <c r="CP287" i="7"/>
  <c r="CT287" i="7"/>
  <c r="CX287" i="7"/>
  <c r="DB287" i="7"/>
  <c r="DF287" i="7"/>
  <c r="DJ287" i="7"/>
  <c r="DN287" i="7"/>
  <c r="DR287" i="7"/>
  <c r="DV287" i="7"/>
  <c r="DZ287" i="7"/>
  <c r="ED287" i="7"/>
  <c r="EH287" i="7"/>
  <c r="EL287" i="7"/>
  <c r="EP287" i="7"/>
  <c r="ET287" i="7"/>
  <c r="EX287" i="7"/>
  <c r="FB287" i="7"/>
  <c r="FF287" i="7"/>
  <c r="FJ287" i="7"/>
  <c r="FN287" i="7"/>
  <c r="FR287" i="7"/>
  <c r="FV287" i="7"/>
  <c r="FZ287" i="7"/>
  <c r="GD287" i="7"/>
  <c r="GH287" i="7"/>
  <c r="GL287" i="7"/>
  <c r="GQ287" i="7"/>
  <c r="GU287" i="7"/>
  <c r="GY287" i="7"/>
  <c r="HC287" i="7"/>
  <c r="HI287" i="7"/>
  <c r="HM287" i="7"/>
  <c r="HQ287" i="7"/>
  <c r="HU287" i="7"/>
  <c r="HY287" i="7"/>
  <c r="IC287" i="7"/>
  <c r="IG287" i="7"/>
  <c r="IK287" i="7"/>
  <c r="IO287" i="7"/>
  <c r="IS287" i="7"/>
  <c r="IW287" i="7"/>
  <c r="JA287" i="7"/>
  <c r="JE287" i="7"/>
  <c r="JI287" i="7"/>
  <c r="JM287" i="7"/>
  <c r="JQ287" i="7"/>
  <c r="JU287" i="7"/>
  <c r="AQ287" i="7"/>
  <c r="AU287" i="7"/>
  <c r="AY287" i="7"/>
  <c r="BC287" i="7"/>
  <c r="BG287" i="7"/>
  <c r="BK287" i="7"/>
  <c r="BO287" i="7"/>
  <c r="BS287" i="7"/>
  <c r="BW287" i="7"/>
  <c r="CA287" i="7"/>
  <c r="CE287" i="7"/>
  <c r="CI287" i="7"/>
  <c r="CM287" i="7"/>
  <c r="CQ287" i="7"/>
  <c r="CU287" i="7"/>
  <c r="CY287" i="7"/>
  <c r="DC287" i="7"/>
  <c r="DG287" i="7"/>
  <c r="DK287" i="7"/>
  <c r="DO287" i="7"/>
  <c r="DS287" i="7"/>
  <c r="DW287" i="7"/>
  <c r="EA287" i="7"/>
  <c r="EE287" i="7"/>
  <c r="EI287" i="7"/>
  <c r="EM287" i="7"/>
  <c r="EQ287" i="7"/>
  <c r="EU287" i="7"/>
  <c r="EY287" i="7"/>
  <c r="FC287" i="7"/>
  <c r="FG287" i="7"/>
  <c r="FK287" i="7"/>
  <c r="FO287" i="7"/>
  <c r="FS287" i="7"/>
  <c r="FW287" i="7"/>
  <c r="GA287" i="7"/>
  <c r="GE287" i="7"/>
  <c r="GI287" i="7"/>
  <c r="GM287" i="7"/>
  <c r="GR287" i="7"/>
  <c r="GV287" i="7"/>
  <c r="GZ287" i="7"/>
  <c r="HD287" i="7"/>
  <c r="HJ287" i="7"/>
  <c r="HN287" i="7"/>
  <c r="HR287" i="7"/>
  <c r="HV287" i="7"/>
  <c r="HZ287" i="7"/>
  <c r="ID287" i="7"/>
  <c r="IH287" i="7"/>
  <c r="IL287" i="7"/>
  <c r="IP287" i="7"/>
  <c r="IT287" i="7"/>
  <c r="IX287" i="7"/>
  <c r="JB287" i="7"/>
  <c r="JF287" i="7"/>
  <c r="JJ287" i="7"/>
  <c r="JN287" i="7"/>
  <c r="JR287" i="7"/>
  <c r="AR287" i="7"/>
  <c r="AV287" i="7"/>
  <c r="AZ287" i="7"/>
  <c r="BD287" i="7"/>
  <c r="BH287" i="7"/>
  <c r="BL287" i="7"/>
  <c r="BP287" i="7"/>
  <c r="BT287" i="7"/>
  <c r="BX287" i="7"/>
  <c r="CB287" i="7"/>
  <c r="CF287" i="7"/>
  <c r="CJ287" i="7"/>
  <c r="CN287" i="7"/>
  <c r="CR287" i="7"/>
  <c r="CV287" i="7"/>
  <c r="CZ287" i="7"/>
  <c r="DD287" i="7"/>
  <c r="DH287" i="7"/>
  <c r="DL287" i="7"/>
  <c r="DP287" i="7"/>
  <c r="DT287" i="7"/>
  <c r="DX287" i="7"/>
  <c r="EB287" i="7"/>
  <c r="EF287" i="7"/>
  <c r="EJ287" i="7"/>
  <c r="EN287" i="7"/>
  <c r="ER287" i="7"/>
  <c r="EV287" i="7"/>
  <c r="EZ287" i="7"/>
  <c r="FD287" i="7"/>
  <c r="FH287" i="7"/>
  <c r="FL287" i="7"/>
  <c r="FP287" i="7"/>
  <c r="FT287" i="7"/>
  <c r="FX287" i="7"/>
  <c r="GB287" i="7"/>
  <c r="GF287" i="7"/>
  <c r="GJ287" i="7"/>
  <c r="GN287" i="7"/>
  <c r="GS287" i="7"/>
  <c r="GW287" i="7"/>
  <c r="HA287" i="7"/>
  <c r="HE287" i="7"/>
  <c r="HK287" i="7"/>
  <c r="HO287" i="7"/>
  <c r="HS287" i="7"/>
  <c r="HW287" i="7"/>
  <c r="IA287" i="7"/>
  <c r="IE287" i="7"/>
  <c r="II287" i="7"/>
  <c r="IM287" i="7"/>
  <c r="IQ287" i="7"/>
  <c r="IU287" i="7"/>
  <c r="IY287" i="7"/>
  <c r="JC287" i="7"/>
  <c r="JG287" i="7"/>
  <c r="JK287" i="7"/>
  <c r="JO287" i="7"/>
  <c r="JS287" i="7"/>
  <c r="AO287" i="7"/>
  <c r="BE287" i="7"/>
  <c r="BU287" i="7"/>
  <c r="CK287" i="7"/>
  <c r="DA287" i="7"/>
  <c r="DQ287" i="7"/>
  <c r="EG287" i="7"/>
  <c r="EW287" i="7"/>
  <c r="FM287" i="7"/>
  <c r="GC287" i="7"/>
  <c r="GT287" i="7"/>
  <c r="HL287" i="7"/>
  <c r="IB287" i="7"/>
  <c r="IR287" i="7"/>
  <c r="JH287" i="7"/>
  <c r="AS287" i="7"/>
  <c r="BI287" i="7"/>
  <c r="BY287" i="7"/>
  <c r="CO287" i="7"/>
  <c r="DE287" i="7"/>
  <c r="DU287" i="7"/>
  <c r="EK287" i="7"/>
  <c r="FA287" i="7"/>
  <c r="FQ287" i="7"/>
  <c r="GG287" i="7"/>
  <c r="GX287" i="7"/>
  <c r="HP287" i="7"/>
  <c r="IF287" i="7"/>
  <c r="IV287" i="7"/>
  <c r="JL287" i="7"/>
  <c r="AW287" i="7"/>
  <c r="BM287" i="7"/>
  <c r="CC287" i="7"/>
  <c r="CS287" i="7"/>
  <c r="DI287" i="7"/>
  <c r="DY287" i="7"/>
  <c r="EO287" i="7"/>
  <c r="FE287" i="7"/>
  <c r="FU287" i="7"/>
  <c r="GK287" i="7"/>
  <c r="HB287" i="7"/>
  <c r="HT287" i="7"/>
  <c r="IJ287" i="7"/>
  <c r="IZ287" i="7"/>
  <c r="JP287" i="7"/>
  <c r="BA287" i="7"/>
  <c r="BQ287" i="7"/>
  <c r="CG287" i="7"/>
  <c r="CW287" i="7"/>
  <c r="DM287" i="7"/>
  <c r="EC287" i="7"/>
  <c r="ES287" i="7"/>
  <c r="FI287" i="7"/>
  <c r="FY287" i="7"/>
  <c r="GP287" i="7"/>
  <c r="HH287" i="7"/>
  <c r="HX287" i="7"/>
  <c r="IN287" i="7"/>
  <c r="JD287" i="7"/>
  <c r="JT287" i="7"/>
  <c r="AR285" i="7"/>
  <c r="AV285" i="7"/>
  <c r="AZ285" i="7"/>
  <c r="BD285" i="7"/>
  <c r="BH285" i="7"/>
  <c r="BL285" i="7"/>
  <c r="BP285" i="7"/>
  <c r="BT285" i="7"/>
  <c r="BX285" i="7"/>
  <c r="CB285" i="7"/>
  <c r="CF285" i="7"/>
  <c r="CJ285" i="7"/>
  <c r="CN285" i="7"/>
  <c r="CR285" i="7"/>
  <c r="CV285" i="7"/>
  <c r="CZ285" i="7"/>
  <c r="DD285" i="7"/>
  <c r="DH285" i="7"/>
  <c r="DL285" i="7"/>
  <c r="DP285" i="7"/>
  <c r="DT285" i="7"/>
  <c r="DX285" i="7"/>
  <c r="EB285" i="7"/>
  <c r="EF285" i="7"/>
  <c r="EJ285" i="7"/>
  <c r="EN285" i="7"/>
  <c r="ER285" i="7"/>
  <c r="EV285" i="7"/>
  <c r="EZ285" i="7"/>
  <c r="FD285" i="7"/>
  <c r="FH285" i="7"/>
  <c r="FL285" i="7"/>
  <c r="FP285" i="7"/>
  <c r="FT285" i="7"/>
  <c r="FX285" i="7"/>
  <c r="GB285" i="7"/>
  <c r="GF285" i="7"/>
  <c r="GJ285" i="7"/>
  <c r="GP285" i="7"/>
  <c r="GT285" i="7"/>
  <c r="GX285" i="7"/>
  <c r="HB285" i="7"/>
  <c r="HH285" i="7"/>
  <c r="HL285" i="7"/>
  <c r="HP285" i="7"/>
  <c r="HT285" i="7"/>
  <c r="HX285" i="7"/>
  <c r="IB285" i="7"/>
  <c r="IF285" i="7"/>
  <c r="IJ285" i="7"/>
  <c r="IN285" i="7"/>
  <c r="IR285" i="7"/>
  <c r="IV285" i="7"/>
  <c r="IZ285" i="7"/>
  <c r="JD285" i="7"/>
  <c r="JH285" i="7"/>
  <c r="JL285" i="7"/>
  <c r="JP285" i="7"/>
  <c r="JT285" i="7"/>
  <c r="AO285" i="7"/>
  <c r="AS285" i="7"/>
  <c r="AW285" i="7"/>
  <c r="BA285" i="7"/>
  <c r="BE285" i="7"/>
  <c r="BI285" i="7"/>
  <c r="BM285" i="7"/>
  <c r="BQ285" i="7"/>
  <c r="BU285" i="7"/>
  <c r="BY285" i="7"/>
  <c r="CC285" i="7"/>
  <c r="CG285" i="7"/>
  <c r="CK285" i="7"/>
  <c r="CO285" i="7"/>
  <c r="CS285" i="7"/>
  <c r="CW285" i="7"/>
  <c r="DA285" i="7"/>
  <c r="DE285" i="7"/>
  <c r="DI285" i="7"/>
  <c r="DM285" i="7"/>
  <c r="DQ285" i="7"/>
  <c r="DU285" i="7"/>
  <c r="DY285" i="7"/>
  <c r="EC285" i="7"/>
  <c r="EG285" i="7"/>
  <c r="EK285" i="7"/>
  <c r="EO285" i="7"/>
  <c r="ES285" i="7"/>
  <c r="EW285" i="7"/>
  <c r="FA285" i="7"/>
  <c r="FE285" i="7"/>
  <c r="FI285" i="7"/>
  <c r="FM285" i="7"/>
  <c r="FQ285" i="7"/>
  <c r="FU285" i="7"/>
  <c r="FY285" i="7"/>
  <c r="GC285" i="7"/>
  <c r="GG285" i="7"/>
  <c r="GK285" i="7"/>
  <c r="GQ285" i="7"/>
  <c r="GU285" i="7"/>
  <c r="GY285" i="7"/>
  <c r="HC285" i="7"/>
  <c r="HI285" i="7"/>
  <c r="HM285" i="7"/>
  <c r="HQ285" i="7"/>
  <c r="HU285" i="7"/>
  <c r="HY285" i="7"/>
  <c r="IC285" i="7"/>
  <c r="IG285" i="7"/>
  <c r="IK285" i="7"/>
  <c r="IO285" i="7"/>
  <c r="IS285" i="7"/>
  <c r="IW285" i="7"/>
  <c r="JA285" i="7"/>
  <c r="JE285" i="7"/>
  <c r="JI285" i="7"/>
  <c r="JM285" i="7"/>
  <c r="JQ285" i="7"/>
  <c r="JU285" i="7"/>
  <c r="AP285" i="7"/>
  <c r="AT285" i="7"/>
  <c r="AX285" i="7"/>
  <c r="BB285" i="7"/>
  <c r="BF285" i="7"/>
  <c r="BJ285" i="7"/>
  <c r="BN285" i="7"/>
  <c r="BR285" i="7"/>
  <c r="BV285" i="7"/>
  <c r="BZ285" i="7"/>
  <c r="CD285" i="7"/>
  <c r="CH285" i="7"/>
  <c r="CL285" i="7"/>
  <c r="CP285" i="7"/>
  <c r="CT285" i="7"/>
  <c r="CX285" i="7"/>
  <c r="DB285" i="7"/>
  <c r="DF285" i="7"/>
  <c r="DJ285" i="7"/>
  <c r="DN285" i="7"/>
  <c r="DR285" i="7"/>
  <c r="DV285" i="7"/>
  <c r="DZ285" i="7"/>
  <c r="ED285" i="7"/>
  <c r="EH285" i="7"/>
  <c r="EL285" i="7"/>
  <c r="EP285" i="7"/>
  <c r="ET285" i="7"/>
  <c r="EX285" i="7"/>
  <c r="FB285" i="7"/>
  <c r="FF285" i="7"/>
  <c r="FJ285" i="7"/>
  <c r="FN285" i="7"/>
  <c r="FR285" i="7"/>
  <c r="FV285" i="7"/>
  <c r="FZ285" i="7"/>
  <c r="GD285" i="7"/>
  <c r="GH285" i="7"/>
  <c r="GL285" i="7"/>
  <c r="GR285" i="7"/>
  <c r="GV285" i="7"/>
  <c r="GZ285" i="7"/>
  <c r="HD285" i="7"/>
  <c r="HJ285" i="7"/>
  <c r="HN285" i="7"/>
  <c r="HR285" i="7"/>
  <c r="HV285" i="7"/>
  <c r="HZ285" i="7"/>
  <c r="ID285" i="7"/>
  <c r="IH285" i="7"/>
  <c r="IL285" i="7"/>
  <c r="IP285" i="7"/>
  <c r="IT285" i="7"/>
  <c r="IX285" i="7"/>
  <c r="JB285" i="7"/>
  <c r="JF285" i="7"/>
  <c r="JJ285" i="7"/>
  <c r="JN285" i="7"/>
  <c r="JR285" i="7"/>
  <c r="AQ285" i="7"/>
  <c r="AU285" i="7"/>
  <c r="AY285" i="7"/>
  <c r="BC285" i="7"/>
  <c r="BG285" i="7"/>
  <c r="BK285" i="7"/>
  <c r="BO285" i="7"/>
  <c r="BS285" i="7"/>
  <c r="BW285" i="7"/>
  <c r="CA285" i="7"/>
  <c r="CE285" i="7"/>
  <c r="CI285" i="7"/>
  <c r="CM285" i="7"/>
  <c r="CQ285" i="7"/>
  <c r="CU285" i="7"/>
  <c r="CY285" i="7"/>
  <c r="DC285" i="7"/>
  <c r="DG285" i="7"/>
  <c r="DK285" i="7"/>
  <c r="DO285" i="7"/>
  <c r="DS285" i="7"/>
  <c r="DW285" i="7"/>
  <c r="EA285" i="7"/>
  <c r="EE285" i="7"/>
  <c r="EI285" i="7"/>
  <c r="EM285" i="7"/>
  <c r="EQ285" i="7"/>
  <c r="EU285" i="7"/>
  <c r="EY285" i="7"/>
  <c r="FC285" i="7"/>
  <c r="FG285" i="7"/>
  <c r="FK285" i="7"/>
  <c r="FO285" i="7"/>
  <c r="FS285" i="7"/>
  <c r="FW285" i="7"/>
  <c r="GA285" i="7"/>
  <c r="GE285" i="7"/>
  <c r="GI285" i="7"/>
  <c r="GN285" i="7"/>
  <c r="GS285" i="7"/>
  <c r="GW285" i="7"/>
  <c r="HA285" i="7"/>
  <c r="HE285" i="7"/>
  <c r="HK285" i="7"/>
  <c r="HO285" i="7"/>
  <c r="HS285" i="7"/>
  <c r="HW285" i="7"/>
  <c r="IA285" i="7"/>
  <c r="IE285" i="7"/>
  <c r="II285" i="7"/>
  <c r="IM285" i="7"/>
  <c r="IQ285" i="7"/>
  <c r="IU285" i="7"/>
  <c r="IY285" i="7"/>
  <c r="JC285" i="7"/>
  <c r="JG285" i="7"/>
  <c r="JK285" i="7"/>
  <c r="JO285" i="7"/>
  <c r="JS285" i="7"/>
  <c r="AR283" i="7"/>
  <c r="AV283" i="7"/>
  <c r="AZ283" i="7"/>
  <c r="BD283" i="7"/>
  <c r="BH283" i="7"/>
  <c r="BL283" i="7"/>
  <c r="BP283" i="7"/>
  <c r="BT283" i="7"/>
  <c r="BX283" i="7"/>
  <c r="CB283" i="7"/>
  <c r="CF283" i="7"/>
  <c r="CJ283" i="7"/>
  <c r="CN283" i="7"/>
  <c r="CR283" i="7"/>
  <c r="CV283" i="7"/>
  <c r="CZ283" i="7"/>
  <c r="DD283" i="7"/>
  <c r="DH283" i="7"/>
  <c r="DL283" i="7"/>
  <c r="DP283" i="7"/>
  <c r="DT283" i="7"/>
  <c r="DX283" i="7"/>
  <c r="EB283" i="7"/>
  <c r="EF283" i="7"/>
  <c r="EJ283" i="7"/>
  <c r="EN283" i="7"/>
  <c r="ER283" i="7"/>
  <c r="EV283" i="7"/>
  <c r="EZ283" i="7"/>
  <c r="FD283" i="7"/>
  <c r="FH283" i="7"/>
  <c r="FL283" i="7"/>
  <c r="FP283" i="7"/>
  <c r="FT283" i="7"/>
  <c r="FX283" i="7"/>
  <c r="GB283" i="7"/>
  <c r="GF283" i="7"/>
  <c r="GJ283" i="7"/>
  <c r="GN283" i="7"/>
  <c r="GR283" i="7"/>
  <c r="GW283" i="7"/>
  <c r="HA283" i="7"/>
  <c r="HE283" i="7"/>
  <c r="HK283" i="7"/>
  <c r="HO283" i="7"/>
  <c r="HS283" i="7"/>
  <c r="HW283" i="7"/>
  <c r="IA283" i="7"/>
  <c r="IE283" i="7"/>
  <c r="II283" i="7"/>
  <c r="IM283" i="7"/>
  <c r="IQ283" i="7"/>
  <c r="IU283" i="7"/>
  <c r="IY283" i="7"/>
  <c r="JC283" i="7"/>
  <c r="JG283" i="7"/>
  <c r="JK283" i="7"/>
  <c r="JO283" i="7"/>
  <c r="JS283" i="7"/>
  <c r="AO283" i="7"/>
  <c r="AS283" i="7"/>
  <c r="AW283" i="7"/>
  <c r="BA283" i="7"/>
  <c r="BE283" i="7"/>
  <c r="BI283" i="7"/>
  <c r="BM283" i="7"/>
  <c r="BQ283" i="7"/>
  <c r="BU283" i="7"/>
  <c r="BY283" i="7"/>
  <c r="CC283" i="7"/>
  <c r="CG283" i="7"/>
  <c r="CK283" i="7"/>
  <c r="CO283" i="7"/>
  <c r="CS283" i="7"/>
  <c r="CW283" i="7"/>
  <c r="DA283" i="7"/>
  <c r="DE283" i="7"/>
  <c r="DI283" i="7"/>
  <c r="DM283" i="7"/>
  <c r="DQ283" i="7"/>
  <c r="DU283" i="7"/>
  <c r="DY283" i="7"/>
  <c r="EC283" i="7"/>
  <c r="EG283" i="7"/>
  <c r="EK283" i="7"/>
  <c r="EO283" i="7"/>
  <c r="ES283" i="7"/>
  <c r="EW283" i="7"/>
  <c r="FA283" i="7"/>
  <c r="FE283" i="7"/>
  <c r="FI283" i="7"/>
  <c r="FM283" i="7"/>
  <c r="FQ283" i="7"/>
  <c r="FU283" i="7"/>
  <c r="FY283" i="7"/>
  <c r="GC283" i="7"/>
  <c r="GG283" i="7"/>
  <c r="GK283" i="7"/>
  <c r="GO283" i="7"/>
  <c r="GS283" i="7"/>
  <c r="GX283" i="7"/>
  <c r="HB283" i="7"/>
  <c r="HH283" i="7"/>
  <c r="HL283" i="7"/>
  <c r="HP283" i="7"/>
  <c r="HT283" i="7"/>
  <c r="HX283" i="7"/>
  <c r="IB283" i="7"/>
  <c r="IF283" i="7"/>
  <c r="IJ283" i="7"/>
  <c r="IN283" i="7"/>
  <c r="IR283" i="7"/>
  <c r="IV283" i="7"/>
  <c r="IZ283" i="7"/>
  <c r="JD283" i="7"/>
  <c r="JH283" i="7"/>
  <c r="JL283" i="7"/>
  <c r="JP283" i="7"/>
  <c r="JT283" i="7"/>
  <c r="AP283" i="7"/>
  <c r="AT283" i="7"/>
  <c r="AX283" i="7"/>
  <c r="BB283" i="7"/>
  <c r="BF283" i="7"/>
  <c r="BJ283" i="7"/>
  <c r="BN283" i="7"/>
  <c r="BR283" i="7"/>
  <c r="BV283" i="7"/>
  <c r="BZ283" i="7"/>
  <c r="CD283" i="7"/>
  <c r="CH283" i="7"/>
  <c r="CL283" i="7"/>
  <c r="CP283" i="7"/>
  <c r="CT283" i="7"/>
  <c r="CX283" i="7"/>
  <c r="DB283" i="7"/>
  <c r="DF283" i="7"/>
  <c r="DJ283" i="7"/>
  <c r="DN283" i="7"/>
  <c r="DR283" i="7"/>
  <c r="DV283" i="7"/>
  <c r="DZ283" i="7"/>
  <c r="ED283" i="7"/>
  <c r="EH283" i="7"/>
  <c r="EL283" i="7"/>
  <c r="EP283" i="7"/>
  <c r="ET283" i="7"/>
  <c r="EX283" i="7"/>
  <c r="FB283" i="7"/>
  <c r="FF283" i="7"/>
  <c r="FJ283" i="7"/>
  <c r="FN283" i="7"/>
  <c r="FR283" i="7"/>
  <c r="FV283" i="7"/>
  <c r="FZ283" i="7"/>
  <c r="GD283" i="7"/>
  <c r="GH283" i="7"/>
  <c r="GL283" i="7"/>
  <c r="GP283" i="7"/>
  <c r="GT283" i="7"/>
  <c r="GY283" i="7"/>
  <c r="HC283" i="7"/>
  <c r="HI283" i="7"/>
  <c r="HM283" i="7"/>
  <c r="HQ283" i="7"/>
  <c r="HU283" i="7"/>
  <c r="HY283" i="7"/>
  <c r="IC283" i="7"/>
  <c r="IG283" i="7"/>
  <c r="IK283" i="7"/>
  <c r="IO283" i="7"/>
  <c r="IS283" i="7"/>
  <c r="IW283" i="7"/>
  <c r="JA283" i="7"/>
  <c r="JE283" i="7"/>
  <c r="JI283" i="7"/>
  <c r="JM283" i="7"/>
  <c r="JQ283" i="7"/>
  <c r="JU283" i="7"/>
  <c r="AQ283" i="7"/>
  <c r="AU283" i="7"/>
  <c r="AY283" i="7"/>
  <c r="BC283" i="7"/>
  <c r="BG283" i="7"/>
  <c r="BK283" i="7"/>
  <c r="BO283" i="7"/>
  <c r="BS283" i="7"/>
  <c r="BW283" i="7"/>
  <c r="CA283" i="7"/>
  <c r="CE283" i="7"/>
  <c r="CI283" i="7"/>
  <c r="CM283" i="7"/>
  <c r="CQ283" i="7"/>
  <c r="CU283" i="7"/>
  <c r="CY283" i="7"/>
  <c r="DC283" i="7"/>
  <c r="DG283" i="7"/>
  <c r="DK283" i="7"/>
  <c r="DO283" i="7"/>
  <c r="DS283" i="7"/>
  <c r="DW283" i="7"/>
  <c r="EA283" i="7"/>
  <c r="EE283" i="7"/>
  <c r="EI283" i="7"/>
  <c r="EM283" i="7"/>
  <c r="EQ283" i="7"/>
  <c r="EU283" i="7"/>
  <c r="EY283" i="7"/>
  <c r="FC283" i="7"/>
  <c r="FG283" i="7"/>
  <c r="FK283" i="7"/>
  <c r="FO283" i="7"/>
  <c r="FS283" i="7"/>
  <c r="FW283" i="7"/>
  <c r="GA283" i="7"/>
  <c r="GE283" i="7"/>
  <c r="GI283" i="7"/>
  <c r="GM283" i="7"/>
  <c r="GQ283" i="7"/>
  <c r="GU283" i="7"/>
  <c r="GZ283" i="7"/>
  <c r="HD283" i="7"/>
  <c r="HJ283" i="7"/>
  <c r="HN283" i="7"/>
  <c r="HR283" i="7"/>
  <c r="HV283" i="7"/>
  <c r="HZ283" i="7"/>
  <c r="ID283" i="7"/>
  <c r="IH283" i="7"/>
  <c r="IL283" i="7"/>
  <c r="IP283" i="7"/>
  <c r="IT283" i="7"/>
  <c r="IX283" i="7"/>
  <c r="JB283" i="7"/>
  <c r="JF283" i="7"/>
  <c r="JJ283" i="7"/>
  <c r="JN283" i="7"/>
  <c r="JR283" i="7"/>
  <c r="AP281" i="7"/>
  <c r="AT281" i="7"/>
  <c r="AX281" i="7"/>
  <c r="BB281" i="7"/>
  <c r="BF281" i="7"/>
  <c r="BJ281" i="7"/>
  <c r="BN281" i="7"/>
  <c r="BR281" i="7"/>
  <c r="BV281" i="7"/>
  <c r="BZ281" i="7"/>
  <c r="CD281" i="7"/>
  <c r="CH281" i="7"/>
  <c r="CL281" i="7"/>
  <c r="CP281" i="7"/>
  <c r="CT281" i="7"/>
  <c r="CX281" i="7"/>
  <c r="DB281" i="7"/>
  <c r="DF281" i="7"/>
  <c r="DJ281" i="7"/>
  <c r="DN281" i="7"/>
  <c r="DR281" i="7"/>
  <c r="DV281" i="7"/>
  <c r="DZ281" i="7"/>
  <c r="ED281" i="7"/>
  <c r="EH281" i="7"/>
  <c r="EL281" i="7"/>
  <c r="EP281" i="7"/>
  <c r="ET281" i="7"/>
  <c r="EX281" i="7"/>
  <c r="FB281" i="7"/>
  <c r="FF281" i="7"/>
  <c r="FJ281" i="7"/>
  <c r="FN281" i="7"/>
  <c r="FR281" i="7"/>
  <c r="FV281" i="7"/>
  <c r="FZ281" i="7"/>
  <c r="GD281" i="7"/>
  <c r="GH281" i="7"/>
  <c r="GL281" i="7"/>
  <c r="GP281" i="7"/>
  <c r="GV281" i="7"/>
  <c r="GZ281" i="7"/>
  <c r="HD281" i="7"/>
  <c r="HJ281" i="7"/>
  <c r="HN281" i="7"/>
  <c r="HR281" i="7"/>
  <c r="HV281" i="7"/>
  <c r="HZ281" i="7"/>
  <c r="ID281" i="7"/>
  <c r="IH281" i="7"/>
  <c r="IL281" i="7"/>
  <c r="IP281" i="7"/>
  <c r="IT281" i="7"/>
  <c r="IX281" i="7"/>
  <c r="JB281" i="7"/>
  <c r="JF281" i="7"/>
  <c r="JJ281" i="7"/>
  <c r="JN281" i="7"/>
  <c r="JR281" i="7"/>
  <c r="AQ281" i="7"/>
  <c r="AU281" i="7"/>
  <c r="AY281" i="7"/>
  <c r="BC281" i="7"/>
  <c r="BG281" i="7"/>
  <c r="BK281" i="7"/>
  <c r="BO281" i="7"/>
  <c r="BS281" i="7"/>
  <c r="BW281" i="7"/>
  <c r="CA281" i="7"/>
  <c r="CE281" i="7"/>
  <c r="CI281" i="7"/>
  <c r="CM281" i="7"/>
  <c r="CQ281" i="7"/>
  <c r="CU281" i="7"/>
  <c r="CY281" i="7"/>
  <c r="DC281" i="7"/>
  <c r="DG281" i="7"/>
  <c r="DK281" i="7"/>
  <c r="DO281" i="7"/>
  <c r="DS281" i="7"/>
  <c r="DW281" i="7"/>
  <c r="EA281" i="7"/>
  <c r="EE281" i="7"/>
  <c r="EI281" i="7"/>
  <c r="EM281" i="7"/>
  <c r="EQ281" i="7"/>
  <c r="EU281" i="7"/>
  <c r="EY281" i="7"/>
  <c r="FC281" i="7"/>
  <c r="FG281" i="7"/>
  <c r="FK281" i="7"/>
  <c r="FO281" i="7"/>
  <c r="FS281" i="7"/>
  <c r="FW281" i="7"/>
  <c r="GA281" i="7"/>
  <c r="GE281" i="7"/>
  <c r="GI281" i="7"/>
  <c r="GM281" i="7"/>
  <c r="GQ281" i="7"/>
  <c r="GW281" i="7"/>
  <c r="HA281" i="7"/>
  <c r="HE281" i="7"/>
  <c r="HK281" i="7"/>
  <c r="HO281" i="7"/>
  <c r="HS281" i="7"/>
  <c r="HW281" i="7"/>
  <c r="IA281" i="7"/>
  <c r="IE281" i="7"/>
  <c r="II281" i="7"/>
  <c r="IM281" i="7"/>
  <c r="IQ281" i="7"/>
  <c r="IU281" i="7"/>
  <c r="IY281" i="7"/>
  <c r="JC281" i="7"/>
  <c r="JG281" i="7"/>
  <c r="JK281" i="7"/>
  <c r="JO281" i="7"/>
  <c r="JS281" i="7"/>
  <c r="AR281" i="7"/>
  <c r="AV281" i="7"/>
  <c r="AZ281" i="7"/>
  <c r="BD281" i="7"/>
  <c r="BH281" i="7"/>
  <c r="BL281" i="7"/>
  <c r="BP281" i="7"/>
  <c r="BT281" i="7"/>
  <c r="BX281" i="7"/>
  <c r="CB281" i="7"/>
  <c r="CF281" i="7"/>
  <c r="CJ281" i="7"/>
  <c r="CN281" i="7"/>
  <c r="CR281" i="7"/>
  <c r="CV281" i="7"/>
  <c r="CZ281" i="7"/>
  <c r="DD281" i="7"/>
  <c r="DH281" i="7"/>
  <c r="DL281" i="7"/>
  <c r="DP281" i="7"/>
  <c r="DT281" i="7"/>
  <c r="DX281" i="7"/>
  <c r="EB281" i="7"/>
  <c r="EF281" i="7"/>
  <c r="EJ281" i="7"/>
  <c r="EN281" i="7"/>
  <c r="ER281" i="7"/>
  <c r="EV281" i="7"/>
  <c r="EZ281" i="7"/>
  <c r="FD281" i="7"/>
  <c r="FH281" i="7"/>
  <c r="FL281" i="7"/>
  <c r="FP281" i="7"/>
  <c r="FT281" i="7"/>
  <c r="FX281" i="7"/>
  <c r="GB281" i="7"/>
  <c r="GF281" i="7"/>
  <c r="GJ281" i="7"/>
  <c r="GN281" i="7"/>
  <c r="GS281" i="7"/>
  <c r="GX281" i="7"/>
  <c r="HB281" i="7"/>
  <c r="HH281" i="7"/>
  <c r="HL281" i="7"/>
  <c r="HP281" i="7"/>
  <c r="HT281" i="7"/>
  <c r="HX281" i="7"/>
  <c r="IB281" i="7"/>
  <c r="IF281" i="7"/>
  <c r="IJ281" i="7"/>
  <c r="IN281" i="7"/>
  <c r="IR281" i="7"/>
  <c r="IV281" i="7"/>
  <c r="IZ281" i="7"/>
  <c r="JD281" i="7"/>
  <c r="JH281" i="7"/>
  <c r="JL281" i="7"/>
  <c r="JP281" i="7"/>
  <c r="JT281" i="7"/>
  <c r="AO281" i="7"/>
  <c r="AS281" i="7"/>
  <c r="AW281" i="7"/>
  <c r="BA281" i="7"/>
  <c r="BE281" i="7"/>
  <c r="BI281" i="7"/>
  <c r="BM281" i="7"/>
  <c r="BQ281" i="7"/>
  <c r="BU281" i="7"/>
  <c r="BY281" i="7"/>
  <c r="CC281" i="7"/>
  <c r="CG281" i="7"/>
  <c r="CK281" i="7"/>
  <c r="CO281" i="7"/>
  <c r="CS281" i="7"/>
  <c r="CW281" i="7"/>
  <c r="DA281" i="7"/>
  <c r="DE281" i="7"/>
  <c r="DI281" i="7"/>
  <c r="DM281" i="7"/>
  <c r="DQ281" i="7"/>
  <c r="DU281" i="7"/>
  <c r="DY281" i="7"/>
  <c r="EC281" i="7"/>
  <c r="EG281" i="7"/>
  <c r="EK281" i="7"/>
  <c r="EO281" i="7"/>
  <c r="ES281" i="7"/>
  <c r="EW281" i="7"/>
  <c r="FA281" i="7"/>
  <c r="FE281" i="7"/>
  <c r="FI281" i="7"/>
  <c r="FM281" i="7"/>
  <c r="FQ281" i="7"/>
  <c r="FU281" i="7"/>
  <c r="FY281" i="7"/>
  <c r="GC281" i="7"/>
  <c r="GG281" i="7"/>
  <c r="GK281" i="7"/>
  <c r="GO281" i="7"/>
  <c r="GU281" i="7"/>
  <c r="GY281" i="7"/>
  <c r="HC281" i="7"/>
  <c r="HI281" i="7"/>
  <c r="HM281" i="7"/>
  <c r="HQ281" i="7"/>
  <c r="HU281" i="7"/>
  <c r="HY281" i="7"/>
  <c r="IC281" i="7"/>
  <c r="IG281" i="7"/>
  <c r="IK281" i="7"/>
  <c r="IO281" i="7"/>
  <c r="IS281" i="7"/>
  <c r="IW281" i="7"/>
  <c r="JA281" i="7"/>
  <c r="JE281" i="7"/>
  <c r="JI281" i="7"/>
  <c r="JM281" i="7"/>
  <c r="JQ281" i="7"/>
  <c r="JU281" i="7"/>
  <c r="Q280" i="7"/>
  <c r="L278" i="7"/>
  <c r="O278" i="7"/>
  <c r="L276" i="7"/>
  <c r="O276" i="7"/>
  <c r="AN276" i="7" s="1"/>
  <c r="L274" i="7"/>
  <c r="M274" i="7" s="1"/>
  <c r="O274" i="7"/>
  <c r="HG272" i="7"/>
  <c r="O272" i="7"/>
  <c r="AN272" i="7" s="1"/>
  <c r="AP270" i="7"/>
  <c r="AT270" i="7"/>
  <c r="AX270" i="7"/>
  <c r="BB270" i="7"/>
  <c r="BF270" i="7"/>
  <c r="BJ270" i="7"/>
  <c r="BN270" i="7"/>
  <c r="BR270" i="7"/>
  <c r="BV270" i="7"/>
  <c r="BZ270" i="7"/>
  <c r="CD270" i="7"/>
  <c r="CH270" i="7"/>
  <c r="CL270" i="7"/>
  <c r="CP270" i="7"/>
  <c r="CT270" i="7"/>
  <c r="CX270" i="7"/>
  <c r="DB270" i="7"/>
  <c r="DF270" i="7"/>
  <c r="DJ270" i="7"/>
  <c r="DN270" i="7"/>
  <c r="DR270" i="7"/>
  <c r="DV270" i="7"/>
  <c r="DZ270" i="7"/>
  <c r="ED270" i="7"/>
  <c r="EH270" i="7"/>
  <c r="EL270" i="7"/>
  <c r="EP270" i="7"/>
  <c r="ET270" i="7"/>
  <c r="EX270" i="7"/>
  <c r="FB270" i="7"/>
  <c r="FF270" i="7"/>
  <c r="FJ270" i="7"/>
  <c r="FN270" i="7"/>
  <c r="FR270" i="7"/>
  <c r="FV270" i="7"/>
  <c r="FZ270" i="7"/>
  <c r="GD270" i="7"/>
  <c r="GH270" i="7"/>
  <c r="GL270" i="7"/>
  <c r="GS270" i="7"/>
  <c r="GW270" i="7"/>
  <c r="HA270" i="7"/>
  <c r="HE270" i="7"/>
  <c r="HK270" i="7"/>
  <c r="HO270" i="7"/>
  <c r="HS270" i="7"/>
  <c r="HW270" i="7"/>
  <c r="IA270" i="7"/>
  <c r="IE270" i="7"/>
  <c r="II270" i="7"/>
  <c r="IM270" i="7"/>
  <c r="IQ270" i="7"/>
  <c r="IU270" i="7"/>
  <c r="IY270" i="7"/>
  <c r="JC270" i="7"/>
  <c r="JG270" i="7"/>
  <c r="JK270" i="7"/>
  <c r="JO270" i="7"/>
  <c r="JS270" i="7"/>
  <c r="AQ270" i="7"/>
  <c r="AU270" i="7"/>
  <c r="AY270" i="7"/>
  <c r="BC270" i="7"/>
  <c r="BG270" i="7"/>
  <c r="BK270" i="7"/>
  <c r="BO270" i="7"/>
  <c r="BS270" i="7"/>
  <c r="BW270" i="7"/>
  <c r="CA270" i="7"/>
  <c r="CE270" i="7"/>
  <c r="CI270" i="7"/>
  <c r="CM270" i="7"/>
  <c r="CQ270" i="7"/>
  <c r="CU270" i="7"/>
  <c r="CY270" i="7"/>
  <c r="DC270" i="7"/>
  <c r="DG270" i="7"/>
  <c r="DK270" i="7"/>
  <c r="DO270" i="7"/>
  <c r="DS270" i="7"/>
  <c r="DW270" i="7"/>
  <c r="EA270" i="7"/>
  <c r="EE270" i="7"/>
  <c r="EI270" i="7"/>
  <c r="EM270" i="7"/>
  <c r="EQ270" i="7"/>
  <c r="EU270" i="7"/>
  <c r="EY270" i="7"/>
  <c r="FC270" i="7"/>
  <c r="FG270" i="7"/>
  <c r="FK270" i="7"/>
  <c r="FO270" i="7"/>
  <c r="FS270" i="7"/>
  <c r="FW270" i="7"/>
  <c r="GA270" i="7"/>
  <c r="GE270" i="7"/>
  <c r="GI270" i="7"/>
  <c r="GM270" i="7"/>
  <c r="GT270" i="7"/>
  <c r="GX270" i="7"/>
  <c r="HB270" i="7"/>
  <c r="HH270" i="7"/>
  <c r="HL270" i="7"/>
  <c r="HP270" i="7"/>
  <c r="HT270" i="7"/>
  <c r="HX270" i="7"/>
  <c r="IB270" i="7"/>
  <c r="IF270" i="7"/>
  <c r="IJ270" i="7"/>
  <c r="IN270" i="7"/>
  <c r="IR270" i="7"/>
  <c r="IV270" i="7"/>
  <c r="IZ270" i="7"/>
  <c r="JD270" i="7"/>
  <c r="JH270" i="7"/>
  <c r="JL270" i="7"/>
  <c r="JP270" i="7"/>
  <c r="JT270" i="7"/>
  <c r="AN270" i="7"/>
  <c r="AR270" i="7"/>
  <c r="AV270" i="7"/>
  <c r="AZ270" i="7"/>
  <c r="BD270" i="7"/>
  <c r="BH270" i="7"/>
  <c r="BL270" i="7"/>
  <c r="BP270" i="7"/>
  <c r="BT270" i="7"/>
  <c r="BX270" i="7"/>
  <c r="CB270" i="7"/>
  <c r="CF270" i="7"/>
  <c r="CJ270" i="7"/>
  <c r="CN270" i="7"/>
  <c r="CR270" i="7"/>
  <c r="CV270" i="7"/>
  <c r="CZ270" i="7"/>
  <c r="DD270" i="7"/>
  <c r="DH270" i="7"/>
  <c r="DL270" i="7"/>
  <c r="DP270" i="7"/>
  <c r="DT270" i="7"/>
  <c r="DX270" i="7"/>
  <c r="EB270" i="7"/>
  <c r="EF270" i="7"/>
  <c r="EJ270" i="7"/>
  <c r="EN270" i="7"/>
  <c r="ER270" i="7"/>
  <c r="EV270" i="7"/>
  <c r="EZ270" i="7"/>
  <c r="FD270" i="7"/>
  <c r="FH270" i="7"/>
  <c r="FL270" i="7"/>
  <c r="FP270" i="7"/>
  <c r="FT270" i="7"/>
  <c r="FX270" i="7"/>
  <c r="GB270" i="7"/>
  <c r="GF270" i="7"/>
  <c r="GJ270" i="7"/>
  <c r="GP270" i="7"/>
  <c r="GU270" i="7"/>
  <c r="GY270" i="7"/>
  <c r="HC270" i="7"/>
  <c r="HI270" i="7"/>
  <c r="HM270" i="7"/>
  <c r="HQ270" i="7"/>
  <c r="HU270" i="7"/>
  <c r="HY270" i="7"/>
  <c r="IC270" i="7"/>
  <c r="IG270" i="7"/>
  <c r="IK270" i="7"/>
  <c r="IO270" i="7"/>
  <c r="IS270" i="7"/>
  <c r="IW270" i="7"/>
  <c r="JA270" i="7"/>
  <c r="JE270" i="7"/>
  <c r="JI270" i="7"/>
  <c r="JM270" i="7"/>
  <c r="JQ270" i="7"/>
  <c r="JU270" i="7"/>
  <c r="AO270" i="7"/>
  <c r="AS270" i="7"/>
  <c r="AW270" i="7"/>
  <c r="BA270" i="7"/>
  <c r="BE270" i="7"/>
  <c r="BI270" i="7"/>
  <c r="BM270" i="7"/>
  <c r="BQ270" i="7"/>
  <c r="BU270" i="7"/>
  <c r="BY270" i="7"/>
  <c r="CC270" i="7"/>
  <c r="CG270" i="7"/>
  <c r="CK270" i="7"/>
  <c r="CO270" i="7"/>
  <c r="CS270" i="7"/>
  <c r="CW270" i="7"/>
  <c r="DA270" i="7"/>
  <c r="DE270" i="7"/>
  <c r="DI270" i="7"/>
  <c r="DM270" i="7"/>
  <c r="DQ270" i="7"/>
  <c r="DU270" i="7"/>
  <c r="DY270" i="7"/>
  <c r="EC270" i="7"/>
  <c r="EG270" i="7"/>
  <c r="EK270" i="7"/>
  <c r="EO270" i="7"/>
  <c r="ES270" i="7"/>
  <c r="EW270" i="7"/>
  <c r="FA270" i="7"/>
  <c r="FE270" i="7"/>
  <c r="FI270" i="7"/>
  <c r="FM270" i="7"/>
  <c r="FQ270" i="7"/>
  <c r="FU270" i="7"/>
  <c r="FY270" i="7"/>
  <c r="GC270" i="7"/>
  <c r="GG270" i="7"/>
  <c r="GK270" i="7"/>
  <c r="GQ270" i="7"/>
  <c r="GV270" i="7"/>
  <c r="GZ270" i="7"/>
  <c r="HD270" i="7"/>
  <c r="HJ270" i="7"/>
  <c r="HN270" i="7"/>
  <c r="HR270" i="7"/>
  <c r="HV270" i="7"/>
  <c r="HZ270" i="7"/>
  <c r="ID270" i="7"/>
  <c r="IH270" i="7"/>
  <c r="IL270" i="7"/>
  <c r="IP270" i="7"/>
  <c r="IT270" i="7"/>
  <c r="IX270" i="7"/>
  <c r="JB270" i="7"/>
  <c r="JF270" i="7"/>
  <c r="JJ270" i="7"/>
  <c r="JN270" i="7"/>
  <c r="JR270" i="7"/>
  <c r="L269" i="7"/>
  <c r="O269" i="7"/>
  <c r="AN269" i="7" s="1"/>
  <c r="L267" i="7"/>
  <c r="O267" i="7"/>
  <c r="L265" i="7"/>
  <c r="O265" i="7"/>
  <c r="L263" i="7"/>
  <c r="O263" i="7"/>
  <c r="L261" i="7"/>
  <c r="O261" i="7"/>
  <c r="AO259" i="7"/>
  <c r="AS259" i="7"/>
  <c r="AW259" i="7"/>
  <c r="BA259" i="7"/>
  <c r="BE259" i="7"/>
  <c r="BI259" i="7"/>
  <c r="BM259" i="7"/>
  <c r="BQ259" i="7"/>
  <c r="BU259" i="7"/>
  <c r="BY259" i="7"/>
  <c r="CC259" i="7"/>
  <c r="CG259" i="7"/>
  <c r="CK259" i="7"/>
  <c r="CO259" i="7"/>
  <c r="CS259" i="7"/>
  <c r="CW259" i="7"/>
  <c r="DA259" i="7"/>
  <c r="DE259" i="7"/>
  <c r="DI259" i="7"/>
  <c r="DM259" i="7"/>
  <c r="DQ259" i="7"/>
  <c r="DU259" i="7"/>
  <c r="DY259" i="7"/>
  <c r="EC259" i="7"/>
  <c r="EG259" i="7"/>
  <c r="EK259" i="7"/>
  <c r="EO259" i="7"/>
  <c r="ES259" i="7"/>
  <c r="EW259" i="7"/>
  <c r="FA259" i="7"/>
  <c r="FE259" i="7"/>
  <c r="FI259" i="7"/>
  <c r="FM259" i="7"/>
  <c r="FQ259" i="7"/>
  <c r="FW259" i="7"/>
  <c r="GA259" i="7"/>
  <c r="GE259" i="7"/>
  <c r="GI259" i="7"/>
  <c r="GO259" i="7"/>
  <c r="GS259" i="7"/>
  <c r="GW259" i="7"/>
  <c r="HA259" i="7"/>
  <c r="HE259" i="7"/>
  <c r="HI259" i="7"/>
  <c r="HM259" i="7"/>
  <c r="HQ259" i="7"/>
  <c r="HU259" i="7"/>
  <c r="HY259" i="7"/>
  <c r="IC259" i="7"/>
  <c r="IG259" i="7"/>
  <c r="IK259" i="7"/>
  <c r="IO259" i="7"/>
  <c r="IS259" i="7"/>
  <c r="IW259" i="7"/>
  <c r="JA259" i="7"/>
  <c r="JE259" i="7"/>
  <c r="JI259" i="7"/>
  <c r="JM259" i="7"/>
  <c r="JQ259" i="7"/>
  <c r="JU259" i="7"/>
  <c r="AP259" i="7"/>
  <c r="AT259" i="7"/>
  <c r="AX259" i="7"/>
  <c r="BB259" i="7"/>
  <c r="BF259" i="7"/>
  <c r="BJ259" i="7"/>
  <c r="BN259" i="7"/>
  <c r="BR259" i="7"/>
  <c r="BV259" i="7"/>
  <c r="BZ259" i="7"/>
  <c r="CD259" i="7"/>
  <c r="CH259" i="7"/>
  <c r="CL259" i="7"/>
  <c r="CP259" i="7"/>
  <c r="CT259" i="7"/>
  <c r="CX259" i="7"/>
  <c r="DB259" i="7"/>
  <c r="DF259" i="7"/>
  <c r="DJ259" i="7"/>
  <c r="DN259" i="7"/>
  <c r="DR259" i="7"/>
  <c r="DV259" i="7"/>
  <c r="DZ259" i="7"/>
  <c r="ED259" i="7"/>
  <c r="EH259" i="7"/>
  <c r="EL259" i="7"/>
  <c r="EP259" i="7"/>
  <c r="ET259" i="7"/>
  <c r="EX259" i="7"/>
  <c r="FB259" i="7"/>
  <c r="FF259" i="7"/>
  <c r="FJ259" i="7"/>
  <c r="FN259" i="7"/>
  <c r="FT259" i="7"/>
  <c r="FX259" i="7"/>
  <c r="GB259" i="7"/>
  <c r="GF259" i="7"/>
  <c r="GL259" i="7"/>
  <c r="GP259" i="7"/>
  <c r="GT259" i="7"/>
  <c r="GX259" i="7"/>
  <c r="HB259" i="7"/>
  <c r="HF259" i="7"/>
  <c r="HJ259" i="7"/>
  <c r="HN259" i="7"/>
  <c r="HR259" i="7"/>
  <c r="HV259" i="7"/>
  <c r="HZ259" i="7"/>
  <c r="ID259" i="7"/>
  <c r="IH259" i="7"/>
  <c r="IL259" i="7"/>
  <c r="IP259" i="7"/>
  <c r="IT259" i="7"/>
  <c r="IX259" i="7"/>
  <c r="JB259" i="7"/>
  <c r="JF259" i="7"/>
  <c r="JJ259" i="7"/>
  <c r="JN259" i="7"/>
  <c r="JR259" i="7"/>
  <c r="AQ259" i="7"/>
  <c r="AU259" i="7"/>
  <c r="AY259" i="7"/>
  <c r="BC259" i="7"/>
  <c r="BG259" i="7"/>
  <c r="BK259" i="7"/>
  <c r="BO259" i="7"/>
  <c r="BS259" i="7"/>
  <c r="BW259" i="7"/>
  <c r="CA259" i="7"/>
  <c r="CE259" i="7"/>
  <c r="CI259" i="7"/>
  <c r="CM259" i="7"/>
  <c r="CQ259" i="7"/>
  <c r="CU259" i="7"/>
  <c r="CY259" i="7"/>
  <c r="DC259" i="7"/>
  <c r="DG259" i="7"/>
  <c r="DK259" i="7"/>
  <c r="DO259" i="7"/>
  <c r="DS259" i="7"/>
  <c r="DW259" i="7"/>
  <c r="EA259" i="7"/>
  <c r="EE259" i="7"/>
  <c r="EI259" i="7"/>
  <c r="EM259" i="7"/>
  <c r="EQ259" i="7"/>
  <c r="EU259" i="7"/>
  <c r="EY259" i="7"/>
  <c r="FC259" i="7"/>
  <c r="FG259" i="7"/>
  <c r="FK259" i="7"/>
  <c r="FO259" i="7"/>
  <c r="FU259" i="7"/>
  <c r="FY259" i="7"/>
  <c r="GC259" i="7"/>
  <c r="GG259" i="7"/>
  <c r="GM259" i="7"/>
  <c r="GQ259" i="7"/>
  <c r="GU259" i="7"/>
  <c r="GY259" i="7"/>
  <c r="HC259" i="7"/>
  <c r="HG259" i="7"/>
  <c r="HK259" i="7"/>
  <c r="HO259" i="7"/>
  <c r="HS259" i="7"/>
  <c r="HW259" i="7"/>
  <c r="IA259" i="7"/>
  <c r="IE259" i="7"/>
  <c r="II259" i="7"/>
  <c r="IM259" i="7"/>
  <c r="IQ259" i="7"/>
  <c r="IU259" i="7"/>
  <c r="IY259" i="7"/>
  <c r="JC259" i="7"/>
  <c r="JG259" i="7"/>
  <c r="JK259" i="7"/>
  <c r="JO259" i="7"/>
  <c r="JS259" i="7"/>
  <c r="AR259" i="7"/>
  <c r="AV259" i="7"/>
  <c r="AZ259" i="7"/>
  <c r="BD259" i="7"/>
  <c r="BH259" i="7"/>
  <c r="BL259" i="7"/>
  <c r="BP259" i="7"/>
  <c r="BT259" i="7"/>
  <c r="BX259" i="7"/>
  <c r="CB259" i="7"/>
  <c r="CF259" i="7"/>
  <c r="CJ259" i="7"/>
  <c r="CN259" i="7"/>
  <c r="CR259" i="7"/>
  <c r="CV259" i="7"/>
  <c r="CZ259" i="7"/>
  <c r="DD259" i="7"/>
  <c r="DH259" i="7"/>
  <c r="DL259" i="7"/>
  <c r="DP259" i="7"/>
  <c r="DT259" i="7"/>
  <c r="DX259" i="7"/>
  <c r="EB259" i="7"/>
  <c r="EF259" i="7"/>
  <c r="EJ259" i="7"/>
  <c r="EN259" i="7"/>
  <c r="ER259" i="7"/>
  <c r="EV259" i="7"/>
  <c r="EZ259" i="7"/>
  <c r="FD259" i="7"/>
  <c r="FH259" i="7"/>
  <c r="FL259" i="7"/>
  <c r="FP259" i="7"/>
  <c r="FV259" i="7"/>
  <c r="FZ259" i="7"/>
  <c r="GD259" i="7"/>
  <c r="GH259" i="7"/>
  <c r="GN259" i="7"/>
  <c r="GR259" i="7"/>
  <c r="GV259" i="7"/>
  <c r="GZ259" i="7"/>
  <c r="HD259" i="7"/>
  <c r="HH259" i="7"/>
  <c r="HL259" i="7"/>
  <c r="HP259" i="7"/>
  <c r="HT259" i="7"/>
  <c r="HX259" i="7"/>
  <c r="IB259" i="7"/>
  <c r="IF259" i="7"/>
  <c r="IJ259" i="7"/>
  <c r="IN259" i="7"/>
  <c r="IR259" i="7"/>
  <c r="IV259" i="7"/>
  <c r="IZ259" i="7"/>
  <c r="JD259" i="7"/>
  <c r="JH259" i="7"/>
  <c r="JL259" i="7"/>
  <c r="JP259" i="7"/>
  <c r="JT259" i="7"/>
  <c r="AO257" i="7"/>
  <c r="AS257" i="7"/>
  <c r="AW257" i="7"/>
  <c r="AT257" i="7"/>
  <c r="AY257" i="7"/>
  <c r="BC257" i="7"/>
  <c r="BG257" i="7"/>
  <c r="BK257" i="7"/>
  <c r="BO257" i="7"/>
  <c r="BS257" i="7"/>
  <c r="BW257" i="7"/>
  <c r="CA257" i="7"/>
  <c r="CE257" i="7"/>
  <c r="CI257" i="7"/>
  <c r="CM257" i="7"/>
  <c r="CQ257" i="7"/>
  <c r="CU257" i="7"/>
  <c r="CY257" i="7"/>
  <c r="DC257" i="7"/>
  <c r="DG257" i="7"/>
  <c r="DK257" i="7"/>
  <c r="DO257" i="7"/>
  <c r="DS257" i="7"/>
  <c r="DW257" i="7"/>
  <c r="EA257" i="7"/>
  <c r="EE257" i="7"/>
  <c r="EI257" i="7"/>
  <c r="EM257" i="7"/>
  <c r="EQ257" i="7"/>
  <c r="EU257" i="7"/>
  <c r="EY257" i="7"/>
  <c r="FC257" i="7"/>
  <c r="FG257" i="7"/>
  <c r="FK257" i="7"/>
  <c r="FO257" i="7"/>
  <c r="FU257" i="7"/>
  <c r="FY257" i="7"/>
  <c r="GC257" i="7"/>
  <c r="GG257" i="7"/>
  <c r="GM257" i="7"/>
  <c r="GQ257" i="7"/>
  <c r="GU257" i="7"/>
  <c r="GY257" i="7"/>
  <c r="HC257" i="7"/>
  <c r="HG257" i="7"/>
  <c r="HK257" i="7"/>
  <c r="HO257" i="7"/>
  <c r="HS257" i="7"/>
  <c r="HW257" i="7"/>
  <c r="IA257" i="7"/>
  <c r="IE257" i="7"/>
  <c r="II257" i="7"/>
  <c r="IM257" i="7"/>
  <c r="IQ257" i="7"/>
  <c r="IU257" i="7"/>
  <c r="IY257" i="7"/>
  <c r="JC257" i="7"/>
  <c r="JG257" i="7"/>
  <c r="JK257" i="7"/>
  <c r="JO257" i="7"/>
  <c r="JS257" i="7"/>
  <c r="AP257" i="7"/>
  <c r="AU257" i="7"/>
  <c r="AZ257" i="7"/>
  <c r="BD257" i="7"/>
  <c r="BH257" i="7"/>
  <c r="BL257" i="7"/>
  <c r="BP257" i="7"/>
  <c r="BT257" i="7"/>
  <c r="BX257" i="7"/>
  <c r="CB257" i="7"/>
  <c r="CF257" i="7"/>
  <c r="CJ257" i="7"/>
  <c r="CN257" i="7"/>
  <c r="CR257" i="7"/>
  <c r="CV257" i="7"/>
  <c r="CZ257" i="7"/>
  <c r="DD257" i="7"/>
  <c r="DH257" i="7"/>
  <c r="DL257" i="7"/>
  <c r="DP257" i="7"/>
  <c r="DT257" i="7"/>
  <c r="DX257" i="7"/>
  <c r="EB257" i="7"/>
  <c r="EF257" i="7"/>
  <c r="EJ257" i="7"/>
  <c r="EN257" i="7"/>
  <c r="ER257" i="7"/>
  <c r="EV257" i="7"/>
  <c r="EZ257" i="7"/>
  <c r="FD257" i="7"/>
  <c r="FH257" i="7"/>
  <c r="FL257" i="7"/>
  <c r="FP257" i="7"/>
  <c r="FV257" i="7"/>
  <c r="FZ257" i="7"/>
  <c r="GD257" i="7"/>
  <c r="GH257" i="7"/>
  <c r="GN257" i="7"/>
  <c r="GR257" i="7"/>
  <c r="GV257" i="7"/>
  <c r="GZ257" i="7"/>
  <c r="HD257" i="7"/>
  <c r="HH257" i="7"/>
  <c r="HL257" i="7"/>
  <c r="HP257" i="7"/>
  <c r="HT257" i="7"/>
  <c r="HX257" i="7"/>
  <c r="IB257" i="7"/>
  <c r="IF257" i="7"/>
  <c r="IJ257" i="7"/>
  <c r="IN257" i="7"/>
  <c r="IR257" i="7"/>
  <c r="IV257" i="7"/>
  <c r="IZ257" i="7"/>
  <c r="JD257" i="7"/>
  <c r="JH257" i="7"/>
  <c r="JL257" i="7"/>
  <c r="JP257" i="7"/>
  <c r="JT257" i="7"/>
  <c r="AQ257" i="7"/>
  <c r="AV257" i="7"/>
  <c r="BA257" i="7"/>
  <c r="BE257" i="7"/>
  <c r="BI257" i="7"/>
  <c r="BM257" i="7"/>
  <c r="BQ257" i="7"/>
  <c r="BU257" i="7"/>
  <c r="BY257" i="7"/>
  <c r="CC257" i="7"/>
  <c r="CG257" i="7"/>
  <c r="CK257" i="7"/>
  <c r="CO257" i="7"/>
  <c r="CS257" i="7"/>
  <c r="CW257" i="7"/>
  <c r="DA257" i="7"/>
  <c r="DE257" i="7"/>
  <c r="DI257" i="7"/>
  <c r="DM257" i="7"/>
  <c r="DQ257" i="7"/>
  <c r="DU257" i="7"/>
  <c r="DY257" i="7"/>
  <c r="EC257" i="7"/>
  <c r="EG257" i="7"/>
  <c r="EK257" i="7"/>
  <c r="EO257" i="7"/>
  <c r="ES257" i="7"/>
  <c r="EW257" i="7"/>
  <c r="FA257" i="7"/>
  <c r="FE257" i="7"/>
  <c r="FI257" i="7"/>
  <c r="FM257" i="7"/>
  <c r="FR257" i="7"/>
  <c r="FW257" i="7"/>
  <c r="GA257" i="7"/>
  <c r="GE257" i="7"/>
  <c r="GI257" i="7"/>
  <c r="GO257" i="7"/>
  <c r="GS257" i="7"/>
  <c r="GW257" i="7"/>
  <c r="HA257" i="7"/>
  <c r="HE257" i="7"/>
  <c r="HI257" i="7"/>
  <c r="HM257" i="7"/>
  <c r="HQ257" i="7"/>
  <c r="HU257" i="7"/>
  <c r="HY257" i="7"/>
  <c r="IC257" i="7"/>
  <c r="IG257" i="7"/>
  <c r="IK257" i="7"/>
  <c r="IO257" i="7"/>
  <c r="IS257" i="7"/>
  <c r="IW257" i="7"/>
  <c r="JA257" i="7"/>
  <c r="JE257" i="7"/>
  <c r="JI257" i="7"/>
  <c r="JM257" i="7"/>
  <c r="JQ257" i="7"/>
  <c r="JU257" i="7"/>
  <c r="AR257" i="7"/>
  <c r="AX257" i="7"/>
  <c r="BB257" i="7"/>
  <c r="BF257" i="7"/>
  <c r="BJ257" i="7"/>
  <c r="BN257" i="7"/>
  <c r="BR257" i="7"/>
  <c r="BV257" i="7"/>
  <c r="BZ257" i="7"/>
  <c r="CD257" i="7"/>
  <c r="CH257" i="7"/>
  <c r="CL257" i="7"/>
  <c r="CP257" i="7"/>
  <c r="CT257" i="7"/>
  <c r="CX257" i="7"/>
  <c r="DB257" i="7"/>
  <c r="DF257" i="7"/>
  <c r="DJ257" i="7"/>
  <c r="DN257" i="7"/>
  <c r="DR257" i="7"/>
  <c r="DV257" i="7"/>
  <c r="DZ257" i="7"/>
  <c r="ED257" i="7"/>
  <c r="EH257" i="7"/>
  <c r="EL257" i="7"/>
  <c r="EP257" i="7"/>
  <c r="ET257" i="7"/>
  <c r="EX257" i="7"/>
  <c r="FB257" i="7"/>
  <c r="FF257" i="7"/>
  <c r="FJ257" i="7"/>
  <c r="FN257" i="7"/>
  <c r="FT257" i="7"/>
  <c r="FX257" i="7"/>
  <c r="GB257" i="7"/>
  <c r="GF257" i="7"/>
  <c r="GL257" i="7"/>
  <c r="GP257" i="7"/>
  <c r="GT257" i="7"/>
  <c r="GX257" i="7"/>
  <c r="HB257" i="7"/>
  <c r="HF257" i="7"/>
  <c r="HJ257" i="7"/>
  <c r="HN257" i="7"/>
  <c r="HR257" i="7"/>
  <c r="HV257" i="7"/>
  <c r="HZ257" i="7"/>
  <c r="ID257" i="7"/>
  <c r="IH257" i="7"/>
  <c r="IL257" i="7"/>
  <c r="IP257" i="7"/>
  <c r="IT257" i="7"/>
  <c r="IX257" i="7"/>
  <c r="JB257" i="7"/>
  <c r="JF257" i="7"/>
  <c r="JJ257" i="7"/>
  <c r="JN257" i="7"/>
  <c r="JR257" i="7"/>
  <c r="AQ255" i="7"/>
  <c r="AU255" i="7"/>
  <c r="AY255" i="7"/>
  <c r="BC255" i="7"/>
  <c r="BG255" i="7"/>
  <c r="BK255" i="7"/>
  <c r="BO255" i="7"/>
  <c r="BS255" i="7"/>
  <c r="BW255" i="7"/>
  <c r="CA255" i="7"/>
  <c r="CE255" i="7"/>
  <c r="CI255" i="7"/>
  <c r="CM255" i="7"/>
  <c r="CQ255" i="7"/>
  <c r="CU255" i="7"/>
  <c r="CY255" i="7"/>
  <c r="DC255" i="7"/>
  <c r="DG255" i="7"/>
  <c r="DK255" i="7"/>
  <c r="DO255" i="7"/>
  <c r="DS255" i="7"/>
  <c r="DW255" i="7"/>
  <c r="EA255" i="7"/>
  <c r="EE255" i="7"/>
  <c r="EI255" i="7"/>
  <c r="EM255" i="7"/>
  <c r="EQ255" i="7"/>
  <c r="EU255" i="7"/>
  <c r="EY255" i="7"/>
  <c r="FC255" i="7"/>
  <c r="FG255" i="7"/>
  <c r="FK255" i="7"/>
  <c r="FO255" i="7"/>
  <c r="FT255" i="7"/>
  <c r="FY255" i="7"/>
  <c r="GC255" i="7"/>
  <c r="GG255" i="7"/>
  <c r="GM255" i="7"/>
  <c r="GQ255" i="7"/>
  <c r="GU255" i="7"/>
  <c r="GY255" i="7"/>
  <c r="HC255" i="7"/>
  <c r="HG255" i="7"/>
  <c r="HK255" i="7"/>
  <c r="HO255" i="7"/>
  <c r="HS255" i="7"/>
  <c r="HW255" i="7"/>
  <c r="IA255" i="7"/>
  <c r="IE255" i="7"/>
  <c r="II255" i="7"/>
  <c r="IM255" i="7"/>
  <c r="IQ255" i="7"/>
  <c r="IU255" i="7"/>
  <c r="IY255" i="7"/>
  <c r="JC255" i="7"/>
  <c r="JG255" i="7"/>
  <c r="JK255" i="7"/>
  <c r="JO255" i="7"/>
  <c r="JS255" i="7"/>
  <c r="AP255" i="7"/>
  <c r="AT255" i="7"/>
  <c r="AX255" i="7"/>
  <c r="BB255" i="7"/>
  <c r="BF255" i="7"/>
  <c r="BJ255" i="7"/>
  <c r="BN255" i="7"/>
  <c r="BR255" i="7"/>
  <c r="BV255" i="7"/>
  <c r="BZ255" i="7"/>
  <c r="CD255" i="7"/>
  <c r="CH255" i="7"/>
  <c r="CL255" i="7"/>
  <c r="CP255" i="7"/>
  <c r="CT255" i="7"/>
  <c r="CX255" i="7"/>
  <c r="DB255" i="7"/>
  <c r="DF255" i="7"/>
  <c r="DJ255" i="7"/>
  <c r="DN255" i="7"/>
  <c r="DR255" i="7"/>
  <c r="DV255" i="7"/>
  <c r="DZ255" i="7"/>
  <c r="ED255" i="7"/>
  <c r="EH255" i="7"/>
  <c r="EL255" i="7"/>
  <c r="EP255" i="7"/>
  <c r="ET255" i="7"/>
  <c r="EX255" i="7"/>
  <c r="FB255" i="7"/>
  <c r="FF255" i="7"/>
  <c r="FJ255" i="7"/>
  <c r="FN255" i="7"/>
  <c r="FS255" i="7"/>
  <c r="FX255" i="7"/>
  <c r="GB255" i="7"/>
  <c r="GF255" i="7"/>
  <c r="GL255" i="7"/>
  <c r="GP255" i="7"/>
  <c r="GT255" i="7"/>
  <c r="GX255" i="7"/>
  <c r="HB255" i="7"/>
  <c r="HF255" i="7"/>
  <c r="HJ255" i="7"/>
  <c r="HN255" i="7"/>
  <c r="HR255" i="7"/>
  <c r="HV255" i="7"/>
  <c r="HZ255" i="7"/>
  <c r="ID255" i="7"/>
  <c r="IH255" i="7"/>
  <c r="AO255" i="7"/>
  <c r="AW255" i="7"/>
  <c r="BE255" i="7"/>
  <c r="BM255" i="7"/>
  <c r="BU255" i="7"/>
  <c r="CC255" i="7"/>
  <c r="CK255" i="7"/>
  <c r="CS255" i="7"/>
  <c r="DA255" i="7"/>
  <c r="DI255" i="7"/>
  <c r="DQ255" i="7"/>
  <c r="DY255" i="7"/>
  <c r="EG255" i="7"/>
  <c r="EO255" i="7"/>
  <c r="EW255" i="7"/>
  <c r="FE255" i="7"/>
  <c r="FM255" i="7"/>
  <c r="FV255" i="7"/>
  <c r="GE255" i="7"/>
  <c r="GO255" i="7"/>
  <c r="GW255" i="7"/>
  <c r="HE255" i="7"/>
  <c r="HM255" i="7"/>
  <c r="HU255" i="7"/>
  <c r="IC255" i="7"/>
  <c r="IK255" i="7"/>
  <c r="IP255" i="7"/>
  <c r="IV255" i="7"/>
  <c r="JA255" i="7"/>
  <c r="JF255" i="7"/>
  <c r="JL255" i="7"/>
  <c r="JQ255" i="7"/>
  <c r="AR255" i="7"/>
  <c r="AZ255" i="7"/>
  <c r="BH255" i="7"/>
  <c r="BP255" i="7"/>
  <c r="BX255" i="7"/>
  <c r="CF255" i="7"/>
  <c r="CN255" i="7"/>
  <c r="CV255" i="7"/>
  <c r="DD255" i="7"/>
  <c r="DL255" i="7"/>
  <c r="DT255" i="7"/>
  <c r="EB255" i="7"/>
  <c r="EJ255" i="7"/>
  <c r="ER255" i="7"/>
  <c r="EZ255" i="7"/>
  <c r="FH255" i="7"/>
  <c r="FP255" i="7"/>
  <c r="FZ255" i="7"/>
  <c r="GH255" i="7"/>
  <c r="GR255" i="7"/>
  <c r="GZ255" i="7"/>
  <c r="HH255" i="7"/>
  <c r="HP255" i="7"/>
  <c r="HX255" i="7"/>
  <c r="IF255" i="7"/>
  <c r="IL255" i="7"/>
  <c r="IR255" i="7"/>
  <c r="IW255" i="7"/>
  <c r="JB255" i="7"/>
  <c r="JH255" i="7"/>
  <c r="JM255" i="7"/>
  <c r="JR255" i="7"/>
  <c r="AS255" i="7"/>
  <c r="BA255" i="7"/>
  <c r="BI255" i="7"/>
  <c r="BQ255" i="7"/>
  <c r="BY255" i="7"/>
  <c r="CG255" i="7"/>
  <c r="CO255" i="7"/>
  <c r="CW255" i="7"/>
  <c r="DE255" i="7"/>
  <c r="DM255" i="7"/>
  <c r="DU255" i="7"/>
  <c r="EC255" i="7"/>
  <c r="EK255" i="7"/>
  <c r="ES255" i="7"/>
  <c r="FA255" i="7"/>
  <c r="FI255" i="7"/>
  <c r="FR255" i="7"/>
  <c r="GA255" i="7"/>
  <c r="GI255" i="7"/>
  <c r="GS255" i="7"/>
  <c r="HA255" i="7"/>
  <c r="HI255" i="7"/>
  <c r="HQ255" i="7"/>
  <c r="HY255" i="7"/>
  <c r="IG255" i="7"/>
  <c r="IN255" i="7"/>
  <c r="IS255" i="7"/>
  <c r="IX255" i="7"/>
  <c r="JD255" i="7"/>
  <c r="JI255" i="7"/>
  <c r="JN255" i="7"/>
  <c r="JT255" i="7"/>
  <c r="AV255" i="7"/>
  <c r="BD255" i="7"/>
  <c r="BL255" i="7"/>
  <c r="BT255" i="7"/>
  <c r="CB255" i="7"/>
  <c r="CJ255" i="7"/>
  <c r="CR255" i="7"/>
  <c r="CZ255" i="7"/>
  <c r="DH255" i="7"/>
  <c r="DP255" i="7"/>
  <c r="DX255" i="7"/>
  <c r="EF255" i="7"/>
  <c r="EN255" i="7"/>
  <c r="EV255" i="7"/>
  <c r="FD255" i="7"/>
  <c r="FL255" i="7"/>
  <c r="FU255" i="7"/>
  <c r="GD255" i="7"/>
  <c r="GN255" i="7"/>
  <c r="GV255" i="7"/>
  <c r="HD255" i="7"/>
  <c r="HL255" i="7"/>
  <c r="HT255" i="7"/>
  <c r="IB255" i="7"/>
  <c r="IJ255" i="7"/>
  <c r="IO255" i="7"/>
  <c r="IT255" i="7"/>
  <c r="IZ255" i="7"/>
  <c r="JE255" i="7"/>
  <c r="JJ255" i="7"/>
  <c r="JP255" i="7"/>
  <c r="JU255" i="7"/>
  <c r="AR253" i="7"/>
  <c r="AV253" i="7"/>
  <c r="AZ253" i="7"/>
  <c r="BD253" i="7"/>
  <c r="BH253" i="7"/>
  <c r="BL253" i="7"/>
  <c r="BP253" i="7"/>
  <c r="BT253" i="7"/>
  <c r="BX253" i="7"/>
  <c r="CB253" i="7"/>
  <c r="CF253" i="7"/>
  <c r="CJ253" i="7"/>
  <c r="CN253" i="7"/>
  <c r="CR253" i="7"/>
  <c r="CV253" i="7"/>
  <c r="CZ253" i="7"/>
  <c r="DD253" i="7"/>
  <c r="DH253" i="7"/>
  <c r="DL253" i="7"/>
  <c r="DP253" i="7"/>
  <c r="DT253" i="7"/>
  <c r="DX253" i="7"/>
  <c r="EB253" i="7"/>
  <c r="EF253" i="7"/>
  <c r="EJ253" i="7"/>
  <c r="EN253" i="7"/>
  <c r="ER253" i="7"/>
  <c r="EV253" i="7"/>
  <c r="EZ253" i="7"/>
  <c r="FD253" i="7"/>
  <c r="FH253" i="7"/>
  <c r="FL253" i="7"/>
  <c r="FP253" i="7"/>
  <c r="FV253" i="7"/>
  <c r="GA253" i="7"/>
  <c r="GE253" i="7"/>
  <c r="GI253" i="7"/>
  <c r="GO253" i="7"/>
  <c r="GS253" i="7"/>
  <c r="GW253" i="7"/>
  <c r="HA253" i="7"/>
  <c r="HE253" i="7"/>
  <c r="HI253" i="7"/>
  <c r="HM253" i="7"/>
  <c r="HQ253" i="7"/>
  <c r="HU253" i="7"/>
  <c r="HY253" i="7"/>
  <c r="IC253" i="7"/>
  <c r="IG253" i="7"/>
  <c r="IK253" i="7"/>
  <c r="IO253" i="7"/>
  <c r="IS253" i="7"/>
  <c r="IW253" i="7"/>
  <c r="JA253" i="7"/>
  <c r="JE253" i="7"/>
  <c r="JI253" i="7"/>
  <c r="JM253" i="7"/>
  <c r="JQ253" i="7"/>
  <c r="JU253" i="7"/>
  <c r="AQ253" i="7"/>
  <c r="AU253" i="7"/>
  <c r="AY253" i="7"/>
  <c r="BC253" i="7"/>
  <c r="BG253" i="7"/>
  <c r="BK253" i="7"/>
  <c r="BO253" i="7"/>
  <c r="BS253" i="7"/>
  <c r="BW253" i="7"/>
  <c r="CA253" i="7"/>
  <c r="CE253" i="7"/>
  <c r="CI253" i="7"/>
  <c r="CM253" i="7"/>
  <c r="CQ253" i="7"/>
  <c r="CU253" i="7"/>
  <c r="CY253" i="7"/>
  <c r="DC253" i="7"/>
  <c r="DG253" i="7"/>
  <c r="DK253" i="7"/>
  <c r="DO253" i="7"/>
  <c r="DS253" i="7"/>
  <c r="DW253" i="7"/>
  <c r="EA253" i="7"/>
  <c r="EE253" i="7"/>
  <c r="EI253" i="7"/>
  <c r="EM253" i="7"/>
  <c r="EQ253" i="7"/>
  <c r="EU253" i="7"/>
  <c r="EY253" i="7"/>
  <c r="FC253" i="7"/>
  <c r="FG253" i="7"/>
  <c r="FK253" i="7"/>
  <c r="FO253" i="7"/>
  <c r="FU253" i="7"/>
  <c r="FZ253" i="7"/>
  <c r="GD253" i="7"/>
  <c r="GH253" i="7"/>
  <c r="GN253" i="7"/>
  <c r="GR253" i="7"/>
  <c r="GV253" i="7"/>
  <c r="GZ253" i="7"/>
  <c r="HD253" i="7"/>
  <c r="HH253" i="7"/>
  <c r="HL253" i="7"/>
  <c r="HP253" i="7"/>
  <c r="HT253" i="7"/>
  <c r="HX253" i="7"/>
  <c r="IB253" i="7"/>
  <c r="IF253" i="7"/>
  <c r="IJ253" i="7"/>
  <c r="IN253" i="7"/>
  <c r="IR253" i="7"/>
  <c r="IV253" i="7"/>
  <c r="IZ253" i="7"/>
  <c r="JD253" i="7"/>
  <c r="JH253" i="7"/>
  <c r="JL253" i="7"/>
  <c r="JP253" i="7"/>
  <c r="JT253" i="7"/>
  <c r="AT253" i="7"/>
  <c r="BB253" i="7"/>
  <c r="BJ253" i="7"/>
  <c r="BR253" i="7"/>
  <c r="BZ253" i="7"/>
  <c r="CH253" i="7"/>
  <c r="CP253" i="7"/>
  <c r="CX253" i="7"/>
  <c r="DF253" i="7"/>
  <c r="DN253" i="7"/>
  <c r="DV253" i="7"/>
  <c r="ED253" i="7"/>
  <c r="EL253" i="7"/>
  <c r="ET253" i="7"/>
  <c r="FB253" i="7"/>
  <c r="FJ253" i="7"/>
  <c r="FT253" i="7"/>
  <c r="GC253" i="7"/>
  <c r="GM253" i="7"/>
  <c r="GU253" i="7"/>
  <c r="HC253" i="7"/>
  <c r="HK253" i="7"/>
  <c r="HS253" i="7"/>
  <c r="IA253" i="7"/>
  <c r="II253" i="7"/>
  <c r="IQ253" i="7"/>
  <c r="IY253" i="7"/>
  <c r="JG253" i="7"/>
  <c r="JO253" i="7"/>
  <c r="AO253" i="7"/>
  <c r="AW253" i="7"/>
  <c r="BE253" i="7"/>
  <c r="BM253" i="7"/>
  <c r="BU253" i="7"/>
  <c r="CC253" i="7"/>
  <c r="CK253" i="7"/>
  <c r="CS253" i="7"/>
  <c r="DA253" i="7"/>
  <c r="DI253" i="7"/>
  <c r="DQ253" i="7"/>
  <c r="DY253" i="7"/>
  <c r="EG253" i="7"/>
  <c r="EO253" i="7"/>
  <c r="EW253" i="7"/>
  <c r="FE253" i="7"/>
  <c r="FM253" i="7"/>
  <c r="FX253" i="7"/>
  <c r="GF253" i="7"/>
  <c r="GP253" i="7"/>
  <c r="GX253" i="7"/>
  <c r="HF253" i="7"/>
  <c r="HN253" i="7"/>
  <c r="HV253" i="7"/>
  <c r="ID253" i="7"/>
  <c r="IL253" i="7"/>
  <c r="IT253" i="7"/>
  <c r="JB253" i="7"/>
  <c r="JJ253" i="7"/>
  <c r="JR253" i="7"/>
  <c r="AP253" i="7"/>
  <c r="AX253" i="7"/>
  <c r="BF253" i="7"/>
  <c r="BN253" i="7"/>
  <c r="BV253" i="7"/>
  <c r="CD253" i="7"/>
  <c r="CL253" i="7"/>
  <c r="CT253" i="7"/>
  <c r="DB253" i="7"/>
  <c r="DJ253" i="7"/>
  <c r="DR253" i="7"/>
  <c r="DZ253" i="7"/>
  <c r="EH253" i="7"/>
  <c r="EP253" i="7"/>
  <c r="EX253" i="7"/>
  <c r="FF253" i="7"/>
  <c r="FN253" i="7"/>
  <c r="FY253" i="7"/>
  <c r="GG253" i="7"/>
  <c r="GQ253" i="7"/>
  <c r="GY253" i="7"/>
  <c r="HG253" i="7"/>
  <c r="HO253" i="7"/>
  <c r="HW253" i="7"/>
  <c r="IE253" i="7"/>
  <c r="IM253" i="7"/>
  <c r="IU253" i="7"/>
  <c r="JC253" i="7"/>
  <c r="JK253" i="7"/>
  <c r="JS253" i="7"/>
  <c r="AS253" i="7"/>
  <c r="BA253" i="7"/>
  <c r="BI253" i="7"/>
  <c r="BQ253" i="7"/>
  <c r="BY253" i="7"/>
  <c r="CG253" i="7"/>
  <c r="CO253" i="7"/>
  <c r="CW253" i="7"/>
  <c r="DE253" i="7"/>
  <c r="DM253" i="7"/>
  <c r="DU253" i="7"/>
  <c r="EC253" i="7"/>
  <c r="EK253" i="7"/>
  <c r="ES253" i="7"/>
  <c r="FA253" i="7"/>
  <c r="FI253" i="7"/>
  <c r="FQ253" i="7"/>
  <c r="GB253" i="7"/>
  <c r="GL253" i="7"/>
  <c r="GT253" i="7"/>
  <c r="HB253" i="7"/>
  <c r="HJ253" i="7"/>
  <c r="HR253" i="7"/>
  <c r="HZ253" i="7"/>
  <c r="IH253" i="7"/>
  <c r="IP253" i="7"/>
  <c r="IX253" i="7"/>
  <c r="JF253" i="7"/>
  <c r="JN253" i="7"/>
  <c r="AQ251" i="7"/>
  <c r="AU251" i="7"/>
  <c r="AY251" i="7"/>
  <c r="BC251" i="7"/>
  <c r="BG251" i="7"/>
  <c r="BK251" i="7"/>
  <c r="BO251" i="7"/>
  <c r="BS251" i="7"/>
  <c r="BW251" i="7"/>
  <c r="CA251" i="7"/>
  <c r="CE251" i="7"/>
  <c r="CI251" i="7"/>
  <c r="CM251" i="7"/>
  <c r="CQ251" i="7"/>
  <c r="CU251" i="7"/>
  <c r="CY251" i="7"/>
  <c r="DC251" i="7"/>
  <c r="DG251" i="7"/>
  <c r="DK251" i="7"/>
  <c r="DO251" i="7"/>
  <c r="DS251" i="7"/>
  <c r="DW251" i="7"/>
  <c r="EA251" i="7"/>
  <c r="EE251" i="7"/>
  <c r="EI251" i="7"/>
  <c r="EM251" i="7"/>
  <c r="EQ251" i="7"/>
  <c r="EU251" i="7"/>
  <c r="EY251" i="7"/>
  <c r="FC251" i="7"/>
  <c r="FG251" i="7"/>
  <c r="FK251" i="7"/>
  <c r="FO251" i="7"/>
  <c r="FT251" i="7"/>
  <c r="FX251" i="7"/>
  <c r="GB251" i="7"/>
  <c r="GF251" i="7"/>
  <c r="GL251" i="7"/>
  <c r="GP251" i="7"/>
  <c r="GT251" i="7"/>
  <c r="GX251" i="7"/>
  <c r="HB251" i="7"/>
  <c r="HF251" i="7"/>
  <c r="HJ251" i="7"/>
  <c r="HN251" i="7"/>
  <c r="HR251" i="7"/>
  <c r="HV251" i="7"/>
  <c r="HZ251" i="7"/>
  <c r="ID251" i="7"/>
  <c r="IH251" i="7"/>
  <c r="IL251" i="7"/>
  <c r="IP251" i="7"/>
  <c r="IT251" i="7"/>
  <c r="IX251" i="7"/>
  <c r="JB251" i="7"/>
  <c r="JF251" i="7"/>
  <c r="JJ251" i="7"/>
  <c r="JN251" i="7"/>
  <c r="JR251" i="7"/>
  <c r="AP251" i="7"/>
  <c r="AT251" i="7"/>
  <c r="AX251" i="7"/>
  <c r="BB251" i="7"/>
  <c r="BF251" i="7"/>
  <c r="BJ251" i="7"/>
  <c r="BN251" i="7"/>
  <c r="BR251" i="7"/>
  <c r="BV251" i="7"/>
  <c r="BZ251" i="7"/>
  <c r="CD251" i="7"/>
  <c r="CH251" i="7"/>
  <c r="CL251" i="7"/>
  <c r="CP251" i="7"/>
  <c r="CT251" i="7"/>
  <c r="CX251" i="7"/>
  <c r="DB251" i="7"/>
  <c r="DF251" i="7"/>
  <c r="DJ251" i="7"/>
  <c r="DN251" i="7"/>
  <c r="DR251" i="7"/>
  <c r="DV251" i="7"/>
  <c r="DZ251" i="7"/>
  <c r="ED251" i="7"/>
  <c r="EH251" i="7"/>
  <c r="EL251" i="7"/>
  <c r="EP251" i="7"/>
  <c r="ET251" i="7"/>
  <c r="EX251" i="7"/>
  <c r="FB251" i="7"/>
  <c r="FF251" i="7"/>
  <c r="FJ251" i="7"/>
  <c r="FN251" i="7"/>
  <c r="FS251" i="7"/>
  <c r="FW251" i="7"/>
  <c r="GA251" i="7"/>
  <c r="GE251" i="7"/>
  <c r="GI251" i="7"/>
  <c r="GO251" i="7"/>
  <c r="GS251" i="7"/>
  <c r="GW251" i="7"/>
  <c r="HA251" i="7"/>
  <c r="HE251" i="7"/>
  <c r="HI251" i="7"/>
  <c r="HM251" i="7"/>
  <c r="HQ251" i="7"/>
  <c r="HU251" i="7"/>
  <c r="HY251" i="7"/>
  <c r="IC251" i="7"/>
  <c r="IG251" i="7"/>
  <c r="IK251" i="7"/>
  <c r="IO251" i="7"/>
  <c r="IS251" i="7"/>
  <c r="IW251" i="7"/>
  <c r="JA251" i="7"/>
  <c r="JE251" i="7"/>
  <c r="JI251" i="7"/>
  <c r="JM251" i="7"/>
  <c r="JQ251" i="7"/>
  <c r="JU251" i="7"/>
  <c r="AS251" i="7"/>
  <c r="BA251" i="7"/>
  <c r="BI251" i="7"/>
  <c r="BQ251" i="7"/>
  <c r="BY251" i="7"/>
  <c r="CG251" i="7"/>
  <c r="CO251" i="7"/>
  <c r="CW251" i="7"/>
  <c r="DE251" i="7"/>
  <c r="DM251" i="7"/>
  <c r="DU251" i="7"/>
  <c r="EC251" i="7"/>
  <c r="EK251" i="7"/>
  <c r="ES251" i="7"/>
  <c r="FA251" i="7"/>
  <c r="FI251" i="7"/>
  <c r="FQ251" i="7"/>
  <c r="FZ251" i="7"/>
  <c r="GH251" i="7"/>
  <c r="GR251" i="7"/>
  <c r="GZ251" i="7"/>
  <c r="HH251" i="7"/>
  <c r="HP251" i="7"/>
  <c r="HX251" i="7"/>
  <c r="IF251" i="7"/>
  <c r="IN251" i="7"/>
  <c r="IV251" i="7"/>
  <c r="JD251" i="7"/>
  <c r="JL251" i="7"/>
  <c r="JT251" i="7"/>
  <c r="AV251" i="7"/>
  <c r="BD251" i="7"/>
  <c r="BL251" i="7"/>
  <c r="BT251" i="7"/>
  <c r="CB251" i="7"/>
  <c r="CJ251" i="7"/>
  <c r="CR251" i="7"/>
  <c r="CZ251" i="7"/>
  <c r="DH251" i="7"/>
  <c r="DP251" i="7"/>
  <c r="DX251" i="7"/>
  <c r="EF251" i="7"/>
  <c r="EN251" i="7"/>
  <c r="EV251" i="7"/>
  <c r="FD251" i="7"/>
  <c r="FL251" i="7"/>
  <c r="FU251" i="7"/>
  <c r="GC251" i="7"/>
  <c r="GM251" i="7"/>
  <c r="GU251" i="7"/>
  <c r="HC251" i="7"/>
  <c r="HK251" i="7"/>
  <c r="HS251" i="7"/>
  <c r="IA251" i="7"/>
  <c r="II251" i="7"/>
  <c r="IQ251" i="7"/>
  <c r="IY251" i="7"/>
  <c r="JG251" i="7"/>
  <c r="JO251" i="7"/>
  <c r="AO251" i="7"/>
  <c r="AW251" i="7"/>
  <c r="BE251" i="7"/>
  <c r="BM251" i="7"/>
  <c r="BU251" i="7"/>
  <c r="CC251" i="7"/>
  <c r="CK251" i="7"/>
  <c r="CS251" i="7"/>
  <c r="DA251" i="7"/>
  <c r="DI251" i="7"/>
  <c r="DQ251" i="7"/>
  <c r="DY251" i="7"/>
  <c r="EG251" i="7"/>
  <c r="EO251" i="7"/>
  <c r="EW251" i="7"/>
  <c r="FE251" i="7"/>
  <c r="FM251" i="7"/>
  <c r="FV251" i="7"/>
  <c r="GD251" i="7"/>
  <c r="GN251" i="7"/>
  <c r="GV251" i="7"/>
  <c r="HD251" i="7"/>
  <c r="HL251" i="7"/>
  <c r="HT251" i="7"/>
  <c r="IB251" i="7"/>
  <c r="IJ251" i="7"/>
  <c r="IR251" i="7"/>
  <c r="IZ251" i="7"/>
  <c r="JH251" i="7"/>
  <c r="JP251" i="7"/>
  <c r="AR251" i="7"/>
  <c r="AZ251" i="7"/>
  <c r="BH251" i="7"/>
  <c r="BP251" i="7"/>
  <c r="BX251" i="7"/>
  <c r="CF251" i="7"/>
  <c r="CN251" i="7"/>
  <c r="CV251" i="7"/>
  <c r="DD251" i="7"/>
  <c r="DL251" i="7"/>
  <c r="DT251" i="7"/>
  <c r="EB251" i="7"/>
  <c r="EJ251" i="7"/>
  <c r="ER251" i="7"/>
  <c r="EZ251" i="7"/>
  <c r="FH251" i="7"/>
  <c r="FP251" i="7"/>
  <c r="FY251" i="7"/>
  <c r="GG251" i="7"/>
  <c r="GQ251" i="7"/>
  <c r="GY251" i="7"/>
  <c r="HG251" i="7"/>
  <c r="HO251" i="7"/>
  <c r="HW251" i="7"/>
  <c r="IE251" i="7"/>
  <c r="IM251" i="7"/>
  <c r="IU251" i="7"/>
  <c r="JC251" i="7"/>
  <c r="JK251" i="7"/>
  <c r="JS251" i="7"/>
  <c r="AO249" i="7"/>
  <c r="AS249" i="7"/>
  <c r="AW249" i="7"/>
  <c r="BA249" i="7"/>
  <c r="BE249" i="7"/>
  <c r="BI249" i="7"/>
  <c r="BM249" i="7"/>
  <c r="BQ249" i="7"/>
  <c r="BU249" i="7"/>
  <c r="BY249" i="7"/>
  <c r="CC249" i="7"/>
  <c r="CG249" i="7"/>
  <c r="CK249" i="7"/>
  <c r="CO249" i="7"/>
  <c r="CS249" i="7"/>
  <c r="CW249" i="7"/>
  <c r="DA249" i="7"/>
  <c r="DE249" i="7"/>
  <c r="DI249" i="7"/>
  <c r="DM249" i="7"/>
  <c r="DQ249" i="7"/>
  <c r="DU249" i="7"/>
  <c r="DY249" i="7"/>
  <c r="EC249" i="7"/>
  <c r="EG249" i="7"/>
  <c r="EK249" i="7"/>
  <c r="EO249" i="7"/>
  <c r="ES249" i="7"/>
  <c r="EW249" i="7"/>
  <c r="FA249" i="7"/>
  <c r="FE249" i="7"/>
  <c r="FI249" i="7"/>
  <c r="FM249" i="7"/>
  <c r="FR249" i="7"/>
  <c r="FW249" i="7"/>
  <c r="GA249" i="7"/>
  <c r="GE249" i="7"/>
  <c r="GI249" i="7"/>
  <c r="GO249" i="7"/>
  <c r="GS249" i="7"/>
  <c r="GW249" i="7"/>
  <c r="HA249" i="7"/>
  <c r="HE249" i="7"/>
  <c r="HI249" i="7"/>
  <c r="HM249" i="7"/>
  <c r="HQ249" i="7"/>
  <c r="HU249" i="7"/>
  <c r="HY249" i="7"/>
  <c r="IC249" i="7"/>
  <c r="IG249" i="7"/>
  <c r="IK249" i="7"/>
  <c r="IO249" i="7"/>
  <c r="IS249" i="7"/>
  <c r="IW249" i="7"/>
  <c r="JA249" i="7"/>
  <c r="JE249" i="7"/>
  <c r="JI249" i="7"/>
  <c r="JM249" i="7"/>
  <c r="JQ249" i="7"/>
  <c r="JU249" i="7"/>
  <c r="AR249" i="7"/>
  <c r="AV249" i="7"/>
  <c r="AZ249" i="7"/>
  <c r="BD249" i="7"/>
  <c r="BH249" i="7"/>
  <c r="BL249" i="7"/>
  <c r="BP249" i="7"/>
  <c r="BT249" i="7"/>
  <c r="BX249" i="7"/>
  <c r="CB249" i="7"/>
  <c r="CF249" i="7"/>
  <c r="CJ249" i="7"/>
  <c r="CN249" i="7"/>
  <c r="CR249" i="7"/>
  <c r="CV249" i="7"/>
  <c r="CZ249" i="7"/>
  <c r="DD249" i="7"/>
  <c r="DH249" i="7"/>
  <c r="DL249" i="7"/>
  <c r="DP249" i="7"/>
  <c r="DT249" i="7"/>
  <c r="DX249" i="7"/>
  <c r="EB249" i="7"/>
  <c r="EF249" i="7"/>
  <c r="EJ249" i="7"/>
  <c r="EN249" i="7"/>
  <c r="ER249" i="7"/>
  <c r="EV249" i="7"/>
  <c r="EZ249" i="7"/>
  <c r="FD249" i="7"/>
  <c r="FH249" i="7"/>
  <c r="FL249" i="7"/>
  <c r="FQ249" i="7"/>
  <c r="FV249" i="7"/>
  <c r="FZ249" i="7"/>
  <c r="GD249" i="7"/>
  <c r="GH249" i="7"/>
  <c r="GN249" i="7"/>
  <c r="GR249" i="7"/>
  <c r="GV249" i="7"/>
  <c r="GZ249" i="7"/>
  <c r="HD249" i="7"/>
  <c r="HH249" i="7"/>
  <c r="HL249" i="7"/>
  <c r="HP249" i="7"/>
  <c r="HT249" i="7"/>
  <c r="HX249" i="7"/>
  <c r="IB249" i="7"/>
  <c r="IF249" i="7"/>
  <c r="IJ249" i="7"/>
  <c r="IN249" i="7"/>
  <c r="IR249" i="7"/>
  <c r="IV249" i="7"/>
  <c r="IZ249" i="7"/>
  <c r="JD249" i="7"/>
  <c r="JH249" i="7"/>
  <c r="JL249" i="7"/>
  <c r="JP249" i="7"/>
  <c r="JT249" i="7"/>
  <c r="AQ249" i="7"/>
  <c r="AY249" i="7"/>
  <c r="BG249" i="7"/>
  <c r="BO249" i="7"/>
  <c r="BW249" i="7"/>
  <c r="CE249" i="7"/>
  <c r="CM249" i="7"/>
  <c r="CU249" i="7"/>
  <c r="DC249" i="7"/>
  <c r="DK249" i="7"/>
  <c r="DS249" i="7"/>
  <c r="EA249" i="7"/>
  <c r="EI249" i="7"/>
  <c r="EQ249" i="7"/>
  <c r="EY249" i="7"/>
  <c r="FG249" i="7"/>
  <c r="FO249" i="7"/>
  <c r="FY249" i="7"/>
  <c r="GG249" i="7"/>
  <c r="GQ249" i="7"/>
  <c r="GY249" i="7"/>
  <c r="HG249" i="7"/>
  <c r="HO249" i="7"/>
  <c r="HW249" i="7"/>
  <c r="IE249" i="7"/>
  <c r="IM249" i="7"/>
  <c r="IU249" i="7"/>
  <c r="JC249" i="7"/>
  <c r="JK249" i="7"/>
  <c r="JS249" i="7"/>
  <c r="AT249" i="7"/>
  <c r="BB249" i="7"/>
  <c r="BJ249" i="7"/>
  <c r="BR249" i="7"/>
  <c r="BZ249" i="7"/>
  <c r="CH249" i="7"/>
  <c r="CP249" i="7"/>
  <c r="CX249" i="7"/>
  <c r="DF249" i="7"/>
  <c r="DN249" i="7"/>
  <c r="DV249" i="7"/>
  <c r="ED249" i="7"/>
  <c r="EL249" i="7"/>
  <c r="ET249" i="7"/>
  <c r="FB249" i="7"/>
  <c r="FJ249" i="7"/>
  <c r="FT249" i="7"/>
  <c r="GB249" i="7"/>
  <c r="GL249" i="7"/>
  <c r="GT249" i="7"/>
  <c r="HB249" i="7"/>
  <c r="HJ249" i="7"/>
  <c r="HR249" i="7"/>
  <c r="HZ249" i="7"/>
  <c r="IH249" i="7"/>
  <c r="IP249" i="7"/>
  <c r="IX249" i="7"/>
  <c r="JF249" i="7"/>
  <c r="JN249" i="7"/>
  <c r="AU249" i="7"/>
  <c r="BC249" i="7"/>
  <c r="BK249" i="7"/>
  <c r="BS249" i="7"/>
  <c r="CA249" i="7"/>
  <c r="CI249" i="7"/>
  <c r="CQ249" i="7"/>
  <c r="CY249" i="7"/>
  <c r="DG249" i="7"/>
  <c r="DO249" i="7"/>
  <c r="DW249" i="7"/>
  <c r="EE249" i="7"/>
  <c r="EM249" i="7"/>
  <c r="EU249" i="7"/>
  <c r="FC249" i="7"/>
  <c r="FK249" i="7"/>
  <c r="FU249" i="7"/>
  <c r="GC249" i="7"/>
  <c r="GM249" i="7"/>
  <c r="GU249" i="7"/>
  <c r="HC249" i="7"/>
  <c r="HK249" i="7"/>
  <c r="HS249" i="7"/>
  <c r="IA249" i="7"/>
  <c r="II249" i="7"/>
  <c r="IQ249" i="7"/>
  <c r="IY249" i="7"/>
  <c r="JG249" i="7"/>
  <c r="JO249" i="7"/>
  <c r="AP249" i="7"/>
  <c r="AX249" i="7"/>
  <c r="BF249" i="7"/>
  <c r="BN249" i="7"/>
  <c r="BV249" i="7"/>
  <c r="CD249" i="7"/>
  <c r="CL249" i="7"/>
  <c r="CT249" i="7"/>
  <c r="DB249" i="7"/>
  <c r="DJ249" i="7"/>
  <c r="DR249" i="7"/>
  <c r="DZ249" i="7"/>
  <c r="EH249" i="7"/>
  <c r="EP249" i="7"/>
  <c r="EX249" i="7"/>
  <c r="FF249" i="7"/>
  <c r="FN249" i="7"/>
  <c r="FX249" i="7"/>
  <c r="GF249" i="7"/>
  <c r="GP249" i="7"/>
  <c r="GX249" i="7"/>
  <c r="HF249" i="7"/>
  <c r="HN249" i="7"/>
  <c r="HV249" i="7"/>
  <c r="ID249" i="7"/>
  <c r="IL249" i="7"/>
  <c r="IT249" i="7"/>
  <c r="JB249" i="7"/>
  <c r="JJ249" i="7"/>
  <c r="JR249" i="7"/>
  <c r="AQ247" i="7"/>
  <c r="AU247" i="7"/>
  <c r="AY247" i="7"/>
  <c r="BC247" i="7"/>
  <c r="BG247" i="7"/>
  <c r="BK247" i="7"/>
  <c r="BO247" i="7"/>
  <c r="BS247" i="7"/>
  <c r="BW247" i="7"/>
  <c r="CA247" i="7"/>
  <c r="CE247" i="7"/>
  <c r="CI247" i="7"/>
  <c r="CM247" i="7"/>
  <c r="CQ247" i="7"/>
  <c r="CU247" i="7"/>
  <c r="CY247" i="7"/>
  <c r="DC247" i="7"/>
  <c r="DG247" i="7"/>
  <c r="DK247" i="7"/>
  <c r="DO247" i="7"/>
  <c r="DS247" i="7"/>
  <c r="DW247" i="7"/>
  <c r="EA247" i="7"/>
  <c r="EE247" i="7"/>
  <c r="EI247" i="7"/>
  <c r="EM247" i="7"/>
  <c r="EQ247" i="7"/>
  <c r="EU247" i="7"/>
  <c r="EY247" i="7"/>
  <c r="FC247" i="7"/>
  <c r="FG247" i="7"/>
  <c r="FK247" i="7"/>
  <c r="FO247" i="7"/>
  <c r="FU247" i="7"/>
  <c r="FY247" i="7"/>
  <c r="GC247" i="7"/>
  <c r="GG247" i="7"/>
  <c r="GM247" i="7"/>
  <c r="GQ247" i="7"/>
  <c r="GU247" i="7"/>
  <c r="GY247" i="7"/>
  <c r="HC247" i="7"/>
  <c r="HG247" i="7"/>
  <c r="HK247" i="7"/>
  <c r="HO247" i="7"/>
  <c r="HS247" i="7"/>
  <c r="HW247" i="7"/>
  <c r="IA247" i="7"/>
  <c r="IE247" i="7"/>
  <c r="II247" i="7"/>
  <c r="IM247" i="7"/>
  <c r="IQ247" i="7"/>
  <c r="IU247" i="7"/>
  <c r="IY247" i="7"/>
  <c r="JC247" i="7"/>
  <c r="JG247" i="7"/>
  <c r="JK247" i="7"/>
  <c r="JO247" i="7"/>
  <c r="JS247" i="7"/>
  <c r="AP247" i="7"/>
  <c r="AT247" i="7"/>
  <c r="AX247" i="7"/>
  <c r="BB247" i="7"/>
  <c r="BF247" i="7"/>
  <c r="BJ247" i="7"/>
  <c r="BN247" i="7"/>
  <c r="BR247" i="7"/>
  <c r="BV247" i="7"/>
  <c r="BZ247" i="7"/>
  <c r="CD247" i="7"/>
  <c r="CH247" i="7"/>
  <c r="CL247" i="7"/>
  <c r="CP247" i="7"/>
  <c r="CT247" i="7"/>
  <c r="CX247" i="7"/>
  <c r="DB247" i="7"/>
  <c r="DF247" i="7"/>
  <c r="DJ247" i="7"/>
  <c r="DN247" i="7"/>
  <c r="DR247" i="7"/>
  <c r="DV247" i="7"/>
  <c r="DZ247" i="7"/>
  <c r="ED247" i="7"/>
  <c r="EH247" i="7"/>
  <c r="EL247" i="7"/>
  <c r="EP247" i="7"/>
  <c r="ET247" i="7"/>
  <c r="EX247" i="7"/>
  <c r="FB247" i="7"/>
  <c r="FF247" i="7"/>
  <c r="FJ247" i="7"/>
  <c r="FN247" i="7"/>
  <c r="FT247" i="7"/>
  <c r="FX247" i="7"/>
  <c r="GB247" i="7"/>
  <c r="GF247" i="7"/>
  <c r="GL247" i="7"/>
  <c r="GP247" i="7"/>
  <c r="GT247" i="7"/>
  <c r="GX247" i="7"/>
  <c r="HB247" i="7"/>
  <c r="HF247" i="7"/>
  <c r="HJ247" i="7"/>
  <c r="HN247" i="7"/>
  <c r="HR247" i="7"/>
  <c r="HV247" i="7"/>
  <c r="HZ247" i="7"/>
  <c r="ID247" i="7"/>
  <c r="IH247" i="7"/>
  <c r="IL247" i="7"/>
  <c r="IP247" i="7"/>
  <c r="IT247" i="7"/>
  <c r="IX247" i="7"/>
  <c r="JB247" i="7"/>
  <c r="JF247" i="7"/>
  <c r="JJ247" i="7"/>
  <c r="JN247" i="7"/>
  <c r="JR247" i="7"/>
  <c r="AO247" i="7"/>
  <c r="AW247" i="7"/>
  <c r="BE247" i="7"/>
  <c r="BM247" i="7"/>
  <c r="BU247" i="7"/>
  <c r="CC247" i="7"/>
  <c r="CK247" i="7"/>
  <c r="CS247" i="7"/>
  <c r="DA247" i="7"/>
  <c r="DI247" i="7"/>
  <c r="DQ247" i="7"/>
  <c r="DY247" i="7"/>
  <c r="EG247" i="7"/>
  <c r="EO247" i="7"/>
  <c r="EW247" i="7"/>
  <c r="FE247" i="7"/>
  <c r="FM247" i="7"/>
  <c r="FW247" i="7"/>
  <c r="GE247" i="7"/>
  <c r="GO247" i="7"/>
  <c r="GW247" i="7"/>
  <c r="HE247" i="7"/>
  <c r="HM247" i="7"/>
  <c r="HU247" i="7"/>
  <c r="IC247" i="7"/>
  <c r="IK247" i="7"/>
  <c r="IS247" i="7"/>
  <c r="JA247" i="7"/>
  <c r="JI247" i="7"/>
  <c r="JQ247" i="7"/>
  <c r="AR247" i="7"/>
  <c r="AZ247" i="7"/>
  <c r="BH247" i="7"/>
  <c r="BP247" i="7"/>
  <c r="BX247" i="7"/>
  <c r="CF247" i="7"/>
  <c r="CN247" i="7"/>
  <c r="CV247" i="7"/>
  <c r="DD247" i="7"/>
  <c r="DL247" i="7"/>
  <c r="DT247" i="7"/>
  <c r="EB247" i="7"/>
  <c r="EJ247" i="7"/>
  <c r="ER247" i="7"/>
  <c r="EZ247" i="7"/>
  <c r="FH247" i="7"/>
  <c r="FP247" i="7"/>
  <c r="FZ247" i="7"/>
  <c r="GH247" i="7"/>
  <c r="GR247" i="7"/>
  <c r="GZ247" i="7"/>
  <c r="HH247" i="7"/>
  <c r="HP247" i="7"/>
  <c r="HX247" i="7"/>
  <c r="IF247" i="7"/>
  <c r="IN247" i="7"/>
  <c r="IV247" i="7"/>
  <c r="JD247" i="7"/>
  <c r="JL247" i="7"/>
  <c r="JT247" i="7"/>
  <c r="AS247" i="7"/>
  <c r="BA247" i="7"/>
  <c r="BI247" i="7"/>
  <c r="BQ247" i="7"/>
  <c r="BY247" i="7"/>
  <c r="CG247" i="7"/>
  <c r="CO247" i="7"/>
  <c r="CW247" i="7"/>
  <c r="DE247" i="7"/>
  <c r="DM247" i="7"/>
  <c r="DU247" i="7"/>
  <c r="EC247" i="7"/>
  <c r="EK247" i="7"/>
  <c r="ES247" i="7"/>
  <c r="FA247" i="7"/>
  <c r="FI247" i="7"/>
  <c r="FR247" i="7"/>
  <c r="GA247" i="7"/>
  <c r="GI247" i="7"/>
  <c r="GS247" i="7"/>
  <c r="HA247" i="7"/>
  <c r="HI247" i="7"/>
  <c r="HQ247" i="7"/>
  <c r="HY247" i="7"/>
  <c r="IG247" i="7"/>
  <c r="IO247" i="7"/>
  <c r="IW247" i="7"/>
  <c r="JE247" i="7"/>
  <c r="JM247" i="7"/>
  <c r="JU247" i="7"/>
  <c r="AV247" i="7"/>
  <c r="BD247" i="7"/>
  <c r="BL247" i="7"/>
  <c r="BT247" i="7"/>
  <c r="CB247" i="7"/>
  <c r="CJ247" i="7"/>
  <c r="CR247" i="7"/>
  <c r="CZ247" i="7"/>
  <c r="DH247" i="7"/>
  <c r="DP247" i="7"/>
  <c r="DX247" i="7"/>
  <c r="EF247" i="7"/>
  <c r="EN247" i="7"/>
  <c r="EV247" i="7"/>
  <c r="FD247" i="7"/>
  <c r="FL247" i="7"/>
  <c r="FV247" i="7"/>
  <c r="GD247" i="7"/>
  <c r="GN247" i="7"/>
  <c r="GV247" i="7"/>
  <c r="HD247" i="7"/>
  <c r="HL247" i="7"/>
  <c r="HT247" i="7"/>
  <c r="IB247" i="7"/>
  <c r="IJ247" i="7"/>
  <c r="IR247" i="7"/>
  <c r="IZ247" i="7"/>
  <c r="JH247" i="7"/>
  <c r="JP247" i="7"/>
  <c r="AR245" i="7"/>
  <c r="AV245" i="7"/>
  <c r="AZ245" i="7"/>
  <c r="BD245" i="7"/>
  <c r="BH245" i="7"/>
  <c r="BL245" i="7"/>
  <c r="BP245" i="7"/>
  <c r="BT245" i="7"/>
  <c r="BX245" i="7"/>
  <c r="CB245" i="7"/>
  <c r="CF245" i="7"/>
  <c r="CJ245" i="7"/>
  <c r="CN245" i="7"/>
  <c r="CR245" i="7"/>
  <c r="CV245" i="7"/>
  <c r="CZ245" i="7"/>
  <c r="DD245" i="7"/>
  <c r="DH245" i="7"/>
  <c r="DL245" i="7"/>
  <c r="DP245" i="7"/>
  <c r="DT245" i="7"/>
  <c r="DX245" i="7"/>
  <c r="EB245" i="7"/>
  <c r="EF245" i="7"/>
  <c r="EJ245" i="7"/>
  <c r="EN245" i="7"/>
  <c r="ER245" i="7"/>
  <c r="EV245" i="7"/>
  <c r="EZ245" i="7"/>
  <c r="FD245" i="7"/>
  <c r="FH245" i="7"/>
  <c r="FL245" i="7"/>
  <c r="FP245" i="7"/>
  <c r="FU245" i="7"/>
  <c r="GA245" i="7"/>
  <c r="GE245" i="7"/>
  <c r="GI245" i="7"/>
  <c r="GO245" i="7"/>
  <c r="GS245" i="7"/>
  <c r="GW245" i="7"/>
  <c r="HA245" i="7"/>
  <c r="HE245" i="7"/>
  <c r="HI245" i="7"/>
  <c r="HM245" i="7"/>
  <c r="HQ245" i="7"/>
  <c r="HU245" i="7"/>
  <c r="HY245" i="7"/>
  <c r="IC245" i="7"/>
  <c r="IG245" i="7"/>
  <c r="IK245" i="7"/>
  <c r="IO245" i="7"/>
  <c r="IS245" i="7"/>
  <c r="IW245" i="7"/>
  <c r="JA245" i="7"/>
  <c r="JE245" i="7"/>
  <c r="JI245" i="7"/>
  <c r="JM245" i="7"/>
  <c r="JQ245" i="7"/>
  <c r="JU245" i="7"/>
  <c r="AQ245" i="7"/>
  <c r="AU245" i="7"/>
  <c r="AY245" i="7"/>
  <c r="BC245" i="7"/>
  <c r="BG245" i="7"/>
  <c r="BK245" i="7"/>
  <c r="BO245" i="7"/>
  <c r="BS245" i="7"/>
  <c r="BW245" i="7"/>
  <c r="CA245" i="7"/>
  <c r="CE245" i="7"/>
  <c r="CI245" i="7"/>
  <c r="CM245" i="7"/>
  <c r="CQ245" i="7"/>
  <c r="CU245" i="7"/>
  <c r="CY245" i="7"/>
  <c r="DC245" i="7"/>
  <c r="DG245" i="7"/>
  <c r="DK245" i="7"/>
  <c r="DO245" i="7"/>
  <c r="DS245" i="7"/>
  <c r="DW245" i="7"/>
  <c r="EA245" i="7"/>
  <c r="EE245" i="7"/>
  <c r="EI245" i="7"/>
  <c r="EM245" i="7"/>
  <c r="EQ245" i="7"/>
  <c r="EU245" i="7"/>
  <c r="EY245" i="7"/>
  <c r="FC245" i="7"/>
  <c r="FG245" i="7"/>
  <c r="FK245" i="7"/>
  <c r="FO245" i="7"/>
  <c r="FT245" i="7"/>
  <c r="FY245" i="7"/>
  <c r="GD245" i="7"/>
  <c r="GH245" i="7"/>
  <c r="GN245" i="7"/>
  <c r="GR245" i="7"/>
  <c r="GV245" i="7"/>
  <c r="GZ245" i="7"/>
  <c r="HD245" i="7"/>
  <c r="HH245" i="7"/>
  <c r="HL245" i="7"/>
  <c r="HP245" i="7"/>
  <c r="HT245" i="7"/>
  <c r="HX245" i="7"/>
  <c r="IB245" i="7"/>
  <c r="IF245" i="7"/>
  <c r="IJ245" i="7"/>
  <c r="IN245" i="7"/>
  <c r="IR245" i="7"/>
  <c r="IV245" i="7"/>
  <c r="IZ245" i="7"/>
  <c r="JD245" i="7"/>
  <c r="JH245" i="7"/>
  <c r="JL245" i="7"/>
  <c r="JP245" i="7"/>
  <c r="JT245" i="7"/>
  <c r="AT245" i="7"/>
  <c r="BB245" i="7"/>
  <c r="BJ245" i="7"/>
  <c r="BR245" i="7"/>
  <c r="BZ245" i="7"/>
  <c r="CH245" i="7"/>
  <c r="CP245" i="7"/>
  <c r="CX245" i="7"/>
  <c r="DF245" i="7"/>
  <c r="DN245" i="7"/>
  <c r="DV245" i="7"/>
  <c r="ED245" i="7"/>
  <c r="EL245" i="7"/>
  <c r="ET245" i="7"/>
  <c r="FB245" i="7"/>
  <c r="FJ245" i="7"/>
  <c r="FS245" i="7"/>
  <c r="GC245" i="7"/>
  <c r="GM245" i="7"/>
  <c r="GU245" i="7"/>
  <c r="HC245" i="7"/>
  <c r="HK245" i="7"/>
  <c r="HS245" i="7"/>
  <c r="IA245" i="7"/>
  <c r="II245" i="7"/>
  <c r="IQ245" i="7"/>
  <c r="IY245" i="7"/>
  <c r="JG245" i="7"/>
  <c r="JO245" i="7"/>
  <c r="AO245" i="7"/>
  <c r="AW245" i="7"/>
  <c r="BE245" i="7"/>
  <c r="BM245" i="7"/>
  <c r="BU245" i="7"/>
  <c r="CC245" i="7"/>
  <c r="CK245" i="7"/>
  <c r="CS245" i="7"/>
  <c r="DA245" i="7"/>
  <c r="DI245" i="7"/>
  <c r="DQ245" i="7"/>
  <c r="DY245" i="7"/>
  <c r="EG245" i="7"/>
  <c r="EO245" i="7"/>
  <c r="EW245" i="7"/>
  <c r="FE245" i="7"/>
  <c r="FM245" i="7"/>
  <c r="FV245" i="7"/>
  <c r="GF245" i="7"/>
  <c r="GP245" i="7"/>
  <c r="GX245" i="7"/>
  <c r="HF245" i="7"/>
  <c r="HN245" i="7"/>
  <c r="HV245" i="7"/>
  <c r="ID245" i="7"/>
  <c r="IL245" i="7"/>
  <c r="IT245" i="7"/>
  <c r="JB245" i="7"/>
  <c r="JJ245" i="7"/>
  <c r="JR245" i="7"/>
  <c r="AP245" i="7"/>
  <c r="AX245" i="7"/>
  <c r="BF245" i="7"/>
  <c r="BN245" i="7"/>
  <c r="BV245" i="7"/>
  <c r="CD245" i="7"/>
  <c r="CL245" i="7"/>
  <c r="CT245" i="7"/>
  <c r="DB245" i="7"/>
  <c r="DJ245" i="7"/>
  <c r="DR245" i="7"/>
  <c r="DZ245" i="7"/>
  <c r="EH245" i="7"/>
  <c r="EP245" i="7"/>
  <c r="EX245" i="7"/>
  <c r="FF245" i="7"/>
  <c r="FN245" i="7"/>
  <c r="FX245" i="7"/>
  <c r="GG245" i="7"/>
  <c r="GQ245" i="7"/>
  <c r="GY245" i="7"/>
  <c r="HG245" i="7"/>
  <c r="HO245" i="7"/>
  <c r="HW245" i="7"/>
  <c r="IE245" i="7"/>
  <c r="IM245" i="7"/>
  <c r="IU245" i="7"/>
  <c r="JC245" i="7"/>
  <c r="JK245" i="7"/>
  <c r="JS245" i="7"/>
  <c r="AS245" i="7"/>
  <c r="BA245" i="7"/>
  <c r="BI245" i="7"/>
  <c r="BQ245" i="7"/>
  <c r="BY245" i="7"/>
  <c r="CG245" i="7"/>
  <c r="CO245" i="7"/>
  <c r="CW245" i="7"/>
  <c r="DE245" i="7"/>
  <c r="DM245" i="7"/>
  <c r="DU245" i="7"/>
  <c r="EC245" i="7"/>
  <c r="EK245" i="7"/>
  <c r="ES245" i="7"/>
  <c r="FA245" i="7"/>
  <c r="FI245" i="7"/>
  <c r="FR245" i="7"/>
  <c r="GB245" i="7"/>
  <c r="GL245" i="7"/>
  <c r="GT245" i="7"/>
  <c r="HB245" i="7"/>
  <c r="HJ245" i="7"/>
  <c r="HR245" i="7"/>
  <c r="HZ245" i="7"/>
  <c r="IH245" i="7"/>
  <c r="IP245" i="7"/>
  <c r="IX245" i="7"/>
  <c r="JF245" i="7"/>
  <c r="JN245" i="7"/>
  <c r="AR243" i="7"/>
  <c r="AV243" i="7"/>
  <c r="AZ243" i="7"/>
  <c r="BD243" i="7"/>
  <c r="BH243" i="7"/>
  <c r="BL243" i="7"/>
  <c r="BP243" i="7"/>
  <c r="BT243" i="7"/>
  <c r="BX243" i="7"/>
  <c r="CB243" i="7"/>
  <c r="CF243" i="7"/>
  <c r="CJ243" i="7"/>
  <c r="CN243" i="7"/>
  <c r="CR243" i="7"/>
  <c r="CV243" i="7"/>
  <c r="CZ243" i="7"/>
  <c r="DD243" i="7"/>
  <c r="DH243" i="7"/>
  <c r="DL243" i="7"/>
  <c r="DP243" i="7"/>
  <c r="DT243" i="7"/>
  <c r="DX243" i="7"/>
  <c r="EB243" i="7"/>
  <c r="EF243" i="7"/>
  <c r="EJ243" i="7"/>
  <c r="EN243" i="7"/>
  <c r="ER243" i="7"/>
  <c r="EV243" i="7"/>
  <c r="EZ243" i="7"/>
  <c r="FD243" i="7"/>
  <c r="FH243" i="7"/>
  <c r="FL243" i="7"/>
  <c r="FP243" i="7"/>
  <c r="FV243" i="7"/>
  <c r="GA243" i="7"/>
  <c r="GE243" i="7"/>
  <c r="GI243" i="7"/>
  <c r="GO243" i="7"/>
  <c r="GS243" i="7"/>
  <c r="GW243" i="7"/>
  <c r="HA243" i="7"/>
  <c r="HE243" i="7"/>
  <c r="HI243" i="7"/>
  <c r="HM243" i="7"/>
  <c r="HQ243" i="7"/>
  <c r="HU243" i="7"/>
  <c r="HY243" i="7"/>
  <c r="IC243" i="7"/>
  <c r="IG243" i="7"/>
  <c r="IK243" i="7"/>
  <c r="IO243" i="7"/>
  <c r="IS243" i="7"/>
  <c r="IW243" i="7"/>
  <c r="JA243" i="7"/>
  <c r="JE243" i="7"/>
  <c r="JI243" i="7"/>
  <c r="JM243" i="7"/>
  <c r="JQ243" i="7"/>
  <c r="JU243" i="7"/>
  <c r="AQ243" i="7"/>
  <c r="AU243" i="7"/>
  <c r="AY243" i="7"/>
  <c r="BC243" i="7"/>
  <c r="BG243" i="7"/>
  <c r="BK243" i="7"/>
  <c r="BO243" i="7"/>
  <c r="BS243" i="7"/>
  <c r="BW243" i="7"/>
  <c r="CA243" i="7"/>
  <c r="CE243" i="7"/>
  <c r="CI243" i="7"/>
  <c r="CM243" i="7"/>
  <c r="CQ243" i="7"/>
  <c r="CU243" i="7"/>
  <c r="CY243" i="7"/>
  <c r="DC243" i="7"/>
  <c r="DG243" i="7"/>
  <c r="DK243" i="7"/>
  <c r="DO243" i="7"/>
  <c r="DS243" i="7"/>
  <c r="DW243" i="7"/>
  <c r="EA243" i="7"/>
  <c r="EE243" i="7"/>
  <c r="EI243" i="7"/>
  <c r="EM243" i="7"/>
  <c r="EQ243" i="7"/>
  <c r="EU243" i="7"/>
  <c r="EY243" i="7"/>
  <c r="FC243" i="7"/>
  <c r="FG243" i="7"/>
  <c r="FK243" i="7"/>
  <c r="FO243" i="7"/>
  <c r="FU243" i="7"/>
  <c r="FZ243" i="7"/>
  <c r="GD243" i="7"/>
  <c r="GH243" i="7"/>
  <c r="GN243" i="7"/>
  <c r="GR243" i="7"/>
  <c r="GV243" i="7"/>
  <c r="GZ243" i="7"/>
  <c r="HD243" i="7"/>
  <c r="HH243" i="7"/>
  <c r="HL243" i="7"/>
  <c r="HP243" i="7"/>
  <c r="HT243" i="7"/>
  <c r="HX243" i="7"/>
  <c r="IB243" i="7"/>
  <c r="IF243" i="7"/>
  <c r="IJ243" i="7"/>
  <c r="IN243" i="7"/>
  <c r="IR243" i="7"/>
  <c r="IV243" i="7"/>
  <c r="IZ243" i="7"/>
  <c r="JD243" i="7"/>
  <c r="JH243" i="7"/>
  <c r="JL243" i="7"/>
  <c r="JP243" i="7"/>
  <c r="JT243" i="7"/>
  <c r="AP243" i="7"/>
  <c r="AX243" i="7"/>
  <c r="BF243" i="7"/>
  <c r="BN243" i="7"/>
  <c r="BV243" i="7"/>
  <c r="CD243" i="7"/>
  <c r="CL243" i="7"/>
  <c r="CT243" i="7"/>
  <c r="DB243" i="7"/>
  <c r="DJ243" i="7"/>
  <c r="DR243" i="7"/>
  <c r="DZ243" i="7"/>
  <c r="EH243" i="7"/>
  <c r="EP243" i="7"/>
  <c r="EX243" i="7"/>
  <c r="FF243" i="7"/>
  <c r="FN243" i="7"/>
  <c r="FY243" i="7"/>
  <c r="GG243" i="7"/>
  <c r="GQ243" i="7"/>
  <c r="GY243" i="7"/>
  <c r="HG243" i="7"/>
  <c r="HO243" i="7"/>
  <c r="HW243" i="7"/>
  <c r="IE243" i="7"/>
  <c r="IM243" i="7"/>
  <c r="IU243" i="7"/>
  <c r="JC243" i="7"/>
  <c r="JK243" i="7"/>
  <c r="JS243" i="7"/>
  <c r="AS243" i="7"/>
  <c r="BA243" i="7"/>
  <c r="BI243" i="7"/>
  <c r="BQ243" i="7"/>
  <c r="BY243" i="7"/>
  <c r="CG243" i="7"/>
  <c r="CO243" i="7"/>
  <c r="CW243" i="7"/>
  <c r="DE243" i="7"/>
  <c r="DM243" i="7"/>
  <c r="DU243" i="7"/>
  <c r="EC243" i="7"/>
  <c r="EK243" i="7"/>
  <c r="ES243" i="7"/>
  <c r="FA243" i="7"/>
  <c r="FI243" i="7"/>
  <c r="FQ243" i="7"/>
  <c r="GB243" i="7"/>
  <c r="GL243" i="7"/>
  <c r="GT243" i="7"/>
  <c r="HB243" i="7"/>
  <c r="HJ243" i="7"/>
  <c r="HR243" i="7"/>
  <c r="HZ243" i="7"/>
  <c r="IH243" i="7"/>
  <c r="IP243" i="7"/>
  <c r="IX243" i="7"/>
  <c r="JF243" i="7"/>
  <c r="JN243" i="7"/>
  <c r="AT243" i="7"/>
  <c r="BB243" i="7"/>
  <c r="BJ243" i="7"/>
  <c r="BR243" i="7"/>
  <c r="BZ243" i="7"/>
  <c r="CH243" i="7"/>
  <c r="CP243" i="7"/>
  <c r="CX243" i="7"/>
  <c r="DF243" i="7"/>
  <c r="DN243" i="7"/>
  <c r="DV243" i="7"/>
  <c r="ED243" i="7"/>
  <c r="EL243" i="7"/>
  <c r="ET243" i="7"/>
  <c r="FB243" i="7"/>
  <c r="FJ243" i="7"/>
  <c r="FT243" i="7"/>
  <c r="GC243" i="7"/>
  <c r="GM243" i="7"/>
  <c r="GU243" i="7"/>
  <c r="HC243" i="7"/>
  <c r="HK243" i="7"/>
  <c r="HS243" i="7"/>
  <c r="IA243" i="7"/>
  <c r="II243" i="7"/>
  <c r="IQ243" i="7"/>
  <c r="IY243" i="7"/>
  <c r="JG243" i="7"/>
  <c r="JO243" i="7"/>
  <c r="AO243" i="7"/>
  <c r="AW243" i="7"/>
  <c r="BE243" i="7"/>
  <c r="BM243" i="7"/>
  <c r="BU243" i="7"/>
  <c r="CC243" i="7"/>
  <c r="CK243" i="7"/>
  <c r="CS243" i="7"/>
  <c r="DA243" i="7"/>
  <c r="DI243" i="7"/>
  <c r="DQ243" i="7"/>
  <c r="DY243" i="7"/>
  <c r="EG243" i="7"/>
  <c r="EO243" i="7"/>
  <c r="EW243" i="7"/>
  <c r="FE243" i="7"/>
  <c r="FM243" i="7"/>
  <c r="FW243" i="7"/>
  <c r="GF243" i="7"/>
  <c r="GP243" i="7"/>
  <c r="GX243" i="7"/>
  <c r="HF243" i="7"/>
  <c r="HN243" i="7"/>
  <c r="HV243" i="7"/>
  <c r="ID243" i="7"/>
  <c r="IL243" i="7"/>
  <c r="IT243" i="7"/>
  <c r="JB243" i="7"/>
  <c r="JJ243" i="7"/>
  <c r="JR243" i="7"/>
  <c r="AO241" i="7"/>
  <c r="AS241" i="7"/>
  <c r="AW241" i="7"/>
  <c r="BA241" i="7"/>
  <c r="BE241" i="7"/>
  <c r="BI241" i="7"/>
  <c r="BM241" i="7"/>
  <c r="BQ241" i="7"/>
  <c r="BU241" i="7"/>
  <c r="BY241" i="7"/>
  <c r="CC241" i="7"/>
  <c r="CG241" i="7"/>
  <c r="CK241" i="7"/>
  <c r="CO241" i="7"/>
  <c r="CS241" i="7"/>
  <c r="CW241" i="7"/>
  <c r="DA241" i="7"/>
  <c r="DE241" i="7"/>
  <c r="DI241" i="7"/>
  <c r="DM241" i="7"/>
  <c r="DQ241" i="7"/>
  <c r="DU241" i="7"/>
  <c r="DY241" i="7"/>
  <c r="EC241" i="7"/>
  <c r="EG241" i="7"/>
  <c r="EK241" i="7"/>
  <c r="EO241" i="7"/>
  <c r="ES241" i="7"/>
  <c r="EW241" i="7"/>
  <c r="FA241" i="7"/>
  <c r="FE241" i="7"/>
  <c r="FI241" i="7"/>
  <c r="FM241" i="7"/>
  <c r="FQ241" i="7"/>
  <c r="FX241" i="7"/>
  <c r="GB241" i="7"/>
  <c r="GF241" i="7"/>
  <c r="GL241" i="7"/>
  <c r="GP241" i="7"/>
  <c r="GT241" i="7"/>
  <c r="GX241" i="7"/>
  <c r="HB241" i="7"/>
  <c r="HF241" i="7"/>
  <c r="HJ241" i="7"/>
  <c r="HN241" i="7"/>
  <c r="HR241" i="7"/>
  <c r="HV241" i="7"/>
  <c r="HZ241" i="7"/>
  <c r="ID241" i="7"/>
  <c r="IH241" i="7"/>
  <c r="IL241" i="7"/>
  <c r="IP241" i="7"/>
  <c r="IT241" i="7"/>
  <c r="IX241" i="7"/>
  <c r="JB241" i="7"/>
  <c r="JF241" i="7"/>
  <c r="JJ241" i="7"/>
  <c r="JN241" i="7"/>
  <c r="JR241" i="7"/>
  <c r="AP241" i="7"/>
  <c r="AT241" i="7"/>
  <c r="AX241" i="7"/>
  <c r="BB241" i="7"/>
  <c r="BF241" i="7"/>
  <c r="BJ241" i="7"/>
  <c r="BN241" i="7"/>
  <c r="BR241" i="7"/>
  <c r="BV241" i="7"/>
  <c r="BZ241" i="7"/>
  <c r="CD241" i="7"/>
  <c r="CH241" i="7"/>
  <c r="CL241" i="7"/>
  <c r="CP241" i="7"/>
  <c r="CT241" i="7"/>
  <c r="CX241" i="7"/>
  <c r="DB241" i="7"/>
  <c r="DF241" i="7"/>
  <c r="DJ241" i="7"/>
  <c r="DN241" i="7"/>
  <c r="DR241" i="7"/>
  <c r="DV241" i="7"/>
  <c r="DZ241" i="7"/>
  <c r="ED241" i="7"/>
  <c r="EH241" i="7"/>
  <c r="EL241" i="7"/>
  <c r="EP241" i="7"/>
  <c r="AR241" i="7"/>
  <c r="AV241" i="7"/>
  <c r="AZ241" i="7"/>
  <c r="BD241" i="7"/>
  <c r="BH241" i="7"/>
  <c r="BL241" i="7"/>
  <c r="BP241" i="7"/>
  <c r="BT241" i="7"/>
  <c r="BX241" i="7"/>
  <c r="CB241" i="7"/>
  <c r="CF241" i="7"/>
  <c r="CJ241" i="7"/>
  <c r="CN241" i="7"/>
  <c r="CR241" i="7"/>
  <c r="CV241" i="7"/>
  <c r="CZ241" i="7"/>
  <c r="DD241" i="7"/>
  <c r="DH241" i="7"/>
  <c r="DL241" i="7"/>
  <c r="DP241" i="7"/>
  <c r="DT241" i="7"/>
  <c r="DX241" i="7"/>
  <c r="EB241" i="7"/>
  <c r="EF241" i="7"/>
  <c r="EJ241" i="7"/>
  <c r="EN241" i="7"/>
  <c r="ER241" i="7"/>
  <c r="EV241" i="7"/>
  <c r="EZ241" i="7"/>
  <c r="FD241" i="7"/>
  <c r="FH241" i="7"/>
  <c r="FL241" i="7"/>
  <c r="FP241" i="7"/>
  <c r="FW241" i="7"/>
  <c r="GA241" i="7"/>
  <c r="GE241" i="7"/>
  <c r="GI241" i="7"/>
  <c r="GO241" i="7"/>
  <c r="GS241" i="7"/>
  <c r="GW241" i="7"/>
  <c r="HA241" i="7"/>
  <c r="HE241" i="7"/>
  <c r="HI241" i="7"/>
  <c r="HM241" i="7"/>
  <c r="HQ241" i="7"/>
  <c r="HU241" i="7"/>
  <c r="HY241" i="7"/>
  <c r="IC241" i="7"/>
  <c r="IG241" i="7"/>
  <c r="IK241" i="7"/>
  <c r="IO241" i="7"/>
  <c r="IS241" i="7"/>
  <c r="IW241" i="7"/>
  <c r="JA241" i="7"/>
  <c r="JE241" i="7"/>
  <c r="JI241" i="7"/>
  <c r="JM241" i="7"/>
  <c r="JQ241" i="7"/>
  <c r="JU241" i="7"/>
  <c r="AQ241" i="7"/>
  <c r="BG241" i="7"/>
  <c r="BW241" i="7"/>
  <c r="CM241" i="7"/>
  <c r="DC241" i="7"/>
  <c r="DS241" i="7"/>
  <c r="EI241" i="7"/>
  <c r="EU241" i="7"/>
  <c r="FC241" i="7"/>
  <c r="FK241" i="7"/>
  <c r="FU241" i="7"/>
  <c r="GD241" i="7"/>
  <c r="GN241" i="7"/>
  <c r="GV241" i="7"/>
  <c r="HD241" i="7"/>
  <c r="HL241" i="7"/>
  <c r="HT241" i="7"/>
  <c r="IB241" i="7"/>
  <c r="IJ241" i="7"/>
  <c r="IR241" i="7"/>
  <c r="IZ241" i="7"/>
  <c r="JH241" i="7"/>
  <c r="JP241" i="7"/>
  <c r="AU241" i="7"/>
  <c r="BK241" i="7"/>
  <c r="CA241" i="7"/>
  <c r="CQ241" i="7"/>
  <c r="DG241" i="7"/>
  <c r="DW241" i="7"/>
  <c r="EM241" i="7"/>
  <c r="EX241" i="7"/>
  <c r="FF241" i="7"/>
  <c r="FN241" i="7"/>
  <c r="FY241" i="7"/>
  <c r="GG241" i="7"/>
  <c r="GQ241" i="7"/>
  <c r="GY241" i="7"/>
  <c r="HG241" i="7"/>
  <c r="HO241" i="7"/>
  <c r="HW241" i="7"/>
  <c r="IE241" i="7"/>
  <c r="IM241" i="7"/>
  <c r="IU241" i="7"/>
  <c r="JC241" i="7"/>
  <c r="JK241" i="7"/>
  <c r="JS241" i="7"/>
  <c r="AY241" i="7"/>
  <c r="BO241" i="7"/>
  <c r="CE241" i="7"/>
  <c r="CU241" i="7"/>
  <c r="DK241" i="7"/>
  <c r="EA241" i="7"/>
  <c r="EQ241" i="7"/>
  <c r="EY241" i="7"/>
  <c r="FG241" i="7"/>
  <c r="FO241" i="7"/>
  <c r="FZ241" i="7"/>
  <c r="GH241" i="7"/>
  <c r="GR241" i="7"/>
  <c r="GZ241" i="7"/>
  <c r="HH241" i="7"/>
  <c r="HP241" i="7"/>
  <c r="HX241" i="7"/>
  <c r="IF241" i="7"/>
  <c r="IN241" i="7"/>
  <c r="IV241" i="7"/>
  <c r="JD241" i="7"/>
  <c r="JL241" i="7"/>
  <c r="JT241" i="7"/>
  <c r="BC241" i="7"/>
  <c r="BS241" i="7"/>
  <c r="CI241" i="7"/>
  <c r="CY241" i="7"/>
  <c r="DO241" i="7"/>
  <c r="EE241" i="7"/>
  <c r="ET241" i="7"/>
  <c r="FB241" i="7"/>
  <c r="FJ241" i="7"/>
  <c r="FT241" i="7"/>
  <c r="GC241" i="7"/>
  <c r="GM241" i="7"/>
  <c r="GU241" i="7"/>
  <c r="HC241" i="7"/>
  <c r="HK241" i="7"/>
  <c r="HS241" i="7"/>
  <c r="IA241" i="7"/>
  <c r="II241" i="7"/>
  <c r="IQ241" i="7"/>
  <c r="IY241" i="7"/>
  <c r="JG241" i="7"/>
  <c r="JO241" i="7"/>
  <c r="AP239" i="7"/>
  <c r="AT239" i="7"/>
  <c r="AX239" i="7"/>
  <c r="BB239" i="7"/>
  <c r="BF239" i="7"/>
  <c r="BJ239" i="7"/>
  <c r="BN239" i="7"/>
  <c r="BR239" i="7"/>
  <c r="BV239" i="7"/>
  <c r="BZ239" i="7"/>
  <c r="CD239" i="7"/>
  <c r="CH239" i="7"/>
  <c r="CL239" i="7"/>
  <c r="CP239" i="7"/>
  <c r="CT239" i="7"/>
  <c r="CX239" i="7"/>
  <c r="DB239" i="7"/>
  <c r="DF239" i="7"/>
  <c r="DJ239" i="7"/>
  <c r="DN239" i="7"/>
  <c r="DR239" i="7"/>
  <c r="DV239" i="7"/>
  <c r="DZ239" i="7"/>
  <c r="ED239" i="7"/>
  <c r="EH239" i="7"/>
  <c r="EL239" i="7"/>
  <c r="EP239" i="7"/>
  <c r="ET239" i="7"/>
  <c r="EX239" i="7"/>
  <c r="FB239" i="7"/>
  <c r="FF239" i="7"/>
  <c r="FJ239" i="7"/>
  <c r="FN239" i="7"/>
  <c r="FU239" i="7"/>
  <c r="FY239" i="7"/>
  <c r="GC239" i="7"/>
  <c r="GG239" i="7"/>
  <c r="GM239" i="7"/>
  <c r="GQ239" i="7"/>
  <c r="GU239" i="7"/>
  <c r="GY239" i="7"/>
  <c r="HC239" i="7"/>
  <c r="HG239" i="7"/>
  <c r="HK239" i="7"/>
  <c r="HO239" i="7"/>
  <c r="HS239" i="7"/>
  <c r="HW239" i="7"/>
  <c r="IA239" i="7"/>
  <c r="IE239" i="7"/>
  <c r="II239" i="7"/>
  <c r="IM239" i="7"/>
  <c r="IQ239" i="7"/>
  <c r="IU239" i="7"/>
  <c r="IY239" i="7"/>
  <c r="JC239" i="7"/>
  <c r="JG239" i="7"/>
  <c r="JK239" i="7"/>
  <c r="JO239" i="7"/>
  <c r="JS239" i="7"/>
  <c r="AQ239" i="7"/>
  <c r="AU239" i="7"/>
  <c r="AY239" i="7"/>
  <c r="BC239" i="7"/>
  <c r="BG239" i="7"/>
  <c r="BK239" i="7"/>
  <c r="BO239" i="7"/>
  <c r="BS239" i="7"/>
  <c r="BW239" i="7"/>
  <c r="CA239" i="7"/>
  <c r="CE239" i="7"/>
  <c r="CI239" i="7"/>
  <c r="CM239" i="7"/>
  <c r="CQ239" i="7"/>
  <c r="CU239" i="7"/>
  <c r="CY239" i="7"/>
  <c r="DC239" i="7"/>
  <c r="DG239" i="7"/>
  <c r="DK239" i="7"/>
  <c r="DO239" i="7"/>
  <c r="DS239" i="7"/>
  <c r="DW239" i="7"/>
  <c r="EA239" i="7"/>
  <c r="EE239" i="7"/>
  <c r="EI239" i="7"/>
  <c r="EM239" i="7"/>
  <c r="EQ239" i="7"/>
  <c r="EU239" i="7"/>
  <c r="EY239" i="7"/>
  <c r="FC239" i="7"/>
  <c r="FG239" i="7"/>
  <c r="FK239" i="7"/>
  <c r="FO239" i="7"/>
  <c r="FV239" i="7"/>
  <c r="FZ239" i="7"/>
  <c r="GD239" i="7"/>
  <c r="GH239" i="7"/>
  <c r="GN239" i="7"/>
  <c r="GR239" i="7"/>
  <c r="GV239" i="7"/>
  <c r="GZ239" i="7"/>
  <c r="HD239" i="7"/>
  <c r="HH239" i="7"/>
  <c r="HL239" i="7"/>
  <c r="HP239" i="7"/>
  <c r="HT239" i="7"/>
  <c r="HX239" i="7"/>
  <c r="IB239" i="7"/>
  <c r="IF239" i="7"/>
  <c r="IJ239" i="7"/>
  <c r="IN239" i="7"/>
  <c r="IR239" i="7"/>
  <c r="IV239" i="7"/>
  <c r="IZ239" i="7"/>
  <c r="JD239" i="7"/>
  <c r="JH239" i="7"/>
  <c r="JL239" i="7"/>
  <c r="JP239" i="7"/>
  <c r="JT239" i="7"/>
  <c r="AO239" i="7"/>
  <c r="AS239" i="7"/>
  <c r="AW239" i="7"/>
  <c r="BA239" i="7"/>
  <c r="BE239" i="7"/>
  <c r="BI239" i="7"/>
  <c r="BM239" i="7"/>
  <c r="BQ239" i="7"/>
  <c r="BU239" i="7"/>
  <c r="BY239" i="7"/>
  <c r="CC239" i="7"/>
  <c r="CG239" i="7"/>
  <c r="CK239" i="7"/>
  <c r="CO239" i="7"/>
  <c r="CS239" i="7"/>
  <c r="CW239" i="7"/>
  <c r="DA239" i="7"/>
  <c r="DE239" i="7"/>
  <c r="DI239" i="7"/>
  <c r="DM239" i="7"/>
  <c r="DQ239" i="7"/>
  <c r="DU239" i="7"/>
  <c r="DY239" i="7"/>
  <c r="EC239" i="7"/>
  <c r="EG239" i="7"/>
  <c r="EK239" i="7"/>
  <c r="EO239" i="7"/>
  <c r="ES239" i="7"/>
  <c r="EW239" i="7"/>
  <c r="FA239" i="7"/>
  <c r="FE239" i="7"/>
  <c r="FI239" i="7"/>
  <c r="FM239" i="7"/>
  <c r="FT239" i="7"/>
  <c r="FX239" i="7"/>
  <c r="GB239" i="7"/>
  <c r="GF239" i="7"/>
  <c r="GL239" i="7"/>
  <c r="GP239" i="7"/>
  <c r="GT239" i="7"/>
  <c r="GX239" i="7"/>
  <c r="HB239" i="7"/>
  <c r="HF239" i="7"/>
  <c r="HJ239" i="7"/>
  <c r="HN239" i="7"/>
  <c r="HR239" i="7"/>
  <c r="HV239" i="7"/>
  <c r="HZ239" i="7"/>
  <c r="ID239" i="7"/>
  <c r="IH239" i="7"/>
  <c r="IL239" i="7"/>
  <c r="IP239" i="7"/>
  <c r="IT239" i="7"/>
  <c r="IX239" i="7"/>
  <c r="JB239" i="7"/>
  <c r="JF239" i="7"/>
  <c r="JJ239" i="7"/>
  <c r="JN239" i="7"/>
  <c r="JR239" i="7"/>
  <c r="BD239" i="7"/>
  <c r="BT239" i="7"/>
  <c r="CJ239" i="7"/>
  <c r="CZ239" i="7"/>
  <c r="DP239" i="7"/>
  <c r="EF239" i="7"/>
  <c r="EV239" i="7"/>
  <c r="FL239" i="7"/>
  <c r="GE239" i="7"/>
  <c r="GW239" i="7"/>
  <c r="HM239" i="7"/>
  <c r="IC239" i="7"/>
  <c r="IS239" i="7"/>
  <c r="JI239" i="7"/>
  <c r="AR239" i="7"/>
  <c r="BH239" i="7"/>
  <c r="BX239" i="7"/>
  <c r="CN239" i="7"/>
  <c r="DD239" i="7"/>
  <c r="DT239" i="7"/>
  <c r="EJ239" i="7"/>
  <c r="EZ239" i="7"/>
  <c r="FR239" i="7"/>
  <c r="GI239" i="7"/>
  <c r="HA239" i="7"/>
  <c r="HQ239" i="7"/>
  <c r="IG239" i="7"/>
  <c r="IW239" i="7"/>
  <c r="JM239" i="7"/>
  <c r="AV239" i="7"/>
  <c r="BL239" i="7"/>
  <c r="CB239" i="7"/>
  <c r="CR239" i="7"/>
  <c r="DH239" i="7"/>
  <c r="DX239" i="7"/>
  <c r="EN239" i="7"/>
  <c r="FD239" i="7"/>
  <c r="FW239" i="7"/>
  <c r="GO239" i="7"/>
  <c r="HE239" i="7"/>
  <c r="HU239" i="7"/>
  <c r="IK239" i="7"/>
  <c r="JA239" i="7"/>
  <c r="JQ239" i="7"/>
  <c r="AZ239" i="7"/>
  <c r="BP239" i="7"/>
  <c r="CF239" i="7"/>
  <c r="CV239" i="7"/>
  <c r="DL239" i="7"/>
  <c r="EB239" i="7"/>
  <c r="ER239" i="7"/>
  <c r="FH239" i="7"/>
  <c r="GA239" i="7"/>
  <c r="GS239" i="7"/>
  <c r="HI239" i="7"/>
  <c r="HY239" i="7"/>
  <c r="IO239" i="7"/>
  <c r="JE239" i="7"/>
  <c r="JU239" i="7"/>
  <c r="AP237" i="7"/>
  <c r="AT237" i="7"/>
  <c r="AX237" i="7"/>
  <c r="BB237" i="7"/>
  <c r="BF237" i="7"/>
  <c r="BJ237" i="7"/>
  <c r="BN237" i="7"/>
  <c r="BR237" i="7"/>
  <c r="BV237" i="7"/>
  <c r="BZ237" i="7"/>
  <c r="CD237" i="7"/>
  <c r="CH237" i="7"/>
  <c r="CL237" i="7"/>
  <c r="CP237" i="7"/>
  <c r="CT237" i="7"/>
  <c r="CX237" i="7"/>
  <c r="DB237" i="7"/>
  <c r="DF237" i="7"/>
  <c r="DJ237" i="7"/>
  <c r="DN237" i="7"/>
  <c r="DR237" i="7"/>
  <c r="DV237" i="7"/>
  <c r="DZ237" i="7"/>
  <c r="ED237" i="7"/>
  <c r="EH237" i="7"/>
  <c r="EL237" i="7"/>
  <c r="EP237" i="7"/>
  <c r="ET237" i="7"/>
  <c r="EX237" i="7"/>
  <c r="FB237" i="7"/>
  <c r="FF237" i="7"/>
  <c r="FJ237" i="7"/>
  <c r="FN237" i="7"/>
  <c r="FS237" i="7"/>
  <c r="FY237" i="7"/>
  <c r="GC237" i="7"/>
  <c r="GG237" i="7"/>
  <c r="GM237" i="7"/>
  <c r="GQ237" i="7"/>
  <c r="GU237" i="7"/>
  <c r="GY237" i="7"/>
  <c r="HC237" i="7"/>
  <c r="HG237" i="7"/>
  <c r="HK237" i="7"/>
  <c r="HO237" i="7"/>
  <c r="HS237" i="7"/>
  <c r="HW237" i="7"/>
  <c r="IA237" i="7"/>
  <c r="IE237" i="7"/>
  <c r="II237" i="7"/>
  <c r="IM237" i="7"/>
  <c r="IQ237" i="7"/>
  <c r="IU237" i="7"/>
  <c r="IY237" i="7"/>
  <c r="JC237" i="7"/>
  <c r="JG237" i="7"/>
  <c r="JK237" i="7"/>
  <c r="JO237" i="7"/>
  <c r="JS237" i="7"/>
  <c r="AQ237" i="7"/>
  <c r="AU237" i="7"/>
  <c r="AY237" i="7"/>
  <c r="BC237" i="7"/>
  <c r="BG237" i="7"/>
  <c r="BK237" i="7"/>
  <c r="BO237" i="7"/>
  <c r="BS237" i="7"/>
  <c r="BW237" i="7"/>
  <c r="CA237" i="7"/>
  <c r="CE237" i="7"/>
  <c r="CI237" i="7"/>
  <c r="CM237" i="7"/>
  <c r="CQ237" i="7"/>
  <c r="CU237" i="7"/>
  <c r="CY237" i="7"/>
  <c r="DC237" i="7"/>
  <c r="DG237" i="7"/>
  <c r="DK237" i="7"/>
  <c r="DO237" i="7"/>
  <c r="DS237" i="7"/>
  <c r="DW237" i="7"/>
  <c r="EA237" i="7"/>
  <c r="EE237" i="7"/>
  <c r="EI237" i="7"/>
  <c r="EM237" i="7"/>
  <c r="EQ237" i="7"/>
  <c r="EU237" i="7"/>
  <c r="EY237" i="7"/>
  <c r="FC237" i="7"/>
  <c r="FG237" i="7"/>
  <c r="FK237" i="7"/>
  <c r="FO237" i="7"/>
  <c r="FT237" i="7"/>
  <c r="FZ237" i="7"/>
  <c r="GD237" i="7"/>
  <c r="GH237" i="7"/>
  <c r="GN237" i="7"/>
  <c r="GR237" i="7"/>
  <c r="GV237" i="7"/>
  <c r="GZ237" i="7"/>
  <c r="HD237" i="7"/>
  <c r="HH237" i="7"/>
  <c r="HL237" i="7"/>
  <c r="HP237" i="7"/>
  <c r="HT237" i="7"/>
  <c r="HX237" i="7"/>
  <c r="IB237" i="7"/>
  <c r="IF237" i="7"/>
  <c r="IJ237" i="7"/>
  <c r="IN237" i="7"/>
  <c r="IR237" i="7"/>
  <c r="IV237" i="7"/>
  <c r="IZ237" i="7"/>
  <c r="JD237" i="7"/>
  <c r="JH237" i="7"/>
  <c r="JL237" i="7"/>
  <c r="JP237" i="7"/>
  <c r="JT237" i="7"/>
  <c r="AO237" i="7"/>
  <c r="AS237" i="7"/>
  <c r="AW237" i="7"/>
  <c r="BA237" i="7"/>
  <c r="BE237" i="7"/>
  <c r="BI237" i="7"/>
  <c r="BM237" i="7"/>
  <c r="BQ237" i="7"/>
  <c r="BU237" i="7"/>
  <c r="BY237" i="7"/>
  <c r="CC237" i="7"/>
  <c r="CG237" i="7"/>
  <c r="CK237" i="7"/>
  <c r="CO237" i="7"/>
  <c r="CS237" i="7"/>
  <c r="CW237" i="7"/>
  <c r="DA237" i="7"/>
  <c r="DE237" i="7"/>
  <c r="DI237" i="7"/>
  <c r="DM237" i="7"/>
  <c r="DQ237" i="7"/>
  <c r="DU237" i="7"/>
  <c r="DY237" i="7"/>
  <c r="EC237" i="7"/>
  <c r="EG237" i="7"/>
  <c r="EK237" i="7"/>
  <c r="EO237" i="7"/>
  <c r="ES237" i="7"/>
  <c r="EW237" i="7"/>
  <c r="FA237" i="7"/>
  <c r="FE237" i="7"/>
  <c r="FI237" i="7"/>
  <c r="FM237" i="7"/>
  <c r="FQ237" i="7"/>
  <c r="FX237" i="7"/>
  <c r="GB237" i="7"/>
  <c r="GF237" i="7"/>
  <c r="GL237" i="7"/>
  <c r="GP237" i="7"/>
  <c r="GT237" i="7"/>
  <c r="GX237" i="7"/>
  <c r="HB237" i="7"/>
  <c r="HF237" i="7"/>
  <c r="HJ237" i="7"/>
  <c r="HN237" i="7"/>
  <c r="HR237" i="7"/>
  <c r="HV237" i="7"/>
  <c r="HZ237" i="7"/>
  <c r="ID237" i="7"/>
  <c r="IH237" i="7"/>
  <c r="IL237" i="7"/>
  <c r="IP237" i="7"/>
  <c r="IT237" i="7"/>
  <c r="IX237" i="7"/>
  <c r="JB237" i="7"/>
  <c r="JF237" i="7"/>
  <c r="JJ237" i="7"/>
  <c r="JN237" i="7"/>
  <c r="JR237" i="7"/>
  <c r="AZ237" i="7"/>
  <c r="BP237" i="7"/>
  <c r="CF237" i="7"/>
  <c r="CV237" i="7"/>
  <c r="DL237" i="7"/>
  <c r="EB237" i="7"/>
  <c r="ER237" i="7"/>
  <c r="FH237" i="7"/>
  <c r="GA237" i="7"/>
  <c r="GS237" i="7"/>
  <c r="HI237" i="7"/>
  <c r="HY237" i="7"/>
  <c r="IO237" i="7"/>
  <c r="JE237" i="7"/>
  <c r="JU237" i="7"/>
  <c r="BD237" i="7"/>
  <c r="BT237" i="7"/>
  <c r="CJ237" i="7"/>
  <c r="CZ237" i="7"/>
  <c r="DP237" i="7"/>
  <c r="EF237" i="7"/>
  <c r="EV237" i="7"/>
  <c r="FL237" i="7"/>
  <c r="GE237" i="7"/>
  <c r="GW237" i="7"/>
  <c r="HM237" i="7"/>
  <c r="IC237" i="7"/>
  <c r="IS237" i="7"/>
  <c r="JI237" i="7"/>
  <c r="AR237" i="7"/>
  <c r="BH237" i="7"/>
  <c r="BX237" i="7"/>
  <c r="CN237" i="7"/>
  <c r="DD237" i="7"/>
  <c r="DT237" i="7"/>
  <c r="EJ237" i="7"/>
  <c r="EZ237" i="7"/>
  <c r="FP237" i="7"/>
  <c r="GI237" i="7"/>
  <c r="HA237" i="7"/>
  <c r="HQ237" i="7"/>
  <c r="IG237" i="7"/>
  <c r="IW237" i="7"/>
  <c r="JM237" i="7"/>
  <c r="AV237" i="7"/>
  <c r="BL237" i="7"/>
  <c r="CB237" i="7"/>
  <c r="CR237" i="7"/>
  <c r="DH237" i="7"/>
  <c r="DX237" i="7"/>
  <c r="EN237" i="7"/>
  <c r="FD237" i="7"/>
  <c r="FU237" i="7"/>
  <c r="GO237" i="7"/>
  <c r="HE237" i="7"/>
  <c r="HU237" i="7"/>
  <c r="IK237" i="7"/>
  <c r="JA237" i="7"/>
  <c r="JQ237" i="7"/>
  <c r="AP235" i="7"/>
  <c r="AT235" i="7"/>
  <c r="AX235" i="7"/>
  <c r="BB235" i="7"/>
  <c r="BF235" i="7"/>
  <c r="BJ235" i="7"/>
  <c r="BN235" i="7"/>
  <c r="BR235" i="7"/>
  <c r="BV235" i="7"/>
  <c r="BZ235" i="7"/>
  <c r="CD235" i="7"/>
  <c r="CH235" i="7"/>
  <c r="CL235" i="7"/>
  <c r="CP235" i="7"/>
  <c r="CT235" i="7"/>
  <c r="CX235" i="7"/>
  <c r="DB235" i="7"/>
  <c r="DF235" i="7"/>
  <c r="DJ235" i="7"/>
  <c r="DN235" i="7"/>
  <c r="DR235" i="7"/>
  <c r="DV235" i="7"/>
  <c r="DZ235" i="7"/>
  <c r="ED235" i="7"/>
  <c r="EH235" i="7"/>
  <c r="EL235" i="7"/>
  <c r="EP235" i="7"/>
  <c r="ET235" i="7"/>
  <c r="EX235" i="7"/>
  <c r="FB235" i="7"/>
  <c r="FF235" i="7"/>
  <c r="FJ235" i="7"/>
  <c r="FN235" i="7"/>
  <c r="FU235" i="7"/>
  <c r="FY235" i="7"/>
  <c r="GC235" i="7"/>
  <c r="GG235" i="7"/>
  <c r="GM235" i="7"/>
  <c r="GQ235" i="7"/>
  <c r="GU235" i="7"/>
  <c r="GY235" i="7"/>
  <c r="HC235" i="7"/>
  <c r="HG235" i="7"/>
  <c r="HK235" i="7"/>
  <c r="HO235" i="7"/>
  <c r="HS235" i="7"/>
  <c r="HW235" i="7"/>
  <c r="IA235" i="7"/>
  <c r="IE235" i="7"/>
  <c r="II235" i="7"/>
  <c r="IM235" i="7"/>
  <c r="IQ235" i="7"/>
  <c r="IU235" i="7"/>
  <c r="IY235" i="7"/>
  <c r="JC235" i="7"/>
  <c r="JG235" i="7"/>
  <c r="JK235" i="7"/>
  <c r="JO235" i="7"/>
  <c r="JS235" i="7"/>
  <c r="AQ235" i="7"/>
  <c r="AU235" i="7"/>
  <c r="AY235" i="7"/>
  <c r="BC235" i="7"/>
  <c r="BG235" i="7"/>
  <c r="BK235" i="7"/>
  <c r="BO235" i="7"/>
  <c r="BS235" i="7"/>
  <c r="BW235" i="7"/>
  <c r="CA235" i="7"/>
  <c r="CE235" i="7"/>
  <c r="CI235" i="7"/>
  <c r="CM235" i="7"/>
  <c r="CQ235" i="7"/>
  <c r="CU235" i="7"/>
  <c r="CY235" i="7"/>
  <c r="DC235" i="7"/>
  <c r="DG235" i="7"/>
  <c r="DK235" i="7"/>
  <c r="DO235" i="7"/>
  <c r="DS235" i="7"/>
  <c r="DW235" i="7"/>
  <c r="EA235" i="7"/>
  <c r="EE235" i="7"/>
  <c r="EI235" i="7"/>
  <c r="EM235" i="7"/>
  <c r="EQ235" i="7"/>
  <c r="EU235" i="7"/>
  <c r="EY235" i="7"/>
  <c r="FC235" i="7"/>
  <c r="FG235" i="7"/>
  <c r="FK235" i="7"/>
  <c r="FO235" i="7"/>
  <c r="FV235" i="7"/>
  <c r="FZ235" i="7"/>
  <c r="GD235" i="7"/>
  <c r="GH235" i="7"/>
  <c r="GN235" i="7"/>
  <c r="GR235" i="7"/>
  <c r="GV235" i="7"/>
  <c r="GZ235" i="7"/>
  <c r="HD235" i="7"/>
  <c r="HH235" i="7"/>
  <c r="HL235" i="7"/>
  <c r="HP235" i="7"/>
  <c r="HT235" i="7"/>
  <c r="HX235" i="7"/>
  <c r="IB235" i="7"/>
  <c r="IF235" i="7"/>
  <c r="IJ235" i="7"/>
  <c r="IN235" i="7"/>
  <c r="IR235" i="7"/>
  <c r="IV235" i="7"/>
  <c r="IZ235" i="7"/>
  <c r="JD235" i="7"/>
  <c r="JH235" i="7"/>
  <c r="JL235" i="7"/>
  <c r="JP235" i="7"/>
  <c r="JT235" i="7"/>
  <c r="AO235" i="7"/>
  <c r="AS235" i="7"/>
  <c r="AW235" i="7"/>
  <c r="BA235" i="7"/>
  <c r="BE235" i="7"/>
  <c r="BI235" i="7"/>
  <c r="BM235" i="7"/>
  <c r="BQ235" i="7"/>
  <c r="BU235" i="7"/>
  <c r="BY235" i="7"/>
  <c r="CC235" i="7"/>
  <c r="CG235" i="7"/>
  <c r="CK235" i="7"/>
  <c r="CO235" i="7"/>
  <c r="CS235" i="7"/>
  <c r="CW235" i="7"/>
  <c r="DA235" i="7"/>
  <c r="DE235" i="7"/>
  <c r="DI235" i="7"/>
  <c r="DM235" i="7"/>
  <c r="DQ235" i="7"/>
  <c r="DU235" i="7"/>
  <c r="DY235" i="7"/>
  <c r="EC235" i="7"/>
  <c r="EG235" i="7"/>
  <c r="EK235" i="7"/>
  <c r="EO235" i="7"/>
  <c r="ES235" i="7"/>
  <c r="EW235" i="7"/>
  <c r="FA235" i="7"/>
  <c r="FE235" i="7"/>
  <c r="FI235" i="7"/>
  <c r="FM235" i="7"/>
  <c r="FT235" i="7"/>
  <c r="FX235" i="7"/>
  <c r="GB235" i="7"/>
  <c r="GF235" i="7"/>
  <c r="GL235" i="7"/>
  <c r="GP235" i="7"/>
  <c r="GT235" i="7"/>
  <c r="GX235" i="7"/>
  <c r="HB235" i="7"/>
  <c r="HF235" i="7"/>
  <c r="HJ235" i="7"/>
  <c r="HN235" i="7"/>
  <c r="HR235" i="7"/>
  <c r="HV235" i="7"/>
  <c r="HZ235" i="7"/>
  <c r="ID235" i="7"/>
  <c r="IH235" i="7"/>
  <c r="IL235" i="7"/>
  <c r="IP235" i="7"/>
  <c r="IT235" i="7"/>
  <c r="IX235" i="7"/>
  <c r="JB235" i="7"/>
  <c r="JF235" i="7"/>
  <c r="JJ235" i="7"/>
  <c r="JN235" i="7"/>
  <c r="JR235" i="7"/>
  <c r="AV235" i="7"/>
  <c r="BL235" i="7"/>
  <c r="CB235" i="7"/>
  <c r="CR235" i="7"/>
  <c r="DH235" i="7"/>
  <c r="DX235" i="7"/>
  <c r="EN235" i="7"/>
  <c r="FD235" i="7"/>
  <c r="FW235" i="7"/>
  <c r="GO235" i="7"/>
  <c r="HE235" i="7"/>
  <c r="HU235" i="7"/>
  <c r="IK235" i="7"/>
  <c r="JA235" i="7"/>
  <c r="JQ235" i="7"/>
  <c r="AZ235" i="7"/>
  <c r="BP235" i="7"/>
  <c r="CF235" i="7"/>
  <c r="CV235" i="7"/>
  <c r="DL235" i="7"/>
  <c r="EB235" i="7"/>
  <c r="ER235" i="7"/>
  <c r="FH235" i="7"/>
  <c r="GA235" i="7"/>
  <c r="GS235" i="7"/>
  <c r="HI235" i="7"/>
  <c r="HY235" i="7"/>
  <c r="IO235" i="7"/>
  <c r="JE235" i="7"/>
  <c r="JU235" i="7"/>
  <c r="BD235" i="7"/>
  <c r="BT235" i="7"/>
  <c r="CJ235" i="7"/>
  <c r="CZ235" i="7"/>
  <c r="DP235" i="7"/>
  <c r="EF235" i="7"/>
  <c r="EV235" i="7"/>
  <c r="FL235" i="7"/>
  <c r="GE235" i="7"/>
  <c r="GW235" i="7"/>
  <c r="HM235" i="7"/>
  <c r="IC235" i="7"/>
  <c r="IS235" i="7"/>
  <c r="JI235" i="7"/>
  <c r="AR235" i="7"/>
  <c r="BH235" i="7"/>
  <c r="BX235" i="7"/>
  <c r="CN235" i="7"/>
  <c r="DD235" i="7"/>
  <c r="DT235" i="7"/>
  <c r="EJ235" i="7"/>
  <c r="EZ235" i="7"/>
  <c r="FQ235" i="7"/>
  <c r="GI235" i="7"/>
  <c r="HA235" i="7"/>
  <c r="HQ235" i="7"/>
  <c r="IG235" i="7"/>
  <c r="IW235" i="7"/>
  <c r="JM235" i="7"/>
  <c r="AR233" i="7"/>
  <c r="AV233" i="7"/>
  <c r="AZ233" i="7"/>
  <c r="BD233" i="7"/>
  <c r="BH233" i="7"/>
  <c r="BL233" i="7"/>
  <c r="BP233" i="7"/>
  <c r="BT233" i="7"/>
  <c r="BX233" i="7"/>
  <c r="CB233" i="7"/>
  <c r="CF233" i="7"/>
  <c r="CJ233" i="7"/>
  <c r="CN233" i="7"/>
  <c r="CR233" i="7"/>
  <c r="CV233" i="7"/>
  <c r="CZ233" i="7"/>
  <c r="DD233" i="7"/>
  <c r="DH233" i="7"/>
  <c r="DL233" i="7"/>
  <c r="DP233" i="7"/>
  <c r="DT233" i="7"/>
  <c r="DX233" i="7"/>
  <c r="EB233" i="7"/>
  <c r="EF233" i="7"/>
  <c r="EJ233" i="7"/>
  <c r="EN233" i="7"/>
  <c r="ER233" i="7"/>
  <c r="EV233" i="7"/>
  <c r="EZ233" i="7"/>
  <c r="FD233" i="7"/>
  <c r="FH233" i="7"/>
  <c r="FL233" i="7"/>
  <c r="FP233" i="7"/>
  <c r="FU233" i="7"/>
  <c r="FZ233" i="7"/>
  <c r="GD233" i="7"/>
  <c r="GH233" i="7"/>
  <c r="GN233" i="7"/>
  <c r="GR233" i="7"/>
  <c r="GV233" i="7"/>
  <c r="GZ233" i="7"/>
  <c r="HD233" i="7"/>
  <c r="HH233" i="7"/>
  <c r="HL233" i="7"/>
  <c r="HP233" i="7"/>
  <c r="HT233" i="7"/>
  <c r="HX233" i="7"/>
  <c r="IB233" i="7"/>
  <c r="IF233" i="7"/>
  <c r="IJ233" i="7"/>
  <c r="IN233" i="7"/>
  <c r="IR233" i="7"/>
  <c r="IV233" i="7"/>
  <c r="IZ233" i="7"/>
  <c r="JD233" i="7"/>
  <c r="JH233" i="7"/>
  <c r="JL233" i="7"/>
  <c r="JP233" i="7"/>
  <c r="JT233" i="7"/>
  <c r="AO233" i="7"/>
  <c r="AS233" i="7"/>
  <c r="AW233" i="7"/>
  <c r="BA233" i="7"/>
  <c r="BE233" i="7"/>
  <c r="BI233" i="7"/>
  <c r="BM233" i="7"/>
  <c r="BQ233" i="7"/>
  <c r="BU233" i="7"/>
  <c r="BY233" i="7"/>
  <c r="CC233" i="7"/>
  <c r="CG233" i="7"/>
  <c r="CK233" i="7"/>
  <c r="CO233" i="7"/>
  <c r="CS233" i="7"/>
  <c r="CW233" i="7"/>
  <c r="DA233" i="7"/>
  <c r="DE233" i="7"/>
  <c r="DI233" i="7"/>
  <c r="DM233" i="7"/>
  <c r="DQ233" i="7"/>
  <c r="DU233" i="7"/>
  <c r="DY233" i="7"/>
  <c r="EC233" i="7"/>
  <c r="EG233" i="7"/>
  <c r="EK233" i="7"/>
  <c r="EO233" i="7"/>
  <c r="ES233" i="7"/>
  <c r="EW233" i="7"/>
  <c r="FA233" i="7"/>
  <c r="FE233" i="7"/>
  <c r="FI233" i="7"/>
  <c r="FM233" i="7"/>
  <c r="FQ233" i="7"/>
  <c r="FW233" i="7"/>
  <c r="GA233" i="7"/>
  <c r="GE233" i="7"/>
  <c r="GI233" i="7"/>
  <c r="GO233" i="7"/>
  <c r="GS233" i="7"/>
  <c r="GW233" i="7"/>
  <c r="HA233" i="7"/>
  <c r="HE233" i="7"/>
  <c r="HI233" i="7"/>
  <c r="HM233" i="7"/>
  <c r="HQ233" i="7"/>
  <c r="HU233" i="7"/>
  <c r="HY233" i="7"/>
  <c r="IC233" i="7"/>
  <c r="IG233" i="7"/>
  <c r="IK233" i="7"/>
  <c r="IO233" i="7"/>
  <c r="IS233" i="7"/>
  <c r="IW233" i="7"/>
  <c r="JA233" i="7"/>
  <c r="JE233" i="7"/>
  <c r="JI233" i="7"/>
  <c r="JM233" i="7"/>
  <c r="JQ233" i="7"/>
  <c r="JU233" i="7"/>
  <c r="AQ233" i="7"/>
  <c r="AU233" i="7"/>
  <c r="AY233" i="7"/>
  <c r="BC233" i="7"/>
  <c r="BG233" i="7"/>
  <c r="BK233" i="7"/>
  <c r="BO233" i="7"/>
  <c r="BS233" i="7"/>
  <c r="BW233" i="7"/>
  <c r="CA233" i="7"/>
  <c r="CE233" i="7"/>
  <c r="CI233" i="7"/>
  <c r="CM233" i="7"/>
  <c r="CQ233" i="7"/>
  <c r="CU233" i="7"/>
  <c r="CY233" i="7"/>
  <c r="DC233" i="7"/>
  <c r="DG233" i="7"/>
  <c r="DK233" i="7"/>
  <c r="DO233" i="7"/>
  <c r="DS233" i="7"/>
  <c r="DW233" i="7"/>
  <c r="EA233" i="7"/>
  <c r="EE233" i="7"/>
  <c r="EI233" i="7"/>
  <c r="EM233" i="7"/>
  <c r="EQ233" i="7"/>
  <c r="EU233" i="7"/>
  <c r="EY233" i="7"/>
  <c r="FC233" i="7"/>
  <c r="FG233" i="7"/>
  <c r="FK233" i="7"/>
  <c r="FO233" i="7"/>
  <c r="FT233" i="7"/>
  <c r="FY233" i="7"/>
  <c r="GC233" i="7"/>
  <c r="GG233" i="7"/>
  <c r="GM233" i="7"/>
  <c r="GQ233" i="7"/>
  <c r="GU233" i="7"/>
  <c r="GY233" i="7"/>
  <c r="HC233" i="7"/>
  <c r="HG233" i="7"/>
  <c r="HK233" i="7"/>
  <c r="HO233" i="7"/>
  <c r="HS233" i="7"/>
  <c r="HW233" i="7"/>
  <c r="IA233" i="7"/>
  <c r="IE233" i="7"/>
  <c r="II233" i="7"/>
  <c r="IM233" i="7"/>
  <c r="IQ233" i="7"/>
  <c r="IU233" i="7"/>
  <c r="IY233" i="7"/>
  <c r="JC233" i="7"/>
  <c r="JG233" i="7"/>
  <c r="JK233" i="7"/>
  <c r="JO233" i="7"/>
  <c r="JS233" i="7"/>
  <c r="AT233" i="7"/>
  <c r="BJ233" i="7"/>
  <c r="BZ233" i="7"/>
  <c r="CP233" i="7"/>
  <c r="DF233" i="7"/>
  <c r="DV233" i="7"/>
  <c r="EL233" i="7"/>
  <c r="FB233" i="7"/>
  <c r="FR233" i="7"/>
  <c r="GL233" i="7"/>
  <c r="HB233" i="7"/>
  <c r="HR233" i="7"/>
  <c r="IH233" i="7"/>
  <c r="IX233" i="7"/>
  <c r="JN233" i="7"/>
  <c r="AX233" i="7"/>
  <c r="BN233" i="7"/>
  <c r="CD233" i="7"/>
  <c r="CT233" i="7"/>
  <c r="DJ233" i="7"/>
  <c r="DZ233" i="7"/>
  <c r="EP233" i="7"/>
  <c r="FF233" i="7"/>
  <c r="FX233" i="7"/>
  <c r="GP233" i="7"/>
  <c r="HF233" i="7"/>
  <c r="HV233" i="7"/>
  <c r="IL233" i="7"/>
  <c r="JB233" i="7"/>
  <c r="JR233" i="7"/>
  <c r="BB233" i="7"/>
  <c r="BR233" i="7"/>
  <c r="CH233" i="7"/>
  <c r="CX233" i="7"/>
  <c r="DN233" i="7"/>
  <c r="ED233" i="7"/>
  <c r="ET233" i="7"/>
  <c r="FJ233" i="7"/>
  <c r="GB233" i="7"/>
  <c r="GT233" i="7"/>
  <c r="HJ233" i="7"/>
  <c r="HZ233" i="7"/>
  <c r="IP233" i="7"/>
  <c r="JF233" i="7"/>
  <c r="AP233" i="7"/>
  <c r="BF233" i="7"/>
  <c r="BV233" i="7"/>
  <c r="CL233" i="7"/>
  <c r="DB233" i="7"/>
  <c r="DR233" i="7"/>
  <c r="EH233" i="7"/>
  <c r="EX233" i="7"/>
  <c r="FN233" i="7"/>
  <c r="GF233" i="7"/>
  <c r="GX233" i="7"/>
  <c r="HN233" i="7"/>
  <c r="ID233" i="7"/>
  <c r="IT233" i="7"/>
  <c r="JJ233" i="7"/>
  <c r="AR231" i="7"/>
  <c r="AV231" i="7"/>
  <c r="AZ231" i="7"/>
  <c r="BD231" i="7"/>
  <c r="BH231" i="7"/>
  <c r="BL231" i="7"/>
  <c r="BP231" i="7"/>
  <c r="BT231" i="7"/>
  <c r="BX231" i="7"/>
  <c r="CB231" i="7"/>
  <c r="CF231" i="7"/>
  <c r="CJ231" i="7"/>
  <c r="CN231" i="7"/>
  <c r="CR231" i="7"/>
  <c r="CV231" i="7"/>
  <c r="CZ231" i="7"/>
  <c r="DD231" i="7"/>
  <c r="DH231" i="7"/>
  <c r="DL231" i="7"/>
  <c r="DP231" i="7"/>
  <c r="DT231" i="7"/>
  <c r="DX231" i="7"/>
  <c r="EB231" i="7"/>
  <c r="EF231" i="7"/>
  <c r="EJ231" i="7"/>
  <c r="EN231" i="7"/>
  <c r="ER231" i="7"/>
  <c r="EY231" i="7"/>
  <c r="FD231" i="7"/>
  <c r="FH231" i="7"/>
  <c r="FL231" i="7"/>
  <c r="FR231" i="7"/>
  <c r="FV231" i="7"/>
  <c r="FZ231" i="7"/>
  <c r="GD231" i="7"/>
  <c r="GH231" i="7"/>
  <c r="GL231" i="7"/>
  <c r="GP231" i="7"/>
  <c r="GT231" i="7"/>
  <c r="GX231" i="7"/>
  <c r="HB231" i="7"/>
  <c r="HF231" i="7"/>
  <c r="HJ231" i="7"/>
  <c r="HN231" i="7"/>
  <c r="HR231" i="7"/>
  <c r="HV231" i="7"/>
  <c r="HZ231" i="7"/>
  <c r="ID231" i="7"/>
  <c r="IH231" i="7"/>
  <c r="IL231" i="7"/>
  <c r="IP231" i="7"/>
  <c r="IT231" i="7"/>
  <c r="IX231" i="7"/>
  <c r="JB231" i="7"/>
  <c r="JF231" i="7"/>
  <c r="JJ231" i="7"/>
  <c r="JN231" i="7"/>
  <c r="JR231" i="7"/>
  <c r="AO231" i="7"/>
  <c r="AS231" i="7"/>
  <c r="AW231" i="7"/>
  <c r="BA231" i="7"/>
  <c r="BE231" i="7"/>
  <c r="BI231" i="7"/>
  <c r="BM231" i="7"/>
  <c r="BQ231" i="7"/>
  <c r="BU231" i="7"/>
  <c r="BY231" i="7"/>
  <c r="CC231" i="7"/>
  <c r="CG231" i="7"/>
  <c r="CK231" i="7"/>
  <c r="CO231" i="7"/>
  <c r="CS231" i="7"/>
  <c r="CW231" i="7"/>
  <c r="DA231" i="7"/>
  <c r="DE231" i="7"/>
  <c r="DI231" i="7"/>
  <c r="DM231" i="7"/>
  <c r="DQ231" i="7"/>
  <c r="DU231" i="7"/>
  <c r="DY231" i="7"/>
  <c r="EC231" i="7"/>
  <c r="EG231" i="7"/>
  <c r="EK231" i="7"/>
  <c r="EO231" i="7"/>
  <c r="ES231" i="7"/>
  <c r="EZ231" i="7"/>
  <c r="FE231" i="7"/>
  <c r="FI231" i="7"/>
  <c r="FM231" i="7"/>
  <c r="FS231" i="7"/>
  <c r="FW231" i="7"/>
  <c r="GA231" i="7"/>
  <c r="GE231" i="7"/>
  <c r="GI231" i="7"/>
  <c r="GM231" i="7"/>
  <c r="GQ231" i="7"/>
  <c r="GU231" i="7"/>
  <c r="GY231" i="7"/>
  <c r="HC231" i="7"/>
  <c r="HG231" i="7"/>
  <c r="HK231" i="7"/>
  <c r="HO231" i="7"/>
  <c r="HS231" i="7"/>
  <c r="HW231" i="7"/>
  <c r="IA231" i="7"/>
  <c r="IE231" i="7"/>
  <c r="II231" i="7"/>
  <c r="IM231" i="7"/>
  <c r="IQ231" i="7"/>
  <c r="IU231" i="7"/>
  <c r="IY231" i="7"/>
  <c r="JC231" i="7"/>
  <c r="JG231" i="7"/>
  <c r="JK231" i="7"/>
  <c r="JO231" i="7"/>
  <c r="JS231" i="7"/>
  <c r="AQ231" i="7"/>
  <c r="AU231" i="7"/>
  <c r="AY231" i="7"/>
  <c r="BC231" i="7"/>
  <c r="BG231" i="7"/>
  <c r="BK231" i="7"/>
  <c r="BO231" i="7"/>
  <c r="BS231" i="7"/>
  <c r="BW231" i="7"/>
  <c r="CA231" i="7"/>
  <c r="CE231" i="7"/>
  <c r="CI231" i="7"/>
  <c r="CM231" i="7"/>
  <c r="CQ231" i="7"/>
  <c r="CU231" i="7"/>
  <c r="CY231" i="7"/>
  <c r="DC231" i="7"/>
  <c r="DG231" i="7"/>
  <c r="DK231" i="7"/>
  <c r="DO231" i="7"/>
  <c r="DS231" i="7"/>
  <c r="DW231" i="7"/>
  <c r="EA231" i="7"/>
  <c r="EE231" i="7"/>
  <c r="EI231" i="7"/>
  <c r="EM231" i="7"/>
  <c r="EQ231" i="7"/>
  <c r="EX231" i="7"/>
  <c r="FC231" i="7"/>
  <c r="FG231" i="7"/>
  <c r="FK231" i="7"/>
  <c r="FQ231" i="7"/>
  <c r="FU231" i="7"/>
  <c r="FY231" i="7"/>
  <c r="GC231" i="7"/>
  <c r="GG231" i="7"/>
  <c r="GK231" i="7"/>
  <c r="GO231" i="7"/>
  <c r="GS231" i="7"/>
  <c r="GW231" i="7"/>
  <c r="HA231" i="7"/>
  <c r="HE231" i="7"/>
  <c r="HI231" i="7"/>
  <c r="HM231" i="7"/>
  <c r="HQ231" i="7"/>
  <c r="HU231" i="7"/>
  <c r="HY231" i="7"/>
  <c r="IC231" i="7"/>
  <c r="IG231" i="7"/>
  <c r="IK231" i="7"/>
  <c r="IO231" i="7"/>
  <c r="IS231" i="7"/>
  <c r="IW231" i="7"/>
  <c r="JA231" i="7"/>
  <c r="JE231" i="7"/>
  <c r="JI231" i="7"/>
  <c r="JM231" i="7"/>
  <c r="JQ231" i="7"/>
  <c r="JU231" i="7"/>
  <c r="AP231" i="7"/>
  <c r="BF231" i="7"/>
  <c r="BV231" i="7"/>
  <c r="CL231" i="7"/>
  <c r="DB231" i="7"/>
  <c r="DR231" i="7"/>
  <c r="EH231" i="7"/>
  <c r="FB231" i="7"/>
  <c r="FT231" i="7"/>
  <c r="GJ231" i="7"/>
  <c r="GZ231" i="7"/>
  <c r="HP231" i="7"/>
  <c r="IF231" i="7"/>
  <c r="IV231" i="7"/>
  <c r="JL231" i="7"/>
  <c r="AT231" i="7"/>
  <c r="BJ231" i="7"/>
  <c r="BZ231" i="7"/>
  <c r="CP231" i="7"/>
  <c r="DF231" i="7"/>
  <c r="DV231" i="7"/>
  <c r="EL231" i="7"/>
  <c r="FF231" i="7"/>
  <c r="FX231" i="7"/>
  <c r="GN231" i="7"/>
  <c r="HD231" i="7"/>
  <c r="HT231" i="7"/>
  <c r="IJ231" i="7"/>
  <c r="IZ231" i="7"/>
  <c r="JP231" i="7"/>
  <c r="AX231" i="7"/>
  <c r="BN231" i="7"/>
  <c r="CD231" i="7"/>
  <c r="CT231" i="7"/>
  <c r="DJ231" i="7"/>
  <c r="DZ231" i="7"/>
  <c r="EP231" i="7"/>
  <c r="FJ231" i="7"/>
  <c r="GB231" i="7"/>
  <c r="GR231" i="7"/>
  <c r="HH231" i="7"/>
  <c r="HX231" i="7"/>
  <c r="IN231" i="7"/>
  <c r="JD231" i="7"/>
  <c r="JT231" i="7"/>
  <c r="BB231" i="7"/>
  <c r="BR231" i="7"/>
  <c r="CH231" i="7"/>
  <c r="CX231" i="7"/>
  <c r="DN231" i="7"/>
  <c r="ED231" i="7"/>
  <c r="ET231" i="7"/>
  <c r="FP231" i="7"/>
  <c r="GF231" i="7"/>
  <c r="GV231" i="7"/>
  <c r="HL231" i="7"/>
  <c r="IB231" i="7"/>
  <c r="IR231" i="7"/>
  <c r="JH231" i="7"/>
  <c r="AR229" i="7"/>
  <c r="AV229" i="7"/>
  <c r="AZ229" i="7"/>
  <c r="BD229" i="7"/>
  <c r="BH229" i="7"/>
  <c r="BL229" i="7"/>
  <c r="BP229" i="7"/>
  <c r="BT229" i="7"/>
  <c r="BX229" i="7"/>
  <c r="CB229" i="7"/>
  <c r="CF229" i="7"/>
  <c r="CJ229" i="7"/>
  <c r="CN229" i="7"/>
  <c r="CR229" i="7"/>
  <c r="CV229" i="7"/>
  <c r="CZ229" i="7"/>
  <c r="DD229" i="7"/>
  <c r="DH229" i="7"/>
  <c r="DL229" i="7"/>
  <c r="DP229" i="7"/>
  <c r="DT229" i="7"/>
  <c r="DX229" i="7"/>
  <c r="EB229" i="7"/>
  <c r="EF229" i="7"/>
  <c r="EJ229" i="7"/>
  <c r="EN229" i="7"/>
  <c r="ER229" i="7"/>
  <c r="EX229" i="7"/>
  <c r="FB229" i="7"/>
  <c r="FG229" i="7"/>
  <c r="FK229" i="7"/>
  <c r="FQ229" i="7"/>
  <c r="FU229" i="7"/>
  <c r="FY229" i="7"/>
  <c r="GC229" i="7"/>
  <c r="GG229" i="7"/>
  <c r="GK229" i="7"/>
  <c r="GO229" i="7"/>
  <c r="GS229" i="7"/>
  <c r="GW229" i="7"/>
  <c r="HA229" i="7"/>
  <c r="HE229" i="7"/>
  <c r="HI229" i="7"/>
  <c r="HM229" i="7"/>
  <c r="HQ229" i="7"/>
  <c r="HU229" i="7"/>
  <c r="HY229" i="7"/>
  <c r="IC229" i="7"/>
  <c r="IG229" i="7"/>
  <c r="IK229" i="7"/>
  <c r="IO229" i="7"/>
  <c r="IS229" i="7"/>
  <c r="IW229" i="7"/>
  <c r="JA229" i="7"/>
  <c r="JE229" i="7"/>
  <c r="JI229" i="7"/>
  <c r="JM229" i="7"/>
  <c r="JQ229" i="7"/>
  <c r="JU229" i="7"/>
  <c r="AO229" i="7"/>
  <c r="AS229" i="7"/>
  <c r="AW229" i="7"/>
  <c r="BA229" i="7"/>
  <c r="BE229" i="7"/>
  <c r="BI229" i="7"/>
  <c r="BM229" i="7"/>
  <c r="BQ229" i="7"/>
  <c r="BU229" i="7"/>
  <c r="BY229" i="7"/>
  <c r="CC229" i="7"/>
  <c r="CG229" i="7"/>
  <c r="CK229" i="7"/>
  <c r="CO229" i="7"/>
  <c r="CS229" i="7"/>
  <c r="CW229" i="7"/>
  <c r="DA229" i="7"/>
  <c r="DE229" i="7"/>
  <c r="DI229" i="7"/>
  <c r="DM229" i="7"/>
  <c r="DQ229" i="7"/>
  <c r="DU229" i="7"/>
  <c r="DY229" i="7"/>
  <c r="EC229" i="7"/>
  <c r="EG229" i="7"/>
  <c r="EK229" i="7"/>
  <c r="EO229" i="7"/>
  <c r="ES229" i="7"/>
  <c r="EY229" i="7"/>
  <c r="FC229" i="7"/>
  <c r="FH229" i="7"/>
  <c r="FL229" i="7"/>
  <c r="FR229" i="7"/>
  <c r="FV229" i="7"/>
  <c r="FZ229" i="7"/>
  <c r="GD229" i="7"/>
  <c r="GH229" i="7"/>
  <c r="GL229" i="7"/>
  <c r="GP229" i="7"/>
  <c r="GT229" i="7"/>
  <c r="GX229" i="7"/>
  <c r="HB229" i="7"/>
  <c r="HF229" i="7"/>
  <c r="HJ229" i="7"/>
  <c r="HN229" i="7"/>
  <c r="HR229" i="7"/>
  <c r="HV229" i="7"/>
  <c r="HZ229" i="7"/>
  <c r="ID229" i="7"/>
  <c r="IH229" i="7"/>
  <c r="IL229" i="7"/>
  <c r="IP229" i="7"/>
  <c r="IT229" i="7"/>
  <c r="IX229" i="7"/>
  <c r="JB229" i="7"/>
  <c r="JF229" i="7"/>
  <c r="JJ229" i="7"/>
  <c r="JN229" i="7"/>
  <c r="JR229" i="7"/>
  <c r="AP229" i="7"/>
  <c r="AT229" i="7"/>
  <c r="AX229" i="7"/>
  <c r="BB229" i="7"/>
  <c r="BF229" i="7"/>
  <c r="BJ229" i="7"/>
  <c r="BN229" i="7"/>
  <c r="BR229" i="7"/>
  <c r="BV229" i="7"/>
  <c r="AQ229" i="7"/>
  <c r="AU229" i="7"/>
  <c r="AY229" i="7"/>
  <c r="BC229" i="7"/>
  <c r="BG229" i="7"/>
  <c r="BK229" i="7"/>
  <c r="BO229" i="7"/>
  <c r="BS229" i="7"/>
  <c r="BW229" i="7"/>
  <c r="CA229" i="7"/>
  <c r="CE229" i="7"/>
  <c r="CI229" i="7"/>
  <c r="CM229" i="7"/>
  <c r="CQ229" i="7"/>
  <c r="CU229" i="7"/>
  <c r="CY229" i="7"/>
  <c r="DC229" i="7"/>
  <c r="DG229" i="7"/>
  <c r="DK229" i="7"/>
  <c r="DO229" i="7"/>
  <c r="DS229" i="7"/>
  <c r="DW229" i="7"/>
  <c r="EA229" i="7"/>
  <c r="EE229" i="7"/>
  <c r="EI229" i="7"/>
  <c r="EM229" i="7"/>
  <c r="EQ229" i="7"/>
  <c r="EW229" i="7"/>
  <c r="FA229" i="7"/>
  <c r="FF229" i="7"/>
  <c r="FJ229" i="7"/>
  <c r="FP229" i="7"/>
  <c r="FT229" i="7"/>
  <c r="FX229" i="7"/>
  <c r="GB229" i="7"/>
  <c r="GF229" i="7"/>
  <c r="GJ229" i="7"/>
  <c r="GN229" i="7"/>
  <c r="GR229" i="7"/>
  <c r="GV229" i="7"/>
  <c r="GZ229" i="7"/>
  <c r="HD229" i="7"/>
  <c r="HH229" i="7"/>
  <c r="HL229" i="7"/>
  <c r="HP229" i="7"/>
  <c r="HT229" i="7"/>
  <c r="HX229" i="7"/>
  <c r="IB229" i="7"/>
  <c r="IF229" i="7"/>
  <c r="IJ229" i="7"/>
  <c r="IN229" i="7"/>
  <c r="IR229" i="7"/>
  <c r="IV229" i="7"/>
  <c r="IZ229" i="7"/>
  <c r="JD229" i="7"/>
  <c r="JH229" i="7"/>
  <c r="JL229" i="7"/>
  <c r="JP229" i="7"/>
  <c r="JT229" i="7"/>
  <c r="CH229" i="7"/>
  <c r="CX229" i="7"/>
  <c r="DN229" i="7"/>
  <c r="ED229" i="7"/>
  <c r="EU229" i="7"/>
  <c r="FM229" i="7"/>
  <c r="GE229" i="7"/>
  <c r="GU229" i="7"/>
  <c r="HK229" i="7"/>
  <c r="IA229" i="7"/>
  <c r="IQ229" i="7"/>
  <c r="JG229" i="7"/>
  <c r="CL229" i="7"/>
  <c r="DB229" i="7"/>
  <c r="DR229" i="7"/>
  <c r="EH229" i="7"/>
  <c r="EZ229" i="7"/>
  <c r="FS229" i="7"/>
  <c r="GI229" i="7"/>
  <c r="GY229" i="7"/>
  <c r="HO229" i="7"/>
  <c r="IE229" i="7"/>
  <c r="IU229" i="7"/>
  <c r="JK229" i="7"/>
  <c r="BZ229" i="7"/>
  <c r="CP229" i="7"/>
  <c r="DF229" i="7"/>
  <c r="DV229" i="7"/>
  <c r="EL229" i="7"/>
  <c r="FE229" i="7"/>
  <c r="FW229" i="7"/>
  <c r="GM229" i="7"/>
  <c r="HC229" i="7"/>
  <c r="HS229" i="7"/>
  <c r="II229" i="7"/>
  <c r="IY229" i="7"/>
  <c r="JO229" i="7"/>
  <c r="CD229" i="7"/>
  <c r="CT229" i="7"/>
  <c r="DJ229" i="7"/>
  <c r="DZ229" i="7"/>
  <c r="EP229" i="7"/>
  <c r="FI229" i="7"/>
  <c r="GA229" i="7"/>
  <c r="GQ229" i="7"/>
  <c r="HG229" i="7"/>
  <c r="HW229" i="7"/>
  <c r="IM229" i="7"/>
  <c r="JC229" i="7"/>
  <c r="JS229" i="7"/>
  <c r="AP227" i="7"/>
  <c r="AT227" i="7"/>
  <c r="AX227" i="7"/>
  <c r="BB227" i="7"/>
  <c r="BF227" i="7"/>
  <c r="BJ227" i="7"/>
  <c r="BN227" i="7"/>
  <c r="BR227" i="7"/>
  <c r="BV227" i="7"/>
  <c r="BZ227" i="7"/>
  <c r="CD227" i="7"/>
  <c r="CH227" i="7"/>
  <c r="CL227" i="7"/>
  <c r="CP227" i="7"/>
  <c r="CT227" i="7"/>
  <c r="CX227" i="7"/>
  <c r="DB227" i="7"/>
  <c r="DF227" i="7"/>
  <c r="DJ227" i="7"/>
  <c r="DN227" i="7"/>
  <c r="DR227" i="7"/>
  <c r="DV227" i="7"/>
  <c r="DZ227" i="7"/>
  <c r="ED227" i="7"/>
  <c r="EH227" i="7"/>
  <c r="EL227" i="7"/>
  <c r="EP227" i="7"/>
  <c r="ET227" i="7"/>
  <c r="EY227" i="7"/>
  <c r="FD227" i="7"/>
  <c r="FH227" i="7"/>
  <c r="FL227" i="7"/>
  <c r="FR227" i="7"/>
  <c r="FV227" i="7"/>
  <c r="FZ227" i="7"/>
  <c r="GD227" i="7"/>
  <c r="GH227" i="7"/>
  <c r="GL227" i="7"/>
  <c r="GP227" i="7"/>
  <c r="GT227" i="7"/>
  <c r="GX227" i="7"/>
  <c r="HB227" i="7"/>
  <c r="HF227" i="7"/>
  <c r="HJ227" i="7"/>
  <c r="HN227" i="7"/>
  <c r="HR227" i="7"/>
  <c r="HV227" i="7"/>
  <c r="HZ227" i="7"/>
  <c r="ID227" i="7"/>
  <c r="IH227" i="7"/>
  <c r="IL227" i="7"/>
  <c r="IP227" i="7"/>
  <c r="IT227" i="7"/>
  <c r="IX227" i="7"/>
  <c r="JB227" i="7"/>
  <c r="JF227" i="7"/>
  <c r="JJ227" i="7"/>
  <c r="JN227" i="7"/>
  <c r="JR227" i="7"/>
  <c r="AQ227" i="7"/>
  <c r="AU227" i="7"/>
  <c r="AY227" i="7"/>
  <c r="BC227" i="7"/>
  <c r="BG227" i="7"/>
  <c r="BK227" i="7"/>
  <c r="BO227" i="7"/>
  <c r="BS227" i="7"/>
  <c r="BW227" i="7"/>
  <c r="CA227" i="7"/>
  <c r="CE227" i="7"/>
  <c r="CI227" i="7"/>
  <c r="CM227" i="7"/>
  <c r="CQ227" i="7"/>
  <c r="CU227" i="7"/>
  <c r="CY227" i="7"/>
  <c r="DC227" i="7"/>
  <c r="DG227" i="7"/>
  <c r="DK227" i="7"/>
  <c r="DO227" i="7"/>
  <c r="DS227" i="7"/>
  <c r="DW227" i="7"/>
  <c r="EA227" i="7"/>
  <c r="EE227" i="7"/>
  <c r="EI227" i="7"/>
  <c r="EM227" i="7"/>
  <c r="EQ227" i="7"/>
  <c r="EU227" i="7"/>
  <c r="EZ227" i="7"/>
  <c r="FE227" i="7"/>
  <c r="FI227" i="7"/>
  <c r="FM227" i="7"/>
  <c r="FS227" i="7"/>
  <c r="FW227" i="7"/>
  <c r="GA227" i="7"/>
  <c r="GE227" i="7"/>
  <c r="GI227" i="7"/>
  <c r="GM227" i="7"/>
  <c r="GQ227" i="7"/>
  <c r="GU227" i="7"/>
  <c r="GY227" i="7"/>
  <c r="HC227" i="7"/>
  <c r="HG227" i="7"/>
  <c r="HK227" i="7"/>
  <c r="HO227" i="7"/>
  <c r="HS227" i="7"/>
  <c r="HW227" i="7"/>
  <c r="IA227" i="7"/>
  <c r="IE227" i="7"/>
  <c r="II227" i="7"/>
  <c r="IM227" i="7"/>
  <c r="IQ227" i="7"/>
  <c r="IU227" i="7"/>
  <c r="IY227" i="7"/>
  <c r="JC227" i="7"/>
  <c r="JG227" i="7"/>
  <c r="JK227" i="7"/>
  <c r="JO227" i="7"/>
  <c r="JS227" i="7"/>
  <c r="AR227" i="7"/>
  <c r="AV227" i="7"/>
  <c r="AZ227" i="7"/>
  <c r="BD227" i="7"/>
  <c r="BH227" i="7"/>
  <c r="BL227" i="7"/>
  <c r="BP227" i="7"/>
  <c r="BT227" i="7"/>
  <c r="BX227" i="7"/>
  <c r="CB227" i="7"/>
  <c r="CF227" i="7"/>
  <c r="CJ227" i="7"/>
  <c r="CN227" i="7"/>
  <c r="CR227" i="7"/>
  <c r="CV227" i="7"/>
  <c r="CZ227" i="7"/>
  <c r="DD227" i="7"/>
  <c r="DH227" i="7"/>
  <c r="DL227" i="7"/>
  <c r="DP227" i="7"/>
  <c r="DT227" i="7"/>
  <c r="DX227" i="7"/>
  <c r="EB227" i="7"/>
  <c r="EF227" i="7"/>
  <c r="EJ227" i="7"/>
  <c r="EN227" i="7"/>
  <c r="ER227" i="7"/>
  <c r="EV227" i="7"/>
  <c r="FA227" i="7"/>
  <c r="FF227" i="7"/>
  <c r="FJ227" i="7"/>
  <c r="FP227" i="7"/>
  <c r="FT227" i="7"/>
  <c r="FX227" i="7"/>
  <c r="GB227" i="7"/>
  <c r="GF227" i="7"/>
  <c r="GJ227" i="7"/>
  <c r="GN227" i="7"/>
  <c r="GR227" i="7"/>
  <c r="GV227" i="7"/>
  <c r="GZ227" i="7"/>
  <c r="HD227" i="7"/>
  <c r="HH227" i="7"/>
  <c r="HL227" i="7"/>
  <c r="HP227" i="7"/>
  <c r="HT227" i="7"/>
  <c r="HX227" i="7"/>
  <c r="IB227" i="7"/>
  <c r="IF227" i="7"/>
  <c r="IJ227" i="7"/>
  <c r="IN227" i="7"/>
  <c r="IR227" i="7"/>
  <c r="IV227" i="7"/>
  <c r="IZ227" i="7"/>
  <c r="JD227" i="7"/>
  <c r="JH227" i="7"/>
  <c r="JL227" i="7"/>
  <c r="JP227" i="7"/>
  <c r="JT227" i="7"/>
  <c r="AO227" i="7"/>
  <c r="AS227" i="7"/>
  <c r="AW227" i="7"/>
  <c r="BA227" i="7"/>
  <c r="BE227" i="7"/>
  <c r="BI227" i="7"/>
  <c r="BM227" i="7"/>
  <c r="BQ227" i="7"/>
  <c r="BU227" i="7"/>
  <c r="BY227" i="7"/>
  <c r="CC227" i="7"/>
  <c r="CG227" i="7"/>
  <c r="CK227" i="7"/>
  <c r="CO227" i="7"/>
  <c r="CS227" i="7"/>
  <c r="CW227" i="7"/>
  <c r="DA227" i="7"/>
  <c r="DE227" i="7"/>
  <c r="DI227" i="7"/>
  <c r="DM227" i="7"/>
  <c r="DQ227" i="7"/>
  <c r="DU227" i="7"/>
  <c r="DY227" i="7"/>
  <c r="EC227" i="7"/>
  <c r="EG227" i="7"/>
  <c r="EK227" i="7"/>
  <c r="EO227" i="7"/>
  <c r="ES227" i="7"/>
  <c r="EX227" i="7"/>
  <c r="FC227" i="7"/>
  <c r="FG227" i="7"/>
  <c r="FK227" i="7"/>
  <c r="FQ227" i="7"/>
  <c r="FU227" i="7"/>
  <c r="FY227" i="7"/>
  <c r="GC227" i="7"/>
  <c r="GG227" i="7"/>
  <c r="GK227" i="7"/>
  <c r="GO227" i="7"/>
  <c r="GS227" i="7"/>
  <c r="GW227" i="7"/>
  <c r="HA227" i="7"/>
  <c r="HE227" i="7"/>
  <c r="HI227" i="7"/>
  <c r="HM227" i="7"/>
  <c r="HQ227" i="7"/>
  <c r="HU227" i="7"/>
  <c r="HY227" i="7"/>
  <c r="IC227" i="7"/>
  <c r="IG227" i="7"/>
  <c r="IK227" i="7"/>
  <c r="IO227" i="7"/>
  <c r="IS227" i="7"/>
  <c r="IW227" i="7"/>
  <c r="JA227" i="7"/>
  <c r="JE227" i="7"/>
  <c r="JI227" i="7"/>
  <c r="JM227" i="7"/>
  <c r="JQ227" i="7"/>
  <c r="JU227" i="7"/>
  <c r="AR225" i="7"/>
  <c r="AV225" i="7"/>
  <c r="AZ225" i="7"/>
  <c r="BD225" i="7"/>
  <c r="BH225" i="7"/>
  <c r="BL225" i="7"/>
  <c r="BP225" i="7"/>
  <c r="BT225" i="7"/>
  <c r="BX225" i="7"/>
  <c r="CB225" i="7"/>
  <c r="CF225" i="7"/>
  <c r="CJ225" i="7"/>
  <c r="CN225" i="7"/>
  <c r="CR225" i="7"/>
  <c r="CV225" i="7"/>
  <c r="CZ225" i="7"/>
  <c r="DD225" i="7"/>
  <c r="DH225" i="7"/>
  <c r="DL225" i="7"/>
  <c r="DP225" i="7"/>
  <c r="DT225" i="7"/>
  <c r="DX225" i="7"/>
  <c r="EB225" i="7"/>
  <c r="EF225" i="7"/>
  <c r="EJ225" i="7"/>
  <c r="EN225" i="7"/>
  <c r="ER225" i="7"/>
  <c r="EW225" i="7"/>
  <c r="FB225" i="7"/>
  <c r="FF225" i="7"/>
  <c r="FJ225" i="7"/>
  <c r="FP225" i="7"/>
  <c r="FT225" i="7"/>
  <c r="FX225" i="7"/>
  <c r="GB225" i="7"/>
  <c r="GF225" i="7"/>
  <c r="GJ225" i="7"/>
  <c r="GN225" i="7"/>
  <c r="GR225" i="7"/>
  <c r="GV225" i="7"/>
  <c r="GZ225" i="7"/>
  <c r="HD225" i="7"/>
  <c r="HH225" i="7"/>
  <c r="HL225" i="7"/>
  <c r="HP225" i="7"/>
  <c r="HT225" i="7"/>
  <c r="HX225" i="7"/>
  <c r="IB225" i="7"/>
  <c r="IF225" i="7"/>
  <c r="IJ225" i="7"/>
  <c r="IN225" i="7"/>
  <c r="IR225" i="7"/>
  <c r="IV225" i="7"/>
  <c r="IZ225" i="7"/>
  <c r="JD225" i="7"/>
  <c r="JH225" i="7"/>
  <c r="JL225" i="7"/>
  <c r="JP225" i="7"/>
  <c r="JT225" i="7"/>
  <c r="AO225" i="7"/>
  <c r="AS225" i="7"/>
  <c r="AW225" i="7"/>
  <c r="BA225" i="7"/>
  <c r="BE225" i="7"/>
  <c r="BI225" i="7"/>
  <c r="BM225" i="7"/>
  <c r="BQ225" i="7"/>
  <c r="BU225" i="7"/>
  <c r="BY225" i="7"/>
  <c r="CC225" i="7"/>
  <c r="CG225" i="7"/>
  <c r="CK225" i="7"/>
  <c r="CO225" i="7"/>
  <c r="CS225" i="7"/>
  <c r="CW225" i="7"/>
  <c r="DA225" i="7"/>
  <c r="DE225" i="7"/>
  <c r="DI225" i="7"/>
  <c r="DM225" i="7"/>
  <c r="DQ225" i="7"/>
  <c r="DU225" i="7"/>
  <c r="DY225" i="7"/>
  <c r="EC225" i="7"/>
  <c r="EG225" i="7"/>
  <c r="EK225" i="7"/>
  <c r="EO225" i="7"/>
  <c r="ES225" i="7"/>
  <c r="EX225" i="7"/>
  <c r="FC225" i="7"/>
  <c r="FG225" i="7"/>
  <c r="FK225" i="7"/>
  <c r="FQ225" i="7"/>
  <c r="FU225" i="7"/>
  <c r="FY225" i="7"/>
  <c r="GC225" i="7"/>
  <c r="GG225" i="7"/>
  <c r="GK225" i="7"/>
  <c r="GO225" i="7"/>
  <c r="GS225" i="7"/>
  <c r="GW225" i="7"/>
  <c r="HA225" i="7"/>
  <c r="HE225" i="7"/>
  <c r="HI225" i="7"/>
  <c r="HM225" i="7"/>
  <c r="HQ225" i="7"/>
  <c r="HU225" i="7"/>
  <c r="HY225" i="7"/>
  <c r="IC225" i="7"/>
  <c r="IG225" i="7"/>
  <c r="IK225" i="7"/>
  <c r="IO225" i="7"/>
  <c r="IS225" i="7"/>
  <c r="IW225" i="7"/>
  <c r="JA225" i="7"/>
  <c r="JE225" i="7"/>
  <c r="JI225" i="7"/>
  <c r="JM225" i="7"/>
  <c r="JQ225" i="7"/>
  <c r="JU225" i="7"/>
  <c r="AP225" i="7"/>
  <c r="AT225" i="7"/>
  <c r="AX225" i="7"/>
  <c r="BB225" i="7"/>
  <c r="BF225" i="7"/>
  <c r="BJ225" i="7"/>
  <c r="BN225" i="7"/>
  <c r="BR225" i="7"/>
  <c r="BV225" i="7"/>
  <c r="BZ225" i="7"/>
  <c r="CD225" i="7"/>
  <c r="CH225" i="7"/>
  <c r="CL225" i="7"/>
  <c r="CP225" i="7"/>
  <c r="CT225" i="7"/>
  <c r="CX225" i="7"/>
  <c r="DB225" i="7"/>
  <c r="DF225" i="7"/>
  <c r="DJ225" i="7"/>
  <c r="DN225" i="7"/>
  <c r="DR225" i="7"/>
  <c r="DV225" i="7"/>
  <c r="DZ225" i="7"/>
  <c r="ED225" i="7"/>
  <c r="EH225" i="7"/>
  <c r="EL225" i="7"/>
  <c r="EP225" i="7"/>
  <c r="ET225" i="7"/>
  <c r="EY225" i="7"/>
  <c r="FD225" i="7"/>
  <c r="FH225" i="7"/>
  <c r="FL225" i="7"/>
  <c r="FR225" i="7"/>
  <c r="FV225" i="7"/>
  <c r="FZ225" i="7"/>
  <c r="GD225" i="7"/>
  <c r="GH225" i="7"/>
  <c r="GL225" i="7"/>
  <c r="GP225" i="7"/>
  <c r="GT225" i="7"/>
  <c r="GX225" i="7"/>
  <c r="HB225" i="7"/>
  <c r="HF225" i="7"/>
  <c r="HJ225" i="7"/>
  <c r="HN225" i="7"/>
  <c r="HR225" i="7"/>
  <c r="HV225" i="7"/>
  <c r="HZ225" i="7"/>
  <c r="ID225" i="7"/>
  <c r="IH225" i="7"/>
  <c r="IL225" i="7"/>
  <c r="IP225" i="7"/>
  <c r="IT225" i="7"/>
  <c r="IX225" i="7"/>
  <c r="JB225" i="7"/>
  <c r="JF225" i="7"/>
  <c r="JJ225" i="7"/>
  <c r="JN225" i="7"/>
  <c r="JR225" i="7"/>
  <c r="AQ225" i="7"/>
  <c r="AU225" i="7"/>
  <c r="AY225" i="7"/>
  <c r="BC225" i="7"/>
  <c r="BG225" i="7"/>
  <c r="BK225" i="7"/>
  <c r="BO225" i="7"/>
  <c r="BS225" i="7"/>
  <c r="BW225" i="7"/>
  <c r="CA225" i="7"/>
  <c r="CE225" i="7"/>
  <c r="CI225" i="7"/>
  <c r="CM225" i="7"/>
  <c r="CQ225" i="7"/>
  <c r="CU225" i="7"/>
  <c r="CY225" i="7"/>
  <c r="DC225" i="7"/>
  <c r="DG225" i="7"/>
  <c r="DK225" i="7"/>
  <c r="DO225" i="7"/>
  <c r="DS225" i="7"/>
  <c r="DW225" i="7"/>
  <c r="EA225" i="7"/>
  <c r="EE225" i="7"/>
  <c r="EI225" i="7"/>
  <c r="EM225" i="7"/>
  <c r="EQ225" i="7"/>
  <c r="EV225" i="7"/>
  <c r="FA225" i="7"/>
  <c r="FE225" i="7"/>
  <c r="FI225" i="7"/>
  <c r="FM225" i="7"/>
  <c r="FS225" i="7"/>
  <c r="FW225" i="7"/>
  <c r="GA225" i="7"/>
  <c r="GE225" i="7"/>
  <c r="GI225" i="7"/>
  <c r="GM225" i="7"/>
  <c r="GQ225" i="7"/>
  <c r="GU225" i="7"/>
  <c r="GY225" i="7"/>
  <c r="HC225" i="7"/>
  <c r="HG225" i="7"/>
  <c r="HK225" i="7"/>
  <c r="HO225" i="7"/>
  <c r="HS225" i="7"/>
  <c r="HW225" i="7"/>
  <c r="IA225" i="7"/>
  <c r="IE225" i="7"/>
  <c r="II225" i="7"/>
  <c r="IM225" i="7"/>
  <c r="IQ225" i="7"/>
  <c r="IU225" i="7"/>
  <c r="IY225" i="7"/>
  <c r="JC225" i="7"/>
  <c r="JG225" i="7"/>
  <c r="JK225" i="7"/>
  <c r="JO225" i="7"/>
  <c r="JS225" i="7"/>
  <c r="AP223" i="7"/>
  <c r="AT223" i="7"/>
  <c r="AX223" i="7"/>
  <c r="BB223" i="7"/>
  <c r="BF223" i="7"/>
  <c r="BJ223" i="7"/>
  <c r="BN223" i="7"/>
  <c r="BR223" i="7"/>
  <c r="BV223" i="7"/>
  <c r="BZ223" i="7"/>
  <c r="CD223" i="7"/>
  <c r="CH223" i="7"/>
  <c r="CL223" i="7"/>
  <c r="CP223" i="7"/>
  <c r="CT223" i="7"/>
  <c r="CX223" i="7"/>
  <c r="DB223" i="7"/>
  <c r="DF223" i="7"/>
  <c r="DJ223" i="7"/>
  <c r="DN223" i="7"/>
  <c r="DR223" i="7"/>
  <c r="DV223" i="7"/>
  <c r="DZ223" i="7"/>
  <c r="ED223" i="7"/>
  <c r="EH223" i="7"/>
  <c r="EL223" i="7"/>
  <c r="EP223" i="7"/>
  <c r="ET223" i="7"/>
  <c r="EY223" i="7"/>
  <c r="FD223" i="7"/>
  <c r="FH223" i="7"/>
  <c r="FL223" i="7"/>
  <c r="FR223" i="7"/>
  <c r="FV223" i="7"/>
  <c r="FZ223" i="7"/>
  <c r="GD223" i="7"/>
  <c r="GH223" i="7"/>
  <c r="GL223" i="7"/>
  <c r="GP223" i="7"/>
  <c r="GT223" i="7"/>
  <c r="GX223" i="7"/>
  <c r="HB223" i="7"/>
  <c r="HF223" i="7"/>
  <c r="HJ223" i="7"/>
  <c r="HN223" i="7"/>
  <c r="HR223" i="7"/>
  <c r="HV223" i="7"/>
  <c r="HZ223" i="7"/>
  <c r="ID223" i="7"/>
  <c r="IH223" i="7"/>
  <c r="IL223" i="7"/>
  <c r="IP223" i="7"/>
  <c r="IT223" i="7"/>
  <c r="IX223" i="7"/>
  <c r="JB223" i="7"/>
  <c r="JF223" i="7"/>
  <c r="JJ223" i="7"/>
  <c r="JN223" i="7"/>
  <c r="JR223" i="7"/>
  <c r="AQ223" i="7"/>
  <c r="AU223" i="7"/>
  <c r="AY223" i="7"/>
  <c r="BC223" i="7"/>
  <c r="BG223" i="7"/>
  <c r="BK223" i="7"/>
  <c r="BO223" i="7"/>
  <c r="BS223" i="7"/>
  <c r="BW223" i="7"/>
  <c r="CA223" i="7"/>
  <c r="CE223" i="7"/>
  <c r="CI223" i="7"/>
  <c r="CM223" i="7"/>
  <c r="CQ223" i="7"/>
  <c r="CU223" i="7"/>
  <c r="CY223" i="7"/>
  <c r="DC223" i="7"/>
  <c r="DG223" i="7"/>
  <c r="DK223" i="7"/>
  <c r="DO223" i="7"/>
  <c r="DS223" i="7"/>
  <c r="DW223" i="7"/>
  <c r="EA223" i="7"/>
  <c r="EE223" i="7"/>
  <c r="EI223" i="7"/>
  <c r="EM223" i="7"/>
  <c r="EQ223" i="7"/>
  <c r="EU223" i="7"/>
  <c r="EZ223" i="7"/>
  <c r="FE223" i="7"/>
  <c r="FI223" i="7"/>
  <c r="FM223" i="7"/>
  <c r="FS223" i="7"/>
  <c r="FW223" i="7"/>
  <c r="GA223" i="7"/>
  <c r="GE223" i="7"/>
  <c r="GI223" i="7"/>
  <c r="GM223" i="7"/>
  <c r="GQ223" i="7"/>
  <c r="GU223" i="7"/>
  <c r="GY223" i="7"/>
  <c r="HC223" i="7"/>
  <c r="HG223" i="7"/>
  <c r="HK223" i="7"/>
  <c r="HO223" i="7"/>
  <c r="HS223" i="7"/>
  <c r="HW223" i="7"/>
  <c r="IA223" i="7"/>
  <c r="IE223" i="7"/>
  <c r="II223" i="7"/>
  <c r="IM223" i="7"/>
  <c r="IQ223" i="7"/>
  <c r="IU223" i="7"/>
  <c r="IY223" i="7"/>
  <c r="JC223" i="7"/>
  <c r="JG223" i="7"/>
  <c r="JK223" i="7"/>
  <c r="JO223" i="7"/>
  <c r="JS223" i="7"/>
  <c r="AR223" i="7"/>
  <c r="AV223" i="7"/>
  <c r="AZ223" i="7"/>
  <c r="BD223" i="7"/>
  <c r="BH223" i="7"/>
  <c r="BL223" i="7"/>
  <c r="BP223" i="7"/>
  <c r="BT223" i="7"/>
  <c r="BX223" i="7"/>
  <c r="CB223" i="7"/>
  <c r="CF223" i="7"/>
  <c r="CJ223" i="7"/>
  <c r="CN223" i="7"/>
  <c r="CR223" i="7"/>
  <c r="CV223" i="7"/>
  <c r="CZ223" i="7"/>
  <c r="DD223" i="7"/>
  <c r="DH223" i="7"/>
  <c r="DL223" i="7"/>
  <c r="DP223" i="7"/>
  <c r="DT223" i="7"/>
  <c r="DX223" i="7"/>
  <c r="EB223" i="7"/>
  <c r="EF223" i="7"/>
  <c r="EJ223" i="7"/>
  <c r="EN223" i="7"/>
  <c r="ER223" i="7"/>
  <c r="EV223" i="7"/>
  <c r="FB223" i="7"/>
  <c r="FF223" i="7"/>
  <c r="FJ223" i="7"/>
  <c r="FP223" i="7"/>
  <c r="FT223" i="7"/>
  <c r="FX223" i="7"/>
  <c r="GB223" i="7"/>
  <c r="GF223" i="7"/>
  <c r="GJ223" i="7"/>
  <c r="GN223" i="7"/>
  <c r="GR223" i="7"/>
  <c r="GV223" i="7"/>
  <c r="GZ223" i="7"/>
  <c r="HD223" i="7"/>
  <c r="HH223" i="7"/>
  <c r="HL223" i="7"/>
  <c r="HP223" i="7"/>
  <c r="HT223" i="7"/>
  <c r="HX223" i="7"/>
  <c r="IB223" i="7"/>
  <c r="IF223" i="7"/>
  <c r="IJ223" i="7"/>
  <c r="IN223" i="7"/>
  <c r="IR223" i="7"/>
  <c r="IV223" i="7"/>
  <c r="IZ223" i="7"/>
  <c r="JD223" i="7"/>
  <c r="JH223" i="7"/>
  <c r="JL223" i="7"/>
  <c r="JP223" i="7"/>
  <c r="JT223" i="7"/>
  <c r="AO223" i="7"/>
  <c r="AS223" i="7"/>
  <c r="AW223" i="7"/>
  <c r="BA223" i="7"/>
  <c r="BE223" i="7"/>
  <c r="BI223" i="7"/>
  <c r="BM223" i="7"/>
  <c r="BQ223" i="7"/>
  <c r="BU223" i="7"/>
  <c r="BY223" i="7"/>
  <c r="CC223" i="7"/>
  <c r="CG223" i="7"/>
  <c r="CK223" i="7"/>
  <c r="CO223" i="7"/>
  <c r="CS223" i="7"/>
  <c r="CW223" i="7"/>
  <c r="DA223" i="7"/>
  <c r="DE223" i="7"/>
  <c r="DI223" i="7"/>
  <c r="DM223" i="7"/>
  <c r="DQ223" i="7"/>
  <c r="DU223" i="7"/>
  <c r="DY223" i="7"/>
  <c r="EC223" i="7"/>
  <c r="EG223" i="7"/>
  <c r="EK223" i="7"/>
  <c r="EO223" i="7"/>
  <c r="ES223" i="7"/>
  <c r="EX223" i="7"/>
  <c r="FC223" i="7"/>
  <c r="FG223" i="7"/>
  <c r="FK223" i="7"/>
  <c r="FQ223" i="7"/>
  <c r="FU223" i="7"/>
  <c r="FY223" i="7"/>
  <c r="GC223" i="7"/>
  <c r="GG223" i="7"/>
  <c r="GK223" i="7"/>
  <c r="GO223" i="7"/>
  <c r="GS223" i="7"/>
  <c r="GW223" i="7"/>
  <c r="HA223" i="7"/>
  <c r="HE223" i="7"/>
  <c r="HI223" i="7"/>
  <c r="HM223" i="7"/>
  <c r="HQ223" i="7"/>
  <c r="HU223" i="7"/>
  <c r="HY223" i="7"/>
  <c r="IC223" i="7"/>
  <c r="IG223" i="7"/>
  <c r="IK223" i="7"/>
  <c r="IO223" i="7"/>
  <c r="IS223" i="7"/>
  <c r="IW223" i="7"/>
  <c r="JA223" i="7"/>
  <c r="JE223" i="7"/>
  <c r="JI223" i="7"/>
  <c r="JM223" i="7"/>
  <c r="JQ223" i="7"/>
  <c r="JU223" i="7"/>
  <c r="AO221" i="7"/>
  <c r="AS221" i="7"/>
  <c r="AW221" i="7"/>
  <c r="BA221" i="7"/>
  <c r="BE221" i="7"/>
  <c r="BI221" i="7"/>
  <c r="BM221" i="7"/>
  <c r="BQ221" i="7"/>
  <c r="BU221" i="7"/>
  <c r="BY221" i="7"/>
  <c r="CC221" i="7"/>
  <c r="CG221" i="7"/>
  <c r="CK221" i="7"/>
  <c r="CO221" i="7"/>
  <c r="CS221" i="7"/>
  <c r="CW221" i="7"/>
  <c r="DA221" i="7"/>
  <c r="DE221" i="7"/>
  <c r="DI221" i="7"/>
  <c r="DM221" i="7"/>
  <c r="DQ221" i="7"/>
  <c r="DU221" i="7"/>
  <c r="DY221" i="7"/>
  <c r="EC221" i="7"/>
  <c r="EG221" i="7"/>
  <c r="EK221" i="7"/>
  <c r="EO221" i="7"/>
  <c r="ES221" i="7"/>
  <c r="EX221" i="7"/>
  <c r="FB221" i="7"/>
  <c r="FF221" i="7"/>
  <c r="FJ221" i="7"/>
  <c r="FP221" i="7"/>
  <c r="FT221" i="7"/>
  <c r="FX221" i="7"/>
  <c r="GB221" i="7"/>
  <c r="GF221" i="7"/>
  <c r="GJ221" i="7"/>
  <c r="GN221" i="7"/>
  <c r="GR221" i="7"/>
  <c r="GV221" i="7"/>
  <c r="GZ221" i="7"/>
  <c r="HD221" i="7"/>
  <c r="HH221" i="7"/>
  <c r="HL221" i="7"/>
  <c r="HP221" i="7"/>
  <c r="HT221" i="7"/>
  <c r="HX221" i="7"/>
  <c r="IB221" i="7"/>
  <c r="IF221" i="7"/>
  <c r="IJ221" i="7"/>
  <c r="IN221" i="7"/>
  <c r="IR221" i="7"/>
  <c r="IV221" i="7"/>
  <c r="IZ221" i="7"/>
  <c r="JD221" i="7"/>
  <c r="JH221" i="7"/>
  <c r="JL221" i="7"/>
  <c r="JP221" i="7"/>
  <c r="JT221" i="7"/>
  <c r="AP221" i="7"/>
  <c r="AT221" i="7"/>
  <c r="AX221" i="7"/>
  <c r="BB221" i="7"/>
  <c r="BF221" i="7"/>
  <c r="BJ221" i="7"/>
  <c r="BN221" i="7"/>
  <c r="BR221" i="7"/>
  <c r="BV221" i="7"/>
  <c r="BZ221" i="7"/>
  <c r="CD221" i="7"/>
  <c r="CH221" i="7"/>
  <c r="CL221" i="7"/>
  <c r="CP221" i="7"/>
  <c r="CT221" i="7"/>
  <c r="CX221" i="7"/>
  <c r="DB221" i="7"/>
  <c r="DF221" i="7"/>
  <c r="DJ221" i="7"/>
  <c r="DN221" i="7"/>
  <c r="DR221" i="7"/>
  <c r="DV221" i="7"/>
  <c r="DZ221" i="7"/>
  <c r="ED221" i="7"/>
  <c r="EH221" i="7"/>
  <c r="EL221" i="7"/>
  <c r="EP221" i="7"/>
  <c r="ET221" i="7"/>
  <c r="EY221" i="7"/>
  <c r="FC221" i="7"/>
  <c r="FG221" i="7"/>
  <c r="FK221" i="7"/>
  <c r="FQ221" i="7"/>
  <c r="FU221" i="7"/>
  <c r="FY221" i="7"/>
  <c r="GC221" i="7"/>
  <c r="GG221" i="7"/>
  <c r="GK221" i="7"/>
  <c r="GO221" i="7"/>
  <c r="GS221" i="7"/>
  <c r="GW221" i="7"/>
  <c r="HA221" i="7"/>
  <c r="HE221" i="7"/>
  <c r="HI221" i="7"/>
  <c r="HM221" i="7"/>
  <c r="HQ221" i="7"/>
  <c r="HU221" i="7"/>
  <c r="HY221" i="7"/>
  <c r="IC221" i="7"/>
  <c r="IG221" i="7"/>
  <c r="IK221" i="7"/>
  <c r="IO221" i="7"/>
  <c r="IS221" i="7"/>
  <c r="IW221" i="7"/>
  <c r="JA221" i="7"/>
  <c r="JE221" i="7"/>
  <c r="JI221" i="7"/>
  <c r="JM221" i="7"/>
  <c r="JQ221" i="7"/>
  <c r="JU221" i="7"/>
  <c r="AQ221" i="7"/>
  <c r="AU221" i="7"/>
  <c r="AY221" i="7"/>
  <c r="BC221" i="7"/>
  <c r="BG221" i="7"/>
  <c r="BK221" i="7"/>
  <c r="BO221" i="7"/>
  <c r="BS221" i="7"/>
  <c r="BW221" i="7"/>
  <c r="CA221" i="7"/>
  <c r="CE221" i="7"/>
  <c r="CI221" i="7"/>
  <c r="CM221" i="7"/>
  <c r="CQ221" i="7"/>
  <c r="CU221" i="7"/>
  <c r="CY221" i="7"/>
  <c r="DC221" i="7"/>
  <c r="DG221" i="7"/>
  <c r="DK221" i="7"/>
  <c r="DO221" i="7"/>
  <c r="DS221" i="7"/>
  <c r="DW221" i="7"/>
  <c r="EA221" i="7"/>
  <c r="EE221" i="7"/>
  <c r="EI221" i="7"/>
  <c r="EM221" i="7"/>
  <c r="EQ221" i="7"/>
  <c r="EU221" i="7"/>
  <c r="EZ221" i="7"/>
  <c r="FD221" i="7"/>
  <c r="FH221" i="7"/>
  <c r="FL221" i="7"/>
  <c r="FR221" i="7"/>
  <c r="FV221" i="7"/>
  <c r="FZ221" i="7"/>
  <c r="GD221" i="7"/>
  <c r="GH221" i="7"/>
  <c r="GL221" i="7"/>
  <c r="GP221" i="7"/>
  <c r="GT221" i="7"/>
  <c r="GX221" i="7"/>
  <c r="HB221" i="7"/>
  <c r="HF221" i="7"/>
  <c r="HJ221" i="7"/>
  <c r="HN221" i="7"/>
  <c r="HR221" i="7"/>
  <c r="HV221" i="7"/>
  <c r="HZ221" i="7"/>
  <c r="ID221" i="7"/>
  <c r="IH221" i="7"/>
  <c r="IL221" i="7"/>
  <c r="IP221" i="7"/>
  <c r="IT221" i="7"/>
  <c r="IX221" i="7"/>
  <c r="JB221" i="7"/>
  <c r="JF221" i="7"/>
  <c r="JJ221" i="7"/>
  <c r="JN221" i="7"/>
  <c r="JR221" i="7"/>
  <c r="AR221" i="7"/>
  <c r="AV221" i="7"/>
  <c r="AZ221" i="7"/>
  <c r="BD221" i="7"/>
  <c r="BH221" i="7"/>
  <c r="BL221" i="7"/>
  <c r="BP221" i="7"/>
  <c r="BT221" i="7"/>
  <c r="BX221" i="7"/>
  <c r="CB221" i="7"/>
  <c r="CF221" i="7"/>
  <c r="CJ221" i="7"/>
  <c r="CN221" i="7"/>
  <c r="CR221" i="7"/>
  <c r="CV221" i="7"/>
  <c r="CZ221" i="7"/>
  <c r="DD221" i="7"/>
  <c r="DH221" i="7"/>
  <c r="DL221" i="7"/>
  <c r="DP221" i="7"/>
  <c r="DT221" i="7"/>
  <c r="DX221" i="7"/>
  <c r="EB221" i="7"/>
  <c r="EF221" i="7"/>
  <c r="EJ221" i="7"/>
  <c r="EN221" i="7"/>
  <c r="ER221" i="7"/>
  <c r="EW221" i="7"/>
  <c r="FA221" i="7"/>
  <c r="FE221" i="7"/>
  <c r="FI221" i="7"/>
  <c r="FM221" i="7"/>
  <c r="FS221" i="7"/>
  <c r="FW221" i="7"/>
  <c r="GA221" i="7"/>
  <c r="GE221" i="7"/>
  <c r="GI221" i="7"/>
  <c r="GM221" i="7"/>
  <c r="GQ221" i="7"/>
  <c r="GU221" i="7"/>
  <c r="GY221" i="7"/>
  <c r="HC221" i="7"/>
  <c r="HG221" i="7"/>
  <c r="HK221" i="7"/>
  <c r="HO221" i="7"/>
  <c r="HS221" i="7"/>
  <c r="HW221" i="7"/>
  <c r="IA221" i="7"/>
  <c r="IE221" i="7"/>
  <c r="II221" i="7"/>
  <c r="IM221" i="7"/>
  <c r="IQ221" i="7"/>
  <c r="IU221" i="7"/>
  <c r="IY221" i="7"/>
  <c r="JC221" i="7"/>
  <c r="JG221" i="7"/>
  <c r="JK221" i="7"/>
  <c r="JO221" i="7"/>
  <c r="JS221" i="7"/>
  <c r="AQ219" i="7"/>
  <c r="AU219" i="7"/>
  <c r="AY219" i="7"/>
  <c r="BC219" i="7"/>
  <c r="BG219" i="7"/>
  <c r="BK219" i="7"/>
  <c r="BO219" i="7"/>
  <c r="BS219" i="7"/>
  <c r="BW219" i="7"/>
  <c r="CA219" i="7"/>
  <c r="CE219" i="7"/>
  <c r="CI219" i="7"/>
  <c r="CM219" i="7"/>
  <c r="CQ219" i="7"/>
  <c r="CU219" i="7"/>
  <c r="CY219" i="7"/>
  <c r="DC219" i="7"/>
  <c r="DG219" i="7"/>
  <c r="DK219" i="7"/>
  <c r="DO219" i="7"/>
  <c r="DS219" i="7"/>
  <c r="DW219" i="7"/>
  <c r="EA219" i="7"/>
  <c r="EE219" i="7"/>
  <c r="EI219" i="7"/>
  <c r="EM219" i="7"/>
  <c r="EQ219" i="7"/>
  <c r="EV219" i="7"/>
  <c r="FA219" i="7"/>
  <c r="FE219" i="7"/>
  <c r="FI219" i="7"/>
  <c r="FM219" i="7"/>
  <c r="FS219" i="7"/>
  <c r="FW219" i="7"/>
  <c r="GA219" i="7"/>
  <c r="GE219" i="7"/>
  <c r="GI219" i="7"/>
  <c r="GM219" i="7"/>
  <c r="GQ219" i="7"/>
  <c r="GU219" i="7"/>
  <c r="GY219" i="7"/>
  <c r="HC219" i="7"/>
  <c r="HG219" i="7"/>
  <c r="HK219" i="7"/>
  <c r="HO219" i="7"/>
  <c r="HS219" i="7"/>
  <c r="HW219" i="7"/>
  <c r="IA219" i="7"/>
  <c r="IE219" i="7"/>
  <c r="II219" i="7"/>
  <c r="IM219" i="7"/>
  <c r="IQ219" i="7"/>
  <c r="IU219" i="7"/>
  <c r="IY219" i="7"/>
  <c r="JC219" i="7"/>
  <c r="JG219" i="7"/>
  <c r="JK219" i="7"/>
  <c r="JO219" i="7"/>
  <c r="JS219" i="7"/>
  <c r="AR219" i="7"/>
  <c r="AV219" i="7"/>
  <c r="AZ219" i="7"/>
  <c r="BD219" i="7"/>
  <c r="BH219" i="7"/>
  <c r="BL219" i="7"/>
  <c r="BP219" i="7"/>
  <c r="BT219" i="7"/>
  <c r="BX219" i="7"/>
  <c r="CB219" i="7"/>
  <c r="CF219" i="7"/>
  <c r="CJ219" i="7"/>
  <c r="CN219" i="7"/>
  <c r="CR219" i="7"/>
  <c r="CV219" i="7"/>
  <c r="CZ219" i="7"/>
  <c r="DD219" i="7"/>
  <c r="DH219" i="7"/>
  <c r="DL219" i="7"/>
  <c r="DP219" i="7"/>
  <c r="DT219" i="7"/>
  <c r="DX219" i="7"/>
  <c r="EB219" i="7"/>
  <c r="EF219" i="7"/>
  <c r="EJ219" i="7"/>
  <c r="EN219" i="7"/>
  <c r="ER219" i="7"/>
  <c r="EX219" i="7"/>
  <c r="FB219" i="7"/>
  <c r="FF219" i="7"/>
  <c r="FJ219" i="7"/>
  <c r="FP219" i="7"/>
  <c r="FT219" i="7"/>
  <c r="FX219" i="7"/>
  <c r="GB219" i="7"/>
  <c r="GF219" i="7"/>
  <c r="GJ219" i="7"/>
  <c r="GN219" i="7"/>
  <c r="GR219" i="7"/>
  <c r="GV219" i="7"/>
  <c r="GZ219" i="7"/>
  <c r="HD219" i="7"/>
  <c r="HH219" i="7"/>
  <c r="HL219" i="7"/>
  <c r="HP219" i="7"/>
  <c r="HT219" i="7"/>
  <c r="HX219" i="7"/>
  <c r="IB219" i="7"/>
  <c r="IF219" i="7"/>
  <c r="IJ219" i="7"/>
  <c r="IN219" i="7"/>
  <c r="IR219" i="7"/>
  <c r="IV219" i="7"/>
  <c r="IZ219" i="7"/>
  <c r="JD219" i="7"/>
  <c r="JH219" i="7"/>
  <c r="JL219" i="7"/>
  <c r="JP219" i="7"/>
  <c r="JT219" i="7"/>
  <c r="AO219" i="7"/>
  <c r="AS219" i="7"/>
  <c r="AW219" i="7"/>
  <c r="BA219" i="7"/>
  <c r="BE219" i="7"/>
  <c r="BI219" i="7"/>
  <c r="BM219" i="7"/>
  <c r="BQ219" i="7"/>
  <c r="BU219" i="7"/>
  <c r="BY219" i="7"/>
  <c r="CC219" i="7"/>
  <c r="CG219" i="7"/>
  <c r="CK219" i="7"/>
  <c r="CO219" i="7"/>
  <c r="CS219" i="7"/>
  <c r="CW219" i="7"/>
  <c r="DA219" i="7"/>
  <c r="DE219" i="7"/>
  <c r="DI219" i="7"/>
  <c r="DM219" i="7"/>
  <c r="DQ219" i="7"/>
  <c r="DU219" i="7"/>
  <c r="DY219" i="7"/>
  <c r="EC219" i="7"/>
  <c r="EG219" i="7"/>
  <c r="EK219" i="7"/>
  <c r="EO219" i="7"/>
  <c r="ES219" i="7"/>
  <c r="EY219" i="7"/>
  <c r="FC219" i="7"/>
  <c r="FG219" i="7"/>
  <c r="FK219" i="7"/>
  <c r="FQ219" i="7"/>
  <c r="FU219" i="7"/>
  <c r="FY219" i="7"/>
  <c r="GC219" i="7"/>
  <c r="GG219" i="7"/>
  <c r="GK219" i="7"/>
  <c r="GO219" i="7"/>
  <c r="GS219" i="7"/>
  <c r="GW219" i="7"/>
  <c r="HA219" i="7"/>
  <c r="HE219" i="7"/>
  <c r="HI219" i="7"/>
  <c r="HM219" i="7"/>
  <c r="HQ219" i="7"/>
  <c r="HU219" i="7"/>
  <c r="HY219" i="7"/>
  <c r="IC219" i="7"/>
  <c r="IG219" i="7"/>
  <c r="IK219" i="7"/>
  <c r="IO219" i="7"/>
  <c r="IS219" i="7"/>
  <c r="IW219" i="7"/>
  <c r="JA219" i="7"/>
  <c r="JE219" i="7"/>
  <c r="JI219" i="7"/>
  <c r="JM219" i="7"/>
  <c r="JQ219" i="7"/>
  <c r="JU219" i="7"/>
  <c r="AP219" i="7"/>
  <c r="AT219" i="7"/>
  <c r="AX219" i="7"/>
  <c r="BB219" i="7"/>
  <c r="BF219" i="7"/>
  <c r="BJ219" i="7"/>
  <c r="BN219" i="7"/>
  <c r="BR219" i="7"/>
  <c r="BV219" i="7"/>
  <c r="BZ219" i="7"/>
  <c r="CD219" i="7"/>
  <c r="CH219" i="7"/>
  <c r="CL219" i="7"/>
  <c r="CP219" i="7"/>
  <c r="CT219" i="7"/>
  <c r="CX219" i="7"/>
  <c r="DB219" i="7"/>
  <c r="DF219" i="7"/>
  <c r="DJ219" i="7"/>
  <c r="DN219" i="7"/>
  <c r="DR219" i="7"/>
  <c r="DV219" i="7"/>
  <c r="DZ219" i="7"/>
  <c r="ED219" i="7"/>
  <c r="EH219" i="7"/>
  <c r="EL219" i="7"/>
  <c r="EP219" i="7"/>
  <c r="EU219" i="7"/>
  <c r="EZ219" i="7"/>
  <c r="FD219" i="7"/>
  <c r="FH219" i="7"/>
  <c r="FL219" i="7"/>
  <c r="FR219" i="7"/>
  <c r="FV219" i="7"/>
  <c r="FZ219" i="7"/>
  <c r="GD219" i="7"/>
  <c r="GH219" i="7"/>
  <c r="GL219" i="7"/>
  <c r="GP219" i="7"/>
  <c r="GT219" i="7"/>
  <c r="GX219" i="7"/>
  <c r="HB219" i="7"/>
  <c r="HF219" i="7"/>
  <c r="HJ219" i="7"/>
  <c r="HN219" i="7"/>
  <c r="HR219" i="7"/>
  <c r="HV219" i="7"/>
  <c r="HZ219" i="7"/>
  <c r="ID219" i="7"/>
  <c r="IH219" i="7"/>
  <c r="IL219" i="7"/>
  <c r="IP219" i="7"/>
  <c r="IT219" i="7"/>
  <c r="IX219" i="7"/>
  <c r="JB219" i="7"/>
  <c r="JF219" i="7"/>
  <c r="JJ219" i="7"/>
  <c r="JN219" i="7"/>
  <c r="JR219" i="7"/>
  <c r="AO217" i="7"/>
  <c r="AS217" i="7"/>
  <c r="AW217" i="7"/>
  <c r="BA217" i="7"/>
  <c r="BE217" i="7"/>
  <c r="BI217" i="7"/>
  <c r="BM217" i="7"/>
  <c r="BQ217" i="7"/>
  <c r="BU217" i="7"/>
  <c r="BY217" i="7"/>
  <c r="CC217" i="7"/>
  <c r="CG217" i="7"/>
  <c r="CK217" i="7"/>
  <c r="CO217" i="7"/>
  <c r="CS217" i="7"/>
  <c r="CW217" i="7"/>
  <c r="DA217" i="7"/>
  <c r="DE217" i="7"/>
  <c r="DI217" i="7"/>
  <c r="DM217" i="7"/>
  <c r="DQ217" i="7"/>
  <c r="DU217" i="7"/>
  <c r="DY217" i="7"/>
  <c r="EC217" i="7"/>
  <c r="EG217" i="7"/>
  <c r="EK217" i="7"/>
  <c r="EO217" i="7"/>
  <c r="ES217" i="7"/>
  <c r="EY217" i="7"/>
  <c r="FE217" i="7"/>
  <c r="FI217" i="7"/>
  <c r="FM217" i="7"/>
  <c r="FS217" i="7"/>
  <c r="FW217" i="7"/>
  <c r="GA217" i="7"/>
  <c r="GE217" i="7"/>
  <c r="GI217" i="7"/>
  <c r="GM217" i="7"/>
  <c r="GQ217" i="7"/>
  <c r="GU217" i="7"/>
  <c r="GY217" i="7"/>
  <c r="HC217" i="7"/>
  <c r="HG217" i="7"/>
  <c r="HK217" i="7"/>
  <c r="HO217" i="7"/>
  <c r="HS217" i="7"/>
  <c r="HW217" i="7"/>
  <c r="IA217" i="7"/>
  <c r="IE217" i="7"/>
  <c r="II217" i="7"/>
  <c r="IM217" i="7"/>
  <c r="IQ217" i="7"/>
  <c r="IU217" i="7"/>
  <c r="IY217" i="7"/>
  <c r="JC217" i="7"/>
  <c r="JG217" i="7"/>
  <c r="JK217" i="7"/>
  <c r="JO217" i="7"/>
  <c r="JS217" i="7"/>
  <c r="AP217" i="7"/>
  <c r="AT217" i="7"/>
  <c r="AX217" i="7"/>
  <c r="BB217" i="7"/>
  <c r="BF217" i="7"/>
  <c r="BJ217" i="7"/>
  <c r="BN217" i="7"/>
  <c r="BR217" i="7"/>
  <c r="BV217" i="7"/>
  <c r="BZ217" i="7"/>
  <c r="CD217" i="7"/>
  <c r="CH217" i="7"/>
  <c r="CL217" i="7"/>
  <c r="CP217" i="7"/>
  <c r="CT217" i="7"/>
  <c r="CX217" i="7"/>
  <c r="DB217" i="7"/>
  <c r="DF217" i="7"/>
  <c r="DJ217" i="7"/>
  <c r="DN217" i="7"/>
  <c r="DR217" i="7"/>
  <c r="DV217" i="7"/>
  <c r="DZ217" i="7"/>
  <c r="ED217" i="7"/>
  <c r="EH217" i="7"/>
  <c r="EL217" i="7"/>
  <c r="EP217" i="7"/>
  <c r="ET217" i="7"/>
  <c r="FB217" i="7"/>
  <c r="FF217" i="7"/>
  <c r="FJ217" i="7"/>
  <c r="FP217" i="7"/>
  <c r="FT217" i="7"/>
  <c r="FX217" i="7"/>
  <c r="GB217" i="7"/>
  <c r="GF217" i="7"/>
  <c r="GJ217" i="7"/>
  <c r="GN217" i="7"/>
  <c r="GR217" i="7"/>
  <c r="GV217" i="7"/>
  <c r="GZ217" i="7"/>
  <c r="HD217" i="7"/>
  <c r="HH217" i="7"/>
  <c r="HL217" i="7"/>
  <c r="HP217" i="7"/>
  <c r="HT217" i="7"/>
  <c r="HX217" i="7"/>
  <c r="IB217" i="7"/>
  <c r="IF217" i="7"/>
  <c r="IJ217" i="7"/>
  <c r="IN217" i="7"/>
  <c r="IR217" i="7"/>
  <c r="IV217" i="7"/>
  <c r="IZ217" i="7"/>
  <c r="JD217" i="7"/>
  <c r="JH217" i="7"/>
  <c r="JL217" i="7"/>
  <c r="JP217" i="7"/>
  <c r="JT217" i="7"/>
  <c r="AQ217" i="7"/>
  <c r="AU217" i="7"/>
  <c r="AY217" i="7"/>
  <c r="BC217" i="7"/>
  <c r="BG217" i="7"/>
  <c r="BK217" i="7"/>
  <c r="BO217" i="7"/>
  <c r="BS217" i="7"/>
  <c r="BW217" i="7"/>
  <c r="CA217" i="7"/>
  <c r="CE217" i="7"/>
  <c r="CI217" i="7"/>
  <c r="CM217" i="7"/>
  <c r="CQ217" i="7"/>
  <c r="CU217" i="7"/>
  <c r="CY217" i="7"/>
  <c r="DC217" i="7"/>
  <c r="DG217" i="7"/>
  <c r="DK217" i="7"/>
  <c r="DO217" i="7"/>
  <c r="DS217" i="7"/>
  <c r="DW217" i="7"/>
  <c r="EA217" i="7"/>
  <c r="EE217" i="7"/>
  <c r="EI217" i="7"/>
  <c r="EM217" i="7"/>
  <c r="EQ217" i="7"/>
  <c r="EV217" i="7"/>
  <c r="FC217" i="7"/>
  <c r="FG217" i="7"/>
  <c r="FK217" i="7"/>
  <c r="FQ217" i="7"/>
  <c r="FU217" i="7"/>
  <c r="FY217" i="7"/>
  <c r="GC217" i="7"/>
  <c r="GG217" i="7"/>
  <c r="GK217" i="7"/>
  <c r="GO217" i="7"/>
  <c r="GS217" i="7"/>
  <c r="GW217" i="7"/>
  <c r="HA217" i="7"/>
  <c r="HE217" i="7"/>
  <c r="HI217" i="7"/>
  <c r="HM217" i="7"/>
  <c r="HQ217" i="7"/>
  <c r="HU217" i="7"/>
  <c r="HY217" i="7"/>
  <c r="IC217" i="7"/>
  <c r="IG217" i="7"/>
  <c r="IK217" i="7"/>
  <c r="IO217" i="7"/>
  <c r="IS217" i="7"/>
  <c r="IW217" i="7"/>
  <c r="JA217" i="7"/>
  <c r="JE217" i="7"/>
  <c r="JI217" i="7"/>
  <c r="JM217" i="7"/>
  <c r="JQ217" i="7"/>
  <c r="JU217" i="7"/>
  <c r="AN217" i="7"/>
  <c r="AR217" i="7"/>
  <c r="AV217" i="7"/>
  <c r="AZ217" i="7"/>
  <c r="BD217" i="7"/>
  <c r="BH217" i="7"/>
  <c r="BL217" i="7"/>
  <c r="BP217" i="7"/>
  <c r="BT217" i="7"/>
  <c r="BX217" i="7"/>
  <c r="CB217" i="7"/>
  <c r="CF217" i="7"/>
  <c r="CJ217" i="7"/>
  <c r="CN217" i="7"/>
  <c r="CR217" i="7"/>
  <c r="CV217" i="7"/>
  <c r="CZ217" i="7"/>
  <c r="DD217" i="7"/>
  <c r="DH217" i="7"/>
  <c r="DL217" i="7"/>
  <c r="DP217" i="7"/>
  <c r="DT217" i="7"/>
  <c r="DX217" i="7"/>
  <c r="EB217" i="7"/>
  <c r="EF217" i="7"/>
  <c r="EJ217" i="7"/>
  <c r="EN217" i="7"/>
  <c r="ER217" i="7"/>
  <c r="EX217" i="7"/>
  <c r="FD217" i="7"/>
  <c r="FH217" i="7"/>
  <c r="FL217" i="7"/>
  <c r="FR217" i="7"/>
  <c r="FV217" i="7"/>
  <c r="FZ217" i="7"/>
  <c r="GD217" i="7"/>
  <c r="GH217" i="7"/>
  <c r="GL217" i="7"/>
  <c r="GP217" i="7"/>
  <c r="GT217" i="7"/>
  <c r="GX217" i="7"/>
  <c r="HB217" i="7"/>
  <c r="HF217" i="7"/>
  <c r="HJ217" i="7"/>
  <c r="HN217" i="7"/>
  <c r="HR217" i="7"/>
  <c r="HV217" i="7"/>
  <c r="HZ217" i="7"/>
  <c r="ID217" i="7"/>
  <c r="IH217" i="7"/>
  <c r="IL217" i="7"/>
  <c r="IP217" i="7"/>
  <c r="IT217" i="7"/>
  <c r="IX217" i="7"/>
  <c r="JB217" i="7"/>
  <c r="JF217" i="7"/>
  <c r="JJ217" i="7"/>
  <c r="JN217" i="7"/>
  <c r="JR217" i="7"/>
  <c r="AN215" i="7"/>
  <c r="AR215" i="7"/>
  <c r="AV215" i="7"/>
  <c r="AZ215" i="7"/>
  <c r="BD215" i="7"/>
  <c r="BH215" i="7"/>
  <c r="BL215" i="7"/>
  <c r="BP215" i="7"/>
  <c r="BT215" i="7"/>
  <c r="BX215" i="7"/>
  <c r="CB215" i="7"/>
  <c r="CF215" i="7"/>
  <c r="CJ215" i="7"/>
  <c r="CN215" i="7"/>
  <c r="CR215" i="7"/>
  <c r="CV215" i="7"/>
  <c r="CZ215" i="7"/>
  <c r="DD215" i="7"/>
  <c r="DH215" i="7"/>
  <c r="DL215" i="7"/>
  <c r="DP215" i="7"/>
  <c r="DT215" i="7"/>
  <c r="DX215" i="7"/>
  <c r="EB215" i="7"/>
  <c r="EF215" i="7"/>
  <c r="EJ215" i="7"/>
  <c r="EN215" i="7"/>
  <c r="ER215" i="7"/>
  <c r="EY215" i="7"/>
  <c r="FC215" i="7"/>
  <c r="FH215" i="7"/>
  <c r="FL215" i="7"/>
  <c r="FR215" i="7"/>
  <c r="FV215" i="7"/>
  <c r="FZ215" i="7"/>
  <c r="GD215" i="7"/>
  <c r="GH215" i="7"/>
  <c r="GL215" i="7"/>
  <c r="GP215" i="7"/>
  <c r="GT215" i="7"/>
  <c r="GX215" i="7"/>
  <c r="HB215" i="7"/>
  <c r="HF215" i="7"/>
  <c r="HJ215" i="7"/>
  <c r="HN215" i="7"/>
  <c r="HR215" i="7"/>
  <c r="HV215" i="7"/>
  <c r="HZ215" i="7"/>
  <c r="ID215" i="7"/>
  <c r="IH215" i="7"/>
  <c r="IL215" i="7"/>
  <c r="IP215" i="7"/>
  <c r="IT215" i="7"/>
  <c r="IX215" i="7"/>
  <c r="JB215" i="7"/>
  <c r="JF215" i="7"/>
  <c r="JJ215" i="7"/>
  <c r="JN215" i="7"/>
  <c r="JR215" i="7"/>
  <c r="AO215" i="7"/>
  <c r="AS215" i="7"/>
  <c r="AW215" i="7"/>
  <c r="BA215" i="7"/>
  <c r="BE215" i="7"/>
  <c r="BI215" i="7"/>
  <c r="BM215" i="7"/>
  <c r="BQ215" i="7"/>
  <c r="BU215" i="7"/>
  <c r="BY215" i="7"/>
  <c r="CC215" i="7"/>
  <c r="CG215" i="7"/>
  <c r="CK215" i="7"/>
  <c r="CO215" i="7"/>
  <c r="CS215" i="7"/>
  <c r="CW215" i="7"/>
  <c r="DA215" i="7"/>
  <c r="DE215" i="7"/>
  <c r="DI215" i="7"/>
  <c r="DM215" i="7"/>
  <c r="DQ215" i="7"/>
  <c r="DU215" i="7"/>
  <c r="DY215" i="7"/>
  <c r="EC215" i="7"/>
  <c r="EG215" i="7"/>
  <c r="EK215" i="7"/>
  <c r="EO215" i="7"/>
  <c r="ES215" i="7"/>
  <c r="EZ215" i="7"/>
  <c r="FE215" i="7"/>
  <c r="FI215" i="7"/>
  <c r="FM215" i="7"/>
  <c r="FS215" i="7"/>
  <c r="FW215" i="7"/>
  <c r="GA215" i="7"/>
  <c r="GE215" i="7"/>
  <c r="GI215" i="7"/>
  <c r="GM215" i="7"/>
  <c r="GQ215" i="7"/>
  <c r="GU215" i="7"/>
  <c r="GY215" i="7"/>
  <c r="HC215" i="7"/>
  <c r="HG215" i="7"/>
  <c r="HK215" i="7"/>
  <c r="HO215" i="7"/>
  <c r="HS215" i="7"/>
  <c r="HW215" i="7"/>
  <c r="IA215" i="7"/>
  <c r="IE215" i="7"/>
  <c r="II215" i="7"/>
  <c r="IM215" i="7"/>
  <c r="IQ215" i="7"/>
  <c r="IU215" i="7"/>
  <c r="IY215" i="7"/>
  <c r="JC215" i="7"/>
  <c r="JG215" i="7"/>
  <c r="JK215" i="7"/>
  <c r="JO215" i="7"/>
  <c r="JS215" i="7"/>
  <c r="AP215" i="7"/>
  <c r="AT215" i="7"/>
  <c r="AX215" i="7"/>
  <c r="BB215" i="7"/>
  <c r="BF215" i="7"/>
  <c r="BJ215" i="7"/>
  <c r="BN215" i="7"/>
  <c r="BR215" i="7"/>
  <c r="BV215" i="7"/>
  <c r="BZ215" i="7"/>
  <c r="CD215" i="7"/>
  <c r="CH215" i="7"/>
  <c r="CL215" i="7"/>
  <c r="CP215" i="7"/>
  <c r="CT215" i="7"/>
  <c r="CX215" i="7"/>
  <c r="DB215" i="7"/>
  <c r="DF215" i="7"/>
  <c r="DJ215" i="7"/>
  <c r="DN215" i="7"/>
  <c r="DR215" i="7"/>
  <c r="DV215" i="7"/>
  <c r="DZ215" i="7"/>
  <c r="ED215" i="7"/>
  <c r="EH215" i="7"/>
  <c r="EL215" i="7"/>
  <c r="EP215" i="7"/>
  <c r="ET215" i="7"/>
  <c r="FA215" i="7"/>
  <c r="FF215" i="7"/>
  <c r="FJ215" i="7"/>
  <c r="FP215" i="7"/>
  <c r="FT215" i="7"/>
  <c r="FX215" i="7"/>
  <c r="GB215" i="7"/>
  <c r="GF215" i="7"/>
  <c r="GJ215" i="7"/>
  <c r="GN215" i="7"/>
  <c r="GR215" i="7"/>
  <c r="GV215" i="7"/>
  <c r="GZ215" i="7"/>
  <c r="HD215" i="7"/>
  <c r="HH215" i="7"/>
  <c r="HL215" i="7"/>
  <c r="HP215" i="7"/>
  <c r="HT215" i="7"/>
  <c r="HX215" i="7"/>
  <c r="IB215" i="7"/>
  <c r="IF215" i="7"/>
  <c r="IJ215" i="7"/>
  <c r="IN215" i="7"/>
  <c r="IR215" i="7"/>
  <c r="IV215" i="7"/>
  <c r="IZ215" i="7"/>
  <c r="JD215" i="7"/>
  <c r="JH215" i="7"/>
  <c r="JL215" i="7"/>
  <c r="JP215" i="7"/>
  <c r="JT215" i="7"/>
  <c r="AQ215" i="7"/>
  <c r="AU215" i="7"/>
  <c r="AY215" i="7"/>
  <c r="BC215" i="7"/>
  <c r="BG215" i="7"/>
  <c r="BK215" i="7"/>
  <c r="BO215" i="7"/>
  <c r="BS215" i="7"/>
  <c r="BW215" i="7"/>
  <c r="CA215" i="7"/>
  <c r="CE215" i="7"/>
  <c r="CI215" i="7"/>
  <c r="CM215" i="7"/>
  <c r="CQ215" i="7"/>
  <c r="CU215" i="7"/>
  <c r="CY215" i="7"/>
  <c r="DC215" i="7"/>
  <c r="DG215" i="7"/>
  <c r="DK215" i="7"/>
  <c r="DO215" i="7"/>
  <c r="DS215" i="7"/>
  <c r="DW215" i="7"/>
  <c r="EA215" i="7"/>
  <c r="EE215" i="7"/>
  <c r="EI215" i="7"/>
  <c r="EM215" i="7"/>
  <c r="EQ215" i="7"/>
  <c r="EX215" i="7"/>
  <c r="FB215" i="7"/>
  <c r="FG215" i="7"/>
  <c r="FK215" i="7"/>
  <c r="FQ215" i="7"/>
  <c r="FU215" i="7"/>
  <c r="FY215" i="7"/>
  <c r="GC215" i="7"/>
  <c r="GG215" i="7"/>
  <c r="GK215" i="7"/>
  <c r="GO215" i="7"/>
  <c r="GS215" i="7"/>
  <c r="GW215" i="7"/>
  <c r="HA215" i="7"/>
  <c r="HE215" i="7"/>
  <c r="HI215" i="7"/>
  <c r="HM215" i="7"/>
  <c r="HQ215" i="7"/>
  <c r="HU215" i="7"/>
  <c r="HY215" i="7"/>
  <c r="IC215" i="7"/>
  <c r="IG215" i="7"/>
  <c r="IK215" i="7"/>
  <c r="IO215" i="7"/>
  <c r="IS215" i="7"/>
  <c r="IW215" i="7"/>
  <c r="JA215" i="7"/>
  <c r="JE215" i="7"/>
  <c r="JI215" i="7"/>
  <c r="JM215" i="7"/>
  <c r="JQ215" i="7"/>
  <c r="JU215" i="7"/>
  <c r="AO213" i="7"/>
  <c r="AS213" i="7"/>
  <c r="AW213" i="7"/>
  <c r="BA213" i="7"/>
  <c r="BE213" i="7"/>
  <c r="BI213" i="7"/>
  <c r="BM213" i="7"/>
  <c r="BQ213" i="7"/>
  <c r="BU213" i="7"/>
  <c r="BY213" i="7"/>
  <c r="CC213" i="7"/>
  <c r="CG213" i="7"/>
  <c r="CK213" i="7"/>
  <c r="CO213" i="7"/>
  <c r="CS213" i="7"/>
  <c r="CW213" i="7"/>
  <c r="DA213" i="7"/>
  <c r="DE213" i="7"/>
  <c r="DI213" i="7"/>
  <c r="DM213" i="7"/>
  <c r="DQ213" i="7"/>
  <c r="DU213" i="7"/>
  <c r="DY213" i="7"/>
  <c r="EC213" i="7"/>
  <c r="EG213" i="7"/>
  <c r="EK213" i="7"/>
  <c r="EO213" i="7"/>
  <c r="ES213" i="7"/>
  <c r="EX213" i="7"/>
  <c r="FC213" i="7"/>
  <c r="FG213" i="7"/>
  <c r="FK213" i="7"/>
  <c r="FQ213" i="7"/>
  <c r="FU213" i="7"/>
  <c r="FY213" i="7"/>
  <c r="GC213" i="7"/>
  <c r="GG213" i="7"/>
  <c r="GK213" i="7"/>
  <c r="GO213" i="7"/>
  <c r="GS213" i="7"/>
  <c r="GW213" i="7"/>
  <c r="HA213" i="7"/>
  <c r="HE213" i="7"/>
  <c r="HI213" i="7"/>
  <c r="HM213" i="7"/>
  <c r="HQ213" i="7"/>
  <c r="HU213" i="7"/>
  <c r="HY213" i="7"/>
  <c r="IC213" i="7"/>
  <c r="IG213" i="7"/>
  <c r="IK213" i="7"/>
  <c r="IO213" i="7"/>
  <c r="IS213" i="7"/>
  <c r="IW213" i="7"/>
  <c r="JA213" i="7"/>
  <c r="JE213" i="7"/>
  <c r="JI213" i="7"/>
  <c r="JM213" i="7"/>
  <c r="JQ213" i="7"/>
  <c r="JU213" i="7"/>
  <c r="AP213" i="7"/>
  <c r="AT213" i="7"/>
  <c r="AX213" i="7"/>
  <c r="BB213" i="7"/>
  <c r="BF213" i="7"/>
  <c r="BJ213" i="7"/>
  <c r="BN213" i="7"/>
  <c r="BR213" i="7"/>
  <c r="BV213" i="7"/>
  <c r="BZ213" i="7"/>
  <c r="CD213" i="7"/>
  <c r="CH213" i="7"/>
  <c r="CL213" i="7"/>
  <c r="CP213" i="7"/>
  <c r="CT213" i="7"/>
  <c r="CX213" i="7"/>
  <c r="DB213" i="7"/>
  <c r="DF213" i="7"/>
  <c r="DJ213" i="7"/>
  <c r="DN213" i="7"/>
  <c r="DR213" i="7"/>
  <c r="DV213" i="7"/>
  <c r="DZ213" i="7"/>
  <c r="ED213" i="7"/>
  <c r="EH213" i="7"/>
  <c r="EL213" i="7"/>
  <c r="EP213" i="7"/>
  <c r="ET213" i="7"/>
  <c r="EY213" i="7"/>
  <c r="FD213" i="7"/>
  <c r="FH213" i="7"/>
  <c r="FL213" i="7"/>
  <c r="FR213" i="7"/>
  <c r="FV213" i="7"/>
  <c r="FZ213" i="7"/>
  <c r="GD213" i="7"/>
  <c r="GH213" i="7"/>
  <c r="GL213" i="7"/>
  <c r="GP213" i="7"/>
  <c r="GT213" i="7"/>
  <c r="GX213" i="7"/>
  <c r="HB213" i="7"/>
  <c r="HF213" i="7"/>
  <c r="HJ213" i="7"/>
  <c r="HN213" i="7"/>
  <c r="HR213" i="7"/>
  <c r="HV213" i="7"/>
  <c r="HZ213" i="7"/>
  <c r="ID213" i="7"/>
  <c r="IH213" i="7"/>
  <c r="IL213" i="7"/>
  <c r="IP213" i="7"/>
  <c r="IT213" i="7"/>
  <c r="IX213" i="7"/>
  <c r="JB213" i="7"/>
  <c r="JF213" i="7"/>
  <c r="JJ213" i="7"/>
  <c r="JN213" i="7"/>
  <c r="JR213" i="7"/>
  <c r="AQ213" i="7"/>
  <c r="AU213" i="7"/>
  <c r="AY213" i="7"/>
  <c r="BC213" i="7"/>
  <c r="BG213" i="7"/>
  <c r="BK213" i="7"/>
  <c r="BO213" i="7"/>
  <c r="BS213" i="7"/>
  <c r="BW213" i="7"/>
  <c r="CA213" i="7"/>
  <c r="CE213" i="7"/>
  <c r="CI213" i="7"/>
  <c r="CM213" i="7"/>
  <c r="CQ213" i="7"/>
  <c r="CU213" i="7"/>
  <c r="CY213" i="7"/>
  <c r="DC213" i="7"/>
  <c r="DG213" i="7"/>
  <c r="DK213" i="7"/>
  <c r="DO213" i="7"/>
  <c r="DS213" i="7"/>
  <c r="DW213" i="7"/>
  <c r="EA213" i="7"/>
  <c r="EE213" i="7"/>
  <c r="EI213" i="7"/>
  <c r="EM213" i="7"/>
  <c r="EQ213" i="7"/>
  <c r="EU213" i="7"/>
  <c r="EZ213" i="7"/>
  <c r="FE213" i="7"/>
  <c r="FI213" i="7"/>
  <c r="FM213" i="7"/>
  <c r="FS213" i="7"/>
  <c r="FW213" i="7"/>
  <c r="GA213" i="7"/>
  <c r="GE213" i="7"/>
  <c r="GI213" i="7"/>
  <c r="GM213" i="7"/>
  <c r="GQ213" i="7"/>
  <c r="GU213" i="7"/>
  <c r="GY213" i="7"/>
  <c r="HC213" i="7"/>
  <c r="HG213" i="7"/>
  <c r="HK213" i="7"/>
  <c r="HO213" i="7"/>
  <c r="HS213" i="7"/>
  <c r="HW213" i="7"/>
  <c r="IA213" i="7"/>
  <c r="IE213" i="7"/>
  <c r="II213" i="7"/>
  <c r="IM213" i="7"/>
  <c r="IQ213" i="7"/>
  <c r="IU213" i="7"/>
  <c r="IY213" i="7"/>
  <c r="JC213" i="7"/>
  <c r="JG213" i="7"/>
  <c r="JK213" i="7"/>
  <c r="JO213" i="7"/>
  <c r="JS213" i="7"/>
  <c r="AN213" i="7"/>
  <c r="AR213" i="7"/>
  <c r="AV213" i="7"/>
  <c r="AZ213" i="7"/>
  <c r="BD213" i="7"/>
  <c r="BH213" i="7"/>
  <c r="BL213" i="7"/>
  <c r="BP213" i="7"/>
  <c r="BT213" i="7"/>
  <c r="BX213" i="7"/>
  <c r="CB213" i="7"/>
  <c r="CF213" i="7"/>
  <c r="CJ213" i="7"/>
  <c r="CN213" i="7"/>
  <c r="CR213" i="7"/>
  <c r="CV213" i="7"/>
  <c r="CZ213" i="7"/>
  <c r="DD213" i="7"/>
  <c r="DH213" i="7"/>
  <c r="DL213" i="7"/>
  <c r="DP213" i="7"/>
  <c r="DT213" i="7"/>
  <c r="DX213" i="7"/>
  <c r="EB213" i="7"/>
  <c r="EF213" i="7"/>
  <c r="EJ213" i="7"/>
  <c r="EN213" i="7"/>
  <c r="ER213" i="7"/>
  <c r="EV213" i="7"/>
  <c r="FA213" i="7"/>
  <c r="FF213" i="7"/>
  <c r="FJ213" i="7"/>
  <c r="FP213" i="7"/>
  <c r="FT213" i="7"/>
  <c r="FX213" i="7"/>
  <c r="GB213" i="7"/>
  <c r="GF213" i="7"/>
  <c r="GJ213" i="7"/>
  <c r="GN213" i="7"/>
  <c r="GR213" i="7"/>
  <c r="GV213" i="7"/>
  <c r="GZ213" i="7"/>
  <c r="HD213" i="7"/>
  <c r="HH213" i="7"/>
  <c r="HL213" i="7"/>
  <c r="HP213" i="7"/>
  <c r="HT213" i="7"/>
  <c r="HX213" i="7"/>
  <c r="IB213" i="7"/>
  <c r="IF213" i="7"/>
  <c r="IJ213" i="7"/>
  <c r="IN213" i="7"/>
  <c r="IR213" i="7"/>
  <c r="IV213" i="7"/>
  <c r="IZ213" i="7"/>
  <c r="JD213" i="7"/>
  <c r="JH213" i="7"/>
  <c r="JL213" i="7"/>
  <c r="JP213" i="7"/>
  <c r="JT213" i="7"/>
  <c r="AP211" i="7"/>
  <c r="AT211" i="7"/>
  <c r="AX211" i="7"/>
  <c r="BB211" i="7"/>
  <c r="BF211" i="7"/>
  <c r="BJ211" i="7"/>
  <c r="BN211" i="7"/>
  <c r="BR211" i="7"/>
  <c r="BV211" i="7"/>
  <c r="BZ211" i="7"/>
  <c r="CD211" i="7"/>
  <c r="CH211" i="7"/>
  <c r="CL211" i="7"/>
  <c r="CP211" i="7"/>
  <c r="CT211" i="7"/>
  <c r="CX211" i="7"/>
  <c r="AQ211" i="7"/>
  <c r="AU211" i="7"/>
  <c r="AY211" i="7"/>
  <c r="BC211" i="7"/>
  <c r="BG211" i="7"/>
  <c r="BK211" i="7"/>
  <c r="BO211" i="7"/>
  <c r="BS211" i="7"/>
  <c r="BW211" i="7"/>
  <c r="CA211" i="7"/>
  <c r="CE211" i="7"/>
  <c r="CI211" i="7"/>
  <c r="CM211" i="7"/>
  <c r="CQ211" i="7"/>
  <c r="CU211" i="7"/>
  <c r="AN211" i="7"/>
  <c r="AR211" i="7"/>
  <c r="AV211" i="7"/>
  <c r="AZ211" i="7"/>
  <c r="BD211" i="7"/>
  <c r="BH211" i="7"/>
  <c r="BL211" i="7"/>
  <c r="BP211" i="7"/>
  <c r="BT211" i="7"/>
  <c r="BX211" i="7"/>
  <c r="CB211" i="7"/>
  <c r="CF211" i="7"/>
  <c r="CJ211" i="7"/>
  <c r="CN211" i="7"/>
  <c r="CR211" i="7"/>
  <c r="CV211" i="7"/>
  <c r="CZ211" i="7"/>
  <c r="DD211" i="7"/>
  <c r="DH211" i="7"/>
  <c r="DL211" i="7"/>
  <c r="AO211" i="7"/>
  <c r="AS211" i="7"/>
  <c r="AW211" i="7"/>
  <c r="BA211" i="7"/>
  <c r="BE211" i="7"/>
  <c r="BI211" i="7"/>
  <c r="BM211" i="7"/>
  <c r="BQ211" i="7"/>
  <c r="BU211" i="7"/>
  <c r="BY211" i="7"/>
  <c r="CC211" i="7"/>
  <c r="CG211" i="7"/>
  <c r="CK211" i="7"/>
  <c r="CO211" i="7"/>
  <c r="CY211" i="7"/>
  <c r="DE211" i="7"/>
  <c r="DJ211" i="7"/>
  <c r="DO211" i="7"/>
  <c r="DS211" i="7"/>
  <c r="DW211" i="7"/>
  <c r="EA211" i="7"/>
  <c r="EE211" i="7"/>
  <c r="EI211" i="7"/>
  <c r="EM211" i="7"/>
  <c r="EQ211" i="7"/>
  <c r="EU211" i="7"/>
  <c r="FA211" i="7"/>
  <c r="FE211" i="7"/>
  <c r="FI211" i="7"/>
  <c r="FM211" i="7"/>
  <c r="FS211" i="7"/>
  <c r="FW211" i="7"/>
  <c r="GA211" i="7"/>
  <c r="GE211" i="7"/>
  <c r="GI211" i="7"/>
  <c r="GM211" i="7"/>
  <c r="GQ211" i="7"/>
  <c r="GU211" i="7"/>
  <c r="GY211" i="7"/>
  <c r="HC211" i="7"/>
  <c r="HG211" i="7"/>
  <c r="HK211" i="7"/>
  <c r="HO211" i="7"/>
  <c r="HS211" i="7"/>
  <c r="HW211" i="7"/>
  <c r="IA211" i="7"/>
  <c r="IE211" i="7"/>
  <c r="II211" i="7"/>
  <c r="IM211" i="7"/>
  <c r="IQ211" i="7"/>
  <c r="IU211" i="7"/>
  <c r="IY211" i="7"/>
  <c r="JC211" i="7"/>
  <c r="JG211" i="7"/>
  <c r="JK211" i="7"/>
  <c r="JO211" i="7"/>
  <c r="JS211" i="7"/>
  <c r="DA211" i="7"/>
  <c r="DF211" i="7"/>
  <c r="DK211" i="7"/>
  <c r="DP211" i="7"/>
  <c r="DT211" i="7"/>
  <c r="DX211" i="7"/>
  <c r="EB211" i="7"/>
  <c r="EF211" i="7"/>
  <c r="EJ211" i="7"/>
  <c r="EN211" i="7"/>
  <c r="ER211" i="7"/>
  <c r="EV211" i="7"/>
  <c r="FB211" i="7"/>
  <c r="FF211" i="7"/>
  <c r="FJ211" i="7"/>
  <c r="FP211" i="7"/>
  <c r="FT211" i="7"/>
  <c r="FX211" i="7"/>
  <c r="GB211" i="7"/>
  <c r="GF211" i="7"/>
  <c r="GJ211" i="7"/>
  <c r="GN211" i="7"/>
  <c r="GR211" i="7"/>
  <c r="GV211" i="7"/>
  <c r="GZ211" i="7"/>
  <c r="HD211" i="7"/>
  <c r="HH211" i="7"/>
  <c r="HL211" i="7"/>
  <c r="HP211" i="7"/>
  <c r="HT211" i="7"/>
  <c r="HX211" i="7"/>
  <c r="IB211" i="7"/>
  <c r="IF211" i="7"/>
  <c r="IJ211" i="7"/>
  <c r="IN211" i="7"/>
  <c r="IR211" i="7"/>
  <c r="IV211" i="7"/>
  <c r="IZ211" i="7"/>
  <c r="JD211" i="7"/>
  <c r="JH211" i="7"/>
  <c r="JL211" i="7"/>
  <c r="JP211" i="7"/>
  <c r="JT211" i="7"/>
  <c r="CS211" i="7"/>
  <c r="DB211" i="7"/>
  <c r="DG211" i="7"/>
  <c r="DM211" i="7"/>
  <c r="DQ211" i="7"/>
  <c r="DU211" i="7"/>
  <c r="DY211" i="7"/>
  <c r="EC211" i="7"/>
  <c r="EG211" i="7"/>
  <c r="EK211" i="7"/>
  <c r="EO211" i="7"/>
  <c r="ES211" i="7"/>
  <c r="EX211" i="7"/>
  <c r="FC211" i="7"/>
  <c r="FG211" i="7"/>
  <c r="FK211" i="7"/>
  <c r="FQ211" i="7"/>
  <c r="FU211" i="7"/>
  <c r="FY211" i="7"/>
  <c r="GC211" i="7"/>
  <c r="GG211" i="7"/>
  <c r="GK211" i="7"/>
  <c r="GO211" i="7"/>
  <c r="GS211" i="7"/>
  <c r="GW211" i="7"/>
  <c r="HA211" i="7"/>
  <c r="HE211" i="7"/>
  <c r="HI211" i="7"/>
  <c r="HM211" i="7"/>
  <c r="HQ211" i="7"/>
  <c r="HU211" i="7"/>
  <c r="HY211" i="7"/>
  <c r="IC211" i="7"/>
  <c r="IG211" i="7"/>
  <c r="IK211" i="7"/>
  <c r="IO211" i="7"/>
  <c r="IS211" i="7"/>
  <c r="IW211" i="7"/>
  <c r="JA211" i="7"/>
  <c r="JE211" i="7"/>
  <c r="JI211" i="7"/>
  <c r="JM211" i="7"/>
  <c r="JQ211" i="7"/>
  <c r="JU211" i="7"/>
  <c r="CW211" i="7"/>
  <c r="DC211" i="7"/>
  <c r="DI211" i="7"/>
  <c r="DN211" i="7"/>
  <c r="DR211" i="7"/>
  <c r="DV211" i="7"/>
  <c r="DZ211" i="7"/>
  <c r="ED211" i="7"/>
  <c r="EH211" i="7"/>
  <c r="EL211" i="7"/>
  <c r="EP211" i="7"/>
  <c r="ET211" i="7"/>
  <c r="EY211" i="7"/>
  <c r="FD211" i="7"/>
  <c r="FH211" i="7"/>
  <c r="FL211" i="7"/>
  <c r="FR211" i="7"/>
  <c r="FV211" i="7"/>
  <c r="FZ211" i="7"/>
  <c r="GD211" i="7"/>
  <c r="GH211" i="7"/>
  <c r="GL211" i="7"/>
  <c r="GP211" i="7"/>
  <c r="GT211" i="7"/>
  <c r="GX211" i="7"/>
  <c r="HB211" i="7"/>
  <c r="HF211" i="7"/>
  <c r="HJ211" i="7"/>
  <c r="HN211" i="7"/>
  <c r="HR211" i="7"/>
  <c r="HV211" i="7"/>
  <c r="HZ211" i="7"/>
  <c r="ID211" i="7"/>
  <c r="IH211" i="7"/>
  <c r="IL211" i="7"/>
  <c r="IP211" i="7"/>
  <c r="IT211" i="7"/>
  <c r="IX211" i="7"/>
  <c r="JB211" i="7"/>
  <c r="JF211" i="7"/>
  <c r="JJ211" i="7"/>
  <c r="JN211" i="7"/>
  <c r="JR211" i="7"/>
  <c r="AR208" i="7"/>
  <c r="AV208" i="7"/>
  <c r="AZ208" i="7"/>
  <c r="BD208" i="7"/>
  <c r="BH208" i="7"/>
  <c r="BL208" i="7"/>
  <c r="BP208" i="7"/>
  <c r="BT208" i="7"/>
  <c r="BX208" i="7"/>
  <c r="CB208" i="7"/>
  <c r="CF208" i="7"/>
  <c r="CJ208" i="7"/>
  <c r="CN208" i="7"/>
  <c r="CR208" i="7"/>
  <c r="CV208" i="7"/>
  <c r="CZ208" i="7"/>
  <c r="DD208" i="7"/>
  <c r="DH208" i="7"/>
  <c r="DL208" i="7"/>
  <c r="DP208" i="7"/>
  <c r="DT208" i="7"/>
  <c r="DX208" i="7"/>
  <c r="EB208" i="7"/>
  <c r="EF208" i="7"/>
  <c r="EJ208" i="7"/>
  <c r="EN208" i="7"/>
  <c r="ER208" i="7"/>
  <c r="EX208" i="7"/>
  <c r="FB208" i="7"/>
  <c r="FF208" i="7"/>
  <c r="FJ208" i="7"/>
  <c r="FP208" i="7"/>
  <c r="FT208" i="7"/>
  <c r="FX208" i="7"/>
  <c r="GB208" i="7"/>
  <c r="GF208" i="7"/>
  <c r="GJ208" i="7"/>
  <c r="GN208" i="7"/>
  <c r="GR208" i="7"/>
  <c r="GV208" i="7"/>
  <c r="GZ208" i="7"/>
  <c r="HD208" i="7"/>
  <c r="HH208" i="7"/>
  <c r="HL208" i="7"/>
  <c r="HP208" i="7"/>
  <c r="HT208" i="7"/>
  <c r="HX208" i="7"/>
  <c r="IB208" i="7"/>
  <c r="IF208" i="7"/>
  <c r="IJ208" i="7"/>
  <c r="IN208" i="7"/>
  <c r="IR208" i="7"/>
  <c r="IV208" i="7"/>
  <c r="IZ208" i="7"/>
  <c r="JD208" i="7"/>
  <c r="JH208" i="7"/>
  <c r="JL208" i="7"/>
  <c r="JP208" i="7"/>
  <c r="JT208" i="7"/>
  <c r="AO208" i="7"/>
  <c r="AS208" i="7"/>
  <c r="AW208" i="7"/>
  <c r="BA208" i="7"/>
  <c r="BE208" i="7"/>
  <c r="BI208" i="7"/>
  <c r="BM208" i="7"/>
  <c r="BQ208" i="7"/>
  <c r="BU208" i="7"/>
  <c r="BY208" i="7"/>
  <c r="CC208" i="7"/>
  <c r="CG208" i="7"/>
  <c r="CK208" i="7"/>
  <c r="CO208" i="7"/>
  <c r="CS208" i="7"/>
  <c r="CW208" i="7"/>
  <c r="DA208" i="7"/>
  <c r="DE208" i="7"/>
  <c r="DI208" i="7"/>
  <c r="DM208" i="7"/>
  <c r="DQ208" i="7"/>
  <c r="DU208" i="7"/>
  <c r="DY208" i="7"/>
  <c r="EC208" i="7"/>
  <c r="EG208" i="7"/>
  <c r="EK208" i="7"/>
  <c r="EO208" i="7"/>
  <c r="ES208" i="7"/>
  <c r="EY208" i="7"/>
  <c r="FC208" i="7"/>
  <c r="FG208" i="7"/>
  <c r="FK208" i="7"/>
  <c r="FQ208" i="7"/>
  <c r="FU208" i="7"/>
  <c r="FY208" i="7"/>
  <c r="GC208" i="7"/>
  <c r="GG208" i="7"/>
  <c r="GK208" i="7"/>
  <c r="GO208" i="7"/>
  <c r="GS208" i="7"/>
  <c r="GW208" i="7"/>
  <c r="HA208" i="7"/>
  <c r="HE208" i="7"/>
  <c r="HI208" i="7"/>
  <c r="HM208" i="7"/>
  <c r="HQ208" i="7"/>
  <c r="HU208" i="7"/>
  <c r="HY208" i="7"/>
  <c r="IC208" i="7"/>
  <c r="IG208" i="7"/>
  <c r="IK208" i="7"/>
  <c r="IO208" i="7"/>
  <c r="IS208" i="7"/>
  <c r="IW208" i="7"/>
  <c r="JA208" i="7"/>
  <c r="JE208" i="7"/>
  <c r="JI208" i="7"/>
  <c r="JM208" i="7"/>
  <c r="JQ208" i="7"/>
  <c r="JU208" i="7"/>
  <c r="AP208" i="7"/>
  <c r="AT208" i="7"/>
  <c r="AX208" i="7"/>
  <c r="BB208" i="7"/>
  <c r="BF208" i="7"/>
  <c r="BJ208" i="7"/>
  <c r="BN208" i="7"/>
  <c r="BR208" i="7"/>
  <c r="BV208" i="7"/>
  <c r="BZ208" i="7"/>
  <c r="CD208" i="7"/>
  <c r="CH208" i="7"/>
  <c r="CL208" i="7"/>
  <c r="CP208" i="7"/>
  <c r="CT208" i="7"/>
  <c r="CX208" i="7"/>
  <c r="DB208" i="7"/>
  <c r="DF208" i="7"/>
  <c r="DJ208" i="7"/>
  <c r="DN208" i="7"/>
  <c r="DR208" i="7"/>
  <c r="DV208" i="7"/>
  <c r="DZ208" i="7"/>
  <c r="ED208" i="7"/>
  <c r="EH208" i="7"/>
  <c r="EL208" i="7"/>
  <c r="EP208" i="7"/>
  <c r="EU208" i="7"/>
  <c r="EZ208" i="7"/>
  <c r="FD208" i="7"/>
  <c r="FH208" i="7"/>
  <c r="FL208" i="7"/>
  <c r="FR208" i="7"/>
  <c r="FV208" i="7"/>
  <c r="FZ208" i="7"/>
  <c r="GD208" i="7"/>
  <c r="GH208" i="7"/>
  <c r="GL208" i="7"/>
  <c r="GP208" i="7"/>
  <c r="GT208" i="7"/>
  <c r="GX208" i="7"/>
  <c r="HB208" i="7"/>
  <c r="HF208" i="7"/>
  <c r="HJ208" i="7"/>
  <c r="HN208" i="7"/>
  <c r="HR208" i="7"/>
  <c r="HV208" i="7"/>
  <c r="HZ208" i="7"/>
  <c r="ID208" i="7"/>
  <c r="IH208" i="7"/>
  <c r="IL208" i="7"/>
  <c r="IP208" i="7"/>
  <c r="IT208" i="7"/>
  <c r="IX208" i="7"/>
  <c r="JB208" i="7"/>
  <c r="JF208" i="7"/>
  <c r="JJ208" i="7"/>
  <c r="JN208" i="7"/>
  <c r="JR208" i="7"/>
  <c r="AQ208" i="7"/>
  <c r="AU208" i="7"/>
  <c r="AY208" i="7"/>
  <c r="BC208" i="7"/>
  <c r="BG208" i="7"/>
  <c r="BK208" i="7"/>
  <c r="BO208" i="7"/>
  <c r="BS208" i="7"/>
  <c r="BW208" i="7"/>
  <c r="CA208" i="7"/>
  <c r="CE208" i="7"/>
  <c r="CI208" i="7"/>
  <c r="CM208" i="7"/>
  <c r="CQ208" i="7"/>
  <c r="CU208" i="7"/>
  <c r="CY208" i="7"/>
  <c r="DC208" i="7"/>
  <c r="DG208" i="7"/>
  <c r="DK208" i="7"/>
  <c r="DO208" i="7"/>
  <c r="DS208" i="7"/>
  <c r="DW208" i="7"/>
  <c r="EA208" i="7"/>
  <c r="EE208" i="7"/>
  <c r="EI208" i="7"/>
  <c r="EM208" i="7"/>
  <c r="EQ208" i="7"/>
  <c r="EV208" i="7"/>
  <c r="FA208" i="7"/>
  <c r="FE208" i="7"/>
  <c r="FI208" i="7"/>
  <c r="FM208" i="7"/>
  <c r="FS208" i="7"/>
  <c r="FW208" i="7"/>
  <c r="GA208" i="7"/>
  <c r="GE208" i="7"/>
  <c r="GI208" i="7"/>
  <c r="GM208" i="7"/>
  <c r="GQ208" i="7"/>
  <c r="GU208" i="7"/>
  <c r="GY208" i="7"/>
  <c r="HC208" i="7"/>
  <c r="HG208" i="7"/>
  <c r="HK208" i="7"/>
  <c r="HO208" i="7"/>
  <c r="HS208" i="7"/>
  <c r="HW208" i="7"/>
  <c r="IA208" i="7"/>
  <c r="IE208" i="7"/>
  <c r="II208" i="7"/>
  <c r="IM208" i="7"/>
  <c r="IQ208" i="7"/>
  <c r="IU208" i="7"/>
  <c r="IY208" i="7"/>
  <c r="JC208" i="7"/>
  <c r="JG208" i="7"/>
  <c r="JK208" i="7"/>
  <c r="JO208" i="7"/>
  <c r="JS208" i="7"/>
  <c r="AR206" i="7"/>
  <c r="AV206" i="7"/>
  <c r="AZ206" i="7"/>
  <c r="BD206" i="7"/>
  <c r="BH206" i="7"/>
  <c r="BL206" i="7"/>
  <c r="BP206" i="7"/>
  <c r="BT206" i="7"/>
  <c r="BX206" i="7"/>
  <c r="CB206" i="7"/>
  <c r="CF206" i="7"/>
  <c r="CJ206" i="7"/>
  <c r="CN206" i="7"/>
  <c r="CR206" i="7"/>
  <c r="CV206" i="7"/>
  <c r="CZ206" i="7"/>
  <c r="DD206" i="7"/>
  <c r="DH206" i="7"/>
  <c r="DL206" i="7"/>
  <c r="DP206" i="7"/>
  <c r="DT206" i="7"/>
  <c r="DX206" i="7"/>
  <c r="EB206" i="7"/>
  <c r="EF206" i="7"/>
  <c r="EJ206" i="7"/>
  <c r="EN206" i="7"/>
  <c r="ER206" i="7"/>
  <c r="EX206" i="7"/>
  <c r="FC206" i="7"/>
  <c r="FG206" i="7"/>
  <c r="FK206" i="7"/>
  <c r="FQ206" i="7"/>
  <c r="FU206" i="7"/>
  <c r="FY206" i="7"/>
  <c r="GC206" i="7"/>
  <c r="GG206" i="7"/>
  <c r="GK206" i="7"/>
  <c r="GO206" i="7"/>
  <c r="GS206" i="7"/>
  <c r="GW206" i="7"/>
  <c r="HA206" i="7"/>
  <c r="HE206" i="7"/>
  <c r="HI206" i="7"/>
  <c r="HM206" i="7"/>
  <c r="HQ206" i="7"/>
  <c r="HU206" i="7"/>
  <c r="HY206" i="7"/>
  <c r="IC206" i="7"/>
  <c r="IG206" i="7"/>
  <c r="IK206" i="7"/>
  <c r="IO206" i="7"/>
  <c r="IS206" i="7"/>
  <c r="IW206" i="7"/>
  <c r="JA206" i="7"/>
  <c r="JE206" i="7"/>
  <c r="JI206" i="7"/>
  <c r="JM206" i="7"/>
  <c r="JQ206" i="7"/>
  <c r="JU206" i="7"/>
  <c r="AO206" i="7"/>
  <c r="AS206" i="7"/>
  <c r="AW206" i="7"/>
  <c r="BA206" i="7"/>
  <c r="BE206" i="7"/>
  <c r="BI206" i="7"/>
  <c r="BM206" i="7"/>
  <c r="BQ206" i="7"/>
  <c r="BU206" i="7"/>
  <c r="BY206" i="7"/>
  <c r="CC206" i="7"/>
  <c r="CG206" i="7"/>
  <c r="CK206" i="7"/>
  <c r="CO206" i="7"/>
  <c r="CS206" i="7"/>
  <c r="CW206" i="7"/>
  <c r="DA206" i="7"/>
  <c r="DE206" i="7"/>
  <c r="DI206" i="7"/>
  <c r="DM206" i="7"/>
  <c r="DQ206" i="7"/>
  <c r="DU206" i="7"/>
  <c r="DY206" i="7"/>
  <c r="EC206" i="7"/>
  <c r="EG206" i="7"/>
  <c r="EK206" i="7"/>
  <c r="EO206" i="7"/>
  <c r="ES206" i="7"/>
  <c r="EY206" i="7"/>
  <c r="FD206" i="7"/>
  <c r="FH206" i="7"/>
  <c r="FL206" i="7"/>
  <c r="FR206" i="7"/>
  <c r="FV206" i="7"/>
  <c r="FZ206" i="7"/>
  <c r="GD206" i="7"/>
  <c r="GH206" i="7"/>
  <c r="GL206" i="7"/>
  <c r="GP206" i="7"/>
  <c r="GT206" i="7"/>
  <c r="GX206" i="7"/>
  <c r="HB206" i="7"/>
  <c r="HF206" i="7"/>
  <c r="HJ206" i="7"/>
  <c r="HN206" i="7"/>
  <c r="HR206" i="7"/>
  <c r="HV206" i="7"/>
  <c r="HZ206" i="7"/>
  <c r="ID206" i="7"/>
  <c r="IH206" i="7"/>
  <c r="IL206" i="7"/>
  <c r="IP206" i="7"/>
  <c r="IT206" i="7"/>
  <c r="IX206" i="7"/>
  <c r="JB206" i="7"/>
  <c r="JF206" i="7"/>
  <c r="JJ206" i="7"/>
  <c r="JN206" i="7"/>
  <c r="JR206" i="7"/>
  <c r="AP206" i="7"/>
  <c r="AT206" i="7"/>
  <c r="AX206" i="7"/>
  <c r="BB206" i="7"/>
  <c r="BF206" i="7"/>
  <c r="BJ206" i="7"/>
  <c r="BN206" i="7"/>
  <c r="BR206" i="7"/>
  <c r="BV206" i="7"/>
  <c r="BZ206" i="7"/>
  <c r="CD206" i="7"/>
  <c r="CH206" i="7"/>
  <c r="CL206" i="7"/>
  <c r="CP206" i="7"/>
  <c r="CT206" i="7"/>
  <c r="CX206" i="7"/>
  <c r="DB206" i="7"/>
  <c r="DF206" i="7"/>
  <c r="DJ206" i="7"/>
  <c r="DN206" i="7"/>
  <c r="DR206" i="7"/>
  <c r="DV206" i="7"/>
  <c r="DZ206" i="7"/>
  <c r="ED206" i="7"/>
  <c r="EH206" i="7"/>
  <c r="EL206" i="7"/>
  <c r="EP206" i="7"/>
  <c r="ET206" i="7"/>
  <c r="FA206" i="7"/>
  <c r="FE206" i="7"/>
  <c r="FI206" i="7"/>
  <c r="FM206" i="7"/>
  <c r="FS206" i="7"/>
  <c r="FW206" i="7"/>
  <c r="GA206" i="7"/>
  <c r="GE206" i="7"/>
  <c r="GI206" i="7"/>
  <c r="GM206" i="7"/>
  <c r="GQ206" i="7"/>
  <c r="GU206" i="7"/>
  <c r="GY206" i="7"/>
  <c r="HC206" i="7"/>
  <c r="HG206" i="7"/>
  <c r="HK206" i="7"/>
  <c r="HO206" i="7"/>
  <c r="HS206" i="7"/>
  <c r="HW206" i="7"/>
  <c r="IA206" i="7"/>
  <c r="IE206" i="7"/>
  <c r="II206" i="7"/>
  <c r="IM206" i="7"/>
  <c r="IQ206" i="7"/>
  <c r="IU206" i="7"/>
  <c r="IY206" i="7"/>
  <c r="JC206" i="7"/>
  <c r="JG206" i="7"/>
  <c r="JK206" i="7"/>
  <c r="JO206" i="7"/>
  <c r="JS206" i="7"/>
  <c r="AQ206" i="7"/>
  <c r="AU206" i="7"/>
  <c r="AY206" i="7"/>
  <c r="BC206" i="7"/>
  <c r="BG206" i="7"/>
  <c r="BK206" i="7"/>
  <c r="BO206" i="7"/>
  <c r="BS206" i="7"/>
  <c r="BW206" i="7"/>
  <c r="CA206" i="7"/>
  <c r="CE206" i="7"/>
  <c r="CI206" i="7"/>
  <c r="CM206" i="7"/>
  <c r="CQ206" i="7"/>
  <c r="CU206" i="7"/>
  <c r="CY206" i="7"/>
  <c r="DC206" i="7"/>
  <c r="DG206" i="7"/>
  <c r="DK206" i="7"/>
  <c r="DO206" i="7"/>
  <c r="DS206" i="7"/>
  <c r="DW206" i="7"/>
  <c r="EA206" i="7"/>
  <c r="EE206" i="7"/>
  <c r="EI206" i="7"/>
  <c r="EM206" i="7"/>
  <c r="EQ206" i="7"/>
  <c r="EV206" i="7"/>
  <c r="FB206" i="7"/>
  <c r="FF206" i="7"/>
  <c r="FJ206" i="7"/>
  <c r="FP206" i="7"/>
  <c r="FT206" i="7"/>
  <c r="FX206" i="7"/>
  <c r="GB206" i="7"/>
  <c r="GF206" i="7"/>
  <c r="GJ206" i="7"/>
  <c r="GN206" i="7"/>
  <c r="GR206" i="7"/>
  <c r="GV206" i="7"/>
  <c r="GZ206" i="7"/>
  <c r="HD206" i="7"/>
  <c r="HH206" i="7"/>
  <c r="HL206" i="7"/>
  <c r="HP206" i="7"/>
  <c r="HT206" i="7"/>
  <c r="HX206" i="7"/>
  <c r="IB206" i="7"/>
  <c r="IF206" i="7"/>
  <c r="IJ206" i="7"/>
  <c r="IN206" i="7"/>
  <c r="IR206" i="7"/>
  <c r="IV206" i="7"/>
  <c r="IZ206" i="7"/>
  <c r="JD206" i="7"/>
  <c r="JH206" i="7"/>
  <c r="JL206" i="7"/>
  <c r="JP206" i="7"/>
  <c r="JT206" i="7"/>
  <c r="AO204" i="7"/>
  <c r="AS204" i="7"/>
  <c r="AW204" i="7"/>
  <c r="BA204" i="7"/>
  <c r="BE204" i="7"/>
  <c r="BI204" i="7"/>
  <c r="BM204" i="7"/>
  <c r="BQ204" i="7"/>
  <c r="BU204" i="7"/>
  <c r="BY204" i="7"/>
  <c r="CC204" i="7"/>
  <c r="CG204" i="7"/>
  <c r="CK204" i="7"/>
  <c r="CO204" i="7"/>
  <c r="CS204" i="7"/>
  <c r="CW204" i="7"/>
  <c r="DA204" i="7"/>
  <c r="DE204" i="7"/>
  <c r="DI204" i="7"/>
  <c r="DM204" i="7"/>
  <c r="DQ204" i="7"/>
  <c r="DU204" i="7"/>
  <c r="DY204" i="7"/>
  <c r="EC204" i="7"/>
  <c r="EG204" i="7"/>
  <c r="EK204" i="7"/>
  <c r="EO204" i="7"/>
  <c r="ES204" i="7"/>
  <c r="EY204" i="7"/>
  <c r="FD204" i="7"/>
  <c r="FH204" i="7"/>
  <c r="FL204" i="7"/>
  <c r="FR204" i="7"/>
  <c r="FV204" i="7"/>
  <c r="FZ204" i="7"/>
  <c r="GD204" i="7"/>
  <c r="GH204" i="7"/>
  <c r="GL204" i="7"/>
  <c r="GP204" i="7"/>
  <c r="GT204" i="7"/>
  <c r="GX204" i="7"/>
  <c r="HB204" i="7"/>
  <c r="HF204" i="7"/>
  <c r="HJ204" i="7"/>
  <c r="HN204" i="7"/>
  <c r="HR204" i="7"/>
  <c r="HV204" i="7"/>
  <c r="HZ204" i="7"/>
  <c r="ID204" i="7"/>
  <c r="IH204" i="7"/>
  <c r="IL204" i="7"/>
  <c r="IP204" i="7"/>
  <c r="IT204" i="7"/>
  <c r="IX204" i="7"/>
  <c r="JB204" i="7"/>
  <c r="JF204" i="7"/>
  <c r="JJ204" i="7"/>
  <c r="JN204" i="7"/>
  <c r="JR204" i="7"/>
  <c r="AP204" i="7"/>
  <c r="AT204" i="7"/>
  <c r="AX204" i="7"/>
  <c r="BB204" i="7"/>
  <c r="BF204" i="7"/>
  <c r="BJ204" i="7"/>
  <c r="BN204" i="7"/>
  <c r="BR204" i="7"/>
  <c r="BV204" i="7"/>
  <c r="BZ204" i="7"/>
  <c r="CD204" i="7"/>
  <c r="CH204" i="7"/>
  <c r="CL204" i="7"/>
  <c r="CP204" i="7"/>
  <c r="CT204" i="7"/>
  <c r="CX204" i="7"/>
  <c r="DB204" i="7"/>
  <c r="DF204" i="7"/>
  <c r="DJ204" i="7"/>
  <c r="DN204" i="7"/>
  <c r="DR204" i="7"/>
  <c r="DV204" i="7"/>
  <c r="DZ204" i="7"/>
  <c r="ED204" i="7"/>
  <c r="EH204" i="7"/>
  <c r="EL204" i="7"/>
  <c r="EP204" i="7"/>
  <c r="ET204" i="7"/>
  <c r="EZ204" i="7"/>
  <c r="FE204" i="7"/>
  <c r="FI204" i="7"/>
  <c r="FM204" i="7"/>
  <c r="FS204" i="7"/>
  <c r="FW204" i="7"/>
  <c r="GA204" i="7"/>
  <c r="GE204" i="7"/>
  <c r="GI204" i="7"/>
  <c r="GM204" i="7"/>
  <c r="GQ204" i="7"/>
  <c r="GU204" i="7"/>
  <c r="GY204" i="7"/>
  <c r="HC204" i="7"/>
  <c r="HG204" i="7"/>
  <c r="HK204" i="7"/>
  <c r="HO204" i="7"/>
  <c r="HS204" i="7"/>
  <c r="HW204" i="7"/>
  <c r="IA204" i="7"/>
  <c r="IE204" i="7"/>
  <c r="II204" i="7"/>
  <c r="IM204" i="7"/>
  <c r="IQ204" i="7"/>
  <c r="IU204" i="7"/>
  <c r="IY204" i="7"/>
  <c r="JC204" i="7"/>
  <c r="JG204" i="7"/>
  <c r="JK204" i="7"/>
  <c r="JO204" i="7"/>
  <c r="JS204" i="7"/>
  <c r="AQ204" i="7"/>
  <c r="AU204" i="7"/>
  <c r="AY204" i="7"/>
  <c r="BC204" i="7"/>
  <c r="BG204" i="7"/>
  <c r="BK204" i="7"/>
  <c r="BO204" i="7"/>
  <c r="BS204" i="7"/>
  <c r="BW204" i="7"/>
  <c r="CA204" i="7"/>
  <c r="CE204" i="7"/>
  <c r="CI204" i="7"/>
  <c r="CM204" i="7"/>
  <c r="CQ204" i="7"/>
  <c r="CU204" i="7"/>
  <c r="CY204" i="7"/>
  <c r="DC204" i="7"/>
  <c r="DG204" i="7"/>
  <c r="DK204" i="7"/>
  <c r="DO204" i="7"/>
  <c r="DS204" i="7"/>
  <c r="DW204" i="7"/>
  <c r="EA204" i="7"/>
  <c r="EE204" i="7"/>
  <c r="EI204" i="7"/>
  <c r="EM204" i="7"/>
  <c r="EQ204" i="7"/>
  <c r="EV204" i="7"/>
  <c r="FB204" i="7"/>
  <c r="FF204" i="7"/>
  <c r="FJ204" i="7"/>
  <c r="FP204" i="7"/>
  <c r="FT204" i="7"/>
  <c r="FX204" i="7"/>
  <c r="GB204" i="7"/>
  <c r="GF204" i="7"/>
  <c r="GJ204" i="7"/>
  <c r="GN204" i="7"/>
  <c r="GR204" i="7"/>
  <c r="GV204" i="7"/>
  <c r="GZ204" i="7"/>
  <c r="HD204" i="7"/>
  <c r="HH204" i="7"/>
  <c r="HL204" i="7"/>
  <c r="HP204" i="7"/>
  <c r="HT204" i="7"/>
  <c r="HX204" i="7"/>
  <c r="IB204" i="7"/>
  <c r="IF204" i="7"/>
  <c r="IJ204" i="7"/>
  <c r="IN204" i="7"/>
  <c r="IR204" i="7"/>
  <c r="IV204" i="7"/>
  <c r="IZ204" i="7"/>
  <c r="JD204" i="7"/>
  <c r="JH204" i="7"/>
  <c r="JL204" i="7"/>
  <c r="JP204" i="7"/>
  <c r="JT204" i="7"/>
  <c r="AR204" i="7"/>
  <c r="AV204" i="7"/>
  <c r="AZ204" i="7"/>
  <c r="BD204" i="7"/>
  <c r="BH204" i="7"/>
  <c r="BL204" i="7"/>
  <c r="BP204" i="7"/>
  <c r="BT204" i="7"/>
  <c r="BX204" i="7"/>
  <c r="CB204" i="7"/>
  <c r="CF204" i="7"/>
  <c r="CJ204" i="7"/>
  <c r="CN204" i="7"/>
  <c r="CR204" i="7"/>
  <c r="CV204" i="7"/>
  <c r="CZ204" i="7"/>
  <c r="DD204" i="7"/>
  <c r="DH204" i="7"/>
  <c r="DL204" i="7"/>
  <c r="DP204" i="7"/>
  <c r="DT204" i="7"/>
  <c r="DX204" i="7"/>
  <c r="EB204" i="7"/>
  <c r="EF204" i="7"/>
  <c r="EJ204" i="7"/>
  <c r="EN204" i="7"/>
  <c r="ER204" i="7"/>
  <c r="EX204" i="7"/>
  <c r="FC204" i="7"/>
  <c r="FG204" i="7"/>
  <c r="FK204" i="7"/>
  <c r="FQ204" i="7"/>
  <c r="FU204" i="7"/>
  <c r="FY204" i="7"/>
  <c r="GC204" i="7"/>
  <c r="GG204" i="7"/>
  <c r="GK204" i="7"/>
  <c r="GO204" i="7"/>
  <c r="GS204" i="7"/>
  <c r="GW204" i="7"/>
  <c r="HA204" i="7"/>
  <c r="HE204" i="7"/>
  <c r="HI204" i="7"/>
  <c r="HM204" i="7"/>
  <c r="HQ204" i="7"/>
  <c r="HU204" i="7"/>
  <c r="HY204" i="7"/>
  <c r="IC204" i="7"/>
  <c r="IG204" i="7"/>
  <c r="IK204" i="7"/>
  <c r="IO204" i="7"/>
  <c r="IS204" i="7"/>
  <c r="IW204" i="7"/>
  <c r="JA204" i="7"/>
  <c r="JE204" i="7"/>
  <c r="JI204" i="7"/>
  <c r="JM204" i="7"/>
  <c r="JQ204" i="7"/>
  <c r="JU204" i="7"/>
  <c r="AP202" i="7"/>
  <c r="AT202" i="7"/>
  <c r="AX202" i="7"/>
  <c r="BB202" i="7"/>
  <c r="BF202" i="7"/>
  <c r="BJ202" i="7"/>
  <c r="BN202" i="7"/>
  <c r="BR202" i="7"/>
  <c r="BV202" i="7"/>
  <c r="BZ202" i="7"/>
  <c r="CD202" i="7"/>
  <c r="CH202" i="7"/>
  <c r="CL202" i="7"/>
  <c r="CP202" i="7"/>
  <c r="CT202" i="7"/>
  <c r="CX202" i="7"/>
  <c r="DB202" i="7"/>
  <c r="DF202" i="7"/>
  <c r="DJ202" i="7"/>
  <c r="DN202" i="7"/>
  <c r="DR202" i="7"/>
  <c r="DV202" i="7"/>
  <c r="DZ202" i="7"/>
  <c r="ED202" i="7"/>
  <c r="EH202" i="7"/>
  <c r="EL202" i="7"/>
  <c r="EP202" i="7"/>
  <c r="ET202" i="7"/>
  <c r="EZ202" i="7"/>
  <c r="FD202" i="7"/>
  <c r="FH202" i="7"/>
  <c r="FL202" i="7"/>
  <c r="FR202" i="7"/>
  <c r="FV202" i="7"/>
  <c r="FZ202" i="7"/>
  <c r="GD202" i="7"/>
  <c r="GH202" i="7"/>
  <c r="GL202" i="7"/>
  <c r="GP202" i="7"/>
  <c r="GT202" i="7"/>
  <c r="GX202" i="7"/>
  <c r="HB202" i="7"/>
  <c r="HF202" i="7"/>
  <c r="HJ202" i="7"/>
  <c r="HN202" i="7"/>
  <c r="HR202" i="7"/>
  <c r="HV202" i="7"/>
  <c r="HZ202" i="7"/>
  <c r="ID202" i="7"/>
  <c r="IH202" i="7"/>
  <c r="IL202" i="7"/>
  <c r="IP202" i="7"/>
  <c r="IT202" i="7"/>
  <c r="IX202" i="7"/>
  <c r="JB202" i="7"/>
  <c r="JF202" i="7"/>
  <c r="JJ202" i="7"/>
  <c r="JN202" i="7"/>
  <c r="JR202" i="7"/>
  <c r="AQ202" i="7"/>
  <c r="AU202" i="7"/>
  <c r="AY202" i="7"/>
  <c r="BC202" i="7"/>
  <c r="BG202" i="7"/>
  <c r="BK202" i="7"/>
  <c r="BO202" i="7"/>
  <c r="BS202" i="7"/>
  <c r="BW202" i="7"/>
  <c r="CA202" i="7"/>
  <c r="CE202" i="7"/>
  <c r="CI202" i="7"/>
  <c r="CM202" i="7"/>
  <c r="CQ202" i="7"/>
  <c r="CU202" i="7"/>
  <c r="CY202" i="7"/>
  <c r="DC202" i="7"/>
  <c r="DG202" i="7"/>
  <c r="DK202" i="7"/>
  <c r="DO202" i="7"/>
  <c r="DS202" i="7"/>
  <c r="DW202" i="7"/>
  <c r="EA202" i="7"/>
  <c r="EE202" i="7"/>
  <c r="EI202" i="7"/>
  <c r="EM202" i="7"/>
  <c r="EQ202" i="7"/>
  <c r="EU202" i="7"/>
  <c r="FA202" i="7"/>
  <c r="FE202" i="7"/>
  <c r="FI202" i="7"/>
  <c r="FM202" i="7"/>
  <c r="FS202" i="7"/>
  <c r="FW202" i="7"/>
  <c r="GA202" i="7"/>
  <c r="GE202" i="7"/>
  <c r="GI202" i="7"/>
  <c r="GM202" i="7"/>
  <c r="GQ202" i="7"/>
  <c r="GU202" i="7"/>
  <c r="GY202" i="7"/>
  <c r="HC202" i="7"/>
  <c r="HG202" i="7"/>
  <c r="HK202" i="7"/>
  <c r="HO202" i="7"/>
  <c r="HS202" i="7"/>
  <c r="HW202" i="7"/>
  <c r="IA202" i="7"/>
  <c r="IE202" i="7"/>
  <c r="II202" i="7"/>
  <c r="IM202" i="7"/>
  <c r="IQ202" i="7"/>
  <c r="IU202" i="7"/>
  <c r="IY202" i="7"/>
  <c r="JC202" i="7"/>
  <c r="JG202" i="7"/>
  <c r="JK202" i="7"/>
  <c r="JO202" i="7"/>
  <c r="JS202" i="7"/>
  <c r="AR202" i="7"/>
  <c r="AV202" i="7"/>
  <c r="AZ202" i="7"/>
  <c r="BD202" i="7"/>
  <c r="BH202" i="7"/>
  <c r="BL202" i="7"/>
  <c r="BP202" i="7"/>
  <c r="BT202" i="7"/>
  <c r="BX202" i="7"/>
  <c r="CB202" i="7"/>
  <c r="CF202" i="7"/>
  <c r="CJ202" i="7"/>
  <c r="CN202" i="7"/>
  <c r="CR202" i="7"/>
  <c r="CV202" i="7"/>
  <c r="CZ202" i="7"/>
  <c r="DD202" i="7"/>
  <c r="DH202" i="7"/>
  <c r="DL202" i="7"/>
  <c r="DP202" i="7"/>
  <c r="DT202" i="7"/>
  <c r="DX202" i="7"/>
  <c r="EB202" i="7"/>
  <c r="EF202" i="7"/>
  <c r="EJ202" i="7"/>
  <c r="EN202" i="7"/>
  <c r="ER202" i="7"/>
  <c r="EX202" i="7"/>
  <c r="FB202" i="7"/>
  <c r="FF202" i="7"/>
  <c r="FJ202" i="7"/>
  <c r="FP202" i="7"/>
  <c r="FT202" i="7"/>
  <c r="FX202" i="7"/>
  <c r="GB202" i="7"/>
  <c r="GF202" i="7"/>
  <c r="GJ202" i="7"/>
  <c r="GN202" i="7"/>
  <c r="GR202" i="7"/>
  <c r="GV202" i="7"/>
  <c r="GZ202" i="7"/>
  <c r="HD202" i="7"/>
  <c r="HH202" i="7"/>
  <c r="HL202" i="7"/>
  <c r="HP202" i="7"/>
  <c r="HT202" i="7"/>
  <c r="HX202" i="7"/>
  <c r="IB202" i="7"/>
  <c r="IF202" i="7"/>
  <c r="IJ202" i="7"/>
  <c r="IN202" i="7"/>
  <c r="IR202" i="7"/>
  <c r="IV202" i="7"/>
  <c r="IZ202" i="7"/>
  <c r="JD202" i="7"/>
  <c r="JH202" i="7"/>
  <c r="JL202" i="7"/>
  <c r="JP202" i="7"/>
  <c r="JT202" i="7"/>
  <c r="AO202" i="7"/>
  <c r="AS202" i="7"/>
  <c r="AW202" i="7"/>
  <c r="BA202" i="7"/>
  <c r="BE202" i="7"/>
  <c r="BI202" i="7"/>
  <c r="BM202" i="7"/>
  <c r="BQ202" i="7"/>
  <c r="BU202" i="7"/>
  <c r="BY202" i="7"/>
  <c r="CC202" i="7"/>
  <c r="CG202" i="7"/>
  <c r="CK202" i="7"/>
  <c r="CO202" i="7"/>
  <c r="CS202" i="7"/>
  <c r="CW202" i="7"/>
  <c r="DA202" i="7"/>
  <c r="DE202" i="7"/>
  <c r="DI202" i="7"/>
  <c r="DM202" i="7"/>
  <c r="DQ202" i="7"/>
  <c r="DU202" i="7"/>
  <c r="DY202" i="7"/>
  <c r="EC202" i="7"/>
  <c r="EG202" i="7"/>
  <c r="EK202" i="7"/>
  <c r="EO202" i="7"/>
  <c r="ES202" i="7"/>
  <c r="EY202" i="7"/>
  <c r="FC202" i="7"/>
  <c r="FG202" i="7"/>
  <c r="FK202" i="7"/>
  <c r="FQ202" i="7"/>
  <c r="FU202" i="7"/>
  <c r="FY202" i="7"/>
  <c r="GC202" i="7"/>
  <c r="GG202" i="7"/>
  <c r="GK202" i="7"/>
  <c r="GO202" i="7"/>
  <c r="GS202" i="7"/>
  <c r="GW202" i="7"/>
  <c r="HA202" i="7"/>
  <c r="HE202" i="7"/>
  <c r="HI202" i="7"/>
  <c r="HM202" i="7"/>
  <c r="HQ202" i="7"/>
  <c r="HU202" i="7"/>
  <c r="HY202" i="7"/>
  <c r="IC202" i="7"/>
  <c r="IG202" i="7"/>
  <c r="IK202" i="7"/>
  <c r="IO202" i="7"/>
  <c r="IS202" i="7"/>
  <c r="IW202" i="7"/>
  <c r="JA202" i="7"/>
  <c r="JE202" i="7"/>
  <c r="JI202" i="7"/>
  <c r="JM202" i="7"/>
  <c r="JQ202" i="7"/>
  <c r="JU202" i="7"/>
  <c r="AN200" i="7"/>
  <c r="AR200" i="7"/>
  <c r="AV200" i="7"/>
  <c r="AZ200" i="7"/>
  <c r="BD200" i="7"/>
  <c r="BH200" i="7"/>
  <c r="BL200" i="7"/>
  <c r="BP200" i="7"/>
  <c r="BT200" i="7"/>
  <c r="BX200" i="7"/>
  <c r="CB200" i="7"/>
  <c r="CF200" i="7"/>
  <c r="CJ200" i="7"/>
  <c r="CN200" i="7"/>
  <c r="CR200" i="7"/>
  <c r="CV200" i="7"/>
  <c r="CZ200" i="7"/>
  <c r="DD200" i="7"/>
  <c r="DH200" i="7"/>
  <c r="DL200" i="7"/>
  <c r="DP200" i="7"/>
  <c r="DT200" i="7"/>
  <c r="DY200" i="7"/>
  <c r="ED200" i="7"/>
  <c r="EH200" i="7"/>
  <c r="EL200" i="7"/>
  <c r="EP200" i="7"/>
  <c r="EV200" i="7"/>
  <c r="EZ200" i="7"/>
  <c r="FD200" i="7"/>
  <c r="FH200" i="7"/>
  <c r="FL200" i="7"/>
  <c r="FP200" i="7"/>
  <c r="FT200" i="7"/>
  <c r="FX200" i="7"/>
  <c r="GB200" i="7"/>
  <c r="GF200" i="7"/>
  <c r="GJ200" i="7"/>
  <c r="GN200" i="7"/>
  <c r="GR200" i="7"/>
  <c r="GV200" i="7"/>
  <c r="GZ200" i="7"/>
  <c r="HD200" i="7"/>
  <c r="HH200" i="7"/>
  <c r="HL200" i="7"/>
  <c r="HP200" i="7"/>
  <c r="HT200" i="7"/>
  <c r="HX200" i="7"/>
  <c r="IB200" i="7"/>
  <c r="IF200" i="7"/>
  <c r="IJ200" i="7"/>
  <c r="IN200" i="7"/>
  <c r="IR200" i="7"/>
  <c r="IV200" i="7"/>
  <c r="IZ200" i="7"/>
  <c r="JD200" i="7"/>
  <c r="JH200" i="7"/>
  <c r="JL200" i="7"/>
  <c r="JP200" i="7"/>
  <c r="JT200" i="7"/>
  <c r="AO200" i="7"/>
  <c r="AS200" i="7"/>
  <c r="AW200" i="7"/>
  <c r="BA200" i="7"/>
  <c r="BE200" i="7"/>
  <c r="BI200" i="7"/>
  <c r="BM200" i="7"/>
  <c r="BQ200" i="7"/>
  <c r="BU200" i="7"/>
  <c r="BY200" i="7"/>
  <c r="CC200" i="7"/>
  <c r="CG200" i="7"/>
  <c r="CK200" i="7"/>
  <c r="CO200" i="7"/>
  <c r="CS200" i="7"/>
  <c r="CW200" i="7"/>
  <c r="DA200" i="7"/>
  <c r="DE200" i="7"/>
  <c r="DI200" i="7"/>
  <c r="DM200" i="7"/>
  <c r="DQ200" i="7"/>
  <c r="DU200" i="7"/>
  <c r="EA200" i="7"/>
  <c r="EE200" i="7"/>
  <c r="EI200" i="7"/>
  <c r="EM200" i="7"/>
  <c r="EQ200" i="7"/>
  <c r="EW200" i="7"/>
  <c r="FA200" i="7"/>
  <c r="FE200" i="7"/>
  <c r="FI200" i="7"/>
  <c r="FM200" i="7"/>
  <c r="FQ200" i="7"/>
  <c r="FU200" i="7"/>
  <c r="FY200" i="7"/>
  <c r="GC200" i="7"/>
  <c r="GG200" i="7"/>
  <c r="GK200" i="7"/>
  <c r="GO200" i="7"/>
  <c r="GS200" i="7"/>
  <c r="GW200" i="7"/>
  <c r="HA200" i="7"/>
  <c r="HE200" i="7"/>
  <c r="HI200" i="7"/>
  <c r="HM200" i="7"/>
  <c r="HQ200" i="7"/>
  <c r="HU200" i="7"/>
  <c r="HY200" i="7"/>
  <c r="IC200" i="7"/>
  <c r="IG200" i="7"/>
  <c r="IK200" i="7"/>
  <c r="IO200" i="7"/>
  <c r="IS200" i="7"/>
  <c r="IW200" i="7"/>
  <c r="JA200" i="7"/>
  <c r="JE200" i="7"/>
  <c r="JI200" i="7"/>
  <c r="JM200" i="7"/>
  <c r="JQ200" i="7"/>
  <c r="JU200" i="7"/>
  <c r="AP200" i="7"/>
  <c r="AT200" i="7"/>
  <c r="AX200" i="7"/>
  <c r="BB200" i="7"/>
  <c r="BF200" i="7"/>
  <c r="BJ200" i="7"/>
  <c r="BN200" i="7"/>
  <c r="BR200" i="7"/>
  <c r="BV200" i="7"/>
  <c r="BZ200" i="7"/>
  <c r="CD200" i="7"/>
  <c r="CH200" i="7"/>
  <c r="CL200" i="7"/>
  <c r="CP200" i="7"/>
  <c r="CT200" i="7"/>
  <c r="CX200" i="7"/>
  <c r="DB200" i="7"/>
  <c r="DF200" i="7"/>
  <c r="DJ200" i="7"/>
  <c r="DN200" i="7"/>
  <c r="DR200" i="7"/>
  <c r="DV200" i="7"/>
  <c r="EB200" i="7"/>
  <c r="EF200" i="7"/>
  <c r="EJ200" i="7"/>
  <c r="EN200" i="7"/>
  <c r="ET200" i="7"/>
  <c r="EX200" i="7"/>
  <c r="FB200" i="7"/>
  <c r="FF200" i="7"/>
  <c r="FJ200" i="7"/>
  <c r="FN200" i="7"/>
  <c r="FR200" i="7"/>
  <c r="FV200" i="7"/>
  <c r="FZ200" i="7"/>
  <c r="GD200" i="7"/>
  <c r="GH200" i="7"/>
  <c r="GL200" i="7"/>
  <c r="GP200" i="7"/>
  <c r="GT200" i="7"/>
  <c r="GX200" i="7"/>
  <c r="HB200" i="7"/>
  <c r="HF200" i="7"/>
  <c r="HJ200" i="7"/>
  <c r="HN200" i="7"/>
  <c r="HR200" i="7"/>
  <c r="HV200" i="7"/>
  <c r="HZ200" i="7"/>
  <c r="ID200" i="7"/>
  <c r="IH200" i="7"/>
  <c r="IL200" i="7"/>
  <c r="IP200" i="7"/>
  <c r="IT200" i="7"/>
  <c r="IX200" i="7"/>
  <c r="JB200" i="7"/>
  <c r="JF200" i="7"/>
  <c r="JJ200" i="7"/>
  <c r="JN200" i="7"/>
  <c r="JR200" i="7"/>
  <c r="AQ200" i="7"/>
  <c r="AU200" i="7"/>
  <c r="AY200" i="7"/>
  <c r="BC200" i="7"/>
  <c r="BG200" i="7"/>
  <c r="BK200" i="7"/>
  <c r="BO200" i="7"/>
  <c r="BS200" i="7"/>
  <c r="BW200" i="7"/>
  <c r="CA200" i="7"/>
  <c r="CE200" i="7"/>
  <c r="CI200" i="7"/>
  <c r="CM200" i="7"/>
  <c r="CQ200" i="7"/>
  <c r="CU200" i="7"/>
  <c r="CY200" i="7"/>
  <c r="DC200" i="7"/>
  <c r="DG200" i="7"/>
  <c r="DK200" i="7"/>
  <c r="DO200" i="7"/>
  <c r="DS200" i="7"/>
  <c r="DW200" i="7"/>
  <c r="EC200" i="7"/>
  <c r="EG200" i="7"/>
  <c r="EK200" i="7"/>
  <c r="EO200" i="7"/>
  <c r="EU200" i="7"/>
  <c r="EY200" i="7"/>
  <c r="FC200" i="7"/>
  <c r="FG200" i="7"/>
  <c r="FK200" i="7"/>
  <c r="FO200" i="7"/>
  <c r="FS200" i="7"/>
  <c r="FW200" i="7"/>
  <c r="GA200" i="7"/>
  <c r="GE200" i="7"/>
  <c r="GI200" i="7"/>
  <c r="GM200" i="7"/>
  <c r="GQ200" i="7"/>
  <c r="GU200" i="7"/>
  <c r="GY200" i="7"/>
  <c r="HC200" i="7"/>
  <c r="HG200" i="7"/>
  <c r="HK200" i="7"/>
  <c r="HO200" i="7"/>
  <c r="HS200" i="7"/>
  <c r="HW200" i="7"/>
  <c r="IA200" i="7"/>
  <c r="IE200" i="7"/>
  <c r="II200" i="7"/>
  <c r="IM200" i="7"/>
  <c r="IQ200" i="7"/>
  <c r="IU200" i="7"/>
  <c r="IY200" i="7"/>
  <c r="JC200" i="7"/>
  <c r="JG200" i="7"/>
  <c r="JK200" i="7"/>
  <c r="JO200" i="7"/>
  <c r="JS200" i="7"/>
  <c r="L199" i="7"/>
  <c r="O199" i="7"/>
  <c r="L197" i="7"/>
  <c r="O197" i="7"/>
  <c r="AN197" i="7" s="1"/>
  <c r="L195" i="7"/>
  <c r="M195" i="7" s="1"/>
  <c r="O195" i="7"/>
  <c r="L193" i="7"/>
  <c r="O193" i="7"/>
  <c r="AN193" i="7" s="1"/>
  <c r="ES190" i="7"/>
  <c r="O190" i="7"/>
  <c r="L188" i="7"/>
  <c r="O188" i="7"/>
  <c r="AN188" i="7" s="1"/>
  <c r="L186" i="7"/>
  <c r="M186" i="7" s="1"/>
  <c r="O186" i="7"/>
  <c r="L184" i="7"/>
  <c r="O184" i="7"/>
  <c r="L182" i="7"/>
  <c r="O182" i="7"/>
  <c r="AN182" i="7" s="1"/>
  <c r="ES180" i="7"/>
  <c r="O180" i="7"/>
  <c r="L178" i="7"/>
  <c r="O178" i="7"/>
  <c r="L176" i="7"/>
  <c r="O176" i="7"/>
  <c r="AN176" i="7" s="1"/>
  <c r="L174" i="7"/>
  <c r="O174" i="7"/>
  <c r="AN174" i="7" s="1"/>
  <c r="ES172" i="7"/>
  <c r="O172" i="7"/>
  <c r="AN172" i="7" s="1"/>
  <c r="AO168" i="7"/>
  <c r="AS168" i="7"/>
  <c r="AW168" i="7"/>
  <c r="BA168" i="7"/>
  <c r="BE168" i="7"/>
  <c r="BI168" i="7"/>
  <c r="BM168" i="7"/>
  <c r="BQ168" i="7"/>
  <c r="BU168" i="7"/>
  <c r="BY168" i="7"/>
  <c r="CC168" i="7"/>
  <c r="CG168" i="7"/>
  <c r="CK168" i="7"/>
  <c r="CO168" i="7"/>
  <c r="CS168" i="7"/>
  <c r="CW168" i="7"/>
  <c r="DA168" i="7"/>
  <c r="DH168" i="7"/>
  <c r="DL168" i="7"/>
  <c r="DP168" i="7"/>
  <c r="DT168" i="7"/>
  <c r="DZ168" i="7"/>
  <c r="ED168" i="7"/>
  <c r="EH168" i="7"/>
  <c r="EL168" i="7"/>
  <c r="EP168" i="7"/>
  <c r="ET168" i="7"/>
  <c r="EX168" i="7"/>
  <c r="FB168" i="7"/>
  <c r="FF168" i="7"/>
  <c r="FJ168" i="7"/>
  <c r="FN168" i="7"/>
  <c r="FR168" i="7"/>
  <c r="FV168" i="7"/>
  <c r="FZ168" i="7"/>
  <c r="GD168" i="7"/>
  <c r="GH168" i="7"/>
  <c r="GL168" i="7"/>
  <c r="GP168" i="7"/>
  <c r="GT168" i="7"/>
  <c r="GX168" i="7"/>
  <c r="HB168" i="7"/>
  <c r="HF168" i="7"/>
  <c r="HJ168" i="7"/>
  <c r="HN168" i="7"/>
  <c r="HR168" i="7"/>
  <c r="HV168" i="7"/>
  <c r="HZ168" i="7"/>
  <c r="ID168" i="7"/>
  <c r="IH168" i="7"/>
  <c r="IL168" i="7"/>
  <c r="IP168" i="7"/>
  <c r="IT168" i="7"/>
  <c r="IX168" i="7"/>
  <c r="JB168" i="7"/>
  <c r="JF168" i="7"/>
  <c r="JJ168" i="7"/>
  <c r="JN168" i="7"/>
  <c r="JR168" i="7"/>
  <c r="AP168" i="7"/>
  <c r="AT168" i="7"/>
  <c r="AX168" i="7"/>
  <c r="BB168" i="7"/>
  <c r="BF168" i="7"/>
  <c r="BJ168" i="7"/>
  <c r="BN168" i="7"/>
  <c r="BR168" i="7"/>
  <c r="BV168" i="7"/>
  <c r="BZ168" i="7"/>
  <c r="CD168" i="7"/>
  <c r="CH168" i="7"/>
  <c r="CL168" i="7"/>
  <c r="CP168" i="7"/>
  <c r="CT168" i="7"/>
  <c r="CX168" i="7"/>
  <c r="DC168" i="7"/>
  <c r="DI168" i="7"/>
  <c r="DM168" i="7"/>
  <c r="DQ168" i="7"/>
  <c r="DU168" i="7"/>
  <c r="EA168" i="7"/>
  <c r="EE168" i="7"/>
  <c r="EI168" i="7"/>
  <c r="EM168" i="7"/>
  <c r="EQ168" i="7"/>
  <c r="EU168" i="7"/>
  <c r="EY168" i="7"/>
  <c r="FC168" i="7"/>
  <c r="FG168" i="7"/>
  <c r="FK168" i="7"/>
  <c r="FO168" i="7"/>
  <c r="FS168" i="7"/>
  <c r="FW168" i="7"/>
  <c r="GA168" i="7"/>
  <c r="GE168" i="7"/>
  <c r="GI168" i="7"/>
  <c r="GM168" i="7"/>
  <c r="GQ168" i="7"/>
  <c r="GU168" i="7"/>
  <c r="GY168" i="7"/>
  <c r="HC168" i="7"/>
  <c r="HG168" i="7"/>
  <c r="HK168" i="7"/>
  <c r="HO168" i="7"/>
  <c r="HS168" i="7"/>
  <c r="HW168" i="7"/>
  <c r="IA168" i="7"/>
  <c r="IE168" i="7"/>
  <c r="II168" i="7"/>
  <c r="IM168" i="7"/>
  <c r="IQ168" i="7"/>
  <c r="IU168" i="7"/>
  <c r="IY168" i="7"/>
  <c r="JC168" i="7"/>
  <c r="JG168" i="7"/>
  <c r="JK168" i="7"/>
  <c r="JO168" i="7"/>
  <c r="JS168" i="7"/>
  <c r="AQ168" i="7"/>
  <c r="AU168" i="7"/>
  <c r="AY168" i="7"/>
  <c r="BC168" i="7"/>
  <c r="BG168" i="7"/>
  <c r="BK168" i="7"/>
  <c r="BO168" i="7"/>
  <c r="BS168" i="7"/>
  <c r="BW168" i="7"/>
  <c r="CA168" i="7"/>
  <c r="CE168" i="7"/>
  <c r="CI168" i="7"/>
  <c r="CM168" i="7"/>
  <c r="CQ168" i="7"/>
  <c r="CU168" i="7"/>
  <c r="CY168" i="7"/>
  <c r="DF168" i="7"/>
  <c r="DJ168" i="7"/>
  <c r="DN168" i="7"/>
  <c r="DR168" i="7"/>
  <c r="DX168" i="7"/>
  <c r="EB168" i="7"/>
  <c r="EF168" i="7"/>
  <c r="EJ168" i="7"/>
  <c r="EN168" i="7"/>
  <c r="ER168" i="7"/>
  <c r="EV168" i="7"/>
  <c r="EZ168" i="7"/>
  <c r="FD168" i="7"/>
  <c r="FH168" i="7"/>
  <c r="FL168" i="7"/>
  <c r="FP168" i="7"/>
  <c r="FT168" i="7"/>
  <c r="FX168" i="7"/>
  <c r="GB168" i="7"/>
  <c r="GF168" i="7"/>
  <c r="GJ168" i="7"/>
  <c r="GN168" i="7"/>
  <c r="GR168" i="7"/>
  <c r="GV168" i="7"/>
  <c r="GZ168" i="7"/>
  <c r="HD168" i="7"/>
  <c r="HH168" i="7"/>
  <c r="HL168" i="7"/>
  <c r="HP168" i="7"/>
  <c r="HT168" i="7"/>
  <c r="HX168" i="7"/>
  <c r="IB168" i="7"/>
  <c r="IF168" i="7"/>
  <c r="IJ168" i="7"/>
  <c r="IN168" i="7"/>
  <c r="IR168" i="7"/>
  <c r="IV168" i="7"/>
  <c r="IZ168" i="7"/>
  <c r="JD168" i="7"/>
  <c r="JH168" i="7"/>
  <c r="JL168" i="7"/>
  <c r="JP168" i="7"/>
  <c r="JT168" i="7"/>
  <c r="AR168" i="7"/>
  <c r="AV168" i="7"/>
  <c r="AZ168" i="7"/>
  <c r="BD168" i="7"/>
  <c r="BH168" i="7"/>
  <c r="BL168" i="7"/>
  <c r="BP168" i="7"/>
  <c r="BT168" i="7"/>
  <c r="BX168" i="7"/>
  <c r="CB168" i="7"/>
  <c r="CF168" i="7"/>
  <c r="CJ168" i="7"/>
  <c r="CN168" i="7"/>
  <c r="CR168" i="7"/>
  <c r="CV168" i="7"/>
  <c r="CZ168" i="7"/>
  <c r="DG168" i="7"/>
  <c r="DK168" i="7"/>
  <c r="DO168" i="7"/>
  <c r="DS168" i="7"/>
  <c r="DY168" i="7"/>
  <c r="EC168" i="7"/>
  <c r="EG168" i="7"/>
  <c r="EK168" i="7"/>
  <c r="EO168" i="7"/>
  <c r="ES168" i="7"/>
  <c r="EW168" i="7"/>
  <c r="FA168" i="7"/>
  <c r="FE168" i="7"/>
  <c r="FI168" i="7"/>
  <c r="FM168" i="7"/>
  <c r="FQ168" i="7"/>
  <c r="FU168" i="7"/>
  <c r="FY168" i="7"/>
  <c r="GC168" i="7"/>
  <c r="GG168" i="7"/>
  <c r="GK168" i="7"/>
  <c r="GO168" i="7"/>
  <c r="GS168" i="7"/>
  <c r="GW168" i="7"/>
  <c r="HA168" i="7"/>
  <c r="HE168" i="7"/>
  <c r="HI168" i="7"/>
  <c r="HM168" i="7"/>
  <c r="HQ168" i="7"/>
  <c r="HU168" i="7"/>
  <c r="HY168" i="7"/>
  <c r="IC168" i="7"/>
  <c r="IG168" i="7"/>
  <c r="IK168" i="7"/>
  <c r="IO168" i="7"/>
  <c r="IS168" i="7"/>
  <c r="IW168" i="7"/>
  <c r="JA168" i="7"/>
  <c r="JE168" i="7"/>
  <c r="JI168" i="7"/>
  <c r="JM168" i="7"/>
  <c r="JQ168" i="7"/>
  <c r="JU168" i="7"/>
  <c r="AO166" i="7"/>
  <c r="AS166" i="7"/>
  <c r="AW166" i="7"/>
  <c r="BA166" i="7"/>
  <c r="BE166" i="7"/>
  <c r="BI166" i="7"/>
  <c r="BM166" i="7"/>
  <c r="BQ166" i="7"/>
  <c r="BU166" i="7"/>
  <c r="BY166" i="7"/>
  <c r="CC166" i="7"/>
  <c r="CG166" i="7"/>
  <c r="CK166" i="7"/>
  <c r="CO166" i="7"/>
  <c r="CS166" i="7"/>
  <c r="CW166" i="7"/>
  <c r="DA166" i="7"/>
  <c r="DG166" i="7"/>
  <c r="DL166" i="7"/>
  <c r="DP166" i="7"/>
  <c r="DT166" i="7"/>
  <c r="DZ166" i="7"/>
  <c r="ED166" i="7"/>
  <c r="EH166" i="7"/>
  <c r="EL166" i="7"/>
  <c r="EP166" i="7"/>
  <c r="ET166" i="7"/>
  <c r="EX166" i="7"/>
  <c r="FB166" i="7"/>
  <c r="FF166" i="7"/>
  <c r="FJ166" i="7"/>
  <c r="FN166" i="7"/>
  <c r="FR166" i="7"/>
  <c r="FV166" i="7"/>
  <c r="FZ166" i="7"/>
  <c r="GD166" i="7"/>
  <c r="GH166" i="7"/>
  <c r="GL166" i="7"/>
  <c r="GP166" i="7"/>
  <c r="GT166" i="7"/>
  <c r="GX166" i="7"/>
  <c r="HB166" i="7"/>
  <c r="HF166" i="7"/>
  <c r="HJ166" i="7"/>
  <c r="HN166" i="7"/>
  <c r="AP166" i="7"/>
  <c r="AT166" i="7"/>
  <c r="AX166" i="7"/>
  <c r="BB166" i="7"/>
  <c r="BF166" i="7"/>
  <c r="BJ166" i="7"/>
  <c r="BN166" i="7"/>
  <c r="BR166" i="7"/>
  <c r="BV166" i="7"/>
  <c r="BZ166" i="7"/>
  <c r="CD166" i="7"/>
  <c r="CH166" i="7"/>
  <c r="CL166" i="7"/>
  <c r="CP166" i="7"/>
  <c r="CT166" i="7"/>
  <c r="CX166" i="7"/>
  <c r="DC166" i="7"/>
  <c r="DI166" i="7"/>
  <c r="DM166" i="7"/>
  <c r="DQ166" i="7"/>
  <c r="DU166" i="7"/>
  <c r="EA166" i="7"/>
  <c r="EE166" i="7"/>
  <c r="EI166" i="7"/>
  <c r="EM166" i="7"/>
  <c r="EQ166" i="7"/>
  <c r="EU166" i="7"/>
  <c r="EY166" i="7"/>
  <c r="FC166" i="7"/>
  <c r="FG166" i="7"/>
  <c r="FK166" i="7"/>
  <c r="FO166" i="7"/>
  <c r="FS166" i="7"/>
  <c r="FW166" i="7"/>
  <c r="GA166" i="7"/>
  <c r="GE166" i="7"/>
  <c r="GI166" i="7"/>
  <c r="GM166" i="7"/>
  <c r="GQ166" i="7"/>
  <c r="GU166" i="7"/>
  <c r="GY166" i="7"/>
  <c r="HC166" i="7"/>
  <c r="HG166" i="7"/>
  <c r="HK166" i="7"/>
  <c r="HO166" i="7"/>
  <c r="AQ166" i="7"/>
  <c r="AU166" i="7"/>
  <c r="AY166" i="7"/>
  <c r="BC166" i="7"/>
  <c r="BG166" i="7"/>
  <c r="BK166" i="7"/>
  <c r="BO166" i="7"/>
  <c r="BS166" i="7"/>
  <c r="BW166" i="7"/>
  <c r="CA166" i="7"/>
  <c r="CE166" i="7"/>
  <c r="CI166" i="7"/>
  <c r="CM166" i="7"/>
  <c r="CQ166" i="7"/>
  <c r="CU166" i="7"/>
  <c r="CY166" i="7"/>
  <c r="DE166" i="7"/>
  <c r="DJ166" i="7"/>
  <c r="DN166" i="7"/>
  <c r="DR166" i="7"/>
  <c r="DX166" i="7"/>
  <c r="EB166" i="7"/>
  <c r="EF166" i="7"/>
  <c r="EJ166" i="7"/>
  <c r="EN166" i="7"/>
  <c r="ER166" i="7"/>
  <c r="EV166" i="7"/>
  <c r="EZ166" i="7"/>
  <c r="FD166" i="7"/>
  <c r="FH166" i="7"/>
  <c r="FL166" i="7"/>
  <c r="FP166" i="7"/>
  <c r="FT166" i="7"/>
  <c r="FX166" i="7"/>
  <c r="GB166" i="7"/>
  <c r="GF166" i="7"/>
  <c r="GJ166" i="7"/>
  <c r="GN166" i="7"/>
  <c r="GR166" i="7"/>
  <c r="GV166" i="7"/>
  <c r="GZ166" i="7"/>
  <c r="HD166" i="7"/>
  <c r="HH166" i="7"/>
  <c r="HL166" i="7"/>
  <c r="HP166" i="7"/>
  <c r="HT166" i="7"/>
  <c r="HX166" i="7"/>
  <c r="IB166" i="7"/>
  <c r="IF166" i="7"/>
  <c r="IJ166" i="7"/>
  <c r="IN166" i="7"/>
  <c r="IR166" i="7"/>
  <c r="AR166" i="7"/>
  <c r="AV166" i="7"/>
  <c r="AZ166" i="7"/>
  <c r="BD166" i="7"/>
  <c r="BH166" i="7"/>
  <c r="BL166" i="7"/>
  <c r="BP166" i="7"/>
  <c r="BT166" i="7"/>
  <c r="BX166" i="7"/>
  <c r="CB166" i="7"/>
  <c r="CF166" i="7"/>
  <c r="CJ166" i="7"/>
  <c r="CN166" i="7"/>
  <c r="CR166" i="7"/>
  <c r="CV166" i="7"/>
  <c r="CZ166" i="7"/>
  <c r="DF166" i="7"/>
  <c r="DK166" i="7"/>
  <c r="DO166" i="7"/>
  <c r="DS166" i="7"/>
  <c r="DY166" i="7"/>
  <c r="EC166" i="7"/>
  <c r="EG166" i="7"/>
  <c r="EK166" i="7"/>
  <c r="EO166" i="7"/>
  <c r="ES166" i="7"/>
  <c r="EW166" i="7"/>
  <c r="FA166" i="7"/>
  <c r="FE166" i="7"/>
  <c r="FI166" i="7"/>
  <c r="FM166" i="7"/>
  <c r="FQ166" i="7"/>
  <c r="FU166" i="7"/>
  <c r="FY166" i="7"/>
  <c r="GC166" i="7"/>
  <c r="GG166" i="7"/>
  <c r="GS166" i="7"/>
  <c r="HI166" i="7"/>
  <c r="HS166" i="7"/>
  <c r="HY166" i="7"/>
  <c r="ID166" i="7"/>
  <c r="II166" i="7"/>
  <c r="IO166" i="7"/>
  <c r="IT166" i="7"/>
  <c r="IX166" i="7"/>
  <c r="JB166" i="7"/>
  <c r="JF166" i="7"/>
  <c r="JJ166" i="7"/>
  <c r="JN166" i="7"/>
  <c r="JR166" i="7"/>
  <c r="GW166" i="7"/>
  <c r="HM166" i="7"/>
  <c r="HU166" i="7"/>
  <c r="HZ166" i="7"/>
  <c r="IE166" i="7"/>
  <c r="IK166" i="7"/>
  <c r="IP166" i="7"/>
  <c r="IU166" i="7"/>
  <c r="IY166" i="7"/>
  <c r="JC166" i="7"/>
  <c r="JG166" i="7"/>
  <c r="JK166" i="7"/>
  <c r="JO166" i="7"/>
  <c r="JS166" i="7"/>
  <c r="GK166" i="7"/>
  <c r="HA166" i="7"/>
  <c r="HQ166" i="7"/>
  <c r="HV166" i="7"/>
  <c r="IA166" i="7"/>
  <c r="IG166" i="7"/>
  <c r="IL166" i="7"/>
  <c r="IQ166" i="7"/>
  <c r="IV166" i="7"/>
  <c r="IZ166" i="7"/>
  <c r="JD166" i="7"/>
  <c r="JH166" i="7"/>
  <c r="JL166" i="7"/>
  <c r="JP166" i="7"/>
  <c r="JT166" i="7"/>
  <c r="GO166" i="7"/>
  <c r="HE166" i="7"/>
  <c r="HR166" i="7"/>
  <c r="HW166" i="7"/>
  <c r="IC166" i="7"/>
  <c r="IH166" i="7"/>
  <c r="IM166" i="7"/>
  <c r="IS166" i="7"/>
  <c r="IW166" i="7"/>
  <c r="JA166" i="7"/>
  <c r="JE166" i="7"/>
  <c r="JI166" i="7"/>
  <c r="JM166" i="7"/>
  <c r="JQ166" i="7"/>
  <c r="JU166" i="7"/>
  <c r="AO164" i="7"/>
  <c r="AS164" i="7"/>
  <c r="AW164" i="7"/>
  <c r="BA164" i="7"/>
  <c r="BE164" i="7"/>
  <c r="BI164" i="7"/>
  <c r="BM164" i="7"/>
  <c r="BQ164" i="7"/>
  <c r="BU164" i="7"/>
  <c r="BY164" i="7"/>
  <c r="CC164" i="7"/>
  <c r="CG164" i="7"/>
  <c r="CK164" i="7"/>
  <c r="CO164" i="7"/>
  <c r="CS164" i="7"/>
  <c r="CW164" i="7"/>
  <c r="DA164" i="7"/>
  <c r="DG164" i="7"/>
  <c r="DL164" i="7"/>
  <c r="DP164" i="7"/>
  <c r="DT164" i="7"/>
  <c r="DZ164" i="7"/>
  <c r="ED164" i="7"/>
  <c r="EH164" i="7"/>
  <c r="EL164" i="7"/>
  <c r="EP164" i="7"/>
  <c r="ET164" i="7"/>
  <c r="EX164" i="7"/>
  <c r="FB164" i="7"/>
  <c r="FF164" i="7"/>
  <c r="FJ164" i="7"/>
  <c r="FN164" i="7"/>
  <c r="FR164" i="7"/>
  <c r="FV164" i="7"/>
  <c r="FZ164" i="7"/>
  <c r="GD164" i="7"/>
  <c r="GH164" i="7"/>
  <c r="GL164" i="7"/>
  <c r="GP164" i="7"/>
  <c r="GT164" i="7"/>
  <c r="GX164" i="7"/>
  <c r="HB164" i="7"/>
  <c r="HF164" i="7"/>
  <c r="HJ164" i="7"/>
  <c r="HN164" i="7"/>
  <c r="HR164" i="7"/>
  <c r="HV164" i="7"/>
  <c r="HZ164" i="7"/>
  <c r="ID164" i="7"/>
  <c r="IH164" i="7"/>
  <c r="IL164" i="7"/>
  <c r="IP164" i="7"/>
  <c r="IT164" i="7"/>
  <c r="IX164" i="7"/>
  <c r="JB164" i="7"/>
  <c r="JF164" i="7"/>
  <c r="JJ164" i="7"/>
  <c r="JN164" i="7"/>
  <c r="JR164" i="7"/>
  <c r="AP164" i="7"/>
  <c r="AT164" i="7"/>
  <c r="AX164" i="7"/>
  <c r="BB164" i="7"/>
  <c r="BF164" i="7"/>
  <c r="BJ164" i="7"/>
  <c r="BN164" i="7"/>
  <c r="BR164" i="7"/>
  <c r="BV164" i="7"/>
  <c r="BZ164" i="7"/>
  <c r="CD164" i="7"/>
  <c r="CH164" i="7"/>
  <c r="CL164" i="7"/>
  <c r="CP164" i="7"/>
  <c r="CT164" i="7"/>
  <c r="CX164" i="7"/>
  <c r="DC164" i="7"/>
  <c r="DH164" i="7"/>
  <c r="DM164" i="7"/>
  <c r="DQ164" i="7"/>
  <c r="DU164" i="7"/>
  <c r="EA164" i="7"/>
  <c r="EE164" i="7"/>
  <c r="EI164" i="7"/>
  <c r="EM164" i="7"/>
  <c r="EQ164" i="7"/>
  <c r="EU164" i="7"/>
  <c r="EY164" i="7"/>
  <c r="FC164" i="7"/>
  <c r="FG164" i="7"/>
  <c r="FK164" i="7"/>
  <c r="FO164" i="7"/>
  <c r="FS164" i="7"/>
  <c r="FW164" i="7"/>
  <c r="GA164" i="7"/>
  <c r="GE164" i="7"/>
  <c r="GI164" i="7"/>
  <c r="GM164" i="7"/>
  <c r="GQ164" i="7"/>
  <c r="GU164" i="7"/>
  <c r="GY164" i="7"/>
  <c r="HC164" i="7"/>
  <c r="HG164" i="7"/>
  <c r="HK164" i="7"/>
  <c r="HO164" i="7"/>
  <c r="HS164" i="7"/>
  <c r="HW164" i="7"/>
  <c r="IA164" i="7"/>
  <c r="IE164" i="7"/>
  <c r="II164" i="7"/>
  <c r="IM164" i="7"/>
  <c r="IQ164" i="7"/>
  <c r="IU164" i="7"/>
  <c r="IY164" i="7"/>
  <c r="JC164" i="7"/>
  <c r="JG164" i="7"/>
  <c r="JK164" i="7"/>
  <c r="JO164" i="7"/>
  <c r="JS164" i="7"/>
  <c r="AQ164" i="7"/>
  <c r="AU164" i="7"/>
  <c r="AY164" i="7"/>
  <c r="BC164" i="7"/>
  <c r="BG164" i="7"/>
  <c r="BK164" i="7"/>
  <c r="BO164" i="7"/>
  <c r="BS164" i="7"/>
  <c r="BW164" i="7"/>
  <c r="CA164" i="7"/>
  <c r="CE164" i="7"/>
  <c r="CI164" i="7"/>
  <c r="CM164" i="7"/>
  <c r="CQ164" i="7"/>
  <c r="CU164" i="7"/>
  <c r="CY164" i="7"/>
  <c r="DD164" i="7"/>
  <c r="DJ164" i="7"/>
  <c r="DN164" i="7"/>
  <c r="DR164" i="7"/>
  <c r="DX164" i="7"/>
  <c r="EB164" i="7"/>
  <c r="EF164" i="7"/>
  <c r="EJ164" i="7"/>
  <c r="EN164" i="7"/>
  <c r="ER164" i="7"/>
  <c r="EV164" i="7"/>
  <c r="EZ164" i="7"/>
  <c r="FD164" i="7"/>
  <c r="FH164" i="7"/>
  <c r="FL164" i="7"/>
  <c r="FP164" i="7"/>
  <c r="FT164" i="7"/>
  <c r="FX164" i="7"/>
  <c r="GB164" i="7"/>
  <c r="GF164" i="7"/>
  <c r="GJ164" i="7"/>
  <c r="GN164" i="7"/>
  <c r="GR164" i="7"/>
  <c r="GV164" i="7"/>
  <c r="GZ164" i="7"/>
  <c r="HD164" i="7"/>
  <c r="HH164" i="7"/>
  <c r="HL164" i="7"/>
  <c r="HP164" i="7"/>
  <c r="HT164" i="7"/>
  <c r="HX164" i="7"/>
  <c r="IB164" i="7"/>
  <c r="IF164" i="7"/>
  <c r="IJ164" i="7"/>
  <c r="IN164" i="7"/>
  <c r="IR164" i="7"/>
  <c r="IV164" i="7"/>
  <c r="IZ164" i="7"/>
  <c r="JD164" i="7"/>
  <c r="JH164" i="7"/>
  <c r="JL164" i="7"/>
  <c r="JP164" i="7"/>
  <c r="JT164" i="7"/>
  <c r="AR164" i="7"/>
  <c r="AV164" i="7"/>
  <c r="AZ164" i="7"/>
  <c r="BD164" i="7"/>
  <c r="BH164" i="7"/>
  <c r="BL164" i="7"/>
  <c r="BP164" i="7"/>
  <c r="BT164" i="7"/>
  <c r="BX164" i="7"/>
  <c r="CB164" i="7"/>
  <c r="CF164" i="7"/>
  <c r="CJ164" i="7"/>
  <c r="CN164" i="7"/>
  <c r="CR164" i="7"/>
  <c r="CV164" i="7"/>
  <c r="CZ164" i="7"/>
  <c r="DF164" i="7"/>
  <c r="DK164" i="7"/>
  <c r="DO164" i="7"/>
  <c r="DS164" i="7"/>
  <c r="DY164" i="7"/>
  <c r="EC164" i="7"/>
  <c r="EG164" i="7"/>
  <c r="EK164" i="7"/>
  <c r="EO164" i="7"/>
  <c r="ES164" i="7"/>
  <c r="EW164" i="7"/>
  <c r="FA164" i="7"/>
  <c r="FE164" i="7"/>
  <c r="FI164" i="7"/>
  <c r="FM164" i="7"/>
  <c r="FQ164" i="7"/>
  <c r="FU164" i="7"/>
  <c r="FY164" i="7"/>
  <c r="GC164" i="7"/>
  <c r="GG164" i="7"/>
  <c r="GK164" i="7"/>
  <c r="GO164" i="7"/>
  <c r="GS164" i="7"/>
  <c r="GW164" i="7"/>
  <c r="HA164" i="7"/>
  <c r="HE164" i="7"/>
  <c r="HI164" i="7"/>
  <c r="HM164" i="7"/>
  <c r="HQ164" i="7"/>
  <c r="HU164" i="7"/>
  <c r="HY164" i="7"/>
  <c r="IC164" i="7"/>
  <c r="IG164" i="7"/>
  <c r="IK164" i="7"/>
  <c r="IO164" i="7"/>
  <c r="IS164" i="7"/>
  <c r="IW164" i="7"/>
  <c r="JA164" i="7"/>
  <c r="JE164" i="7"/>
  <c r="JI164" i="7"/>
  <c r="JM164" i="7"/>
  <c r="JQ164" i="7"/>
  <c r="JU164" i="7"/>
  <c r="AN162" i="7"/>
  <c r="AR162" i="7"/>
  <c r="AV162" i="7"/>
  <c r="AZ162" i="7"/>
  <c r="BD162" i="7"/>
  <c r="BH162" i="7"/>
  <c r="BL162" i="7"/>
  <c r="BP162" i="7"/>
  <c r="BT162" i="7"/>
  <c r="BX162" i="7"/>
  <c r="CB162" i="7"/>
  <c r="CF162" i="7"/>
  <c r="CJ162" i="7"/>
  <c r="CN162" i="7"/>
  <c r="CR162" i="7"/>
  <c r="CV162" i="7"/>
  <c r="CZ162" i="7"/>
  <c r="DF162" i="7"/>
  <c r="DK162" i="7"/>
  <c r="DO162" i="7"/>
  <c r="DS162" i="7"/>
  <c r="DY162" i="7"/>
  <c r="EC162" i="7"/>
  <c r="EG162" i="7"/>
  <c r="EK162" i="7"/>
  <c r="EO162" i="7"/>
  <c r="ES162" i="7"/>
  <c r="EW162" i="7"/>
  <c r="FA162" i="7"/>
  <c r="FE162" i="7"/>
  <c r="FI162" i="7"/>
  <c r="FM162" i="7"/>
  <c r="FQ162" i="7"/>
  <c r="FU162" i="7"/>
  <c r="FY162" i="7"/>
  <c r="GC162" i="7"/>
  <c r="GG162" i="7"/>
  <c r="GK162" i="7"/>
  <c r="GO162" i="7"/>
  <c r="GS162" i="7"/>
  <c r="GW162" i="7"/>
  <c r="HA162" i="7"/>
  <c r="HE162" i="7"/>
  <c r="HI162" i="7"/>
  <c r="HM162" i="7"/>
  <c r="HQ162" i="7"/>
  <c r="HU162" i="7"/>
  <c r="HY162" i="7"/>
  <c r="IC162" i="7"/>
  <c r="IG162" i="7"/>
  <c r="IK162" i="7"/>
  <c r="IO162" i="7"/>
  <c r="IS162" i="7"/>
  <c r="IW162" i="7"/>
  <c r="JA162" i="7"/>
  <c r="JE162" i="7"/>
  <c r="JI162" i="7"/>
  <c r="JM162" i="7"/>
  <c r="JQ162" i="7"/>
  <c r="JU162" i="7"/>
  <c r="AO162" i="7"/>
  <c r="AS162" i="7"/>
  <c r="AW162" i="7"/>
  <c r="BA162" i="7"/>
  <c r="BE162" i="7"/>
  <c r="BI162" i="7"/>
  <c r="BM162" i="7"/>
  <c r="BQ162" i="7"/>
  <c r="BU162" i="7"/>
  <c r="BY162" i="7"/>
  <c r="CC162" i="7"/>
  <c r="CG162" i="7"/>
  <c r="CK162" i="7"/>
  <c r="CO162" i="7"/>
  <c r="CS162" i="7"/>
  <c r="CW162" i="7"/>
  <c r="DA162" i="7"/>
  <c r="DG162" i="7"/>
  <c r="DL162" i="7"/>
  <c r="DP162" i="7"/>
  <c r="DT162" i="7"/>
  <c r="DZ162" i="7"/>
  <c r="ED162" i="7"/>
  <c r="EH162" i="7"/>
  <c r="EL162" i="7"/>
  <c r="EP162" i="7"/>
  <c r="ET162" i="7"/>
  <c r="EX162" i="7"/>
  <c r="FB162" i="7"/>
  <c r="FF162" i="7"/>
  <c r="FJ162" i="7"/>
  <c r="FN162" i="7"/>
  <c r="FR162" i="7"/>
  <c r="FV162" i="7"/>
  <c r="FZ162" i="7"/>
  <c r="GD162" i="7"/>
  <c r="GH162" i="7"/>
  <c r="GL162" i="7"/>
  <c r="GP162" i="7"/>
  <c r="GT162" i="7"/>
  <c r="GX162" i="7"/>
  <c r="HB162" i="7"/>
  <c r="HF162" i="7"/>
  <c r="HJ162" i="7"/>
  <c r="HN162" i="7"/>
  <c r="HR162" i="7"/>
  <c r="HV162" i="7"/>
  <c r="HZ162" i="7"/>
  <c r="ID162" i="7"/>
  <c r="IH162" i="7"/>
  <c r="IL162" i="7"/>
  <c r="IP162" i="7"/>
  <c r="IT162" i="7"/>
  <c r="IX162" i="7"/>
  <c r="JB162" i="7"/>
  <c r="JF162" i="7"/>
  <c r="JJ162" i="7"/>
  <c r="JN162" i="7"/>
  <c r="JR162" i="7"/>
  <c r="AP162" i="7"/>
  <c r="AT162" i="7"/>
  <c r="AX162" i="7"/>
  <c r="BB162" i="7"/>
  <c r="BF162" i="7"/>
  <c r="BJ162" i="7"/>
  <c r="BN162" i="7"/>
  <c r="BR162" i="7"/>
  <c r="BV162" i="7"/>
  <c r="BZ162" i="7"/>
  <c r="CD162" i="7"/>
  <c r="CH162" i="7"/>
  <c r="CL162" i="7"/>
  <c r="CP162" i="7"/>
  <c r="CT162" i="7"/>
  <c r="CX162" i="7"/>
  <c r="DB162" i="7"/>
  <c r="DI162" i="7"/>
  <c r="DM162" i="7"/>
  <c r="DQ162" i="7"/>
  <c r="DU162" i="7"/>
  <c r="EA162" i="7"/>
  <c r="EE162" i="7"/>
  <c r="EI162" i="7"/>
  <c r="EM162" i="7"/>
  <c r="EQ162" i="7"/>
  <c r="EU162" i="7"/>
  <c r="EY162" i="7"/>
  <c r="FC162" i="7"/>
  <c r="FG162" i="7"/>
  <c r="FK162" i="7"/>
  <c r="FO162" i="7"/>
  <c r="FS162" i="7"/>
  <c r="FW162" i="7"/>
  <c r="GA162" i="7"/>
  <c r="GE162" i="7"/>
  <c r="GI162" i="7"/>
  <c r="GM162" i="7"/>
  <c r="GQ162" i="7"/>
  <c r="GU162" i="7"/>
  <c r="GY162" i="7"/>
  <c r="HC162" i="7"/>
  <c r="HG162" i="7"/>
  <c r="HK162" i="7"/>
  <c r="HO162" i="7"/>
  <c r="HS162" i="7"/>
  <c r="HW162" i="7"/>
  <c r="IA162" i="7"/>
  <c r="IE162" i="7"/>
  <c r="II162" i="7"/>
  <c r="IM162" i="7"/>
  <c r="IQ162" i="7"/>
  <c r="IU162" i="7"/>
  <c r="IY162" i="7"/>
  <c r="JC162" i="7"/>
  <c r="JG162" i="7"/>
  <c r="JK162" i="7"/>
  <c r="JO162" i="7"/>
  <c r="JS162" i="7"/>
  <c r="AQ162" i="7"/>
  <c r="AU162" i="7"/>
  <c r="AY162" i="7"/>
  <c r="BC162" i="7"/>
  <c r="BG162" i="7"/>
  <c r="BK162" i="7"/>
  <c r="BO162" i="7"/>
  <c r="BS162" i="7"/>
  <c r="BW162" i="7"/>
  <c r="CA162" i="7"/>
  <c r="CE162" i="7"/>
  <c r="CI162" i="7"/>
  <c r="CM162" i="7"/>
  <c r="CQ162" i="7"/>
  <c r="CU162" i="7"/>
  <c r="CY162" i="7"/>
  <c r="DE162" i="7"/>
  <c r="DJ162" i="7"/>
  <c r="DN162" i="7"/>
  <c r="DR162" i="7"/>
  <c r="DX162" i="7"/>
  <c r="EB162" i="7"/>
  <c r="EF162" i="7"/>
  <c r="EJ162" i="7"/>
  <c r="EN162" i="7"/>
  <c r="ER162" i="7"/>
  <c r="EV162" i="7"/>
  <c r="EZ162" i="7"/>
  <c r="FD162" i="7"/>
  <c r="FH162" i="7"/>
  <c r="FL162" i="7"/>
  <c r="FP162" i="7"/>
  <c r="FT162" i="7"/>
  <c r="FX162" i="7"/>
  <c r="GB162" i="7"/>
  <c r="GF162" i="7"/>
  <c r="GJ162" i="7"/>
  <c r="GN162" i="7"/>
  <c r="GR162" i="7"/>
  <c r="GV162" i="7"/>
  <c r="GZ162" i="7"/>
  <c r="HD162" i="7"/>
  <c r="HH162" i="7"/>
  <c r="HL162" i="7"/>
  <c r="HP162" i="7"/>
  <c r="HT162" i="7"/>
  <c r="HX162" i="7"/>
  <c r="IB162" i="7"/>
  <c r="IF162" i="7"/>
  <c r="IJ162" i="7"/>
  <c r="IN162" i="7"/>
  <c r="IR162" i="7"/>
  <c r="IV162" i="7"/>
  <c r="IZ162" i="7"/>
  <c r="JD162" i="7"/>
  <c r="JH162" i="7"/>
  <c r="JL162" i="7"/>
  <c r="JP162" i="7"/>
  <c r="JT162" i="7"/>
  <c r="AR160" i="7"/>
  <c r="AV160" i="7"/>
  <c r="AZ160" i="7"/>
  <c r="BD160" i="7"/>
  <c r="BH160" i="7"/>
  <c r="BL160" i="7"/>
  <c r="BP160" i="7"/>
  <c r="BT160" i="7"/>
  <c r="BX160" i="7"/>
  <c r="CB160" i="7"/>
  <c r="CF160" i="7"/>
  <c r="CJ160" i="7"/>
  <c r="CN160" i="7"/>
  <c r="CR160" i="7"/>
  <c r="CV160" i="7"/>
  <c r="CZ160" i="7"/>
  <c r="DF160" i="7"/>
  <c r="DJ160" i="7"/>
  <c r="DN160" i="7"/>
  <c r="DR160" i="7"/>
  <c r="DX160" i="7"/>
  <c r="EB160" i="7"/>
  <c r="EF160" i="7"/>
  <c r="EJ160" i="7"/>
  <c r="EN160" i="7"/>
  <c r="ER160" i="7"/>
  <c r="EV160" i="7"/>
  <c r="EZ160" i="7"/>
  <c r="FD160" i="7"/>
  <c r="FH160" i="7"/>
  <c r="FL160" i="7"/>
  <c r="FP160" i="7"/>
  <c r="FT160" i="7"/>
  <c r="FX160" i="7"/>
  <c r="GB160" i="7"/>
  <c r="GF160" i="7"/>
  <c r="GJ160" i="7"/>
  <c r="GN160" i="7"/>
  <c r="GR160" i="7"/>
  <c r="GV160" i="7"/>
  <c r="GZ160" i="7"/>
  <c r="HD160" i="7"/>
  <c r="HH160" i="7"/>
  <c r="HL160" i="7"/>
  <c r="HP160" i="7"/>
  <c r="HT160" i="7"/>
  <c r="HX160" i="7"/>
  <c r="IB160" i="7"/>
  <c r="IF160" i="7"/>
  <c r="IJ160" i="7"/>
  <c r="IN160" i="7"/>
  <c r="IR160" i="7"/>
  <c r="IV160" i="7"/>
  <c r="IZ160" i="7"/>
  <c r="JD160" i="7"/>
  <c r="JH160" i="7"/>
  <c r="JL160" i="7"/>
  <c r="JP160" i="7"/>
  <c r="JT160" i="7"/>
  <c r="AO160" i="7"/>
  <c r="AS160" i="7"/>
  <c r="AW160" i="7"/>
  <c r="BA160" i="7"/>
  <c r="BE160" i="7"/>
  <c r="BI160" i="7"/>
  <c r="BM160" i="7"/>
  <c r="BQ160" i="7"/>
  <c r="BU160" i="7"/>
  <c r="BY160" i="7"/>
  <c r="CC160" i="7"/>
  <c r="CG160" i="7"/>
  <c r="CK160" i="7"/>
  <c r="CO160" i="7"/>
  <c r="CS160" i="7"/>
  <c r="CW160" i="7"/>
  <c r="DA160" i="7"/>
  <c r="DG160" i="7"/>
  <c r="DK160" i="7"/>
  <c r="DO160" i="7"/>
  <c r="DS160" i="7"/>
  <c r="DY160" i="7"/>
  <c r="EC160" i="7"/>
  <c r="EG160" i="7"/>
  <c r="EK160" i="7"/>
  <c r="EO160" i="7"/>
  <c r="ES160" i="7"/>
  <c r="EW160" i="7"/>
  <c r="FA160" i="7"/>
  <c r="FE160" i="7"/>
  <c r="FI160" i="7"/>
  <c r="FM160" i="7"/>
  <c r="FQ160" i="7"/>
  <c r="FU160" i="7"/>
  <c r="FY160" i="7"/>
  <c r="GC160" i="7"/>
  <c r="GG160" i="7"/>
  <c r="GK160" i="7"/>
  <c r="GO160" i="7"/>
  <c r="GS160" i="7"/>
  <c r="GW160" i="7"/>
  <c r="HA160" i="7"/>
  <c r="HE160" i="7"/>
  <c r="HI160" i="7"/>
  <c r="HM160" i="7"/>
  <c r="HQ160" i="7"/>
  <c r="HU160" i="7"/>
  <c r="HY160" i="7"/>
  <c r="IC160" i="7"/>
  <c r="IG160" i="7"/>
  <c r="IK160" i="7"/>
  <c r="IO160" i="7"/>
  <c r="IS160" i="7"/>
  <c r="IW160" i="7"/>
  <c r="JA160" i="7"/>
  <c r="JE160" i="7"/>
  <c r="JI160" i="7"/>
  <c r="JM160" i="7"/>
  <c r="JQ160" i="7"/>
  <c r="JU160" i="7"/>
  <c r="AP160" i="7"/>
  <c r="AT160" i="7"/>
  <c r="AX160" i="7"/>
  <c r="BB160" i="7"/>
  <c r="BF160" i="7"/>
  <c r="BJ160" i="7"/>
  <c r="BN160" i="7"/>
  <c r="BR160" i="7"/>
  <c r="BV160" i="7"/>
  <c r="BZ160" i="7"/>
  <c r="CD160" i="7"/>
  <c r="CH160" i="7"/>
  <c r="CL160" i="7"/>
  <c r="CP160" i="7"/>
  <c r="CT160" i="7"/>
  <c r="CX160" i="7"/>
  <c r="DC160" i="7"/>
  <c r="DH160" i="7"/>
  <c r="DL160" i="7"/>
  <c r="DP160" i="7"/>
  <c r="DT160" i="7"/>
  <c r="DZ160" i="7"/>
  <c r="ED160" i="7"/>
  <c r="EH160" i="7"/>
  <c r="EL160" i="7"/>
  <c r="EP160" i="7"/>
  <c r="ET160" i="7"/>
  <c r="EX160" i="7"/>
  <c r="FB160" i="7"/>
  <c r="FF160" i="7"/>
  <c r="FJ160" i="7"/>
  <c r="FN160" i="7"/>
  <c r="FR160" i="7"/>
  <c r="FV160" i="7"/>
  <c r="FZ160" i="7"/>
  <c r="GD160" i="7"/>
  <c r="GH160" i="7"/>
  <c r="GL160" i="7"/>
  <c r="GP160" i="7"/>
  <c r="GT160" i="7"/>
  <c r="GX160" i="7"/>
  <c r="HB160" i="7"/>
  <c r="HF160" i="7"/>
  <c r="HJ160" i="7"/>
  <c r="HN160" i="7"/>
  <c r="HR160" i="7"/>
  <c r="HV160" i="7"/>
  <c r="HZ160" i="7"/>
  <c r="ID160" i="7"/>
  <c r="IH160" i="7"/>
  <c r="IL160" i="7"/>
  <c r="IP160" i="7"/>
  <c r="IT160" i="7"/>
  <c r="IX160" i="7"/>
  <c r="JB160" i="7"/>
  <c r="JF160" i="7"/>
  <c r="JJ160" i="7"/>
  <c r="JN160" i="7"/>
  <c r="JR160" i="7"/>
  <c r="AQ160" i="7"/>
  <c r="AU160" i="7"/>
  <c r="AY160" i="7"/>
  <c r="BC160" i="7"/>
  <c r="BG160" i="7"/>
  <c r="BK160" i="7"/>
  <c r="BO160" i="7"/>
  <c r="BS160" i="7"/>
  <c r="BW160" i="7"/>
  <c r="CA160" i="7"/>
  <c r="CE160" i="7"/>
  <c r="CI160" i="7"/>
  <c r="CM160" i="7"/>
  <c r="CQ160" i="7"/>
  <c r="CU160" i="7"/>
  <c r="CY160" i="7"/>
  <c r="DD160" i="7"/>
  <c r="DI160" i="7"/>
  <c r="DM160" i="7"/>
  <c r="DQ160" i="7"/>
  <c r="DU160" i="7"/>
  <c r="EA160" i="7"/>
  <c r="EE160" i="7"/>
  <c r="EI160" i="7"/>
  <c r="EM160" i="7"/>
  <c r="EQ160" i="7"/>
  <c r="EU160" i="7"/>
  <c r="EY160" i="7"/>
  <c r="FC160" i="7"/>
  <c r="FG160" i="7"/>
  <c r="FK160" i="7"/>
  <c r="FO160" i="7"/>
  <c r="FS160" i="7"/>
  <c r="FW160" i="7"/>
  <c r="GA160" i="7"/>
  <c r="GE160" i="7"/>
  <c r="GI160" i="7"/>
  <c r="GM160" i="7"/>
  <c r="GQ160" i="7"/>
  <c r="GU160" i="7"/>
  <c r="GY160" i="7"/>
  <c r="HC160" i="7"/>
  <c r="HG160" i="7"/>
  <c r="HK160" i="7"/>
  <c r="HO160" i="7"/>
  <c r="HS160" i="7"/>
  <c r="HW160" i="7"/>
  <c r="IA160" i="7"/>
  <c r="IE160" i="7"/>
  <c r="II160" i="7"/>
  <c r="IM160" i="7"/>
  <c r="IQ160" i="7"/>
  <c r="IU160" i="7"/>
  <c r="IY160" i="7"/>
  <c r="JC160" i="7"/>
  <c r="JG160" i="7"/>
  <c r="JK160" i="7"/>
  <c r="JO160" i="7"/>
  <c r="JS160" i="7"/>
  <c r="AO158" i="7"/>
  <c r="AS158" i="7"/>
  <c r="AW158" i="7"/>
  <c r="BA158" i="7"/>
  <c r="BE158" i="7"/>
  <c r="BI158" i="7"/>
  <c r="BM158" i="7"/>
  <c r="BQ158" i="7"/>
  <c r="BU158" i="7"/>
  <c r="BY158" i="7"/>
  <c r="CC158" i="7"/>
  <c r="CG158" i="7"/>
  <c r="CK158" i="7"/>
  <c r="CO158" i="7"/>
  <c r="CS158" i="7"/>
  <c r="CW158" i="7"/>
  <c r="DA158" i="7"/>
  <c r="DG158" i="7"/>
  <c r="DK158" i="7"/>
  <c r="DO158" i="7"/>
  <c r="DS158" i="7"/>
  <c r="DY158" i="7"/>
  <c r="EC158" i="7"/>
  <c r="EG158" i="7"/>
  <c r="EK158" i="7"/>
  <c r="EO158" i="7"/>
  <c r="ES158" i="7"/>
  <c r="EW158" i="7"/>
  <c r="FA158" i="7"/>
  <c r="FE158" i="7"/>
  <c r="FI158" i="7"/>
  <c r="FM158" i="7"/>
  <c r="FQ158" i="7"/>
  <c r="FU158" i="7"/>
  <c r="FY158" i="7"/>
  <c r="GC158" i="7"/>
  <c r="GG158" i="7"/>
  <c r="GK158" i="7"/>
  <c r="GO158" i="7"/>
  <c r="GS158" i="7"/>
  <c r="GW158" i="7"/>
  <c r="HA158" i="7"/>
  <c r="HE158" i="7"/>
  <c r="HI158" i="7"/>
  <c r="HM158" i="7"/>
  <c r="HQ158" i="7"/>
  <c r="HU158" i="7"/>
  <c r="HY158" i="7"/>
  <c r="IC158" i="7"/>
  <c r="IG158" i="7"/>
  <c r="IK158" i="7"/>
  <c r="IO158" i="7"/>
  <c r="IS158" i="7"/>
  <c r="IW158" i="7"/>
  <c r="JA158" i="7"/>
  <c r="JE158" i="7"/>
  <c r="JI158" i="7"/>
  <c r="JM158" i="7"/>
  <c r="JQ158" i="7"/>
  <c r="JU158" i="7"/>
  <c r="AP158" i="7"/>
  <c r="AT158" i="7"/>
  <c r="AX158" i="7"/>
  <c r="BB158" i="7"/>
  <c r="BF158" i="7"/>
  <c r="BJ158" i="7"/>
  <c r="BN158" i="7"/>
  <c r="BR158" i="7"/>
  <c r="BV158" i="7"/>
  <c r="BZ158" i="7"/>
  <c r="CD158" i="7"/>
  <c r="CH158" i="7"/>
  <c r="CL158" i="7"/>
  <c r="CP158" i="7"/>
  <c r="CT158" i="7"/>
  <c r="CX158" i="7"/>
  <c r="DB158" i="7"/>
  <c r="DH158" i="7"/>
  <c r="DL158" i="7"/>
  <c r="DP158" i="7"/>
  <c r="DT158" i="7"/>
  <c r="DZ158" i="7"/>
  <c r="ED158" i="7"/>
  <c r="EH158" i="7"/>
  <c r="EL158" i="7"/>
  <c r="EP158" i="7"/>
  <c r="ET158" i="7"/>
  <c r="EX158" i="7"/>
  <c r="FB158" i="7"/>
  <c r="FF158" i="7"/>
  <c r="FJ158" i="7"/>
  <c r="FN158" i="7"/>
  <c r="FR158" i="7"/>
  <c r="FV158" i="7"/>
  <c r="FZ158" i="7"/>
  <c r="GD158" i="7"/>
  <c r="GH158" i="7"/>
  <c r="GL158" i="7"/>
  <c r="GP158" i="7"/>
  <c r="GT158" i="7"/>
  <c r="GX158" i="7"/>
  <c r="HB158" i="7"/>
  <c r="HF158" i="7"/>
  <c r="HJ158" i="7"/>
  <c r="HN158" i="7"/>
  <c r="HR158" i="7"/>
  <c r="HV158" i="7"/>
  <c r="HZ158" i="7"/>
  <c r="ID158" i="7"/>
  <c r="IH158" i="7"/>
  <c r="IL158" i="7"/>
  <c r="IP158" i="7"/>
  <c r="IT158" i="7"/>
  <c r="IX158" i="7"/>
  <c r="JB158" i="7"/>
  <c r="JF158" i="7"/>
  <c r="JJ158" i="7"/>
  <c r="JN158" i="7"/>
  <c r="JR158" i="7"/>
  <c r="AQ158" i="7"/>
  <c r="AU158" i="7"/>
  <c r="AY158" i="7"/>
  <c r="BC158" i="7"/>
  <c r="BG158" i="7"/>
  <c r="BK158" i="7"/>
  <c r="BO158" i="7"/>
  <c r="BS158" i="7"/>
  <c r="BW158" i="7"/>
  <c r="CA158" i="7"/>
  <c r="CE158" i="7"/>
  <c r="CI158" i="7"/>
  <c r="CM158" i="7"/>
  <c r="CQ158" i="7"/>
  <c r="CU158" i="7"/>
  <c r="CY158" i="7"/>
  <c r="DE158" i="7"/>
  <c r="DI158" i="7"/>
  <c r="DM158" i="7"/>
  <c r="DQ158" i="7"/>
  <c r="DU158" i="7"/>
  <c r="EA158" i="7"/>
  <c r="EE158" i="7"/>
  <c r="EI158" i="7"/>
  <c r="EM158" i="7"/>
  <c r="EQ158" i="7"/>
  <c r="EU158" i="7"/>
  <c r="EY158" i="7"/>
  <c r="FC158" i="7"/>
  <c r="FG158" i="7"/>
  <c r="FK158" i="7"/>
  <c r="FO158" i="7"/>
  <c r="FS158" i="7"/>
  <c r="FW158" i="7"/>
  <c r="GA158" i="7"/>
  <c r="GE158" i="7"/>
  <c r="GI158" i="7"/>
  <c r="GM158" i="7"/>
  <c r="GQ158" i="7"/>
  <c r="GU158" i="7"/>
  <c r="GY158" i="7"/>
  <c r="HC158" i="7"/>
  <c r="HG158" i="7"/>
  <c r="HK158" i="7"/>
  <c r="HO158" i="7"/>
  <c r="HS158" i="7"/>
  <c r="HW158" i="7"/>
  <c r="IA158" i="7"/>
  <c r="IE158" i="7"/>
  <c r="II158" i="7"/>
  <c r="IM158" i="7"/>
  <c r="IQ158" i="7"/>
  <c r="IU158" i="7"/>
  <c r="IY158" i="7"/>
  <c r="JC158" i="7"/>
  <c r="JG158" i="7"/>
  <c r="JK158" i="7"/>
  <c r="JO158" i="7"/>
  <c r="JS158" i="7"/>
  <c r="AN158" i="7"/>
  <c r="AR158" i="7"/>
  <c r="AV158" i="7"/>
  <c r="AZ158" i="7"/>
  <c r="BD158" i="7"/>
  <c r="BH158" i="7"/>
  <c r="BL158" i="7"/>
  <c r="BP158" i="7"/>
  <c r="BT158" i="7"/>
  <c r="BX158" i="7"/>
  <c r="CB158" i="7"/>
  <c r="CF158" i="7"/>
  <c r="CJ158" i="7"/>
  <c r="CN158" i="7"/>
  <c r="CR158" i="7"/>
  <c r="CV158" i="7"/>
  <c r="CZ158" i="7"/>
  <c r="DF158" i="7"/>
  <c r="DJ158" i="7"/>
  <c r="DN158" i="7"/>
  <c r="DR158" i="7"/>
  <c r="DX158" i="7"/>
  <c r="EB158" i="7"/>
  <c r="EF158" i="7"/>
  <c r="EJ158" i="7"/>
  <c r="EN158" i="7"/>
  <c r="ER158" i="7"/>
  <c r="EV158" i="7"/>
  <c r="EZ158" i="7"/>
  <c r="FD158" i="7"/>
  <c r="FH158" i="7"/>
  <c r="FL158" i="7"/>
  <c r="FP158" i="7"/>
  <c r="FT158" i="7"/>
  <c r="FX158" i="7"/>
  <c r="GB158" i="7"/>
  <c r="GF158" i="7"/>
  <c r="GJ158" i="7"/>
  <c r="GN158" i="7"/>
  <c r="GR158" i="7"/>
  <c r="GV158" i="7"/>
  <c r="GZ158" i="7"/>
  <c r="HD158" i="7"/>
  <c r="HH158" i="7"/>
  <c r="HL158" i="7"/>
  <c r="HP158" i="7"/>
  <c r="HT158" i="7"/>
  <c r="HX158" i="7"/>
  <c r="IB158" i="7"/>
  <c r="IF158" i="7"/>
  <c r="IJ158" i="7"/>
  <c r="IN158" i="7"/>
  <c r="IR158" i="7"/>
  <c r="IV158" i="7"/>
  <c r="IZ158" i="7"/>
  <c r="JD158" i="7"/>
  <c r="JH158" i="7"/>
  <c r="JL158" i="7"/>
  <c r="JP158" i="7"/>
  <c r="JT158" i="7"/>
  <c r="AP156" i="7"/>
  <c r="AT156" i="7"/>
  <c r="AX156" i="7"/>
  <c r="BB156" i="7"/>
  <c r="BF156" i="7"/>
  <c r="BJ156" i="7"/>
  <c r="BN156" i="7"/>
  <c r="BR156" i="7"/>
  <c r="BV156" i="7"/>
  <c r="BZ156" i="7"/>
  <c r="CD156" i="7"/>
  <c r="CH156" i="7"/>
  <c r="CL156" i="7"/>
  <c r="CP156" i="7"/>
  <c r="CT156" i="7"/>
  <c r="CX156" i="7"/>
  <c r="DC156" i="7"/>
  <c r="DG156" i="7"/>
  <c r="DL156" i="7"/>
  <c r="DP156" i="7"/>
  <c r="DT156" i="7"/>
  <c r="DZ156" i="7"/>
  <c r="ED156" i="7"/>
  <c r="EH156" i="7"/>
  <c r="EL156" i="7"/>
  <c r="EP156" i="7"/>
  <c r="ET156" i="7"/>
  <c r="EX156" i="7"/>
  <c r="FB156" i="7"/>
  <c r="FF156" i="7"/>
  <c r="FJ156" i="7"/>
  <c r="FN156" i="7"/>
  <c r="FR156" i="7"/>
  <c r="FV156" i="7"/>
  <c r="FZ156" i="7"/>
  <c r="GD156" i="7"/>
  <c r="GH156" i="7"/>
  <c r="GL156" i="7"/>
  <c r="GP156" i="7"/>
  <c r="GT156" i="7"/>
  <c r="GX156" i="7"/>
  <c r="HB156" i="7"/>
  <c r="HF156" i="7"/>
  <c r="HJ156" i="7"/>
  <c r="HN156" i="7"/>
  <c r="HR156" i="7"/>
  <c r="HV156" i="7"/>
  <c r="HZ156" i="7"/>
  <c r="ID156" i="7"/>
  <c r="IH156" i="7"/>
  <c r="IL156" i="7"/>
  <c r="IP156" i="7"/>
  <c r="IT156" i="7"/>
  <c r="IX156" i="7"/>
  <c r="JB156" i="7"/>
  <c r="JF156" i="7"/>
  <c r="JJ156" i="7"/>
  <c r="JN156" i="7"/>
  <c r="JR156" i="7"/>
  <c r="AQ156" i="7"/>
  <c r="AU156" i="7"/>
  <c r="AY156" i="7"/>
  <c r="BC156" i="7"/>
  <c r="BG156" i="7"/>
  <c r="BK156" i="7"/>
  <c r="BO156" i="7"/>
  <c r="BS156" i="7"/>
  <c r="BW156" i="7"/>
  <c r="CA156" i="7"/>
  <c r="CE156" i="7"/>
  <c r="CI156" i="7"/>
  <c r="CM156" i="7"/>
  <c r="CQ156" i="7"/>
  <c r="CU156" i="7"/>
  <c r="CY156" i="7"/>
  <c r="DD156" i="7"/>
  <c r="DH156" i="7"/>
  <c r="DM156" i="7"/>
  <c r="DQ156" i="7"/>
  <c r="DU156" i="7"/>
  <c r="EA156" i="7"/>
  <c r="EE156" i="7"/>
  <c r="EI156" i="7"/>
  <c r="EM156" i="7"/>
  <c r="EQ156" i="7"/>
  <c r="EU156" i="7"/>
  <c r="EY156" i="7"/>
  <c r="FC156" i="7"/>
  <c r="FG156" i="7"/>
  <c r="FK156" i="7"/>
  <c r="FO156" i="7"/>
  <c r="FS156" i="7"/>
  <c r="FW156" i="7"/>
  <c r="GA156" i="7"/>
  <c r="GE156" i="7"/>
  <c r="GI156" i="7"/>
  <c r="GM156" i="7"/>
  <c r="GQ156" i="7"/>
  <c r="GU156" i="7"/>
  <c r="GY156" i="7"/>
  <c r="HC156" i="7"/>
  <c r="HG156" i="7"/>
  <c r="HK156" i="7"/>
  <c r="HO156" i="7"/>
  <c r="HS156" i="7"/>
  <c r="HW156" i="7"/>
  <c r="IA156" i="7"/>
  <c r="IE156" i="7"/>
  <c r="II156" i="7"/>
  <c r="IM156" i="7"/>
  <c r="IQ156" i="7"/>
  <c r="IU156" i="7"/>
  <c r="IY156" i="7"/>
  <c r="JC156" i="7"/>
  <c r="JG156" i="7"/>
  <c r="JK156" i="7"/>
  <c r="JO156" i="7"/>
  <c r="JS156" i="7"/>
  <c r="AN156" i="7"/>
  <c r="AR156" i="7"/>
  <c r="AV156" i="7"/>
  <c r="AZ156" i="7"/>
  <c r="BD156" i="7"/>
  <c r="BH156" i="7"/>
  <c r="BL156" i="7"/>
  <c r="BP156" i="7"/>
  <c r="BT156" i="7"/>
  <c r="BX156" i="7"/>
  <c r="CB156" i="7"/>
  <c r="CF156" i="7"/>
  <c r="CJ156" i="7"/>
  <c r="CN156" i="7"/>
  <c r="CR156" i="7"/>
  <c r="CV156" i="7"/>
  <c r="CZ156" i="7"/>
  <c r="DE156" i="7"/>
  <c r="DJ156" i="7"/>
  <c r="DN156" i="7"/>
  <c r="DR156" i="7"/>
  <c r="DX156" i="7"/>
  <c r="EB156" i="7"/>
  <c r="EF156" i="7"/>
  <c r="EJ156" i="7"/>
  <c r="EN156" i="7"/>
  <c r="ER156" i="7"/>
  <c r="EV156" i="7"/>
  <c r="EZ156" i="7"/>
  <c r="FD156" i="7"/>
  <c r="FH156" i="7"/>
  <c r="FL156" i="7"/>
  <c r="FP156" i="7"/>
  <c r="FT156" i="7"/>
  <c r="FX156" i="7"/>
  <c r="GB156" i="7"/>
  <c r="GF156" i="7"/>
  <c r="GJ156" i="7"/>
  <c r="GN156" i="7"/>
  <c r="GR156" i="7"/>
  <c r="GV156" i="7"/>
  <c r="GZ156" i="7"/>
  <c r="HD156" i="7"/>
  <c r="HH156" i="7"/>
  <c r="HL156" i="7"/>
  <c r="HP156" i="7"/>
  <c r="HT156" i="7"/>
  <c r="HX156" i="7"/>
  <c r="IB156" i="7"/>
  <c r="IF156" i="7"/>
  <c r="IJ156" i="7"/>
  <c r="IN156" i="7"/>
  <c r="IR156" i="7"/>
  <c r="IV156" i="7"/>
  <c r="IZ156" i="7"/>
  <c r="JD156" i="7"/>
  <c r="JH156" i="7"/>
  <c r="JL156" i="7"/>
  <c r="JP156" i="7"/>
  <c r="JT156" i="7"/>
  <c r="AO156" i="7"/>
  <c r="AS156" i="7"/>
  <c r="AW156" i="7"/>
  <c r="BA156" i="7"/>
  <c r="BE156" i="7"/>
  <c r="BI156" i="7"/>
  <c r="BM156" i="7"/>
  <c r="BQ156" i="7"/>
  <c r="BU156" i="7"/>
  <c r="BY156" i="7"/>
  <c r="CC156" i="7"/>
  <c r="CG156" i="7"/>
  <c r="CK156" i="7"/>
  <c r="CO156" i="7"/>
  <c r="CS156" i="7"/>
  <c r="CW156" i="7"/>
  <c r="DA156" i="7"/>
  <c r="DF156" i="7"/>
  <c r="DK156" i="7"/>
  <c r="DO156" i="7"/>
  <c r="DS156" i="7"/>
  <c r="DY156" i="7"/>
  <c r="EC156" i="7"/>
  <c r="EG156" i="7"/>
  <c r="EK156" i="7"/>
  <c r="EO156" i="7"/>
  <c r="ES156" i="7"/>
  <c r="EW156" i="7"/>
  <c r="FA156" i="7"/>
  <c r="FE156" i="7"/>
  <c r="FI156" i="7"/>
  <c r="FM156" i="7"/>
  <c r="FQ156" i="7"/>
  <c r="FU156" i="7"/>
  <c r="FY156" i="7"/>
  <c r="GC156" i="7"/>
  <c r="GG156" i="7"/>
  <c r="GK156" i="7"/>
  <c r="GO156" i="7"/>
  <c r="GS156" i="7"/>
  <c r="GW156" i="7"/>
  <c r="HA156" i="7"/>
  <c r="HE156" i="7"/>
  <c r="HI156" i="7"/>
  <c r="HM156" i="7"/>
  <c r="HQ156" i="7"/>
  <c r="HU156" i="7"/>
  <c r="HY156" i="7"/>
  <c r="IC156" i="7"/>
  <c r="IG156" i="7"/>
  <c r="IK156" i="7"/>
  <c r="IO156" i="7"/>
  <c r="IS156" i="7"/>
  <c r="IW156" i="7"/>
  <c r="JA156" i="7"/>
  <c r="JE156" i="7"/>
  <c r="JI156" i="7"/>
  <c r="JM156" i="7"/>
  <c r="JQ156" i="7"/>
  <c r="JU156" i="7"/>
  <c r="AP154" i="7"/>
  <c r="AT154" i="7"/>
  <c r="AX154" i="7"/>
  <c r="BB154" i="7"/>
  <c r="BF154" i="7"/>
  <c r="BJ154" i="7"/>
  <c r="BN154" i="7"/>
  <c r="BR154" i="7"/>
  <c r="BV154" i="7"/>
  <c r="BZ154" i="7"/>
  <c r="CD154" i="7"/>
  <c r="CH154" i="7"/>
  <c r="CL154" i="7"/>
  <c r="CP154" i="7"/>
  <c r="CT154" i="7"/>
  <c r="CX154" i="7"/>
  <c r="DB154" i="7"/>
  <c r="DI154" i="7"/>
  <c r="DM154" i="7"/>
  <c r="DQ154" i="7"/>
  <c r="DU154" i="7"/>
  <c r="EA154" i="7"/>
  <c r="EE154" i="7"/>
  <c r="EI154" i="7"/>
  <c r="EM154" i="7"/>
  <c r="EQ154" i="7"/>
  <c r="EU154" i="7"/>
  <c r="EY154" i="7"/>
  <c r="FC154" i="7"/>
  <c r="FG154" i="7"/>
  <c r="FK154" i="7"/>
  <c r="FO154" i="7"/>
  <c r="FS154" i="7"/>
  <c r="FW154" i="7"/>
  <c r="GA154" i="7"/>
  <c r="GE154" i="7"/>
  <c r="GI154" i="7"/>
  <c r="GM154" i="7"/>
  <c r="GQ154" i="7"/>
  <c r="GU154" i="7"/>
  <c r="GY154" i="7"/>
  <c r="HC154" i="7"/>
  <c r="HG154" i="7"/>
  <c r="HK154" i="7"/>
  <c r="HO154" i="7"/>
  <c r="HS154" i="7"/>
  <c r="HW154" i="7"/>
  <c r="IA154" i="7"/>
  <c r="IE154" i="7"/>
  <c r="II154" i="7"/>
  <c r="IM154" i="7"/>
  <c r="IQ154" i="7"/>
  <c r="IU154" i="7"/>
  <c r="IY154" i="7"/>
  <c r="JC154" i="7"/>
  <c r="JG154" i="7"/>
  <c r="JK154" i="7"/>
  <c r="JO154" i="7"/>
  <c r="JS154" i="7"/>
  <c r="AQ154" i="7"/>
  <c r="AU154" i="7"/>
  <c r="AY154" i="7"/>
  <c r="BC154" i="7"/>
  <c r="BG154" i="7"/>
  <c r="BK154" i="7"/>
  <c r="BO154" i="7"/>
  <c r="BS154" i="7"/>
  <c r="BW154" i="7"/>
  <c r="CA154" i="7"/>
  <c r="CE154" i="7"/>
  <c r="CI154" i="7"/>
  <c r="CM154" i="7"/>
  <c r="CQ154" i="7"/>
  <c r="CU154" i="7"/>
  <c r="CY154" i="7"/>
  <c r="DC154" i="7"/>
  <c r="DJ154" i="7"/>
  <c r="DN154" i="7"/>
  <c r="DR154" i="7"/>
  <c r="DX154" i="7"/>
  <c r="EB154" i="7"/>
  <c r="EF154" i="7"/>
  <c r="EJ154" i="7"/>
  <c r="EN154" i="7"/>
  <c r="ER154" i="7"/>
  <c r="EV154" i="7"/>
  <c r="EZ154" i="7"/>
  <c r="FD154" i="7"/>
  <c r="FH154" i="7"/>
  <c r="FL154" i="7"/>
  <c r="FP154" i="7"/>
  <c r="FT154" i="7"/>
  <c r="FX154" i="7"/>
  <c r="GB154" i="7"/>
  <c r="GF154" i="7"/>
  <c r="GJ154" i="7"/>
  <c r="GN154" i="7"/>
  <c r="GR154" i="7"/>
  <c r="GV154" i="7"/>
  <c r="GZ154" i="7"/>
  <c r="HD154" i="7"/>
  <c r="HH154" i="7"/>
  <c r="HL154" i="7"/>
  <c r="HP154" i="7"/>
  <c r="HT154" i="7"/>
  <c r="HX154" i="7"/>
  <c r="IB154" i="7"/>
  <c r="IF154" i="7"/>
  <c r="IJ154" i="7"/>
  <c r="IN154" i="7"/>
  <c r="IR154" i="7"/>
  <c r="IV154" i="7"/>
  <c r="IZ154" i="7"/>
  <c r="JD154" i="7"/>
  <c r="JH154" i="7"/>
  <c r="JL154" i="7"/>
  <c r="JP154" i="7"/>
  <c r="JT154" i="7"/>
  <c r="AN154" i="7"/>
  <c r="AR154" i="7"/>
  <c r="AV154" i="7"/>
  <c r="AZ154" i="7"/>
  <c r="BD154" i="7"/>
  <c r="BH154" i="7"/>
  <c r="BL154" i="7"/>
  <c r="BP154" i="7"/>
  <c r="BT154" i="7"/>
  <c r="BX154" i="7"/>
  <c r="CB154" i="7"/>
  <c r="CF154" i="7"/>
  <c r="CJ154" i="7"/>
  <c r="CN154" i="7"/>
  <c r="CR154" i="7"/>
  <c r="CV154" i="7"/>
  <c r="CZ154" i="7"/>
  <c r="DF154" i="7"/>
  <c r="DK154" i="7"/>
  <c r="DO154" i="7"/>
  <c r="DS154" i="7"/>
  <c r="DY154" i="7"/>
  <c r="EC154" i="7"/>
  <c r="EG154" i="7"/>
  <c r="EK154" i="7"/>
  <c r="EO154" i="7"/>
  <c r="ES154" i="7"/>
  <c r="EW154" i="7"/>
  <c r="FA154" i="7"/>
  <c r="FE154" i="7"/>
  <c r="FI154" i="7"/>
  <c r="FM154" i="7"/>
  <c r="FQ154" i="7"/>
  <c r="FU154" i="7"/>
  <c r="FY154" i="7"/>
  <c r="GC154" i="7"/>
  <c r="GG154" i="7"/>
  <c r="GK154" i="7"/>
  <c r="GO154" i="7"/>
  <c r="GS154" i="7"/>
  <c r="GW154" i="7"/>
  <c r="HA154" i="7"/>
  <c r="HE154" i="7"/>
  <c r="HI154" i="7"/>
  <c r="HM154" i="7"/>
  <c r="HQ154" i="7"/>
  <c r="HU154" i="7"/>
  <c r="HY154" i="7"/>
  <c r="IC154" i="7"/>
  <c r="IG154" i="7"/>
  <c r="IK154" i="7"/>
  <c r="IO154" i="7"/>
  <c r="IS154" i="7"/>
  <c r="IW154" i="7"/>
  <c r="JA154" i="7"/>
  <c r="JE154" i="7"/>
  <c r="JI154" i="7"/>
  <c r="JM154" i="7"/>
  <c r="JQ154" i="7"/>
  <c r="JU154" i="7"/>
  <c r="AO154" i="7"/>
  <c r="AS154" i="7"/>
  <c r="AW154" i="7"/>
  <c r="BA154" i="7"/>
  <c r="BE154" i="7"/>
  <c r="BI154" i="7"/>
  <c r="BM154" i="7"/>
  <c r="BQ154" i="7"/>
  <c r="BU154" i="7"/>
  <c r="BY154" i="7"/>
  <c r="CC154" i="7"/>
  <c r="CG154" i="7"/>
  <c r="CK154" i="7"/>
  <c r="CO154" i="7"/>
  <c r="CS154" i="7"/>
  <c r="CW154" i="7"/>
  <c r="DA154" i="7"/>
  <c r="DG154" i="7"/>
  <c r="DL154" i="7"/>
  <c r="DP154" i="7"/>
  <c r="DT154" i="7"/>
  <c r="DZ154" i="7"/>
  <c r="ED154" i="7"/>
  <c r="EH154" i="7"/>
  <c r="EL154" i="7"/>
  <c r="EP154" i="7"/>
  <c r="ET154" i="7"/>
  <c r="EX154" i="7"/>
  <c r="FB154" i="7"/>
  <c r="FF154" i="7"/>
  <c r="FJ154" i="7"/>
  <c r="FN154" i="7"/>
  <c r="FR154" i="7"/>
  <c r="FV154" i="7"/>
  <c r="FZ154" i="7"/>
  <c r="GD154" i="7"/>
  <c r="GH154" i="7"/>
  <c r="GL154" i="7"/>
  <c r="GP154" i="7"/>
  <c r="GT154" i="7"/>
  <c r="GX154" i="7"/>
  <c r="HB154" i="7"/>
  <c r="HF154" i="7"/>
  <c r="HJ154" i="7"/>
  <c r="HN154" i="7"/>
  <c r="HR154" i="7"/>
  <c r="HV154" i="7"/>
  <c r="HZ154" i="7"/>
  <c r="ID154" i="7"/>
  <c r="IH154" i="7"/>
  <c r="IL154" i="7"/>
  <c r="IP154" i="7"/>
  <c r="IT154" i="7"/>
  <c r="IX154" i="7"/>
  <c r="JB154" i="7"/>
  <c r="JF154" i="7"/>
  <c r="JJ154" i="7"/>
  <c r="JN154" i="7"/>
  <c r="JR154" i="7"/>
  <c r="AR152" i="7"/>
  <c r="AV152" i="7"/>
  <c r="AZ152" i="7"/>
  <c r="BD152" i="7"/>
  <c r="BH152" i="7"/>
  <c r="BL152" i="7"/>
  <c r="BP152" i="7"/>
  <c r="BT152" i="7"/>
  <c r="BX152" i="7"/>
  <c r="CB152" i="7"/>
  <c r="CF152" i="7"/>
  <c r="CJ152" i="7"/>
  <c r="CN152" i="7"/>
  <c r="CR152" i="7"/>
  <c r="CV152" i="7"/>
  <c r="CZ152" i="7"/>
  <c r="DF152" i="7"/>
  <c r="DJ152" i="7"/>
  <c r="DN152" i="7"/>
  <c r="DR152" i="7"/>
  <c r="DX152" i="7"/>
  <c r="EB152" i="7"/>
  <c r="EF152" i="7"/>
  <c r="EJ152" i="7"/>
  <c r="EN152" i="7"/>
  <c r="ER152" i="7"/>
  <c r="EV152" i="7"/>
  <c r="EZ152" i="7"/>
  <c r="FD152" i="7"/>
  <c r="FH152" i="7"/>
  <c r="FL152" i="7"/>
  <c r="FP152" i="7"/>
  <c r="FT152" i="7"/>
  <c r="FX152" i="7"/>
  <c r="GB152" i="7"/>
  <c r="GF152" i="7"/>
  <c r="GJ152" i="7"/>
  <c r="GN152" i="7"/>
  <c r="GR152" i="7"/>
  <c r="GV152" i="7"/>
  <c r="GZ152" i="7"/>
  <c r="HD152" i="7"/>
  <c r="HH152" i="7"/>
  <c r="HL152" i="7"/>
  <c r="HP152" i="7"/>
  <c r="HT152" i="7"/>
  <c r="HX152" i="7"/>
  <c r="IB152" i="7"/>
  <c r="IF152" i="7"/>
  <c r="IJ152" i="7"/>
  <c r="IN152" i="7"/>
  <c r="IR152" i="7"/>
  <c r="IV152" i="7"/>
  <c r="IZ152" i="7"/>
  <c r="JD152" i="7"/>
  <c r="JH152" i="7"/>
  <c r="JL152" i="7"/>
  <c r="JP152" i="7"/>
  <c r="JT152" i="7"/>
  <c r="AO152" i="7"/>
  <c r="AS152" i="7"/>
  <c r="AW152" i="7"/>
  <c r="BA152" i="7"/>
  <c r="BE152" i="7"/>
  <c r="BI152" i="7"/>
  <c r="BM152" i="7"/>
  <c r="BQ152" i="7"/>
  <c r="BU152" i="7"/>
  <c r="BY152" i="7"/>
  <c r="CC152" i="7"/>
  <c r="CG152" i="7"/>
  <c r="CK152" i="7"/>
  <c r="CO152" i="7"/>
  <c r="CS152" i="7"/>
  <c r="CW152" i="7"/>
  <c r="DA152" i="7"/>
  <c r="DG152" i="7"/>
  <c r="DK152" i="7"/>
  <c r="DO152" i="7"/>
  <c r="DS152" i="7"/>
  <c r="DY152" i="7"/>
  <c r="EC152" i="7"/>
  <c r="EG152" i="7"/>
  <c r="EK152" i="7"/>
  <c r="EO152" i="7"/>
  <c r="ES152" i="7"/>
  <c r="EW152" i="7"/>
  <c r="FA152" i="7"/>
  <c r="FE152" i="7"/>
  <c r="FI152" i="7"/>
  <c r="FM152" i="7"/>
  <c r="FQ152" i="7"/>
  <c r="FU152" i="7"/>
  <c r="FY152" i="7"/>
  <c r="GC152" i="7"/>
  <c r="GG152" i="7"/>
  <c r="GK152" i="7"/>
  <c r="GO152" i="7"/>
  <c r="GS152" i="7"/>
  <c r="GW152" i="7"/>
  <c r="HA152" i="7"/>
  <c r="HE152" i="7"/>
  <c r="HI152" i="7"/>
  <c r="HM152" i="7"/>
  <c r="HQ152" i="7"/>
  <c r="HU152" i="7"/>
  <c r="HY152" i="7"/>
  <c r="IC152" i="7"/>
  <c r="IG152" i="7"/>
  <c r="IK152" i="7"/>
  <c r="IO152" i="7"/>
  <c r="IS152" i="7"/>
  <c r="IW152" i="7"/>
  <c r="JA152" i="7"/>
  <c r="JE152" i="7"/>
  <c r="JI152" i="7"/>
  <c r="JM152" i="7"/>
  <c r="JQ152" i="7"/>
  <c r="JU152" i="7"/>
  <c r="AP152" i="7"/>
  <c r="AT152" i="7"/>
  <c r="AX152" i="7"/>
  <c r="BB152" i="7"/>
  <c r="BF152" i="7"/>
  <c r="BJ152" i="7"/>
  <c r="BN152" i="7"/>
  <c r="BR152" i="7"/>
  <c r="BV152" i="7"/>
  <c r="BZ152" i="7"/>
  <c r="CD152" i="7"/>
  <c r="CH152" i="7"/>
  <c r="CL152" i="7"/>
  <c r="CP152" i="7"/>
  <c r="CT152" i="7"/>
  <c r="CX152" i="7"/>
  <c r="DB152" i="7"/>
  <c r="DH152" i="7"/>
  <c r="DL152" i="7"/>
  <c r="DP152" i="7"/>
  <c r="DT152" i="7"/>
  <c r="DZ152" i="7"/>
  <c r="ED152" i="7"/>
  <c r="EH152" i="7"/>
  <c r="EL152" i="7"/>
  <c r="EP152" i="7"/>
  <c r="ET152" i="7"/>
  <c r="EX152" i="7"/>
  <c r="FB152" i="7"/>
  <c r="FF152" i="7"/>
  <c r="FJ152" i="7"/>
  <c r="FN152" i="7"/>
  <c r="FR152" i="7"/>
  <c r="FV152" i="7"/>
  <c r="FZ152" i="7"/>
  <c r="GD152" i="7"/>
  <c r="GH152" i="7"/>
  <c r="GL152" i="7"/>
  <c r="GP152" i="7"/>
  <c r="GT152" i="7"/>
  <c r="GX152" i="7"/>
  <c r="HB152" i="7"/>
  <c r="HF152" i="7"/>
  <c r="HJ152" i="7"/>
  <c r="HN152" i="7"/>
  <c r="HR152" i="7"/>
  <c r="HV152" i="7"/>
  <c r="HZ152" i="7"/>
  <c r="ID152" i="7"/>
  <c r="IH152" i="7"/>
  <c r="IL152" i="7"/>
  <c r="IP152" i="7"/>
  <c r="IT152" i="7"/>
  <c r="IX152" i="7"/>
  <c r="JB152" i="7"/>
  <c r="JF152" i="7"/>
  <c r="JJ152" i="7"/>
  <c r="JN152" i="7"/>
  <c r="JR152" i="7"/>
  <c r="AQ152" i="7"/>
  <c r="AU152" i="7"/>
  <c r="AY152" i="7"/>
  <c r="BC152" i="7"/>
  <c r="BG152" i="7"/>
  <c r="BK152" i="7"/>
  <c r="BO152" i="7"/>
  <c r="BS152" i="7"/>
  <c r="BW152" i="7"/>
  <c r="CA152" i="7"/>
  <c r="CE152" i="7"/>
  <c r="CI152" i="7"/>
  <c r="CM152" i="7"/>
  <c r="CQ152" i="7"/>
  <c r="CU152" i="7"/>
  <c r="CY152" i="7"/>
  <c r="DD152" i="7"/>
  <c r="DI152" i="7"/>
  <c r="DM152" i="7"/>
  <c r="DQ152" i="7"/>
  <c r="DU152" i="7"/>
  <c r="EA152" i="7"/>
  <c r="EE152" i="7"/>
  <c r="EI152" i="7"/>
  <c r="EM152" i="7"/>
  <c r="EQ152" i="7"/>
  <c r="EU152" i="7"/>
  <c r="EY152" i="7"/>
  <c r="FC152" i="7"/>
  <c r="FG152" i="7"/>
  <c r="FK152" i="7"/>
  <c r="FO152" i="7"/>
  <c r="FS152" i="7"/>
  <c r="FW152" i="7"/>
  <c r="GA152" i="7"/>
  <c r="GE152" i="7"/>
  <c r="GI152" i="7"/>
  <c r="GM152" i="7"/>
  <c r="GQ152" i="7"/>
  <c r="GU152" i="7"/>
  <c r="GY152" i="7"/>
  <c r="HC152" i="7"/>
  <c r="HG152" i="7"/>
  <c r="HK152" i="7"/>
  <c r="HO152" i="7"/>
  <c r="HS152" i="7"/>
  <c r="HW152" i="7"/>
  <c r="IA152" i="7"/>
  <c r="IE152" i="7"/>
  <c r="II152" i="7"/>
  <c r="IM152" i="7"/>
  <c r="IQ152" i="7"/>
  <c r="IU152" i="7"/>
  <c r="IY152" i="7"/>
  <c r="JC152" i="7"/>
  <c r="JG152" i="7"/>
  <c r="JK152" i="7"/>
  <c r="JO152" i="7"/>
  <c r="JS152" i="7"/>
  <c r="AO150" i="7"/>
  <c r="AS150" i="7"/>
  <c r="AW150" i="7"/>
  <c r="BA150" i="7"/>
  <c r="BE150" i="7"/>
  <c r="BI150" i="7"/>
  <c r="BM150" i="7"/>
  <c r="BQ150" i="7"/>
  <c r="BU150" i="7"/>
  <c r="BY150" i="7"/>
  <c r="CC150" i="7"/>
  <c r="CG150" i="7"/>
  <c r="CK150" i="7"/>
  <c r="CO150" i="7"/>
  <c r="CS150" i="7"/>
  <c r="CW150" i="7"/>
  <c r="DA150" i="7"/>
  <c r="DG150" i="7"/>
  <c r="DK150" i="7"/>
  <c r="DO150" i="7"/>
  <c r="DS150" i="7"/>
  <c r="DY150" i="7"/>
  <c r="EC150" i="7"/>
  <c r="EG150" i="7"/>
  <c r="EK150" i="7"/>
  <c r="EO150" i="7"/>
  <c r="ES150" i="7"/>
  <c r="EW150" i="7"/>
  <c r="FA150" i="7"/>
  <c r="FE150" i="7"/>
  <c r="FI150" i="7"/>
  <c r="FM150" i="7"/>
  <c r="FQ150" i="7"/>
  <c r="FU150" i="7"/>
  <c r="FY150" i="7"/>
  <c r="GC150" i="7"/>
  <c r="GG150" i="7"/>
  <c r="GK150" i="7"/>
  <c r="GO150" i="7"/>
  <c r="GS150" i="7"/>
  <c r="GW150" i="7"/>
  <c r="HA150" i="7"/>
  <c r="HE150" i="7"/>
  <c r="HI150" i="7"/>
  <c r="HM150" i="7"/>
  <c r="HQ150" i="7"/>
  <c r="HU150" i="7"/>
  <c r="HY150" i="7"/>
  <c r="IC150" i="7"/>
  <c r="IG150" i="7"/>
  <c r="IK150" i="7"/>
  <c r="IO150" i="7"/>
  <c r="IS150" i="7"/>
  <c r="IW150" i="7"/>
  <c r="JA150" i="7"/>
  <c r="JE150" i="7"/>
  <c r="JI150" i="7"/>
  <c r="JM150" i="7"/>
  <c r="JQ150" i="7"/>
  <c r="JU150" i="7"/>
  <c r="AP150" i="7"/>
  <c r="AT150" i="7"/>
  <c r="AX150" i="7"/>
  <c r="BB150" i="7"/>
  <c r="BF150" i="7"/>
  <c r="BJ150" i="7"/>
  <c r="BN150" i="7"/>
  <c r="BR150" i="7"/>
  <c r="BV150" i="7"/>
  <c r="BZ150" i="7"/>
  <c r="CD150" i="7"/>
  <c r="CH150" i="7"/>
  <c r="CL150" i="7"/>
  <c r="CP150" i="7"/>
  <c r="CT150" i="7"/>
  <c r="CX150" i="7"/>
  <c r="DB150" i="7"/>
  <c r="DH150" i="7"/>
  <c r="DL150" i="7"/>
  <c r="DP150" i="7"/>
  <c r="DT150" i="7"/>
  <c r="DZ150" i="7"/>
  <c r="ED150" i="7"/>
  <c r="EH150" i="7"/>
  <c r="EL150" i="7"/>
  <c r="EP150" i="7"/>
  <c r="ET150" i="7"/>
  <c r="EX150" i="7"/>
  <c r="FB150" i="7"/>
  <c r="FF150" i="7"/>
  <c r="FJ150" i="7"/>
  <c r="FN150" i="7"/>
  <c r="FR150" i="7"/>
  <c r="FV150" i="7"/>
  <c r="FZ150" i="7"/>
  <c r="GD150" i="7"/>
  <c r="GH150" i="7"/>
  <c r="GL150" i="7"/>
  <c r="GP150" i="7"/>
  <c r="GT150" i="7"/>
  <c r="GX150" i="7"/>
  <c r="HB150" i="7"/>
  <c r="HF150" i="7"/>
  <c r="HJ150" i="7"/>
  <c r="HN150" i="7"/>
  <c r="HR150" i="7"/>
  <c r="HV150" i="7"/>
  <c r="HZ150" i="7"/>
  <c r="ID150" i="7"/>
  <c r="IH150" i="7"/>
  <c r="IL150" i="7"/>
  <c r="IP150" i="7"/>
  <c r="IT150" i="7"/>
  <c r="IX150" i="7"/>
  <c r="JB150" i="7"/>
  <c r="JF150" i="7"/>
  <c r="JJ150" i="7"/>
  <c r="JN150" i="7"/>
  <c r="JR150" i="7"/>
  <c r="AQ150" i="7"/>
  <c r="AU150" i="7"/>
  <c r="AY150" i="7"/>
  <c r="BC150" i="7"/>
  <c r="BG150" i="7"/>
  <c r="BK150" i="7"/>
  <c r="BO150" i="7"/>
  <c r="BS150" i="7"/>
  <c r="BW150" i="7"/>
  <c r="CA150" i="7"/>
  <c r="CE150" i="7"/>
  <c r="CI150" i="7"/>
  <c r="CM150" i="7"/>
  <c r="CQ150" i="7"/>
  <c r="CU150" i="7"/>
  <c r="CY150" i="7"/>
  <c r="DD150" i="7"/>
  <c r="DI150" i="7"/>
  <c r="DM150" i="7"/>
  <c r="DQ150" i="7"/>
  <c r="DU150" i="7"/>
  <c r="EA150" i="7"/>
  <c r="EE150" i="7"/>
  <c r="EI150" i="7"/>
  <c r="EM150" i="7"/>
  <c r="EQ150" i="7"/>
  <c r="EU150" i="7"/>
  <c r="EY150" i="7"/>
  <c r="FC150" i="7"/>
  <c r="FG150" i="7"/>
  <c r="FK150" i="7"/>
  <c r="FO150" i="7"/>
  <c r="FS150" i="7"/>
  <c r="FW150" i="7"/>
  <c r="GA150" i="7"/>
  <c r="GE150" i="7"/>
  <c r="GI150" i="7"/>
  <c r="GM150" i="7"/>
  <c r="GQ150" i="7"/>
  <c r="GU150" i="7"/>
  <c r="GY150" i="7"/>
  <c r="HC150" i="7"/>
  <c r="HG150" i="7"/>
  <c r="HK150" i="7"/>
  <c r="HO150" i="7"/>
  <c r="HS150" i="7"/>
  <c r="HW150" i="7"/>
  <c r="IA150" i="7"/>
  <c r="IE150" i="7"/>
  <c r="II150" i="7"/>
  <c r="IM150" i="7"/>
  <c r="IQ150" i="7"/>
  <c r="IU150" i="7"/>
  <c r="IY150" i="7"/>
  <c r="JC150" i="7"/>
  <c r="JG150" i="7"/>
  <c r="JK150" i="7"/>
  <c r="JO150" i="7"/>
  <c r="JS150" i="7"/>
  <c r="AR150" i="7"/>
  <c r="AV150" i="7"/>
  <c r="AZ150" i="7"/>
  <c r="BD150" i="7"/>
  <c r="BH150" i="7"/>
  <c r="BL150" i="7"/>
  <c r="BP150" i="7"/>
  <c r="BT150" i="7"/>
  <c r="BX150" i="7"/>
  <c r="CB150" i="7"/>
  <c r="CF150" i="7"/>
  <c r="CJ150" i="7"/>
  <c r="CN150" i="7"/>
  <c r="CR150" i="7"/>
  <c r="CV150" i="7"/>
  <c r="CZ150" i="7"/>
  <c r="DF150" i="7"/>
  <c r="DJ150" i="7"/>
  <c r="DN150" i="7"/>
  <c r="DR150" i="7"/>
  <c r="DX150" i="7"/>
  <c r="EB150" i="7"/>
  <c r="EF150" i="7"/>
  <c r="EJ150" i="7"/>
  <c r="EN150" i="7"/>
  <c r="ER150" i="7"/>
  <c r="EV150" i="7"/>
  <c r="EZ150" i="7"/>
  <c r="FD150" i="7"/>
  <c r="FH150" i="7"/>
  <c r="FL150" i="7"/>
  <c r="FP150" i="7"/>
  <c r="FT150" i="7"/>
  <c r="FX150" i="7"/>
  <c r="GB150" i="7"/>
  <c r="GF150" i="7"/>
  <c r="GJ150" i="7"/>
  <c r="GN150" i="7"/>
  <c r="GR150" i="7"/>
  <c r="GV150" i="7"/>
  <c r="GZ150" i="7"/>
  <c r="HD150" i="7"/>
  <c r="HH150" i="7"/>
  <c r="HL150" i="7"/>
  <c r="HP150" i="7"/>
  <c r="HT150" i="7"/>
  <c r="HX150" i="7"/>
  <c r="IB150" i="7"/>
  <c r="IF150" i="7"/>
  <c r="IJ150" i="7"/>
  <c r="IN150" i="7"/>
  <c r="IR150" i="7"/>
  <c r="IV150" i="7"/>
  <c r="IZ150" i="7"/>
  <c r="JD150" i="7"/>
  <c r="JH150" i="7"/>
  <c r="JL150" i="7"/>
  <c r="JP150" i="7"/>
  <c r="JT150" i="7"/>
  <c r="AP148" i="7"/>
  <c r="AT148" i="7"/>
  <c r="AX148" i="7"/>
  <c r="BB148" i="7"/>
  <c r="BF148" i="7"/>
  <c r="BJ148" i="7"/>
  <c r="BN148" i="7"/>
  <c r="BR148" i="7"/>
  <c r="BV148" i="7"/>
  <c r="BZ148" i="7"/>
  <c r="CD148" i="7"/>
  <c r="CH148" i="7"/>
  <c r="CL148" i="7"/>
  <c r="CP148" i="7"/>
  <c r="CT148" i="7"/>
  <c r="CX148" i="7"/>
  <c r="DB148" i="7"/>
  <c r="DG148" i="7"/>
  <c r="DM148" i="7"/>
  <c r="DQ148" i="7"/>
  <c r="DU148" i="7"/>
  <c r="EA148" i="7"/>
  <c r="EE148" i="7"/>
  <c r="EI148" i="7"/>
  <c r="EM148" i="7"/>
  <c r="EQ148" i="7"/>
  <c r="EU148" i="7"/>
  <c r="EY148" i="7"/>
  <c r="FC148" i="7"/>
  <c r="FG148" i="7"/>
  <c r="FK148" i="7"/>
  <c r="FO148" i="7"/>
  <c r="FS148" i="7"/>
  <c r="FW148" i="7"/>
  <c r="GA148" i="7"/>
  <c r="GE148" i="7"/>
  <c r="GI148" i="7"/>
  <c r="GM148" i="7"/>
  <c r="GQ148" i="7"/>
  <c r="GU148" i="7"/>
  <c r="GY148" i="7"/>
  <c r="HC148" i="7"/>
  <c r="HG148" i="7"/>
  <c r="HK148" i="7"/>
  <c r="HO148" i="7"/>
  <c r="HS148" i="7"/>
  <c r="HW148" i="7"/>
  <c r="IA148" i="7"/>
  <c r="IE148" i="7"/>
  <c r="II148" i="7"/>
  <c r="IM148" i="7"/>
  <c r="IQ148" i="7"/>
  <c r="IU148" i="7"/>
  <c r="IY148" i="7"/>
  <c r="JC148" i="7"/>
  <c r="JG148" i="7"/>
  <c r="JK148" i="7"/>
  <c r="JO148" i="7"/>
  <c r="JS148" i="7"/>
  <c r="AQ148" i="7"/>
  <c r="AU148" i="7"/>
  <c r="AY148" i="7"/>
  <c r="BC148" i="7"/>
  <c r="BG148" i="7"/>
  <c r="BK148" i="7"/>
  <c r="BO148" i="7"/>
  <c r="BS148" i="7"/>
  <c r="BW148" i="7"/>
  <c r="CA148" i="7"/>
  <c r="CE148" i="7"/>
  <c r="CI148" i="7"/>
  <c r="CM148" i="7"/>
  <c r="CQ148" i="7"/>
  <c r="CU148" i="7"/>
  <c r="CY148" i="7"/>
  <c r="DC148" i="7"/>
  <c r="DH148" i="7"/>
  <c r="DN148" i="7"/>
  <c r="DR148" i="7"/>
  <c r="DX148" i="7"/>
  <c r="EB148" i="7"/>
  <c r="EF148" i="7"/>
  <c r="EJ148" i="7"/>
  <c r="EN148" i="7"/>
  <c r="ER148" i="7"/>
  <c r="EV148" i="7"/>
  <c r="EZ148" i="7"/>
  <c r="FD148" i="7"/>
  <c r="FH148" i="7"/>
  <c r="FL148" i="7"/>
  <c r="FP148" i="7"/>
  <c r="FT148" i="7"/>
  <c r="FX148" i="7"/>
  <c r="GB148" i="7"/>
  <c r="GF148" i="7"/>
  <c r="GJ148" i="7"/>
  <c r="GN148" i="7"/>
  <c r="GR148" i="7"/>
  <c r="GV148" i="7"/>
  <c r="GZ148" i="7"/>
  <c r="HD148" i="7"/>
  <c r="HH148" i="7"/>
  <c r="HL148" i="7"/>
  <c r="HP148" i="7"/>
  <c r="HT148" i="7"/>
  <c r="HX148" i="7"/>
  <c r="IB148" i="7"/>
  <c r="IF148" i="7"/>
  <c r="IJ148" i="7"/>
  <c r="IN148" i="7"/>
  <c r="IR148" i="7"/>
  <c r="IV148" i="7"/>
  <c r="IZ148" i="7"/>
  <c r="JD148" i="7"/>
  <c r="JH148" i="7"/>
  <c r="JL148" i="7"/>
  <c r="JP148" i="7"/>
  <c r="JT148" i="7"/>
  <c r="AR148" i="7"/>
  <c r="AV148" i="7"/>
  <c r="AZ148" i="7"/>
  <c r="BD148" i="7"/>
  <c r="BH148" i="7"/>
  <c r="BL148" i="7"/>
  <c r="BP148" i="7"/>
  <c r="BT148" i="7"/>
  <c r="BX148" i="7"/>
  <c r="CB148" i="7"/>
  <c r="CF148" i="7"/>
  <c r="CJ148" i="7"/>
  <c r="CN148" i="7"/>
  <c r="CR148" i="7"/>
  <c r="CV148" i="7"/>
  <c r="CZ148" i="7"/>
  <c r="DE148" i="7"/>
  <c r="DJ148" i="7"/>
  <c r="DO148" i="7"/>
  <c r="DS148" i="7"/>
  <c r="DY148" i="7"/>
  <c r="EC148" i="7"/>
  <c r="EG148" i="7"/>
  <c r="EK148" i="7"/>
  <c r="EO148" i="7"/>
  <c r="ES148" i="7"/>
  <c r="EW148" i="7"/>
  <c r="FA148" i="7"/>
  <c r="FE148" i="7"/>
  <c r="FI148" i="7"/>
  <c r="FM148" i="7"/>
  <c r="FQ148" i="7"/>
  <c r="FU148" i="7"/>
  <c r="FY148" i="7"/>
  <c r="GC148" i="7"/>
  <c r="GG148" i="7"/>
  <c r="GK148" i="7"/>
  <c r="GO148" i="7"/>
  <c r="GS148" i="7"/>
  <c r="GW148" i="7"/>
  <c r="HA148" i="7"/>
  <c r="HE148" i="7"/>
  <c r="HI148" i="7"/>
  <c r="HM148" i="7"/>
  <c r="HQ148" i="7"/>
  <c r="HU148" i="7"/>
  <c r="HY148" i="7"/>
  <c r="IC148" i="7"/>
  <c r="IG148" i="7"/>
  <c r="IK148" i="7"/>
  <c r="IO148" i="7"/>
  <c r="IS148" i="7"/>
  <c r="IW148" i="7"/>
  <c r="JA148" i="7"/>
  <c r="JE148" i="7"/>
  <c r="JI148" i="7"/>
  <c r="JM148" i="7"/>
  <c r="JQ148" i="7"/>
  <c r="JU148" i="7"/>
  <c r="AO148" i="7"/>
  <c r="AS148" i="7"/>
  <c r="AW148" i="7"/>
  <c r="BA148" i="7"/>
  <c r="BE148" i="7"/>
  <c r="BI148" i="7"/>
  <c r="BM148" i="7"/>
  <c r="BQ148" i="7"/>
  <c r="BU148" i="7"/>
  <c r="BY148" i="7"/>
  <c r="CC148" i="7"/>
  <c r="CG148" i="7"/>
  <c r="CK148" i="7"/>
  <c r="CO148" i="7"/>
  <c r="CS148" i="7"/>
  <c r="CW148" i="7"/>
  <c r="DA148" i="7"/>
  <c r="DF148" i="7"/>
  <c r="DK148" i="7"/>
  <c r="DP148" i="7"/>
  <c r="DT148" i="7"/>
  <c r="DZ148" i="7"/>
  <c r="ED148" i="7"/>
  <c r="EH148" i="7"/>
  <c r="EL148" i="7"/>
  <c r="EP148" i="7"/>
  <c r="ET148" i="7"/>
  <c r="EX148" i="7"/>
  <c r="FB148" i="7"/>
  <c r="FF148" i="7"/>
  <c r="FJ148" i="7"/>
  <c r="FN148" i="7"/>
  <c r="FR148" i="7"/>
  <c r="FV148" i="7"/>
  <c r="FZ148" i="7"/>
  <c r="GD148" i="7"/>
  <c r="GH148" i="7"/>
  <c r="GL148" i="7"/>
  <c r="GP148" i="7"/>
  <c r="GT148" i="7"/>
  <c r="GX148" i="7"/>
  <c r="HB148" i="7"/>
  <c r="HF148" i="7"/>
  <c r="HJ148" i="7"/>
  <c r="HN148" i="7"/>
  <c r="HR148" i="7"/>
  <c r="HV148" i="7"/>
  <c r="HZ148" i="7"/>
  <c r="ID148" i="7"/>
  <c r="IH148" i="7"/>
  <c r="IL148" i="7"/>
  <c r="IP148" i="7"/>
  <c r="IT148" i="7"/>
  <c r="IX148" i="7"/>
  <c r="JB148" i="7"/>
  <c r="JF148" i="7"/>
  <c r="JJ148" i="7"/>
  <c r="JN148" i="7"/>
  <c r="JR148" i="7"/>
  <c r="AP146" i="7"/>
  <c r="AT146" i="7"/>
  <c r="AX146" i="7"/>
  <c r="BB146" i="7"/>
  <c r="BF146" i="7"/>
  <c r="BJ146" i="7"/>
  <c r="BN146" i="7"/>
  <c r="BR146" i="7"/>
  <c r="BV146" i="7"/>
  <c r="BZ146" i="7"/>
  <c r="CD146" i="7"/>
  <c r="CH146" i="7"/>
  <c r="CL146" i="7"/>
  <c r="CP146" i="7"/>
  <c r="CT146" i="7"/>
  <c r="CX146" i="7"/>
  <c r="DC146" i="7"/>
  <c r="DH146" i="7"/>
  <c r="DM146" i="7"/>
  <c r="DQ146" i="7"/>
  <c r="DU146" i="7"/>
  <c r="EA146" i="7"/>
  <c r="EE146" i="7"/>
  <c r="EI146" i="7"/>
  <c r="EM146" i="7"/>
  <c r="EQ146" i="7"/>
  <c r="EU146" i="7"/>
  <c r="EY146" i="7"/>
  <c r="FC146" i="7"/>
  <c r="FG146" i="7"/>
  <c r="FK146" i="7"/>
  <c r="FO146" i="7"/>
  <c r="FS146" i="7"/>
  <c r="FW146" i="7"/>
  <c r="GA146" i="7"/>
  <c r="GE146" i="7"/>
  <c r="GI146" i="7"/>
  <c r="GM146" i="7"/>
  <c r="GQ146" i="7"/>
  <c r="GU146" i="7"/>
  <c r="GY146" i="7"/>
  <c r="HC146" i="7"/>
  <c r="HG146" i="7"/>
  <c r="HK146" i="7"/>
  <c r="HO146" i="7"/>
  <c r="HS146" i="7"/>
  <c r="HW146" i="7"/>
  <c r="IA146" i="7"/>
  <c r="IE146" i="7"/>
  <c r="II146" i="7"/>
  <c r="IM146" i="7"/>
  <c r="IQ146" i="7"/>
  <c r="IU146" i="7"/>
  <c r="IY146" i="7"/>
  <c r="JC146" i="7"/>
  <c r="JG146" i="7"/>
  <c r="JK146" i="7"/>
  <c r="JO146" i="7"/>
  <c r="JS146" i="7"/>
  <c r="AQ146" i="7"/>
  <c r="AU146" i="7"/>
  <c r="AY146" i="7"/>
  <c r="BC146" i="7"/>
  <c r="BG146" i="7"/>
  <c r="BK146" i="7"/>
  <c r="BO146" i="7"/>
  <c r="BS146" i="7"/>
  <c r="BW146" i="7"/>
  <c r="CA146" i="7"/>
  <c r="CE146" i="7"/>
  <c r="CI146" i="7"/>
  <c r="CM146" i="7"/>
  <c r="CQ146" i="7"/>
  <c r="CU146" i="7"/>
  <c r="CY146" i="7"/>
  <c r="DE146" i="7"/>
  <c r="DI146" i="7"/>
  <c r="DN146" i="7"/>
  <c r="DR146" i="7"/>
  <c r="DX146" i="7"/>
  <c r="EB146" i="7"/>
  <c r="EF146" i="7"/>
  <c r="EJ146" i="7"/>
  <c r="EN146" i="7"/>
  <c r="ER146" i="7"/>
  <c r="EV146" i="7"/>
  <c r="EZ146" i="7"/>
  <c r="FD146" i="7"/>
  <c r="FH146" i="7"/>
  <c r="FL146" i="7"/>
  <c r="FP146" i="7"/>
  <c r="FT146" i="7"/>
  <c r="FX146" i="7"/>
  <c r="GB146" i="7"/>
  <c r="GF146" i="7"/>
  <c r="GJ146" i="7"/>
  <c r="GN146" i="7"/>
  <c r="GR146" i="7"/>
  <c r="GV146" i="7"/>
  <c r="GZ146" i="7"/>
  <c r="HD146" i="7"/>
  <c r="HH146" i="7"/>
  <c r="HL146" i="7"/>
  <c r="HP146" i="7"/>
  <c r="HT146" i="7"/>
  <c r="HX146" i="7"/>
  <c r="IB146" i="7"/>
  <c r="IF146" i="7"/>
  <c r="IJ146" i="7"/>
  <c r="IN146" i="7"/>
  <c r="IR146" i="7"/>
  <c r="IV146" i="7"/>
  <c r="IZ146" i="7"/>
  <c r="JD146" i="7"/>
  <c r="JH146" i="7"/>
  <c r="JL146" i="7"/>
  <c r="JP146" i="7"/>
  <c r="JT146" i="7"/>
  <c r="AR146" i="7"/>
  <c r="AV146" i="7"/>
  <c r="AZ146" i="7"/>
  <c r="BD146" i="7"/>
  <c r="BH146" i="7"/>
  <c r="BL146" i="7"/>
  <c r="BP146" i="7"/>
  <c r="BT146" i="7"/>
  <c r="BX146" i="7"/>
  <c r="CB146" i="7"/>
  <c r="CF146" i="7"/>
  <c r="CJ146" i="7"/>
  <c r="CN146" i="7"/>
  <c r="CR146" i="7"/>
  <c r="CV146" i="7"/>
  <c r="CZ146" i="7"/>
  <c r="DF146" i="7"/>
  <c r="DK146" i="7"/>
  <c r="DO146" i="7"/>
  <c r="DS146" i="7"/>
  <c r="DY146" i="7"/>
  <c r="EC146" i="7"/>
  <c r="EG146" i="7"/>
  <c r="EK146" i="7"/>
  <c r="EO146" i="7"/>
  <c r="ES146" i="7"/>
  <c r="EW146" i="7"/>
  <c r="FA146" i="7"/>
  <c r="FE146" i="7"/>
  <c r="FI146" i="7"/>
  <c r="FM146" i="7"/>
  <c r="FQ146" i="7"/>
  <c r="FU146" i="7"/>
  <c r="FY146" i="7"/>
  <c r="GC146" i="7"/>
  <c r="GG146" i="7"/>
  <c r="GK146" i="7"/>
  <c r="GO146" i="7"/>
  <c r="GS146" i="7"/>
  <c r="GW146" i="7"/>
  <c r="HA146" i="7"/>
  <c r="HE146" i="7"/>
  <c r="HI146" i="7"/>
  <c r="HM146" i="7"/>
  <c r="HQ146" i="7"/>
  <c r="HU146" i="7"/>
  <c r="HY146" i="7"/>
  <c r="IC146" i="7"/>
  <c r="IG146" i="7"/>
  <c r="IK146" i="7"/>
  <c r="IO146" i="7"/>
  <c r="IS146" i="7"/>
  <c r="IW146" i="7"/>
  <c r="JA146" i="7"/>
  <c r="JE146" i="7"/>
  <c r="JI146" i="7"/>
  <c r="JM146" i="7"/>
  <c r="JQ146" i="7"/>
  <c r="JU146" i="7"/>
  <c r="AO146" i="7"/>
  <c r="AS146" i="7"/>
  <c r="AW146" i="7"/>
  <c r="BA146" i="7"/>
  <c r="BE146" i="7"/>
  <c r="BI146" i="7"/>
  <c r="BM146" i="7"/>
  <c r="BQ146" i="7"/>
  <c r="BU146" i="7"/>
  <c r="BY146" i="7"/>
  <c r="CC146" i="7"/>
  <c r="CG146" i="7"/>
  <c r="CK146" i="7"/>
  <c r="CO146" i="7"/>
  <c r="CS146" i="7"/>
  <c r="CW146" i="7"/>
  <c r="DA146" i="7"/>
  <c r="DG146" i="7"/>
  <c r="DL146" i="7"/>
  <c r="DP146" i="7"/>
  <c r="DT146" i="7"/>
  <c r="DZ146" i="7"/>
  <c r="ED146" i="7"/>
  <c r="EH146" i="7"/>
  <c r="EL146" i="7"/>
  <c r="EP146" i="7"/>
  <c r="ET146" i="7"/>
  <c r="EX146" i="7"/>
  <c r="FB146" i="7"/>
  <c r="FF146" i="7"/>
  <c r="FJ146" i="7"/>
  <c r="FN146" i="7"/>
  <c r="FR146" i="7"/>
  <c r="FV146" i="7"/>
  <c r="FZ146" i="7"/>
  <c r="GD146" i="7"/>
  <c r="GH146" i="7"/>
  <c r="GL146" i="7"/>
  <c r="GP146" i="7"/>
  <c r="GT146" i="7"/>
  <c r="GX146" i="7"/>
  <c r="HB146" i="7"/>
  <c r="HF146" i="7"/>
  <c r="HJ146" i="7"/>
  <c r="HN146" i="7"/>
  <c r="HR146" i="7"/>
  <c r="HV146" i="7"/>
  <c r="HZ146" i="7"/>
  <c r="ID146" i="7"/>
  <c r="IH146" i="7"/>
  <c r="IL146" i="7"/>
  <c r="IP146" i="7"/>
  <c r="IT146" i="7"/>
  <c r="IX146" i="7"/>
  <c r="JB146" i="7"/>
  <c r="JF146" i="7"/>
  <c r="JJ146" i="7"/>
  <c r="JN146" i="7"/>
  <c r="JR146" i="7"/>
  <c r="AO144" i="7"/>
  <c r="AS144" i="7"/>
  <c r="AW144" i="7"/>
  <c r="BA144" i="7"/>
  <c r="BE144" i="7"/>
  <c r="BI144" i="7"/>
  <c r="BM144" i="7"/>
  <c r="BQ144" i="7"/>
  <c r="BU144" i="7"/>
  <c r="BY144" i="7"/>
  <c r="CC144" i="7"/>
  <c r="CG144" i="7"/>
  <c r="CK144" i="7"/>
  <c r="CO144" i="7"/>
  <c r="CS144" i="7"/>
  <c r="CW144" i="7"/>
  <c r="DA144" i="7"/>
  <c r="DF144" i="7"/>
  <c r="DK144" i="7"/>
  <c r="DO144" i="7"/>
  <c r="DS144" i="7"/>
  <c r="DY144" i="7"/>
  <c r="EC144" i="7"/>
  <c r="EG144" i="7"/>
  <c r="EK144" i="7"/>
  <c r="EO144" i="7"/>
  <c r="ES144" i="7"/>
  <c r="EW144" i="7"/>
  <c r="FA144" i="7"/>
  <c r="FE144" i="7"/>
  <c r="FI144" i="7"/>
  <c r="FM144" i="7"/>
  <c r="FQ144" i="7"/>
  <c r="FU144" i="7"/>
  <c r="FY144" i="7"/>
  <c r="GC144" i="7"/>
  <c r="GG144" i="7"/>
  <c r="GK144" i="7"/>
  <c r="GO144" i="7"/>
  <c r="GS144" i="7"/>
  <c r="GW144" i="7"/>
  <c r="HA144" i="7"/>
  <c r="HE144" i="7"/>
  <c r="HI144" i="7"/>
  <c r="HM144" i="7"/>
  <c r="HQ144" i="7"/>
  <c r="HU144" i="7"/>
  <c r="HY144" i="7"/>
  <c r="IC144" i="7"/>
  <c r="IG144" i="7"/>
  <c r="IK144" i="7"/>
  <c r="IO144" i="7"/>
  <c r="IS144" i="7"/>
  <c r="IW144" i="7"/>
  <c r="JA144" i="7"/>
  <c r="JE144" i="7"/>
  <c r="JI144" i="7"/>
  <c r="JM144" i="7"/>
  <c r="JQ144" i="7"/>
  <c r="JU144" i="7"/>
  <c r="AP144" i="7"/>
  <c r="AT144" i="7"/>
  <c r="AX144" i="7"/>
  <c r="BB144" i="7"/>
  <c r="BF144" i="7"/>
  <c r="BJ144" i="7"/>
  <c r="BN144" i="7"/>
  <c r="BR144" i="7"/>
  <c r="BV144" i="7"/>
  <c r="BZ144" i="7"/>
  <c r="CD144" i="7"/>
  <c r="CH144" i="7"/>
  <c r="CL144" i="7"/>
  <c r="CP144" i="7"/>
  <c r="CT144" i="7"/>
  <c r="CX144" i="7"/>
  <c r="DB144" i="7"/>
  <c r="DG144" i="7"/>
  <c r="DL144" i="7"/>
  <c r="DP144" i="7"/>
  <c r="DT144" i="7"/>
  <c r="DZ144" i="7"/>
  <c r="ED144" i="7"/>
  <c r="EH144" i="7"/>
  <c r="EL144" i="7"/>
  <c r="EP144" i="7"/>
  <c r="ET144" i="7"/>
  <c r="EX144" i="7"/>
  <c r="FB144" i="7"/>
  <c r="FF144" i="7"/>
  <c r="FJ144" i="7"/>
  <c r="FN144" i="7"/>
  <c r="FR144" i="7"/>
  <c r="FV144" i="7"/>
  <c r="FZ144" i="7"/>
  <c r="GD144" i="7"/>
  <c r="GH144" i="7"/>
  <c r="GL144" i="7"/>
  <c r="GP144" i="7"/>
  <c r="GT144" i="7"/>
  <c r="GX144" i="7"/>
  <c r="HB144" i="7"/>
  <c r="HF144" i="7"/>
  <c r="HJ144" i="7"/>
  <c r="HN144" i="7"/>
  <c r="HR144" i="7"/>
  <c r="HV144" i="7"/>
  <c r="HZ144" i="7"/>
  <c r="ID144" i="7"/>
  <c r="IH144" i="7"/>
  <c r="IL144" i="7"/>
  <c r="IP144" i="7"/>
  <c r="IT144" i="7"/>
  <c r="IX144" i="7"/>
  <c r="JB144" i="7"/>
  <c r="JF144" i="7"/>
  <c r="JJ144" i="7"/>
  <c r="JN144" i="7"/>
  <c r="JR144" i="7"/>
  <c r="AQ144" i="7"/>
  <c r="AU144" i="7"/>
  <c r="AY144" i="7"/>
  <c r="BC144" i="7"/>
  <c r="BG144" i="7"/>
  <c r="BK144" i="7"/>
  <c r="BO144" i="7"/>
  <c r="BS144" i="7"/>
  <c r="BW144" i="7"/>
  <c r="CA144" i="7"/>
  <c r="CE144" i="7"/>
  <c r="CI144" i="7"/>
  <c r="CM144" i="7"/>
  <c r="CQ144" i="7"/>
  <c r="CU144" i="7"/>
  <c r="CY144" i="7"/>
  <c r="DC144" i="7"/>
  <c r="DI144" i="7"/>
  <c r="DM144" i="7"/>
  <c r="DQ144" i="7"/>
  <c r="DU144" i="7"/>
  <c r="EA144" i="7"/>
  <c r="EE144" i="7"/>
  <c r="EI144" i="7"/>
  <c r="EM144" i="7"/>
  <c r="AN144" i="7"/>
  <c r="BD144" i="7"/>
  <c r="BT144" i="7"/>
  <c r="CJ144" i="7"/>
  <c r="CZ144" i="7"/>
  <c r="DR144" i="7"/>
  <c r="EJ144" i="7"/>
  <c r="EU144" i="7"/>
  <c r="FC144" i="7"/>
  <c r="FK144" i="7"/>
  <c r="FS144" i="7"/>
  <c r="GA144" i="7"/>
  <c r="GI144" i="7"/>
  <c r="GQ144" i="7"/>
  <c r="GY144" i="7"/>
  <c r="HG144" i="7"/>
  <c r="HO144" i="7"/>
  <c r="HW144" i="7"/>
  <c r="IE144" i="7"/>
  <c r="IM144" i="7"/>
  <c r="IU144" i="7"/>
  <c r="JC144" i="7"/>
  <c r="JK144" i="7"/>
  <c r="JS144" i="7"/>
  <c r="AR144" i="7"/>
  <c r="BH144" i="7"/>
  <c r="BX144" i="7"/>
  <c r="CN144" i="7"/>
  <c r="DD144" i="7"/>
  <c r="DX144" i="7"/>
  <c r="EN144" i="7"/>
  <c r="EV144" i="7"/>
  <c r="FD144" i="7"/>
  <c r="FL144" i="7"/>
  <c r="FT144" i="7"/>
  <c r="GB144" i="7"/>
  <c r="GJ144" i="7"/>
  <c r="GR144" i="7"/>
  <c r="GZ144" i="7"/>
  <c r="HH144" i="7"/>
  <c r="HP144" i="7"/>
  <c r="HX144" i="7"/>
  <c r="IF144" i="7"/>
  <c r="IN144" i="7"/>
  <c r="IV144" i="7"/>
  <c r="JD144" i="7"/>
  <c r="JL144" i="7"/>
  <c r="JT144" i="7"/>
  <c r="AV144" i="7"/>
  <c r="BL144" i="7"/>
  <c r="CB144" i="7"/>
  <c r="CR144" i="7"/>
  <c r="DJ144" i="7"/>
  <c r="EB144" i="7"/>
  <c r="EQ144" i="7"/>
  <c r="EY144" i="7"/>
  <c r="FG144" i="7"/>
  <c r="FO144" i="7"/>
  <c r="FW144" i="7"/>
  <c r="GE144" i="7"/>
  <c r="GM144" i="7"/>
  <c r="GU144" i="7"/>
  <c r="HC144" i="7"/>
  <c r="HK144" i="7"/>
  <c r="HS144" i="7"/>
  <c r="IA144" i="7"/>
  <c r="II144" i="7"/>
  <c r="IQ144" i="7"/>
  <c r="IY144" i="7"/>
  <c r="JG144" i="7"/>
  <c r="JO144" i="7"/>
  <c r="AZ144" i="7"/>
  <c r="BP144" i="7"/>
  <c r="CF144" i="7"/>
  <c r="CV144" i="7"/>
  <c r="DN144" i="7"/>
  <c r="EF144" i="7"/>
  <c r="ER144" i="7"/>
  <c r="EZ144" i="7"/>
  <c r="FH144" i="7"/>
  <c r="FP144" i="7"/>
  <c r="FX144" i="7"/>
  <c r="GF144" i="7"/>
  <c r="GN144" i="7"/>
  <c r="GV144" i="7"/>
  <c r="HD144" i="7"/>
  <c r="HL144" i="7"/>
  <c r="HT144" i="7"/>
  <c r="IB144" i="7"/>
  <c r="IJ144" i="7"/>
  <c r="IR144" i="7"/>
  <c r="IZ144" i="7"/>
  <c r="JH144" i="7"/>
  <c r="JP144" i="7"/>
  <c r="AR142" i="7"/>
  <c r="AV142" i="7"/>
  <c r="AZ142" i="7"/>
  <c r="BD142" i="7"/>
  <c r="BH142" i="7"/>
  <c r="BL142" i="7"/>
  <c r="BP142" i="7"/>
  <c r="BT142" i="7"/>
  <c r="BX142" i="7"/>
  <c r="CB142" i="7"/>
  <c r="CF142" i="7"/>
  <c r="CJ142" i="7"/>
  <c r="CN142" i="7"/>
  <c r="CR142" i="7"/>
  <c r="CV142" i="7"/>
  <c r="CZ142" i="7"/>
  <c r="DF142" i="7"/>
  <c r="DJ142" i="7"/>
  <c r="DN142" i="7"/>
  <c r="DR142" i="7"/>
  <c r="DX142" i="7"/>
  <c r="EB142" i="7"/>
  <c r="EF142" i="7"/>
  <c r="EJ142" i="7"/>
  <c r="EN142" i="7"/>
  <c r="ER142" i="7"/>
  <c r="EV142" i="7"/>
  <c r="EZ142" i="7"/>
  <c r="FD142" i="7"/>
  <c r="FH142" i="7"/>
  <c r="FL142" i="7"/>
  <c r="FP142" i="7"/>
  <c r="FT142" i="7"/>
  <c r="FX142" i="7"/>
  <c r="GB142" i="7"/>
  <c r="GF142" i="7"/>
  <c r="GJ142" i="7"/>
  <c r="GN142" i="7"/>
  <c r="GR142" i="7"/>
  <c r="GV142" i="7"/>
  <c r="GZ142" i="7"/>
  <c r="HD142" i="7"/>
  <c r="HH142" i="7"/>
  <c r="HL142" i="7"/>
  <c r="HP142" i="7"/>
  <c r="HT142" i="7"/>
  <c r="HX142" i="7"/>
  <c r="IB142" i="7"/>
  <c r="IF142" i="7"/>
  <c r="IJ142" i="7"/>
  <c r="IN142" i="7"/>
  <c r="IR142" i="7"/>
  <c r="IV142" i="7"/>
  <c r="IZ142" i="7"/>
  <c r="JD142" i="7"/>
  <c r="JH142" i="7"/>
  <c r="JL142" i="7"/>
  <c r="JP142" i="7"/>
  <c r="JT142" i="7"/>
  <c r="AO142" i="7"/>
  <c r="AS142" i="7"/>
  <c r="AW142" i="7"/>
  <c r="BA142" i="7"/>
  <c r="BE142" i="7"/>
  <c r="BI142" i="7"/>
  <c r="BM142" i="7"/>
  <c r="BQ142" i="7"/>
  <c r="BU142" i="7"/>
  <c r="BY142" i="7"/>
  <c r="CC142" i="7"/>
  <c r="CG142" i="7"/>
  <c r="CK142" i="7"/>
  <c r="CO142" i="7"/>
  <c r="CS142" i="7"/>
  <c r="CW142" i="7"/>
  <c r="DA142" i="7"/>
  <c r="DG142" i="7"/>
  <c r="DK142" i="7"/>
  <c r="DO142" i="7"/>
  <c r="DS142" i="7"/>
  <c r="DY142" i="7"/>
  <c r="EC142" i="7"/>
  <c r="EG142" i="7"/>
  <c r="EK142" i="7"/>
  <c r="EO142" i="7"/>
  <c r="ES142" i="7"/>
  <c r="EW142" i="7"/>
  <c r="FA142" i="7"/>
  <c r="FE142" i="7"/>
  <c r="FI142" i="7"/>
  <c r="FM142" i="7"/>
  <c r="FQ142" i="7"/>
  <c r="FU142" i="7"/>
  <c r="FY142" i="7"/>
  <c r="GC142" i="7"/>
  <c r="GG142" i="7"/>
  <c r="GK142" i="7"/>
  <c r="GO142" i="7"/>
  <c r="GS142" i="7"/>
  <c r="GW142" i="7"/>
  <c r="HA142" i="7"/>
  <c r="HE142" i="7"/>
  <c r="HI142" i="7"/>
  <c r="HM142" i="7"/>
  <c r="HQ142" i="7"/>
  <c r="HU142" i="7"/>
  <c r="HY142" i="7"/>
  <c r="IC142" i="7"/>
  <c r="IG142" i="7"/>
  <c r="IK142" i="7"/>
  <c r="IO142" i="7"/>
  <c r="IS142" i="7"/>
  <c r="IW142" i="7"/>
  <c r="JA142" i="7"/>
  <c r="JE142" i="7"/>
  <c r="JI142" i="7"/>
  <c r="JM142" i="7"/>
  <c r="JQ142" i="7"/>
  <c r="JU142" i="7"/>
  <c r="AP142" i="7"/>
  <c r="AT142" i="7"/>
  <c r="AX142" i="7"/>
  <c r="BB142" i="7"/>
  <c r="BF142" i="7"/>
  <c r="BJ142" i="7"/>
  <c r="BN142" i="7"/>
  <c r="BR142" i="7"/>
  <c r="BV142" i="7"/>
  <c r="BZ142" i="7"/>
  <c r="CD142" i="7"/>
  <c r="CH142" i="7"/>
  <c r="CL142" i="7"/>
  <c r="CP142" i="7"/>
  <c r="CT142" i="7"/>
  <c r="CX142" i="7"/>
  <c r="DB142" i="7"/>
  <c r="DH142" i="7"/>
  <c r="DL142" i="7"/>
  <c r="DP142" i="7"/>
  <c r="DT142" i="7"/>
  <c r="DZ142" i="7"/>
  <c r="ED142" i="7"/>
  <c r="EH142" i="7"/>
  <c r="EL142" i="7"/>
  <c r="EP142" i="7"/>
  <c r="ET142" i="7"/>
  <c r="EX142" i="7"/>
  <c r="FB142" i="7"/>
  <c r="FF142" i="7"/>
  <c r="FJ142" i="7"/>
  <c r="FN142" i="7"/>
  <c r="FR142" i="7"/>
  <c r="FV142" i="7"/>
  <c r="FZ142" i="7"/>
  <c r="GD142" i="7"/>
  <c r="GH142" i="7"/>
  <c r="GL142" i="7"/>
  <c r="GP142" i="7"/>
  <c r="GT142" i="7"/>
  <c r="GX142" i="7"/>
  <c r="HB142" i="7"/>
  <c r="HF142" i="7"/>
  <c r="HJ142" i="7"/>
  <c r="HN142" i="7"/>
  <c r="HR142" i="7"/>
  <c r="HV142" i="7"/>
  <c r="HZ142" i="7"/>
  <c r="ID142" i="7"/>
  <c r="IH142" i="7"/>
  <c r="IL142" i="7"/>
  <c r="IP142" i="7"/>
  <c r="IT142" i="7"/>
  <c r="IX142" i="7"/>
  <c r="JB142" i="7"/>
  <c r="JF142" i="7"/>
  <c r="JJ142" i="7"/>
  <c r="JN142" i="7"/>
  <c r="JR142" i="7"/>
  <c r="BC142" i="7"/>
  <c r="BS142" i="7"/>
  <c r="CI142" i="7"/>
  <c r="CY142" i="7"/>
  <c r="DQ142" i="7"/>
  <c r="EI142" i="7"/>
  <c r="EY142" i="7"/>
  <c r="FO142" i="7"/>
  <c r="GE142" i="7"/>
  <c r="GU142" i="7"/>
  <c r="HK142" i="7"/>
  <c r="IA142" i="7"/>
  <c r="IQ142" i="7"/>
  <c r="JG142" i="7"/>
  <c r="AQ142" i="7"/>
  <c r="BG142" i="7"/>
  <c r="BW142" i="7"/>
  <c r="CM142" i="7"/>
  <c r="DD142" i="7"/>
  <c r="DU142" i="7"/>
  <c r="EM142" i="7"/>
  <c r="FC142" i="7"/>
  <c r="FS142" i="7"/>
  <c r="GI142" i="7"/>
  <c r="GY142" i="7"/>
  <c r="HO142" i="7"/>
  <c r="IE142" i="7"/>
  <c r="IU142" i="7"/>
  <c r="JK142" i="7"/>
  <c r="AU142" i="7"/>
  <c r="BK142" i="7"/>
  <c r="CA142" i="7"/>
  <c r="CQ142" i="7"/>
  <c r="DI142" i="7"/>
  <c r="EA142" i="7"/>
  <c r="EQ142" i="7"/>
  <c r="FG142" i="7"/>
  <c r="FW142" i="7"/>
  <c r="GM142" i="7"/>
  <c r="HC142" i="7"/>
  <c r="HS142" i="7"/>
  <c r="II142" i="7"/>
  <c r="IY142" i="7"/>
  <c r="JO142" i="7"/>
  <c r="AY142" i="7"/>
  <c r="BO142" i="7"/>
  <c r="CE142" i="7"/>
  <c r="CU142" i="7"/>
  <c r="DM142" i="7"/>
  <c r="EE142" i="7"/>
  <c r="EU142" i="7"/>
  <c r="FK142" i="7"/>
  <c r="GA142" i="7"/>
  <c r="GQ142" i="7"/>
  <c r="HG142" i="7"/>
  <c r="HW142" i="7"/>
  <c r="IM142" i="7"/>
  <c r="JC142" i="7"/>
  <c r="JS142" i="7"/>
  <c r="AP140" i="7"/>
  <c r="AT140" i="7"/>
  <c r="AX140" i="7"/>
  <c r="BB140" i="7"/>
  <c r="BF140" i="7"/>
  <c r="BJ140" i="7"/>
  <c r="BN140" i="7"/>
  <c r="BR140" i="7"/>
  <c r="BV140" i="7"/>
  <c r="BZ140" i="7"/>
  <c r="CD140" i="7"/>
  <c r="CH140" i="7"/>
  <c r="CL140" i="7"/>
  <c r="CP140" i="7"/>
  <c r="CT140" i="7"/>
  <c r="CX140" i="7"/>
  <c r="DB140" i="7"/>
  <c r="DH140" i="7"/>
  <c r="DL140" i="7"/>
  <c r="DP140" i="7"/>
  <c r="DT140" i="7"/>
  <c r="DZ140" i="7"/>
  <c r="ED140" i="7"/>
  <c r="EH140" i="7"/>
  <c r="EL140" i="7"/>
  <c r="EP140" i="7"/>
  <c r="ET140" i="7"/>
  <c r="EX140" i="7"/>
  <c r="FB140" i="7"/>
  <c r="FF140" i="7"/>
  <c r="FJ140" i="7"/>
  <c r="FN140" i="7"/>
  <c r="FR140" i="7"/>
  <c r="FV140" i="7"/>
  <c r="FZ140" i="7"/>
  <c r="GD140" i="7"/>
  <c r="GH140" i="7"/>
  <c r="GL140" i="7"/>
  <c r="GP140" i="7"/>
  <c r="GT140" i="7"/>
  <c r="GX140" i="7"/>
  <c r="HB140" i="7"/>
  <c r="HF140" i="7"/>
  <c r="HJ140" i="7"/>
  <c r="HN140" i="7"/>
  <c r="HR140" i="7"/>
  <c r="HV140" i="7"/>
  <c r="HZ140" i="7"/>
  <c r="ID140" i="7"/>
  <c r="IH140" i="7"/>
  <c r="IL140" i="7"/>
  <c r="IP140" i="7"/>
  <c r="IT140" i="7"/>
  <c r="IX140" i="7"/>
  <c r="JB140" i="7"/>
  <c r="JF140" i="7"/>
  <c r="JJ140" i="7"/>
  <c r="JN140" i="7"/>
  <c r="JR140" i="7"/>
  <c r="AQ140" i="7"/>
  <c r="AU140" i="7"/>
  <c r="AY140" i="7"/>
  <c r="BC140" i="7"/>
  <c r="BG140" i="7"/>
  <c r="BK140" i="7"/>
  <c r="BO140" i="7"/>
  <c r="BS140" i="7"/>
  <c r="BW140" i="7"/>
  <c r="CA140" i="7"/>
  <c r="CE140" i="7"/>
  <c r="CI140" i="7"/>
  <c r="CM140" i="7"/>
  <c r="CQ140" i="7"/>
  <c r="CU140" i="7"/>
  <c r="CY140" i="7"/>
  <c r="DC140" i="7"/>
  <c r="DI140" i="7"/>
  <c r="DM140" i="7"/>
  <c r="DQ140" i="7"/>
  <c r="DU140" i="7"/>
  <c r="EA140" i="7"/>
  <c r="EE140" i="7"/>
  <c r="EI140" i="7"/>
  <c r="EM140" i="7"/>
  <c r="EQ140" i="7"/>
  <c r="EU140" i="7"/>
  <c r="EY140" i="7"/>
  <c r="FC140" i="7"/>
  <c r="FG140" i="7"/>
  <c r="FK140" i="7"/>
  <c r="FO140" i="7"/>
  <c r="FS140" i="7"/>
  <c r="FW140" i="7"/>
  <c r="GA140" i="7"/>
  <c r="GE140" i="7"/>
  <c r="GI140" i="7"/>
  <c r="GM140" i="7"/>
  <c r="GQ140" i="7"/>
  <c r="GU140" i="7"/>
  <c r="GY140" i="7"/>
  <c r="HC140" i="7"/>
  <c r="HG140" i="7"/>
  <c r="HK140" i="7"/>
  <c r="HO140" i="7"/>
  <c r="HS140" i="7"/>
  <c r="HW140" i="7"/>
  <c r="IA140" i="7"/>
  <c r="IE140" i="7"/>
  <c r="II140" i="7"/>
  <c r="IM140" i="7"/>
  <c r="IQ140" i="7"/>
  <c r="IU140" i="7"/>
  <c r="IY140" i="7"/>
  <c r="JC140" i="7"/>
  <c r="JG140" i="7"/>
  <c r="JK140" i="7"/>
  <c r="JO140" i="7"/>
  <c r="JS140" i="7"/>
  <c r="AR140" i="7"/>
  <c r="AV140" i="7"/>
  <c r="AZ140" i="7"/>
  <c r="BD140" i="7"/>
  <c r="BH140" i="7"/>
  <c r="BL140" i="7"/>
  <c r="BP140" i="7"/>
  <c r="BT140" i="7"/>
  <c r="BX140" i="7"/>
  <c r="CB140" i="7"/>
  <c r="CF140" i="7"/>
  <c r="CJ140" i="7"/>
  <c r="CN140" i="7"/>
  <c r="CR140" i="7"/>
  <c r="CV140" i="7"/>
  <c r="CZ140" i="7"/>
  <c r="DF140" i="7"/>
  <c r="DJ140" i="7"/>
  <c r="DN140" i="7"/>
  <c r="DR140" i="7"/>
  <c r="DX140" i="7"/>
  <c r="EB140" i="7"/>
  <c r="EF140" i="7"/>
  <c r="EJ140" i="7"/>
  <c r="EN140" i="7"/>
  <c r="ER140" i="7"/>
  <c r="EV140" i="7"/>
  <c r="EZ140" i="7"/>
  <c r="FD140" i="7"/>
  <c r="FH140" i="7"/>
  <c r="FL140" i="7"/>
  <c r="FP140" i="7"/>
  <c r="FT140" i="7"/>
  <c r="FX140" i="7"/>
  <c r="GB140" i="7"/>
  <c r="GF140" i="7"/>
  <c r="GJ140" i="7"/>
  <c r="GN140" i="7"/>
  <c r="GR140" i="7"/>
  <c r="GV140" i="7"/>
  <c r="GZ140" i="7"/>
  <c r="HD140" i="7"/>
  <c r="HH140" i="7"/>
  <c r="HL140" i="7"/>
  <c r="HP140" i="7"/>
  <c r="HT140" i="7"/>
  <c r="HX140" i="7"/>
  <c r="IB140" i="7"/>
  <c r="IF140" i="7"/>
  <c r="IJ140" i="7"/>
  <c r="IN140" i="7"/>
  <c r="IR140" i="7"/>
  <c r="IV140" i="7"/>
  <c r="IZ140" i="7"/>
  <c r="JD140" i="7"/>
  <c r="JH140" i="7"/>
  <c r="JL140" i="7"/>
  <c r="JP140" i="7"/>
  <c r="JT140" i="7"/>
  <c r="BA140" i="7"/>
  <c r="BQ140" i="7"/>
  <c r="CG140" i="7"/>
  <c r="CW140" i="7"/>
  <c r="DO140" i="7"/>
  <c r="EG140" i="7"/>
  <c r="EW140" i="7"/>
  <c r="FM140" i="7"/>
  <c r="GC140" i="7"/>
  <c r="GS140" i="7"/>
  <c r="HI140" i="7"/>
  <c r="HY140" i="7"/>
  <c r="IO140" i="7"/>
  <c r="JE140" i="7"/>
  <c r="JU140" i="7"/>
  <c r="AO140" i="7"/>
  <c r="BE140" i="7"/>
  <c r="BU140" i="7"/>
  <c r="CK140" i="7"/>
  <c r="DA140" i="7"/>
  <c r="DS140" i="7"/>
  <c r="EK140" i="7"/>
  <c r="FA140" i="7"/>
  <c r="FQ140" i="7"/>
  <c r="GG140" i="7"/>
  <c r="GW140" i="7"/>
  <c r="HM140" i="7"/>
  <c r="IC140" i="7"/>
  <c r="IS140" i="7"/>
  <c r="JI140" i="7"/>
  <c r="AS140" i="7"/>
  <c r="BI140" i="7"/>
  <c r="BY140" i="7"/>
  <c r="CO140" i="7"/>
  <c r="DG140" i="7"/>
  <c r="DY140" i="7"/>
  <c r="EO140" i="7"/>
  <c r="FE140" i="7"/>
  <c r="FU140" i="7"/>
  <c r="GK140" i="7"/>
  <c r="HA140" i="7"/>
  <c r="HQ140" i="7"/>
  <c r="IG140" i="7"/>
  <c r="IW140" i="7"/>
  <c r="JM140" i="7"/>
  <c r="AW140" i="7"/>
  <c r="BM140" i="7"/>
  <c r="CC140" i="7"/>
  <c r="CS140" i="7"/>
  <c r="DK140" i="7"/>
  <c r="EC140" i="7"/>
  <c r="ES140" i="7"/>
  <c r="FI140" i="7"/>
  <c r="FY140" i="7"/>
  <c r="GO140" i="7"/>
  <c r="HE140" i="7"/>
  <c r="HU140" i="7"/>
  <c r="IK140" i="7"/>
  <c r="JA140" i="7"/>
  <c r="JQ140" i="7"/>
  <c r="AR138" i="7"/>
  <c r="AV138" i="7"/>
  <c r="AZ138" i="7"/>
  <c r="BD138" i="7"/>
  <c r="BH138" i="7"/>
  <c r="BL138" i="7"/>
  <c r="BP138" i="7"/>
  <c r="BT138" i="7"/>
  <c r="BX138" i="7"/>
  <c r="CB138" i="7"/>
  <c r="CG138" i="7"/>
  <c r="CL138" i="7"/>
  <c r="CP138" i="7"/>
  <c r="CT138" i="7"/>
  <c r="CX138" i="7"/>
  <c r="DD138" i="7"/>
  <c r="DH138" i="7"/>
  <c r="DL138" i="7"/>
  <c r="DP138" i="7"/>
  <c r="DT138" i="7"/>
  <c r="DX138" i="7"/>
  <c r="EB138" i="7"/>
  <c r="EF138" i="7"/>
  <c r="EJ138" i="7"/>
  <c r="EN138" i="7"/>
  <c r="ER138" i="7"/>
  <c r="EV138" i="7"/>
  <c r="EZ138" i="7"/>
  <c r="FD138" i="7"/>
  <c r="FH138" i="7"/>
  <c r="FL138" i="7"/>
  <c r="FP138" i="7"/>
  <c r="FT138" i="7"/>
  <c r="FX138" i="7"/>
  <c r="GB138" i="7"/>
  <c r="GF138" i="7"/>
  <c r="GJ138" i="7"/>
  <c r="GN138" i="7"/>
  <c r="GR138" i="7"/>
  <c r="GV138" i="7"/>
  <c r="GZ138" i="7"/>
  <c r="HD138" i="7"/>
  <c r="HH138" i="7"/>
  <c r="HL138" i="7"/>
  <c r="HP138" i="7"/>
  <c r="HT138" i="7"/>
  <c r="HX138" i="7"/>
  <c r="IB138" i="7"/>
  <c r="IF138" i="7"/>
  <c r="IJ138" i="7"/>
  <c r="IN138" i="7"/>
  <c r="IR138" i="7"/>
  <c r="IV138" i="7"/>
  <c r="IZ138" i="7"/>
  <c r="JD138" i="7"/>
  <c r="JH138" i="7"/>
  <c r="JL138" i="7"/>
  <c r="JP138" i="7"/>
  <c r="JT138" i="7"/>
  <c r="AO138" i="7"/>
  <c r="AS138" i="7"/>
  <c r="AW138" i="7"/>
  <c r="BA138" i="7"/>
  <c r="BE138" i="7"/>
  <c r="BI138" i="7"/>
  <c r="BM138" i="7"/>
  <c r="BQ138" i="7"/>
  <c r="BU138" i="7"/>
  <c r="BY138" i="7"/>
  <c r="CC138" i="7"/>
  <c r="CI138" i="7"/>
  <c r="CM138" i="7"/>
  <c r="CQ138" i="7"/>
  <c r="CU138" i="7"/>
  <c r="CY138" i="7"/>
  <c r="DE138" i="7"/>
  <c r="DI138" i="7"/>
  <c r="DM138" i="7"/>
  <c r="DQ138" i="7"/>
  <c r="DU138" i="7"/>
  <c r="DY138" i="7"/>
  <c r="EC138" i="7"/>
  <c r="EG138" i="7"/>
  <c r="EK138" i="7"/>
  <c r="EO138" i="7"/>
  <c r="ES138" i="7"/>
  <c r="EW138" i="7"/>
  <c r="FA138" i="7"/>
  <c r="FE138" i="7"/>
  <c r="FI138" i="7"/>
  <c r="FM138" i="7"/>
  <c r="FQ138" i="7"/>
  <c r="FU138" i="7"/>
  <c r="FY138" i="7"/>
  <c r="GC138" i="7"/>
  <c r="GG138" i="7"/>
  <c r="GK138" i="7"/>
  <c r="GO138" i="7"/>
  <c r="GS138" i="7"/>
  <c r="GW138" i="7"/>
  <c r="HA138" i="7"/>
  <c r="HE138" i="7"/>
  <c r="HI138" i="7"/>
  <c r="HM138" i="7"/>
  <c r="HQ138" i="7"/>
  <c r="HU138" i="7"/>
  <c r="HY138" i="7"/>
  <c r="IC138" i="7"/>
  <c r="IG138" i="7"/>
  <c r="IK138" i="7"/>
  <c r="IO138" i="7"/>
  <c r="IS138" i="7"/>
  <c r="IW138" i="7"/>
  <c r="JA138" i="7"/>
  <c r="JE138" i="7"/>
  <c r="JI138" i="7"/>
  <c r="JM138" i="7"/>
  <c r="JQ138" i="7"/>
  <c r="JU138" i="7"/>
  <c r="AP138" i="7"/>
  <c r="AT138" i="7"/>
  <c r="AX138" i="7"/>
  <c r="BB138" i="7"/>
  <c r="BF138" i="7"/>
  <c r="BJ138" i="7"/>
  <c r="BN138" i="7"/>
  <c r="BR138" i="7"/>
  <c r="BV138" i="7"/>
  <c r="BZ138" i="7"/>
  <c r="CD138" i="7"/>
  <c r="CJ138" i="7"/>
  <c r="CN138" i="7"/>
  <c r="CR138" i="7"/>
  <c r="CV138" i="7"/>
  <c r="DB138" i="7"/>
  <c r="DF138" i="7"/>
  <c r="DJ138" i="7"/>
  <c r="DN138" i="7"/>
  <c r="DR138" i="7"/>
  <c r="DV138" i="7"/>
  <c r="DZ138" i="7"/>
  <c r="ED138" i="7"/>
  <c r="EH138" i="7"/>
  <c r="EL138" i="7"/>
  <c r="EP138" i="7"/>
  <c r="ET138" i="7"/>
  <c r="EX138" i="7"/>
  <c r="FB138" i="7"/>
  <c r="FF138" i="7"/>
  <c r="FJ138" i="7"/>
  <c r="FN138" i="7"/>
  <c r="FR138" i="7"/>
  <c r="FV138" i="7"/>
  <c r="FZ138" i="7"/>
  <c r="GD138" i="7"/>
  <c r="GH138" i="7"/>
  <c r="GL138" i="7"/>
  <c r="GP138" i="7"/>
  <c r="GT138" i="7"/>
  <c r="GX138" i="7"/>
  <c r="HB138" i="7"/>
  <c r="HF138" i="7"/>
  <c r="HJ138" i="7"/>
  <c r="HN138" i="7"/>
  <c r="HR138" i="7"/>
  <c r="HV138" i="7"/>
  <c r="HZ138" i="7"/>
  <c r="ID138" i="7"/>
  <c r="IH138" i="7"/>
  <c r="IL138" i="7"/>
  <c r="IP138" i="7"/>
  <c r="IT138" i="7"/>
  <c r="IX138" i="7"/>
  <c r="JB138" i="7"/>
  <c r="JF138" i="7"/>
  <c r="JJ138" i="7"/>
  <c r="JN138" i="7"/>
  <c r="JR138" i="7"/>
  <c r="AQ138" i="7"/>
  <c r="AU138" i="7"/>
  <c r="AY138" i="7"/>
  <c r="BC138" i="7"/>
  <c r="BG138" i="7"/>
  <c r="BK138" i="7"/>
  <c r="BO138" i="7"/>
  <c r="BS138" i="7"/>
  <c r="BW138" i="7"/>
  <c r="CA138" i="7"/>
  <c r="CE138" i="7"/>
  <c r="CK138" i="7"/>
  <c r="CO138" i="7"/>
  <c r="CS138" i="7"/>
  <c r="CW138" i="7"/>
  <c r="DC138" i="7"/>
  <c r="DG138" i="7"/>
  <c r="DK138" i="7"/>
  <c r="DO138" i="7"/>
  <c r="DS138" i="7"/>
  <c r="DW138" i="7"/>
  <c r="EA138" i="7"/>
  <c r="EE138" i="7"/>
  <c r="EI138" i="7"/>
  <c r="EM138" i="7"/>
  <c r="EQ138" i="7"/>
  <c r="EU138" i="7"/>
  <c r="EY138" i="7"/>
  <c r="FC138" i="7"/>
  <c r="FG138" i="7"/>
  <c r="FK138" i="7"/>
  <c r="FO138" i="7"/>
  <c r="FS138" i="7"/>
  <c r="FW138" i="7"/>
  <c r="GA138" i="7"/>
  <c r="GE138" i="7"/>
  <c r="GI138" i="7"/>
  <c r="GM138" i="7"/>
  <c r="GQ138" i="7"/>
  <c r="GU138" i="7"/>
  <c r="GY138" i="7"/>
  <c r="HC138" i="7"/>
  <c r="HG138" i="7"/>
  <c r="HK138" i="7"/>
  <c r="HO138" i="7"/>
  <c r="HS138" i="7"/>
  <c r="HW138" i="7"/>
  <c r="IA138" i="7"/>
  <c r="IE138" i="7"/>
  <c r="II138" i="7"/>
  <c r="IM138" i="7"/>
  <c r="IQ138" i="7"/>
  <c r="IU138" i="7"/>
  <c r="IY138" i="7"/>
  <c r="JC138" i="7"/>
  <c r="JG138" i="7"/>
  <c r="JK138" i="7"/>
  <c r="JO138" i="7"/>
  <c r="JS138" i="7"/>
  <c r="AQ136" i="7"/>
  <c r="AU136" i="7"/>
  <c r="AY136" i="7"/>
  <c r="BC136" i="7"/>
  <c r="BG136" i="7"/>
  <c r="BK136" i="7"/>
  <c r="BO136" i="7"/>
  <c r="BS136" i="7"/>
  <c r="BW136" i="7"/>
  <c r="CA136" i="7"/>
  <c r="CE136" i="7"/>
  <c r="CJ136" i="7"/>
  <c r="CQ136" i="7"/>
  <c r="CU136" i="7"/>
  <c r="CY136" i="7"/>
  <c r="DE136" i="7"/>
  <c r="DI136" i="7"/>
  <c r="DM136" i="7"/>
  <c r="DQ136" i="7"/>
  <c r="DU136" i="7"/>
  <c r="DY136" i="7"/>
  <c r="EC136" i="7"/>
  <c r="EG136" i="7"/>
  <c r="EK136" i="7"/>
  <c r="EO136" i="7"/>
  <c r="ES136" i="7"/>
  <c r="EW136" i="7"/>
  <c r="FA136" i="7"/>
  <c r="FE136" i="7"/>
  <c r="FI136" i="7"/>
  <c r="FM136" i="7"/>
  <c r="FQ136" i="7"/>
  <c r="FU136" i="7"/>
  <c r="FY136" i="7"/>
  <c r="GC136" i="7"/>
  <c r="GG136" i="7"/>
  <c r="GK136" i="7"/>
  <c r="GO136" i="7"/>
  <c r="GS136" i="7"/>
  <c r="GW136" i="7"/>
  <c r="HA136" i="7"/>
  <c r="HE136" i="7"/>
  <c r="HI136" i="7"/>
  <c r="HM136" i="7"/>
  <c r="HQ136" i="7"/>
  <c r="HU136" i="7"/>
  <c r="HY136" i="7"/>
  <c r="IC136" i="7"/>
  <c r="IG136" i="7"/>
  <c r="IK136" i="7"/>
  <c r="IO136" i="7"/>
  <c r="IS136" i="7"/>
  <c r="IW136" i="7"/>
  <c r="JA136" i="7"/>
  <c r="JE136" i="7"/>
  <c r="JI136" i="7"/>
  <c r="JM136" i="7"/>
  <c r="JQ136" i="7"/>
  <c r="JU136" i="7"/>
  <c r="AR136" i="7"/>
  <c r="AV136" i="7"/>
  <c r="AZ136" i="7"/>
  <c r="BD136" i="7"/>
  <c r="BH136" i="7"/>
  <c r="BL136" i="7"/>
  <c r="BP136" i="7"/>
  <c r="BT136" i="7"/>
  <c r="BX136" i="7"/>
  <c r="CB136" i="7"/>
  <c r="CG136" i="7"/>
  <c r="CK136" i="7"/>
  <c r="CR136" i="7"/>
  <c r="CV136" i="7"/>
  <c r="DB136" i="7"/>
  <c r="DF136" i="7"/>
  <c r="DJ136" i="7"/>
  <c r="DN136" i="7"/>
  <c r="DR136" i="7"/>
  <c r="DV136" i="7"/>
  <c r="DZ136" i="7"/>
  <c r="ED136" i="7"/>
  <c r="EH136" i="7"/>
  <c r="EL136" i="7"/>
  <c r="EP136" i="7"/>
  <c r="ET136" i="7"/>
  <c r="EX136" i="7"/>
  <c r="FB136" i="7"/>
  <c r="FF136" i="7"/>
  <c r="FJ136" i="7"/>
  <c r="FN136" i="7"/>
  <c r="FR136" i="7"/>
  <c r="FV136" i="7"/>
  <c r="FZ136" i="7"/>
  <c r="GD136" i="7"/>
  <c r="GH136" i="7"/>
  <c r="GL136" i="7"/>
  <c r="GP136" i="7"/>
  <c r="GT136" i="7"/>
  <c r="GX136" i="7"/>
  <c r="HB136" i="7"/>
  <c r="HF136" i="7"/>
  <c r="HJ136" i="7"/>
  <c r="HN136" i="7"/>
  <c r="HR136" i="7"/>
  <c r="HV136" i="7"/>
  <c r="HZ136" i="7"/>
  <c r="ID136" i="7"/>
  <c r="IH136" i="7"/>
  <c r="IL136" i="7"/>
  <c r="IP136" i="7"/>
  <c r="IT136" i="7"/>
  <c r="IX136" i="7"/>
  <c r="JB136" i="7"/>
  <c r="JF136" i="7"/>
  <c r="JJ136" i="7"/>
  <c r="JN136" i="7"/>
  <c r="JR136" i="7"/>
  <c r="AO136" i="7"/>
  <c r="AS136" i="7"/>
  <c r="AW136" i="7"/>
  <c r="BA136" i="7"/>
  <c r="BE136" i="7"/>
  <c r="BI136" i="7"/>
  <c r="BM136" i="7"/>
  <c r="BQ136" i="7"/>
  <c r="BU136" i="7"/>
  <c r="BY136" i="7"/>
  <c r="CC136" i="7"/>
  <c r="CH136" i="7"/>
  <c r="CN136" i="7"/>
  <c r="CS136" i="7"/>
  <c r="CW136" i="7"/>
  <c r="DC136" i="7"/>
  <c r="DG136" i="7"/>
  <c r="DK136" i="7"/>
  <c r="DO136" i="7"/>
  <c r="DS136" i="7"/>
  <c r="DW136" i="7"/>
  <c r="EA136" i="7"/>
  <c r="EE136" i="7"/>
  <c r="EI136" i="7"/>
  <c r="EM136" i="7"/>
  <c r="EQ136" i="7"/>
  <c r="EU136" i="7"/>
  <c r="EY136" i="7"/>
  <c r="FC136" i="7"/>
  <c r="FG136" i="7"/>
  <c r="FK136" i="7"/>
  <c r="FO136" i="7"/>
  <c r="FS136" i="7"/>
  <c r="FW136" i="7"/>
  <c r="GA136" i="7"/>
  <c r="GE136" i="7"/>
  <c r="GI136" i="7"/>
  <c r="GM136" i="7"/>
  <c r="GQ136" i="7"/>
  <c r="GU136" i="7"/>
  <c r="GY136" i="7"/>
  <c r="HC136" i="7"/>
  <c r="HG136" i="7"/>
  <c r="HK136" i="7"/>
  <c r="HO136" i="7"/>
  <c r="HS136" i="7"/>
  <c r="HW136" i="7"/>
  <c r="IA136" i="7"/>
  <c r="IE136" i="7"/>
  <c r="II136" i="7"/>
  <c r="IM136" i="7"/>
  <c r="IQ136" i="7"/>
  <c r="IU136" i="7"/>
  <c r="IY136" i="7"/>
  <c r="JC136" i="7"/>
  <c r="JG136" i="7"/>
  <c r="JK136" i="7"/>
  <c r="JO136" i="7"/>
  <c r="JS136" i="7"/>
  <c r="AP136" i="7"/>
  <c r="AT136" i="7"/>
  <c r="AX136" i="7"/>
  <c r="BB136" i="7"/>
  <c r="BF136" i="7"/>
  <c r="BJ136" i="7"/>
  <c r="BN136" i="7"/>
  <c r="BR136" i="7"/>
  <c r="BV136" i="7"/>
  <c r="BZ136" i="7"/>
  <c r="CD136" i="7"/>
  <c r="CI136" i="7"/>
  <c r="CO136" i="7"/>
  <c r="CT136" i="7"/>
  <c r="CX136" i="7"/>
  <c r="DD136" i="7"/>
  <c r="DH136" i="7"/>
  <c r="DL136" i="7"/>
  <c r="DP136" i="7"/>
  <c r="DT136" i="7"/>
  <c r="DX136" i="7"/>
  <c r="EB136" i="7"/>
  <c r="EF136" i="7"/>
  <c r="EJ136" i="7"/>
  <c r="EN136" i="7"/>
  <c r="ER136" i="7"/>
  <c r="EV136" i="7"/>
  <c r="EZ136" i="7"/>
  <c r="FD136" i="7"/>
  <c r="FH136" i="7"/>
  <c r="FL136" i="7"/>
  <c r="FP136" i="7"/>
  <c r="FT136" i="7"/>
  <c r="FX136" i="7"/>
  <c r="GB136" i="7"/>
  <c r="GF136" i="7"/>
  <c r="GJ136" i="7"/>
  <c r="GN136" i="7"/>
  <c r="GR136" i="7"/>
  <c r="GV136" i="7"/>
  <c r="GZ136" i="7"/>
  <c r="HD136" i="7"/>
  <c r="HH136" i="7"/>
  <c r="HL136" i="7"/>
  <c r="HP136" i="7"/>
  <c r="HT136" i="7"/>
  <c r="HX136" i="7"/>
  <c r="IB136" i="7"/>
  <c r="IF136" i="7"/>
  <c r="IJ136" i="7"/>
  <c r="IN136" i="7"/>
  <c r="IR136" i="7"/>
  <c r="IV136" i="7"/>
  <c r="IZ136" i="7"/>
  <c r="JD136" i="7"/>
  <c r="JH136" i="7"/>
  <c r="JL136" i="7"/>
  <c r="JP136" i="7"/>
  <c r="JT136" i="7"/>
  <c r="AQ134" i="7"/>
  <c r="AU134" i="7"/>
  <c r="AY134" i="7"/>
  <c r="BC134" i="7"/>
  <c r="BG134" i="7"/>
  <c r="BK134" i="7"/>
  <c r="BO134" i="7"/>
  <c r="BS134" i="7"/>
  <c r="BW134" i="7"/>
  <c r="CA134" i="7"/>
  <c r="CE134" i="7"/>
  <c r="CK134" i="7"/>
  <c r="CP134" i="7"/>
  <c r="CT134" i="7"/>
  <c r="CX134" i="7"/>
  <c r="DD134" i="7"/>
  <c r="DH134" i="7"/>
  <c r="DL134" i="7"/>
  <c r="DP134" i="7"/>
  <c r="DT134" i="7"/>
  <c r="DX134" i="7"/>
  <c r="EB134" i="7"/>
  <c r="EF134" i="7"/>
  <c r="EJ134" i="7"/>
  <c r="EN134" i="7"/>
  <c r="ER134" i="7"/>
  <c r="EV134" i="7"/>
  <c r="EZ134" i="7"/>
  <c r="FD134" i="7"/>
  <c r="FH134" i="7"/>
  <c r="FL134" i="7"/>
  <c r="FP134" i="7"/>
  <c r="FT134" i="7"/>
  <c r="FX134" i="7"/>
  <c r="GB134" i="7"/>
  <c r="GF134" i="7"/>
  <c r="GJ134" i="7"/>
  <c r="GN134" i="7"/>
  <c r="GR134" i="7"/>
  <c r="GV134" i="7"/>
  <c r="GZ134" i="7"/>
  <c r="HD134" i="7"/>
  <c r="HH134" i="7"/>
  <c r="HL134" i="7"/>
  <c r="HP134" i="7"/>
  <c r="HT134" i="7"/>
  <c r="HX134" i="7"/>
  <c r="IB134" i="7"/>
  <c r="IF134" i="7"/>
  <c r="IJ134" i="7"/>
  <c r="IN134" i="7"/>
  <c r="IR134" i="7"/>
  <c r="IV134" i="7"/>
  <c r="IZ134" i="7"/>
  <c r="JD134" i="7"/>
  <c r="JH134" i="7"/>
  <c r="JL134" i="7"/>
  <c r="JP134" i="7"/>
  <c r="JT134" i="7"/>
  <c r="AR134" i="7"/>
  <c r="AV134" i="7"/>
  <c r="AZ134" i="7"/>
  <c r="BD134" i="7"/>
  <c r="BH134" i="7"/>
  <c r="BL134" i="7"/>
  <c r="BP134" i="7"/>
  <c r="BT134" i="7"/>
  <c r="BX134" i="7"/>
  <c r="CB134" i="7"/>
  <c r="CF134" i="7"/>
  <c r="CL134" i="7"/>
  <c r="CQ134" i="7"/>
  <c r="CU134" i="7"/>
  <c r="CY134" i="7"/>
  <c r="DE134" i="7"/>
  <c r="DI134" i="7"/>
  <c r="DM134" i="7"/>
  <c r="DQ134" i="7"/>
  <c r="DU134" i="7"/>
  <c r="DY134" i="7"/>
  <c r="EC134" i="7"/>
  <c r="EG134" i="7"/>
  <c r="EK134" i="7"/>
  <c r="EO134" i="7"/>
  <c r="ES134" i="7"/>
  <c r="EW134" i="7"/>
  <c r="FA134" i="7"/>
  <c r="FE134" i="7"/>
  <c r="FI134" i="7"/>
  <c r="FM134" i="7"/>
  <c r="FQ134" i="7"/>
  <c r="FU134" i="7"/>
  <c r="FY134" i="7"/>
  <c r="GC134" i="7"/>
  <c r="GG134" i="7"/>
  <c r="GK134" i="7"/>
  <c r="GO134" i="7"/>
  <c r="GS134" i="7"/>
  <c r="GW134" i="7"/>
  <c r="HA134" i="7"/>
  <c r="HE134" i="7"/>
  <c r="HI134" i="7"/>
  <c r="HM134" i="7"/>
  <c r="HQ134" i="7"/>
  <c r="HU134" i="7"/>
  <c r="HY134" i="7"/>
  <c r="IC134" i="7"/>
  <c r="IG134" i="7"/>
  <c r="IK134" i="7"/>
  <c r="IO134" i="7"/>
  <c r="IS134" i="7"/>
  <c r="IW134" i="7"/>
  <c r="JA134" i="7"/>
  <c r="JE134" i="7"/>
  <c r="JI134" i="7"/>
  <c r="JM134" i="7"/>
  <c r="JQ134" i="7"/>
  <c r="JU134" i="7"/>
  <c r="AO134" i="7"/>
  <c r="AS134" i="7"/>
  <c r="AW134" i="7"/>
  <c r="BA134" i="7"/>
  <c r="BE134" i="7"/>
  <c r="BI134" i="7"/>
  <c r="BM134" i="7"/>
  <c r="BQ134" i="7"/>
  <c r="BU134" i="7"/>
  <c r="BY134" i="7"/>
  <c r="CC134" i="7"/>
  <c r="CG134" i="7"/>
  <c r="CM134" i="7"/>
  <c r="CR134" i="7"/>
  <c r="CV134" i="7"/>
  <c r="DB134" i="7"/>
  <c r="DF134" i="7"/>
  <c r="DJ134" i="7"/>
  <c r="DN134" i="7"/>
  <c r="DR134" i="7"/>
  <c r="DV134" i="7"/>
  <c r="DZ134" i="7"/>
  <c r="ED134" i="7"/>
  <c r="EH134" i="7"/>
  <c r="EL134" i="7"/>
  <c r="EP134" i="7"/>
  <c r="ET134" i="7"/>
  <c r="EX134" i="7"/>
  <c r="FB134" i="7"/>
  <c r="FF134" i="7"/>
  <c r="FJ134" i="7"/>
  <c r="FN134" i="7"/>
  <c r="FR134" i="7"/>
  <c r="FV134" i="7"/>
  <c r="FZ134" i="7"/>
  <c r="GD134" i="7"/>
  <c r="GH134" i="7"/>
  <c r="GL134" i="7"/>
  <c r="GP134" i="7"/>
  <c r="GT134" i="7"/>
  <c r="GX134" i="7"/>
  <c r="HB134" i="7"/>
  <c r="HF134" i="7"/>
  <c r="HJ134" i="7"/>
  <c r="HN134" i="7"/>
  <c r="HR134" i="7"/>
  <c r="HV134" i="7"/>
  <c r="HZ134" i="7"/>
  <c r="ID134" i="7"/>
  <c r="IH134" i="7"/>
  <c r="IL134" i="7"/>
  <c r="IP134" i="7"/>
  <c r="IT134" i="7"/>
  <c r="IX134" i="7"/>
  <c r="JB134" i="7"/>
  <c r="JF134" i="7"/>
  <c r="JJ134" i="7"/>
  <c r="JN134" i="7"/>
  <c r="JR134" i="7"/>
  <c r="AP134" i="7"/>
  <c r="AT134" i="7"/>
  <c r="AX134" i="7"/>
  <c r="BB134" i="7"/>
  <c r="BF134" i="7"/>
  <c r="BJ134" i="7"/>
  <c r="BN134" i="7"/>
  <c r="BR134" i="7"/>
  <c r="BV134" i="7"/>
  <c r="BZ134" i="7"/>
  <c r="CD134" i="7"/>
  <c r="CJ134" i="7"/>
  <c r="CO134" i="7"/>
  <c r="CS134" i="7"/>
  <c r="CW134" i="7"/>
  <c r="DC134" i="7"/>
  <c r="DG134" i="7"/>
  <c r="DK134" i="7"/>
  <c r="DO134" i="7"/>
  <c r="DS134" i="7"/>
  <c r="DW134" i="7"/>
  <c r="EA134" i="7"/>
  <c r="EE134" i="7"/>
  <c r="EI134" i="7"/>
  <c r="EM134" i="7"/>
  <c r="EQ134" i="7"/>
  <c r="EU134" i="7"/>
  <c r="EY134" i="7"/>
  <c r="FC134" i="7"/>
  <c r="FG134" i="7"/>
  <c r="FK134" i="7"/>
  <c r="FO134" i="7"/>
  <c r="FS134" i="7"/>
  <c r="FW134" i="7"/>
  <c r="GA134" i="7"/>
  <c r="GE134" i="7"/>
  <c r="GI134" i="7"/>
  <c r="GM134" i="7"/>
  <c r="GQ134" i="7"/>
  <c r="GU134" i="7"/>
  <c r="GY134" i="7"/>
  <c r="HC134" i="7"/>
  <c r="HG134" i="7"/>
  <c r="HK134" i="7"/>
  <c r="HO134" i="7"/>
  <c r="HS134" i="7"/>
  <c r="HW134" i="7"/>
  <c r="IA134" i="7"/>
  <c r="IE134" i="7"/>
  <c r="II134" i="7"/>
  <c r="IM134" i="7"/>
  <c r="IQ134" i="7"/>
  <c r="IU134" i="7"/>
  <c r="IY134" i="7"/>
  <c r="JC134" i="7"/>
  <c r="JG134" i="7"/>
  <c r="JK134" i="7"/>
  <c r="JO134" i="7"/>
  <c r="JS134" i="7"/>
  <c r="AQ132" i="7"/>
  <c r="AU132" i="7"/>
  <c r="AY132" i="7"/>
  <c r="BC132" i="7"/>
  <c r="BG132" i="7"/>
  <c r="BK132" i="7"/>
  <c r="BO132" i="7"/>
  <c r="BS132" i="7"/>
  <c r="BW132" i="7"/>
  <c r="CA132" i="7"/>
  <c r="CE132" i="7"/>
  <c r="CK132" i="7"/>
  <c r="CP132" i="7"/>
  <c r="CT132" i="7"/>
  <c r="CX132" i="7"/>
  <c r="DD132" i="7"/>
  <c r="DH132" i="7"/>
  <c r="DL132" i="7"/>
  <c r="DP132" i="7"/>
  <c r="DT132" i="7"/>
  <c r="DX132" i="7"/>
  <c r="EB132" i="7"/>
  <c r="EF132" i="7"/>
  <c r="EJ132" i="7"/>
  <c r="EN132" i="7"/>
  <c r="ER132" i="7"/>
  <c r="EV132" i="7"/>
  <c r="EZ132" i="7"/>
  <c r="FD132" i="7"/>
  <c r="FH132" i="7"/>
  <c r="FL132" i="7"/>
  <c r="FP132" i="7"/>
  <c r="FT132" i="7"/>
  <c r="FX132" i="7"/>
  <c r="GB132" i="7"/>
  <c r="GF132" i="7"/>
  <c r="GJ132" i="7"/>
  <c r="GN132" i="7"/>
  <c r="GR132" i="7"/>
  <c r="GV132" i="7"/>
  <c r="GZ132" i="7"/>
  <c r="HD132" i="7"/>
  <c r="HH132" i="7"/>
  <c r="HL132" i="7"/>
  <c r="HP132" i="7"/>
  <c r="HT132" i="7"/>
  <c r="HX132" i="7"/>
  <c r="IB132" i="7"/>
  <c r="IF132" i="7"/>
  <c r="IJ132" i="7"/>
  <c r="IN132" i="7"/>
  <c r="IR132" i="7"/>
  <c r="IV132" i="7"/>
  <c r="IZ132" i="7"/>
  <c r="JD132" i="7"/>
  <c r="JH132" i="7"/>
  <c r="JL132" i="7"/>
  <c r="JP132" i="7"/>
  <c r="JT132" i="7"/>
  <c r="AR132" i="7"/>
  <c r="AV132" i="7"/>
  <c r="AZ132" i="7"/>
  <c r="BD132" i="7"/>
  <c r="BH132" i="7"/>
  <c r="BL132" i="7"/>
  <c r="BP132" i="7"/>
  <c r="BT132" i="7"/>
  <c r="BX132" i="7"/>
  <c r="CB132" i="7"/>
  <c r="CF132" i="7"/>
  <c r="CM132" i="7"/>
  <c r="CQ132" i="7"/>
  <c r="CU132" i="7"/>
  <c r="CY132" i="7"/>
  <c r="DE132" i="7"/>
  <c r="DI132" i="7"/>
  <c r="DM132" i="7"/>
  <c r="DQ132" i="7"/>
  <c r="DU132" i="7"/>
  <c r="DY132" i="7"/>
  <c r="EC132" i="7"/>
  <c r="EG132" i="7"/>
  <c r="EK132" i="7"/>
  <c r="EO132" i="7"/>
  <c r="ES132" i="7"/>
  <c r="EW132" i="7"/>
  <c r="FA132" i="7"/>
  <c r="FE132" i="7"/>
  <c r="FI132" i="7"/>
  <c r="FM132" i="7"/>
  <c r="FQ132" i="7"/>
  <c r="FU132" i="7"/>
  <c r="FY132" i="7"/>
  <c r="GC132" i="7"/>
  <c r="GG132" i="7"/>
  <c r="GK132" i="7"/>
  <c r="GO132" i="7"/>
  <c r="GS132" i="7"/>
  <c r="GW132" i="7"/>
  <c r="HA132" i="7"/>
  <c r="HE132" i="7"/>
  <c r="HI132" i="7"/>
  <c r="HM132" i="7"/>
  <c r="HQ132" i="7"/>
  <c r="HU132" i="7"/>
  <c r="HY132" i="7"/>
  <c r="IC132" i="7"/>
  <c r="IG132" i="7"/>
  <c r="IK132" i="7"/>
  <c r="IO132" i="7"/>
  <c r="IS132" i="7"/>
  <c r="IW132" i="7"/>
  <c r="JA132" i="7"/>
  <c r="JE132" i="7"/>
  <c r="JI132" i="7"/>
  <c r="JM132" i="7"/>
  <c r="JQ132" i="7"/>
  <c r="JU132" i="7"/>
  <c r="AO132" i="7"/>
  <c r="AS132" i="7"/>
  <c r="AW132" i="7"/>
  <c r="BA132" i="7"/>
  <c r="BE132" i="7"/>
  <c r="BI132" i="7"/>
  <c r="BM132" i="7"/>
  <c r="BQ132" i="7"/>
  <c r="BU132" i="7"/>
  <c r="BY132" i="7"/>
  <c r="CC132" i="7"/>
  <c r="CH132" i="7"/>
  <c r="CN132" i="7"/>
  <c r="CR132" i="7"/>
  <c r="CV132" i="7"/>
  <c r="DB132" i="7"/>
  <c r="DF132" i="7"/>
  <c r="DJ132" i="7"/>
  <c r="DN132" i="7"/>
  <c r="DR132" i="7"/>
  <c r="DV132" i="7"/>
  <c r="DZ132" i="7"/>
  <c r="ED132" i="7"/>
  <c r="EH132" i="7"/>
  <c r="EL132" i="7"/>
  <c r="EP132" i="7"/>
  <c r="ET132" i="7"/>
  <c r="EX132" i="7"/>
  <c r="FB132" i="7"/>
  <c r="FF132" i="7"/>
  <c r="FJ132" i="7"/>
  <c r="FN132" i="7"/>
  <c r="FR132" i="7"/>
  <c r="FV132" i="7"/>
  <c r="FZ132" i="7"/>
  <c r="GD132" i="7"/>
  <c r="GH132" i="7"/>
  <c r="GL132" i="7"/>
  <c r="GP132" i="7"/>
  <c r="GT132" i="7"/>
  <c r="GX132" i="7"/>
  <c r="HB132" i="7"/>
  <c r="HF132" i="7"/>
  <c r="HJ132" i="7"/>
  <c r="HN132" i="7"/>
  <c r="HR132" i="7"/>
  <c r="HV132" i="7"/>
  <c r="HZ132" i="7"/>
  <c r="ID132" i="7"/>
  <c r="IH132" i="7"/>
  <c r="IL132" i="7"/>
  <c r="IP132" i="7"/>
  <c r="IT132" i="7"/>
  <c r="IX132" i="7"/>
  <c r="JB132" i="7"/>
  <c r="JF132" i="7"/>
  <c r="JJ132" i="7"/>
  <c r="JN132" i="7"/>
  <c r="JR132" i="7"/>
  <c r="AP132" i="7"/>
  <c r="AT132" i="7"/>
  <c r="AX132" i="7"/>
  <c r="BB132" i="7"/>
  <c r="BF132" i="7"/>
  <c r="BJ132" i="7"/>
  <c r="BN132" i="7"/>
  <c r="BR132" i="7"/>
  <c r="BV132" i="7"/>
  <c r="BZ132" i="7"/>
  <c r="CD132" i="7"/>
  <c r="CJ132" i="7"/>
  <c r="CO132" i="7"/>
  <c r="CS132" i="7"/>
  <c r="CW132" i="7"/>
  <c r="DC132" i="7"/>
  <c r="DG132" i="7"/>
  <c r="DK132" i="7"/>
  <c r="DO132" i="7"/>
  <c r="DS132" i="7"/>
  <c r="DW132" i="7"/>
  <c r="EA132" i="7"/>
  <c r="EE132" i="7"/>
  <c r="EI132" i="7"/>
  <c r="EM132" i="7"/>
  <c r="EQ132" i="7"/>
  <c r="EU132" i="7"/>
  <c r="EY132" i="7"/>
  <c r="FC132" i="7"/>
  <c r="FG132" i="7"/>
  <c r="FK132" i="7"/>
  <c r="FO132" i="7"/>
  <c r="FS132" i="7"/>
  <c r="FW132" i="7"/>
  <c r="GA132" i="7"/>
  <c r="GE132" i="7"/>
  <c r="GI132" i="7"/>
  <c r="GM132" i="7"/>
  <c r="GQ132" i="7"/>
  <c r="GU132" i="7"/>
  <c r="GY132" i="7"/>
  <c r="HC132" i="7"/>
  <c r="HG132" i="7"/>
  <c r="HK132" i="7"/>
  <c r="HO132" i="7"/>
  <c r="HS132" i="7"/>
  <c r="HW132" i="7"/>
  <c r="IA132" i="7"/>
  <c r="IE132" i="7"/>
  <c r="II132" i="7"/>
  <c r="IM132" i="7"/>
  <c r="IQ132" i="7"/>
  <c r="IU132" i="7"/>
  <c r="IY132" i="7"/>
  <c r="JC132" i="7"/>
  <c r="JG132" i="7"/>
  <c r="JK132" i="7"/>
  <c r="JO132" i="7"/>
  <c r="JS132" i="7"/>
  <c r="AO130" i="7"/>
  <c r="AS130" i="7"/>
  <c r="AW130" i="7"/>
  <c r="BA130" i="7"/>
  <c r="BE130" i="7"/>
  <c r="BI130" i="7"/>
  <c r="BM130" i="7"/>
  <c r="BQ130" i="7"/>
  <c r="BU130" i="7"/>
  <c r="BY130" i="7"/>
  <c r="CC130" i="7"/>
  <c r="CG130" i="7"/>
  <c r="CL130" i="7"/>
  <c r="CP130" i="7"/>
  <c r="CT130" i="7"/>
  <c r="CX130" i="7"/>
  <c r="DD130" i="7"/>
  <c r="DH130" i="7"/>
  <c r="DL130" i="7"/>
  <c r="DP130" i="7"/>
  <c r="DT130" i="7"/>
  <c r="DX130" i="7"/>
  <c r="EB130" i="7"/>
  <c r="EF130" i="7"/>
  <c r="EJ130" i="7"/>
  <c r="EN130" i="7"/>
  <c r="ER130" i="7"/>
  <c r="EV130" i="7"/>
  <c r="EZ130" i="7"/>
  <c r="FD130" i="7"/>
  <c r="FH130" i="7"/>
  <c r="FL130" i="7"/>
  <c r="FP130" i="7"/>
  <c r="FT130" i="7"/>
  <c r="FX130" i="7"/>
  <c r="GB130" i="7"/>
  <c r="GF130" i="7"/>
  <c r="GJ130" i="7"/>
  <c r="GN130" i="7"/>
  <c r="GR130" i="7"/>
  <c r="GV130" i="7"/>
  <c r="GZ130" i="7"/>
  <c r="HD130" i="7"/>
  <c r="HH130" i="7"/>
  <c r="HL130" i="7"/>
  <c r="HP130" i="7"/>
  <c r="HT130" i="7"/>
  <c r="HX130" i="7"/>
  <c r="IB130" i="7"/>
  <c r="IF130" i="7"/>
  <c r="IJ130" i="7"/>
  <c r="IN130" i="7"/>
  <c r="IR130" i="7"/>
  <c r="IV130" i="7"/>
  <c r="IZ130" i="7"/>
  <c r="JD130" i="7"/>
  <c r="JH130" i="7"/>
  <c r="JL130" i="7"/>
  <c r="JP130" i="7"/>
  <c r="JT130" i="7"/>
  <c r="AP130" i="7"/>
  <c r="AT130" i="7"/>
  <c r="AX130" i="7"/>
  <c r="BB130" i="7"/>
  <c r="BF130" i="7"/>
  <c r="BJ130" i="7"/>
  <c r="BN130" i="7"/>
  <c r="BR130" i="7"/>
  <c r="BV130" i="7"/>
  <c r="BZ130" i="7"/>
  <c r="CD130" i="7"/>
  <c r="CH130" i="7"/>
  <c r="CM130" i="7"/>
  <c r="CQ130" i="7"/>
  <c r="CU130" i="7"/>
  <c r="CY130" i="7"/>
  <c r="DE130" i="7"/>
  <c r="DI130" i="7"/>
  <c r="DM130" i="7"/>
  <c r="DQ130" i="7"/>
  <c r="DU130" i="7"/>
  <c r="DY130" i="7"/>
  <c r="EC130" i="7"/>
  <c r="EG130" i="7"/>
  <c r="EK130" i="7"/>
  <c r="EO130" i="7"/>
  <c r="ES130" i="7"/>
  <c r="EW130" i="7"/>
  <c r="FA130" i="7"/>
  <c r="FE130" i="7"/>
  <c r="FI130" i="7"/>
  <c r="FM130" i="7"/>
  <c r="FQ130" i="7"/>
  <c r="FU130" i="7"/>
  <c r="FY130" i="7"/>
  <c r="GC130" i="7"/>
  <c r="GG130" i="7"/>
  <c r="GK130" i="7"/>
  <c r="GO130" i="7"/>
  <c r="GS130" i="7"/>
  <c r="GW130" i="7"/>
  <c r="HA130" i="7"/>
  <c r="HE130" i="7"/>
  <c r="HI130" i="7"/>
  <c r="HM130" i="7"/>
  <c r="HQ130" i="7"/>
  <c r="HU130" i="7"/>
  <c r="HY130" i="7"/>
  <c r="IC130" i="7"/>
  <c r="IG130" i="7"/>
  <c r="IK130" i="7"/>
  <c r="IO130" i="7"/>
  <c r="IS130" i="7"/>
  <c r="IW130" i="7"/>
  <c r="JA130" i="7"/>
  <c r="JE130" i="7"/>
  <c r="JI130" i="7"/>
  <c r="JM130" i="7"/>
  <c r="JQ130" i="7"/>
  <c r="JU130" i="7"/>
  <c r="AQ130" i="7"/>
  <c r="AU130" i="7"/>
  <c r="AY130" i="7"/>
  <c r="BC130" i="7"/>
  <c r="BG130" i="7"/>
  <c r="BK130" i="7"/>
  <c r="BO130" i="7"/>
  <c r="BS130" i="7"/>
  <c r="BW130" i="7"/>
  <c r="CA130" i="7"/>
  <c r="CE130" i="7"/>
  <c r="CJ130" i="7"/>
  <c r="CN130" i="7"/>
  <c r="CR130" i="7"/>
  <c r="CV130" i="7"/>
  <c r="DB130" i="7"/>
  <c r="DF130" i="7"/>
  <c r="DJ130" i="7"/>
  <c r="DN130" i="7"/>
  <c r="DR130" i="7"/>
  <c r="DV130" i="7"/>
  <c r="DZ130" i="7"/>
  <c r="ED130" i="7"/>
  <c r="EH130" i="7"/>
  <c r="EL130" i="7"/>
  <c r="EP130" i="7"/>
  <c r="ET130" i="7"/>
  <c r="EX130" i="7"/>
  <c r="FB130" i="7"/>
  <c r="FF130" i="7"/>
  <c r="FJ130" i="7"/>
  <c r="FN130" i="7"/>
  <c r="FR130" i="7"/>
  <c r="FV130" i="7"/>
  <c r="FZ130" i="7"/>
  <c r="GD130" i="7"/>
  <c r="GH130" i="7"/>
  <c r="GL130" i="7"/>
  <c r="GP130" i="7"/>
  <c r="GT130" i="7"/>
  <c r="GX130" i="7"/>
  <c r="HB130" i="7"/>
  <c r="HF130" i="7"/>
  <c r="HJ130" i="7"/>
  <c r="HN130" i="7"/>
  <c r="HR130" i="7"/>
  <c r="HV130" i="7"/>
  <c r="HZ130" i="7"/>
  <c r="ID130" i="7"/>
  <c r="IH130" i="7"/>
  <c r="IL130" i="7"/>
  <c r="IP130" i="7"/>
  <c r="IT130" i="7"/>
  <c r="IX130" i="7"/>
  <c r="JB130" i="7"/>
  <c r="JF130" i="7"/>
  <c r="JJ130" i="7"/>
  <c r="JN130" i="7"/>
  <c r="JR130" i="7"/>
  <c r="AR130" i="7"/>
  <c r="AV130" i="7"/>
  <c r="AZ130" i="7"/>
  <c r="BD130" i="7"/>
  <c r="BH130" i="7"/>
  <c r="BL130" i="7"/>
  <c r="BP130" i="7"/>
  <c r="BT130" i="7"/>
  <c r="BX130" i="7"/>
  <c r="CB130" i="7"/>
  <c r="CF130" i="7"/>
  <c r="CK130" i="7"/>
  <c r="CO130" i="7"/>
  <c r="CS130" i="7"/>
  <c r="CW130" i="7"/>
  <c r="DC130" i="7"/>
  <c r="DG130" i="7"/>
  <c r="DK130" i="7"/>
  <c r="DO130" i="7"/>
  <c r="DS130" i="7"/>
  <c r="DW130" i="7"/>
  <c r="EA130" i="7"/>
  <c r="EE130" i="7"/>
  <c r="EI130" i="7"/>
  <c r="EM130" i="7"/>
  <c r="EQ130" i="7"/>
  <c r="EU130" i="7"/>
  <c r="EY130" i="7"/>
  <c r="FC130" i="7"/>
  <c r="FG130" i="7"/>
  <c r="FK130" i="7"/>
  <c r="FO130" i="7"/>
  <c r="FS130" i="7"/>
  <c r="FW130" i="7"/>
  <c r="GA130" i="7"/>
  <c r="GE130" i="7"/>
  <c r="GI130" i="7"/>
  <c r="GM130" i="7"/>
  <c r="GQ130" i="7"/>
  <c r="GU130" i="7"/>
  <c r="GY130" i="7"/>
  <c r="HC130" i="7"/>
  <c r="HG130" i="7"/>
  <c r="HK130" i="7"/>
  <c r="HO130" i="7"/>
  <c r="HS130" i="7"/>
  <c r="HW130" i="7"/>
  <c r="IA130" i="7"/>
  <c r="IE130" i="7"/>
  <c r="II130" i="7"/>
  <c r="IM130" i="7"/>
  <c r="IQ130" i="7"/>
  <c r="IU130" i="7"/>
  <c r="IY130" i="7"/>
  <c r="JC130" i="7"/>
  <c r="JG130" i="7"/>
  <c r="JK130" i="7"/>
  <c r="JO130" i="7"/>
  <c r="JS130" i="7"/>
  <c r="AP128" i="7"/>
  <c r="AT128" i="7"/>
  <c r="AX128" i="7"/>
  <c r="BB128" i="7"/>
  <c r="BF128" i="7"/>
  <c r="BJ128" i="7"/>
  <c r="BN128" i="7"/>
  <c r="BR128" i="7"/>
  <c r="BV128" i="7"/>
  <c r="BZ128" i="7"/>
  <c r="CD128" i="7"/>
  <c r="CJ128" i="7"/>
  <c r="CN128" i="7"/>
  <c r="CS128" i="7"/>
  <c r="CW128" i="7"/>
  <c r="DC128" i="7"/>
  <c r="DG128" i="7"/>
  <c r="DK128" i="7"/>
  <c r="DO128" i="7"/>
  <c r="DS128" i="7"/>
  <c r="DW128" i="7"/>
  <c r="EA128" i="7"/>
  <c r="EE128" i="7"/>
  <c r="EI128" i="7"/>
  <c r="EM128" i="7"/>
  <c r="EQ128" i="7"/>
  <c r="EU128" i="7"/>
  <c r="EY128" i="7"/>
  <c r="FC128" i="7"/>
  <c r="FG128" i="7"/>
  <c r="FK128" i="7"/>
  <c r="FO128" i="7"/>
  <c r="FS128" i="7"/>
  <c r="FW128" i="7"/>
  <c r="GA128" i="7"/>
  <c r="GE128" i="7"/>
  <c r="GI128" i="7"/>
  <c r="GM128" i="7"/>
  <c r="GQ128" i="7"/>
  <c r="GU128" i="7"/>
  <c r="GY128" i="7"/>
  <c r="HC128" i="7"/>
  <c r="HG128" i="7"/>
  <c r="HK128" i="7"/>
  <c r="HO128" i="7"/>
  <c r="HS128" i="7"/>
  <c r="HW128" i="7"/>
  <c r="IA128" i="7"/>
  <c r="IE128" i="7"/>
  <c r="II128" i="7"/>
  <c r="IM128" i="7"/>
  <c r="IQ128" i="7"/>
  <c r="IU128" i="7"/>
  <c r="IY128" i="7"/>
  <c r="JC128" i="7"/>
  <c r="JG128" i="7"/>
  <c r="JK128" i="7"/>
  <c r="JO128" i="7"/>
  <c r="JS128" i="7"/>
  <c r="AQ128" i="7"/>
  <c r="AU128" i="7"/>
  <c r="AY128" i="7"/>
  <c r="BC128" i="7"/>
  <c r="BG128" i="7"/>
  <c r="BK128" i="7"/>
  <c r="BO128" i="7"/>
  <c r="BS128" i="7"/>
  <c r="BW128" i="7"/>
  <c r="CA128" i="7"/>
  <c r="CE128" i="7"/>
  <c r="CK128" i="7"/>
  <c r="CO128" i="7"/>
  <c r="CT128" i="7"/>
  <c r="CX128" i="7"/>
  <c r="DD128" i="7"/>
  <c r="DH128" i="7"/>
  <c r="DL128" i="7"/>
  <c r="DP128" i="7"/>
  <c r="DT128" i="7"/>
  <c r="DX128" i="7"/>
  <c r="EB128" i="7"/>
  <c r="EF128" i="7"/>
  <c r="EJ128" i="7"/>
  <c r="EN128" i="7"/>
  <c r="ER128" i="7"/>
  <c r="EV128" i="7"/>
  <c r="EZ128" i="7"/>
  <c r="FD128" i="7"/>
  <c r="FH128" i="7"/>
  <c r="FL128" i="7"/>
  <c r="FP128" i="7"/>
  <c r="FT128" i="7"/>
  <c r="FX128" i="7"/>
  <c r="GB128" i="7"/>
  <c r="GF128" i="7"/>
  <c r="GJ128" i="7"/>
  <c r="GN128" i="7"/>
  <c r="GR128" i="7"/>
  <c r="GV128" i="7"/>
  <c r="GZ128" i="7"/>
  <c r="HD128" i="7"/>
  <c r="HH128" i="7"/>
  <c r="HL128" i="7"/>
  <c r="HP128" i="7"/>
  <c r="HT128" i="7"/>
  <c r="HX128" i="7"/>
  <c r="IB128" i="7"/>
  <c r="IF128" i="7"/>
  <c r="IJ128" i="7"/>
  <c r="IN128" i="7"/>
  <c r="IR128" i="7"/>
  <c r="IV128" i="7"/>
  <c r="IZ128" i="7"/>
  <c r="JD128" i="7"/>
  <c r="JH128" i="7"/>
  <c r="JL128" i="7"/>
  <c r="JP128" i="7"/>
  <c r="JT128" i="7"/>
  <c r="AR128" i="7"/>
  <c r="AV128" i="7"/>
  <c r="AZ128" i="7"/>
  <c r="BD128" i="7"/>
  <c r="BH128" i="7"/>
  <c r="BL128" i="7"/>
  <c r="BP128" i="7"/>
  <c r="BT128" i="7"/>
  <c r="BX128" i="7"/>
  <c r="CB128" i="7"/>
  <c r="CF128" i="7"/>
  <c r="CL128" i="7"/>
  <c r="CQ128" i="7"/>
  <c r="CU128" i="7"/>
  <c r="CY128" i="7"/>
  <c r="DE128" i="7"/>
  <c r="DI128" i="7"/>
  <c r="DM128" i="7"/>
  <c r="DQ128" i="7"/>
  <c r="DU128" i="7"/>
  <c r="DY128" i="7"/>
  <c r="EC128" i="7"/>
  <c r="EG128" i="7"/>
  <c r="EK128" i="7"/>
  <c r="EO128" i="7"/>
  <c r="ES128" i="7"/>
  <c r="EW128" i="7"/>
  <c r="FA128" i="7"/>
  <c r="FE128" i="7"/>
  <c r="FI128" i="7"/>
  <c r="FM128" i="7"/>
  <c r="FQ128" i="7"/>
  <c r="FU128" i="7"/>
  <c r="FY128" i="7"/>
  <c r="GC128" i="7"/>
  <c r="GG128" i="7"/>
  <c r="GK128" i="7"/>
  <c r="GO128" i="7"/>
  <c r="GS128" i="7"/>
  <c r="GW128" i="7"/>
  <c r="HA128" i="7"/>
  <c r="HE128" i="7"/>
  <c r="HI128" i="7"/>
  <c r="HM128" i="7"/>
  <c r="HQ128" i="7"/>
  <c r="HU128" i="7"/>
  <c r="HY128" i="7"/>
  <c r="IC128" i="7"/>
  <c r="IG128" i="7"/>
  <c r="IK128" i="7"/>
  <c r="IO128" i="7"/>
  <c r="IS128" i="7"/>
  <c r="IW128" i="7"/>
  <c r="JA128" i="7"/>
  <c r="JE128" i="7"/>
  <c r="JI128" i="7"/>
  <c r="JM128" i="7"/>
  <c r="JQ128" i="7"/>
  <c r="JU128" i="7"/>
  <c r="AO128" i="7"/>
  <c r="AS128" i="7"/>
  <c r="AW128" i="7"/>
  <c r="BA128" i="7"/>
  <c r="BE128" i="7"/>
  <c r="BI128" i="7"/>
  <c r="BM128" i="7"/>
  <c r="BQ128" i="7"/>
  <c r="BU128" i="7"/>
  <c r="BY128" i="7"/>
  <c r="CC128" i="7"/>
  <c r="CI128" i="7"/>
  <c r="CM128" i="7"/>
  <c r="CR128" i="7"/>
  <c r="CV128" i="7"/>
  <c r="DB128" i="7"/>
  <c r="DF128" i="7"/>
  <c r="DJ128" i="7"/>
  <c r="DN128" i="7"/>
  <c r="DR128" i="7"/>
  <c r="DV128" i="7"/>
  <c r="DZ128" i="7"/>
  <c r="ED128" i="7"/>
  <c r="EH128" i="7"/>
  <c r="EL128" i="7"/>
  <c r="EP128" i="7"/>
  <c r="ET128" i="7"/>
  <c r="EX128" i="7"/>
  <c r="FB128" i="7"/>
  <c r="FF128" i="7"/>
  <c r="FJ128" i="7"/>
  <c r="FN128" i="7"/>
  <c r="FR128" i="7"/>
  <c r="FV128" i="7"/>
  <c r="FZ128" i="7"/>
  <c r="GD128" i="7"/>
  <c r="GH128" i="7"/>
  <c r="GL128" i="7"/>
  <c r="GP128" i="7"/>
  <c r="GT128" i="7"/>
  <c r="GX128" i="7"/>
  <c r="HB128" i="7"/>
  <c r="HF128" i="7"/>
  <c r="HJ128" i="7"/>
  <c r="HN128" i="7"/>
  <c r="HR128" i="7"/>
  <c r="HV128" i="7"/>
  <c r="HZ128" i="7"/>
  <c r="ID128" i="7"/>
  <c r="IH128" i="7"/>
  <c r="IL128" i="7"/>
  <c r="IP128" i="7"/>
  <c r="IT128" i="7"/>
  <c r="IX128" i="7"/>
  <c r="JB128" i="7"/>
  <c r="JF128" i="7"/>
  <c r="JJ128" i="7"/>
  <c r="JN128" i="7"/>
  <c r="JR128" i="7"/>
  <c r="AP126" i="7"/>
  <c r="AT126" i="7"/>
  <c r="AX126" i="7"/>
  <c r="BB126" i="7"/>
  <c r="BF126" i="7"/>
  <c r="BJ126" i="7"/>
  <c r="BN126" i="7"/>
  <c r="BR126" i="7"/>
  <c r="BV126" i="7"/>
  <c r="BZ126" i="7"/>
  <c r="CD126" i="7"/>
  <c r="CJ126" i="7"/>
  <c r="CO126" i="7"/>
  <c r="CS126" i="7"/>
  <c r="CW126" i="7"/>
  <c r="DC126" i="7"/>
  <c r="DG126" i="7"/>
  <c r="DK126" i="7"/>
  <c r="DO126" i="7"/>
  <c r="DS126" i="7"/>
  <c r="DW126" i="7"/>
  <c r="EA126" i="7"/>
  <c r="EE126" i="7"/>
  <c r="EI126" i="7"/>
  <c r="EM126" i="7"/>
  <c r="EQ126" i="7"/>
  <c r="EU126" i="7"/>
  <c r="EY126" i="7"/>
  <c r="FC126" i="7"/>
  <c r="FG126" i="7"/>
  <c r="FK126" i="7"/>
  <c r="FO126" i="7"/>
  <c r="FS126" i="7"/>
  <c r="FW126" i="7"/>
  <c r="GA126" i="7"/>
  <c r="GE126" i="7"/>
  <c r="GI126" i="7"/>
  <c r="GM126" i="7"/>
  <c r="GQ126" i="7"/>
  <c r="GU126" i="7"/>
  <c r="GY126" i="7"/>
  <c r="HC126" i="7"/>
  <c r="HG126" i="7"/>
  <c r="HK126" i="7"/>
  <c r="HO126" i="7"/>
  <c r="HS126" i="7"/>
  <c r="HW126" i="7"/>
  <c r="IA126" i="7"/>
  <c r="IE126" i="7"/>
  <c r="II126" i="7"/>
  <c r="IM126" i="7"/>
  <c r="IQ126" i="7"/>
  <c r="IU126" i="7"/>
  <c r="IY126" i="7"/>
  <c r="JC126" i="7"/>
  <c r="JG126" i="7"/>
  <c r="JK126" i="7"/>
  <c r="JO126" i="7"/>
  <c r="JS126" i="7"/>
  <c r="AQ126" i="7"/>
  <c r="AU126" i="7"/>
  <c r="AY126" i="7"/>
  <c r="BC126" i="7"/>
  <c r="BG126" i="7"/>
  <c r="BK126" i="7"/>
  <c r="BO126" i="7"/>
  <c r="BS126" i="7"/>
  <c r="BW126" i="7"/>
  <c r="CA126" i="7"/>
  <c r="CE126" i="7"/>
  <c r="CK126" i="7"/>
  <c r="CP126" i="7"/>
  <c r="CT126" i="7"/>
  <c r="CX126" i="7"/>
  <c r="DD126" i="7"/>
  <c r="DH126" i="7"/>
  <c r="DL126" i="7"/>
  <c r="DP126" i="7"/>
  <c r="DT126" i="7"/>
  <c r="DX126" i="7"/>
  <c r="EB126" i="7"/>
  <c r="EF126" i="7"/>
  <c r="EJ126" i="7"/>
  <c r="EN126" i="7"/>
  <c r="ER126" i="7"/>
  <c r="EV126" i="7"/>
  <c r="EZ126" i="7"/>
  <c r="FD126" i="7"/>
  <c r="FH126" i="7"/>
  <c r="FL126" i="7"/>
  <c r="FP126" i="7"/>
  <c r="FT126" i="7"/>
  <c r="FX126" i="7"/>
  <c r="GB126" i="7"/>
  <c r="GF126" i="7"/>
  <c r="GJ126" i="7"/>
  <c r="GN126" i="7"/>
  <c r="GR126" i="7"/>
  <c r="GV126" i="7"/>
  <c r="GZ126" i="7"/>
  <c r="HD126" i="7"/>
  <c r="HH126" i="7"/>
  <c r="HL126" i="7"/>
  <c r="HP126" i="7"/>
  <c r="HT126" i="7"/>
  <c r="HX126" i="7"/>
  <c r="IB126" i="7"/>
  <c r="IF126" i="7"/>
  <c r="IJ126" i="7"/>
  <c r="IN126" i="7"/>
  <c r="IR126" i="7"/>
  <c r="IV126" i="7"/>
  <c r="IZ126" i="7"/>
  <c r="JD126" i="7"/>
  <c r="JH126" i="7"/>
  <c r="JL126" i="7"/>
  <c r="JP126" i="7"/>
  <c r="JT126" i="7"/>
  <c r="AR126" i="7"/>
  <c r="AV126" i="7"/>
  <c r="AZ126" i="7"/>
  <c r="BD126" i="7"/>
  <c r="BH126" i="7"/>
  <c r="BL126" i="7"/>
  <c r="BP126" i="7"/>
  <c r="BT126" i="7"/>
  <c r="BX126" i="7"/>
  <c r="CB126" i="7"/>
  <c r="CG126" i="7"/>
  <c r="CL126" i="7"/>
  <c r="CQ126" i="7"/>
  <c r="CU126" i="7"/>
  <c r="CY126" i="7"/>
  <c r="DE126" i="7"/>
  <c r="DI126" i="7"/>
  <c r="DM126" i="7"/>
  <c r="DQ126" i="7"/>
  <c r="DU126" i="7"/>
  <c r="DY126" i="7"/>
  <c r="EC126" i="7"/>
  <c r="EG126" i="7"/>
  <c r="EK126" i="7"/>
  <c r="EO126" i="7"/>
  <c r="ES126" i="7"/>
  <c r="EW126" i="7"/>
  <c r="FA126" i="7"/>
  <c r="FE126" i="7"/>
  <c r="FI126" i="7"/>
  <c r="FM126" i="7"/>
  <c r="FQ126" i="7"/>
  <c r="FU126" i="7"/>
  <c r="FY126" i="7"/>
  <c r="GC126" i="7"/>
  <c r="GG126" i="7"/>
  <c r="GK126" i="7"/>
  <c r="GO126" i="7"/>
  <c r="GS126" i="7"/>
  <c r="GW126" i="7"/>
  <c r="HA126" i="7"/>
  <c r="HE126" i="7"/>
  <c r="HI126" i="7"/>
  <c r="HM126" i="7"/>
  <c r="HQ126" i="7"/>
  <c r="HU126" i="7"/>
  <c r="HY126" i="7"/>
  <c r="IC126" i="7"/>
  <c r="IG126" i="7"/>
  <c r="IK126" i="7"/>
  <c r="IO126" i="7"/>
  <c r="IS126" i="7"/>
  <c r="IW126" i="7"/>
  <c r="JA126" i="7"/>
  <c r="JE126" i="7"/>
  <c r="JI126" i="7"/>
  <c r="JM126" i="7"/>
  <c r="JQ126" i="7"/>
  <c r="JU126" i="7"/>
  <c r="AO126" i="7"/>
  <c r="AS126" i="7"/>
  <c r="AW126" i="7"/>
  <c r="BA126" i="7"/>
  <c r="BE126" i="7"/>
  <c r="BI126" i="7"/>
  <c r="BM126" i="7"/>
  <c r="BQ126" i="7"/>
  <c r="BU126" i="7"/>
  <c r="BY126" i="7"/>
  <c r="CC126" i="7"/>
  <c r="CH126" i="7"/>
  <c r="CM126" i="7"/>
  <c r="CR126" i="7"/>
  <c r="CV126" i="7"/>
  <c r="DB126" i="7"/>
  <c r="DF126" i="7"/>
  <c r="DJ126" i="7"/>
  <c r="DN126" i="7"/>
  <c r="DR126" i="7"/>
  <c r="DV126" i="7"/>
  <c r="DZ126" i="7"/>
  <c r="ED126" i="7"/>
  <c r="EH126" i="7"/>
  <c r="EL126" i="7"/>
  <c r="EP126" i="7"/>
  <c r="ET126" i="7"/>
  <c r="EX126" i="7"/>
  <c r="FB126" i="7"/>
  <c r="FF126" i="7"/>
  <c r="FJ126" i="7"/>
  <c r="FN126" i="7"/>
  <c r="FR126" i="7"/>
  <c r="FV126" i="7"/>
  <c r="FZ126" i="7"/>
  <c r="GD126" i="7"/>
  <c r="GH126" i="7"/>
  <c r="GL126" i="7"/>
  <c r="GP126" i="7"/>
  <c r="GT126" i="7"/>
  <c r="GX126" i="7"/>
  <c r="HB126" i="7"/>
  <c r="HF126" i="7"/>
  <c r="HJ126" i="7"/>
  <c r="HN126" i="7"/>
  <c r="HR126" i="7"/>
  <c r="HV126" i="7"/>
  <c r="HZ126" i="7"/>
  <c r="ID126" i="7"/>
  <c r="IH126" i="7"/>
  <c r="IL126" i="7"/>
  <c r="IP126" i="7"/>
  <c r="IT126" i="7"/>
  <c r="IX126" i="7"/>
  <c r="JB126" i="7"/>
  <c r="JF126" i="7"/>
  <c r="JJ126" i="7"/>
  <c r="JN126" i="7"/>
  <c r="JR126" i="7"/>
  <c r="AN124" i="7"/>
  <c r="AR124" i="7"/>
  <c r="AV124" i="7"/>
  <c r="AZ124" i="7"/>
  <c r="BD124" i="7"/>
  <c r="BH124" i="7"/>
  <c r="BL124" i="7"/>
  <c r="BP124" i="7"/>
  <c r="BT124" i="7"/>
  <c r="BX124" i="7"/>
  <c r="CB124" i="7"/>
  <c r="CF124" i="7"/>
  <c r="CK124" i="7"/>
  <c r="CP124" i="7"/>
  <c r="CT124" i="7"/>
  <c r="CX124" i="7"/>
  <c r="DD124" i="7"/>
  <c r="DH124" i="7"/>
  <c r="DL124" i="7"/>
  <c r="DP124" i="7"/>
  <c r="DT124" i="7"/>
  <c r="DX124" i="7"/>
  <c r="EB124" i="7"/>
  <c r="EF124" i="7"/>
  <c r="EJ124" i="7"/>
  <c r="EN124" i="7"/>
  <c r="ER124" i="7"/>
  <c r="EV124" i="7"/>
  <c r="EZ124" i="7"/>
  <c r="FD124" i="7"/>
  <c r="FH124" i="7"/>
  <c r="FL124" i="7"/>
  <c r="FP124" i="7"/>
  <c r="FT124" i="7"/>
  <c r="FX124" i="7"/>
  <c r="GB124" i="7"/>
  <c r="GF124" i="7"/>
  <c r="GJ124" i="7"/>
  <c r="GN124" i="7"/>
  <c r="GR124" i="7"/>
  <c r="GV124" i="7"/>
  <c r="GZ124" i="7"/>
  <c r="HD124" i="7"/>
  <c r="HH124" i="7"/>
  <c r="HL124" i="7"/>
  <c r="HP124" i="7"/>
  <c r="HT124" i="7"/>
  <c r="HX124" i="7"/>
  <c r="IB124" i="7"/>
  <c r="IF124" i="7"/>
  <c r="IJ124" i="7"/>
  <c r="IN124" i="7"/>
  <c r="IR124" i="7"/>
  <c r="IV124" i="7"/>
  <c r="IZ124" i="7"/>
  <c r="JD124" i="7"/>
  <c r="JH124" i="7"/>
  <c r="JL124" i="7"/>
  <c r="JP124" i="7"/>
  <c r="JT124" i="7"/>
  <c r="AM124" i="7"/>
  <c r="AS124" i="7"/>
  <c r="AX124" i="7"/>
  <c r="BC124" i="7"/>
  <c r="BI124" i="7"/>
  <c r="BN124" i="7"/>
  <c r="BS124" i="7"/>
  <c r="BY124" i="7"/>
  <c r="CD124" i="7"/>
  <c r="CJ124" i="7"/>
  <c r="CQ124" i="7"/>
  <c r="CV124" i="7"/>
  <c r="DC124" i="7"/>
  <c r="DI124" i="7"/>
  <c r="DN124" i="7"/>
  <c r="DS124" i="7"/>
  <c r="DY124" i="7"/>
  <c r="ED124" i="7"/>
  <c r="EI124" i="7"/>
  <c r="EO124" i="7"/>
  <c r="ET124" i="7"/>
  <c r="EY124" i="7"/>
  <c r="FE124" i="7"/>
  <c r="FJ124" i="7"/>
  <c r="FO124" i="7"/>
  <c r="FU124" i="7"/>
  <c r="FZ124" i="7"/>
  <c r="GE124" i="7"/>
  <c r="GK124" i="7"/>
  <c r="GP124" i="7"/>
  <c r="GU124" i="7"/>
  <c r="HA124" i="7"/>
  <c r="HF124" i="7"/>
  <c r="HK124" i="7"/>
  <c r="HQ124" i="7"/>
  <c r="HV124" i="7"/>
  <c r="IA124" i="7"/>
  <c r="IG124" i="7"/>
  <c r="IL124" i="7"/>
  <c r="IQ124" i="7"/>
  <c r="IW124" i="7"/>
  <c r="JB124" i="7"/>
  <c r="JG124" i="7"/>
  <c r="JM124" i="7"/>
  <c r="JR124" i="7"/>
  <c r="AO124" i="7"/>
  <c r="AT124" i="7"/>
  <c r="AY124" i="7"/>
  <c r="BE124" i="7"/>
  <c r="BJ124" i="7"/>
  <c r="BO124" i="7"/>
  <c r="BU124" i="7"/>
  <c r="BZ124" i="7"/>
  <c r="CE124" i="7"/>
  <c r="CM124" i="7"/>
  <c r="CR124" i="7"/>
  <c r="CW124" i="7"/>
  <c r="DE124" i="7"/>
  <c r="DJ124" i="7"/>
  <c r="DO124" i="7"/>
  <c r="DU124" i="7"/>
  <c r="DZ124" i="7"/>
  <c r="EE124" i="7"/>
  <c r="EK124" i="7"/>
  <c r="EP124" i="7"/>
  <c r="EU124" i="7"/>
  <c r="FA124" i="7"/>
  <c r="FF124" i="7"/>
  <c r="FK124" i="7"/>
  <c r="FQ124" i="7"/>
  <c r="FV124" i="7"/>
  <c r="GA124" i="7"/>
  <c r="GG124" i="7"/>
  <c r="GL124" i="7"/>
  <c r="GQ124" i="7"/>
  <c r="GW124" i="7"/>
  <c r="HB124" i="7"/>
  <c r="HG124" i="7"/>
  <c r="HM124" i="7"/>
  <c r="HR124" i="7"/>
  <c r="HW124" i="7"/>
  <c r="IC124" i="7"/>
  <c r="IH124" i="7"/>
  <c r="IM124" i="7"/>
  <c r="IS124" i="7"/>
  <c r="IX124" i="7"/>
  <c r="JC124" i="7"/>
  <c r="JI124" i="7"/>
  <c r="JN124" i="7"/>
  <c r="JS124" i="7"/>
  <c r="AP124" i="7"/>
  <c r="AU124" i="7"/>
  <c r="BA124" i="7"/>
  <c r="BF124" i="7"/>
  <c r="BK124" i="7"/>
  <c r="BQ124" i="7"/>
  <c r="BV124" i="7"/>
  <c r="CA124" i="7"/>
  <c r="CG124" i="7"/>
  <c r="CN124" i="7"/>
  <c r="CS124" i="7"/>
  <c r="CY124" i="7"/>
  <c r="DF124" i="7"/>
  <c r="DK124" i="7"/>
  <c r="DQ124" i="7"/>
  <c r="DV124" i="7"/>
  <c r="EA124" i="7"/>
  <c r="EG124" i="7"/>
  <c r="EL124" i="7"/>
  <c r="EQ124" i="7"/>
  <c r="EW124" i="7"/>
  <c r="FB124" i="7"/>
  <c r="FG124" i="7"/>
  <c r="FM124" i="7"/>
  <c r="FR124" i="7"/>
  <c r="FW124" i="7"/>
  <c r="GC124" i="7"/>
  <c r="GH124" i="7"/>
  <c r="GM124" i="7"/>
  <c r="GS124" i="7"/>
  <c r="GX124" i="7"/>
  <c r="HC124" i="7"/>
  <c r="HI124" i="7"/>
  <c r="HN124" i="7"/>
  <c r="HS124" i="7"/>
  <c r="HY124" i="7"/>
  <c r="ID124" i="7"/>
  <c r="II124" i="7"/>
  <c r="IO124" i="7"/>
  <c r="IT124" i="7"/>
  <c r="IY124" i="7"/>
  <c r="JE124" i="7"/>
  <c r="JJ124" i="7"/>
  <c r="JO124" i="7"/>
  <c r="JU124" i="7"/>
  <c r="AQ124" i="7"/>
  <c r="AW124" i="7"/>
  <c r="BB124" i="7"/>
  <c r="BG124" i="7"/>
  <c r="BM124" i="7"/>
  <c r="BR124" i="7"/>
  <c r="BW124" i="7"/>
  <c r="CC124" i="7"/>
  <c r="CI124" i="7"/>
  <c r="CO124" i="7"/>
  <c r="CU124" i="7"/>
  <c r="DB124" i="7"/>
  <c r="DG124" i="7"/>
  <c r="DM124" i="7"/>
  <c r="DR124" i="7"/>
  <c r="DW124" i="7"/>
  <c r="EC124" i="7"/>
  <c r="EH124" i="7"/>
  <c r="EM124" i="7"/>
  <c r="ES124" i="7"/>
  <c r="EX124" i="7"/>
  <c r="FC124" i="7"/>
  <c r="FI124" i="7"/>
  <c r="FN124" i="7"/>
  <c r="FS124" i="7"/>
  <c r="FY124" i="7"/>
  <c r="GD124" i="7"/>
  <c r="GI124" i="7"/>
  <c r="GO124" i="7"/>
  <c r="GT124" i="7"/>
  <c r="GY124" i="7"/>
  <c r="HE124" i="7"/>
  <c r="HJ124" i="7"/>
  <c r="HO124" i="7"/>
  <c r="HU124" i="7"/>
  <c r="HZ124" i="7"/>
  <c r="IE124" i="7"/>
  <c r="IK124" i="7"/>
  <c r="IP124" i="7"/>
  <c r="IU124" i="7"/>
  <c r="JA124" i="7"/>
  <c r="JF124" i="7"/>
  <c r="JK124" i="7"/>
  <c r="JQ124" i="7"/>
  <c r="AO122" i="7"/>
  <c r="AS122" i="7"/>
  <c r="AW122" i="7"/>
  <c r="BA122" i="7"/>
  <c r="BE122" i="7"/>
  <c r="BI122" i="7"/>
  <c r="BM122" i="7"/>
  <c r="BQ122" i="7"/>
  <c r="BU122" i="7"/>
  <c r="BY122" i="7"/>
  <c r="CC122" i="7"/>
  <c r="CH122" i="7"/>
  <c r="CM122" i="7"/>
  <c r="CQ122" i="7"/>
  <c r="CU122" i="7"/>
  <c r="CY122" i="7"/>
  <c r="DE122" i="7"/>
  <c r="DI122" i="7"/>
  <c r="DM122" i="7"/>
  <c r="DQ122" i="7"/>
  <c r="DU122" i="7"/>
  <c r="DY122" i="7"/>
  <c r="EC122" i="7"/>
  <c r="EG122" i="7"/>
  <c r="EK122" i="7"/>
  <c r="EO122" i="7"/>
  <c r="ES122" i="7"/>
  <c r="EW122" i="7"/>
  <c r="FA122" i="7"/>
  <c r="FE122" i="7"/>
  <c r="FI122" i="7"/>
  <c r="FM122" i="7"/>
  <c r="FQ122" i="7"/>
  <c r="FU122" i="7"/>
  <c r="FY122" i="7"/>
  <c r="GC122" i="7"/>
  <c r="GG122" i="7"/>
  <c r="GK122" i="7"/>
  <c r="GO122" i="7"/>
  <c r="GS122" i="7"/>
  <c r="GW122" i="7"/>
  <c r="HA122" i="7"/>
  <c r="HE122" i="7"/>
  <c r="HI122" i="7"/>
  <c r="HM122" i="7"/>
  <c r="HQ122" i="7"/>
  <c r="HU122" i="7"/>
  <c r="HY122" i="7"/>
  <c r="IC122" i="7"/>
  <c r="IG122" i="7"/>
  <c r="IK122" i="7"/>
  <c r="IO122" i="7"/>
  <c r="IS122" i="7"/>
  <c r="IW122" i="7"/>
  <c r="JA122" i="7"/>
  <c r="JE122" i="7"/>
  <c r="JI122" i="7"/>
  <c r="JM122" i="7"/>
  <c r="JQ122" i="7"/>
  <c r="JU122" i="7"/>
  <c r="AP122" i="7"/>
  <c r="AT122" i="7"/>
  <c r="AX122" i="7"/>
  <c r="BB122" i="7"/>
  <c r="BF122" i="7"/>
  <c r="BJ122" i="7"/>
  <c r="BN122" i="7"/>
  <c r="BR122" i="7"/>
  <c r="BV122" i="7"/>
  <c r="BZ122" i="7"/>
  <c r="CD122" i="7"/>
  <c r="CJ122" i="7"/>
  <c r="CN122" i="7"/>
  <c r="CR122" i="7"/>
  <c r="CV122" i="7"/>
  <c r="DB122" i="7"/>
  <c r="DF122" i="7"/>
  <c r="DJ122" i="7"/>
  <c r="DN122" i="7"/>
  <c r="DR122" i="7"/>
  <c r="DV122" i="7"/>
  <c r="DZ122" i="7"/>
  <c r="ED122" i="7"/>
  <c r="EH122" i="7"/>
  <c r="EL122" i="7"/>
  <c r="EP122" i="7"/>
  <c r="ET122" i="7"/>
  <c r="EX122" i="7"/>
  <c r="FB122" i="7"/>
  <c r="FF122" i="7"/>
  <c r="FJ122" i="7"/>
  <c r="FN122" i="7"/>
  <c r="FR122" i="7"/>
  <c r="FV122" i="7"/>
  <c r="FZ122" i="7"/>
  <c r="GD122" i="7"/>
  <c r="GH122" i="7"/>
  <c r="GL122" i="7"/>
  <c r="GP122" i="7"/>
  <c r="GT122" i="7"/>
  <c r="GX122" i="7"/>
  <c r="HB122" i="7"/>
  <c r="HF122" i="7"/>
  <c r="HJ122" i="7"/>
  <c r="HN122" i="7"/>
  <c r="HR122" i="7"/>
  <c r="HV122" i="7"/>
  <c r="HZ122" i="7"/>
  <c r="ID122" i="7"/>
  <c r="IH122" i="7"/>
  <c r="IL122" i="7"/>
  <c r="IP122" i="7"/>
  <c r="IT122" i="7"/>
  <c r="IX122" i="7"/>
  <c r="JB122" i="7"/>
  <c r="JF122" i="7"/>
  <c r="JJ122" i="7"/>
  <c r="JN122" i="7"/>
  <c r="JR122" i="7"/>
  <c r="AV122" i="7"/>
  <c r="BD122" i="7"/>
  <c r="BL122" i="7"/>
  <c r="BT122" i="7"/>
  <c r="CB122" i="7"/>
  <c r="CL122" i="7"/>
  <c r="CT122" i="7"/>
  <c r="DD122" i="7"/>
  <c r="DL122" i="7"/>
  <c r="DT122" i="7"/>
  <c r="EB122" i="7"/>
  <c r="EJ122" i="7"/>
  <c r="ER122" i="7"/>
  <c r="EZ122" i="7"/>
  <c r="FH122" i="7"/>
  <c r="FP122" i="7"/>
  <c r="FX122" i="7"/>
  <c r="GF122" i="7"/>
  <c r="GN122" i="7"/>
  <c r="GV122" i="7"/>
  <c r="HD122" i="7"/>
  <c r="HL122" i="7"/>
  <c r="HT122" i="7"/>
  <c r="IB122" i="7"/>
  <c r="IJ122" i="7"/>
  <c r="IR122" i="7"/>
  <c r="IZ122" i="7"/>
  <c r="JH122" i="7"/>
  <c r="JP122" i="7"/>
  <c r="AQ122" i="7"/>
  <c r="AY122" i="7"/>
  <c r="BG122" i="7"/>
  <c r="BO122" i="7"/>
  <c r="BW122" i="7"/>
  <c r="CE122" i="7"/>
  <c r="CO122" i="7"/>
  <c r="CW122" i="7"/>
  <c r="DG122" i="7"/>
  <c r="DO122" i="7"/>
  <c r="DW122" i="7"/>
  <c r="EE122" i="7"/>
  <c r="EM122" i="7"/>
  <c r="EU122" i="7"/>
  <c r="FC122" i="7"/>
  <c r="FK122" i="7"/>
  <c r="FS122" i="7"/>
  <c r="GA122" i="7"/>
  <c r="GI122" i="7"/>
  <c r="GQ122" i="7"/>
  <c r="GY122" i="7"/>
  <c r="HG122" i="7"/>
  <c r="HO122" i="7"/>
  <c r="HW122" i="7"/>
  <c r="IE122" i="7"/>
  <c r="IM122" i="7"/>
  <c r="IU122" i="7"/>
  <c r="JC122" i="7"/>
  <c r="JK122" i="7"/>
  <c r="JS122" i="7"/>
  <c r="AR122" i="7"/>
  <c r="AZ122" i="7"/>
  <c r="BH122" i="7"/>
  <c r="BP122" i="7"/>
  <c r="BX122" i="7"/>
  <c r="CG122" i="7"/>
  <c r="CP122" i="7"/>
  <c r="CX122" i="7"/>
  <c r="DH122" i="7"/>
  <c r="DP122" i="7"/>
  <c r="DX122" i="7"/>
  <c r="EF122" i="7"/>
  <c r="EN122" i="7"/>
  <c r="EV122" i="7"/>
  <c r="FD122" i="7"/>
  <c r="FL122" i="7"/>
  <c r="FT122" i="7"/>
  <c r="GB122" i="7"/>
  <c r="GJ122" i="7"/>
  <c r="GR122" i="7"/>
  <c r="GZ122" i="7"/>
  <c r="HH122" i="7"/>
  <c r="HP122" i="7"/>
  <c r="HX122" i="7"/>
  <c r="IF122" i="7"/>
  <c r="IN122" i="7"/>
  <c r="IV122" i="7"/>
  <c r="JD122" i="7"/>
  <c r="JL122" i="7"/>
  <c r="JT122" i="7"/>
  <c r="AU122" i="7"/>
  <c r="BC122" i="7"/>
  <c r="BK122" i="7"/>
  <c r="BS122" i="7"/>
  <c r="CA122" i="7"/>
  <c r="CK122" i="7"/>
  <c r="CS122" i="7"/>
  <c r="DC122" i="7"/>
  <c r="DK122" i="7"/>
  <c r="DS122" i="7"/>
  <c r="EA122" i="7"/>
  <c r="EI122" i="7"/>
  <c r="EQ122" i="7"/>
  <c r="EY122" i="7"/>
  <c r="FG122" i="7"/>
  <c r="FO122" i="7"/>
  <c r="FW122" i="7"/>
  <c r="GE122" i="7"/>
  <c r="GM122" i="7"/>
  <c r="GU122" i="7"/>
  <c r="HC122" i="7"/>
  <c r="HK122" i="7"/>
  <c r="HS122" i="7"/>
  <c r="IA122" i="7"/>
  <c r="II122" i="7"/>
  <c r="IQ122" i="7"/>
  <c r="IY122" i="7"/>
  <c r="JG122" i="7"/>
  <c r="JO122" i="7"/>
  <c r="AN120" i="7"/>
  <c r="AR120" i="7"/>
  <c r="AV120" i="7"/>
  <c r="AZ120" i="7"/>
  <c r="BD120" i="7"/>
  <c r="BH120" i="7"/>
  <c r="BL120" i="7"/>
  <c r="BP120" i="7"/>
  <c r="BT120" i="7"/>
  <c r="BX120" i="7"/>
  <c r="CB120" i="7"/>
  <c r="CF120" i="7"/>
  <c r="CL120" i="7"/>
  <c r="CP120" i="7"/>
  <c r="CT120" i="7"/>
  <c r="CX120" i="7"/>
  <c r="DD120" i="7"/>
  <c r="DH120" i="7"/>
  <c r="DL120" i="7"/>
  <c r="DP120" i="7"/>
  <c r="DT120" i="7"/>
  <c r="DX120" i="7"/>
  <c r="EB120" i="7"/>
  <c r="EF120" i="7"/>
  <c r="EJ120" i="7"/>
  <c r="EN120" i="7"/>
  <c r="ER120" i="7"/>
  <c r="EV120" i="7"/>
  <c r="EZ120" i="7"/>
  <c r="FD120" i="7"/>
  <c r="FH120" i="7"/>
  <c r="FL120" i="7"/>
  <c r="FP120" i="7"/>
  <c r="FT120" i="7"/>
  <c r="FX120" i="7"/>
  <c r="GB120" i="7"/>
  <c r="GF120" i="7"/>
  <c r="GJ120" i="7"/>
  <c r="GN120" i="7"/>
  <c r="GR120" i="7"/>
  <c r="GV120" i="7"/>
  <c r="GZ120" i="7"/>
  <c r="HD120" i="7"/>
  <c r="HH120" i="7"/>
  <c r="HL120" i="7"/>
  <c r="HP120" i="7"/>
  <c r="HT120" i="7"/>
  <c r="HX120" i="7"/>
  <c r="IB120" i="7"/>
  <c r="IF120" i="7"/>
  <c r="IJ120" i="7"/>
  <c r="IN120" i="7"/>
  <c r="IR120" i="7"/>
  <c r="IV120" i="7"/>
  <c r="IZ120" i="7"/>
  <c r="JD120" i="7"/>
  <c r="JH120" i="7"/>
  <c r="JL120" i="7"/>
  <c r="JP120" i="7"/>
  <c r="JT120" i="7"/>
  <c r="AO120" i="7"/>
  <c r="AS120" i="7"/>
  <c r="AW120" i="7"/>
  <c r="BA120" i="7"/>
  <c r="BE120" i="7"/>
  <c r="BI120" i="7"/>
  <c r="BM120" i="7"/>
  <c r="BQ120" i="7"/>
  <c r="BU120" i="7"/>
  <c r="BY120" i="7"/>
  <c r="CC120" i="7"/>
  <c r="CG120" i="7"/>
  <c r="CM120" i="7"/>
  <c r="CQ120" i="7"/>
  <c r="CU120" i="7"/>
  <c r="CY120" i="7"/>
  <c r="DE120" i="7"/>
  <c r="DI120" i="7"/>
  <c r="DM120" i="7"/>
  <c r="DQ120" i="7"/>
  <c r="DU120" i="7"/>
  <c r="DY120" i="7"/>
  <c r="EC120" i="7"/>
  <c r="EG120" i="7"/>
  <c r="EK120" i="7"/>
  <c r="EO120" i="7"/>
  <c r="ES120" i="7"/>
  <c r="EW120" i="7"/>
  <c r="FA120" i="7"/>
  <c r="FE120" i="7"/>
  <c r="FI120" i="7"/>
  <c r="FM120" i="7"/>
  <c r="FQ120" i="7"/>
  <c r="FU120" i="7"/>
  <c r="FY120" i="7"/>
  <c r="GC120" i="7"/>
  <c r="GG120" i="7"/>
  <c r="GK120" i="7"/>
  <c r="GO120" i="7"/>
  <c r="GS120" i="7"/>
  <c r="GW120" i="7"/>
  <c r="HA120" i="7"/>
  <c r="HE120" i="7"/>
  <c r="HI120" i="7"/>
  <c r="HM120" i="7"/>
  <c r="HQ120" i="7"/>
  <c r="HU120" i="7"/>
  <c r="HY120" i="7"/>
  <c r="IC120" i="7"/>
  <c r="IG120" i="7"/>
  <c r="IK120" i="7"/>
  <c r="IO120" i="7"/>
  <c r="IS120" i="7"/>
  <c r="IW120" i="7"/>
  <c r="JA120" i="7"/>
  <c r="JE120" i="7"/>
  <c r="JI120" i="7"/>
  <c r="JM120" i="7"/>
  <c r="JQ120" i="7"/>
  <c r="JU120" i="7"/>
  <c r="AP120" i="7"/>
  <c r="AT120" i="7"/>
  <c r="AX120" i="7"/>
  <c r="BB120" i="7"/>
  <c r="BF120" i="7"/>
  <c r="BJ120" i="7"/>
  <c r="BN120" i="7"/>
  <c r="BR120" i="7"/>
  <c r="BV120" i="7"/>
  <c r="BZ120" i="7"/>
  <c r="CD120" i="7"/>
  <c r="CJ120" i="7"/>
  <c r="CN120" i="7"/>
  <c r="CR120" i="7"/>
  <c r="CV120" i="7"/>
  <c r="DB120" i="7"/>
  <c r="DF120" i="7"/>
  <c r="DJ120" i="7"/>
  <c r="DN120" i="7"/>
  <c r="DR120" i="7"/>
  <c r="DV120" i="7"/>
  <c r="DZ120" i="7"/>
  <c r="ED120" i="7"/>
  <c r="EH120" i="7"/>
  <c r="EL120" i="7"/>
  <c r="EP120" i="7"/>
  <c r="ET120" i="7"/>
  <c r="EX120" i="7"/>
  <c r="FB120" i="7"/>
  <c r="FF120" i="7"/>
  <c r="FJ120" i="7"/>
  <c r="FN120" i="7"/>
  <c r="FR120" i="7"/>
  <c r="FV120" i="7"/>
  <c r="FZ120" i="7"/>
  <c r="GD120" i="7"/>
  <c r="GH120" i="7"/>
  <c r="GL120" i="7"/>
  <c r="GP120" i="7"/>
  <c r="GT120" i="7"/>
  <c r="GX120" i="7"/>
  <c r="HB120" i="7"/>
  <c r="HF120" i="7"/>
  <c r="HJ120" i="7"/>
  <c r="HN120" i="7"/>
  <c r="HR120" i="7"/>
  <c r="HV120" i="7"/>
  <c r="HZ120" i="7"/>
  <c r="ID120" i="7"/>
  <c r="IH120" i="7"/>
  <c r="IL120" i="7"/>
  <c r="IP120" i="7"/>
  <c r="IT120" i="7"/>
  <c r="IX120" i="7"/>
  <c r="JB120" i="7"/>
  <c r="JF120" i="7"/>
  <c r="JJ120" i="7"/>
  <c r="JN120" i="7"/>
  <c r="JR120" i="7"/>
  <c r="AQ120" i="7"/>
  <c r="AU120" i="7"/>
  <c r="AY120" i="7"/>
  <c r="BC120" i="7"/>
  <c r="BG120" i="7"/>
  <c r="BK120" i="7"/>
  <c r="BO120" i="7"/>
  <c r="BS120" i="7"/>
  <c r="BW120" i="7"/>
  <c r="CA120" i="7"/>
  <c r="CE120" i="7"/>
  <c r="CK120" i="7"/>
  <c r="CO120" i="7"/>
  <c r="CS120" i="7"/>
  <c r="CW120" i="7"/>
  <c r="DC120" i="7"/>
  <c r="DG120" i="7"/>
  <c r="DK120" i="7"/>
  <c r="DO120" i="7"/>
  <c r="DS120" i="7"/>
  <c r="DW120" i="7"/>
  <c r="EA120" i="7"/>
  <c r="EE120" i="7"/>
  <c r="EI120" i="7"/>
  <c r="EM120" i="7"/>
  <c r="EQ120" i="7"/>
  <c r="EU120" i="7"/>
  <c r="EY120" i="7"/>
  <c r="FC120" i="7"/>
  <c r="FG120" i="7"/>
  <c r="FK120" i="7"/>
  <c r="FO120" i="7"/>
  <c r="FS120" i="7"/>
  <c r="FW120" i="7"/>
  <c r="GA120" i="7"/>
  <c r="GE120" i="7"/>
  <c r="GI120" i="7"/>
  <c r="GM120" i="7"/>
  <c r="GQ120" i="7"/>
  <c r="GU120" i="7"/>
  <c r="GY120" i="7"/>
  <c r="HC120" i="7"/>
  <c r="HG120" i="7"/>
  <c r="HK120" i="7"/>
  <c r="HO120" i="7"/>
  <c r="HS120" i="7"/>
  <c r="HW120" i="7"/>
  <c r="IA120" i="7"/>
  <c r="IE120" i="7"/>
  <c r="II120" i="7"/>
  <c r="IM120" i="7"/>
  <c r="IQ120" i="7"/>
  <c r="IU120" i="7"/>
  <c r="IY120" i="7"/>
  <c r="JC120" i="7"/>
  <c r="JG120" i="7"/>
  <c r="JK120" i="7"/>
  <c r="JO120" i="7"/>
  <c r="JS120" i="7"/>
  <c r="L119" i="7"/>
  <c r="P119" i="7" s="1"/>
  <c r="AM119" i="7" s="1"/>
  <c r="O119" i="7"/>
  <c r="L117" i="7"/>
  <c r="M117" i="7" s="1"/>
  <c r="O117" i="7"/>
  <c r="L115" i="7"/>
  <c r="O115" i="7"/>
  <c r="AN115" i="7" s="1"/>
  <c r="L113" i="7"/>
  <c r="M113" i="7" s="1"/>
  <c r="O113" i="7"/>
  <c r="L111" i="7"/>
  <c r="DA110" i="7"/>
  <c r="O110" i="7"/>
  <c r="Q110" i="7" s="1"/>
  <c r="L108" i="7"/>
  <c r="O108" i="7"/>
  <c r="L106" i="7"/>
  <c r="O106" i="7"/>
  <c r="V373" i="7"/>
  <c r="AP373" i="7"/>
  <c r="AT373" i="7"/>
  <c r="AX373" i="7"/>
  <c r="BB373" i="7"/>
  <c r="BF373" i="7"/>
  <c r="BJ373" i="7"/>
  <c r="BN373" i="7"/>
  <c r="BR373" i="7"/>
  <c r="BV373" i="7"/>
  <c r="BZ373" i="7"/>
  <c r="CD373" i="7"/>
  <c r="CH373" i="7"/>
  <c r="CL373" i="7"/>
  <c r="CP373" i="7"/>
  <c r="CT373" i="7"/>
  <c r="CX373" i="7"/>
  <c r="DB373" i="7"/>
  <c r="DF373" i="7"/>
  <c r="DJ373" i="7"/>
  <c r="DN373" i="7"/>
  <c r="DR373" i="7"/>
  <c r="DV373" i="7"/>
  <c r="DZ373" i="7"/>
  <c r="ED373" i="7"/>
  <c r="EH373" i="7"/>
  <c r="EL373" i="7"/>
  <c r="EP373" i="7"/>
  <c r="ET373" i="7"/>
  <c r="EX373" i="7"/>
  <c r="FB373" i="7"/>
  <c r="FF373" i="7"/>
  <c r="FJ373" i="7"/>
  <c r="FN373" i="7"/>
  <c r="FR373" i="7"/>
  <c r="FV373" i="7"/>
  <c r="FZ373" i="7"/>
  <c r="GD373" i="7"/>
  <c r="GH373" i="7"/>
  <c r="GL373" i="7"/>
  <c r="GP373" i="7"/>
  <c r="GT373" i="7"/>
  <c r="GX373" i="7"/>
  <c r="HB373" i="7"/>
  <c r="HF373" i="7"/>
  <c r="HJ373" i="7"/>
  <c r="HN373" i="7"/>
  <c r="HR373" i="7"/>
  <c r="ID373" i="7"/>
  <c r="IP373" i="7"/>
  <c r="JH373" i="7"/>
  <c r="AQ373" i="7"/>
  <c r="BG373" i="7"/>
  <c r="BW373" i="7"/>
  <c r="CM373" i="7"/>
  <c r="CY373" i="7"/>
  <c r="DO373" i="7"/>
  <c r="EE373" i="7"/>
  <c r="EU373" i="7"/>
  <c r="FK373" i="7"/>
  <c r="GA373" i="7"/>
  <c r="GQ373" i="7"/>
  <c r="HG373" i="7"/>
  <c r="HW373" i="7"/>
  <c r="IM373" i="7"/>
  <c r="JE373" i="7"/>
  <c r="AY373" i="7"/>
  <c r="BS373" i="7"/>
  <c r="CI373" i="7"/>
  <c r="DC373" i="7"/>
  <c r="DS373" i="7"/>
  <c r="EI373" i="7"/>
  <c r="EY373" i="7"/>
  <c r="FO373" i="7"/>
  <c r="GE373" i="7"/>
  <c r="GU373" i="7"/>
  <c r="HK373" i="7"/>
  <c r="IA373" i="7"/>
  <c r="IQ373" i="7"/>
  <c r="JI373" i="7"/>
  <c r="AR373" i="7"/>
  <c r="AV373" i="7"/>
  <c r="AZ373" i="7"/>
  <c r="BD373" i="7"/>
  <c r="BH373" i="7"/>
  <c r="BL373" i="7"/>
  <c r="BP373" i="7"/>
  <c r="BT373" i="7"/>
  <c r="BX373" i="7"/>
  <c r="CB373" i="7"/>
  <c r="CF373" i="7"/>
  <c r="CJ373" i="7"/>
  <c r="CN373" i="7"/>
  <c r="CR373" i="7"/>
  <c r="CV373" i="7"/>
  <c r="CZ373" i="7"/>
  <c r="DD373" i="7"/>
  <c r="DH373" i="7"/>
  <c r="DL373" i="7"/>
  <c r="DP373" i="7"/>
  <c r="DT373" i="7"/>
  <c r="DX373" i="7"/>
  <c r="EB373" i="7"/>
  <c r="EF373" i="7"/>
  <c r="EJ373" i="7"/>
  <c r="EN373" i="7"/>
  <c r="ER373" i="7"/>
  <c r="EV373" i="7"/>
  <c r="EZ373" i="7"/>
  <c r="FD373" i="7"/>
  <c r="FH373" i="7"/>
  <c r="FL373" i="7"/>
  <c r="FP373" i="7"/>
  <c r="FT373" i="7"/>
  <c r="FX373" i="7"/>
  <c r="GB373" i="7"/>
  <c r="GF373" i="7"/>
  <c r="GJ373" i="7"/>
  <c r="GN373" i="7"/>
  <c r="GR373" i="7"/>
  <c r="GV373" i="7"/>
  <c r="GZ373" i="7"/>
  <c r="HD373" i="7"/>
  <c r="HH373" i="7"/>
  <c r="HL373" i="7"/>
  <c r="HP373" i="7"/>
  <c r="HT373" i="7"/>
  <c r="HX373" i="7"/>
  <c r="IB373" i="7"/>
  <c r="IF373" i="7"/>
  <c r="IJ373" i="7"/>
  <c r="IN373" i="7"/>
  <c r="IR373" i="7"/>
  <c r="IV373" i="7"/>
  <c r="IZ373" i="7"/>
  <c r="JF373" i="7"/>
  <c r="JJ373" i="7"/>
  <c r="JN373" i="7"/>
  <c r="JR373" i="7"/>
  <c r="HV373" i="7"/>
  <c r="IL373" i="7"/>
  <c r="IX373" i="7"/>
  <c r="JL373" i="7"/>
  <c r="AU373" i="7"/>
  <c r="BK373" i="7"/>
  <c r="CA373" i="7"/>
  <c r="CU373" i="7"/>
  <c r="DK373" i="7"/>
  <c r="EA373" i="7"/>
  <c r="EM373" i="7"/>
  <c r="FC373" i="7"/>
  <c r="FS373" i="7"/>
  <c r="GI373" i="7"/>
  <c r="GY373" i="7"/>
  <c r="HO373" i="7"/>
  <c r="II373" i="7"/>
  <c r="IY373" i="7"/>
  <c r="JM373" i="7"/>
  <c r="AO373" i="7"/>
  <c r="AS373" i="7"/>
  <c r="AW373" i="7"/>
  <c r="BA373" i="7"/>
  <c r="BE373" i="7"/>
  <c r="BI373" i="7"/>
  <c r="BM373" i="7"/>
  <c r="BQ373" i="7"/>
  <c r="BU373" i="7"/>
  <c r="BY373" i="7"/>
  <c r="CC373" i="7"/>
  <c r="CG373" i="7"/>
  <c r="CK373" i="7"/>
  <c r="CO373" i="7"/>
  <c r="CS373" i="7"/>
  <c r="CW373" i="7"/>
  <c r="DA373" i="7"/>
  <c r="DE373" i="7"/>
  <c r="DI373" i="7"/>
  <c r="DM373" i="7"/>
  <c r="DQ373" i="7"/>
  <c r="DU373" i="7"/>
  <c r="DY373" i="7"/>
  <c r="EC373" i="7"/>
  <c r="EG373" i="7"/>
  <c r="EK373" i="7"/>
  <c r="EO373" i="7"/>
  <c r="ES373" i="7"/>
  <c r="EW373" i="7"/>
  <c r="FA373" i="7"/>
  <c r="FE373" i="7"/>
  <c r="FI373" i="7"/>
  <c r="FM373" i="7"/>
  <c r="FQ373" i="7"/>
  <c r="FU373" i="7"/>
  <c r="FY373" i="7"/>
  <c r="GC373" i="7"/>
  <c r="GG373" i="7"/>
  <c r="GK373" i="7"/>
  <c r="GO373" i="7"/>
  <c r="GS373" i="7"/>
  <c r="GW373" i="7"/>
  <c r="HA373" i="7"/>
  <c r="HE373" i="7"/>
  <c r="HI373" i="7"/>
  <c r="HM373" i="7"/>
  <c r="HQ373" i="7"/>
  <c r="HU373" i="7"/>
  <c r="HY373" i="7"/>
  <c r="IC373" i="7"/>
  <c r="IG373" i="7"/>
  <c r="IK373" i="7"/>
  <c r="IO373" i="7"/>
  <c r="IS373" i="7"/>
  <c r="IW373" i="7"/>
  <c r="JA373" i="7"/>
  <c r="JG373" i="7"/>
  <c r="JK373" i="7"/>
  <c r="JO373" i="7"/>
  <c r="JS373" i="7"/>
  <c r="HZ373" i="7"/>
  <c r="IH373" i="7"/>
  <c r="IT373" i="7"/>
  <c r="JD373" i="7"/>
  <c r="JP373" i="7"/>
  <c r="BC373" i="7"/>
  <c r="BO373" i="7"/>
  <c r="CE373" i="7"/>
  <c r="CQ373" i="7"/>
  <c r="DG373" i="7"/>
  <c r="DW373" i="7"/>
  <c r="EQ373" i="7"/>
  <c r="FG373" i="7"/>
  <c r="FW373" i="7"/>
  <c r="GM373" i="7"/>
  <c r="HC373" i="7"/>
  <c r="HS373" i="7"/>
  <c r="IE373" i="7"/>
  <c r="IU373" i="7"/>
  <c r="JQ373" i="7"/>
  <c r="U361" i="7"/>
  <c r="AQ361" i="7"/>
  <c r="AU361" i="7"/>
  <c r="AY361" i="7"/>
  <c r="BC361" i="7"/>
  <c r="BG361" i="7"/>
  <c r="BK361" i="7"/>
  <c r="BO361" i="7"/>
  <c r="BS361" i="7"/>
  <c r="BW361" i="7"/>
  <c r="CA361" i="7"/>
  <c r="CE361" i="7"/>
  <c r="CI361" i="7"/>
  <c r="CM361" i="7"/>
  <c r="CQ361" i="7"/>
  <c r="CU361" i="7"/>
  <c r="CY361" i="7"/>
  <c r="DC361" i="7"/>
  <c r="DG361" i="7"/>
  <c r="DK361" i="7"/>
  <c r="DO361" i="7"/>
  <c r="DS361" i="7"/>
  <c r="DW361" i="7"/>
  <c r="EA361" i="7"/>
  <c r="EE361" i="7"/>
  <c r="EI361" i="7"/>
  <c r="EM361" i="7"/>
  <c r="EQ361" i="7"/>
  <c r="EU361" i="7"/>
  <c r="EY361" i="7"/>
  <c r="FC361" i="7"/>
  <c r="FG361" i="7"/>
  <c r="FK361" i="7"/>
  <c r="FO361" i="7"/>
  <c r="FS361" i="7"/>
  <c r="FW361" i="7"/>
  <c r="GA361" i="7"/>
  <c r="GE361" i="7"/>
  <c r="GI361" i="7"/>
  <c r="GM361" i="7"/>
  <c r="GQ361" i="7"/>
  <c r="GU361" i="7"/>
  <c r="GY361" i="7"/>
  <c r="HC361" i="7"/>
  <c r="HG361" i="7"/>
  <c r="HK361" i="7"/>
  <c r="HO361" i="7"/>
  <c r="HS361" i="7"/>
  <c r="HW361" i="7"/>
  <c r="IA361" i="7"/>
  <c r="IE361" i="7"/>
  <c r="II361" i="7"/>
  <c r="IM361" i="7"/>
  <c r="IQ361" i="7"/>
  <c r="IU361" i="7"/>
  <c r="IY361" i="7"/>
  <c r="JE361" i="7"/>
  <c r="JJ361" i="7"/>
  <c r="JN361" i="7"/>
  <c r="JR361" i="7"/>
  <c r="AR361" i="7"/>
  <c r="AV361" i="7"/>
  <c r="AZ361" i="7"/>
  <c r="BD361" i="7"/>
  <c r="BH361" i="7"/>
  <c r="BL361" i="7"/>
  <c r="BP361" i="7"/>
  <c r="BT361" i="7"/>
  <c r="BX361" i="7"/>
  <c r="CB361" i="7"/>
  <c r="CF361" i="7"/>
  <c r="CJ361" i="7"/>
  <c r="CN361" i="7"/>
  <c r="CR361" i="7"/>
  <c r="CV361" i="7"/>
  <c r="CZ361" i="7"/>
  <c r="DD361" i="7"/>
  <c r="DH361" i="7"/>
  <c r="DL361" i="7"/>
  <c r="DP361" i="7"/>
  <c r="DT361" i="7"/>
  <c r="DX361" i="7"/>
  <c r="EB361" i="7"/>
  <c r="EF361" i="7"/>
  <c r="EJ361" i="7"/>
  <c r="EN361" i="7"/>
  <c r="ER361" i="7"/>
  <c r="EV361" i="7"/>
  <c r="EZ361" i="7"/>
  <c r="FD361" i="7"/>
  <c r="FH361" i="7"/>
  <c r="FL361" i="7"/>
  <c r="FP361" i="7"/>
  <c r="FT361" i="7"/>
  <c r="FX361" i="7"/>
  <c r="GB361" i="7"/>
  <c r="GF361" i="7"/>
  <c r="GJ361" i="7"/>
  <c r="GN361" i="7"/>
  <c r="GR361" i="7"/>
  <c r="GV361" i="7"/>
  <c r="GZ361" i="7"/>
  <c r="HD361" i="7"/>
  <c r="HH361" i="7"/>
  <c r="HL361" i="7"/>
  <c r="HP361" i="7"/>
  <c r="HT361" i="7"/>
  <c r="HX361" i="7"/>
  <c r="IB361" i="7"/>
  <c r="IF361" i="7"/>
  <c r="IJ361" i="7"/>
  <c r="IN361" i="7"/>
  <c r="IR361" i="7"/>
  <c r="IV361" i="7"/>
  <c r="IZ361" i="7"/>
  <c r="JF361" i="7"/>
  <c r="JK361" i="7"/>
  <c r="JO361" i="7"/>
  <c r="JS361" i="7"/>
  <c r="AO361" i="7"/>
  <c r="AS361" i="7"/>
  <c r="AW361" i="7"/>
  <c r="BA361" i="7"/>
  <c r="BE361" i="7"/>
  <c r="BI361" i="7"/>
  <c r="BM361" i="7"/>
  <c r="BQ361" i="7"/>
  <c r="BU361" i="7"/>
  <c r="BY361" i="7"/>
  <c r="CC361" i="7"/>
  <c r="CG361" i="7"/>
  <c r="CK361" i="7"/>
  <c r="CO361" i="7"/>
  <c r="CS361" i="7"/>
  <c r="CW361" i="7"/>
  <c r="DA361" i="7"/>
  <c r="DE361" i="7"/>
  <c r="DI361" i="7"/>
  <c r="DM361" i="7"/>
  <c r="DQ361" i="7"/>
  <c r="DU361" i="7"/>
  <c r="DY361" i="7"/>
  <c r="EC361" i="7"/>
  <c r="EG361" i="7"/>
  <c r="EK361" i="7"/>
  <c r="EO361" i="7"/>
  <c r="ES361" i="7"/>
  <c r="EW361" i="7"/>
  <c r="FA361" i="7"/>
  <c r="FE361" i="7"/>
  <c r="FI361" i="7"/>
  <c r="FM361" i="7"/>
  <c r="FQ361" i="7"/>
  <c r="FU361" i="7"/>
  <c r="FY361" i="7"/>
  <c r="GC361" i="7"/>
  <c r="GG361" i="7"/>
  <c r="GK361" i="7"/>
  <c r="GO361" i="7"/>
  <c r="GS361" i="7"/>
  <c r="GW361" i="7"/>
  <c r="HA361" i="7"/>
  <c r="HE361" i="7"/>
  <c r="HI361" i="7"/>
  <c r="HM361" i="7"/>
  <c r="HQ361" i="7"/>
  <c r="HU361" i="7"/>
  <c r="HY361" i="7"/>
  <c r="IC361" i="7"/>
  <c r="IG361" i="7"/>
  <c r="IK361" i="7"/>
  <c r="IO361" i="7"/>
  <c r="IS361" i="7"/>
  <c r="IW361" i="7"/>
  <c r="JA361" i="7"/>
  <c r="JH361" i="7"/>
  <c r="JL361" i="7"/>
  <c r="JP361" i="7"/>
  <c r="AP361" i="7"/>
  <c r="AT361" i="7"/>
  <c r="AX361" i="7"/>
  <c r="BB361" i="7"/>
  <c r="BF361" i="7"/>
  <c r="BJ361" i="7"/>
  <c r="BN361" i="7"/>
  <c r="BR361" i="7"/>
  <c r="BV361" i="7"/>
  <c r="BZ361" i="7"/>
  <c r="CD361" i="7"/>
  <c r="CH361" i="7"/>
  <c r="CL361" i="7"/>
  <c r="CP361" i="7"/>
  <c r="CT361" i="7"/>
  <c r="CX361" i="7"/>
  <c r="DB361" i="7"/>
  <c r="DF361" i="7"/>
  <c r="DJ361" i="7"/>
  <c r="DN361" i="7"/>
  <c r="DR361" i="7"/>
  <c r="DV361" i="7"/>
  <c r="DZ361" i="7"/>
  <c r="ED361" i="7"/>
  <c r="EH361" i="7"/>
  <c r="EL361" i="7"/>
  <c r="EP361" i="7"/>
  <c r="ET361" i="7"/>
  <c r="EX361" i="7"/>
  <c r="FB361" i="7"/>
  <c r="FF361" i="7"/>
  <c r="FJ361" i="7"/>
  <c r="FN361" i="7"/>
  <c r="FR361" i="7"/>
  <c r="FV361" i="7"/>
  <c r="FZ361" i="7"/>
  <c r="GD361" i="7"/>
  <c r="GH361" i="7"/>
  <c r="GL361" i="7"/>
  <c r="GP361" i="7"/>
  <c r="GT361" i="7"/>
  <c r="GX361" i="7"/>
  <c r="HB361" i="7"/>
  <c r="HF361" i="7"/>
  <c r="HJ361" i="7"/>
  <c r="HN361" i="7"/>
  <c r="HR361" i="7"/>
  <c r="HV361" i="7"/>
  <c r="HZ361" i="7"/>
  <c r="ID361" i="7"/>
  <c r="IH361" i="7"/>
  <c r="IL361" i="7"/>
  <c r="IP361" i="7"/>
  <c r="IT361" i="7"/>
  <c r="IX361" i="7"/>
  <c r="JD361" i="7"/>
  <c r="JI361" i="7"/>
  <c r="JM361" i="7"/>
  <c r="JQ361" i="7"/>
  <c r="AP104" i="7"/>
  <c r="AT104" i="7"/>
  <c r="AX104" i="7"/>
  <c r="BB104" i="7"/>
  <c r="BF104" i="7"/>
  <c r="BK104" i="7"/>
  <c r="BP104" i="7"/>
  <c r="BT104" i="7"/>
  <c r="BX104" i="7"/>
  <c r="CB104" i="7"/>
  <c r="CH104" i="7"/>
  <c r="CL104" i="7"/>
  <c r="CP104" i="7"/>
  <c r="CT104" i="7"/>
  <c r="CX104" i="7"/>
  <c r="DB104" i="7"/>
  <c r="DF104" i="7"/>
  <c r="DJ104" i="7"/>
  <c r="DN104" i="7"/>
  <c r="DR104" i="7"/>
  <c r="DV104" i="7"/>
  <c r="DZ104" i="7"/>
  <c r="ED104" i="7"/>
  <c r="EH104" i="7"/>
  <c r="EL104" i="7"/>
  <c r="EP104" i="7"/>
  <c r="ET104" i="7"/>
  <c r="EX104" i="7"/>
  <c r="FB104" i="7"/>
  <c r="FF104" i="7"/>
  <c r="FJ104" i="7"/>
  <c r="FN104" i="7"/>
  <c r="FR104" i="7"/>
  <c r="FV104" i="7"/>
  <c r="FZ104" i="7"/>
  <c r="GD104" i="7"/>
  <c r="GH104" i="7"/>
  <c r="GL104" i="7"/>
  <c r="GP104" i="7"/>
  <c r="GT104" i="7"/>
  <c r="GX104" i="7"/>
  <c r="HB104" i="7"/>
  <c r="HF104" i="7"/>
  <c r="HJ104" i="7"/>
  <c r="HN104" i="7"/>
  <c r="HR104" i="7"/>
  <c r="HV104" i="7"/>
  <c r="HZ104" i="7"/>
  <c r="ID104" i="7"/>
  <c r="IH104" i="7"/>
  <c r="IL104" i="7"/>
  <c r="IP104" i="7"/>
  <c r="IT104" i="7"/>
  <c r="IX104" i="7"/>
  <c r="JB104" i="7"/>
  <c r="JF104" i="7"/>
  <c r="JJ104" i="7"/>
  <c r="JN104" i="7"/>
  <c r="JR104" i="7"/>
  <c r="AQ104" i="7"/>
  <c r="AU104" i="7"/>
  <c r="AY104" i="7"/>
  <c r="BC104" i="7"/>
  <c r="BG104" i="7"/>
  <c r="BM104" i="7"/>
  <c r="BQ104" i="7"/>
  <c r="BU104" i="7"/>
  <c r="BY104" i="7"/>
  <c r="CC104" i="7"/>
  <c r="CI104" i="7"/>
  <c r="CM104" i="7"/>
  <c r="CQ104" i="7"/>
  <c r="CU104" i="7"/>
  <c r="CY104" i="7"/>
  <c r="DC104" i="7"/>
  <c r="DG104" i="7"/>
  <c r="DK104" i="7"/>
  <c r="DO104" i="7"/>
  <c r="DS104" i="7"/>
  <c r="DW104" i="7"/>
  <c r="EA104" i="7"/>
  <c r="EE104" i="7"/>
  <c r="EI104" i="7"/>
  <c r="EM104" i="7"/>
  <c r="EQ104" i="7"/>
  <c r="EU104" i="7"/>
  <c r="EY104" i="7"/>
  <c r="FC104" i="7"/>
  <c r="FG104" i="7"/>
  <c r="FK104" i="7"/>
  <c r="FO104" i="7"/>
  <c r="FS104" i="7"/>
  <c r="FW104" i="7"/>
  <c r="GA104" i="7"/>
  <c r="GE104" i="7"/>
  <c r="GI104" i="7"/>
  <c r="GM104" i="7"/>
  <c r="GQ104" i="7"/>
  <c r="GU104" i="7"/>
  <c r="GY104" i="7"/>
  <c r="HC104" i="7"/>
  <c r="HG104" i="7"/>
  <c r="HK104" i="7"/>
  <c r="HO104" i="7"/>
  <c r="HS104" i="7"/>
  <c r="HW104" i="7"/>
  <c r="IA104" i="7"/>
  <c r="IE104" i="7"/>
  <c r="II104" i="7"/>
  <c r="IM104" i="7"/>
  <c r="IQ104" i="7"/>
  <c r="IU104" i="7"/>
  <c r="IY104" i="7"/>
  <c r="JC104" i="7"/>
  <c r="JG104" i="7"/>
  <c r="JK104" i="7"/>
  <c r="JO104" i="7"/>
  <c r="JS104" i="7"/>
  <c r="AR104" i="7"/>
  <c r="AV104" i="7"/>
  <c r="AZ104" i="7"/>
  <c r="BD104" i="7"/>
  <c r="BH104" i="7"/>
  <c r="BN104" i="7"/>
  <c r="BR104" i="7"/>
  <c r="BV104" i="7"/>
  <c r="BZ104" i="7"/>
  <c r="CF104" i="7"/>
  <c r="CJ104" i="7"/>
  <c r="CN104" i="7"/>
  <c r="CR104" i="7"/>
  <c r="CV104" i="7"/>
  <c r="CZ104" i="7"/>
  <c r="DD104" i="7"/>
  <c r="DH104" i="7"/>
  <c r="DL104" i="7"/>
  <c r="DP104" i="7"/>
  <c r="DT104" i="7"/>
  <c r="DX104" i="7"/>
  <c r="EB104" i="7"/>
  <c r="EF104" i="7"/>
  <c r="EJ104" i="7"/>
  <c r="EN104" i="7"/>
  <c r="ER104" i="7"/>
  <c r="EV104" i="7"/>
  <c r="EZ104" i="7"/>
  <c r="FD104" i="7"/>
  <c r="FH104" i="7"/>
  <c r="FL104" i="7"/>
  <c r="FP104" i="7"/>
  <c r="FT104" i="7"/>
  <c r="FX104" i="7"/>
  <c r="GB104" i="7"/>
  <c r="GF104" i="7"/>
  <c r="GJ104" i="7"/>
  <c r="GN104" i="7"/>
  <c r="GR104" i="7"/>
  <c r="GV104" i="7"/>
  <c r="GZ104" i="7"/>
  <c r="HD104" i="7"/>
  <c r="HH104" i="7"/>
  <c r="HL104" i="7"/>
  <c r="HP104" i="7"/>
  <c r="HT104" i="7"/>
  <c r="HX104" i="7"/>
  <c r="IB104" i="7"/>
  <c r="IF104" i="7"/>
  <c r="IJ104" i="7"/>
  <c r="IN104" i="7"/>
  <c r="IR104" i="7"/>
  <c r="IV104" i="7"/>
  <c r="IZ104" i="7"/>
  <c r="JD104" i="7"/>
  <c r="JH104" i="7"/>
  <c r="JL104" i="7"/>
  <c r="JP104" i="7"/>
  <c r="JT104" i="7"/>
  <c r="AO104" i="7"/>
  <c r="AS104" i="7"/>
  <c r="AW104" i="7"/>
  <c r="BA104" i="7"/>
  <c r="BE104" i="7"/>
  <c r="BI104" i="7"/>
  <c r="BO104" i="7"/>
  <c r="BS104" i="7"/>
  <c r="BW104" i="7"/>
  <c r="CA104" i="7"/>
  <c r="CG104" i="7"/>
  <c r="CK104" i="7"/>
  <c r="CO104" i="7"/>
  <c r="CS104" i="7"/>
  <c r="CW104" i="7"/>
  <c r="DA104" i="7"/>
  <c r="DE104" i="7"/>
  <c r="DI104" i="7"/>
  <c r="DM104" i="7"/>
  <c r="DQ104" i="7"/>
  <c r="DU104" i="7"/>
  <c r="DY104" i="7"/>
  <c r="EC104" i="7"/>
  <c r="EG104" i="7"/>
  <c r="EK104" i="7"/>
  <c r="EO104" i="7"/>
  <c r="ES104" i="7"/>
  <c r="EW104" i="7"/>
  <c r="FA104" i="7"/>
  <c r="FE104" i="7"/>
  <c r="FI104" i="7"/>
  <c r="FM104" i="7"/>
  <c r="FQ104" i="7"/>
  <c r="FU104" i="7"/>
  <c r="FY104" i="7"/>
  <c r="GC104" i="7"/>
  <c r="GG104" i="7"/>
  <c r="GK104" i="7"/>
  <c r="GO104" i="7"/>
  <c r="GS104" i="7"/>
  <c r="GW104" i="7"/>
  <c r="HA104" i="7"/>
  <c r="HE104" i="7"/>
  <c r="HI104" i="7"/>
  <c r="HM104" i="7"/>
  <c r="HQ104" i="7"/>
  <c r="HU104" i="7"/>
  <c r="HY104" i="7"/>
  <c r="IC104" i="7"/>
  <c r="IG104" i="7"/>
  <c r="IK104" i="7"/>
  <c r="IO104" i="7"/>
  <c r="IS104" i="7"/>
  <c r="IW104" i="7"/>
  <c r="JA104" i="7"/>
  <c r="JE104" i="7"/>
  <c r="JI104" i="7"/>
  <c r="JM104" i="7"/>
  <c r="JQ104" i="7"/>
  <c r="JU104" i="7"/>
  <c r="AO65" i="7"/>
  <c r="AS65" i="7"/>
  <c r="AW65" i="7"/>
  <c r="BA65" i="7"/>
  <c r="AP65" i="7"/>
  <c r="AT65" i="7"/>
  <c r="AX65" i="7"/>
  <c r="BB65" i="7"/>
  <c r="BF65" i="7"/>
  <c r="BJ65" i="7"/>
  <c r="BN65" i="7"/>
  <c r="BR65" i="7"/>
  <c r="BV65" i="7"/>
  <c r="BZ65" i="7"/>
  <c r="CD65" i="7"/>
  <c r="CH65" i="7"/>
  <c r="CL65" i="7"/>
  <c r="CP65" i="7"/>
  <c r="CT65" i="7"/>
  <c r="CX65" i="7"/>
  <c r="DB65" i="7"/>
  <c r="DF65" i="7"/>
  <c r="DJ65" i="7"/>
  <c r="DN65" i="7"/>
  <c r="DR65" i="7"/>
  <c r="DV65" i="7"/>
  <c r="DZ65" i="7"/>
  <c r="ED65" i="7"/>
  <c r="EH65" i="7"/>
  <c r="EL65" i="7"/>
  <c r="EP65" i="7"/>
  <c r="ET65" i="7"/>
  <c r="EX65" i="7"/>
  <c r="FB65" i="7"/>
  <c r="FF65" i="7"/>
  <c r="FJ65" i="7"/>
  <c r="FN65" i="7"/>
  <c r="FR65" i="7"/>
  <c r="FV65" i="7"/>
  <c r="FZ65" i="7"/>
  <c r="GD65" i="7"/>
  <c r="GH65" i="7"/>
  <c r="GL65" i="7"/>
  <c r="GP65" i="7"/>
  <c r="GT65" i="7"/>
  <c r="GX65" i="7"/>
  <c r="HB65" i="7"/>
  <c r="HF65" i="7"/>
  <c r="HJ65" i="7"/>
  <c r="HN65" i="7"/>
  <c r="HR65" i="7"/>
  <c r="HV65" i="7"/>
  <c r="HZ65" i="7"/>
  <c r="ID65" i="7"/>
  <c r="IH65" i="7"/>
  <c r="IL65" i="7"/>
  <c r="IP65" i="7"/>
  <c r="IT65" i="7"/>
  <c r="IX65" i="7"/>
  <c r="JB65" i="7"/>
  <c r="JF65" i="7"/>
  <c r="JJ65" i="7"/>
  <c r="JN65" i="7"/>
  <c r="JR65" i="7"/>
  <c r="AU65" i="7"/>
  <c r="BC65" i="7"/>
  <c r="BH65" i="7"/>
  <c r="BM65" i="7"/>
  <c r="BS65" i="7"/>
  <c r="BX65" i="7"/>
  <c r="CC65" i="7"/>
  <c r="CI65" i="7"/>
  <c r="CN65" i="7"/>
  <c r="CS65" i="7"/>
  <c r="CY65" i="7"/>
  <c r="DD65" i="7"/>
  <c r="DI65" i="7"/>
  <c r="DO65" i="7"/>
  <c r="DT65" i="7"/>
  <c r="DY65" i="7"/>
  <c r="EE65" i="7"/>
  <c r="EJ65" i="7"/>
  <c r="EO65" i="7"/>
  <c r="EU65" i="7"/>
  <c r="EZ65" i="7"/>
  <c r="FE65" i="7"/>
  <c r="FK65" i="7"/>
  <c r="FP65" i="7"/>
  <c r="FU65" i="7"/>
  <c r="GA65" i="7"/>
  <c r="GF65" i="7"/>
  <c r="GK65" i="7"/>
  <c r="GQ65" i="7"/>
  <c r="GV65" i="7"/>
  <c r="HA65" i="7"/>
  <c r="HG65" i="7"/>
  <c r="HL65" i="7"/>
  <c r="HQ65" i="7"/>
  <c r="HW65" i="7"/>
  <c r="IB65" i="7"/>
  <c r="IG65" i="7"/>
  <c r="IM65" i="7"/>
  <c r="IR65" i="7"/>
  <c r="IW65" i="7"/>
  <c r="JC65" i="7"/>
  <c r="JH65" i="7"/>
  <c r="JM65" i="7"/>
  <c r="JS65" i="7"/>
  <c r="AV65" i="7"/>
  <c r="BD65" i="7"/>
  <c r="BI65" i="7"/>
  <c r="BO65" i="7"/>
  <c r="BT65" i="7"/>
  <c r="BY65" i="7"/>
  <c r="CE65" i="7"/>
  <c r="CJ65" i="7"/>
  <c r="CO65" i="7"/>
  <c r="CU65" i="7"/>
  <c r="CZ65" i="7"/>
  <c r="DE65" i="7"/>
  <c r="DK65" i="7"/>
  <c r="DP65" i="7"/>
  <c r="DU65" i="7"/>
  <c r="EA65" i="7"/>
  <c r="EF65" i="7"/>
  <c r="EK65" i="7"/>
  <c r="EQ65" i="7"/>
  <c r="EV65" i="7"/>
  <c r="FA65" i="7"/>
  <c r="FG65" i="7"/>
  <c r="FL65" i="7"/>
  <c r="FQ65" i="7"/>
  <c r="FW65" i="7"/>
  <c r="GB65" i="7"/>
  <c r="GG65" i="7"/>
  <c r="GM65" i="7"/>
  <c r="GR65" i="7"/>
  <c r="GW65" i="7"/>
  <c r="HC65" i="7"/>
  <c r="HH65" i="7"/>
  <c r="HM65" i="7"/>
  <c r="HS65" i="7"/>
  <c r="HX65" i="7"/>
  <c r="IC65" i="7"/>
  <c r="II65" i="7"/>
  <c r="IN65" i="7"/>
  <c r="IS65" i="7"/>
  <c r="IY65" i="7"/>
  <c r="JD65" i="7"/>
  <c r="JI65" i="7"/>
  <c r="JO65" i="7"/>
  <c r="JT65" i="7"/>
  <c r="AQ65" i="7"/>
  <c r="AY65" i="7"/>
  <c r="BE65" i="7"/>
  <c r="BK65" i="7"/>
  <c r="BP65" i="7"/>
  <c r="BU65" i="7"/>
  <c r="CA65" i="7"/>
  <c r="CF65" i="7"/>
  <c r="CK65" i="7"/>
  <c r="CQ65" i="7"/>
  <c r="CV65" i="7"/>
  <c r="DA65" i="7"/>
  <c r="DG65" i="7"/>
  <c r="DL65" i="7"/>
  <c r="DQ65" i="7"/>
  <c r="DW65" i="7"/>
  <c r="EB65" i="7"/>
  <c r="EG65" i="7"/>
  <c r="EM65" i="7"/>
  <c r="ER65" i="7"/>
  <c r="EW65" i="7"/>
  <c r="FC65" i="7"/>
  <c r="FH65" i="7"/>
  <c r="FM65" i="7"/>
  <c r="FS65" i="7"/>
  <c r="FX65" i="7"/>
  <c r="GC65" i="7"/>
  <c r="GI65" i="7"/>
  <c r="GN65" i="7"/>
  <c r="GS65" i="7"/>
  <c r="GY65" i="7"/>
  <c r="HD65" i="7"/>
  <c r="HI65" i="7"/>
  <c r="HO65" i="7"/>
  <c r="HT65" i="7"/>
  <c r="HY65" i="7"/>
  <c r="IE65" i="7"/>
  <c r="IJ65" i="7"/>
  <c r="IO65" i="7"/>
  <c r="IU65" i="7"/>
  <c r="IZ65" i="7"/>
  <c r="JE65" i="7"/>
  <c r="JK65" i="7"/>
  <c r="JP65" i="7"/>
  <c r="JU65" i="7"/>
  <c r="AR65" i="7"/>
  <c r="AZ65" i="7"/>
  <c r="BG65" i="7"/>
  <c r="BL65" i="7"/>
  <c r="BQ65" i="7"/>
  <c r="BW65" i="7"/>
  <c r="CB65" i="7"/>
  <c r="CG65" i="7"/>
  <c r="CM65" i="7"/>
  <c r="CR65" i="7"/>
  <c r="CW65" i="7"/>
  <c r="DC65" i="7"/>
  <c r="DH65" i="7"/>
  <c r="DM65" i="7"/>
  <c r="DS65" i="7"/>
  <c r="DX65" i="7"/>
  <c r="EC65" i="7"/>
  <c r="EI65" i="7"/>
  <c r="EN65" i="7"/>
  <c r="ES65" i="7"/>
  <c r="EY65" i="7"/>
  <c r="FD65" i="7"/>
  <c r="FI65" i="7"/>
  <c r="FO65" i="7"/>
  <c r="FT65" i="7"/>
  <c r="FY65" i="7"/>
  <c r="GE65" i="7"/>
  <c r="GJ65" i="7"/>
  <c r="GO65" i="7"/>
  <c r="GU65" i="7"/>
  <c r="GZ65" i="7"/>
  <c r="HE65" i="7"/>
  <c r="HK65" i="7"/>
  <c r="HP65" i="7"/>
  <c r="HU65" i="7"/>
  <c r="IA65" i="7"/>
  <c r="IF65" i="7"/>
  <c r="IK65" i="7"/>
  <c r="IQ65" i="7"/>
  <c r="IV65" i="7"/>
  <c r="JA65" i="7"/>
  <c r="JG65" i="7"/>
  <c r="JL65" i="7"/>
  <c r="JQ65" i="7"/>
  <c r="AO61" i="7"/>
  <c r="AS61" i="7"/>
  <c r="AW61" i="7"/>
  <c r="BA61" i="7"/>
  <c r="BE61" i="7"/>
  <c r="BI61" i="7"/>
  <c r="BM61" i="7"/>
  <c r="BQ61" i="7"/>
  <c r="BU61" i="7"/>
  <c r="BY61" i="7"/>
  <c r="CC61" i="7"/>
  <c r="CG61" i="7"/>
  <c r="CK61" i="7"/>
  <c r="CO61" i="7"/>
  <c r="CS61" i="7"/>
  <c r="CW61" i="7"/>
  <c r="DA61" i="7"/>
  <c r="DE61" i="7"/>
  <c r="DI61" i="7"/>
  <c r="DM61" i="7"/>
  <c r="DQ61" i="7"/>
  <c r="DU61" i="7"/>
  <c r="DY61" i="7"/>
  <c r="EC61" i="7"/>
  <c r="EG61" i="7"/>
  <c r="EK61" i="7"/>
  <c r="EO61" i="7"/>
  <c r="ES61" i="7"/>
  <c r="EW61" i="7"/>
  <c r="FA61" i="7"/>
  <c r="FE61" i="7"/>
  <c r="FI61" i="7"/>
  <c r="FM61" i="7"/>
  <c r="FQ61" i="7"/>
  <c r="FU61" i="7"/>
  <c r="FY61" i="7"/>
  <c r="GC61" i="7"/>
  <c r="GG61" i="7"/>
  <c r="GK61" i="7"/>
  <c r="GO61" i="7"/>
  <c r="GS61" i="7"/>
  <c r="GW61" i="7"/>
  <c r="HA61" i="7"/>
  <c r="HE61" i="7"/>
  <c r="HI61" i="7"/>
  <c r="HM61" i="7"/>
  <c r="HQ61" i="7"/>
  <c r="HU61" i="7"/>
  <c r="HY61" i="7"/>
  <c r="IC61" i="7"/>
  <c r="IG61" i="7"/>
  <c r="IK61" i="7"/>
  <c r="IO61" i="7"/>
  <c r="IS61" i="7"/>
  <c r="IW61" i="7"/>
  <c r="JA61" i="7"/>
  <c r="JE61" i="7"/>
  <c r="JI61" i="7"/>
  <c r="JM61" i="7"/>
  <c r="JQ61" i="7"/>
  <c r="JU61" i="7"/>
  <c r="AP61" i="7"/>
  <c r="AT61" i="7"/>
  <c r="AX61" i="7"/>
  <c r="BB61" i="7"/>
  <c r="BF61" i="7"/>
  <c r="BJ61" i="7"/>
  <c r="BN61" i="7"/>
  <c r="BR61" i="7"/>
  <c r="BV61" i="7"/>
  <c r="BZ61" i="7"/>
  <c r="CD61" i="7"/>
  <c r="CH61" i="7"/>
  <c r="CL61" i="7"/>
  <c r="CP61" i="7"/>
  <c r="CT61" i="7"/>
  <c r="CX61" i="7"/>
  <c r="DB61" i="7"/>
  <c r="DF61" i="7"/>
  <c r="DJ61" i="7"/>
  <c r="DN61" i="7"/>
  <c r="DR61" i="7"/>
  <c r="DV61" i="7"/>
  <c r="DZ61" i="7"/>
  <c r="ED61" i="7"/>
  <c r="EH61" i="7"/>
  <c r="EL61" i="7"/>
  <c r="EP61" i="7"/>
  <c r="ET61" i="7"/>
  <c r="EX61" i="7"/>
  <c r="FB61" i="7"/>
  <c r="FF61" i="7"/>
  <c r="FJ61" i="7"/>
  <c r="FN61" i="7"/>
  <c r="FR61" i="7"/>
  <c r="FV61" i="7"/>
  <c r="FZ61" i="7"/>
  <c r="GD61" i="7"/>
  <c r="GH61" i="7"/>
  <c r="GL61" i="7"/>
  <c r="GP61" i="7"/>
  <c r="GT61" i="7"/>
  <c r="GX61" i="7"/>
  <c r="HB61" i="7"/>
  <c r="HF61" i="7"/>
  <c r="HJ61" i="7"/>
  <c r="HN61" i="7"/>
  <c r="HR61" i="7"/>
  <c r="HV61" i="7"/>
  <c r="HZ61" i="7"/>
  <c r="ID61" i="7"/>
  <c r="IH61" i="7"/>
  <c r="IL61" i="7"/>
  <c r="IP61" i="7"/>
  <c r="IT61" i="7"/>
  <c r="IX61" i="7"/>
  <c r="JB61" i="7"/>
  <c r="JF61" i="7"/>
  <c r="JJ61" i="7"/>
  <c r="JN61" i="7"/>
  <c r="JR61" i="7"/>
  <c r="AQ61" i="7"/>
  <c r="AU61" i="7"/>
  <c r="AY61" i="7"/>
  <c r="BC61" i="7"/>
  <c r="BG61" i="7"/>
  <c r="BK61" i="7"/>
  <c r="BO61" i="7"/>
  <c r="BS61" i="7"/>
  <c r="BW61" i="7"/>
  <c r="CA61" i="7"/>
  <c r="CE61" i="7"/>
  <c r="CI61" i="7"/>
  <c r="CM61" i="7"/>
  <c r="CQ61" i="7"/>
  <c r="CU61" i="7"/>
  <c r="CY61" i="7"/>
  <c r="DC61" i="7"/>
  <c r="DG61" i="7"/>
  <c r="DK61" i="7"/>
  <c r="DO61" i="7"/>
  <c r="DS61" i="7"/>
  <c r="DW61" i="7"/>
  <c r="EA61" i="7"/>
  <c r="EE61" i="7"/>
  <c r="EI61" i="7"/>
  <c r="EM61" i="7"/>
  <c r="EQ61" i="7"/>
  <c r="EU61" i="7"/>
  <c r="EY61" i="7"/>
  <c r="FC61" i="7"/>
  <c r="FG61" i="7"/>
  <c r="FK61" i="7"/>
  <c r="FO61" i="7"/>
  <c r="FS61" i="7"/>
  <c r="FW61" i="7"/>
  <c r="GA61" i="7"/>
  <c r="GE61" i="7"/>
  <c r="GI61" i="7"/>
  <c r="GM61" i="7"/>
  <c r="GQ61" i="7"/>
  <c r="GU61" i="7"/>
  <c r="GY61" i="7"/>
  <c r="HC61" i="7"/>
  <c r="HG61" i="7"/>
  <c r="HK61" i="7"/>
  <c r="HO61" i="7"/>
  <c r="HS61" i="7"/>
  <c r="HW61" i="7"/>
  <c r="IA61" i="7"/>
  <c r="IE61" i="7"/>
  <c r="II61" i="7"/>
  <c r="IM61" i="7"/>
  <c r="IQ61" i="7"/>
  <c r="IU61" i="7"/>
  <c r="IY61" i="7"/>
  <c r="JC61" i="7"/>
  <c r="JG61" i="7"/>
  <c r="JK61" i="7"/>
  <c r="JO61" i="7"/>
  <c r="JS61" i="7"/>
  <c r="AR61" i="7"/>
  <c r="AV61" i="7"/>
  <c r="AZ61" i="7"/>
  <c r="BD61" i="7"/>
  <c r="BH61" i="7"/>
  <c r="BL61" i="7"/>
  <c r="BP61" i="7"/>
  <c r="BT61" i="7"/>
  <c r="BX61" i="7"/>
  <c r="CB61" i="7"/>
  <c r="CF61" i="7"/>
  <c r="CJ61" i="7"/>
  <c r="CN61" i="7"/>
  <c r="CR61" i="7"/>
  <c r="CV61" i="7"/>
  <c r="CZ61" i="7"/>
  <c r="DD61" i="7"/>
  <c r="DH61" i="7"/>
  <c r="DL61" i="7"/>
  <c r="DP61" i="7"/>
  <c r="DT61" i="7"/>
  <c r="DX61" i="7"/>
  <c r="EB61" i="7"/>
  <c r="EF61" i="7"/>
  <c r="EJ61" i="7"/>
  <c r="EN61" i="7"/>
  <c r="ER61" i="7"/>
  <c r="EV61" i="7"/>
  <c r="EZ61" i="7"/>
  <c r="FD61" i="7"/>
  <c r="FH61" i="7"/>
  <c r="FL61" i="7"/>
  <c r="FP61" i="7"/>
  <c r="FT61" i="7"/>
  <c r="FX61" i="7"/>
  <c r="GB61" i="7"/>
  <c r="GF61" i="7"/>
  <c r="GJ61" i="7"/>
  <c r="GN61" i="7"/>
  <c r="GR61" i="7"/>
  <c r="GV61" i="7"/>
  <c r="GZ61" i="7"/>
  <c r="HD61" i="7"/>
  <c r="HH61" i="7"/>
  <c r="HL61" i="7"/>
  <c r="HP61" i="7"/>
  <c r="HT61" i="7"/>
  <c r="HX61" i="7"/>
  <c r="IB61" i="7"/>
  <c r="IF61" i="7"/>
  <c r="IJ61" i="7"/>
  <c r="IN61" i="7"/>
  <c r="IR61" i="7"/>
  <c r="IV61" i="7"/>
  <c r="IZ61" i="7"/>
  <c r="JD61" i="7"/>
  <c r="JH61" i="7"/>
  <c r="JL61" i="7"/>
  <c r="JP61" i="7"/>
  <c r="JT61" i="7"/>
  <c r="AP57" i="7"/>
  <c r="AT57" i="7"/>
  <c r="AX57" i="7"/>
  <c r="BB57" i="7"/>
  <c r="BF57" i="7"/>
  <c r="BJ57" i="7"/>
  <c r="BN57" i="7"/>
  <c r="BR57" i="7"/>
  <c r="BV57" i="7"/>
  <c r="BZ57" i="7"/>
  <c r="CD57" i="7"/>
  <c r="CH57" i="7"/>
  <c r="CL57" i="7"/>
  <c r="CP57" i="7"/>
  <c r="CT57" i="7"/>
  <c r="CX57" i="7"/>
  <c r="DB57" i="7"/>
  <c r="DF57" i="7"/>
  <c r="DJ57" i="7"/>
  <c r="DN57" i="7"/>
  <c r="DR57" i="7"/>
  <c r="DV57" i="7"/>
  <c r="DZ57" i="7"/>
  <c r="ED57" i="7"/>
  <c r="EH57" i="7"/>
  <c r="EL57" i="7"/>
  <c r="EP57" i="7"/>
  <c r="ET57" i="7"/>
  <c r="EX57" i="7"/>
  <c r="FB57" i="7"/>
  <c r="FF57" i="7"/>
  <c r="FJ57" i="7"/>
  <c r="FN57" i="7"/>
  <c r="FR57" i="7"/>
  <c r="FV57" i="7"/>
  <c r="FZ57" i="7"/>
  <c r="GD57" i="7"/>
  <c r="GH57" i="7"/>
  <c r="GL57" i="7"/>
  <c r="GP57" i="7"/>
  <c r="GT57" i="7"/>
  <c r="GX57" i="7"/>
  <c r="HB57" i="7"/>
  <c r="HF57" i="7"/>
  <c r="HJ57" i="7"/>
  <c r="HN57" i="7"/>
  <c r="HR57" i="7"/>
  <c r="HV57" i="7"/>
  <c r="HZ57" i="7"/>
  <c r="ID57" i="7"/>
  <c r="IH57" i="7"/>
  <c r="IL57" i="7"/>
  <c r="IP57" i="7"/>
  <c r="IT57" i="7"/>
  <c r="IX57" i="7"/>
  <c r="JB57" i="7"/>
  <c r="JF57" i="7"/>
  <c r="JJ57" i="7"/>
  <c r="JN57" i="7"/>
  <c r="JR57" i="7"/>
  <c r="AQ57" i="7"/>
  <c r="AU57" i="7"/>
  <c r="AY57" i="7"/>
  <c r="BC57" i="7"/>
  <c r="BG57" i="7"/>
  <c r="BK57" i="7"/>
  <c r="BO57" i="7"/>
  <c r="BS57" i="7"/>
  <c r="BW57" i="7"/>
  <c r="CA57" i="7"/>
  <c r="CE57" i="7"/>
  <c r="CI57" i="7"/>
  <c r="CM57" i="7"/>
  <c r="CQ57" i="7"/>
  <c r="CU57" i="7"/>
  <c r="CY57" i="7"/>
  <c r="DC57" i="7"/>
  <c r="DG57" i="7"/>
  <c r="DK57" i="7"/>
  <c r="DO57" i="7"/>
  <c r="DS57" i="7"/>
  <c r="DW57" i="7"/>
  <c r="EA57" i="7"/>
  <c r="EE57" i="7"/>
  <c r="EI57" i="7"/>
  <c r="EM57" i="7"/>
  <c r="EQ57" i="7"/>
  <c r="EU57" i="7"/>
  <c r="EY57" i="7"/>
  <c r="FC57" i="7"/>
  <c r="FG57" i="7"/>
  <c r="FK57" i="7"/>
  <c r="FO57" i="7"/>
  <c r="FS57" i="7"/>
  <c r="FW57" i="7"/>
  <c r="GA57" i="7"/>
  <c r="GE57" i="7"/>
  <c r="GI57" i="7"/>
  <c r="GM57" i="7"/>
  <c r="GQ57" i="7"/>
  <c r="GU57" i="7"/>
  <c r="GY57" i="7"/>
  <c r="HC57" i="7"/>
  <c r="HG57" i="7"/>
  <c r="HK57" i="7"/>
  <c r="HO57" i="7"/>
  <c r="HS57" i="7"/>
  <c r="HW57" i="7"/>
  <c r="IA57" i="7"/>
  <c r="IE57" i="7"/>
  <c r="II57" i="7"/>
  <c r="IM57" i="7"/>
  <c r="IQ57" i="7"/>
  <c r="IU57" i="7"/>
  <c r="IY57" i="7"/>
  <c r="JC57" i="7"/>
  <c r="JG57" i="7"/>
  <c r="JK57" i="7"/>
  <c r="JO57" i="7"/>
  <c r="JS57" i="7"/>
  <c r="AR57" i="7"/>
  <c r="AV57" i="7"/>
  <c r="AZ57" i="7"/>
  <c r="BD57" i="7"/>
  <c r="BH57" i="7"/>
  <c r="BL57" i="7"/>
  <c r="BP57" i="7"/>
  <c r="BT57" i="7"/>
  <c r="BX57" i="7"/>
  <c r="CB57" i="7"/>
  <c r="CF57" i="7"/>
  <c r="CJ57" i="7"/>
  <c r="CN57" i="7"/>
  <c r="CR57" i="7"/>
  <c r="CV57" i="7"/>
  <c r="CZ57" i="7"/>
  <c r="DD57" i="7"/>
  <c r="DH57" i="7"/>
  <c r="DL57" i="7"/>
  <c r="DP57" i="7"/>
  <c r="DT57" i="7"/>
  <c r="DX57" i="7"/>
  <c r="EB57" i="7"/>
  <c r="EF57" i="7"/>
  <c r="EJ57" i="7"/>
  <c r="EN57" i="7"/>
  <c r="ER57" i="7"/>
  <c r="EV57" i="7"/>
  <c r="EZ57" i="7"/>
  <c r="FD57" i="7"/>
  <c r="FH57" i="7"/>
  <c r="FL57" i="7"/>
  <c r="FP57" i="7"/>
  <c r="FT57" i="7"/>
  <c r="FX57" i="7"/>
  <c r="GB57" i="7"/>
  <c r="GF57" i="7"/>
  <c r="GJ57" i="7"/>
  <c r="GN57" i="7"/>
  <c r="GR57" i="7"/>
  <c r="GV57" i="7"/>
  <c r="GZ57" i="7"/>
  <c r="HD57" i="7"/>
  <c r="HH57" i="7"/>
  <c r="HL57" i="7"/>
  <c r="HP57" i="7"/>
  <c r="HT57" i="7"/>
  <c r="HX57" i="7"/>
  <c r="IB57" i="7"/>
  <c r="IF57" i="7"/>
  <c r="IJ57" i="7"/>
  <c r="IN57" i="7"/>
  <c r="IR57" i="7"/>
  <c r="IV57" i="7"/>
  <c r="IZ57" i="7"/>
  <c r="JD57" i="7"/>
  <c r="JH57" i="7"/>
  <c r="JL57" i="7"/>
  <c r="JP57" i="7"/>
  <c r="JT57" i="7"/>
  <c r="AO57" i="7"/>
  <c r="AS57" i="7"/>
  <c r="AW57" i="7"/>
  <c r="BA57" i="7"/>
  <c r="BE57" i="7"/>
  <c r="BI57" i="7"/>
  <c r="BM57" i="7"/>
  <c r="BQ57" i="7"/>
  <c r="BU57" i="7"/>
  <c r="BY57" i="7"/>
  <c r="CC57" i="7"/>
  <c r="CG57" i="7"/>
  <c r="CK57" i="7"/>
  <c r="CO57" i="7"/>
  <c r="CS57" i="7"/>
  <c r="CW57" i="7"/>
  <c r="DA57" i="7"/>
  <c r="DE57" i="7"/>
  <c r="DI57" i="7"/>
  <c r="DM57" i="7"/>
  <c r="DQ57" i="7"/>
  <c r="DU57" i="7"/>
  <c r="DY57" i="7"/>
  <c r="EC57" i="7"/>
  <c r="EG57" i="7"/>
  <c r="EK57" i="7"/>
  <c r="EO57" i="7"/>
  <c r="ES57" i="7"/>
  <c r="EW57" i="7"/>
  <c r="FA57" i="7"/>
  <c r="FE57" i="7"/>
  <c r="FI57" i="7"/>
  <c r="FM57" i="7"/>
  <c r="FQ57" i="7"/>
  <c r="FU57" i="7"/>
  <c r="FY57" i="7"/>
  <c r="GC57" i="7"/>
  <c r="GG57" i="7"/>
  <c r="GK57" i="7"/>
  <c r="GO57" i="7"/>
  <c r="GS57" i="7"/>
  <c r="GW57" i="7"/>
  <c r="HA57" i="7"/>
  <c r="HE57" i="7"/>
  <c r="HI57" i="7"/>
  <c r="HM57" i="7"/>
  <c r="HQ57" i="7"/>
  <c r="HU57" i="7"/>
  <c r="HY57" i="7"/>
  <c r="IC57" i="7"/>
  <c r="IG57" i="7"/>
  <c r="IK57" i="7"/>
  <c r="IO57" i="7"/>
  <c r="IS57" i="7"/>
  <c r="IW57" i="7"/>
  <c r="JA57" i="7"/>
  <c r="JE57" i="7"/>
  <c r="JI57" i="7"/>
  <c r="JM57" i="7"/>
  <c r="JQ57" i="7"/>
  <c r="JU57" i="7"/>
  <c r="AO53" i="7"/>
  <c r="AS53" i="7"/>
  <c r="AW53" i="7"/>
  <c r="BA53" i="7"/>
  <c r="BE53" i="7"/>
  <c r="BI53" i="7"/>
  <c r="BM53" i="7"/>
  <c r="BQ53" i="7"/>
  <c r="BU53" i="7"/>
  <c r="BY53" i="7"/>
  <c r="CC53" i="7"/>
  <c r="CG53" i="7"/>
  <c r="CK53" i="7"/>
  <c r="CO53" i="7"/>
  <c r="CS53" i="7"/>
  <c r="CW53" i="7"/>
  <c r="DA53" i="7"/>
  <c r="AP53" i="7"/>
  <c r="AT53" i="7"/>
  <c r="AX53" i="7"/>
  <c r="BB53" i="7"/>
  <c r="BF53" i="7"/>
  <c r="BJ53" i="7"/>
  <c r="BN53" i="7"/>
  <c r="BR53" i="7"/>
  <c r="BV53" i="7"/>
  <c r="BZ53" i="7"/>
  <c r="CD53" i="7"/>
  <c r="CH53" i="7"/>
  <c r="CL53" i="7"/>
  <c r="CP53" i="7"/>
  <c r="CT53" i="7"/>
  <c r="CX53" i="7"/>
  <c r="AU53" i="7"/>
  <c r="BC53" i="7"/>
  <c r="BK53" i="7"/>
  <c r="BS53" i="7"/>
  <c r="CA53" i="7"/>
  <c r="CI53" i="7"/>
  <c r="CQ53" i="7"/>
  <c r="CY53" i="7"/>
  <c r="DD53" i="7"/>
  <c r="DH53" i="7"/>
  <c r="DL53" i="7"/>
  <c r="DP53" i="7"/>
  <c r="DT53" i="7"/>
  <c r="DX53" i="7"/>
  <c r="EB53" i="7"/>
  <c r="EF53" i="7"/>
  <c r="EJ53" i="7"/>
  <c r="EN53" i="7"/>
  <c r="ER53" i="7"/>
  <c r="EV53" i="7"/>
  <c r="EZ53" i="7"/>
  <c r="FD53" i="7"/>
  <c r="FH53" i="7"/>
  <c r="FL53" i="7"/>
  <c r="FP53" i="7"/>
  <c r="FT53" i="7"/>
  <c r="FX53" i="7"/>
  <c r="GB53" i="7"/>
  <c r="GF53" i="7"/>
  <c r="GJ53" i="7"/>
  <c r="GN53" i="7"/>
  <c r="GR53" i="7"/>
  <c r="GV53" i="7"/>
  <c r="GZ53" i="7"/>
  <c r="HD53" i="7"/>
  <c r="HH53" i="7"/>
  <c r="HL53" i="7"/>
  <c r="HP53" i="7"/>
  <c r="HT53" i="7"/>
  <c r="HX53" i="7"/>
  <c r="IB53" i="7"/>
  <c r="IF53" i="7"/>
  <c r="IJ53" i="7"/>
  <c r="IN53" i="7"/>
  <c r="IR53" i="7"/>
  <c r="IV53" i="7"/>
  <c r="IZ53" i="7"/>
  <c r="JD53" i="7"/>
  <c r="JH53" i="7"/>
  <c r="JL53" i="7"/>
  <c r="JP53" i="7"/>
  <c r="JT53" i="7"/>
  <c r="AV53" i="7"/>
  <c r="BD53" i="7"/>
  <c r="BL53" i="7"/>
  <c r="BT53" i="7"/>
  <c r="CB53" i="7"/>
  <c r="CJ53" i="7"/>
  <c r="CR53" i="7"/>
  <c r="CZ53" i="7"/>
  <c r="DE53" i="7"/>
  <c r="DI53" i="7"/>
  <c r="DM53" i="7"/>
  <c r="DQ53" i="7"/>
  <c r="DU53" i="7"/>
  <c r="DY53" i="7"/>
  <c r="EC53" i="7"/>
  <c r="EG53" i="7"/>
  <c r="EK53" i="7"/>
  <c r="EO53" i="7"/>
  <c r="ES53" i="7"/>
  <c r="EW53" i="7"/>
  <c r="FA53" i="7"/>
  <c r="FE53" i="7"/>
  <c r="FI53" i="7"/>
  <c r="FM53" i="7"/>
  <c r="FQ53" i="7"/>
  <c r="FU53" i="7"/>
  <c r="FY53" i="7"/>
  <c r="GC53" i="7"/>
  <c r="GG53" i="7"/>
  <c r="GK53" i="7"/>
  <c r="GO53" i="7"/>
  <c r="GS53" i="7"/>
  <c r="GW53" i="7"/>
  <c r="HA53" i="7"/>
  <c r="HE53" i="7"/>
  <c r="HI53" i="7"/>
  <c r="HM53" i="7"/>
  <c r="HQ53" i="7"/>
  <c r="HU53" i="7"/>
  <c r="HY53" i="7"/>
  <c r="IC53" i="7"/>
  <c r="IG53" i="7"/>
  <c r="IK53" i="7"/>
  <c r="IO53" i="7"/>
  <c r="IS53" i="7"/>
  <c r="IW53" i="7"/>
  <c r="JA53" i="7"/>
  <c r="JE53" i="7"/>
  <c r="JI53" i="7"/>
  <c r="JM53" i="7"/>
  <c r="JQ53" i="7"/>
  <c r="JU53" i="7"/>
  <c r="AQ53" i="7"/>
  <c r="AY53" i="7"/>
  <c r="BG53" i="7"/>
  <c r="BO53" i="7"/>
  <c r="BW53" i="7"/>
  <c r="CE53" i="7"/>
  <c r="CM53" i="7"/>
  <c r="CU53" i="7"/>
  <c r="DB53" i="7"/>
  <c r="DF53" i="7"/>
  <c r="DJ53" i="7"/>
  <c r="DN53" i="7"/>
  <c r="DR53" i="7"/>
  <c r="DV53" i="7"/>
  <c r="DZ53" i="7"/>
  <c r="ED53" i="7"/>
  <c r="EH53" i="7"/>
  <c r="EL53" i="7"/>
  <c r="EP53" i="7"/>
  <c r="ET53" i="7"/>
  <c r="EX53" i="7"/>
  <c r="FB53" i="7"/>
  <c r="FF53" i="7"/>
  <c r="FJ53" i="7"/>
  <c r="FN53" i="7"/>
  <c r="FR53" i="7"/>
  <c r="FV53" i="7"/>
  <c r="FZ53" i="7"/>
  <c r="GD53" i="7"/>
  <c r="GH53" i="7"/>
  <c r="GL53" i="7"/>
  <c r="GP53" i="7"/>
  <c r="GT53" i="7"/>
  <c r="GX53" i="7"/>
  <c r="HB53" i="7"/>
  <c r="HF53" i="7"/>
  <c r="HJ53" i="7"/>
  <c r="HN53" i="7"/>
  <c r="HR53" i="7"/>
  <c r="HV53" i="7"/>
  <c r="HZ53" i="7"/>
  <c r="ID53" i="7"/>
  <c r="IH53" i="7"/>
  <c r="IL53" i="7"/>
  <c r="IP53" i="7"/>
  <c r="IT53" i="7"/>
  <c r="IX53" i="7"/>
  <c r="JB53" i="7"/>
  <c r="JF53" i="7"/>
  <c r="JJ53" i="7"/>
  <c r="JN53" i="7"/>
  <c r="JR53" i="7"/>
  <c r="AR53" i="7"/>
  <c r="AZ53" i="7"/>
  <c r="BH53" i="7"/>
  <c r="BP53" i="7"/>
  <c r="BX53" i="7"/>
  <c r="CF53" i="7"/>
  <c r="CN53" i="7"/>
  <c r="CV53" i="7"/>
  <c r="DC53" i="7"/>
  <c r="DG53" i="7"/>
  <c r="DK53" i="7"/>
  <c r="DO53" i="7"/>
  <c r="DS53" i="7"/>
  <c r="DW53" i="7"/>
  <c r="EA53" i="7"/>
  <c r="EE53" i="7"/>
  <c r="EI53" i="7"/>
  <c r="EM53" i="7"/>
  <c r="EQ53" i="7"/>
  <c r="EU53" i="7"/>
  <c r="EY53" i="7"/>
  <c r="FC53" i="7"/>
  <c r="FG53" i="7"/>
  <c r="FK53" i="7"/>
  <c r="FO53" i="7"/>
  <c r="FS53" i="7"/>
  <c r="FW53" i="7"/>
  <c r="GA53" i="7"/>
  <c r="GE53" i="7"/>
  <c r="GI53" i="7"/>
  <c r="GM53" i="7"/>
  <c r="GQ53" i="7"/>
  <c r="GU53" i="7"/>
  <c r="GY53" i="7"/>
  <c r="HC53" i="7"/>
  <c r="HG53" i="7"/>
  <c r="HK53" i="7"/>
  <c r="HO53" i="7"/>
  <c r="HS53" i="7"/>
  <c r="HW53" i="7"/>
  <c r="IA53" i="7"/>
  <c r="IE53" i="7"/>
  <c r="II53" i="7"/>
  <c r="IM53" i="7"/>
  <c r="IQ53" i="7"/>
  <c r="IU53" i="7"/>
  <c r="IY53" i="7"/>
  <c r="JC53" i="7"/>
  <c r="JG53" i="7"/>
  <c r="JK53" i="7"/>
  <c r="JO53" i="7"/>
  <c r="JS53" i="7"/>
  <c r="AN49" i="7"/>
  <c r="AR49" i="7"/>
  <c r="AV49" i="7"/>
  <c r="AZ49" i="7"/>
  <c r="BD49" i="7"/>
  <c r="BH49" i="7"/>
  <c r="BL49" i="7"/>
  <c r="BP49" i="7"/>
  <c r="BT49" i="7"/>
  <c r="BX49" i="7"/>
  <c r="CB49" i="7"/>
  <c r="CF49" i="7"/>
  <c r="CJ49" i="7"/>
  <c r="CN49" i="7"/>
  <c r="CR49" i="7"/>
  <c r="CV49" i="7"/>
  <c r="CZ49" i="7"/>
  <c r="DD49" i="7"/>
  <c r="DH49" i="7"/>
  <c r="DL49" i="7"/>
  <c r="DP49" i="7"/>
  <c r="DT49" i="7"/>
  <c r="DX49" i="7"/>
  <c r="EB49" i="7"/>
  <c r="EF49" i="7"/>
  <c r="EJ49" i="7"/>
  <c r="EN49" i="7"/>
  <c r="ER49" i="7"/>
  <c r="EV49" i="7"/>
  <c r="EZ49" i="7"/>
  <c r="FD49" i="7"/>
  <c r="FH49" i="7"/>
  <c r="FL49" i="7"/>
  <c r="FP49" i="7"/>
  <c r="FT49" i="7"/>
  <c r="FX49" i="7"/>
  <c r="GB49" i="7"/>
  <c r="GF49" i="7"/>
  <c r="GJ49" i="7"/>
  <c r="GN49" i="7"/>
  <c r="GR49" i="7"/>
  <c r="GV49" i="7"/>
  <c r="GZ49" i="7"/>
  <c r="HD49" i="7"/>
  <c r="HH49" i="7"/>
  <c r="HL49" i="7"/>
  <c r="HP49" i="7"/>
  <c r="HT49" i="7"/>
  <c r="HX49" i="7"/>
  <c r="IB49" i="7"/>
  <c r="IF49" i="7"/>
  <c r="IJ49" i="7"/>
  <c r="IN49" i="7"/>
  <c r="IR49" i="7"/>
  <c r="AO49" i="7"/>
  <c r="AS49" i="7"/>
  <c r="AW49" i="7"/>
  <c r="BA49" i="7"/>
  <c r="BE49" i="7"/>
  <c r="BI49" i="7"/>
  <c r="BM49" i="7"/>
  <c r="BQ49" i="7"/>
  <c r="BU49" i="7"/>
  <c r="BY49" i="7"/>
  <c r="CC49" i="7"/>
  <c r="CG49" i="7"/>
  <c r="CK49" i="7"/>
  <c r="CO49" i="7"/>
  <c r="CS49" i="7"/>
  <c r="CW49" i="7"/>
  <c r="DA49" i="7"/>
  <c r="DE49" i="7"/>
  <c r="DI49" i="7"/>
  <c r="DM49" i="7"/>
  <c r="DQ49" i="7"/>
  <c r="DU49" i="7"/>
  <c r="DY49" i="7"/>
  <c r="EC49" i="7"/>
  <c r="EG49" i="7"/>
  <c r="EK49" i="7"/>
  <c r="EO49" i="7"/>
  <c r="ES49" i="7"/>
  <c r="EW49" i="7"/>
  <c r="FA49" i="7"/>
  <c r="FE49" i="7"/>
  <c r="FI49" i="7"/>
  <c r="FM49" i="7"/>
  <c r="FQ49" i="7"/>
  <c r="FU49" i="7"/>
  <c r="FY49" i="7"/>
  <c r="GC49" i="7"/>
  <c r="GG49" i="7"/>
  <c r="GK49" i="7"/>
  <c r="GO49" i="7"/>
  <c r="GS49" i="7"/>
  <c r="GW49" i="7"/>
  <c r="HA49" i="7"/>
  <c r="HE49" i="7"/>
  <c r="HI49" i="7"/>
  <c r="HM49" i="7"/>
  <c r="HQ49" i="7"/>
  <c r="HU49" i="7"/>
  <c r="HY49" i="7"/>
  <c r="IC49" i="7"/>
  <c r="IG49" i="7"/>
  <c r="IK49" i="7"/>
  <c r="IO49" i="7"/>
  <c r="IS49" i="7"/>
  <c r="AP49" i="7"/>
  <c r="AT49" i="7"/>
  <c r="AX49" i="7"/>
  <c r="BB49" i="7"/>
  <c r="AU49" i="7"/>
  <c r="BG49" i="7"/>
  <c r="BO49" i="7"/>
  <c r="BW49" i="7"/>
  <c r="CE49" i="7"/>
  <c r="CM49" i="7"/>
  <c r="CU49" i="7"/>
  <c r="DC49" i="7"/>
  <c r="DK49" i="7"/>
  <c r="DS49" i="7"/>
  <c r="EA49" i="7"/>
  <c r="EI49" i="7"/>
  <c r="EQ49" i="7"/>
  <c r="EY49" i="7"/>
  <c r="FG49" i="7"/>
  <c r="FO49" i="7"/>
  <c r="FW49" i="7"/>
  <c r="GE49" i="7"/>
  <c r="GM49" i="7"/>
  <c r="GU49" i="7"/>
  <c r="HC49" i="7"/>
  <c r="HK49" i="7"/>
  <c r="HS49" i="7"/>
  <c r="IA49" i="7"/>
  <c r="II49" i="7"/>
  <c r="IQ49" i="7"/>
  <c r="IW49" i="7"/>
  <c r="JA49" i="7"/>
  <c r="JE49" i="7"/>
  <c r="JI49" i="7"/>
  <c r="JM49" i="7"/>
  <c r="JQ49" i="7"/>
  <c r="JU49" i="7"/>
  <c r="AY49" i="7"/>
  <c r="BJ49" i="7"/>
  <c r="BR49" i="7"/>
  <c r="BZ49" i="7"/>
  <c r="CH49" i="7"/>
  <c r="CP49" i="7"/>
  <c r="CX49" i="7"/>
  <c r="DF49" i="7"/>
  <c r="DN49" i="7"/>
  <c r="DV49" i="7"/>
  <c r="ED49" i="7"/>
  <c r="EL49" i="7"/>
  <c r="ET49" i="7"/>
  <c r="FB49" i="7"/>
  <c r="FJ49" i="7"/>
  <c r="FR49" i="7"/>
  <c r="FZ49" i="7"/>
  <c r="GH49" i="7"/>
  <c r="GP49" i="7"/>
  <c r="GX49" i="7"/>
  <c r="HF49" i="7"/>
  <c r="HN49" i="7"/>
  <c r="HV49" i="7"/>
  <c r="ID49" i="7"/>
  <c r="IL49" i="7"/>
  <c r="IT49" i="7"/>
  <c r="IX49" i="7"/>
  <c r="JB49" i="7"/>
  <c r="JF49" i="7"/>
  <c r="JJ49" i="7"/>
  <c r="JN49" i="7"/>
  <c r="JR49" i="7"/>
  <c r="BC49" i="7"/>
  <c r="BK49" i="7"/>
  <c r="BS49" i="7"/>
  <c r="CA49" i="7"/>
  <c r="CI49" i="7"/>
  <c r="CQ49" i="7"/>
  <c r="CY49" i="7"/>
  <c r="DG49" i="7"/>
  <c r="DO49" i="7"/>
  <c r="DW49" i="7"/>
  <c r="EE49" i="7"/>
  <c r="EM49" i="7"/>
  <c r="EU49" i="7"/>
  <c r="FC49" i="7"/>
  <c r="FK49" i="7"/>
  <c r="FS49" i="7"/>
  <c r="GA49" i="7"/>
  <c r="GI49" i="7"/>
  <c r="GQ49" i="7"/>
  <c r="GY49" i="7"/>
  <c r="HG49" i="7"/>
  <c r="HO49" i="7"/>
  <c r="HW49" i="7"/>
  <c r="IE49" i="7"/>
  <c r="IM49" i="7"/>
  <c r="IU49" i="7"/>
  <c r="IY49" i="7"/>
  <c r="JC49" i="7"/>
  <c r="JG49" i="7"/>
  <c r="JK49" i="7"/>
  <c r="JO49" i="7"/>
  <c r="JS49" i="7"/>
  <c r="AQ49" i="7"/>
  <c r="BF49" i="7"/>
  <c r="BN49" i="7"/>
  <c r="BV49" i="7"/>
  <c r="CD49" i="7"/>
  <c r="CL49" i="7"/>
  <c r="CT49" i="7"/>
  <c r="DB49" i="7"/>
  <c r="DJ49" i="7"/>
  <c r="DR49" i="7"/>
  <c r="DZ49" i="7"/>
  <c r="EH49" i="7"/>
  <c r="EP49" i="7"/>
  <c r="EX49" i="7"/>
  <c r="FF49" i="7"/>
  <c r="FN49" i="7"/>
  <c r="FV49" i="7"/>
  <c r="GD49" i="7"/>
  <c r="GL49" i="7"/>
  <c r="GT49" i="7"/>
  <c r="HB49" i="7"/>
  <c r="HJ49" i="7"/>
  <c r="HR49" i="7"/>
  <c r="HZ49" i="7"/>
  <c r="IH49" i="7"/>
  <c r="IP49" i="7"/>
  <c r="IV49" i="7"/>
  <c r="IZ49" i="7"/>
  <c r="JD49" i="7"/>
  <c r="JH49" i="7"/>
  <c r="JL49" i="7"/>
  <c r="JP49" i="7"/>
  <c r="JT49" i="7"/>
  <c r="L73" i="7"/>
  <c r="O73" i="7"/>
  <c r="AN73" i="7" s="1"/>
  <c r="BI82" i="7"/>
  <c r="O82" i="7"/>
  <c r="BI74" i="7"/>
  <c r="O74" i="7"/>
  <c r="AN74" i="7" s="1"/>
  <c r="AR91" i="7"/>
  <c r="AV91" i="7"/>
  <c r="AZ91" i="7"/>
  <c r="BD91" i="7"/>
  <c r="BH91" i="7"/>
  <c r="BN91" i="7"/>
  <c r="BS91" i="7"/>
  <c r="BW91" i="7"/>
  <c r="CA91" i="7"/>
  <c r="CG91" i="7"/>
  <c r="CK91" i="7"/>
  <c r="CO91" i="7"/>
  <c r="CS91" i="7"/>
  <c r="CW91" i="7"/>
  <c r="DA91" i="7"/>
  <c r="DE91" i="7"/>
  <c r="DI91" i="7"/>
  <c r="DM91" i="7"/>
  <c r="DQ91" i="7"/>
  <c r="DU91" i="7"/>
  <c r="DY91" i="7"/>
  <c r="EC91" i="7"/>
  <c r="EG91" i="7"/>
  <c r="EK91" i="7"/>
  <c r="EO91" i="7"/>
  <c r="ES91" i="7"/>
  <c r="EW91" i="7"/>
  <c r="FA91" i="7"/>
  <c r="FE91" i="7"/>
  <c r="FI91" i="7"/>
  <c r="FM91" i="7"/>
  <c r="FQ91" i="7"/>
  <c r="FU91" i="7"/>
  <c r="FY91" i="7"/>
  <c r="GC91" i="7"/>
  <c r="GG91" i="7"/>
  <c r="GK91" i="7"/>
  <c r="GO91" i="7"/>
  <c r="GS91" i="7"/>
  <c r="GW91" i="7"/>
  <c r="HA91" i="7"/>
  <c r="HE91" i="7"/>
  <c r="HI91" i="7"/>
  <c r="HM91" i="7"/>
  <c r="HQ91" i="7"/>
  <c r="HU91" i="7"/>
  <c r="HY91" i="7"/>
  <c r="IC91" i="7"/>
  <c r="IG91" i="7"/>
  <c r="IK91" i="7"/>
  <c r="IO91" i="7"/>
  <c r="IS91" i="7"/>
  <c r="IW91" i="7"/>
  <c r="JA91" i="7"/>
  <c r="JE91" i="7"/>
  <c r="JI91" i="7"/>
  <c r="JM91" i="7"/>
  <c r="JQ91" i="7"/>
  <c r="JU91" i="7"/>
  <c r="AO91" i="7"/>
  <c r="AS91" i="7"/>
  <c r="AW91" i="7"/>
  <c r="BA91" i="7"/>
  <c r="BE91" i="7"/>
  <c r="BI91" i="7"/>
  <c r="BO91" i="7"/>
  <c r="BT91" i="7"/>
  <c r="BX91" i="7"/>
  <c r="CB91" i="7"/>
  <c r="CH91" i="7"/>
  <c r="CL91" i="7"/>
  <c r="CP91" i="7"/>
  <c r="CT91" i="7"/>
  <c r="CX91" i="7"/>
  <c r="DB91" i="7"/>
  <c r="DF91" i="7"/>
  <c r="DJ91" i="7"/>
  <c r="DN91" i="7"/>
  <c r="DR91" i="7"/>
  <c r="DV91" i="7"/>
  <c r="DZ91" i="7"/>
  <c r="ED91" i="7"/>
  <c r="EH91" i="7"/>
  <c r="EL91" i="7"/>
  <c r="EP91" i="7"/>
  <c r="ET91" i="7"/>
  <c r="EX91" i="7"/>
  <c r="FB91" i="7"/>
  <c r="FF91" i="7"/>
  <c r="FJ91" i="7"/>
  <c r="FN91" i="7"/>
  <c r="FR91" i="7"/>
  <c r="FV91" i="7"/>
  <c r="FZ91" i="7"/>
  <c r="GD91" i="7"/>
  <c r="GH91" i="7"/>
  <c r="GL91" i="7"/>
  <c r="GP91" i="7"/>
  <c r="GT91" i="7"/>
  <c r="GX91" i="7"/>
  <c r="HB91" i="7"/>
  <c r="HF91" i="7"/>
  <c r="HJ91" i="7"/>
  <c r="HN91" i="7"/>
  <c r="HR91" i="7"/>
  <c r="HV91" i="7"/>
  <c r="HZ91" i="7"/>
  <c r="ID91" i="7"/>
  <c r="IH91" i="7"/>
  <c r="IL91" i="7"/>
  <c r="IP91" i="7"/>
  <c r="IT91" i="7"/>
  <c r="IX91" i="7"/>
  <c r="JB91" i="7"/>
  <c r="JF91" i="7"/>
  <c r="JJ91" i="7"/>
  <c r="JN91" i="7"/>
  <c r="JR91" i="7"/>
  <c r="AP91" i="7"/>
  <c r="AT91" i="7"/>
  <c r="AX91" i="7"/>
  <c r="BB91" i="7"/>
  <c r="BF91" i="7"/>
  <c r="BK91" i="7"/>
  <c r="BQ91" i="7"/>
  <c r="BU91" i="7"/>
  <c r="BY91" i="7"/>
  <c r="CC91" i="7"/>
  <c r="CI91" i="7"/>
  <c r="CM91" i="7"/>
  <c r="CQ91" i="7"/>
  <c r="CU91" i="7"/>
  <c r="CY91" i="7"/>
  <c r="DC91" i="7"/>
  <c r="DG91" i="7"/>
  <c r="DK91" i="7"/>
  <c r="DO91" i="7"/>
  <c r="DS91" i="7"/>
  <c r="DW91" i="7"/>
  <c r="EA91" i="7"/>
  <c r="EE91" i="7"/>
  <c r="EI91" i="7"/>
  <c r="EM91" i="7"/>
  <c r="EQ91" i="7"/>
  <c r="EU91" i="7"/>
  <c r="EY91" i="7"/>
  <c r="FC91" i="7"/>
  <c r="FG91" i="7"/>
  <c r="FK91" i="7"/>
  <c r="FO91" i="7"/>
  <c r="FS91" i="7"/>
  <c r="FW91" i="7"/>
  <c r="GA91" i="7"/>
  <c r="GE91" i="7"/>
  <c r="GI91" i="7"/>
  <c r="GM91" i="7"/>
  <c r="GQ91" i="7"/>
  <c r="GU91" i="7"/>
  <c r="GY91" i="7"/>
  <c r="HC91" i="7"/>
  <c r="HG91" i="7"/>
  <c r="HK91" i="7"/>
  <c r="HO91" i="7"/>
  <c r="HS91" i="7"/>
  <c r="HW91" i="7"/>
  <c r="IA91" i="7"/>
  <c r="IE91" i="7"/>
  <c r="II91" i="7"/>
  <c r="IM91" i="7"/>
  <c r="IQ91" i="7"/>
  <c r="IU91" i="7"/>
  <c r="IY91" i="7"/>
  <c r="JC91" i="7"/>
  <c r="JG91" i="7"/>
  <c r="JK91" i="7"/>
  <c r="JO91" i="7"/>
  <c r="JS91" i="7"/>
  <c r="AQ91" i="7"/>
  <c r="AU91" i="7"/>
  <c r="AY91" i="7"/>
  <c r="BC91" i="7"/>
  <c r="BG91" i="7"/>
  <c r="BL91" i="7"/>
  <c r="BR91" i="7"/>
  <c r="BV91" i="7"/>
  <c r="BZ91" i="7"/>
  <c r="CF91" i="7"/>
  <c r="CJ91" i="7"/>
  <c r="CN91" i="7"/>
  <c r="CR91" i="7"/>
  <c r="CV91" i="7"/>
  <c r="CZ91" i="7"/>
  <c r="DD91" i="7"/>
  <c r="DH91" i="7"/>
  <c r="DL91" i="7"/>
  <c r="DP91" i="7"/>
  <c r="DT91" i="7"/>
  <c r="DX91" i="7"/>
  <c r="EB91" i="7"/>
  <c r="EF91" i="7"/>
  <c r="EJ91" i="7"/>
  <c r="EN91" i="7"/>
  <c r="ER91" i="7"/>
  <c r="EV91" i="7"/>
  <c r="EZ91" i="7"/>
  <c r="FD91" i="7"/>
  <c r="FH91" i="7"/>
  <c r="FL91" i="7"/>
  <c r="FP91" i="7"/>
  <c r="FT91" i="7"/>
  <c r="FX91" i="7"/>
  <c r="GB91" i="7"/>
  <c r="GF91" i="7"/>
  <c r="GJ91" i="7"/>
  <c r="GN91" i="7"/>
  <c r="GR91" i="7"/>
  <c r="GV91" i="7"/>
  <c r="GZ91" i="7"/>
  <c r="HD91" i="7"/>
  <c r="HH91" i="7"/>
  <c r="HL91" i="7"/>
  <c r="HP91" i="7"/>
  <c r="HT91" i="7"/>
  <c r="HX91" i="7"/>
  <c r="IB91" i="7"/>
  <c r="IF91" i="7"/>
  <c r="IJ91" i="7"/>
  <c r="IN91" i="7"/>
  <c r="IR91" i="7"/>
  <c r="IV91" i="7"/>
  <c r="IZ91" i="7"/>
  <c r="JD91" i="7"/>
  <c r="JH91" i="7"/>
  <c r="JL91" i="7"/>
  <c r="JP91" i="7"/>
  <c r="JT91" i="7"/>
  <c r="AN87" i="7"/>
  <c r="AR87" i="7"/>
  <c r="AV87" i="7"/>
  <c r="AZ87" i="7"/>
  <c r="BD87" i="7"/>
  <c r="BH87" i="7"/>
  <c r="BN87" i="7"/>
  <c r="BR87" i="7"/>
  <c r="BV87" i="7"/>
  <c r="BZ87" i="7"/>
  <c r="CF87" i="7"/>
  <c r="CJ87" i="7"/>
  <c r="CN87" i="7"/>
  <c r="CR87" i="7"/>
  <c r="CV87" i="7"/>
  <c r="CZ87" i="7"/>
  <c r="DD87" i="7"/>
  <c r="DH87" i="7"/>
  <c r="DL87" i="7"/>
  <c r="DP87" i="7"/>
  <c r="DT87" i="7"/>
  <c r="DX87" i="7"/>
  <c r="EB87" i="7"/>
  <c r="EF87" i="7"/>
  <c r="EJ87" i="7"/>
  <c r="EN87" i="7"/>
  <c r="ER87" i="7"/>
  <c r="EV87" i="7"/>
  <c r="EZ87" i="7"/>
  <c r="FD87" i="7"/>
  <c r="FH87" i="7"/>
  <c r="FL87" i="7"/>
  <c r="FP87" i="7"/>
  <c r="FT87" i="7"/>
  <c r="FX87" i="7"/>
  <c r="GB87" i="7"/>
  <c r="GF87" i="7"/>
  <c r="GJ87" i="7"/>
  <c r="GN87" i="7"/>
  <c r="GR87" i="7"/>
  <c r="GV87" i="7"/>
  <c r="GZ87" i="7"/>
  <c r="HD87" i="7"/>
  <c r="HH87" i="7"/>
  <c r="HL87" i="7"/>
  <c r="HP87" i="7"/>
  <c r="HT87" i="7"/>
  <c r="HX87" i="7"/>
  <c r="IB87" i="7"/>
  <c r="IF87" i="7"/>
  <c r="IJ87" i="7"/>
  <c r="IN87" i="7"/>
  <c r="IR87" i="7"/>
  <c r="IV87" i="7"/>
  <c r="IZ87" i="7"/>
  <c r="JD87" i="7"/>
  <c r="JH87" i="7"/>
  <c r="JL87" i="7"/>
  <c r="JP87" i="7"/>
  <c r="JT87" i="7"/>
  <c r="AP87" i="7"/>
  <c r="AU87" i="7"/>
  <c r="BA87" i="7"/>
  <c r="BF87" i="7"/>
  <c r="BM87" i="7"/>
  <c r="BS87" i="7"/>
  <c r="BX87" i="7"/>
  <c r="CC87" i="7"/>
  <c r="CK87" i="7"/>
  <c r="CP87" i="7"/>
  <c r="CU87" i="7"/>
  <c r="DA87" i="7"/>
  <c r="DF87" i="7"/>
  <c r="DK87" i="7"/>
  <c r="DQ87" i="7"/>
  <c r="DV87" i="7"/>
  <c r="EA87" i="7"/>
  <c r="EG87" i="7"/>
  <c r="EL87" i="7"/>
  <c r="EQ87" i="7"/>
  <c r="EW87" i="7"/>
  <c r="FB87" i="7"/>
  <c r="FG87" i="7"/>
  <c r="FM87" i="7"/>
  <c r="FR87" i="7"/>
  <c r="FW87" i="7"/>
  <c r="GC87" i="7"/>
  <c r="GH87" i="7"/>
  <c r="GM87" i="7"/>
  <c r="GS87" i="7"/>
  <c r="GX87" i="7"/>
  <c r="HC87" i="7"/>
  <c r="HI87" i="7"/>
  <c r="HN87" i="7"/>
  <c r="HS87" i="7"/>
  <c r="HY87" i="7"/>
  <c r="ID87" i="7"/>
  <c r="II87" i="7"/>
  <c r="IO87" i="7"/>
  <c r="IT87" i="7"/>
  <c r="IY87" i="7"/>
  <c r="JE87" i="7"/>
  <c r="JJ87" i="7"/>
  <c r="JO87" i="7"/>
  <c r="JU87" i="7"/>
  <c r="AQ87" i="7"/>
  <c r="AW87" i="7"/>
  <c r="BB87" i="7"/>
  <c r="BG87" i="7"/>
  <c r="BO87" i="7"/>
  <c r="BT87" i="7"/>
  <c r="BY87" i="7"/>
  <c r="CG87" i="7"/>
  <c r="CL87" i="7"/>
  <c r="CQ87" i="7"/>
  <c r="CW87" i="7"/>
  <c r="DB87" i="7"/>
  <c r="DG87" i="7"/>
  <c r="DM87" i="7"/>
  <c r="DR87" i="7"/>
  <c r="DW87" i="7"/>
  <c r="EC87" i="7"/>
  <c r="EH87" i="7"/>
  <c r="EM87" i="7"/>
  <c r="ES87" i="7"/>
  <c r="EX87" i="7"/>
  <c r="FC87" i="7"/>
  <c r="FI87" i="7"/>
  <c r="FN87" i="7"/>
  <c r="FS87" i="7"/>
  <c r="FY87" i="7"/>
  <c r="GD87" i="7"/>
  <c r="GI87" i="7"/>
  <c r="GO87" i="7"/>
  <c r="GT87" i="7"/>
  <c r="GY87" i="7"/>
  <c r="HE87" i="7"/>
  <c r="HJ87" i="7"/>
  <c r="HO87" i="7"/>
  <c r="HU87" i="7"/>
  <c r="HZ87" i="7"/>
  <c r="IE87" i="7"/>
  <c r="IK87" i="7"/>
  <c r="IP87" i="7"/>
  <c r="IU87" i="7"/>
  <c r="JA87" i="7"/>
  <c r="JF87" i="7"/>
  <c r="JK87" i="7"/>
  <c r="JQ87" i="7"/>
  <c r="AS87" i="7"/>
  <c r="AX87" i="7"/>
  <c r="BC87" i="7"/>
  <c r="BI87" i="7"/>
  <c r="BP87" i="7"/>
  <c r="BU87" i="7"/>
  <c r="CA87" i="7"/>
  <c r="CH87" i="7"/>
  <c r="CM87" i="7"/>
  <c r="CS87" i="7"/>
  <c r="CX87" i="7"/>
  <c r="DC87" i="7"/>
  <c r="DI87" i="7"/>
  <c r="DN87" i="7"/>
  <c r="DS87" i="7"/>
  <c r="DY87" i="7"/>
  <c r="ED87" i="7"/>
  <c r="EI87" i="7"/>
  <c r="EO87" i="7"/>
  <c r="ET87" i="7"/>
  <c r="EY87" i="7"/>
  <c r="FE87" i="7"/>
  <c r="FJ87" i="7"/>
  <c r="FO87" i="7"/>
  <c r="FU87" i="7"/>
  <c r="FZ87" i="7"/>
  <c r="GE87" i="7"/>
  <c r="GK87" i="7"/>
  <c r="GP87" i="7"/>
  <c r="GU87" i="7"/>
  <c r="HA87" i="7"/>
  <c r="HF87" i="7"/>
  <c r="HK87" i="7"/>
  <c r="HQ87" i="7"/>
  <c r="HV87" i="7"/>
  <c r="IA87" i="7"/>
  <c r="IG87" i="7"/>
  <c r="IL87" i="7"/>
  <c r="IQ87" i="7"/>
  <c r="IW87" i="7"/>
  <c r="JB87" i="7"/>
  <c r="JG87" i="7"/>
  <c r="JM87" i="7"/>
  <c r="JR87" i="7"/>
  <c r="AO87" i="7"/>
  <c r="AT87" i="7"/>
  <c r="AY87" i="7"/>
  <c r="BE87" i="7"/>
  <c r="BK87" i="7"/>
  <c r="BQ87" i="7"/>
  <c r="BW87" i="7"/>
  <c r="CB87" i="7"/>
  <c r="CI87" i="7"/>
  <c r="CO87" i="7"/>
  <c r="CT87" i="7"/>
  <c r="CY87" i="7"/>
  <c r="DE87" i="7"/>
  <c r="DJ87" i="7"/>
  <c r="DO87" i="7"/>
  <c r="DU87" i="7"/>
  <c r="DZ87" i="7"/>
  <c r="EE87" i="7"/>
  <c r="EK87" i="7"/>
  <c r="EP87" i="7"/>
  <c r="EU87" i="7"/>
  <c r="FA87" i="7"/>
  <c r="FF87" i="7"/>
  <c r="FK87" i="7"/>
  <c r="FQ87" i="7"/>
  <c r="FV87" i="7"/>
  <c r="GA87" i="7"/>
  <c r="GG87" i="7"/>
  <c r="GL87" i="7"/>
  <c r="GQ87" i="7"/>
  <c r="GW87" i="7"/>
  <c r="HB87" i="7"/>
  <c r="HG87" i="7"/>
  <c r="HM87" i="7"/>
  <c r="HR87" i="7"/>
  <c r="HW87" i="7"/>
  <c r="IC87" i="7"/>
  <c r="IH87" i="7"/>
  <c r="IM87" i="7"/>
  <c r="IS87" i="7"/>
  <c r="IX87" i="7"/>
  <c r="JC87" i="7"/>
  <c r="JI87" i="7"/>
  <c r="JN87" i="7"/>
  <c r="JS87" i="7"/>
  <c r="AO83" i="7"/>
  <c r="AU83" i="7"/>
  <c r="AY83" i="7"/>
  <c r="BC83" i="7"/>
  <c r="BG83" i="7"/>
  <c r="BM83" i="7"/>
  <c r="BQ83" i="7"/>
  <c r="BU83" i="7"/>
  <c r="BY83" i="7"/>
  <c r="CC83" i="7"/>
  <c r="CG83" i="7"/>
  <c r="CK83" i="7"/>
  <c r="CO83" i="7"/>
  <c r="CS83" i="7"/>
  <c r="CW83" i="7"/>
  <c r="DA83" i="7"/>
  <c r="DE83" i="7"/>
  <c r="DI83" i="7"/>
  <c r="DM83" i="7"/>
  <c r="DQ83" i="7"/>
  <c r="DU83" i="7"/>
  <c r="DY83" i="7"/>
  <c r="EC83" i="7"/>
  <c r="EG83" i="7"/>
  <c r="EK83" i="7"/>
  <c r="EO83" i="7"/>
  <c r="ES83" i="7"/>
  <c r="EW83" i="7"/>
  <c r="FA83" i="7"/>
  <c r="FE83" i="7"/>
  <c r="FI83" i="7"/>
  <c r="FM83" i="7"/>
  <c r="FQ83" i="7"/>
  <c r="FU83" i="7"/>
  <c r="FY83" i="7"/>
  <c r="GC83" i="7"/>
  <c r="GG83" i="7"/>
  <c r="GK83" i="7"/>
  <c r="GO83" i="7"/>
  <c r="GS83" i="7"/>
  <c r="GW83" i="7"/>
  <c r="HA83" i="7"/>
  <c r="HE83" i="7"/>
  <c r="HI83" i="7"/>
  <c r="HM83" i="7"/>
  <c r="HQ83" i="7"/>
  <c r="HU83" i="7"/>
  <c r="HY83" i="7"/>
  <c r="IC83" i="7"/>
  <c r="IG83" i="7"/>
  <c r="IK83" i="7"/>
  <c r="IO83" i="7"/>
  <c r="IS83" i="7"/>
  <c r="IW83" i="7"/>
  <c r="JA83" i="7"/>
  <c r="JE83" i="7"/>
  <c r="JI83" i="7"/>
  <c r="JM83" i="7"/>
  <c r="JQ83" i="7"/>
  <c r="JU83" i="7"/>
  <c r="AR83" i="7"/>
  <c r="AV83" i="7"/>
  <c r="AZ83" i="7"/>
  <c r="BD83" i="7"/>
  <c r="BJ83" i="7"/>
  <c r="BN83" i="7"/>
  <c r="BR83" i="7"/>
  <c r="BV83" i="7"/>
  <c r="BZ83" i="7"/>
  <c r="CD83" i="7"/>
  <c r="CH83" i="7"/>
  <c r="CL83" i="7"/>
  <c r="CP83" i="7"/>
  <c r="CT83" i="7"/>
  <c r="CX83" i="7"/>
  <c r="DB83" i="7"/>
  <c r="DF83" i="7"/>
  <c r="DJ83" i="7"/>
  <c r="DN83" i="7"/>
  <c r="DR83" i="7"/>
  <c r="DV83" i="7"/>
  <c r="DZ83" i="7"/>
  <c r="ED83" i="7"/>
  <c r="EH83" i="7"/>
  <c r="EL83" i="7"/>
  <c r="EP83" i="7"/>
  <c r="ET83" i="7"/>
  <c r="EX83" i="7"/>
  <c r="FB83" i="7"/>
  <c r="FF83" i="7"/>
  <c r="FJ83" i="7"/>
  <c r="FN83" i="7"/>
  <c r="FR83" i="7"/>
  <c r="FV83" i="7"/>
  <c r="FZ83" i="7"/>
  <c r="GD83" i="7"/>
  <c r="GH83" i="7"/>
  <c r="GL83" i="7"/>
  <c r="GP83" i="7"/>
  <c r="GT83" i="7"/>
  <c r="GX83" i="7"/>
  <c r="HB83" i="7"/>
  <c r="HF83" i="7"/>
  <c r="HJ83" i="7"/>
  <c r="HN83" i="7"/>
  <c r="HR83" i="7"/>
  <c r="HV83" i="7"/>
  <c r="HZ83" i="7"/>
  <c r="ID83" i="7"/>
  <c r="IH83" i="7"/>
  <c r="IL83" i="7"/>
  <c r="IP83" i="7"/>
  <c r="IT83" i="7"/>
  <c r="IX83" i="7"/>
  <c r="JB83" i="7"/>
  <c r="JF83" i="7"/>
  <c r="JJ83" i="7"/>
  <c r="JN83" i="7"/>
  <c r="JR83" i="7"/>
  <c r="AS83" i="7"/>
  <c r="AW83" i="7"/>
  <c r="BA83" i="7"/>
  <c r="BE83" i="7"/>
  <c r="BK83" i="7"/>
  <c r="BO83" i="7"/>
  <c r="BS83" i="7"/>
  <c r="BW83" i="7"/>
  <c r="CA83" i="7"/>
  <c r="CE83" i="7"/>
  <c r="CI83" i="7"/>
  <c r="CM83" i="7"/>
  <c r="CQ83" i="7"/>
  <c r="CU83" i="7"/>
  <c r="CY83" i="7"/>
  <c r="DC83" i="7"/>
  <c r="DG83" i="7"/>
  <c r="DK83" i="7"/>
  <c r="DO83" i="7"/>
  <c r="DS83" i="7"/>
  <c r="DW83" i="7"/>
  <c r="EA83" i="7"/>
  <c r="EE83" i="7"/>
  <c r="EI83" i="7"/>
  <c r="EM83" i="7"/>
  <c r="EQ83" i="7"/>
  <c r="EU83" i="7"/>
  <c r="EY83" i="7"/>
  <c r="FC83" i="7"/>
  <c r="FG83" i="7"/>
  <c r="FK83" i="7"/>
  <c r="FO83" i="7"/>
  <c r="FS83" i="7"/>
  <c r="FW83" i="7"/>
  <c r="GA83" i="7"/>
  <c r="GE83" i="7"/>
  <c r="GI83" i="7"/>
  <c r="GM83" i="7"/>
  <c r="GQ83" i="7"/>
  <c r="GU83" i="7"/>
  <c r="GY83" i="7"/>
  <c r="HC83" i="7"/>
  <c r="HG83" i="7"/>
  <c r="HK83" i="7"/>
  <c r="HO83" i="7"/>
  <c r="HS83" i="7"/>
  <c r="HW83" i="7"/>
  <c r="IA83" i="7"/>
  <c r="IE83" i="7"/>
  <c r="II83" i="7"/>
  <c r="IM83" i="7"/>
  <c r="IQ83" i="7"/>
  <c r="IU83" i="7"/>
  <c r="IY83" i="7"/>
  <c r="JC83" i="7"/>
  <c r="JG83" i="7"/>
  <c r="JK83" i="7"/>
  <c r="JO83" i="7"/>
  <c r="JS83" i="7"/>
  <c r="AN83" i="7"/>
  <c r="AT83" i="7"/>
  <c r="AX83" i="7"/>
  <c r="BB83" i="7"/>
  <c r="BF83" i="7"/>
  <c r="BL83" i="7"/>
  <c r="BP83" i="7"/>
  <c r="BT83" i="7"/>
  <c r="BX83" i="7"/>
  <c r="CB83" i="7"/>
  <c r="CF83" i="7"/>
  <c r="CJ83" i="7"/>
  <c r="CN83" i="7"/>
  <c r="CR83" i="7"/>
  <c r="CV83" i="7"/>
  <c r="CZ83" i="7"/>
  <c r="DD83" i="7"/>
  <c r="DH83" i="7"/>
  <c r="DL83" i="7"/>
  <c r="DP83" i="7"/>
  <c r="DT83" i="7"/>
  <c r="DX83" i="7"/>
  <c r="EB83" i="7"/>
  <c r="EF83" i="7"/>
  <c r="EJ83" i="7"/>
  <c r="EN83" i="7"/>
  <c r="ER83" i="7"/>
  <c r="EV83" i="7"/>
  <c r="EZ83" i="7"/>
  <c r="FD83" i="7"/>
  <c r="FH83" i="7"/>
  <c r="FL83" i="7"/>
  <c r="FP83" i="7"/>
  <c r="FT83" i="7"/>
  <c r="FX83" i="7"/>
  <c r="GB83" i="7"/>
  <c r="GF83" i="7"/>
  <c r="GJ83" i="7"/>
  <c r="GN83" i="7"/>
  <c r="GR83" i="7"/>
  <c r="GV83" i="7"/>
  <c r="GZ83" i="7"/>
  <c r="HD83" i="7"/>
  <c r="HH83" i="7"/>
  <c r="HL83" i="7"/>
  <c r="HP83" i="7"/>
  <c r="HT83" i="7"/>
  <c r="HX83" i="7"/>
  <c r="IB83" i="7"/>
  <c r="IF83" i="7"/>
  <c r="IJ83" i="7"/>
  <c r="IN83" i="7"/>
  <c r="IR83" i="7"/>
  <c r="IV83" i="7"/>
  <c r="IZ83" i="7"/>
  <c r="JD83" i="7"/>
  <c r="JH83" i="7"/>
  <c r="JL83" i="7"/>
  <c r="JP83" i="7"/>
  <c r="JT83" i="7"/>
  <c r="AN79" i="7"/>
  <c r="AT79" i="7"/>
  <c r="AY79" i="7"/>
  <c r="BC79" i="7"/>
  <c r="BG79" i="7"/>
  <c r="BM79" i="7"/>
  <c r="BQ79" i="7"/>
  <c r="BU79" i="7"/>
  <c r="BY79" i="7"/>
  <c r="CC79" i="7"/>
  <c r="CG79" i="7"/>
  <c r="CK79" i="7"/>
  <c r="CO79" i="7"/>
  <c r="CS79" i="7"/>
  <c r="CW79" i="7"/>
  <c r="DA79" i="7"/>
  <c r="DE79" i="7"/>
  <c r="DI79" i="7"/>
  <c r="DM79" i="7"/>
  <c r="DQ79" i="7"/>
  <c r="DU79" i="7"/>
  <c r="DY79" i="7"/>
  <c r="EC79" i="7"/>
  <c r="EG79" i="7"/>
  <c r="EK79" i="7"/>
  <c r="EO79" i="7"/>
  <c r="ES79" i="7"/>
  <c r="EW79" i="7"/>
  <c r="FA79" i="7"/>
  <c r="FE79" i="7"/>
  <c r="FI79" i="7"/>
  <c r="AR79" i="7"/>
  <c r="AX79" i="7"/>
  <c r="BD79" i="7"/>
  <c r="BK79" i="7"/>
  <c r="BP79" i="7"/>
  <c r="BV79" i="7"/>
  <c r="CA79" i="7"/>
  <c r="CF79" i="7"/>
  <c r="CL79" i="7"/>
  <c r="CQ79" i="7"/>
  <c r="CV79" i="7"/>
  <c r="DB79" i="7"/>
  <c r="DG79" i="7"/>
  <c r="DL79" i="7"/>
  <c r="DR79" i="7"/>
  <c r="DW79" i="7"/>
  <c r="EB79" i="7"/>
  <c r="EH79" i="7"/>
  <c r="EM79" i="7"/>
  <c r="ER79" i="7"/>
  <c r="EX79" i="7"/>
  <c r="FC79" i="7"/>
  <c r="FH79" i="7"/>
  <c r="FM79" i="7"/>
  <c r="FQ79" i="7"/>
  <c r="FU79" i="7"/>
  <c r="FY79" i="7"/>
  <c r="GC79" i="7"/>
  <c r="GG79" i="7"/>
  <c r="GK79" i="7"/>
  <c r="GO79" i="7"/>
  <c r="GS79" i="7"/>
  <c r="GW79" i="7"/>
  <c r="HA79" i="7"/>
  <c r="HE79" i="7"/>
  <c r="HI79" i="7"/>
  <c r="HM79" i="7"/>
  <c r="HQ79" i="7"/>
  <c r="HU79" i="7"/>
  <c r="HY79" i="7"/>
  <c r="IC79" i="7"/>
  <c r="IG79" i="7"/>
  <c r="IK79" i="7"/>
  <c r="IO79" i="7"/>
  <c r="IS79" i="7"/>
  <c r="IW79" i="7"/>
  <c r="JA79" i="7"/>
  <c r="JE79" i="7"/>
  <c r="JI79" i="7"/>
  <c r="JM79" i="7"/>
  <c r="JQ79" i="7"/>
  <c r="JU79" i="7"/>
  <c r="AS79" i="7"/>
  <c r="AZ79" i="7"/>
  <c r="BE79" i="7"/>
  <c r="BL79" i="7"/>
  <c r="BR79" i="7"/>
  <c r="BW79" i="7"/>
  <c r="CB79" i="7"/>
  <c r="CH79" i="7"/>
  <c r="CM79" i="7"/>
  <c r="CR79" i="7"/>
  <c r="CX79" i="7"/>
  <c r="DC79" i="7"/>
  <c r="DH79" i="7"/>
  <c r="DN79" i="7"/>
  <c r="DS79" i="7"/>
  <c r="DX79" i="7"/>
  <c r="ED79" i="7"/>
  <c r="EI79" i="7"/>
  <c r="EN79" i="7"/>
  <c r="ET79" i="7"/>
  <c r="EY79" i="7"/>
  <c r="FD79" i="7"/>
  <c r="FJ79" i="7"/>
  <c r="FN79" i="7"/>
  <c r="FR79" i="7"/>
  <c r="FV79" i="7"/>
  <c r="FZ79" i="7"/>
  <c r="GD79" i="7"/>
  <c r="GH79" i="7"/>
  <c r="GL79" i="7"/>
  <c r="GP79" i="7"/>
  <c r="GT79" i="7"/>
  <c r="GX79" i="7"/>
  <c r="HB79" i="7"/>
  <c r="HF79" i="7"/>
  <c r="HJ79" i="7"/>
  <c r="HN79" i="7"/>
  <c r="HR79" i="7"/>
  <c r="HV79" i="7"/>
  <c r="HZ79" i="7"/>
  <c r="ID79" i="7"/>
  <c r="IH79" i="7"/>
  <c r="IL79" i="7"/>
  <c r="IP79" i="7"/>
  <c r="IT79" i="7"/>
  <c r="IX79" i="7"/>
  <c r="JB79" i="7"/>
  <c r="JF79" i="7"/>
  <c r="JJ79" i="7"/>
  <c r="JN79" i="7"/>
  <c r="JR79" i="7"/>
  <c r="AU79" i="7"/>
  <c r="BA79" i="7"/>
  <c r="BF79" i="7"/>
  <c r="BN79" i="7"/>
  <c r="BS79" i="7"/>
  <c r="BX79" i="7"/>
  <c r="CD79" i="7"/>
  <c r="CI79" i="7"/>
  <c r="CN79" i="7"/>
  <c r="CT79" i="7"/>
  <c r="CY79" i="7"/>
  <c r="DD79" i="7"/>
  <c r="DJ79" i="7"/>
  <c r="DO79" i="7"/>
  <c r="DT79" i="7"/>
  <c r="DZ79" i="7"/>
  <c r="EE79" i="7"/>
  <c r="EJ79" i="7"/>
  <c r="EP79" i="7"/>
  <c r="EU79" i="7"/>
  <c r="EZ79" i="7"/>
  <c r="FF79" i="7"/>
  <c r="FK79" i="7"/>
  <c r="FO79" i="7"/>
  <c r="FS79" i="7"/>
  <c r="FW79" i="7"/>
  <c r="GA79" i="7"/>
  <c r="GE79" i="7"/>
  <c r="GI79" i="7"/>
  <c r="GM79" i="7"/>
  <c r="GQ79" i="7"/>
  <c r="GU79" i="7"/>
  <c r="GY79" i="7"/>
  <c r="HC79" i="7"/>
  <c r="HG79" i="7"/>
  <c r="HK79" i="7"/>
  <c r="HO79" i="7"/>
  <c r="HS79" i="7"/>
  <c r="HW79" i="7"/>
  <c r="IA79" i="7"/>
  <c r="IE79" i="7"/>
  <c r="II79" i="7"/>
  <c r="IM79" i="7"/>
  <c r="IQ79" i="7"/>
  <c r="IU79" i="7"/>
  <c r="IY79" i="7"/>
  <c r="JC79" i="7"/>
  <c r="JG79" i="7"/>
  <c r="JK79" i="7"/>
  <c r="JO79" i="7"/>
  <c r="JS79" i="7"/>
  <c r="AO79" i="7"/>
  <c r="AV79" i="7"/>
  <c r="BB79" i="7"/>
  <c r="BJ79" i="7"/>
  <c r="BO79" i="7"/>
  <c r="BT79" i="7"/>
  <c r="BZ79" i="7"/>
  <c r="CE79" i="7"/>
  <c r="CJ79" i="7"/>
  <c r="CP79" i="7"/>
  <c r="CU79" i="7"/>
  <c r="CZ79" i="7"/>
  <c r="DF79" i="7"/>
  <c r="DK79" i="7"/>
  <c r="DP79" i="7"/>
  <c r="DV79" i="7"/>
  <c r="EA79" i="7"/>
  <c r="EF79" i="7"/>
  <c r="EL79" i="7"/>
  <c r="EQ79" i="7"/>
  <c r="EV79" i="7"/>
  <c r="FB79" i="7"/>
  <c r="FG79" i="7"/>
  <c r="FL79" i="7"/>
  <c r="FP79" i="7"/>
  <c r="FT79" i="7"/>
  <c r="FX79" i="7"/>
  <c r="GB79" i="7"/>
  <c r="GF79" i="7"/>
  <c r="GJ79" i="7"/>
  <c r="GN79" i="7"/>
  <c r="GR79" i="7"/>
  <c r="GV79" i="7"/>
  <c r="GZ79" i="7"/>
  <c r="HD79" i="7"/>
  <c r="HH79" i="7"/>
  <c r="HL79" i="7"/>
  <c r="HP79" i="7"/>
  <c r="HT79" i="7"/>
  <c r="HX79" i="7"/>
  <c r="IB79" i="7"/>
  <c r="IF79" i="7"/>
  <c r="IJ79" i="7"/>
  <c r="IN79" i="7"/>
  <c r="IR79" i="7"/>
  <c r="IV79" i="7"/>
  <c r="IZ79" i="7"/>
  <c r="JD79" i="7"/>
  <c r="JH79" i="7"/>
  <c r="JL79" i="7"/>
  <c r="JP79" i="7"/>
  <c r="JT79" i="7"/>
  <c r="AQ75" i="7"/>
  <c r="AV75" i="7"/>
  <c r="AZ75" i="7"/>
  <c r="BD75" i="7"/>
  <c r="BJ75" i="7"/>
  <c r="BN75" i="7"/>
  <c r="BR75" i="7"/>
  <c r="BV75" i="7"/>
  <c r="BZ75" i="7"/>
  <c r="CD75" i="7"/>
  <c r="CH75" i="7"/>
  <c r="CL75" i="7"/>
  <c r="CP75" i="7"/>
  <c r="CT75" i="7"/>
  <c r="CX75" i="7"/>
  <c r="DB75" i="7"/>
  <c r="DF75" i="7"/>
  <c r="DJ75" i="7"/>
  <c r="DN75" i="7"/>
  <c r="DR75" i="7"/>
  <c r="DV75" i="7"/>
  <c r="DZ75" i="7"/>
  <c r="ED75" i="7"/>
  <c r="EH75" i="7"/>
  <c r="EL75" i="7"/>
  <c r="EP75" i="7"/>
  <c r="ET75" i="7"/>
  <c r="EX75" i="7"/>
  <c r="FB75" i="7"/>
  <c r="FF75" i="7"/>
  <c r="FJ75" i="7"/>
  <c r="FN75" i="7"/>
  <c r="FR75" i="7"/>
  <c r="FV75" i="7"/>
  <c r="FZ75" i="7"/>
  <c r="GD75" i="7"/>
  <c r="GH75" i="7"/>
  <c r="GL75" i="7"/>
  <c r="GP75" i="7"/>
  <c r="GT75" i="7"/>
  <c r="GX75" i="7"/>
  <c r="HB75" i="7"/>
  <c r="HF75" i="7"/>
  <c r="HJ75" i="7"/>
  <c r="AS75" i="7"/>
  <c r="AW75" i="7"/>
  <c r="BA75" i="7"/>
  <c r="BE75" i="7"/>
  <c r="BK75" i="7"/>
  <c r="BO75" i="7"/>
  <c r="BS75" i="7"/>
  <c r="BW75" i="7"/>
  <c r="CA75" i="7"/>
  <c r="CE75" i="7"/>
  <c r="CI75" i="7"/>
  <c r="CM75" i="7"/>
  <c r="CQ75" i="7"/>
  <c r="CU75" i="7"/>
  <c r="CY75" i="7"/>
  <c r="DC75" i="7"/>
  <c r="DG75" i="7"/>
  <c r="DK75" i="7"/>
  <c r="DO75" i="7"/>
  <c r="DS75" i="7"/>
  <c r="DW75" i="7"/>
  <c r="EA75" i="7"/>
  <c r="EE75" i="7"/>
  <c r="EI75" i="7"/>
  <c r="EM75" i="7"/>
  <c r="EQ75" i="7"/>
  <c r="EU75" i="7"/>
  <c r="EY75" i="7"/>
  <c r="FC75" i="7"/>
  <c r="FG75" i="7"/>
  <c r="FK75" i="7"/>
  <c r="FO75" i="7"/>
  <c r="FS75" i="7"/>
  <c r="FW75" i="7"/>
  <c r="GA75" i="7"/>
  <c r="GE75" i="7"/>
  <c r="GI75" i="7"/>
  <c r="GM75" i="7"/>
  <c r="GQ75" i="7"/>
  <c r="GU75" i="7"/>
  <c r="GY75" i="7"/>
  <c r="HC75" i="7"/>
  <c r="HG75" i="7"/>
  <c r="HK75" i="7"/>
  <c r="HO75" i="7"/>
  <c r="HS75" i="7"/>
  <c r="HW75" i="7"/>
  <c r="IA75" i="7"/>
  <c r="IE75" i="7"/>
  <c r="II75" i="7"/>
  <c r="IM75" i="7"/>
  <c r="IQ75" i="7"/>
  <c r="IU75" i="7"/>
  <c r="IY75" i="7"/>
  <c r="JC75" i="7"/>
  <c r="JG75" i="7"/>
  <c r="JK75" i="7"/>
  <c r="JO75" i="7"/>
  <c r="JS75" i="7"/>
  <c r="AO75" i="7"/>
  <c r="AT75" i="7"/>
  <c r="AX75" i="7"/>
  <c r="BB75" i="7"/>
  <c r="BF75" i="7"/>
  <c r="BL75" i="7"/>
  <c r="BP75" i="7"/>
  <c r="BT75" i="7"/>
  <c r="BX75" i="7"/>
  <c r="CB75" i="7"/>
  <c r="CF75" i="7"/>
  <c r="CJ75" i="7"/>
  <c r="CN75" i="7"/>
  <c r="CR75" i="7"/>
  <c r="CV75" i="7"/>
  <c r="CZ75" i="7"/>
  <c r="DD75" i="7"/>
  <c r="DH75" i="7"/>
  <c r="DL75" i="7"/>
  <c r="DP75" i="7"/>
  <c r="DT75" i="7"/>
  <c r="DX75" i="7"/>
  <c r="EB75" i="7"/>
  <c r="EF75" i="7"/>
  <c r="EJ75" i="7"/>
  <c r="EN75" i="7"/>
  <c r="ER75" i="7"/>
  <c r="EV75" i="7"/>
  <c r="EZ75" i="7"/>
  <c r="FD75" i="7"/>
  <c r="FH75" i="7"/>
  <c r="FL75" i="7"/>
  <c r="FP75" i="7"/>
  <c r="FT75" i="7"/>
  <c r="FX75" i="7"/>
  <c r="GB75" i="7"/>
  <c r="GF75" i="7"/>
  <c r="GJ75" i="7"/>
  <c r="GN75" i="7"/>
  <c r="GR75" i="7"/>
  <c r="GV75" i="7"/>
  <c r="GZ75" i="7"/>
  <c r="HD75" i="7"/>
  <c r="HH75" i="7"/>
  <c r="HL75" i="7"/>
  <c r="HP75" i="7"/>
  <c r="HT75" i="7"/>
  <c r="HX75" i="7"/>
  <c r="IB75" i="7"/>
  <c r="IF75" i="7"/>
  <c r="IJ75" i="7"/>
  <c r="IN75" i="7"/>
  <c r="IR75" i="7"/>
  <c r="IV75" i="7"/>
  <c r="IZ75" i="7"/>
  <c r="JD75" i="7"/>
  <c r="JH75" i="7"/>
  <c r="JL75" i="7"/>
  <c r="JP75" i="7"/>
  <c r="JT75" i="7"/>
  <c r="AP75" i="7"/>
  <c r="AU75" i="7"/>
  <c r="AY75" i="7"/>
  <c r="BC75" i="7"/>
  <c r="BG75" i="7"/>
  <c r="BM75" i="7"/>
  <c r="BQ75" i="7"/>
  <c r="BU75" i="7"/>
  <c r="BY75" i="7"/>
  <c r="CC75" i="7"/>
  <c r="CG75" i="7"/>
  <c r="CK75" i="7"/>
  <c r="CO75" i="7"/>
  <c r="CS75" i="7"/>
  <c r="CW75" i="7"/>
  <c r="DA75" i="7"/>
  <c r="DE75" i="7"/>
  <c r="DI75" i="7"/>
  <c r="DM75" i="7"/>
  <c r="DQ75" i="7"/>
  <c r="DU75" i="7"/>
  <c r="DY75" i="7"/>
  <c r="EC75" i="7"/>
  <c r="EG75" i="7"/>
  <c r="EK75" i="7"/>
  <c r="EO75" i="7"/>
  <c r="ES75" i="7"/>
  <c r="EW75" i="7"/>
  <c r="FA75" i="7"/>
  <c r="FE75" i="7"/>
  <c r="FI75" i="7"/>
  <c r="FM75" i="7"/>
  <c r="FQ75" i="7"/>
  <c r="FU75" i="7"/>
  <c r="FY75" i="7"/>
  <c r="GC75" i="7"/>
  <c r="GG75" i="7"/>
  <c r="GK75" i="7"/>
  <c r="GO75" i="7"/>
  <c r="GS75" i="7"/>
  <c r="GW75" i="7"/>
  <c r="HA75" i="7"/>
  <c r="HE75" i="7"/>
  <c r="HI75" i="7"/>
  <c r="HM75" i="7"/>
  <c r="HQ75" i="7"/>
  <c r="HU75" i="7"/>
  <c r="HY75" i="7"/>
  <c r="IC75" i="7"/>
  <c r="IG75" i="7"/>
  <c r="IK75" i="7"/>
  <c r="IO75" i="7"/>
  <c r="IS75" i="7"/>
  <c r="IW75" i="7"/>
  <c r="JA75" i="7"/>
  <c r="JE75" i="7"/>
  <c r="JI75" i="7"/>
  <c r="JM75" i="7"/>
  <c r="JQ75" i="7"/>
  <c r="JU75" i="7"/>
  <c r="HV75" i="7"/>
  <c r="IL75" i="7"/>
  <c r="JB75" i="7"/>
  <c r="JR75" i="7"/>
  <c r="HZ75" i="7"/>
  <c r="IP75" i="7"/>
  <c r="JF75" i="7"/>
  <c r="HN75" i="7"/>
  <c r="ID75" i="7"/>
  <c r="IT75" i="7"/>
  <c r="JJ75" i="7"/>
  <c r="HR75" i="7"/>
  <c r="IH75" i="7"/>
  <c r="IX75" i="7"/>
  <c r="JN75" i="7"/>
  <c r="AR71" i="7"/>
  <c r="AV71" i="7"/>
  <c r="BA71" i="7"/>
  <c r="BE71" i="7"/>
  <c r="BK71" i="7"/>
  <c r="BO71" i="7"/>
  <c r="BS71" i="7"/>
  <c r="BW71" i="7"/>
  <c r="CA71" i="7"/>
  <c r="CE71" i="7"/>
  <c r="CI71" i="7"/>
  <c r="CM71" i="7"/>
  <c r="CQ71" i="7"/>
  <c r="CU71" i="7"/>
  <c r="CY71" i="7"/>
  <c r="DC71" i="7"/>
  <c r="DG71" i="7"/>
  <c r="DK71" i="7"/>
  <c r="DO71" i="7"/>
  <c r="DS71" i="7"/>
  <c r="DW71" i="7"/>
  <c r="EA71" i="7"/>
  <c r="AN71" i="7"/>
  <c r="AS71" i="7"/>
  <c r="AX71" i="7"/>
  <c r="BB71" i="7"/>
  <c r="BF71" i="7"/>
  <c r="BL71" i="7"/>
  <c r="BP71" i="7"/>
  <c r="BT71" i="7"/>
  <c r="BX71" i="7"/>
  <c r="CB71" i="7"/>
  <c r="CF71" i="7"/>
  <c r="CJ71" i="7"/>
  <c r="CN71" i="7"/>
  <c r="CR71" i="7"/>
  <c r="CV71" i="7"/>
  <c r="CZ71" i="7"/>
  <c r="DD71" i="7"/>
  <c r="DH71" i="7"/>
  <c r="DL71" i="7"/>
  <c r="DP71" i="7"/>
  <c r="DT71" i="7"/>
  <c r="DX71" i="7"/>
  <c r="EB71" i="7"/>
  <c r="EF71" i="7"/>
  <c r="EJ71" i="7"/>
  <c r="EN71" i="7"/>
  <c r="ER71" i="7"/>
  <c r="EV71" i="7"/>
  <c r="EZ71" i="7"/>
  <c r="FD71" i="7"/>
  <c r="FH71" i="7"/>
  <c r="FL71" i="7"/>
  <c r="FP71" i="7"/>
  <c r="FT71" i="7"/>
  <c r="FX71" i="7"/>
  <c r="GB71" i="7"/>
  <c r="GF71" i="7"/>
  <c r="GJ71" i="7"/>
  <c r="GN71" i="7"/>
  <c r="GR71" i="7"/>
  <c r="GV71" i="7"/>
  <c r="GZ71" i="7"/>
  <c r="HD71" i="7"/>
  <c r="HH71" i="7"/>
  <c r="HL71" i="7"/>
  <c r="HP71" i="7"/>
  <c r="HT71" i="7"/>
  <c r="HX71" i="7"/>
  <c r="IB71" i="7"/>
  <c r="IF71" i="7"/>
  <c r="IJ71" i="7"/>
  <c r="IN71" i="7"/>
  <c r="IR71" i="7"/>
  <c r="IV71" i="7"/>
  <c r="IZ71" i="7"/>
  <c r="JD71" i="7"/>
  <c r="JH71" i="7"/>
  <c r="JL71" i="7"/>
  <c r="JP71" i="7"/>
  <c r="JT71" i="7"/>
  <c r="AT71" i="7"/>
  <c r="BC71" i="7"/>
  <c r="BM71" i="7"/>
  <c r="BU71" i="7"/>
  <c r="CC71" i="7"/>
  <c r="CK71" i="7"/>
  <c r="CS71" i="7"/>
  <c r="DA71" i="7"/>
  <c r="DI71" i="7"/>
  <c r="DQ71" i="7"/>
  <c r="DY71" i="7"/>
  <c r="EE71" i="7"/>
  <c r="EK71" i="7"/>
  <c r="EP71" i="7"/>
  <c r="EU71" i="7"/>
  <c r="FA71" i="7"/>
  <c r="FF71" i="7"/>
  <c r="FK71" i="7"/>
  <c r="FQ71" i="7"/>
  <c r="FV71" i="7"/>
  <c r="GA71" i="7"/>
  <c r="GG71" i="7"/>
  <c r="GL71" i="7"/>
  <c r="GQ71" i="7"/>
  <c r="GW71" i="7"/>
  <c r="HB71" i="7"/>
  <c r="HG71" i="7"/>
  <c r="HM71" i="7"/>
  <c r="HR71" i="7"/>
  <c r="HW71" i="7"/>
  <c r="IC71" i="7"/>
  <c r="IH71" i="7"/>
  <c r="IM71" i="7"/>
  <c r="IS71" i="7"/>
  <c r="IX71" i="7"/>
  <c r="JC71" i="7"/>
  <c r="JI71" i="7"/>
  <c r="JN71" i="7"/>
  <c r="JS71" i="7"/>
  <c r="AU71" i="7"/>
  <c r="BD71" i="7"/>
  <c r="BN71" i="7"/>
  <c r="BV71" i="7"/>
  <c r="CD71" i="7"/>
  <c r="CL71" i="7"/>
  <c r="CT71" i="7"/>
  <c r="DB71" i="7"/>
  <c r="DJ71" i="7"/>
  <c r="DR71" i="7"/>
  <c r="DZ71" i="7"/>
  <c r="EG71" i="7"/>
  <c r="EL71" i="7"/>
  <c r="EQ71" i="7"/>
  <c r="EW71" i="7"/>
  <c r="FB71" i="7"/>
  <c r="FG71" i="7"/>
  <c r="FM71" i="7"/>
  <c r="FR71" i="7"/>
  <c r="FW71" i="7"/>
  <c r="GC71" i="7"/>
  <c r="GH71" i="7"/>
  <c r="GM71" i="7"/>
  <c r="GS71" i="7"/>
  <c r="GX71" i="7"/>
  <c r="HC71" i="7"/>
  <c r="HI71" i="7"/>
  <c r="HN71" i="7"/>
  <c r="HS71" i="7"/>
  <c r="HY71" i="7"/>
  <c r="ID71" i="7"/>
  <c r="II71" i="7"/>
  <c r="IO71" i="7"/>
  <c r="IT71" i="7"/>
  <c r="IY71" i="7"/>
  <c r="JE71" i="7"/>
  <c r="JJ71" i="7"/>
  <c r="JO71" i="7"/>
  <c r="JU71" i="7"/>
  <c r="AP71" i="7"/>
  <c r="AY71" i="7"/>
  <c r="BG71" i="7"/>
  <c r="BQ71" i="7"/>
  <c r="BY71" i="7"/>
  <c r="CG71" i="7"/>
  <c r="CO71" i="7"/>
  <c r="CW71" i="7"/>
  <c r="DE71" i="7"/>
  <c r="DM71" i="7"/>
  <c r="DU71" i="7"/>
  <c r="EC71" i="7"/>
  <c r="EH71" i="7"/>
  <c r="EM71" i="7"/>
  <c r="ES71" i="7"/>
  <c r="EX71" i="7"/>
  <c r="FC71" i="7"/>
  <c r="FI71" i="7"/>
  <c r="FN71" i="7"/>
  <c r="FS71" i="7"/>
  <c r="FY71" i="7"/>
  <c r="GD71" i="7"/>
  <c r="GI71" i="7"/>
  <c r="GO71" i="7"/>
  <c r="GT71" i="7"/>
  <c r="GY71" i="7"/>
  <c r="HE71" i="7"/>
  <c r="HJ71" i="7"/>
  <c r="HO71" i="7"/>
  <c r="HU71" i="7"/>
  <c r="HZ71" i="7"/>
  <c r="IE71" i="7"/>
  <c r="IK71" i="7"/>
  <c r="IP71" i="7"/>
  <c r="IU71" i="7"/>
  <c r="JA71" i="7"/>
  <c r="JF71" i="7"/>
  <c r="JK71" i="7"/>
  <c r="JQ71" i="7"/>
  <c r="AQ71" i="7"/>
  <c r="AZ71" i="7"/>
  <c r="BJ71" i="7"/>
  <c r="BR71" i="7"/>
  <c r="BZ71" i="7"/>
  <c r="CH71" i="7"/>
  <c r="CP71" i="7"/>
  <c r="CX71" i="7"/>
  <c r="DF71" i="7"/>
  <c r="DN71" i="7"/>
  <c r="DV71" i="7"/>
  <c r="ED71" i="7"/>
  <c r="EI71" i="7"/>
  <c r="EO71" i="7"/>
  <c r="ET71" i="7"/>
  <c r="EY71" i="7"/>
  <c r="FE71" i="7"/>
  <c r="FJ71" i="7"/>
  <c r="FO71" i="7"/>
  <c r="FU71" i="7"/>
  <c r="FZ71" i="7"/>
  <c r="GE71" i="7"/>
  <c r="GK71" i="7"/>
  <c r="GP71" i="7"/>
  <c r="GU71" i="7"/>
  <c r="HA71" i="7"/>
  <c r="HF71" i="7"/>
  <c r="HK71" i="7"/>
  <c r="HQ71" i="7"/>
  <c r="HV71" i="7"/>
  <c r="IA71" i="7"/>
  <c r="IG71" i="7"/>
  <c r="IL71" i="7"/>
  <c r="IQ71" i="7"/>
  <c r="IW71" i="7"/>
  <c r="JB71" i="7"/>
  <c r="JG71" i="7"/>
  <c r="JM71" i="7"/>
  <c r="JR71" i="7"/>
  <c r="AN67" i="7"/>
  <c r="AT67" i="7"/>
  <c r="AX67" i="7"/>
  <c r="BC67" i="7"/>
  <c r="BG67" i="7"/>
  <c r="BM67" i="7"/>
  <c r="BQ67" i="7"/>
  <c r="BU67" i="7"/>
  <c r="BY67" i="7"/>
  <c r="CC67" i="7"/>
  <c r="CG67" i="7"/>
  <c r="CK67" i="7"/>
  <c r="CO67" i="7"/>
  <c r="CS67" i="7"/>
  <c r="CW67" i="7"/>
  <c r="DA67" i="7"/>
  <c r="DE67" i="7"/>
  <c r="DI67" i="7"/>
  <c r="DM67" i="7"/>
  <c r="DQ67" i="7"/>
  <c r="DU67" i="7"/>
  <c r="DY67" i="7"/>
  <c r="EC67" i="7"/>
  <c r="EG67" i="7"/>
  <c r="EK67" i="7"/>
  <c r="EO67" i="7"/>
  <c r="ES67" i="7"/>
  <c r="EW67" i="7"/>
  <c r="FA67" i="7"/>
  <c r="FE67" i="7"/>
  <c r="FI67" i="7"/>
  <c r="FM67" i="7"/>
  <c r="FQ67" i="7"/>
  <c r="FU67" i="7"/>
  <c r="FY67" i="7"/>
  <c r="GC67" i="7"/>
  <c r="GG67" i="7"/>
  <c r="GK67" i="7"/>
  <c r="GO67" i="7"/>
  <c r="GS67" i="7"/>
  <c r="GW67" i="7"/>
  <c r="HA67" i="7"/>
  <c r="HE67" i="7"/>
  <c r="HI67" i="7"/>
  <c r="HM67" i="7"/>
  <c r="HQ67" i="7"/>
  <c r="HU67" i="7"/>
  <c r="HY67" i="7"/>
  <c r="IC67" i="7"/>
  <c r="IG67" i="7"/>
  <c r="IK67" i="7"/>
  <c r="IO67" i="7"/>
  <c r="IS67" i="7"/>
  <c r="IW67" i="7"/>
  <c r="JA67" i="7"/>
  <c r="JE67" i="7"/>
  <c r="JI67" i="7"/>
  <c r="JM67" i="7"/>
  <c r="JQ67" i="7"/>
  <c r="JU67" i="7"/>
  <c r="AO67" i="7"/>
  <c r="AU67" i="7"/>
  <c r="AZ67" i="7"/>
  <c r="BD67" i="7"/>
  <c r="BJ67" i="7"/>
  <c r="BN67" i="7"/>
  <c r="BR67" i="7"/>
  <c r="BV67" i="7"/>
  <c r="BZ67" i="7"/>
  <c r="CD67" i="7"/>
  <c r="CH67" i="7"/>
  <c r="CL67" i="7"/>
  <c r="CP67" i="7"/>
  <c r="CT67" i="7"/>
  <c r="CX67" i="7"/>
  <c r="DB67" i="7"/>
  <c r="DF67" i="7"/>
  <c r="DJ67" i="7"/>
  <c r="DN67" i="7"/>
  <c r="DR67" i="7"/>
  <c r="DV67" i="7"/>
  <c r="DZ67" i="7"/>
  <c r="ED67" i="7"/>
  <c r="EH67" i="7"/>
  <c r="EL67" i="7"/>
  <c r="EP67" i="7"/>
  <c r="ET67" i="7"/>
  <c r="EX67" i="7"/>
  <c r="FB67" i="7"/>
  <c r="FF67" i="7"/>
  <c r="FJ67" i="7"/>
  <c r="FN67" i="7"/>
  <c r="FR67" i="7"/>
  <c r="FV67" i="7"/>
  <c r="FZ67" i="7"/>
  <c r="GD67" i="7"/>
  <c r="GH67" i="7"/>
  <c r="GL67" i="7"/>
  <c r="GP67" i="7"/>
  <c r="GT67" i="7"/>
  <c r="GX67" i="7"/>
  <c r="HB67" i="7"/>
  <c r="HF67" i="7"/>
  <c r="HJ67" i="7"/>
  <c r="HN67" i="7"/>
  <c r="HR67" i="7"/>
  <c r="HV67" i="7"/>
  <c r="HZ67" i="7"/>
  <c r="ID67" i="7"/>
  <c r="IH67" i="7"/>
  <c r="IL67" i="7"/>
  <c r="IP67" i="7"/>
  <c r="IT67" i="7"/>
  <c r="IX67" i="7"/>
  <c r="JB67" i="7"/>
  <c r="JF67" i="7"/>
  <c r="JJ67" i="7"/>
  <c r="JN67" i="7"/>
  <c r="JR67" i="7"/>
  <c r="AP67" i="7"/>
  <c r="AV67" i="7"/>
  <c r="BA67" i="7"/>
  <c r="BE67" i="7"/>
  <c r="BK67" i="7"/>
  <c r="BO67" i="7"/>
  <c r="BS67" i="7"/>
  <c r="BW67" i="7"/>
  <c r="CA67" i="7"/>
  <c r="CE67" i="7"/>
  <c r="CI67" i="7"/>
  <c r="CM67" i="7"/>
  <c r="CQ67" i="7"/>
  <c r="CU67" i="7"/>
  <c r="CY67" i="7"/>
  <c r="DC67" i="7"/>
  <c r="DG67" i="7"/>
  <c r="DK67" i="7"/>
  <c r="DO67" i="7"/>
  <c r="DS67" i="7"/>
  <c r="DW67" i="7"/>
  <c r="EA67" i="7"/>
  <c r="EE67" i="7"/>
  <c r="EI67" i="7"/>
  <c r="EM67" i="7"/>
  <c r="EQ67" i="7"/>
  <c r="EU67" i="7"/>
  <c r="EY67" i="7"/>
  <c r="FC67" i="7"/>
  <c r="FG67" i="7"/>
  <c r="FK67" i="7"/>
  <c r="FO67" i="7"/>
  <c r="FS67" i="7"/>
  <c r="FW67" i="7"/>
  <c r="GA67" i="7"/>
  <c r="GE67" i="7"/>
  <c r="GI67" i="7"/>
  <c r="GM67" i="7"/>
  <c r="GQ67" i="7"/>
  <c r="GU67" i="7"/>
  <c r="GY67" i="7"/>
  <c r="HC67" i="7"/>
  <c r="HG67" i="7"/>
  <c r="HK67" i="7"/>
  <c r="HO67" i="7"/>
  <c r="HS67" i="7"/>
  <c r="HW67" i="7"/>
  <c r="IA67" i="7"/>
  <c r="IE67" i="7"/>
  <c r="II67" i="7"/>
  <c r="IM67" i="7"/>
  <c r="IQ67" i="7"/>
  <c r="IU67" i="7"/>
  <c r="IY67" i="7"/>
  <c r="JC67" i="7"/>
  <c r="JG67" i="7"/>
  <c r="JK67" i="7"/>
  <c r="JO67" i="7"/>
  <c r="JS67" i="7"/>
  <c r="AS67" i="7"/>
  <c r="AW67" i="7"/>
  <c r="BB67" i="7"/>
  <c r="BF67" i="7"/>
  <c r="BL67" i="7"/>
  <c r="BP67" i="7"/>
  <c r="BT67" i="7"/>
  <c r="BX67" i="7"/>
  <c r="CB67" i="7"/>
  <c r="CF67" i="7"/>
  <c r="CJ67" i="7"/>
  <c r="CN67" i="7"/>
  <c r="CR67" i="7"/>
  <c r="CV67" i="7"/>
  <c r="CZ67" i="7"/>
  <c r="DD67" i="7"/>
  <c r="DH67" i="7"/>
  <c r="DL67" i="7"/>
  <c r="DP67" i="7"/>
  <c r="DT67" i="7"/>
  <c r="DX67" i="7"/>
  <c r="EB67" i="7"/>
  <c r="EF67" i="7"/>
  <c r="EJ67" i="7"/>
  <c r="EN67" i="7"/>
  <c r="ER67" i="7"/>
  <c r="EV67" i="7"/>
  <c r="EZ67" i="7"/>
  <c r="FD67" i="7"/>
  <c r="FH67" i="7"/>
  <c r="FL67" i="7"/>
  <c r="FP67" i="7"/>
  <c r="FT67" i="7"/>
  <c r="FX67" i="7"/>
  <c r="GB67" i="7"/>
  <c r="GF67" i="7"/>
  <c r="GJ67" i="7"/>
  <c r="GN67" i="7"/>
  <c r="GR67" i="7"/>
  <c r="GV67" i="7"/>
  <c r="GZ67" i="7"/>
  <c r="HD67" i="7"/>
  <c r="HH67" i="7"/>
  <c r="HL67" i="7"/>
  <c r="HP67" i="7"/>
  <c r="HT67" i="7"/>
  <c r="HX67" i="7"/>
  <c r="IB67" i="7"/>
  <c r="IF67" i="7"/>
  <c r="IJ67" i="7"/>
  <c r="IN67" i="7"/>
  <c r="IR67" i="7"/>
  <c r="IV67" i="7"/>
  <c r="IZ67" i="7"/>
  <c r="JD67" i="7"/>
  <c r="JH67" i="7"/>
  <c r="JL67" i="7"/>
  <c r="JP67" i="7"/>
  <c r="JT67" i="7"/>
  <c r="L91" i="7"/>
  <c r="M91" i="7" s="1"/>
  <c r="O91" i="7"/>
  <c r="CE88" i="7"/>
  <c r="O88" i="7"/>
  <c r="AN88" i="7" s="1"/>
  <c r="JU354" i="7"/>
  <c r="O354" i="7"/>
  <c r="IY352" i="7"/>
  <c r="O352" i="7"/>
  <c r="IY350" i="7"/>
  <c r="O350" i="7"/>
  <c r="IY348" i="7"/>
  <c r="O348" i="7"/>
  <c r="L346" i="7"/>
  <c r="O346" i="7"/>
  <c r="AN346" i="7" s="1"/>
  <c r="IY344" i="7"/>
  <c r="O344" i="7"/>
  <c r="AN344" i="7" s="1"/>
  <c r="L342" i="7"/>
  <c r="O342" i="7"/>
  <c r="IY340" i="7"/>
  <c r="O340" i="7"/>
  <c r="AN340" i="7" s="1"/>
  <c r="L338" i="7"/>
  <c r="O338" i="7"/>
  <c r="IY336" i="7"/>
  <c r="O336" i="7"/>
  <c r="AN336" i="7" s="1"/>
  <c r="L334" i="7"/>
  <c r="O334" i="7"/>
  <c r="L332" i="7"/>
  <c r="O332" i="7"/>
  <c r="AN332" i="7" s="1"/>
  <c r="IY330" i="7"/>
  <c r="O330" i="7"/>
  <c r="L328" i="7"/>
  <c r="O328" i="7"/>
  <c r="AN328" i="7" s="1"/>
  <c r="IY326" i="7"/>
  <c r="O326" i="7"/>
  <c r="L324" i="7"/>
  <c r="O324" i="7"/>
  <c r="AN324" i="7" s="1"/>
  <c r="IC322" i="7"/>
  <c r="O322" i="7"/>
  <c r="IC320" i="7"/>
  <c r="O320" i="7"/>
  <c r="AN320" i="7" s="1"/>
  <c r="IC318" i="7"/>
  <c r="O318" i="7"/>
  <c r="L316" i="7"/>
  <c r="O316" i="7"/>
  <c r="AN316" i="7" s="1"/>
  <c r="IC314" i="7"/>
  <c r="O314" i="7"/>
  <c r="L312" i="7"/>
  <c r="O312" i="7"/>
  <c r="AN310" i="7"/>
  <c r="AR310" i="7"/>
  <c r="AV310" i="7"/>
  <c r="AZ310" i="7"/>
  <c r="BD310" i="7"/>
  <c r="BH310" i="7"/>
  <c r="BL310" i="7"/>
  <c r="BP310" i="7"/>
  <c r="BT310" i="7"/>
  <c r="BX310" i="7"/>
  <c r="CB310" i="7"/>
  <c r="CF310" i="7"/>
  <c r="CJ310" i="7"/>
  <c r="CN310" i="7"/>
  <c r="CR310" i="7"/>
  <c r="CV310" i="7"/>
  <c r="CZ310" i="7"/>
  <c r="DD310" i="7"/>
  <c r="DH310" i="7"/>
  <c r="DL310" i="7"/>
  <c r="DP310" i="7"/>
  <c r="DT310" i="7"/>
  <c r="DX310" i="7"/>
  <c r="EB310" i="7"/>
  <c r="EF310" i="7"/>
  <c r="EJ310" i="7"/>
  <c r="EN310" i="7"/>
  <c r="ER310" i="7"/>
  <c r="EV310" i="7"/>
  <c r="EZ310" i="7"/>
  <c r="FD310" i="7"/>
  <c r="FH310" i="7"/>
  <c r="FL310" i="7"/>
  <c r="FP310" i="7"/>
  <c r="FT310" i="7"/>
  <c r="FX310" i="7"/>
  <c r="GB310" i="7"/>
  <c r="GF310" i="7"/>
  <c r="GJ310" i="7"/>
  <c r="GN310" i="7"/>
  <c r="GR310" i="7"/>
  <c r="GV310" i="7"/>
  <c r="GZ310" i="7"/>
  <c r="HD310" i="7"/>
  <c r="HI310" i="7"/>
  <c r="HN310" i="7"/>
  <c r="HR310" i="7"/>
  <c r="HV310" i="7"/>
  <c r="HZ310" i="7"/>
  <c r="IF310" i="7"/>
  <c r="IJ310" i="7"/>
  <c r="IN310" i="7"/>
  <c r="IR310" i="7"/>
  <c r="IV310" i="7"/>
  <c r="IZ310" i="7"/>
  <c r="JD310" i="7"/>
  <c r="JH310" i="7"/>
  <c r="JL310" i="7"/>
  <c r="JP310" i="7"/>
  <c r="JT310" i="7"/>
  <c r="AO310" i="7"/>
  <c r="AS310" i="7"/>
  <c r="AW310" i="7"/>
  <c r="BA310" i="7"/>
  <c r="BE310" i="7"/>
  <c r="BI310" i="7"/>
  <c r="BM310" i="7"/>
  <c r="BQ310" i="7"/>
  <c r="BU310" i="7"/>
  <c r="BY310" i="7"/>
  <c r="CC310" i="7"/>
  <c r="CG310" i="7"/>
  <c r="CK310" i="7"/>
  <c r="CO310" i="7"/>
  <c r="CS310" i="7"/>
  <c r="CW310" i="7"/>
  <c r="DA310" i="7"/>
  <c r="DE310" i="7"/>
  <c r="DI310" i="7"/>
  <c r="DM310" i="7"/>
  <c r="DQ310" i="7"/>
  <c r="DU310" i="7"/>
  <c r="DY310" i="7"/>
  <c r="EC310" i="7"/>
  <c r="EG310" i="7"/>
  <c r="EK310" i="7"/>
  <c r="EO310" i="7"/>
  <c r="ES310" i="7"/>
  <c r="EW310" i="7"/>
  <c r="FA310" i="7"/>
  <c r="FE310" i="7"/>
  <c r="FI310" i="7"/>
  <c r="FM310" i="7"/>
  <c r="FQ310" i="7"/>
  <c r="FU310" i="7"/>
  <c r="FY310" i="7"/>
  <c r="GC310" i="7"/>
  <c r="GG310" i="7"/>
  <c r="GK310" i="7"/>
  <c r="GO310" i="7"/>
  <c r="GS310" i="7"/>
  <c r="GW310" i="7"/>
  <c r="HA310" i="7"/>
  <c r="HE310" i="7"/>
  <c r="HJ310" i="7"/>
  <c r="HO310" i="7"/>
  <c r="HS310" i="7"/>
  <c r="HW310" i="7"/>
  <c r="IA310" i="7"/>
  <c r="IG310" i="7"/>
  <c r="IK310" i="7"/>
  <c r="IO310" i="7"/>
  <c r="IS310" i="7"/>
  <c r="IW310" i="7"/>
  <c r="JA310" i="7"/>
  <c r="JE310" i="7"/>
  <c r="JI310" i="7"/>
  <c r="JM310" i="7"/>
  <c r="JQ310" i="7"/>
  <c r="JU310" i="7"/>
  <c r="AP310" i="7"/>
  <c r="AT310" i="7"/>
  <c r="AX310" i="7"/>
  <c r="BB310" i="7"/>
  <c r="BF310" i="7"/>
  <c r="BJ310" i="7"/>
  <c r="BN310" i="7"/>
  <c r="BR310" i="7"/>
  <c r="BV310" i="7"/>
  <c r="BZ310" i="7"/>
  <c r="CD310" i="7"/>
  <c r="CH310" i="7"/>
  <c r="CL310" i="7"/>
  <c r="CP310" i="7"/>
  <c r="CT310" i="7"/>
  <c r="CX310" i="7"/>
  <c r="DB310" i="7"/>
  <c r="DF310" i="7"/>
  <c r="DJ310" i="7"/>
  <c r="DN310" i="7"/>
  <c r="DR310" i="7"/>
  <c r="DV310" i="7"/>
  <c r="DZ310" i="7"/>
  <c r="ED310" i="7"/>
  <c r="EH310" i="7"/>
  <c r="EL310" i="7"/>
  <c r="EP310" i="7"/>
  <c r="ET310" i="7"/>
  <c r="EX310" i="7"/>
  <c r="FB310" i="7"/>
  <c r="FF310" i="7"/>
  <c r="FJ310" i="7"/>
  <c r="FN310" i="7"/>
  <c r="FR310" i="7"/>
  <c r="FV310" i="7"/>
  <c r="FZ310" i="7"/>
  <c r="GD310" i="7"/>
  <c r="GH310" i="7"/>
  <c r="GL310" i="7"/>
  <c r="GP310" i="7"/>
  <c r="GT310" i="7"/>
  <c r="GX310" i="7"/>
  <c r="HB310" i="7"/>
  <c r="HF310" i="7"/>
  <c r="HL310" i="7"/>
  <c r="HP310" i="7"/>
  <c r="HT310" i="7"/>
  <c r="HX310" i="7"/>
  <c r="ID310" i="7"/>
  <c r="IH310" i="7"/>
  <c r="IL310" i="7"/>
  <c r="IP310" i="7"/>
  <c r="IT310" i="7"/>
  <c r="IX310" i="7"/>
  <c r="JB310" i="7"/>
  <c r="JF310" i="7"/>
  <c r="JJ310" i="7"/>
  <c r="JN310" i="7"/>
  <c r="JR310" i="7"/>
  <c r="AM310" i="7"/>
  <c r="AQ310" i="7"/>
  <c r="AU310" i="7"/>
  <c r="AY310" i="7"/>
  <c r="BC310" i="7"/>
  <c r="BG310" i="7"/>
  <c r="BK310" i="7"/>
  <c r="BO310" i="7"/>
  <c r="BS310" i="7"/>
  <c r="BW310" i="7"/>
  <c r="CA310" i="7"/>
  <c r="CE310" i="7"/>
  <c r="CI310" i="7"/>
  <c r="CM310" i="7"/>
  <c r="CQ310" i="7"/>
  <c r="CU310" i="7"/>
  <c r="CY310" i="7"/>
  <c r="DC310" i="7"/>
  <c r="DG310" i="7"/>
  <c r="DK310" i="7"/>
  <c r="DO310" i="7"/>
  <c r="DS310" i="7"/>
  <c r="DW310" i="7"/>
  <c r="EA310" i="7"/>
  <c r="EE310" i="7"/>
  <c r="EI310" i="7"/>
  <c r="EM310" i="7"/>
  <c r="EQ310" i="7"/>
  <c r="EU310" i="7"/>
  <c r="EY310" i="7"/>
  <c r="FC310" i="7"/>
  <c r="FG310" i="7"/>
  <c r="FK310" i="7"/>
  <c r="FO310" i="7"/>
  <c r="FS310" i="7"/>
  <c r="FW310" i="7"/>
  <c r="GA310" i="7"/>
  <c r="GE310" i="7"/>
  <c r="GI310" i="7"/>
  <c r="GM310" i="7"/>
  <c r="GQ310" i="7"/>
  <c r="GU310" i="7"/>
  <c r="GY310" i="7"/>
  <c r="HC310" i="7"/>
  <c r="HG310" i="7"/>
  <c r="HM310" i="7"/>
  <c r="HQ310" i="7"/>
  <c r="HU310" i="7"/>
  <c r="HY310" i="7"/>
  <c r="IE310" i="7"/>
  <c r="II310" i="7"/>
  <c r="IM310" i="7"/>
  <c r="IQ310" i="7"/>
  <c r="IU310" i="7"/>
  <c r="IY310" i="7"/>
  <c r="JC310" i="7"/>
  <c r="JG310" i="7"/>
  <c r="JK310" i="7"/>
  <c r="JO310" i="7"/>
  <c r="JS310" i="7"/>
  <c r="IC309" i="7"/>
  <c r="O309" i="7"/>
  <c r="AN309" i="7" s="1"/>
  <c r="IC307" i="7"/>
  <c r="O307" i="7"/>
  <c r="IC305" i="7"/>
  <c r="O305" i="7"/>
  <c r="IC303" i="7"/>
  <c r="O303" i="7"/>
  <c r="IC301" i="7"/>
  <c r="O301" i="7"/>
  <c r="IC299" i="7"/>
  <c r="O299" i="7"/>
  <c r="L297" i="7"/>
  <c r="O297" i="7"/>
  <c r="IC295" i="7"/>
  <c r="O295" i="7"/>
  <c r="L293" i="7"/>
  <c r="O293" i="7"/>
  <c r="AN293" i="7" s="1"/>
  <c r="HG291" i="7"/>
  <c r="O291" i="7"/>
  <c r="L289" i="7"/>
  <c r="O289" i="7"/>
  <c r="AN289" i="7" s="1"/>
  <c r="HG287" i="7"/>
  <c r="O287" i="7"/>
  <c r="L285" i="7"/>
  <c r="O285" i="7"/>
  <c r="AN285" i="7" s="1"/>
  <c r="HG283" i="7"/>
  <c r="O283" i="7"/>
  <c r="L281" i="7"/>
  <c r="O281" i="7"/>
  <c r="AP279" i="7"/>
  <c r="AT279" i="7"/>
  <c r="AX279" i="7"/>
  <c r="BB279" i="7"/>
  <c r="BF279" i="7"/>
  <c r="BJ279" i="7"/>
  <c r="BN279" i="7"/>
  <c r="BR279" i="7"/>
  <c r="BV279" i="7"/>
  <c r="BZ279" i="7"/>
  <c r="CD279" i="7"/>
  <c r="CH279" i="7"/>
  <c r="CL279" i="7"/>
  <c r="CP279" i="7"/>
  <c r="CT279" i="7"/>
  <c r="CX279" i="7"/>
  <c r="DB279" i="7"/>
  <c r="DF279" i="7"/>
  <c r="DJ279" i="7"/>
  <c r="DN279" i="7"/>
  <c r="DR279" i="7"/>
  <c r="DV279" i="7"/>
  <c r="DZ279" i="7"/>
  <c r="ED279" i="7"/>
  <c r="EH279" i="7"/>
  <c r="EL279" i="7"/>
  <c r="EP279" i="7"/>
  <c r="ET279" i="7"/>
  <c r="EX279" i="7"/>
  <c r="FB279" i="7"/>
  <c r="FF279" i="7"/>
  <c r="FJ279" i="7"/>
  <c r="FN279" i="7"/>
  <c r="FR279" i="7"/>
  <c r="FV279" i="7"/>
  <c r="FZ279" i="7"/>
  <c r="GD279" i="7"/>
  <c r="GH279" i="7"/>
  <c r="GL279" i="7"/>
  <c r="GQ279" i="7"/>
  <c r="GW279" i="7"/>
  <c r="HA279" i="7"/>
  <c r="HE279" i="7"/>
  <c r="HK279" i="7"/>
  <c r="HO279" i="7"/>
  <c r="HS279" i="7"/>
  <c r="HW279" i="7"/>
  <c r="IA279" i="7"/>
  <c r="IE279" i="7"/>
  <c r="II279" i="7"/>
  <c r="IM279" i="7"/>
  <c r="IQ279" i="7"/>
  <c r="IU279" i="7"/>
  <c r="IY279" i="7"/>
  <c r="JC279" i="7"/>
  <c r="JG279" i="7"/>
  <c r="JK279" i="7"/>
  <c r="JO279" i="7"/>
  <c r="JS279" i="7"/>
  <c r="AQ279" i="7"/>
  <c r="AU279" i="7"/>
  <c r="AY279" i="7"/>
  <c r="BC279" i="7"/>
  <c r="BG279" i="7"/>
  <c r="BK279" i="7"/>
  <c r="BO279" i="7"/>
  <c r="BS279" i="7"/>
  <c r="BW279" i="7"/>
  <c r="CA279" i="7"/>
  <c r="CE279" i="7"/>
  <c r="CI279" i="7"/>
  <c r="CM279" i="7"/>
  <c r="CQ279" i="7"/>
  <c r="CU279" i="7"/>
  <c r="CY279" i="7"/>
  <c r="DC279" i="7"/>
  <c r="DG279" i="7"/>
  <c r="DK279" i="7"/>
  <c r="DO279" i="7"/>
  <c r="DS279" i="7"/>
  <c r="DW279" i="7"/>
  <c r="EA279" i="7"/>
  <c r="EE279" i="7"/>
  <c r="EI279" i="7"/>
  <c r="EM279" i="7"/>
  <c r="EQ279" i="7"/>
  <c r="EU279" i="7"/>
  <c r="EY279" i="7"/>
  <c r="FC279" i="7"/>
  <c r="FG279" i="7"/>
  <c r="FK279" i="7"/>
  <c r="FO279" i="7"/>
  <c r="FS279" i="7"/>
  <c r="FW279" i="7"/>
  <c r="GA279" i="7"/>
  <c r="GE279" i="7"/>
  <c r="GI279" i="7"/>
  <c r="GM279" i="7"/>
  <c r="GT279" i="7"/>
  <c r="GX279" i="7"/>
  <c r="HB279" i="7"/>
  <c r="HH279" i="7"/>
  <c r="HL279" i="7"/>
  <c r="HP279" i="7"/>
  <c r="HT279" i="7"/>
  <c r="HX279" i="7"/>
  <c r="IB279" i="7"/>
  <c r="IF279" i="7"/>
  <c r="IJ279" i="7"/>
  <c r="IN279" i="7"/>
  <c r="IR279" i="7"/>
  <c r="IV279" i="7"/>
  <c r="IZ279" i="7"/>
  <c r="JD279" i="7"/>
  <c r="JH279" i="7"/>
  <c r="JL279" i="7"/>
  <c r="JP279" i="7"/>
  <c r="JT279" i="7"/>
  <c r="AN279" i="7"/>
  <c r="AR279" i="7"/>
  <c r="AV279" i="7"/>
  <c r="AZ279" i="7"/>
  <c r="BD279" i="7"/>
  <c r="BH279" i="7"/>
  <c r="BL279" i="7"/>
  <c r="BP279" i="7"/>
  <c r="BT279" i="7"/>
  <c r="BX279" i="7"/>
  <c r="CB279" i="7"/>
  <c r="CF279" i="7"/>
  <c r="CJ279" i="7"/>
  <c r="CN279" i="7"/>
  <c r="CR279" i="7"/>
  <c r="CV279" i="7"/>
  <c r="CZ279" i="7"/>
  <c r="DD279" i="7"/>
  <c r="DH279" i="7"/>
  <c r="DL279" i="7"/>
  <c r="DP279" i="7"/>
  <c r="DT279" i="7"/>
  <c r="DX279" i="7"/>
  <c r="EB279" i="7"/>
  <c r="EF279" i="7"/>
  <c r="EJ279" i="7"/>
  <c r="EN279" i="7"/>
  <c r="ER279" i="7"/>
  <c r="EV279" i="7"/>
  <c r="EZ279" i="7"/>
  <c r="FD279" i="7"/>
  <c r="FH279" i="7"/>
  <c r="FL279" i="7"/>
  <c r="FP279" i="7"/>
  <c r="FT279" i="7"/>
  <c r="FX279" i="7"/>
  <c r="GB279" i="7"/>
  <c r="GF279" i="7"/>
  <c r="GJ279" i="7"/>
  <c r="GN279" i="7"/>
  <c r="GU279" i="7"/>
  <c r="GY279" i="7"/>
  <c r="HC279" i="7"/>
  <c r="HI279" i="7"/>
  <c r="HM279" i="7"/>
  <c r="HQ279" i="7"/>
  <c r="HU279" i="7"/>
  <c r="HY279" i="7"/>
  <c r="IC279" i="7"/>
  <c r="IG279" i="7"/>
  <c r="IK279" i="7"/>
  <c r="IO279" i="7"/>
  <c r="IS279" i="7"/>
  <c r="IW279" i="7"/>
  <c r="JA279" i="7"/>
  <c r="JE279" i="7"/>
  <c r="JI279" i="7"/>
  <c r="JM279" i="7"/>
  <c r="JQ279" i="7"/>
  <c r="JU279" i="7"/>
  <c r="AO279" i="7"/>
  <c r="AS279" i="7"/>
  <c r="AW279" i="7"/>
  <c r="BA279" i="7"/>
  <c r="BE279" i="7"/>
  <c r="BI279" i="7"/>
  <c r="BM279" i="7"/>
  <c r="BQ279" i="7"/>
  <c r="BU279" i="7"/>
  <c r="BY279" i="7"/>
  <c r="CC279" i="7"/>
  <c r="CG279" i="7"/>
  <c r="CK279" i="7"/>
  <c r="CO279" i="7"/>
  <c r="CS279" i="7"/>
  <c r="CW279" i="7"/>
  <c r="DA279" i="7"/>
  <c r="DE279" i="7"/>
  <c r="DI279" i="7"/>
  <c r="DM279" i="7"/>
  <c r="DQ279" i="7"/>
  <c r="DU279" i="7"/>
  <c r="DY279" i="7"/>
  <c r="EC279" i="7"/>
  <c r="EG279" i="7"/>
  <c r="EK279" i="7"/>
  <c r="EO279" i="7"/>
  <c r="ES279" i="7"/>
  <c r="EW279" i="7"/>
  <c r="FA279" i="7"/>
  <c r="FE279" i="7"/>
  <c r="FI279" i="7"/>
  <c r="FM279" i="7"/>
  <c r="FQ279" i="7"/>
  <c r="FU279" i="7"/>
  <c r="FY279" i="7"/>
  <c r="GC279" i="7"/>
  <c r="GG279" i="7"/>
  <c r="GK279" i="7"/>
  <c r="GP279" i="7"/>
  <c r="GV279" i="7"/>
  <c r="GZ279" i="7"/>
  <c r="HD279" i="7"/>
  <c r="HJ279" i="7"/>
  <c r="HN279" i="7"/>
  <c r="HR279" i="7"/>
  <c r="HV279" i="7"/>
  <c r="HZ279" i="7"/>
  <c r="ID279" i="7"/>
  <c r="IH279" i="7"/>
  <c r="IL279" i="7"/>
  <c r="IP279" i="7"/>
  <c r="IT279" i="7"/>
  <c r="IX279" i="7"/>
  <c r="JB279" i="7"/>
  <c r="JF279" i="7"/>
  <c r="JJ279" i="7"/>
  <c r="JN279" i="7"/>
  <c r="JR279" i="7"/>
  <c r="AQ277" i="7"/>
  <c r="AU277" i="7"/>
  <c r="AY277" i="7"/>
  <c r="BC277" i="7"/>
  <c r="BG277" i="7"/>
  <c r="BK277" i="7"/>
  <c r="BO277" i="7"/>
  <c r="BS277" i="7"/>
  <c r="BW277" i="7"/>
  <c r="CA277" i="7"/>
  <c r="CE277" i="7"/>
  <c r="CI277" i="7"/>
  <c r="CM277" i="7"/>
  <c r="CQ277" i="7"/>
  <c r="CU277" i="7"/>
  <c r="CY277" i="7"/>
  <c r="DC277" i="7"/>
  <c r="DG277" i="7"/>
  <c r="DK277" i="7"/>
  <c r="DO277" i="7"/>
  <c r="DS277" i="7"/>
  <c r="DW277" i="7"/>
  <c r="EA277" i="7"/>
  <c r="EE277" i="7"/>
  <c r="EI277" i="7"/>
  <c r="EM277" i="7"/>
  <c r="EQ277" i="7"/>
  <c r="EU277" i="7"/>
  <c r="EY277" i="7"/>
  <c r="FC277" i="7"/>
  <c r="FG277" i="7"/>
  <c r="FK277" i="7"/>
  <c r="FO277" i="7"/>
  <c r="FS277" i="7"/>
  <c r="FW277" i="7"/>
  <c r="GA277" i="7"/>
  <c r="GE277" i="7"/>
  <c r="GI277" i="7"/>
  <c r="GM277" i="7"/>
  <c r="GS277" i="7"/>
  <c r="GW277" i="7"/>
  <c r="HA277" i="7"/>
  <c r="HE277" i="7"/>
  <c r="HK277" i="7"/>
  <c r="HO277" i="7"/>
  <c r="HS277" i="7"/>
  <c r="HW277" i="7"/>
  <c r="IA277" i="7"/>
  <c r="IE277" i="7"/>
  <c r="II277" i="7"/>
  <c r="IM277" i="7"/>
  <c r="IQ277" i="7"/>
  <c r="IU277" i="7"/>
  <c r="IY277" i="7"/>
  <c r="JC277" i="7"/>
  <c r="JG277" i="7"/>
  <c r="JK277" i="7"/>
  <c r="JO277" i="7"/>
  <c r="JS277" i="7"/>
  <c r="AN277" i="7"/>
  <c r="AR277" i="7"/>
  <c r="AV277" i="7"/>
  <c r="AZ277" i="7"/>
  <c r="BD277" i="7"/>
  <c r="BH277" i="7"/>
  <c r="BL277" i="7"/>
  <c r="BP277" i="7"/>
  <c r="BT277" i="7"/>
  <c r="BX277" i="7"/>
  <c r="CB277" i="7"/>
  <c r="CF277" i="7"/>
  <c r="CJ277" i="7"/>
  <c r="CN277" i="7"/>
  <c r="CR277" i="7"/>
  <c r="CV277" i="7"/>
  <c r="CZ277" i="7"/>
  <c r="DD277" i="7"/>
  <c r="DH277" i="7"/>
  <c r="DL277" i="7"/>
  <c r="DP277" i="7"/>
  <c r="DT277" i="7"/>
  <c r="DX277" i="7"/>
  <c r="EB277" i="7"/>
  <c r="EF277" i="7"/>
  <c r="EJ277" i="7"/>
  <c r="EN277" i="7"/>
  <c r="ER277" i="7"/>
  <c r="EV277" i="7"/>
  <c r="EZ277" i="7"/>
  <c r="FD277" i="7"/>
  <c r="FH277" i="7"/>
  <c r="FL277" i="7"/>
  <c r="FP277" i="7"/>
  <c r="FT277" i="7"/>
  <c r="FX277" i="7"/>
  <c r="GB277" i="7"/>
  <c r="GF277" i="7"/>
  <c r="GJ277" i="7"/>
  <c r="GP277" i="7"/>
  <c r="GT277" i="7"/>
  <c r="GX277" i="7"/>
  <c r="HB277" i="7"/>
  <c r="HH277" i="7"/>
  <c r="HL277" i="7"/>
  <c r="HP277" i="7"/>
  <c r="HT277" i="7"/>
  <c r="HX277" i="7"/>
  <c r="IB277" i="7"/>
  <c r="IF277" i="7"/>
  <c r="IJ277" i="7"/>
  <c r="IN277" i="7"/>
  <c r="IR277" i="7"/>
  <c r="IV277" i="7"/>
  <c r="IZ277" i="7"/>
  <c r="JD277" i="7"/>
  <c r="JH277" i="7"/>
  <c r="JL277" i="7"/>
  <c r="JP277" i="7"/>
  <c r="JT277" i="7"/>
  <c r="AO277" i="7"/>
  <c r="AS277" i="7"/>
  <c r="AW277" i="7"/>
  <c r="BA277" i="7"/>
  <c r="BE277" i="7"/>
  <c r="BI277" i="7"/>
  <c r="BM277" i="7"/>
  <c r="BQ277" i="7"/>
  <c r="BU277" i="7"/>
  <c r="BY277" i="7"/>
  <c r="CC277" i="7"/>
  <c r="CG277" i="7"/>
  <c r="CK277" i="7"/>
  <c r="CO277" i="7"/>
  <c r="CS277" i="7"/>
  <c r="CW277" i="7"/>
  <c r="DA277" i="7"/>
  <c r="DE277" i="7"/>
  <c r="DI277" i="7"/>
  <c r="DM277" i="7"/>
  <c r="DQ277" i="7"/>
  <c r="DU277" i="7"/>
  <c r="DY277" i="7"/>
  <c r="EC277" i="7"/>
  <c r="EG277" i="7"/>
  <c r="EK277" i="7"/>
  <c r="EO277" i="7"/>
  <c r="ES277" i="7"/>
  <c r="EW277" i="7"/>
  <c r="FA277" i="7"/>
  <c r="FE277" i="7"/>
  <c r="FI277" i="7"/>
  <c r="FM277" i="7"/>
  <c r="FQ277" i="7"/>
  <c r="FU277" i="7"/>
  <c r="FY277" i="7"/>
  <c r="GC277" i="7"/>
  <c r="GG277" i="7"/>
  <c r="GK277" i="7"/>
  <c r="GQ277" i="7"/>
  <c r="GU277" i="7"/>
  <c r="GY277" i="7"/>
  <c r="HC277" i="7"/>
  <c r="HI277" i="7"/>
  <c r="HM277" i="7"/>
  <c r="HQ277" i="7"/>
  <c r="HU277" i="7"/>
  <c r="HY277" i="7"/>
  <c r="IC277" i="7"/>
  <c r="IG277" i="7"/>
  <c r="IK277" i="7"/>
  <c r="IO277" i="7"/>
  <c r="IS277" i="7"/>
  <c r="IW277" i="7"/>
  <c r="JA277" i="7"/>
  <c r="JE277" i="7"/>
  <c r="JI277" i="7"/>
  <c r="JM277" i="7"/>
  <c r="JQ277" i="7"/>
  <c r="JU277" i="7"/>
  <c r="AP277" i="7"/>
  <c r="AT277" i="7"/>
  <c r="AX277" i="7"/>
  <c r="BB277" i="7"/>
  <c r="BF277" i="7"/>
  <c r="BJ277" i="7"/>
  <c r="BN277" i="7"/>
  <c r="BR277" i="7"/>
  <c r="BV277" i="7"/>
  <c r="BZ277" i="7"/>
  <c r="CD277" i="7"/>
  <c r="CH277" i="7"/>
  <c r="CL277" i="7"/>
  <c r="CP277" i="7"/>
  <c r="CT277" i="7"/>
  <c r="CX277" i="7"/>
  <c r="DB277" i="7"/>
  <c r="DF277" i="7"/>
  <c r="DJ277" i="7"/>
  <c r="DN277" i="7"/>
  <c r="DR277" i="7"/>
  <c r="DV277" i="7"/>
  <c r="DZ277" i="7"/>
  <c r="ED277" i="7"/>
  <c r="EH277" i="7"/>
  <c r="EL277" i="7"/>
  <c r="EP277" i="7"/>
  <c r="ET277" i="7"/>
  <c r="EX277" i="7"/>
  <c r="FB277" i="7"/>
  <c r="FF277" i="7"/>
  <c r="FJ277" i="7"/>
  <c r="FN277" i="7"/>
  <c r="FR277" i="7"/>
  <c r="FV277" i="7"/>
  <c r="FZ277" i="7"/>
  <c r="GD277" i="7"/>
  <c r="GH277" i="7"/>
  <c r="GL277" i="7"/>
  <c r="GR277" i="7"/>
  <c r="GV277" i="7"/>
  <c r="GZ277" i="7"/>
  <c r="HD277" i="7"/>
  <c r="HJ277" i="7"/>
  <c r="HN277" i="7"/>
  <c r="HR277" i="7"/>
  <c r="HV277" i="7"/>
  <c r="HZ277" i="7"/>
  <c r="ID277" i="7"/>
  <c r="IH277" i="7"/>
  <c r="IL277" i="7"/>
  <c r="IP277" i="7"/>
  <c r="IT277" i="7"/>
  <c r="IX277" i="7"/>
  <c r="JB277" i="7"/>
  <c r="JF277" i="7"/>
  <c r="JJ277" i="7"/>
  <c r="JN277" i="7"/>
  <c r="JR277" i="7"/>
  <c r="AN275" i="7"/>
  <c r="AR275" i="7"/>
  <c r="AV275" i="7"/>
  <c r="AZ275" i="7"/>
  <c r="BD275" i="7"/>
  <c r="BH275" i="7"/>
  <c r="BL275" i="7"/>
  <c r="BP275" i="7"/>
  <c r="BT275" i="7"/>
  <c r="BX275" i="7"/>
  <c r="CB275" i="7"/>
  <c r="CF275" i="7"/>
  <c r="CJ275" i="7"/>
  <c r="CN275" i="7"/>
  <c r="CR275" i="7"/>
  <c r="CV275" i="7"/>
  <c r="CZ275" i="7"/>
  <c r="DD275" i="7"/>
  <c r="DH275" i="7"/>
  <c r="DL275" i="7"/>
  <c r="DP275" i="7"/>
  <c r="DT275" i="7"/>
  <c r="DX275" i="7"/>
  <c r="EB275" i="7"/>
  <c r="EF275" i="7"/>
  <c r="EJ275" i="7"/>
  <c r="EN275" i="7"/>
  <c r="ER275" i="7"/>
  <c r="EV275" i="7"/>
  <c r="EZ275" i="7"/>
  <c r="FD275" i="7"/>
  <c r="FH275" i="7"/>
  <c r="FL275" i="7"/>
  <c r="FP275" i="7"/>
  <c r="FT275" i="7"/>
  <c r="FX275" i="7"/>
  <c r="GB275" i="7"/>
  <c r="GF275" i="7"/>
  <c r="GJ275" i="7"/>
  <c r="GQ275" i="7"/>
  <c r="GU275" i="7"/>
  <c r="GY275" i="7"/>
  <c r="HC275" i="7"/>
  <c r="HI275" i="7"/>
  <c r="HM275" i="7"/>
  <c r="HQ275" i="7"/>
  <c r="HU275" i="7"/>
  <c r="HY275" i="7"/>
  <c r="IC275" i="7"/>
  <c r="IG275" i="7"/>
  <c r="IK275" i="7"/>
  <c r="IO275" i="7"/>
  <c r="IS275" i="7"/>
  <c r="IW275" i="7"/>
  <c r="JA275" i="7"/>
  <c r="JE275" i="7"/>
  <c r="JI275" i="7"/>
  <c r="JM275" i="7"/>
  <c r="JQ275" i="7"/>
  <c r="JU275" i="7"/>
  <c r="AO275" i="7"/>
  <c r="AS275" i="7"/>
  <c r="AW275" i="7"/>
  <c r="BA275" i="7"/>
  <c r="BE275" i="7"/>
  <c r="BI275" i="7"/>
  <c r="BM275" i="7"/>
  <c r="BQ275" i="7"/>
  <c r="BU275" i="7"/>
  <c r="BY275" i="7"/>
  <c r="CC275" i="7"/>
  <c r="CG275" i="7"/>
  <c r="CK275" i="7"/>
  <c r="CO275" i="7"/>
  <c r="CS275" i="7"/>
  <c r="CW275" i="7"/>
  <c r="DA275" i="7"/>
  <c r="DE275" i="7"/>
  <c r="DI275" i="7"/>
  <c r="DM275" i="7"/>
  <c r="DQ275" i="7"/>
  <c r="DU275" i="7"/>
  <c r="DY275" i="7"/>
  <c r="EC275" i="7"/>
  <c r="EG275" i="7"/>
  <c r="EK275" i="7"/>
  <c r="EO275" i="7"/>
  <c r="ES275" i="7"/>
  <c r="EW275" i="7"/>
  <c r="FA275" i="7"/>
  <c r="FE275" i="7"/>
  <c r="FI275" i="7"/>
  <c r="FM275" i="7"/>
  <c r="FQ275" i="7"/>
  <c r="FU275" i="7"/>
  <c r="FY275" i="7"/>
  <c r="GC275" i="7"/>
  <c r="GG275" i="7"/>
  <c r="GK275" i="7"/>
  <c r="GR275" i="7"/>
  <c r="GV275" i="7"/>
  <c r="GZ275" i="7"/>
  <c r="HD275" i="7"/>
  <c r="HJ275" i="7"/>
  <c r="HN275" i="7"/>
  <c r="HR275" i="7"/>
  <c r="HV275" i="7"/>
  <c r="HZ275" i="7"/>
  <c r="ID275" i="7"/>
  <c r="IH275" i="7"/>
  <c r="IL275" i="7"/>
  <c r="IP275" i="7"/>
  <c r="IT275" i="7"/>
  <c r="IX275" i="7"/>
  <c r="JB275" i="7"/>
  <c r="JF275" i="7"/>
  <c r="JJ275" i="7"/>
  <c r="JN275" i="7"/>
  <c r="JR275" i="7"/>
  <c r="AP275" i="7"/>
  <c r="AT275" i="7"/>
  <c r="AX275" i="7"/>
  <c r="BB275" i="7"/>
  <c r="BF275" i="7"/>
  <c r="BJ275" i="7"/>
  <c r="BN275" i="7"/>
  <c r="BR275" i="7"/>
  <c r="BV275" i="7"/>
  <c r="BZ275" i="7"/>
  <c r="CD275" i="7"/>
  <c r="CH275" i="7"/>
  <c r="CL275" i="7"/>
  <c r="CP275" i="7"/>
  <c r="CT275" i="7"/>
  <c r="CX275" i="7"/>
  <c r="DB275" i="7"/>
  <c r="DF275" i="7"/>
  <c r="DJ275" i="7"/>
  <c r="DN275" i="7"/>
  <c r="DR275" i="7"/>
  <c r="DV275" i="7"/>
  <c r="DZ275" i="7"/>
  <c r="ED275" i="7"/>
  <c r="EH275" i="7"/>
  <c r="EL275" i="7"/>
  <c r="EP275" i="7"/>
  <c r="ET275" i="7"/>
  <c r="EX275" i="7"/>
  <c r="FB275" i="7"/>
  <c r="FF275" i="7"/>
  <c r="FJ275" i="7"/>
  <c r="FN275" i="7"/>
  <c r="FR275" i="7"/>
  <c r="FV275" i="7"/>
  <c r="FZ275" i="7"/>
  <c r="GD275" i="7"/>
  <c r="GH275" i="7"/>
  <c r="GM275" i="7"/>
  <c r="GS275" i="7"/>
  <c r="GW275" i="7"/>
  <c r="HA275" i="7"/>
  <c r="HE275" i="7"/>
  <c r="HK275" i="7"/>
  <c r="HO275" i="7"/>
  <c r="HS275" i="7"/>
  <c r="HW275" i="7"/>
  <c r="IA275" i="7"/>
  <c r="IE275" i="7"/>
  <c r="II275" i="7"/>
  <c r="IM275" i="7"/>
  <c r="IQ275" i="7"/>
  <c r="IU275" i="7"/>
  <c r="IY275" i="7"/>
  <c r="JC275" i="7"/>
  <c r="JG275" i="7"/>
  <c r="JK275" i="7"/>
  <c r="JO275" i="7"/>
  <c r="JS275" i="7"/>
  <c r="AQ275" i="7"/>
  <c r="AU275" i="7"/>
  <c r="AY275" i="7"/>
  <c r="BC275" i="7"/>
  <c r="BG275" i="7"/>
  <c r="BK275" i="7"/>
  <c r="BO275" i="7"/>
  <c r="BS275" i="7"/>
  <c r="BW275" i="7"/>
  <c r="CA275" i="7"/>
  <c r="CE275" i="7"/>
  <c r="CI275" i="7"/>
  <c r="CM275" i="7"/>
  <c r="CQ275" i="7"/>
  <c r="CU275" i="7"/>
  <c r="CY275" i="7"/>
  <c r="DC275" i="7"/>
  <c r="DG275" i="7"/>
  <c r="DK275" i="7"/>
  <c r="DO275" i="7"/>
  <c r="DS275" i="7"/>
  <c r="DW275" i="7"/>
  <c r="EA275" i="7"/>
  <c r="EE275" i="7"/>
  <c r="EI275" i="7"/>
  <c r="EM275" i="7"/>
  <c r="EQ275" i="7"/>
  <c r="EU275" i="7"/>
  <c r="EY275" i="7"/>
  <c r="FC275" i="7"/>
  <c r="FG275" i="7"/>
  <c r="FK275" i="7"/>
  <c r="FO275" i="7"/>
  <c r="FS275" i="7"/>
  <c r="FW275" i="7"/>
  <c r="GA275" i="7"/>
  <c r="GE275" i="7"/>
  <c r="GI275" i="7"/>
  <c r="GP275" i="7"/>
  <c r="GT275" i="7"/>
  <c r="GX275" i="7"/>
  <c r="HB275" i="7"/>
  <c r="HH275" i="7"/>
  <c r="HL275" i="7"/>
  <c r="HP275" i="7"/>
  <c r="HT275" i="7"/>
  <c r="HX275" i="7"/>
  <c r="IB275" i="7"/>
  <c r="IF275" i="7"/>
  <c r="IJ275" i="7"/>
  <c r="IN275" i="7"/>
  <c r="IR275" i="7"/>
  <c r="IV275" i="7"/>
  <c r="IZ275" i="7"/>
  <c r="JD275" i="7"/>
  <c r="JH275" i="7"/>
  <c r="JL275" i="7"/>
  <c r="JP275" i="7"/>
  <c r="JT275" i="7"/>
  <c r="AN273" i="7"/>
  <c r="AR273" i="7"/>
  <c r="AV273" i="7"/>
  <c r="AZ273" i="7"/>
  <c r="BD273" i="7"/>
  <c r="BH273" i="7"/>
  <c r="BL273" i="7"/>
  <c r="BP273" i="7"/>
  <c r="BT273" i="7"/>
  <c r="BX273" i="7"/>
  <c r="CB273" i="7"/>
  <c r="CF273" i="7"/>
  <c r="CJ273" i="7"/>
  <c r="CN273" i="7"/>
  <c r="CR273" i="7"/>
  <c r="CV273" i="7"/>
  <c r="CZ273" i="7"/>
  <c r="DD273" i="7"/>
  <c r="DH273" i="7"/>
  <c r="DL273" i="7"/>
  <c r="DP273" i="7"/>
  <c r="DT273" i="7"/>
  <c r="DX273" i="7"/>
  <c r="EB273" i="7"/>
  <c r="EF273" i="7"/>
  <c r="EJ273" i="7"/>
  <c r="EN273" i="7"/>
  <c r="ER273" i="7"/>
  <c r="EV273" i="7"/>
  <c r="EZ273" i="7"/>
  <c r="FD273" i="7"/>
  <c r="FH273" i="7"/>
  <c r="FL273" i="7"/>
  <c r="FP273" i="7"/>
  <c r="FT273" i="7"/>
  <c r="FX273" i="7"/>
  <c r="GB273" i="7"/>
  <c r="GF273" i="7"/>
  <c r="GJ273" i="7"/>
  <c r="GP273" i="7"/>
  <c r="GU273" i="7"/>
  <c r="GY273" i="7"/>
  <c r="HC273" i="7"/>
  <c r="HI273" i="7"/>
  <c r="HM273" i="7"/>
  <c r="HQ273" i="7"/>
  <c r="HU273" i="7"/>
  <c r="HY273" i="7"/>
  <c r="IC273" i="7"/>
  <c r="IG273" i="7"/>
  <c r="IK273" i="7"/>
  <c r="IO273" i="7"/>
  <c r="IS273" i="7"/>
  <c r="IW273" i="7"/>
  <c r="JA273" i="7"/>
  <c r="JE273" i="7"/>
  <c r="JI273" i="7"/>
  <c r="JM273" i="7"/>
  <c r="JQ273" i="7"/>
  <c r="JU273" i="7"/>
  <c r="AO273" i="7"/>
  <c r="AS273" i="7"/>
  <c r="AW273" i="7"/>
  <c r="BA273" i="7"/>
  <c r="BE273" i="7"/>
  <c r="BI273" i="7"/>
  <c r="BM273" i="7"/>
  <c r="BQ273" i="7"/>
  <c r="BU273" i="7"/>
  <c r="BY273" i="7"/>
  <c r="CC273" i="7"/>
  <c r="CG273" i="7"/>
  <c r="CK273" i="7"/>
  <c r="CO273" i="7"/>
  <c r="CS273" i="7"/>
  <c r="CW273" i="7"/>
  <c r="DA273" i="7"/>
  <c r="DE273" i="7"/>
  <c r="DI273" i="7"/>
  <c r="DM273" i="7"/>
  <c r="DQ273" i="7"/>
  <c r="DU273" i="7"/>
  <c r="DY273" i="7"/>
  <c r="EC273" i="7"/>
  <c r="EG273" i="7"/>
  <c r="EK273" i="7"/>
  <c r="EO273" i="7"/>
  <c r="ES273" i="7"/>
  <c r="EW273" i="7"/>
  <c r="FA273" i="7"/>
  <c r="FE273" i="7"/>
  <c r="FI273" i="7"/>
  <c r="FM273" i="7"/>
  <c r="FQ273" i="7"/>
  <c r="FU273" i="7"/>
  <c r="FY273" i="7"/>
  <c r="GC273" i="7"/>
  <c r="GG273" i="7"/>
  <c r="GK273" i="7"/>
  <c r="GQ273" i="7"/>
  <c r="GV273" i="7"/>
  <c r="GZ273" i="7"/>
  <c r="HD273" i="7"/>
  <c r="HJ273" i="7"/>
  <c r="HN273" i="7"/>
  <c r="HR273" i="7"/>
  <c r="HV273" i="7"/>
  <c r="HZ273" i="7"/>
  <c r="ID273" i="7"/>
  <c r="IH273" i="7"/>
  <c r="IL273" i="7"/>
  <c r="IP273" i="7"/>
  <c r="IT273" i="7"/>
  <c r="IX273" i="7"/>
  <c r="JB273" i="7"/>
  <c r="JF273" i="7"/>
  <c r="JJ273" i="7"/>
  <c r="JN273" i="7"/>
  <c r="JR273" i="7"/>
  <c r="AP273" i="7"/>
  <c r="AT273" i="7"/>
  <c r="AX273" i="7"/>
  <c r="BB273" i="7"/>
  <c r="BF273" i="7"/>
  <c r="BJ273" i="7"/>
  <c r="BN273" i="7"/>
  <c r="BR273" i="7"/>
  <c r="BV273" i="7"/>
  <c r="BZ273" i="7"/>
  <c r="CD273" i="7"/>
  <c r="CH273" i="7"/>
  <c r="CL273" i="7"/>
  <c r="CP273" i="7"/>
  <c r="CT273" i="7"/>
  <c r="CX273" i="7"/>
  <c r="DB273" i="7"/>
  <c r="DF273" i="7"/>
  <c r="DJ273" i="7"/>
  <c r="DN273" i="7"/>
  <c r="DR273" i="7"/>
  <c r="DV273" i="7"/>
  <c r="DZ273" i="7"/>
  <c r="ED273" i="7"/>
  <c r="EH273" i="7"/>
  <c r="EL273" i="7"/>
  <c r="EP273" i="7"/>
  <c r="ET273" i="7"/>
  <c r="EX273" i="7"/>
  <c r="FB273" i="7"/>
  <c r="FF273" i="7"/>
  <c r="FJ273" i="7"/>
  <c r="FN273" i="7"/>
  <c r="FR273" i="7"/>
  <c r="FV273" i="7"/>
  <c r="FZ273" i="7"/>
  <c r="GD273" i="7"/>
  <c r="GH273" i="7"/>
  <c r="GM273" i="7"/>
  <c r="GS273" i="7"/>
  <c r="GW273" i="7"/>
  <c r="HA273" i="7"/>
  <c r="HE273" i="7"/>
  <c r="HK273" i="7"/>
  <c r="HO273" i="7"/>
  <c r="HS273" i="7"/>
  <c r="HW273" i="7"/>
  <c r="IA273" i="7"/>
  <c r="IE273" i="7"/>
  <c r="II273" i="7"/>
  <c r="IM273" i="7"/>
  <c r="IQ273" i="7"/>
  <c r="IU273" i="7"/>
  <c r="IY273" i="7"/>
  <c r="JC273" i="7"/>
  <c r="JG273" i="7"/>
  <c r="JK273" i="7"/>
  <c r="JO273" i="7"/>
  <c r="JS273" i="7"/>
  <c r="AQ273" i="7"/>
  <c r="AU273" i="7"/>
  <c r="AY273" i="7"/>
  <c r="BC273" i="7"/>
  <c r="BG273" i="7"/>
  <c r="BK273" i="7"/>
  <c r="BO273" i="7"/>
  <c r="BS273" i="7"/>
  <c r="BW273" i="7"/>
  <c r="CA273" i="7"/>
  <c r="CE273" i="7"/>
  <c r="CI273" i="7"/>
  <c r="CM273" i="7"/>
  <c r="CQ273" i="7"/>
  <c r="CU273" i="7"/>
  <c r="CY273" i="7"/>
  <c r="DC273" i="7"/>
  <c r="DG273" i="7"/>
  <c r="DK273" i="7"/>
  <c r="DO273" i="7"/>
  <c r="DS273" i="7"/>
  <c r="DW273" i="7"/>
  <c r="EA273" i="7"/>
  <c r="EE273" i="7"/>
  <c r="EI273" i="7"/>
  <c r="EM273" i="7"/>
  <c r="EQ273" i="7"/>
  <c r="EU273" i="7"/>
  <c r="EY273" i="7"/>
  <c r="FC273" i="7"/>
  <c r="FG273" i="7"/>
  <c r="FK273" i="7"/>
  <c r="FO273" i="7"/>
  <c r="FS273" i="7"/>
  <c r="FW273" i="7"/>
  <c r="GA273" i="7"/>
  <c r="GE273" i="7"/>
  <c r="GI273" i="7"/>
  <c r="GN273" i="7"/>
  <c r="GT273" i="7"/>
  <c r="GX273" i="7"/>
  <c r="HB273" i="7"/>
  <c r="HH273" i="7"/>
  <c r="HL273" i="7"/>
  <c r="HP273" i="7"/>
  <c r="HT273" i="7"/>
  <c r="HX273" i="7"/>
  <c r="IB273" i="7"/>
  <c r="IF273" i="7"/>
  <c r="IJ273" i="7"/>
  <c r="IN273" i="7"/>
  <c r="IR273" i="7"/>
  <c r="IV273" i="7"/>
  <c r="IZ273" i="7"/>
  <c r="JD273" i="7"/>
  <c r="JH273" i="7"/>
  <c r="JL273" i="7"/>
  <c r="JP273" i="7"/>
  <c r="JT273" i="7"/>
  <c r="AN271" i="7"/>
  <c r="AR271" i="7"/>
  <c r="AV271" i="7"/>
  <c r="AZ271" i="7"/>
  <c r="BD271" i="7"/>
  <c r="BH271" i="7"/>
  <c r="BL271" i="7"/>
  <c r="BP271" i="7"/>
  <c r="BT271" i="7"/>
  <c r="BX271" i="7"/>
  <c r="CB271" i="7"/>
  <c r="CF271" i="7"/>
  <c r="CJ271" i="7"/>
  <c r="CN271" i="7"/>
  <c r="CR271" i="7"/>
  <c r="CV271" i="7"/>
  <c r="CZ271" i="7"/>
  <c r="DD271" i="7"/>
  <c r="DH271" i="7"/>
  <c r="DL271" i="7"/>
  <c r="DP271" i="7"/>
  <c r="DT271" i="7"/>
  <c r="DX271" i="7"/>
  <c r="EB271" i="7"/>
  <c r="EF271" i="7"/>
  <c r="EJ271" i="7"/>
  <c r="EN271" i="7"/>
  <c r="ER271" i="7"/>
  <c r="EV271" i="7"/>
  <c r="EZ271" i="7"/>
  <c r="FD271" i="7"/>
  <c r="FH271" i="7"/>
  <c r="FL271" i="7"/>
  <c r="FP271" i="7"/>
  <c r="FT271" i="7"/>
  <c r="FX271" i="7"/>
  <c r="GB271" i="7"/>
  <c r="GF271" i="7"/>
  <c r="GJ271" i="7"/>
  <c r="GN271" i="7"/>
  <c r="GU271" i="7"/>
  <c r="GY271" i="7"/>
  <c r="HC271" i="7"/>
  <c r="HI271" i="7"/>
  <c r="HM271" i="7"/>
  <c r="HQ271" i="7"/>
  <c r="HU271" i="7"/>
  <c r="HY271" i="7"/>
  <c r="IC271" i="7"/>
  <c r="IG271" i="7"/>
  <c r="IK271" i="7"/>
  <c r="IO271" i="7"/>
  <c r="IS271" i="7"/>
  <c r="IW271" i="7"/>
  <c r="JA271" i="7"/>
  <c r="JE271" i="7"/>
  <c r="JI271" i="7"/>
  <c r="JM271" i="7"/>
  <c r="JQ271" i="7"/>
  <c r="JU271" i="7"/>
  <c r="AO271" i="7"/>
  <c r="AS271" i="7"/>
  <c r="AW271" i="7"/>
  <c r="BA271" i="7"/>
  <c r="BE271" i="7"/>
  <c r="BI271" i="7"/>
  <c r="BM271" i="7"/>
  <c r="BQ271" i="7"/>
  <c r="BU271" i="7"/>
  <c r="BY271" i="7"/>
  <c r="CC271" i="7"/>
  <c r="CG271" i="7"/>
  <c r="CK271" i="7"/>
  <c r="CO271" i="7"/>
  <c r="CS271" i="7"/>
  <c r="CW271" i="7"/>
  <c r="DA271" i="7"/>
  <c r="DE271" i="7"/>
  <c r="DI271" i="7"/>
  <c r="DM271" i="7"/>
  <c r="DQ271" i="7"/>
  <c r="DU271" i="7"/>
  <c r="DY271" i="7"/>
  <c r="EC271" i="7"/>
  <c r="EG271" i="7"/>
  <c r="EK271" i="7"/>
  <c r="EO271" i="7"/>
  <c r="ES271" i="7"/>
  <c r="EW271" i="7"/>
  <c r="FA271" i="7"/>
  <c r="FE271" i="7"/>
  <c r="FI271" i="7"/>
  <c r="FM271" i="7"/>
  <c r="FQ271" i="7"/>
  <c r="FU271" i="7"/>
  <c r="FY271" i="7"/>
  <c r="GC271" i="7"/>
  <c r="GG271" i="7"/>
  <c r="GK271" i="7"/>
  <c r="GP271" i="7"/>
  <c r="GV271" i="7"/>
  <c r="GZ271" i="7"/>
  <c r="HD271" i="7"/>
  <c r="HJ271" i="7"/>
  <c r="HN271" i="7"/>
  <c r="HR271" i="7"/>
  <c r="HV271" i="7"/>
  <c r="HZ271" i="7"/>
  <c r="ID271" i="7"/>
  <c r="IH271" i="7"/>
  <c r="IL271" i="7"/>
  <c r="IP271" i="7"/>
  <c r="IT271" i="7"/>
  <c r="IX271" i="7"/>
  <c r="JB271" i="7"/>
  <c r="JF271" i="7"/>
  <c r="JJ271" i="7"/>
  <c r="JN271" i="7"/>
  <c r="JR271" i="7"/>
  <c r="AP271" i="7"/>
  <c r="AT271" i="7"/>
  <c r="AX271" i="7"/>
  <c r="BB271" i="7"/>
  <c r="BF271" i="7"/>
  <c r="BJ271" i="7"/>
  <c r="BN271" i="7"/>
  <c r="BR271" i="7"/>
  <c r="BV271" i="7"/>
  <c r="BZ271" i="7"/>
  <c r="CD271" i="7"/>
  <c r="CH271" i="7"/>
  <c r="CL271" i="7"/>
  <c r="CP271" i="7"/>
  <c r="CT271" i="7"/>
  <c r="CX271" i="7"/>
  <c r="DB271" i="7"/>
  <c r="DF271" i="7"/>
  <c r="DJ271" i="7"/>
  <c r="DN271" i="7"/>
  <c r="DR271" i="7"/>
  <c r="DV271" i="7"/>
  <c r="DZ271" i="7"/>
  <c r="ED271" i="7"/>
  <c r="EH271" i="7"/>
  <c r="EL271" i="7"/>
  <c r="EP271" i="7"/>
  <c r="ET271" i="7"/>
  <c r="EX271" i="7"/>
  <c r="FB271" i="7"/>
  <c r="FF271" i="7"/>
  <c r="FJ271" i="7"/>
  <c r="FN271" i="7"/>
  <c r="FR271" i="7"/>
  <c r="FV271" i="7"/>
  <c r="FZ271" i="7"/>
  <c r="GD271" i="7"/>
  <c r="GH271" i="7"/>
  <c r="GL271" i="7"/>
  <c r="GQ271" i="7"/>
  <c r="GW271" i="7"/>
  <c r="HA271" i="7"/>
  <c r="HE271" i="7"/>
  <c r="HK271" i="7"/>
  <c r="HO271" i="7"/>
  <c r="HS271" i="7"/>
  <c r="HW271" i="7"/>
  <c r="IA271" i="7"/>
  <c r="IE271" i="7"/>
  <c r="II271" i="7"/>
  <c r="IM271" i="7"/>
  <c r="IQ271" i="7"/>
  <c r="IU271" i="7"/>
  <c r="IY271" i="7"/>
  <c r="JC271" i="7"/>
  <c r="JG271" i="7"/>
  <c r="JK271" i="7"/>
  <c r="JO271" i="7"/>
  <c r="JS271" i="7"/>
  <c r="AQ271" i="7"/>
  <c r="AU271" i="7"/>
  <c r="AY271" i="7"/>
  <c r="BC271" i="7"/>
  <c r="BG271" i="7"/>
  <c r="BK271" i="7"/>
  <c r="BO271" i="7"/>
  <c r="BS271" i="7"/>
  <c r="BW271" i="7"/>
  <c r="CA271" i="7"/>
  <c r="CE271" i="7"/>
  <c r="CI271" i="7"/>
  <c r="CM271" i="7"/>
  <c r="CQ271" i="7"/>
  <c r="CU271" i="7"/>
  <c r="CY271" i="7"/>
  <c r="DC271" i="7"/>
  <c r="DG271" i="7"/>
  <c r="DK271" i="7"/>
  <c r="DO271" i="7"/>
  <c r="DS271" i="7"/>
  <c r="DW271" i="7"/>
  <c r="EA271" i="7"/>
  <c r="EE271" i="7"/>
  <c r="EI271" i="7"/>
  <c r="EM271" i="7"/>
  <c r="EQ271" i="7"/>
  <c r="EU271" i="7"/>
  <c r="EY271" i="7"/>
  <c r="FC271" i="7"/>
  <c r="FG271" i="7"/>
  <c r="FK271" i="7"/>
  <c r="FO271" i="7"/>
  <c r="FS271" i="7"/>
  <c r="FW271" i="7"/>
  <c r="GA271" i="7"/>
  <c r="GE271" i="7"/>
  <c r="GI271" i="7"/>
  <c r="GM271" i="7"/>
  <c r="GT271" i="7"/>
  <c r="GX271" i="7"/>
  <c r="HB271" i="7"/>
  <c r="HH271" i="7"/>
  <c r="HL271" i="7"/>
  <c r="HP271" i="7"/>
  <c r="HT271" i="7"/>
  <c r="HX271" i="7"/>
  <c r="IB271" i="7"/>
  <c r="IF271" i="7"/>
  <c r="IJ271" i="7"/>
  <c r="IN271" i="7"/>
  <c r="IR271" i="7"/>
  <c r="IV271" i="7"/>
  <c r="IZ271" i="7"/>
  <c r="JD271" i="7"/>
  <c r="JH271" i="7"/>
  <c r="JL271" i="7"/>
  <c r="JP271" i="7"/>
  <c r="JT271" i="7"/>
  <c r="HF270" i="7"/>
  <c r="P270" i="7"/>
  <c r="Q270" i="7" s="1"/>
  <c r="AN268" i="7"/>
  <c r="AR268" i="7"/>
  <c r="AV268" i="7"/>
  <c r="AZ268" i="7"/>
  <c r="BD268" i="7"/>
  <c r="BH268" i="7"/>
  <c r="BL268" i="7"/>
  <c r="BP268" i="7"/>
  <c r="BT268" i="7"/>
  <c r="BX268" i="7"/>
  <c r="CB268" i="7"/>
  <c r="CF268" i="7"/>
  <c r="CJ268" i="7"/>
  <c r="CN268" i="7"/>
  <c r="CR268" i="7"/>
  <c r="CV268" i="7"/>
  <c r="CZ268" i="7"/>
  <c r="DD268" i="7"/>
  <c r="DH268" i="7"/>
  <c r="DL268" i="7"/>
  <c r="DP268" i="7"/>
  <c r="DT268" i="7"/>
  <c r="DX268" i="7"/>
  <c r="EB268" i="7"/>
  <c r="EF268" i="7"/>
  <c r="EJ268" i="7"/>
  <c r="EN268" i="7"/>
  <c r="ER268" i="7"/>
  <c r="EV268" i="7"/>
  <c r="EZ268" i="7"/>
  <c r="FD268" i="7"/>
  <c r="FH268" i="7"/>
  <c r="FL268" i="7"/>
  <c r="FP268" i="7"/>
  <c r="FT268" i="7"/>
  <c r="FX268" i="7"/>
  <c r="GB268" i="7"/>
  <c r="GF268" i="7"/>
  <c r="GJ268" i="7"/>
  <c r="GP268" i="7"/>
  <c r="GT268" i="7"/>
  <c r="GX268" i="7"/>
  <c r="HB268" i="7"/>
  <c r="HH268" i="7"/>
  <c r="HL268" i="7"/>
  <c r="HP268" i="7"/>
  <c r="HT268" i="7"/>
  <c r="HX268" i="7"/>
  <c r="IB268" i="7"/>
  <c r="IF268" i="7"/>
  <c r="IJ268" i="7"/>
  <c r="IN268" i="7"/>
  <c r="IR268" i="7"/>
  <c r="IV268" i="7"/>
  <c r="IZ268" i="7"/>
  <c r="JD268" i="7"/>
  <c r="JH268" i="7"/>
  <c r="JL268" i="7"/>
  <c r="JP268" i="7"/>
  <c r="JT268" i="7"/>
  <c r="AO268" i="7"/>
  <c r="AS268" i="7"/>
  <c r="AW268" i="7"/>
  <c r="BA268" i="7"/>
  <c r="BE268" i="7"/>
  <c r="BI268" i="7"/>
  <c r="BM268" i="7"/>
  <c r="BQ268" i="7"/>
  <c r="BU268" i="7"/>
  <c r="BY268" i="7"/>
  <c r="CC268" i="7"/>
  <c r="CG268" i="7"/>
  <c r="CK268" i="7"/>
  <c r="CO268" i="7"/>
  <c r="CS268" i="7"/>
  <c r="CW268" i="7"/>
  <c r="DA268" i="7"/>
  <c r="DE268" i="7"/>
  <c r="DI268" i="7"/>
  <c r="DM268" i="7"/>
  <c r="DQ268" i="7"/>
  <c r="DU268" i="7"/>
  <c r="DY268" i="7"/>
  <c r="EC268" i="7"/>
  <c r="EG268" i="7"/>
  <c r="EK268" i="7"/>
  <c r="EO268" i="7"/>
  <c r="ES268" i="7"/>
  <c r="EW268" i="7"/>
  <c r="FA268" i="7"/>
  <c r="FE268" i="7"/>
  <c r="FI268" i="7"/>
  <c r="FM268" i="7"/>
  <c r="FQ268" i="7"/>
  <c r="FU268" i="7"/>
  <c r="FY268" i="7"/>
  <c r="GC268" i="7"/>
  <c r="GG268" i="7"/>
  <c r="GK268" i="7"/>
  <c r="GQ268" i="7"/>
  <c r="GU268" i="7"/>
  <c r="GY268" i="7"/>
  <c r="HC268" i="7"/>
  <c r="HI268" i="7"/>
  <c r="HM268" i="7"/>
  <c r="HQ268" i="7"/>
  <c r="HU268" i="7"/>
  <c r="HY268" i="7"/>
  <c r="IC268" i="7"/>
  <c r="IG268" i="7"/>
  <c r="IK268" i="7"/>
  <c r="IO268" i="7"/>
  <c r="IS268" i="7"/>
  <c r="IW268" i="7"/>
  <c r="JA268" i="7"/>
  <c r="JE268" i="7"/>
  <c r="JI268" i="7"/>
  <c r="JM268" i="7"/>
  <c r="JQ268" i="7"/>
  <c r="JU268" i="7"/>
  <c r="AP268" i="7"/>
  <c r="AT268" i="7"/>
  <c r="AX268" i="7"/>
  <c r="BB268" i="7"/>
  <c r="BF268" i="7"/>
  <c r="BJ268" i="7"/>
  <c r="BN268" i="7"/>
  <c r="BR268" i="7"/>
  <c r="BV268" i="7"/>
  <c r="BZ268" i="7"/>
  <c r="CD268" i="7"/>
  <c r="CH268" i="7"/>
  <c r="CL268" i="7"/>
  <c r="CP268" i="7"/>
  <c r="CT268" i="7"/>
  <c r="CX268" i="7"/>
  <c r="DB268" i="7"/>
  <c r="DF268" i="7"/>
  <c r="DJ268" i="7"/>
  <c r="DN268" i="7"/>
  <c r="DR268" i="7"/>
  <c r="DV268" i="7"/>
  <c r="DZ268" i="7"/>
  <c r="ED268" i="7"/>
  <c r="EH268" i="7"/>
  <c r="EL268" i="7"/>
  <c r="EP268" i="7"/>
  <c r="ET268" i="7"/>
  <c r="EX268" i="7"/>
  <c r="FB268" i="7"/>
  <c r="FF268" i="7"/>
  <c r="FJ268" i="7"/>
  <c r="FN268" i="7"/>
  <c r="FR268" i="7"/>
  <c r="FV268" i="7"/>
  <c r="FZ268" i="7"/>
  <c r="GD268" i="7"/>
  <c r="GH268" i="7"/>
  <c r="GL268" i="7"/>
  <c r="GR268" i="7"/>
  <c r="GV268" i="7"/>
  <c r="GZ268" i="7"/>
  <c r="HD268" i="7"/>
  <c r="HJ268" i="7"/>
  <c r="HN268" i="7"/>
  <c r="HR268" i="7"/>
  <c r="HV268" i="7"/>
  <c r="HZ268" i="7"/>
  <c r="ID268" i="7"/>
  <c r="IH268" i="7"/>
  <c r="IL268" i="7"/>
  <c r="IP268" i="7"/>
  <c r="IT268" i="7"/>
  <c r="IX268" i="7"/>
  <c r="JB268" i="7"/>
  <c r="JF268" i="7"/>
  <c r="JJ268" i="7"/>
  <c r="JN268" i="7"/>
  <c r="JR268" i="7"/>
  <c r="AQ268" i="7"/>
  <c r="AU268" i="7"/>
  <c r="AY268" i="7"/>
  <c r="BC268" i="7"/>
  <c r="BG268" i="7"/>
  <c r="BK268" i="7"/>
  <c r="BO268" i="7"/>
  <c r="BS268" i="7"/>
  <c r="BW268" i="7"/>
  <c r="CA268" i="7"/>
  <c r="CE268" i="7"/>
  <c r="CI268" i="7"/>
  <c r="CM268" i="7"/>
  <c r="CQ268" i="7"/>
  <c r="CU268" i="7"/>
  <c r="CY268" i="7"/>
  <c r="DC268" i="7"/>
  <c r="DG268" i="7"/>
  <c r="DK268" i="7"/>
  <c r="DO268" i="7"/>
  <c r="DS268" i="7"/>
  <c r="DW268" i="7"/>
  <c r="EA268" i="7"/>
  <c r="EE268" i="7"/>
  <c r="EI268" i="7"/>
  <c r="EM268" i="7"/>
  <c r="EQ268" i="7"/>
  <c r="EU268" i="7"/>
  <c r="EY268" i="7"/>
  <c r="FC268" i="7"/>
  <c r="FG268" i="7"/>
  <c r="FK268" i="7"/>
  <c r="FO268" i="7"/>
  <c r="FS268" i="7"/>
  <c r="FW268" i="7"/>
  <c r="GA268" i="7"/>
  <c r="GE268" i="7"/>
  <c r="GI268" i="7"/>
  <c r="GN268" i="7"/>
  <c r="GS268" i="7"/>
  <c r="GW268" i="7"/>
  <c r="HA268" i="7"/>
  <c r="HE268" i="7"/>
  <c r="HK268" i="7"/>
  <c r="HO268" i="7"/>
  <c r="HS268" i="7"/>
  <c r="HW268" i="7"/>
  <c r="IA268" i="7"/>
  <c r="IE268" i="7"/>
  <c r="II268" i="7"/>
  <c r="IM268" i="7"/>
  <c r="IQ268" i="7"/>
  <c r="IU268" i="7"/>
  <c r="IY268" i="7"/>
  <c r="JC268" i="7"/>
  <c r="JG268" i="7"/>
  <c r="JK268" i="7"/>
  <c r="JO268" i="7"/>
  <c r="JS268" i="7"/>
  <c r="AP266" i="7"/>
  <c r="AT266" i="7"/>
  <c r="AX266" i="7"/>
  <c r="BB266" i="7"/>
  <c r="BF266" i="7"/>
  <c r="BJ266" i="7"/>
  <c r="BN266" i="7"/>
  <c r="BR266" i="7"/>
  <c r="BV266" i="7"/>
  <c r="BZ266" i="7"/>
  <c r="CD266" i="7"/>
  <c r="CH266" i="7"/>
  <c r="CL266" i="7"/>
  <c r="CP266" i="7"/>
  <c r="CT266" i="7"/>
  <c r="CX266" i="7"/>
  <c r="DB266" i="7"/>
  <c r="DF266" i="7"/>
  <c r="DJ266" i="7"/>
  <c r="DN266" i="7"/>
  <c r="DR266" i="7"/>
  <c r="DV266" i="7"/>
  <c r="DZ266" i="7"/>
  <c r="ED266" i="7"/>
  <c r="EH266" i="7"/>
  <c r="EL266" i="7"/>
  <c r="EP266" i="7"/>
  <c r="ET266" i="7"/>
  <c r="EX266" i="7"/>
  <c r="FB266" i="7"/>
  <c r="FF266" i="7"/>
  <c r="FJ266" i="7"/>
  <c r="FN266" i="7"/>
  <c r="FR266" i="7"/>
  <c r="FV266" i="7"/>
  <c r="FZ266" i="7"/>
  <c r="GD266" i="7"/>
  <c r="GH266" i="7"/>
  <c r="GL266" i="7"/>
  <c r="GQ266" i="7"/>
  <c r="GU266" i="7"/>
  <c r="GZ266" i="7"/>
  <c r="HD266" i="7"/>
  <c r="HJ266" i="7"/>
  <c r="HN266" i="7"/>
  <c r="HR266" i="7"/>
  <c r="HV266" i="7"/>
  <c r="HZ266" i="7"/>
  <c r="ID266" i="7"/>
  <c r="IH266" i="7"/>
  <c r="IL266" i="7"/>
  <c r="IP266" i="7"/>
  <c r="IT266" i="7"/>
  <c r="IX266" i="7"/>
  <c r="JB266" i="7"/>
  <c r="JF266" i="7"/>
  <c r="JJ266" i="7"/>
  <c r="JN266" i="7"/>
  <c r="JR266" i="7"/>
  <c r="AQ266" i="7"/>
  <c r="AU266" i="7"/>
  <c r="AY266" i="7"/>
  <c r="BC266" i="7"/>
  <c r="BG266" i="7"/>
  <c r="BK266" i="7"/>
  <c r="BO266" i="7"/>
  <c r="BS266" i="7"/>
  <c r="BW266" i="7"/>
  <c r="CA266" i="7"/>
  <c r="CE266" i="7"/>
  <c r="CI266" i="7"/>
  <c r="CM266" i="7"/>
  <c r="CQ266" i="7"/>
  <c r="CU266" i="7"/>
  <c r="CY266" i="7"/>
  <c r="DC266" i="7"/>
  <c r="DG266" i="7"/>
  <c r="DK266" i="7"/>
  <c r="DO266" i="7"/>
  <c r="DS266" i="7"/>
  <c r="DW266" i="7"/>
  <c r="EA266" i="7"/>
  <c r="EE266" i="7"/>
  <c r="EI266" i="7"/>
  <c r="EM266" i="7"/>
  <c r="EQ266" i="7"/>
  <c r="EU266" i="7"/>
  <c r="EY266" i="7"/>
  <c r="FC266" i="7"/>
  <c r="FG266" i="7"/>
  <c r="FK266" i="7"/>
  <c r="FO266" i="7"/>
  <c r="FS266" i="7"/>
  <c r="FW266" i="7"/>
  <c r="GA266" i="7"/>
  <c r="GE266" i="7"/>
  <c r="GI266" i="7"/>
  <c r="GM266" i="7"/>
  <c r="GR266" i="7"/>
  <c r="GW266" i="7"/>
  <c r="HA266" i="7"/>
  <c r="HE266" i="7"/>
  <c r="HK266" i="7"/>
  <c r="HO266" i="7"/>
  <c r="HS266" i="7"/>
  <c r="HW266" i="7"/>
  <c r="IA266" i="7"/>
  <c r="IE266" i="7"/>
  <c r="II266" i="7"/>
  <c r="IM266" i="7"/>
  <c r="IQ266" i="7"/>
  <c r="IU266" i="7"/>
  <c r="IY266" i="7"/>
  <c r="JC266" i="7"/>
  <c r="JG266" i="7"/>
  <c r="JK266" i="7"/>
  <c r="JO266" i="7"/>
  <c r="JS266" i="7"/>
  <c r="AR266" i="7"/>
  <c r="AV266" i="7"/>
  <c r="AZ266" i="7"/>
  <c r="BD266" i="7"/>
  <c r="BH266" i="7"/>
  <c r="BL266" i="7"/>
  <c r="BP266" i="7"/>
  <c r="BT266" i="7"/>
  <c r="BX266" i="7"/>
  <c r="CB266" i="7"/>
  <c r="CF266" i="7"/>
  <c r="CJ266" i="7"/>
  <c r="CN266" i="7"/>
  <c r="CR266" i="7"/>
  <c r="CV266" i="7"/>
  <c r="CZ266" i="7"/>
  <c r="DD266" i="7"/>
  <c r="DH266" i="7"/>
  <c r="DL266" i="7"/>
  <c r="DP266" i="7"/>
  <c r="DT266" i="7"/>
  <c r="DX266" i="7"/>
  <c r="EB266" i="7"/>
  <c r="EF266" i="7"/>
  <c r="EJ266" i="7"/>
  <c r="EN266" i="7"/>
  <c r="ER266" i="7"/>
  <c r="EV266" i="7"/>
  <c r="EZ266" i="7"/>
  <c r="FD266" i="7"/>
  <c r="FH266" i="7"/>
  <c r="FL266" i="7"/>
  <c r="FP266" i="7"/>
  <c r="FT266" i="7"/>
  <c r="FX266" i="7"/>
  <c r="GB266" i="7"/>
  <c r="GF266" i="7"/>
  <c r="GJ266" i="7"/>
  <c r="GN266" i="7"/>
  <c r="GS266" i="7"/>
  <c r="GX266" i="7"/>
  <c r="HB266" i="7"/>
  <c r="HH266" i="7"/>
  <c r="HL266" i="7"/>
  <c r="HP266" i="7"/>
  <c r="HT266" i="7"/>
  <c r="HX266" i="7"/>
  <c r="IB266" i="7"/>
  <c r="IF266" i="7"/>
  <c r="IJ266" i="7"/>
  <c r="IN266" i="7"/>
  <c r="IR266" i="7"/>
  <c r="IV266" i="7"/>
  <c r="IZ266" i="7"/>
  <c r="JD266" i="7"/>
  <c r="JH266" i="7"/>
  <c r="JL266" i="7"/>
  <c r="JP266" i="7"/>
  <c r="JT266" i="7"/>
  <c r="AO266" i="7"/>
  <c r="AS266" i="7"/>
  <c r="AW266" i="7"/>
  <c r="BA266" i="7"/>
  <c r="BE266" i="7"/>
  <c r="BI266" i="7"/>
  <c r="BM266" i="7"/>
  <c r="BQ266" i="7"/>
  <c r="BU266" i="7"/>
  <c r="BY266" i="7"/>
  <c r="CC266" i="7"/>
  <c r="CG266" i="7"/>
  <c r="CK266" i="7"/>
  <c r="CO266" i="7"/>
  <c r="CS266" i="7"/>
  <c r="CW266" i="7"/>
  <c r="DA266" i="7"/>
  <c r="DE266" i="7"/>
  <c r="DI266" i="7"/>
  <c r="DM266" i="7"/>
  <c r="DQ266" i="7"/>
  <c r="DU266" i="7"/>
  <c r="DY266" i="7"/>
  <c r="EC266" i="7"/>
  <c r="EG266" i="7"/>
  <c r="EK266" i="7"/>
  <c r="EO266" i="7"/>
  <c r="ES266" i="7"/>
  <c r="EW266" i="7"/>
  <c r="FA266" i="7"/>
  <c r="FE266" i="7"/>
  <c r="FI266" i="7"/>
  <c r="FM266" i="7"/>
  <c r="FQ266" i="7"/>
  <c r="FU266" i="7"/>
  <c r="FY266" i="7"/>
  <c r="GC266" i="7"/>
  <c r="GG266" i="7"/>
  <c r="GK266" i="7"/>
  <c r="GP266" i="7"/>
  <c r="GT266" i="7"/>
  <c r="GY266" i="7"/>
  <c r="HC266" i="7"/>
  <c r="HI266" i="7"/>
  <c r="HM266" i="7"/>
  <c r="HQ266" i="7"/>
  <c r="HU266" i="7"/>
  <c r="HY266" i="7"/>
  <c r="IC266" i="7"/>
  <c r="IG266" i="7"/>
  <c r="IK266" i="7"/>
  <c r="IO266" i="7"/>
  <c r="IS266" i="7"/>
  <c r="IW266" i="7"/>
  <c r="JA266" i="7"/>
  <c r="JE266" i="7"/>
  <c r="JI266" i="7"/>
  <c r="JM266" i="7"/>
  <c r="JQ266" i="7"/>
  <c r="JU266" i="7"/>
  <c r="AN264" i="7"/>
  <c r="AR264" i="7"/>
  <c r="AV264" i="7"/>
  <c r="AZ264" i="7"/>
  <c r="BD264" i="7"/>
  <c r="BH264" i="7"/>
  <c r="BL264" i="7"/>
  <c r="BP264" i="7"/>
  <c r="BT264" i="7"/>
  <c r="BX264" i="7"/>
  <c r="CB264" i="7"/>
  <c r="CF264" i="7"/>
  <c r="CJ264" i="7"/>
  <c r="CN264" i="7"/>
  <c r="CR264" i="7"/>
  <c r="CV264" i="7"/>
  <c r="CZ264" i="7"/>
  <c r="DD264" i="7"/>
  <c r="DH264" i="7"/>
  <c r="DL264" i="7"/>
  <c r="DP264" i="7"/>
  <c r="DT264" i="7"/>
  <c r="DX264" i="7"/>
  <c r="EB264" i="7"/>
  <c r="EF264" i="7"/>
  <c r="EJ264" i="7"/>
  <c r="EN264" i="7"/>
  <c r="ER264" i="7"/>
  <c r="EV264" i="7"/>
  <c r="EZ264" i="7"/>
  <c r="FD264" i="7"/>
  <c r="FH264" i="7"/>
  <c r="FL264" i="7"/>
  <c r="FP264" i="7"/>
  <c r="FT264" i="7"/>
  <c r="FX264" i="7"/>
  <c r="GB264" i="7"/>
  <c r="GF264" i="7"/>
  <c r="GJ264" i="7"/>
  <c r="GO264" i="7"/>
  <c r="GS264" i="7"/>
  <c r="GX264" i="7"/>
  <c r="HB264" i="7"/>
  <c r="HH264" i="7"/>
  <c r="HL264" i="7"/>
  <c r="HP264" i="7"/>
  <c r="HT264" i="7"/>
  <c r="HX264" i="7"/>
  <c r="IB264" i="7"/>
  <c r="IF264" i="7"/>
  <c r="IJ264" i="7"/>
  <c r="IN264" i="7"/>
  <c r="IR264" i="7"/>
  <c r="IV264" i="7"/>
  <c r="IZ264" i="7"/>
  <c r="JD264" i="7"/>
  <c r="JH264" i="7"/>
  <c r="JL264" i="7"/>
  <c r="JP264" i="7"/>
  <c r="JT264" i="7"/>
  <c r="AO264" i="7"/>
  <c r="AS264" i="7"/>
  <c r="AW264" i="7"/>
  <c r="BA264" i="7"/>
  <c r="BE264" i="7"/>
  <c r="BI264" i="7"/>
  <c r="BM264" i="7"/>
  <c r="BQ264" i="7"/>
  <c r="BU264" i="7"/>
  <c r="BY264" i="7"/>
  <c r="CC264" i="7"/>
  <c r="CG264" i="7"/>
  <c r="CK264" i="7"/>
  <c r="CO264" i="7"/>
  <c r="CS264" i="7"/>
  <c r="CW264" i="7"/>
  <c r="DA264" i="7"/>
  <c r="DE264" i="7"/>
  <c r="DI264" i="7"/>
  <c r="DM264" i="7"/>
  <c r="DQ264" i="7"/>
  <c r="DU264" i="7"/>
  <c r="DY264" i="7"/>
  <c r="EC264" i="7"/>
  <c r="EG264" i="7"/>
  <c r="EK264" i="7"/>
  <c r="EO264" i="7"/>
  <c r="ES264" i="7"/>
  <c r="EW264" i="7"/>
  <c r="FA264" i="7"/>
  <c r="FE264" i="7"/>
  <c r="FI264" i="7"/>
  <c r="FM264" i="7"/>
  <c r="FQ264" i="7"/>
  <c r="FU264" i="7"/>
  <c r="FY264" i="7"/>
  <c r="GC264" i="7"/>
  <c r="GG264" i="7"/>
  <c r="GK264" i="7"/>
  <c r="GP264" i="7"/>
  <c r="GU264" i="7"/>
  <c r="GY264" i="7"/>
  <c r="HC264" i="7"/>
  <c r="HI264" i="7"/>
  <c r="HM264" i="7"/>
  <c r="HQ264" i="7"/>
  <c r="HU264" i="7"/>
  <c r="HY264" i="7"/>
  <c r="IC264" i="7"/>
  <c r="IG264" i="7"/>
  <c r="IK264" i="7"/>
  <c r="IO264" i="7"/>
  <c r="IS264" i="7"/>
  <c r="IW264" i="7"/>
  <c r="JA264" i="7"/>
  <c r="JE264" i="7"/>
  <c r="JI264" i="7"/>
  <c r="JM264" i="7"/>
  <c r="JQ264" i="7"/>
  <c r="JU264" i="7"/>
  <c r="AP264" i="7"/>
  <c r="AT264" i="7"/>
  <c r="AX264" i="7"/>
  <c r="BB264" i="7"/>
  <c r="BF264" i="7"/>
  <c r="BJ264" i="7"/>
  <c r="BN264" i="7"/>
  <c r="BR264" i="7"/>
  <c r="BV264" i="7"/>
  <c r="BZ264" i="7"/>
  <c r="CD264" i="7"/>
  <c r="CH264" i="7"/>
  <c r="CL264" i="7"/>
  <c r="CP264" i="7"/>
  <c r="CT264" i="7"/>
  <c r="CX264" i="7"/>
  <c r="DB264" i="7"/>
  <c r="DF264" i="7"/>
  <c r="DJ264" i="7"/>
  <c r="DN264" i="7"/>
  <c r="DR264" i="7"/>
  <c r="DV264" i="7"/>
  <c r="DZ264" i="7"/>
  <c r="ED264" i="7"/>
  <c r="EH264" i="7"/>
  <c r="EL264" i="7"/>
  <c r="EP264" i="7"/>
  <c r="ET264" i="7"/>
  <c r="EX264" i="7"/>
  <c r="FB264" i="7"/>
  <c r="FF264" i="7"/>
  <c r="FJ264" i="7"/>
  <c r="FN264" i="7"/>
  <c r="FR264" i="7"/>
  <c r="FV264" i="7"/>
  <c r="FZ264" i="7"/>
  <c r="GD264" i="7"/>
  <c r="GH264" i="7"/>
  <c r="GM264" i="7"/>
  <c r="GQ264" i="7"/>
  <c r="GV264" i="7"/>
  <c r="GZ264" i="7"/>
  <c r="HD264" i="7"/>
  <c r="HJ264" i="7"/>
  <c r="HN264" i="7"/>
  <c r="HR264" i="7"/>
  <c r="HV264" i="7"/>
  <c r="HZ264" i="7"/>
  <c r="ID264" i="7"/>
  <c r="IH264" i="7"/>
  <c r="IL264" i="7"/>
  <c r="IP264" i="7"/>
  <c r="IT264" i="7"/>
  <c r="IX264" i="7"/>
  <c r="JB264" i="7"/>
  <c r="JF264" i="7"/>
  <c r="JJ264" i="7"/>
  <c r="JN264" i="7"/>
  <c r="JR264" i="7"/>
  <c r="AQ264" i="7"/>
  <c r="AU264" i="7"/>
  <c r="AY264" i="7"/>
  <c r="BC264" i="7"/>
  <c r="BG264" i="7"/>
  <c r="BK264" i="7"/>
  <c r="BO264" i="7"/>
  <c r="BS264" i="7"/>
  <c r="BW264" i="7"/>
  <c r="CA264" i="7"/>
  <c r="CE264" i="7"/>
  <c r="CI264" i="7"/>
  <c r="CM264" i="7"/>
  <c r="CQ264" i="7"/>
  <c r="CU264" i="7"/>
  <c r="CY264" i="7"/>
  <c r="DC264" i="7"/>
  <c r="DG264" i="7"/>
  <c r="DK264" i="7"/>
  <c r="DO264" i="7"/>
  <c r="DS264" i="7"/>
  <c r="DW264" i="7"/>
  <c r="EA264" i="7"/>
  <c r="EE264" i="7"/>
  <c r="EI264" i="7"/>
  <c r="EM264" i="7"/>
  <c r="EQ264" i="7"/>
  <c r="EU264" i="7"/>
  <c r="EY264" i="7"/>
  <c r="FC264" i="7"/>
  <c r="FG264" i="7"/>
  <c r="FK264" i="7"/>
  <c r="FO264" i="7"/>
  <c r="FS264" i="7"/>
  <c r="FW264" i="7"/>
  <c r="GA264" i="7"/>
  <c r="GE264" i="7"/>
  <c r="GI264" i="7"/>
  <c r="GN264" i="7"/>
  <c r="GR264" i="7"/>
  <c r="GW264" i="7"/>
  <c r="HA264" i="7"/>
  <c r="HE264" i="7"/>
  <c r="HK264" i="7"/>
  <c r="HO264" i="7"/>
  <c r="HS264" i="7"/>
  <c r="HW264" i="7"/>
  <c r="IA264" i="7"/>
  <c r="IE264" i="7"/>
  <c r="II264" i="7"/>
  <c r="IM264" i="7"/>
  <c r="IQ264" i="7"/>
  <c r="IU264" i="7"/>
  <c r="IY264" i="7"/>
  <c r="JC264" i="7"/>
  <c r="JG264" i="7"/>
  <c r="JK264" i="7"/>
  <c r="JO264" i="7"/>
  <c r="JS264" i="7"/>
  <c r="AN262" i="7"/>
  <c r="AR262" i="7"/>
  <c r="AV262" i="7"/>
  <c r="AZ262" i="7"/>
  <c r="BD262" i="7"/>
  <c r="BH262" i="7"/>
  <c r="BL262" i="7"/>
  <c r="BP262" i="7"/>
  <c r="BT262" i="7"/>
  <c r="BX262" i="7"/>
  <c r="CB262" i="7"/>
  <c r="CF262" i="7"/>
  <c r="CJ262" i="7"/>
  <c r="CN262" i="7"/>
  <c r="CR262" i="7"/>
  <c r="CV262" i="7"/>
  <c r="CZ262" i="7"/>
  <c r="DD262" i="7"/>
  <c r="DH262" i="7"/>
  <c r="DL262" i="7"/>
  <c r="DP262" i="7"/>
  <c r="DT262" i="7"/>
  <c r="DX262" i="7"/>
  <c r="EB262" i="7"/>
  <c r="EF262" i="7"/>
  <c r="EJ262" i="7"/>
  <c r="EN262" i="7"/>
  <c r="ER262" i="7"/>
  <c r="EV262" i="7"/>
  <c r="EZ262" i="7"/>
  <c r="FD262" i="7"/>
  <c r="FH262" i="7"/>
  <c r="FL262" i="7"/>
  <c r="FP262" i="7"/>
  <c r="FT262" i="7"/>
  <c r="FY262" i="7"/>
  <c r="GC262" i="7"/>
  <c r="GG262" i="7"/>
  <c r="GM262" i="7"/>
  <c r="GQ262" i="7"/>
  <c r="GU262" i="7"/>
  <c r="GY262" i="7"/>
  <c r="HC262" i="7"/>
  <c r="HG262" i="7"/>
  <c r="HK262" i="7"/>
  <c r="HO262" i="7"/>
  <c r="HS262" i="7"/>
  <c r="HW262" i="7"/>
  <c r="IA262" i="7"/>
  <c r="IE262" i="7"/>
  <c r="II262" i="7"/>
  <c r="IM262" i="7"/>
  <c r="IQ262" i="7"/>
  <c r="IU262" i="7"/>
  <c r="IY262" i="7"/>
  <c r="JC262" i="7"/>
  <c r="JG262" i="7"/>
  <c r="JK262" i="7"/>
  <c r="JO262" i="7"/>
  <c r="JS262" i="7"/>
  <c r="AO262" i="7"/>
  <c r="AS262" i="7"/>
  <c r="AW262" i="7"/>
  <c r="BA262" i="7"/>
  <c r="BE262" i="7"/>
  <c r="BI262" i="7"/>
  <c r="BM262" i="7"/>
  <c r="BQ262" i="7"/>
  <c r="BU262" i="7"/>
  <c r="BY262" i="7"/>
  <c r="CC262" i="7"/>
  <c r="CG262" i="7"/>
  <c r="CK262" i="7"/>
  <c r="CO262" i="7"/>
  <c r="CS262" i="7"/>
  <c r="CW262" i="7"/>
  <c r="DA262" i="7"/>
  <c r="DE262" i="7"/>
  <c r="DI262" i="7"/>
  <c r="DM262" i="7"/>
  <c r="DQ262" i="7"/>
  <c r="DU262" i="7"/>
  <c r="DY262" i="7"/>
  <c r="EC262" i="7"/>
  <c r="EG262" i="7"/>
  <c r="EK262" i="7"/>
  <c r="EO262" i="7"/>
  <c r="ES262" i="7"/>
  <c r="EW262" i="7"/>
  <c r="FA262" i="7"/>
  <c r="FE262" i="7"/>
  <c r="FI262" i="7"/>
  <c r="FM262" i="7"/>
  <c r="FQ262" i="7"/>
  <c r="FU262" i="7"/>
  <c r="FZ262" i="7"/>
  <c r="GD262" i="7"/>
  <c r="GH262" i="7"/>
  <c r="GN262" i="7"/>
  <c r="GR262" i="7"/>
  <c r="GV262" i="7"/>
  <c r="GZ262" i="7"/>
  <c r="HD262" i="7"/>
  <c r="HH262" i="7"/>
  <c r="HL262" i="7"/>
  <c r="HP262" i="7"/>
  <c r="HT262" i="7"/>
  <c r="HX262" i="7"/>
  <c r="IB262" i="7"/>
  <c r="IF262" i="7"/>
  <c r="IJ262" i="7"/>
  <c r="IN262" i="7"/>
  <c r="IR262" i="7"/>
  <c r="IV262" i="7"/>
  <c r="IZ262" i="7"/>
  <c r="JD262" i="7"/>
  <c r="JH262" i="7"/>
  <c r="JL262" i="7"/>
  <c r="JP262" i="7"/>
  <c r="JT262" i="7"/>
  <c r="AP262" i="7"/>
  <c r="AT262" i="7"/>
  <c r="AX262" i="7"/>
  <c r="BB262" i="7"/>
  <c r="BF262" i="7"/>
  <c r="BJ262" i="7"/>
  <c r="BN262" i="7"/>
  <c r="BR262" i="7"/>
  <c r="BV262" i="7"/>
  <c r="BZ262" i="7"/>
  <c r="CD262" i="7"/>
  <c r="CH262" i="7"/>
  <c r="CL262" i="7"/>
  <c r="CP262" i="7"/>
  <c r="CT262" i="7"/>
  <c r="CX262" i="7"/>
  <c r="DB262" i="7"/>
  <c r="DF262" i="7"/>
  <c r="DJ262" i="7"/>
  <c r="DN262" i="7"/>
  <c r="DR262" i="7"/>
  <c r="DV262" i="7"/>
  <c r="DZ262" i="7"/>
  <c r="ED262" i="7"/>
  <c r="EH262" i="7"/>
  <c r="EL262" i="7"/>
  <c r="EP262" i="7"/>
  <c r="ET262" i="7"/>
  <c r="EX262" i="7"/>
  <c r="FB262" i="7"/>
  <c r="FF262" i="7"/>
  <c r="FJ262" i="7"/>
  <c r="FN262" i="7"/>
  <c r="FR262" i="7"/>
  <c r="FW262" i="7"/>
  <c r="GA262" i="7"/>
  <c r="GE262" i="7"/>
  <c r="GI262" i="7"/>
  <c r="GO262" i="7"/>
  <c r="GS262" i="7"/>
  <c r="GW262" i="7"/>
  <c r="HA262" i="7"/>
  <c r="HE262" i="7"/>
  <c r="HI262" i="7"/>
  <c r="HM262" i="7"/>
  <c r="HQ262" i="7"/>
  <c r="HU262" i="7"/>
  <c r="HY262" i="7"/>
  <c r="IC262" i="7"/>
  <c r="IG262" i="7"/>
  <c r="IK262" i="7"/>
  <c r="IO262" i="7"/>
  <c r="IS262" i="7"/>
  <c r="IW262" i="7"/>
  <c r="JA262" i="7"/>
  <c r="JE262" i="7"/>
  <c r="JI262" i="7"/>
  <c r="JM262" i="7"/>
  <c r="JQ262" i="7"/>
  <c r="JU262" i="7"/>
  <c r="AQ262" i="7"/>
  <c r="AU262" i="7"/>
  <c r="AY262" i="7"/>
  <c r="BC262" i="7"/>
  <c r="BG262" i="7"/>
  <c r="BK262" i="7"/>
  <c r="BO262" i="7"/>
  <c r="BS262" i="7"/>
  <c r="BW262" i="7"/>
  <c r="CA262" i="7"/>
  <c r="CE262" i="7"/>
  <c r="CI262" i="7"/>
  <c r="CM262" i="7"/>
  <c r="CQ262" i="7"/>
  <c r="CU262" i="7"/>
  <c r="CY262" i="7"/>
  <c r="DC262" i="7"/>
  <c r="DG262" i="7"/>
  <c r="DK262" i="7"/>
  <c r="DO262" i="7"/>
  <c r="DS262" i="7"/>
  <c r="DW262" i="7"/>
  <c r="EA262" i="7"/>
  <c r="EE262" i="7"/>
  <c r="EI262" i="7"/>
  <c r="EM262" i="7"/>
  <c r="EQ262" i="7"/>
  <c r="EU262" i="7"/>
  <c r="EY262" i="7"/>
  <c r="FC262" i="7"/>
  <c r="FG262" i="7"/>
  <c r="FK262" i="7"/>
  <c r="FO262" i="7"/>
  <c r="FS262" i="7"/>
  <c r="FX262" i="7"/>
  <c r="GB262" i="7"/>
  <c r="GF262" i="7"/>
  <c r="GL262" i="7"/>
  <c r="GP262" i="7"/>
  <c r="GT262" i="7"/>
  <c r="GX262" i="7"/>
  <c r="HB262" i="7"/>
  <c r="HF262" i="7"/>
  <c r="HJ262" i="7"/>
  <c r="HN262" i="7"/>
  <c r="HR262" i="7"/>
  <c r="HV262" i="7"/>
  <c r="HZ262" i="7"/>
  <c r="ID262" i="7"/>
  <c r="IH262" i="7"/>
  <c r="IL262" i="7"/>
  <c r="IP262" i="7"/>
  <c r="IT262" i="7"/>
  <c r="IX262" i="7"/>
  <c r="JB262" i="7"/>
  <c r="JF262" i="7"/>
  <c r="JJ262" i="7"/>
  <c r="JN262" i="7"/>
  <c r="JR262" i="7"/>
  <c r="AP260" i="7"/>
  <c r="AT260" i="7"/>
  <c r="AX260" i="7"/>
  <c r="BB260" i="7"/>
  <c r="BF260" i="7"/>
  <c r="BJ260" i="7"/>
  <c r="BN260" i="7"/>
  <c r="BR260" i="7"/>
  <c r="BV260" i="7"/>
  <c r="BZ260" i="7"/>
  <c r="CD260" i="7"/>
  <c r="CH260" i="7"/>
  <c r="CL260" i="7"/>
  <c r="CP260" i="7"/>
  <c r="CT260" i="7"/>
  <c r="CX260" i="7"/>
  <c r="DB260" i="7"/>
  <c r="DF260" i="7"/>
  <c r="DJ260" i="7"/>
  <c r="DN260" i="7"/>
  <c r="DR260" i="7"/>
  <c r="DV260" i="7"/>
  <c r="DZ260" i="7"/>
  <c r="ED260" i="7"/>
  <c r="EH260" i="7"/>
  <c r="EL260" i="7"/>
  <c r="EP260" i="7"/>
  <c r="ET260" i="7"/>
  <c r="EX260" i="7"/>
  <c r="FB260" i="7"/>
  <c r="FF260" i="7"/>
  <c r="FJ260" i="7"/>
  <c r="FN260" i="7"/>
  <c r="FR260" i="7"/>
  <c r="FX260" i="7"/>
  <c r="GB260" i="7"/>
  <c r="GF260" i="7"/>
  <c r="GL260" i="7"/>
  <c r="GP260" i="7"/>
  <c r="GT260" i="7"/>
  <c r="GX260" i="7"/>
  <c r="HB260" i="7"/>
  <c r="HF260" i="7"/>
  <c r="HJ260" i="7"/>
  <c r="HN260" i="7"/>
  <c r="HR260" i="7"/>
  <c r="HV260" i="7"/>
  <c r="HZ260" i="7"/>
  <c r="ID260" i="7"/>
  <c r="IH260" i="7"/>
  <c r="IL260" i="7"/>
  <c r="IP260" i="7"/>
  <c r="IT260" i="7"/>
  <c r="IX260" i="7"/>
  <c r="JB260" i="7"/>
  <c r="JF260" i="7"/>
  <c r="JJ260" i="7"/>
  <c r="JN260" i="7"/>
  <c r="JR260" i="7"/>
  <c r="AQ260" i="7"/>
  <c r="AU260" i="7"/>
  <c r="AY260" i="7"/>
  <c r="BC260" i="7"/>
  <c r="BG260" i="7"/>
  <c r="BK260" i="7"/>
  <c r="BO260" i="7"/>
  <c r="BS260" i="7"/>
  <c r="BW260" i="7"/>
  <c r="CA260" i="7"/>
  <c r="CE260" i="7"/>
  <c r="CI260" i="7"/>
  <c r="CM260" i="7"/>
  <c r="CQ260" i="7"/>
  <c r="CU260" i="7"/>
  <c r="CY260" i="7"/>
  <c r="DC260" i="7"/>
  <c r="DG260" i="7"/>
  <c r="DK260" i="7"/>
  <c r="DO260" i="7"/>
  <c r="DS260" i="7"/>
  <c r="DW260" i="7"/>
  <c r="EA260" i="7"/>
  <c r="EE260" i="7"/>
  <c r="EI260" i="7"/>
  <c r="EM260" i="7"/>
  <c r="EQ260" i="7"/>
  <c r="EU260" i="7"/>
  <c r="EY260" i="7"/>
  <c r="FC260" i="7"/>
  <c r="FG260" i="7"/>
  <c r="FK260" i="7"/>
  <c r="FO260" i="7"/>
  <c r="FT260" i="7"/>
  <c r="FY260" i="7"/>
  <c r="GC260" i="7"/>
  <c r="GG260" i="7"/>
  <c r="GM260" i="7"/>
  <c r="GQ260" i="7"/>
  <c r="GU260" i="7"/>
  <c r="GY260" i="7"/>
  <c r="HC260" i="7"/>
  <c r="HG260" i="7"/>
  <c r="HK260" i="7"/>
  <c r="HO260" i="7"/>
  <c r="HS260" i="7"/>
  <c r="HW260" i="7"/>
  <c r="IA260" i="7"/>
  <c r="IE260" i="7"/>
  <c r="II260" i="7"/>
  <c r="IM260" i="7"/>
  <c r="IQ260" i="7"/>
  <c r="IU260" i="7"/>
  <c r="IY260" i="7"/>
  <c r="JC260" i="7"/>
  <c r="JG260" i="7"/>
  <c r="JK260" i="7"/>
  <c r="JO260" i="7"/>
  <c r="JS260" i="7"/>
  <c r="AN260" i="7"/>
  <c r="AR260" i="7"/>
  <c r="AV260" i="7"/>
  <c r="AZ260" i="7"/>
  <c r="BD260" i="7"/>
  <c r="BH260" i="7"/>
  <c r="BL260" i="7"/>
  <c r="BP260" i="7"/>
  <c r="BT260" i="7"/>
  <c r="BX260" i="7"/>
  <c r="CB260" i="7"/>
  <c r="CF260" i="7"/>
  <c r="CJ260" i="7"/>
  <c r="CN260" i="7"/>
  <c r="CR260" i="7"/>
  <c r="CV260" i="7"/>
  <c r="CZ260" i="7"/>
  <c r="DD260" i="7"/>
  <c r="DH260" i="7"/>
  <c r="DL260" i="7"/>
  <c r="DP260" i="7"/>
  <c r="DT260" i="7"/>
  <c r="DX260" i="7"/>
  <c r="EB260" i="7"/>
  <c r="EF260" i="7"/>
  <c r="EJ260" i="7"/>
  <c r="EN260" i="7"/>
  <c r="ER260" i="7"/>
  <c r="EV260" i="7"/>
  <c r="EZ260" i="7"/>
  <c r="FD260" i="7"/>
  <c r="FH260" i="7"/>
  <c r="FL260" i="7"/>
  <c r="FP260" i="7"/>
  <c r="FU260" i="7"/>
  <c r="FZ260" i="7"/>
  <c r="GD260" i="7"/>
  <c r="GH260" i="7"/>
  <c r="GN260" i="7"/>
  <c r="GR260" i="7"/>
  <c r="GV260" i="7"/>
  <c r="GZ260" i="7"/>
  <c r="HD260" i="7"/>
  <c r="HH260" i="7"/>
  <c r="HL260" i="7"/>
  <c r="HP260" i="7"/>
  <c r="HT260" i="7"/>
  <c r="HX260" i="7"/>
  <c r="IB260" i="7"/>
  <c r="IF260" i="7"/>
  <c r="IJ260" i="7"/>
  <c r="IN260" i="7"/>
  <c r="IR260" i="7"/>
  <c r="IV260" i="7"/>
  <c r="IZ260" i="7"/>
  <c r="JD260" i="7"/>
  <c r="JH260" i="7"/>
  <c r="JL260" i="7"/>
  <c r="JP260" i="7"/>
  <c r="JT260" i="7"/>
  <c r="AO260" i="7"/>
  <c r="AS260" i="7"/>
  <c r="AW260" i="7"/>
  <c r="BA260" i="7"/>
  <c r="BE260" i="7"/>
  <c r="BI260" i="7"/>
  <c r="BM260" i="7"/>
  <c r="BQ260" i="7"/>
  <c r="BU260" i="7"/>
  <c r="BY260" i="7"/>
  <c r="CC260" i="7"/>
  <c r="CG260" i="7"/>
  <c r="CK260" i="7"/>
  <c r="CO260" i="7"/>
  <c r="CS260" i="7"/>
  <c r="CW260" i="7"/>
  <c r="DA260" i="7"/>
  <c r="DE260" i="7"/>
  <c r="DI260" i="7"/>
  <c r="DM260" i="7"/>
  <c r="DQ260" i="7"/>
  <c r="DU260" i="7"/>
  <c r="DY260" i="7"/>
  <c r="EC260" i="7"/>
  <c r="EG260" i="7"/>
  <c r="EK260" i="7"/>
  <c r="EO260" i="7"/>
  <c r="ES260" i="7"/>
  <c r="EW260" i="7"/>
  <c r="FA260" i="7"/>
  <c r="FE260" i="7"/>
  <c r="FI260" i="7"/>
  <c r="FM260" i="7"/>
  <c r="FQ260" i="7"/>
  <c r="FW260" i="7"/>
  <c r="GA260" i="7"/>
  <c r="GE260" i="7"/>
  <c r="GI260" i="7"/>
  <c r="GO260" i="7"/>
  <c r="GS260" i="7"/>
  <c r="GW260" i="7"/>
  <c r="HA260" i="7"/>
  <c r="HE260" i="7"/>
  <c r="HI260" i="7"/>
  <c r="HM260" i="7"/>
  <c r="HQ260" i="7"/>
  <c r="HU260" i="7"/>
  <c r="HY260" i="7"/>
  <c r="IC260" i="7"/>
  <c r="IG260" i="7"/>
  <c r="IK260" i="7"/>
  <c r="IO260" i="7"/>
  <c r="IS260" i="7"/>
  <c r="IW260" i="7"/>
  <c r="JA260" i="7"/>
  <c r="JE260" i="7"/>
  <c r="JI260" i="7"/>
  <c r="JM260" i="7"/>
  <c r="JQ260" i="7"/>
  <c r="JU260" i="7"/>
  <c r="L259" i="7"/>
  <c r="O259" i="7"/>
  <c r="L257" i="7"/>
  <c r="O257" i="7"/>
  <c r="AN257" i="7" s="1"/>
  <c r="L255" i="7"/>
  <c r="O255" i="7"/>
  <c r="AN255" i="7" s="1"/>
  <c r="L253" i="7"/>
  <c r="O253" i="7"/>
  <c r="L251" i="7"/>
  <c r="O251" i="7"/>
  <c r="AN251" i="7" s="1"/>
  <c r="L249" i="7"/>
  <c r="O249" i="7"/>
  <c r="L247" i="7"/>
  <c r="M247" i="7" s="1"/>
  <c r="O247" i="7"/>
  <c r="L245" i="7"/>
  <c r="O245" i="7"/>
  <c r="L243" i="7"/>
  <c r="O243" i="7"/>
  <c r="L241" i="7"/>
  <c r="O241" i="7"/>
  <c r="L239" i="7"/>
  <c r="M239" i="7" s="1"/>
  <c r="O239" i="7"/>
  <c r="AN239" i="7" s="1"/>
  <c r="L237" i="7"/>
  <c r="O237" i="7"/>
  <c r="AN237" i="7" s="1"/>
  <c r="L235" i="7"/>
  <c r="O235" i="7"/>
  <c r="L233" i="7"/>
  <c r="O233" i="7"/>
  <c r="L231" i="7"/>
  <c r="O231" i="7"/>
  <c r="AN231" i="7" s="1"/>
  <c r="L229" i="7"/>
  <c r="O229" i="7"/>
  <c r="L227" i="7"/>
  <c r="M227" i="7" s="1"/>
  <c r="O227" i="7"/>
  <c r="AN227" i="7" s="1"/>
  <c r="L225" i="7"/>
  <c r="O225" i="7"/>
  <c r="AN225" i="7" s="1"/>
  <c r="L223" i="7"/>
  <c r="O223" i="7"/>
  <c r="AN223" i="7" s="1"/>
  <c r="L221" i="7"/>
  <c r="O221" i="7"/>
  <c r="L219" i="7"/>
  <c r="O219" i="7"/>
  <c r="AN219" i="7" s="1"/>
  <c r="L211" i="7"/>
  <c r="FO210" i="7"/>
  <c r="O210" i="7"/>
  <c r="Q210" i="7" s="1"/>
  <c r="L208" i="7"/>
  <c r="O208" i="7"/>
  <c r="L206" i="7"/>
  <c r="O206" i="7"/>
  <c r="AN206" i="7" s="1"/>
  <c r="L204" i="7"/>
  <c r="O204" i="7"/>
  <c r="AN204" i="7" s="1"/>
  <c r="L202" i="7"/>
  <c r="O202" i="7"/>
  <c r="L200" i="7"/>
  <c r="AP198" i="7"/>
  <c r="AT198" i="7"/>
  <c r="AX198" i="7"/>
  <c r="BB198" i="7"/>
  <c r="BF198" i="7"/>
  <c r="BJ198" i="7"/>
  <c r="BN198" i="7"/>
  <c r="BR198" i="7"/>
  <c r="BV198" i="7"/>
  <c r="BZ198" i="7"/>
  <c r="CD198" i="7"/>
  <c r="CH198" i="7"/>
  <c r="CL198" i="7"/>
  <c r="CP198" i="7"/>
  <c r="CT198" i="7"/>
  <c r="CX198" i="7"/>
  <c r="DB198" i="7"/>
  <c r="DF198" i="7"/>
  <c r="DJ198" i="7"/>
  <c r="DN198" i="7"/>
  <c r="DR198" i="7"/>
  <c r="DV198" i="7"/>
  <c r="EA198" i="7"/>
  <c r="EF198" i="7"/>
  <c r="EJ198" i="7"/>
  <c r="EN198" i="7"/>
  <c r="ET198" i="7"/>
  <c r="EX198" i="7"/>
  <c r="FB198" i="7"/>
  <c r="FF198" i="7"/>
  <c r="FJ198" i="7"/>
  <c r="FN198" i="7"/>
  <c r="FR198" i="7"/>
  <c r="FV198" i="7"/>
  <c r="FZ198" i="7"/>
  <c r="GD198" i="7"/>
  <c r="GH198" i="7"/>
  <c r="GL198" i="7"/>
  <c r="GP198" i="7"/>
  <c r="GT198" i="7"/>
  <c r="GX198" i="7"/>
  <c r="HB198" i="7"/>
  <c r="HF198" i="7"/>
  <c r="HJ198" i="7"/>
  <c r="HN198" i="7"/>
  <c r="HR198" i="7"/>
  <c r="HV198" i="7"/>
  <c r="HZ198" i="7"/>
  <c r="ID198" i="7"/>
  <c r="IH198" i="7"/>
  <c r="IL198" i="7"/>
  <c r="IP198" i="7"/>
  <c r="IT198" i="7"/>
  <c r="IX198" i="7"/>
  <c r="JB198" i="7"/>
  <c r="JF198" i="7"/>
  <c r="JJ198" i="7"/>
  <c r="JN198" i="7"/>
  <c r="JR198" i="7"/>
  <c r="AQ198" i="7"/>
  <c r="AU198" i="7"/>
  <c r="AY198" i="7"/>
  <c r="BC198" i="7"/>
  <c r="BG198" i="7"/>
  <c r="BK198" i="7"/>
  <c r="BO198" i="7"/>
  <c r="BS198" i="7"/>
  <c r="BW198" i="7"/>
  <c r="CA198" i="7"/>
  <c r="CE198" i="7"/>
  <c r="CI198" i="7"/>
  <c r="CM198" i="7"/>
  <c r="CQ198" i="7"/>
  <c r="CU198" i="7"/>
  <c r="CY198" i="7"/>
  <c r="DC198" i="7"/>
  <c r="DG198" i="7"/>
  <c r="DK198" i="7"/>
  <c r="DO198" i="7"/>
  <c r="DS198" i="7"/>
  <c r="DW198" i="7"/>
  <c r="EB198" i="7"/>
  <c r="EG198" i="7"/>
  <c r="EK198" i="7"/>
  <c r="EO198" i="7"/>
  <c r="EU198" i="7"/>
  <c r="EY198" i="7"/>
  <c r="FC198" i="7"/>
  <c r="FG198" i="7"/>
  <c r="FK198" i="7"/>
  <c r="FO198" i="7"/>
  <c r="FS198" i="7"/>
  <c r="FW198" i="7"/>
  <c r="GA198" i="7"/>
  <c r="GE198" i="7"/>
  <c r="GI198" i="7"/>
  <c r="GM198" i="7"/>
  <c r="GQ198" i="7"/>
  <c r="GU198" i="7"/>
  <c r="GY198" i="7"/>
  <c r="HC198" i="7"/>
  <c r="HG198" i="7"/>
  <c r="HK198" i="7"/>
  <c r="HO198" i="7"/>
  <c r="HS198" i="7"/>
  <c r="HW198" i="7"/>
  <c r="IA198" i="7"/>
  <c r="IE198" i="7"/>
  <c r="II198" i="7"/>
  <c r="IM198" i="7"/>
  <c r="IQ198" i="7"/>
  <c r="IU198" i="7"/>
  <c r="IY198" i="7"/>
  <c r="JC198" i="7"/>
  <c r="JG198" i="7"/>
  <c r="JK198" i="7"/>
  <c r="JO198" i="7"/>
  <c r="JS198" i="7"/>
  <c r="AN198" i="7"/>
  <c r="AR198" i="7"/>
  <c r="AV198" i="7"/>
  <c r="AZ198" i="7"/>
  <c r="BD198" i="7"/>
  <c r="BH198" i="7"/>
  <c r="BL198" i="7"/>
  <c r="BP198" i="7"/>
  <c r="BT198" i="7"/>
  <c r="BX198" i="7"/>
  <c r="CB198" i="7"/>
  <c r="CF198" i="7"/>
  <c r="CJ198" i="7"/>
  <c r="CN198" i="7"/>
  <c r="CR198" i="7"/>
  <c r="CV198" i="7"/>
  <c r="CZ198" i="7"/>
  <c r="DD198" i="7"/>
  <c r="DH198" i="7"/>
  <c r="DL198" i="7"/>
  <c r="DP198" i="7"/>
  <c r="DT198" i="7"/>
  <c r="DY198" i="7"/>
  <c r="EC198" i="7"/>
  <c r="EH198" i="7"/>
  <c r="EL198" i="7"/>
  <c r="EP198" i="7"/>
  <c r="EV198" i="7"/>
  <c r="EZ198" i="7"/>
  <c r="FD198" i="7"/>
  <c r="FH198" i="7"/>
  <c r="FL198" i="7"/>
  <c r="FP198" i="7"/>
  <c r="FT198" i="7"/>
  <c r="FX198" i="7"/>
  <c r="GB198" i="7"/>
  <c r="GF198" i="7"/>
  <c r="GJ198" i="7"/>
  <c r="GN198" i="7"/>
  <c r="GR198" i="7"/>
  <c r="GV198" i="7"/>
  <c r="GZ198" i="7"/>
  <c r="HD198" i="7"/>
  <c r="HH198" i="7"/>
  <c r="HL198" i="7"/>
  <c r="HP198" i="7"/>
  <c r="HT198" i="7"/>
  <c r="HX198" i="7"/>
  <c r="IB198" i="7"/>
  <c r="IF198" i="7"/>
  <c r="IJ198" i="7"/>
  <c r="IN198" i="7"/>
  <c r="IR198" i="7"/>
  <c r="IV198" i="7"/>
  <c r="IZ198" i="7"/>
  <c r="JD198" i="7"/>
  <c r="JH198" i="7"/>
  <c r="JL198" i="7"/>
  <c r="JP198" i="7"/>
  <c r="JT198" i="7"/>
  <c r="AO198" i="7"/>
  <c r="AS198" i="7"/>
  <c r="AW198" i="7"/>
  <c r="BA198" i="7"/>
  <c r="BE198" i="7"/>
  <c r="BI198" i="7"/>
  <c r="BM198" i="7"/>
  <c r="BQ198" i="7"/>
  <c r="BU198" i="7"/>
  <c r="BY198" i="7"/>
  <c r="CC198" i="7"/>
  <c r="CG198" i="7"/>
  <c r="CK198" i="7"/>
  <c r="CO198" i="7"/>
  <c r="CS198" i="7"/>
  <c r="CW198" i="7"/>
  <c r="DA198" i="7"/>
  <c r="DE198" i="7"/>
  <c r="DI198" i="7"/>
  <c r="DM198" i="7"/>
  <c r="DQ198" i="7"/>
  <c r="DU198" i="7"/>
  <c r="DZ198" i="7"/>
  <c r="EE198" i="7"/>
  <c r="EI198" i="7"/>
  <c r="EM198" i="7"/>
  <c r="EQ198" i="7"/>
  <c r="EW198" i="7"/>
  <c r="FA198" i="7"/>
  <c r="FE198" i="7"/>
  <c r="FI198" i="7"/>
  <c r="FM198" i="7"/>
  <c r="FQ198" i="7"/>
  <c r="FU198" i="7"/>
  <c r="FY198" i="7"/>
  <c r="GC198" i="7"/>
  <c r="GG198" i="7"/>
  <c r="GK198" i="7"/>
  <c r="GO198" i="7"/>
  <c r="GS198" i="7"/>
  <c r="GW198" i="7"/>
  <c r="HA198" i="7"/>
  <c r="HE198" i="7"/>
  <c r="HI198" i="7"/>
  <c r="HM198" i="7"/>
  <c r="HQ198" i="7"/>
  <c r="HU198" i="7"/>
  <c r="HY198" i="7"/>
  <c r="IC198" i="7"/>
  <c r="IG198" i="7"/>
  <c r="IK198" i="7"/>
  <c r="IO198" i="7"/>
  <c r="IS198" i="7"/>
  <c r="IW198" i="7"/>
  <c r="JA198" i="7"/>
  <c r="JE198" i="7"/>
  <c r="JI198" i="7"/>
  <c r="JM198" i="7"/>
  <c r="JQ198" i="7"/>
  <c r="JU198" i="7"/>
  <c r="AM196" i="7"/>
  <c r="AQ196" i="7"/>
  <c r="AU196" i="7"/>
  <c r="AY196" i="7"/>
  <c r="BC196" i="7"/>
  <c r="BG196" i="7"/>
  <c r="BK196" i="7"/>
  <c r="BO196" i="7"/>
  <c r="BS196" i="7"/>
  <c r="BW196" i="7"/>
  <c r="CA196" i="7"/>
  <c r="CE196" i="7"/>
  <c r="CI196" i="7"/>
  <c r="CM196" i="7"/>
  <c r="CQ196" i="7"/>
  <c r="CU196" i="7"/>
  <c r="CY196" i="7"/>
  <c r="DC196" i="7"/>
  <c r="DG196" i="7"/>
  <c r="DK196" i="7"/>
  <c r="DO196" i="7"/>
  <c r="DS196" i="7"/>
  <c r="DW196" i="7"/>
  <c r="EB196" i="7"/>
  <c r="EG196" i="7"/>
  <c r="EK196" i="7"/>
  <c r="EO196" i="7"/>
  <c r="EU196" i="7"/>
  <c r="EY196" i="7"/>
  <c r="FC196" i="7"/>
  <c r="FG196" i="7"/>
  <c r="FK196" i="7"/>
  <c r="FO196" i="7"/>
  <c r="FS196" i="7"/>
  <c r="FW196" i="7"/>
  <c r="GA196" i="7"/>
  <c r="GE196" i="7"/>
  <c r="GI196" i="7"/>
  <c r="GM196" i="7"/>
  <c r="GQ196" i="7"/>
  <c r="GU196" i="7"/>
  <c r="GY196" i="7"/>
  <c r="HC196" i="7"/>
  <c r="HG196" i="7"/>
  <c r="HK196" i="7"/>
  <c r="HO196" i="7"/>
  <c r="HS196" i="7"/>
  <c r="HW196" i="7"/>
  <c r="IA196" i="7"/>
  <c r="IE196" i="7"/>
  <c r="II196" i="7"/>
  <c r="IM196" i="7"/>
  <c r="IQ196" i="7"/>
  <c r="IU196" i="7"/>
  <c r="IY196" i="7"/>
  <c r="JC196" i="7"/>
  <c r="JG196" i="7"/>
  <c r="JK196" i="7"/>
  <c r="JO196" i="7"/>
  <c r="JS196" i="7"/>
  <c r="AN196" i="7"/>
  <c r="AR196" i="7"/>
  <c r="AV196" i="7"/>
  <c r="AZ196" i="7"/>
  <c r="BD196" i="7"/>
  <c r="BH196" i="7"/>
  <c r="BL196" i="7"/>
  <c r="BP196" i="7"/>
  <c r="BT196" i="7"/>
  <c r="BX196" i="7"/>
  <c r="CB196" i="7"/>
  <c r="CF196" i="7"/>
  <c r="CJ196" i="7"/>
  <c r="CN196" i="7"/>
  <c r="CR196" i="7"/>
  <c r="CV196" i="7"/>
  <c r="CZ196" i="7"/>
  <c r="DD196" i="7"/>
  <c r="DH196" i="7"/>
  <c r="DL196" i="7"/>
  <c r="DP196" i="7"/>
  <c r="DT196" i="7"/>
  <c r="DX196" i="7"/>
  <c r="EC196" i="7"/>
  <c r="EH196" i="7"/>
  <c r="EL196" i="7"/>
  <c r="EP196" i="7"/>
  <c r="EV196" i="7"/>
  <c r="EZ196" i="7"/>
  <c r="FD196" i="7"/>
  <c r="FH196" i="7"/>
  <c r="FL196" i="7"/>
  <c r="FP196" i="7"/>
  <c r="FT196" i="7"/>
  <c r="FX196" i="7"/>
  <c r="GB196" i="7"/>
  <c r="GF196" i="7"/>
  <c r="GJ196" i="7"/>
  <c r="GN196" i="7"/>
  <c r="GR196" i="7"/>
  <c r="GV196" i="7"/>
  <c r="GZ196" i="7"/>
  <c r="HD196" i="7"/>
  <c r="HH196" i="7"/>
  <c r="HL196" i="7"/>
  <c r="HP196" i="7"/>
  <c r="HT196" i="7"/>
  <c r="HX196" i="7"/>
  <c r="IB196" i="7"/>
  <c r="IF196" i="7"/>
  <c r="IJ196" i="7"/>
  <c r="IN196" i="7"/>
  <c r="IR196" i="7"/>
  <c r="IV196" i="7"/>
  <c r="IZ196" i="7"/>
  <c r="JD196" i="7"/>
  <c r="JH196" i="7"/>
  <c r="JL196" i="7"/>
  <c r="JP196" i="7"/>
  <c r="JT196" i="7"/>
  <c r="AO196" i="7"/>
  <c r="AS196" i="7"/>
  <c r="AW196" i="7"/>
  <c r="BA196" i="7"/>
  <c r="BE196" i="7"/>
  <c r="BI196" i="7"/>
  <c r="BM196" i="7"/>
  <c r="BQ196" i="7"/>
  <c r="BU196" i="7"/>
  <c r="BY196" i="7"/>
  <c r="CC196" i="7"/>
  <c r="CG196" i="7"/>
  <c r="CK196" i="7"/>
  <c r="CO196" i="7"/>
  <c r="CS196" i="7"/>
  <c r="CW196" i="7"/>
  <c r="DA196" i="7"/>
  <c r="DE196" i="7"/>
  <c r="DI196" i="7"/>
  <c r="DM196" i="7"/>
  <c r="DQ196" i="7"/>
  <c r="DU196" i="7"/>
  <c r="DY196" i="7"/>
  <c r="EE196" i="7"/>
  <c r="EI196" i="7"/>
  <c r="EM196" i="7"/>
  <c r="EQ196" i="7"/>
  <c r="EW196" i="7"/>
  <c r="FA196" i="7"/>
  <c r="FE196" i="7"/>
  <c r="FI196" i="7"/>
  <c r="FM196" i="7"/>
  <c r="FQ196" i="7"/>
  <c r="FU196" i="7"/>
  <c r="FY196" i="7"/>
  <c r="GC196" i="7"/>
  <c r="GG196" i="7"/>
  <c r="GK196" i="7"/>
  <c r="GO196" i="7"/>
  <c r="GS196" i="7"/>
  <c r="GW196" i="7"/>
  <c r="HA196" i="7"/>
  <c r="HE196" i="7"/>
  <c r="HI196" i="7"/>
  <c r="HM196" i="7"/>
  <c r="HQ196" i="7"/>
  <c r="HU196" i="7"/>
  <c r="HY196" i="7"/>
  <c r="IC196" i="7"/>
  <c r="IG196" i="7"/>
  <c r="IK196" i="7"/>
  <c r="IO196" i="7"/>
  <c r="IS196" i="7"/>
  <c r="IW196" i="7"/>
  <c r="JA196" i="7"/>
  <c r="JE196" i="7"/>
  <c r="JI196" i="7"/>
  <c r="JM196" i="7"/>
  <c r="JQ196" i="7"/>
  <c r="JU196" i="7"/>
  <c r="AP196" i="7"/>
  <c r="AT196" i="7"/>
  <c r="AX196" i="7"/>
  <c r="BB196" i="7"/>
  <c r="BF196" i="7"/>
  <c r="BJ196" i="7"/>
  <c r="BN196" i="7"/>
  <c r="BR196" i="7"/>
  <c r="BV196" i="7"/>
  <c r="BZ196" i="7"/>
  <c r="CD196" i="7"/>
  <c r="CH196" i="7"/>
  <c r="CL196" i="7"/>
  <c r="CP196" i="7"/>
  <c r="CT196" i="7"/>
  <c r="CX196" i="7"/>
  <c r="DB196" i="7"/>
  <c r="DF196" i="7"/>
  <c r="DJ196" i="7"/>
  <c r="DN196" i="7"/>
  <c r="DR196" i="7"/>
  <c r="DV196" i="7"/>
  <c r="DZ196" i="7"/>
  <c r="EF196" i="7"/>
  <c r="EJ196" i="7"/>
  <c r="EN196" i="7"/>
  <c r="ET196" i="7"/>
  <c r="EX196" i="7"/>
  <c r="FB196" i="7"/>
  <c r="FF196" i="7"/>
  <c r="FJ196" i="7"/>
  <c r="FN196" i="7"/>
  <c r="FR196" i="7"/>
  <c r="FV196" i="7"/>
  <c r="FZ196" i="7"/>
  <c r="GD196" i="7"/>
  <c r="GH196" i="7"/>
  <c r="GL196" i="7"/>
  <c r="GP196" i="7"/>
  <c r="GT196" i="7"/>
  <c r="GX196" i="7"/>
  <c r="HB196" i="7"/>
  <c r="HF196" i="7"/>
  <c r="HJ196" i="7"/>
  <c r="HN196" i="7"/>
  <c r="HR196" i="7"/>
  <c r="HV196" i="7"/>
  <c r="HZ196" i="7"/>
  <c r="ID196" i="7"/>
  <c r="IH196" i="7"/>
  <c r="IL196" i="7"/>
  <c r="IP196" i="7"/>
  <c r="IT196" i="7"/>
  <c r="IX196" i="7"/>
  <c r="JB196" i="7"/>
  <c r="JF196" i="7"/>
  <c r="JJ196" i="7"/>
  <c r="JN196" i="7"/>
  <c r="JR196" i="7"/>
  <c r="AN194" i="7"/>
  <c r="AR194" i="7"/>
  <c r="AV194" i="7"/>
  <c r="AZ194" i="7"/>
  <c r="BD194" i="7"/>
  <c r="BH194" i="7"/>
  <c r="BL194" i="7"/>
  <c r="BP194" i="7"/>
  <c r="BT194" i="7"/>
  <c r="BX194" i="7"/>
  <c r="CB194" i="7"/>
  <c r="CF194" i="7"/>
  <c r="CJ194" i="7"/>
  <c r="CN194" i="7"/>
  <c r="CR194" i="7"/>
  <c r="CV194" i="7"/>
  <c r="CZ194" i="7"/>
  <c r="DD194" i="7"/>
  <c r="DH194" i="7"/>
  <c r="DL194" i="7"/>
  <c r="DP194" i="7"/>
  <c r="DT194" i="7"/>
  <c r="DX194" i="7"/>
  <c r="EE194" i="7"/>
  <c r="EI194" i="7"/>
  <c r="EM194" i="7"/>
  <c r="EQ194" i="7"/>
  <c r="EW194" i="7"/>
  <c r="FA194" i="7"/>
  <c r="FE194" i="7"/>
  <c r="FI194" i="7"/>
  <c r="FM194" i="7"/>
  <c r="FQ194" i="7"/>
  <c r="FU194" i="7"/>
  <c r="FY194" i="7"/>
  <c r="GC194" i="7"/>
  <c r="GG194" i="7"/>
  <c r="GK194" i="7"/>
  <c r="GO194" i="7"/>
  <c r="GS194" i="7"/>
  <c r="GW194" i="7"/>
  <c r="HA194" i="7"/>
  <c r="HE194" i="7"/>
  <c r="HI194" i="7"/>
  <c r="HM194" i="7"/>
  <c r="HQ194" i="7"/>
  <c r="HU194" i="7"/>
  <c r="HY194" i="7"/>
  <c r="IC194" i="7"/>
  <c r="IG194" i="7"/>
  <c r="IK194" i="7"/>
  <c r="IO194" i="7"/>
  <c r="IS194" i="7"/>
  <c r="IW194" i="7"/>
  <c r="JA194" i="7"/>
  <c r="JE194" i="7"/>
  <c r="JI194" i="7"/>
  <c r="JM194" i="7"/>
  <c r="JQ194" i="7"/>
  <c r="JU194" i="7"/>
  <c r="AO194" i="7"/>
  <c r="AS194" i="7"/>
  <c r="AW194" i="7"/>
  <c r="BA194" i="7"/>
  <c r="BE194" i="7"/>
  <c r="BI194" i="7"/>
  <c r="BM194" i="7"/>
  <c r="BQ194" i="7"/>
  <c r="BU194" i="7"/>
  <c r="BY194" i="7"/>
  <c r="CC194" i="7"/>
  <c r="CG194" i="7"/>
  <c r="CK194" i="7"/>
  <c r="CO194" i="7"/>
  <c r="CS194" i="7"/>
  <c r="CW194" i="7"/>
  <c r="DA194" i="7"/>
  <c r="DE194" i="7"/>
  <c r="DI194" i="7"/>
  <c r="DM194" i="7"/>
  <c r="DQ194" i="7"/>
  <c r="DU194" i="7"/>
  <c r="EB194" i="7"/>
  <c r="EF194" i="7"/>
  <c r="EJ194" i="7"/>
  <c r="EN194" i="7"/>
  <c r="ET194" i="7"/>
  <c r="EX194" i="7"/>
  <c r="FB194" i="7"/>
  <c r="FF194" i="7"/>
  <c r="FJ194" i="7"/>
  <c r="FN194" i="7"/>
  <c r="FR194" i="7"/>
  <c r="FV194" i="7"/>
  <c r="FZ194" i="7"/>
  <c r="GD194" i="7"/>
  <c r="GH194" i="7"/>
  <c r="GL194" i="7"/>
  <c r="GP194" i="7"/>
  <c r="GT194" i="7"/>
  <c r="GX194" i="7"/>
  <c r="HB194" i="7"/>
  <c r="HF194" i="7"/>
  <c r="HJ194" i="7"/>
  <c r="HN194" i="7"/>
  <c r="HR194" i="7"/>
  <c r="HV194" i="7"/>
  <c r="HZ194" i="7"/>
  <c r="ID194" i="7"/>
  <c r="IH194" i="7"/>
  <c r="IL194" i="7"/>
  <c r="IP194" i="7"/>
  <c r="IT194" i="7"/>
  <c r="IX194" i="7"/>
  <c r="JB194" i="7"/>
  <c r="JF194" i="7"/>
  <c r="JJ194" i="7"/>
  <c r="JN194" i="7"/>
  <c r="JR194" i="7"/>
  <c r="AP194" i="7"/>
  <c r="AT194" i="7"/>
  <c r="AX194" i="7"/>
  <c r="BB194" i="7"/>
  <c r="BF194" i="7"/>
  <c r="BJ194" i="7"/>
  <c r="BN194" i="7"/>
  <c r="BR194" i="7"/>
  <c r="BV194" i="7"/>
  <c r="BZ194" i="7"/>
  <c r="CD194" i="7"/>
  <c r="CH194" i="7"/>
  <c r="CL194" i="7"/>
  <c r="CP194" i="7"/>
  <c r="CT194" i="7"/>
  <c r="CX194" i="7"/>
  <c r="DB194" i="7"/>
  <c r="DF194" i="7"/>
  <c r="DJ194" i="7"/>
  <c r="DN194" i="7"/>
  <c r="DR194" i="7"/>
  <c r="DV194" i="7"/>
  <c r="EC194" i="7"/>
  <c r="EG194" i="7"/>
  <c r="EK194" i="7"/>
  <c r="EO194" i="7"/>
  <c r="EU194" i="7"/>
  <c r="EY194" i="7"/>
  <c r="FC194" i="7"/>
  <c r="FG194" i="7"/>
  <c r="FK194" i="7"/>
  <c r="FO194" i="7"/>
  <c r="FS194" i="7"/>
  <c r="FW194" i="7"/>
  <c r="GA194" i="7"/>
  <c r="GE194" i="7"/>
  <c r="GI194" i="7"/>
  <c r="GM194" i="7"/>
  <c r="GQ194" i="7"/>
  <c r="GU194" i="7"/>
  <c r="GY194" i="7"/>
  <c r="HC194" i="7"/>
  <c r="HG194" i="7"/>
  <c r="HK194" i="7"/>
  <c r="HO194" i="7"/>
  <c r="HS194" i="7"/>
  <c r="HW194" i="7"/>
  <c r="IA194" i="7"/>
  <c r="IE194" i="7"/>
  <c r="II194" i="7"/>
  <c r="IM194" i="7"/>
  <c r="IQ194" i="7"/>
  <c r="IU194" i="7"/>
  <c r="IY194" i="7"/>
  <c r="JC194" i="7"/>
  <c r="JG194" i="7"/>
  <c r="JK194" i="7"/>
  <c r="JO194" i="7"/>
  <c r="JS194" i="7"/>
  <c r="AQ194" i="7"/>
  <c r="AU194" i="7"/>
  <c r="AY194" i="7"/>
  <c r="BC194" i="7"/>
  <c r="BG194" i="7"/>
  <c r="BK194" i="7"/>
  <c r="BO194" i="7"/>
  <c r="BS194" i="7"/>
  <c r="BW194" i="7"/>
  <c r="CA194" i="7"/>
  <c r="CE194" i="7"/>
  <c r="CI194" i="7"/>
  <c r="CM194" i="7"/>
  <c r="CQ194" i="7"/>
  <c r="CU194" i="7"/>
  <c r="CY194" i="7"/>
  <c r="DC194" i="7"/>
  <c r="DG194" i="7"/>
  <c r="DK194" i="7"/>
  <c r="DO194" i="7"/>
  <c r="DS194" i="7"/>
  <c r="DW194" i="7"/>
  <c r="ED194" i="7"/>
  <c r="EH194" i="7"/>
  <c r="EL194" i="7"/>
  <c r="EP194" i="7"/>
  <c r="EV194" i="7"/>
  <c r="EZ194" i="7"/>
  <c r="FD194" i="7"/>
  <c r="FH194" i="7"/>
  <c r="FL194" i="7"/>
  <c r="FP194" i="7"/>
  <c r="FT194" i="7"/>
  <c r="FX194" i="7"/>
  <c r="GB194" i="7"/>
  <c r="GF194" i="7"/>
  <c r="GJ194" i="7"/>
  <c r="GN194" i="7"/>
  <c r="GR194" i="7"/>
  <c r="GV194" i="7"/>
  <c r="GZ194" i="7"/>
  <c r="HD194" i="7"/>
  <c r="HH194" i="7"/>
  <c r="HL194" i="7"/>
  <c r="HP194" i="7"/>
  <c r="HT194" i="7"/>
  <c r="HX194" i="7"/>
  <c r="IB194" i="7"/>
  <c r="IF194" i="7"/>
  <c r="IJ194" i="7"/>
  <c r="IN194" i="7"/>
  <c r="IR194" i="7"/>
  <c r="IV194" i="7"/>
  <c r="IZ194" i="7"/>
  <c r="JD194" i="7"/>
  <c r="JH194" i="7"/>
  <c r="JL194" i="7"/>
  <c r="JP194" i="7"/>
  <c r="JT194" i="7"/>
  <c r="AO192" i="7"/>
  <c r="AS192" i="7"/>
  <c r="AW192" i="7"/>
  <c r="BA192" i="7"/>
  <c r="BE192" i="7"/>
  <c r="BI192" i="7"/>
  <c r="BM192" i="7"/>
  <c r="BQ192" i="7"/>
  <c r="BU192" i="7"/>
  <c r="BY192" i="7"/>
  <c r="CC192" i="7"/>
  <c r="CG192" i="7"/>
  <c r="CK192" i="7"/>
  <c r="CO192" i="7"/>
  <c r="CS192" i="7"/>
  <c r="CW192" i="7"/>
  <c r="DA192" i="7"/>
  <c r="DE192" i="7"/>
  <c r="DI192" i="7"/>
  <c r="DM192" i="7"/>
  <c r="DQ192" i="7"/>
  <c r="DU192" i="7"/>
  <c r="DZ192" i="7"/>
  <c r="EE192" i="7"/>
  <c r="EI192" i="7"/>
  <c r="EM192" i="7"/>
  <c r="EQ192" i="7"/>
  <c r="EW192" i="7"/>
  <c r="FA192" i="7"/>
  <c r="FE192" i="7"/>
  <c r="FI192" i="7"/>
  <c r="FM192" i="7"/>
  <c r="FQ192" i="7"/>
  <c r="FU192" i="7"/>
  <c r="FY192" i="7"/>
  <c r="GC192" i="7"/>
  <c r="GG192" i="7"/>
  <c r="GK192" i="7"/>
  <c r="GO192" i="7"/>
  <c r="GS192" i="7"/>
  <c r="GW192" i="7"/>
  <c r="HA192" i="7"/>
  <c r="HE192" i="7"/>
  <c r="HI192" i="7"/>
  <c r="HM192" i="7"/>
  <c r="HQ192" i="7"/>
  <c r="HU192" i="7"/>
  <c r="HY192" i="7"/>
  <c r="IC192" i="7"/>
  <c r="IG192" i="7"/>
  <c r="IK192" i="7"/>
  <c r="IO192" i="7"/>
  <c r="IS192" i="7"/>
  <c r="IW192" i="7"/>
  <c r="JA192" i="7"/>
  <c r="JE192" i="7"/>
  <c r="JI192" i="7"/>
  <c r="JM192" i="7"/>
  <c r="JQ192" i="7"/>
  <c r="JU192" i="7"/>
  <c r="AP192" i="7"/>
  <c r="AT192" i="7"/>
  <c r="AX192" i="7"/>
  <c r="BB192" i="7"/>
  <c r="BF192" i="7"/>
  <c r="BJ192" i="7"/>
  <c r="BN192" i="7"/>
  <c r="BR192" i="7"/>
  <c r="BV192" i="7"/>
  <c r="BZ192" i="7"/>
  <c r="CD192" i="7"/>
  <c r="CH192" i="7"/>
  <c r="CL192" i="7"/>
  <c r="CP192" i="7"/>
  <c r="CT192" i="7"/>
  <c r="CX192" i="7"/>
  <c r="DB192" i="7"/>
  <c r="DF192" i="7"/>
  <c r="DJ192" i="7"/>
  <c r="DN192" i="7"/>
  <c r="DR192" i="7"/>
  <c r="DV192" i="7"/>
  <c r="EB192" i="7"/>
  <c r="EF192" i="7"/>
  <c r="EJ192" i="7"/>
  <c r="EN192" i="7"/>
  <c r="ET192" i="7"/>
  <c r="EX192" i="7"/>
  <c r="FB192" i="7"/>
  <c r="FF192" i="7"/>
  <c r="FJ192" i="7"/>
  <c r="FN192" i="7"/>
  <c r="FR192" i="7"/>
  <c r="FV192" i="7"/>
  <c r="FZ192" i="7"/>
  <c r="GD192" i="7"/>
  <c r="GH192" i="7"/>
  <c r="GL192" i="7"/>
  <c r="GP192" i="7"/>
  <c r="GT192" i="7"/>
  <c r="GX192" i="7"/>
  <c r="HB192" i="7"/>
  <c r="HF192" i="7"/>
  <c r="HJ192" i="7"/>
  <c r="HN192" i="7"/>
  <c r="HR192" i="7"/>
  <c r="HV192" i="7"/>
  <c r="HZ192" i="7"/>
  <c r="ID192" i="7"/>
  <c r="IH192" i="7"/>
  <c r="IL192" i="7"/>
  <c r="IP192" i="7"/>
  <c r="IT192" i="7"/>
  <c r="IX192" i="7"/>
  <c r="JB192" i="7"/>
  <c r="JF192" i="7"/>
  <c r="JJ192" i="7"/>
  <c r="JN192" i="7"/>
  <c r="JR192" i="7"/>
  <c r="AQ192" i="7"/>
  <c r="AU192" i="7"/>
  <c r="AY192" i="7"/>
  <c r="BC192" i="7"/>
  <c r="BG192" i="7"/>
  <c r="BK192" i="7"/>
  <c r="BO192" i="7"/>
  <c r="BS192" i="7"/>
  <c r="BW192" i="7"/>
  <c r="CA192" i="7"/>
  <c r="CE192" i="7"/>
  <c r="CI192" i="7"/>
  <c r="CM192" i="7"/>
  <c r="CQ192" i="7"/>
  <c r="CU192" i="7"/>
  <c r="CY192" i="7"/>
  <c r="DC192" i="7"/>
  <c r="DG192" i="7"/>
  <c r="DK192" i="7"/>
  <c r="DO192" i="7"/>
  <c r="DS192" i="7"/>
  <c r="DW192" i="7"/>
  <c r="EC192" i="7"/>
  <c r="EG192" i="7"/>
  <c r="EK192" i="7"/>
  <c r="EO192" i="7"/>
  <c r="EU192" i="7"/>
  <c r="EY192" i="7"/>
  <c r="FC192" i="7"/>
  <c r="FG192" i="7"/>
  <c r="FK192" i="7"/>
  <c r="FO192" i="7"/>
  <c r="FS192" i="7"/>
  <c r="FW192" i="7"/>
  <c r="GA192" i="7"/>
  <c r="GE192" i="7"/>
  <c r="GI192" i="7"/>
  <c r="GM192" i="7"/>
  <c r="GQ192" i="7"/>
  <c r="GU192" i="7"/>
  <c r="GY192" i="7"/>
  <c r="HC192" i="7"/>
  <c r="HG192" i="7"/>
  <c r="HK192" i="7"/>
  <c r="HO192" i="7"/>
  <c r="HS192" i="7"/>
  <c r="HW192" i="7"/>
  <c r="IA192" i="7"/>
  <c r="IE192" i="7"/>
  <c r="II192" i="7"/>
  <c r="IM192" i="7"/>
  <c r="IQ192" i="7"/>
  <c r="IU192" i="7"/>
  <c r="IY192" i="7"/>
  <c r="JC192" i="7"/>
  <c r="JG192" i="7"/>
  <c r="JK192" i="7"/>
  <c r="JO192" i="7"/>
  <c r="JS192" i="7"/>
  <c r="AN192" i="7"/>
  <c r="AR192" i="7"/>
  <c r="AV192" i="7"/>
  <c r="AZ192" i="7"/>
  <c r="BD192" i="7"/>
  <c r="BH192" i="7"/>
  <c r="BL192" i="7"/>
  <c r="BP192" i="7"/>
  <c r="BT192" i="7"/>
  <c r="BX192" i="7"/>
  <c r="CB192" i="7"/>
  <c r="CF192" i="7"/>
  <c r="CJ192" i="7"/>
  <c r="CN192" i="7"/>
  <c r="CR192" i="7"/>
  <c r="CV192" i="7"/>
  <c r="CZ192" i="7"/>
  <c r="DD192" i="7"/>
  <c r="DH192" i="7"/>
  <c r="DL192" i="7"/>
  <c r="DP192" i="7"/>
  <c r="DT192" i="7"/>
  <c r="DY192" i="7"/>
  <c r="ED192" i="7"/>
  <c r="EH192" i="7"/>
  <c r="EL192" i="7"/>
  <c r="EP192" i="7"/>
  <c r="EV192" i="7"/>
  <c r="EZ192" i="7"/>
  <c r="FD192" i="7"/>
  <c r="FH192" i="7"/>
  <c r="FL192" i="7"/>
  <c r="FP192" i="7"/>
  <c r="FT192" i="7"/>
  <c r="FX192" i="7"/>
  <c r="GB192" i="7"/>
  <c r="GF192" i="7"/>
  <c r="GJ192" i="7"/>
  <c r="GN192" i="7"/>
  <c r="GR192" i="7"/>
  <c r="GV192" i="7"/>
  <c r="GZ192" i="7"/>
  <c r="HD192" i="7"/>
  <c r="HH192" i="7"/>
  <c r="HL192" i="7"/>
  <c r="HP192" i="7"/>
  <c r="HT192" i="7"/>
  <c r="HX192" i="7"/>
  <c r="IB192" i="7"/>
  <c r="IF192" i="7"/>
  <c r="IJ192" i="7"/>
  <c r="IN192" i="7"/>
  <c r="IR192" i="7"/>
  <c r="IV192" i="7"/>
  <c r="IZ192" i="7"/>
  <c r="JD192" i="7"/>
  <c r="JH192" i="7"/>
  <c r="JL192" i="7"/>
  <c r="JP192" i="7"/>
  <c r="JT192" i="7"/>
  <c r="ES191" i="7"/>
  <c r="O191" i="7"/>
  <c r="Q191" i="7" s="1"/>
  <c r="AO189" i="7"/>
  <c r="AS189" i="7"/>
  <c r="AW189" i="7"/>
  <c r="BA189" i="7"/>
  <c r="BE189" i="7"/>
  <c r="BI189" i="7"/>
  <c r="BM189" i="7"/>
  <c r="BQ189" i="7"/>
  <c r="BU189" i="7"/>
  <c r="BY189" i="7"/>
  <c r="CC189" i="7"/>
  <c r="CG189" i="7"/>
  <c r="CK189" i="7"/>
  <c r="CO189" i="7"/>
  <c r="CS189" i="7"/>
  <c r="CW189" i="7"/>
  <c r="DA189" i="7"/>
  <c r="DE189" i="7"/>
  <c r="DI189" i="7"/>
  <c r="DM189" i="7"/>
  <c r="DQ189" i="7"/>
  <c r="DU189" i="7"/>
  <c r="DZ189" i="7"/>
  <c r="EE189" i="7"/>
  <c r="EJ189" i="7"/>
  <c r="EN189" i="7"/>
  <c r="ET189" i="7"/>
  <c r="EX189" i="7"/>
  <c r="FB189" i="7"/>
  <c r="FF189" i="7"/>
  <c r="FJ189" i="7"/>
  <c r="FN189" i="7"/>
  <c r="FR189" i="7"/>
  <c r="FV189" i="7"/>
  <c r="FZ189" i="7"/>
  <c r="GD189" i="7"/>
  <c r="GH189" i="7"/>
  <c r="GL189" i="7"/>
  <c r="GP189" i="7"/>
  <c r="GT189" i="7"/>
  <c r="GX189" i="7"/>
  <c r="HB189" i="7"/>
  <c r="HF189" i="7"/>
  <c r="AP189" i="7"/>
  <c r="AT189" i="7"/>
  <c r="AX189" i="7"/>
  <c r="BB189" i="7"/>
  <c r="BF189" i="7"/>
  <c r="BJ189" i="7"/>
  <c r="BN189" i="7"/>
  <c r="BR189" i="7"/>
  <c r="BV189" i="7"/>
  <c r="BZ189" i="7"/>
  <c r="CD189" i="7"/>
  <c r="CH189" i="7"/>
  <c r="CL189" i="7"/>
  <c r="CP189" i="7"/>
  <c r="CT189" i="7"/>
  <c r="CX189" i="7"/>
  <c r="DB189" i="7"/>
  <c r="DF189" i="7"/>
  <c r="DJ189" i="7"/>
  <c r="DN189" i="7"/>
  <c r="DR189" i="7"/>
  <c r="DV189" i="7"/>
  <c r="EA189" i="7"/>
  <c r="EG189" i="7"/>
  <c r="EK189" i="7"/>
  <c r="EO189" i="7"/>
  <c r="EU189" i="7"/>
  <c r="EY189" i="7"/>
  <c r="FC189" i="7"/>
  <c r="FG189" i="7"/>
  <c r="FK189" i="7"/>
  <c r="FO189" i="7"/>
  <c r="FS189" i="7"/>
  <c r="FW189" i="7"/>
  <c r="GA189" i="7"/>
  <c r="GE189" i="7"/>
  <c r="GI189" i="7"/>
  <c r="GM189" i="7"/>
  <c r="GQ189" i="7"/>
  <c r="AU189" i="7"/>
  <c r="BC189" i="7"/>
  <c r="BK189" i="7"/>
  <c r="BS189" i="7"/>
  <c r="CA189" i="7"/>
  <c r="CI189" i="7"/>
  <c r="CQ189" i="7"/>
  <c r="CY189" i="7"/>
  <c r="DG189" i="7"/>
  <c r="DO189" i="7"/>
  <c r="DW189" i="7"/>
  <c r="EH189" i="7"/>
  <c r="EP189" i="7"/>
  <c r="EZ189" i="7"/>
  <c r="FH189" i="7"/>
  <c r="FP189" i="7"/>
  <c r="FX189" i="7"/>
  <c r="GF189" i="7"/>
  <c r="GN189" i="7"/>
  <c r="GU189" i="7"/>
  <c r="GZ189" i="7"/>
  <c r="HE189" i="7"/>
  <c r="HJ189" i="7"/>
  <c r="HN189" i="7"/>
  <c r="HR189" i="7"/>
  <c r="HV189" i="7"/>
  <c r="HZ189" i="7"/>
  <c r="ID189" i="7"/>
  <c r="IH189" i="7"/>
  <c r="IL189" i="7"/>
  <c r="IP189" i="7"/>
  <c r="IT189" i="7"/>
  <c r="IX189" i="7"/>
  <c r="JB189" i="7"/>
  <c r="JF189" i="7"/>
  <c r="JJ189" i="7"/>
  <c r="JN189" i="7"/>
  <c r="JR189" i="7"/>
  <c r="AN189" i="7"/>
  <c r="AV189" i="7"/>
  <c r="BD189" i="7"/>
  <c r="BL189" i="7"/>
  <c r="BT189" i="7"/>
  <c r="CB189" i="7"/>
  <c r="CJ189" i="7"/>
  <c r="CR189" i="7"/>
  <c r="CZ189" i="7"/>
  <c r="DH189" i="7"/>
  <c r="DP189" i="7"/>
  <c r="DX189" i="7"/>
  <c r="EI189" i="7"/>
  <c r="EQ189" i="7"/>
  <c r="FA189" i="7"/>
  <c r="FI189" i="7"/>
  <c r="FQ189" i="7"/>
  <c r="FY189" i="7"/>
  <c r="GG189" i="7"/>
  <c r="GO189" i="7"/>
  <c r="GV189" i="7"/>
  <c r="HA189" i="7"/>
  <c r="HG189" i="7"/>
  <c r="HK189" i="7"/>
  <c r="HO189" i="7"/>
  <c r="HS189" i="7"/>
  <c r="HW189" i="7"/>
  <c r="IA189" i="7"/>
  <c r="IE189" i="7"/>
  <c r="II189" i="7"/>
  <c r="IM189" i="7"/>
  <c r="IQ189" i="7"/>
  <c r="IU189" i="7"/>
  <c r="IY189" i="7"/>
  <c r="JC189" i="7"/>
  <c r="JG189" i="7"/>
  <c r="JK189" i="7"/>
  <c r="JO189" i="7"/>
  <c r="JS189" i="7"/>
  <c r="AQ189" i="7"/>
  <c r="AY189" i="7"/>
  <c r="BG189" i="7"/>
  <c r="BO189" i="7"/>
  <c r="BW189" i="7"/>
  <c r="CE189" i="7"/>
  <c r="CM189" i="7"/>
  <c r="CU189" i="7"/>
  <c r="DC189" i="7"/>
  <c r="DK189" i="7"/>
  <c r="DS189" i="7"/>
  <c r="EB189" i="7"/>
  <c r="EL189" i="7"/>
  <c r="EV189" i="7"/>
  <c r="FD189" i="7"/>
  <c r="FL189" i="7"/>
  <c r="FT189" i="7"/>
  <c r="GB189" i="7"/>
  <c r="GJ189" i="7"/>
  <c r="GR189" i="7"/>
  <c r="GW189" i="7"/>
  <c r="HC189" i="7"/>
  <c r="HH189" i="7"/>
  <c r="HL189" i="7"/>
  <c r="HP189" i="7"/>
  <c r="HT189" i="7"/>
  <c r="HX189" i="7"/>
  <c r="IB189" i="7"/>
  <c r="IF189" i="7"/>
  <c r="IJ189" i="7"/>
  <c r="IN189" i="7"/>
  <c r="IR189" i="7"/>
  <c r="IV189" i="7"/>
  <c r="IZ189" i="7"/>
  <c r="JD189" i="7"/>
  <c r="JH189" i="7"/>
  <c r="JL189" i="7"/>
  <c r="JP189" i="7"/>
  <c r="JT189" i="7"/>
  <c r="AR189" i="7"/>
  <c r="AZ189" i="7"/>
  <c r="BH189" i="7"/>
  <c r="BP189" i="7"/>
  <c r="BX189" i="7"/>
  <c r="CF189" i="7"/>
  <c r="CN189" i="7"/>
  <c r="CV189" i="7"/>
  <c r="DD189" i="7"/>
  <c r="DL189" i="7"/>
  <c r="DT189" i="7"/>
  <c r="EC189" i="7"/>
  <c r="EM189" i="7"/>
  <c r="EW189" i="7"/>
  <c r="FE189" i="7"/>
  <c r="FM189" i="7"/>
  <c r="FU189" i="7"/>
  <c r="GC189" i="7"/>
  <c r="GK189" i="7"/>
  <c r="GS189" i="7"/>
  <c r="GY189" i="7"/>
  <c r="HD189" i="7"/>
  <c r="HI189" i="7"/>
  <c r="HM189" i="7"/>
  <c r="HQ189" i="7"/>
  <c r="HU189" i="7"/>
  <c r="HY189" i="7"/>
  <c r="IC189" i="7"/>
  <c r="IG189" i="7"/>
  <c r="IK189" i="7"/>
  <c r="IO189" i="7"/>
  <c r="IS189" i="7"/>
  <c r="IW189" i="7"/>
  <c r="JA189" i="7"/>
  <c r="JE189" i="7"/>
  <c r="JI189" i="7"/>
  <c r="JM189" i="7"/>
  <c r="JQ189" i="7"/>
  <c r="JU189" i="7"/>
  <c r="AP187" i="7"/>
  <c r="AT187" i="7"/>
  <c r="AX187" i="7"/>
  <c r="BB187" i="7"/>
  <c r="BF187" i="7"/>
  <c r="BJ187" i="7"/>
  <c r="BN187" i="7"/>
  <c r="BR187" i="7"/>
  <c r="BV187" i="7"/>
  <c r="BZ187" i="7"/>
  <c r="CD187" i="7"/>
  <c r="CH187" i="7"/>
  <c r="CL187" i="7"/>
  <c r="CP187" i="7"/>
  <c r="CT187" i="7"/>
  <c r="CX187" i="7"/>
  <c r="DB187" i="7"/>
  <c r="DF187" i="7"/>
  <c r="DJ187" i="7"/>
  <c r="DN187" i="7"/>
  <c r="DR187" i="7"/>
  <c r="DV187" i="7"/>
  <c r="DZ187" i="7"/>
  <c r="EF187" i="7"/>
  <c r="EJ187" i="7"/>
  <c r="EN187" i="7"/>
  <c r="ET187" i="7"/>
  <c r="EX187" i="7"/>
  <c r="FB187" i="7"/>
  <c r="FF187" i="7"/>
  <c r="FJ187" i="7"/>
  <c r="FN187" i="7"/>
  <c r="FR187" i="7"/>
  <c r="FV187" i="7"/>
  <c r="FZ187" i="7"/>
  <c r="GD187" i="7"/>
  <c r="GH187" i="7"/>
  <c r="GL187" i="7"/>
  <c r="GP187" i="7"/>
  <c r="GT187" i="7"/>
  <c r="GX187" i="7"/>
  <c r="HB187" i="7"/>
  <c r="HF187" i="7"/>
  <c r="HJ187" i="7"/>
  <c r="HN187" i="7"/>
  <c r="HR187" i="7"/>
  <c r="HV187" i="7"/>
  <c r="HZ187" i="7"/>
  <c r="ID187" i="7"/>
  <c r="IH187" i="7"/>
  <c r="IL187" i="7"/>
  <c r="IP187" i="7"/>
  <c r="IT187" i="7"/>
  <c r="IX187" i="7"/>
  <c r="JB187" i="7"/>
  <c r="JF187" i="7"/>
  <c r="JJ187" i="7"/>
  <c r="JN187" i="7"/>
  <c r="JR187" i="7"/>
  <c r="AQ187" i="7"/>
  <c r="AU187" i="7"/>
  <c r="AY187" i="7"/>
  <c r="BC187" i="7"/>
  <c r="BG187" i="7"/>
  <c r="BK187" i="7"/>
  <c r="BO187" i="7"/>
  <c r="BS187" i="7"/>
  <c r="BW187" i="7"/>
  <c r="CA187" i="7"/>
  <c r="CE187" i="7"/>
  <c r="CI187" i="7"/>
  <c r="CM187" i="7"/>
  <c r="CQ187" i="7"/>
  <c r="CU187" i="7"/>
  <c r="CY187" i="7"/>
  <c r="DC187" i="7"/>
  <c r="DG187" i="7"/>
  <c r="DK187" i="7"/>
  <c r="DO187" i="7"/>
  <c r="DS187" i="7"/>
  <c r="DW187" i="7"/>
  <c r="EB187" i="7"/>
  <c r="EG187" i="7"/>
  <c r="EK187" i="7"/>
  <c r="EO187" i="7"/>
  <c r="EU187" i="7"/>
  <c r="EY187" i="7"/>
  <c r="FC187" i="7"/>
  <c r="FG187" i="7"/>
  <c r="FK187" i="7"/>
  <c r="FO187" i="7"/>
  <c r="FS187" i="7"/>
  <c r="FW187" i="7"/>
  <c r="GA187" i="7"/>
  <c r="GE187" i="7"/>
  <c r="GI187" i="7"/>
  <c r="GM187" i="7"/>
  <c r="GQ187" i="7"/>
  <c r="GU187" i="7"/>
  <c r="GY187" i="7"/>
  <c r="HC187" i="7"/>
  <c r="HG187" i="7"/>
  <c r="HK187" i="7"/>
  <c r="HO187" i="7"/>
  <c r="HS187" i="7"/>
  <c r="HW187" i="7"/>
  <c r="IA187" i="7"/>
  <c r="IE187" i="7"/>
  <c r="II187" i="7"/>
  <c r="IM187" i="7"/>
  <c r="IQ187" i="7"/>
  <c r="IU187" i="7"/>
  <c r="IY187" i="7"/>
  <c r="JC187" i="7"/>
  <c r="JG187" i="7"/>
  <c r="JK187" i="7"/>
  <c r="JO187" i="7"/>
  <c r="JS187" i="7"/>
  <c r="AN187" i="7"/>
  <c r="AR187" i="7"/>
  <c r="AV187" i="7"/>
  <c r="AZ187" i="7"/>
  <c r="BD187" i="7"/>
  <c r="BH187" i="7"/>
  <c r="BL187" i="7"/>
  <c r="BP187" i="7"/>
  <c r="BT187" i="7"/>
  <c r="BX187" i="7"/>
  <c r="CB187" i="7"/>
  <c r="CF187" i="7"/>
  <c r="CJ187" i="7"/>
  <c r="CN187" i="7"/>
  <c r="CR187" i="7"/>
  <c r="CV187" i="7"/>
  <c r="CZ187" i="7"/>
  <c r="DD187" i="7"/>
  <c r="DH187" i="7"/>
  <c r="DL187" i="7"/>
  <c r="DP187" i="7"/>
  <c r="DT187" i="7"/>
  <c r="DX187" i="7"/>
  <c r="EC187" i="7"/>
  <c r="EH187" i="7"/>
  <c r="EL187" i="7"/>
  <c r="EP187" i="7"/>
  <c r="EV187" i="7"/>
  <c r="EZ187" i="7"/>
  <c r="FD187" i="7"/>
  <c r="AO187" i="7"/>
  <c r="BE187" i="7"/>
  <c r="BU187" i="7"/>
  <c r="CK187" i="7"/>
  <c r="DA187" i="7"/>
  <c r="DQ187" i="7"/>
  <c r="EI187" i="7"/>
  <c r="FA187" i="7"/>
  <c r="FL187" i="7"/>
  <c r="FT187" i="7"/>
  <c r="GB187" i="7"/>
  <c r="GJ187" i="7"/>
  <c r="GR187" i="7"/>
  <c r="GZ187" i="7"/>
  <c r="HH187" i="7"/>
  <c r="HP187" i="7"/>
  <c r="HX187" i="7"/>
  <c r="IF187" i="7"/>
  <c r="IN187" i="7"/>
  <c r="IV187" i="7"/>
  <c r="JD187" i="7"/>
  <c r="JL187" i="7"/>
  <c r="JT187" i="7"/>
  <c r="AS187" i="7"/>
  <c r="BI187" i="7"/>
  <c r="BY187" i="7"/>
  <c r="CO187" i="7"/>
  <c r="DE187" i="7"/>
  <c r="DU187" i="7"/>
  <c r="EM187" i="7"/>
  <c r="FE187" i="7"/>
  <c r="FM187" i="7"/>
  <c r="FU187" i="7"/>
  <c r="GC187" i="7"/>
  <c r="GK187" i="7"/>
  <c r="GS187" i="7"/>
  <c r="HA187" i="7"/>
  <c r="HI187" i="7"/>
  <c r="HQ187" i="7"/>
  <c r="HY187" i="7"/>
  <c r="IG187" i="7"/>
  <c r="IO187" i="7"/>
  <c r="IW187" i="7"/>
  <c r="JE187" i="7"/>
  <c r="JM187" i="7"/>
  <c r="JU187" i="7"/>
  <c r="AW187" i="7"/>
  <c r="BM187" i="7"/>
  <c r="CC187" i="7"/>
  <c r="CS187" i="7"/>
  <c r="DI187" i="7"/>
  <c r="DY187" i="7"/>
  <c r="EQ187" i="7"/>
  <c r="FH187" i="7"/>
  <c r="FP187" i="7"/>
  <c r="FX187" i="7"/>
  <c r="GF187" i="7"/>
  <c r="GN187" i="7"/>
  <c r="GV187" i="7"/>
  <c r="HD187" i="7"/>
  <c r="HL187" i="7"/>
  <c r="HT187" i="7"/>
  <c r="IB187" i="7"/>
  <c r="IJ187" i="7"/>
  <c r="IR187" i="7"/>
  <c r="IZ187" i="7"/>
  <c r="JH187" i="7"/>
  <c r="JP187" i="7"/>
  <c r="BA187" i="7"/>
  <c r="BQ187" i="7"/>
  <c r="CG187" i="7"/>
  <c r="CW187" i="7"/>
  <c r="DM187" i="7"/>
  <c r="EE187" i="7"/>
  <c r="EW187" i="7"/>
  <c r="FI187" i="7"/>
  <c r="FQ187" i="7"/>
  <c r="FY187" i="7"/>
  <c r="GG187" i="7"/>
  <c r="GO187" i="7"/>
  <c r="GW187" i="7"/>
  <c r="HE187" i="7"/>
  <c r="HM187" i="7"/>
  <c r="HU187" i="7"/>
  <c r="IC187" i="7"/>
  <c r="IK187" i="7"/>
  <c r="IS187" i="7"/>
  <c r="JA187" i="7"/>
  <c r="JI187" i="7"/>
  <c r="JQ187" i="7"/>
  <c r="AR185" i="7"/>
  <c r="AV185" i="7"/>
  <c r="AZ185" i="7"/>
  <c r="BD185" i="7"/>
  <c r="BH185" i="7"/>
  <c r="BL185" i="7"/>
  <c r="BP185" i="7"/>
  <c r="BT185" i="7"/>
  <c r="BX185" i="7"/>
  <c r="CB185" i="7"/>
  <c r="CF185" i="7"/>
  <c r="CJ185" i="7"/>
  <c r="CN185" i="7"/>
  <c r="CR185" i="7"/>
  <c r="CV185" i="7"/>
  <c r="CZ185" i="7"/>
  <c r="DD185" i="7"/>
  <c r="DH185" i="7"/>
  <c r="DL185" i="7"/>
  <c r="DP185" i="7"/>
  <c r="DT185" i="7"/>
  <c r="DX185" i="7"/>
  <c r="ED185" i="7"/>
  <c r="EH185" i="7"/>
  <c r="EL185" i="7"/>
  <c r="EP185" i="7"/>
  <c r="EV185" i="7"/>
  <c r="EZ185" i="7"/>
  <c r="FD185" i="7"/>
  <c r="FH185" i="7"/>
  <c r="FL185" i="7"/>
  <c r="FP185" i="7"/>
  <c r="FT185" i="7"/>
  <c r="FX185" i="7"/>
  <c r="GB185" i="7"/>
  <c r="GF185" i="7"/>
  <c r="GJ185" i="7"/>
  <c r="GN185" i="7"/>
  <c r="GR185" i="7"/>
  <c r="GV185" i="7"/>
  <c r="GZ185" i="7"/>
  <c r="HD185" i="7"/>
  <c r="HH185" i="7"/>
  <c r="HL185" i="7"/>
  <c r="HP185" i="7"/>
  <c r="HT185" i="7"/>
  <c r="HX185" i="7"/>
  <c r="IB185" i="7"/>
  <c r="IF185" i="7"/>
  <c r="IJ185" i="7"/>
  <c r="IN185" i="7"/>
  <c r="IR185" i="7"/>
  <c r="IV185" i="7"/>
  <c r="IZ185" i="7"/>
  <c r="JD185" i="7"/>
  <c r="JH185" i="7"/>
  <c r="JL185" i="7"/>
  <c r="JP185" i="7"/>
  <c r="JT185" i="7"/>
  <c r="AO185" i="7"/>
  <c r="AS185" i="7"/>
  <c r="AW185" i="7"/>
  <c r="BA185" i="7"/>
  <c r="BE185" i="7"/>
  <c r="BI185" i="7"/>
  <c r="BM185" i="7"/>
  <c r="BQ185" i="7"/>
  <c r="BU185" i="7"/>
  <c r="BY185" i="7"/>
  <c r="CC185" i="7"/>
  <c r="CG185" i="7"/>
  <c r="CK185" i="7"/>
  <c r="CO185" i="7"/>
  <c r="CS185" i="7"/>
  <c r="CW185" i="7"/>
  <c r="DA185" i="7"/>
  <c r="DE185" i="7"/>
  <c r="DI185" i="7"/>
  <c r="DM185" i="7"/>
  <c r="DQ185" i="7"/>
  <c r="DU185" i="7"/>
  <c r="DY185" i="7"/>
  <c r="EE185" i="7"/>
  <c r="EI185" i="7"/>
  <c r="EM185" i="7"/>
  <c r="EQ185" i="7"/>
  <c r="EW185" i="7"/>
  <c r="FA185" i="7"/>
  <c r="FE185" i="7"/>
  <c r="FI185" i="7"/>
  <c r="FM185" i="7"/>
  <c r="FQ185" i="7"/>
  <c r="FU185" i="7"/>
  <c r="FY185" i="7"/>
  <c r="GC185" i="7"/>
  <c r="GG185" i="7"/>
  <c r="GK185" i="7"/>
  <c r="GO185" i="7"/>
  <c r="GS185" i="7"/>
  <c r="GW185" i="7"/>
  <c r="HA185" i="7"/>
  <c r="HE185" i="7"/>
  <c r="HI185" i="7"/>
  <c r="HM185" i="7"/>
  <c r="HQ185" i="7"/>
  <c r="HU185" i="7"/>
  <c r="HY185" i="7"/>
  <c r="IC185" i="7"/>
  <c r="IG185" i="7"/>
  <c r="IK185" i="7"/>
  <c r="IO185" i="7"/>
  <c r="IS185" i="7"/>
  <c r="IW185" i="7"/>
  <c r="JA185" i="7"/>
  <c r="JE185" i="7"/>
  <c r="JI185" i="7"/>
  <c r="JM185" i="7"/>
  <c r="JQ185" i="7"/>
  <c r="JU185" i="7"/>
  <c r="AP185" i="7"/>
  <c r="AT185" i="7"/>
  <c r="AX185" i="7"/>
  <c r="BB185" i="7"/>
  <c r="BF185" i="7"/>
  <c r="BJ185" i="7"/>
  <c r="BN185" i="7"/>
  <c r="BR185" i="7"/>
  <c r="BV185" i="7"/>
  <c r="BZ185" i="7"/>
  <c r="CD185" i="7"/>
  <c r="CH185" i="7"/>
  <c r="CL185" i="7"/>
  <c r="CP185" i="7"/>
  <c r="CT185" i="7"/>
  <c r="CX185" i="7"/>
  <c r="DB185" i="7"/>
  <c r="DF185" i="7"/>
  <c r="DJ185" i="7"/>
  <c r="DN185" i="7"/>
  <c r="DR185" i="7"/>
  <c r="DV185" i="7"/>
  <c r="EB185" i="7"/>
  <c r="EF185" i="7"/>
  <c r="EJ185" i="7"/>
  <c r="EN185" i="7"/>
  <c r="ET185" i="7"/>
  <c r="EX185" i="7"/>
  <c r="FB185" i="7"/>
  <c r="FF185" i="7"/>
  <c r="FJ185" i="7"/>
  <c r="FN185" i="7"/>
  <c r="FR185" i="7"/>
  <c r="FV185" i="7"/>
  <c r="FZ185" i="7"/>
  <c r="GD185" i="7"/>
  <c r="GH185" i="7"/>
  <c r="GL185" i="7"/>
  <c r="GP185" i="7"/>
  <c r="GT185" i="7"/>
  <c r="GX185" i="7"/>
  <c r="HB185" i="7"/>
  <c r="HF185" i="7"/>
  <c r="HJ185" i="7"/>
  <c r="HN185" i="7"/>
  <c r="HR185" i="7"/>
  <c r="HV185" i="7"/>
  <c r="HZ185" i="7"/>
  <c r="ID185" i="7"/>
  <c r="IH185" i="7"/>
  <c r="IL185" i="7"/>
  <c r="IP185" i="7"/>
  <c r="IT185" i="7"/>
  <c r="IX185" i="7"/>
  <c r="JB185" i="7"/>
  <c r="JF185" i="7"/>
  <c r="JJ185" i="7"/>
  <c r="JN185" i="7"/>
  <c r="JR185" i="7"/>
  <c r="AQ185" i="7"/>
  <c r="AU185" i="7"/>
  <c r="AY185" i="7"/>
  <c r="BC185" i="7"/>
  <c r="BG185" i="7"/>
  <c r="BK185" i="7"/>
  <c r="BO185" i="7"/>
  <c r="BS185" i="7"/>
  <c r="BW185" i="7"/>
  <c r="CA185" i="7"/>
  <c r="CE185" i="7"/>
  <c r="CI185" i="7"/>
  <c r="CM185" i="7"/>
  <c r="CQ185" i="7"/>
  <c r="CU185" i="7"/>
  <c r="CY185" i="7"/>
  <c r="DC185" i="7"/>
  <c r="DG185" i="7"/>
  <c r="DK185" i="7"/>
  <c r="DO185" i="7"/>
  <c r="DS185" i="7"/>
  <c r="DW185" i="7"/>
  <c r="EC185" i="7"/>
  <c r="EG185" i="7"/>
  <c r="EK185" i="7"/>
  <c r="EO185" i="7"/>
  <c r="EU185" i="7"/>
  <c r="EY185" i="7"/>
  <c r="FC185" i="7"/>
  <c r="FG185" i="7"/>
  <c r="FK185" i="7"/>
  <c r="FO185" i="7"/>
  <c r="FS185" i="7"/>
  <c r="FW185" i="7"/>
  <c r="GA185" i="7"/>
  <c r="GE185" i="7"/>
  <c r="GI185" i="7"/>
  <c r="GM185" i="7"/>
  <c r="GQ185" i="7"/>
  <c r="GU185" i="7"/>
  <c r="GY185" i="7"/>
  <c r="HC185" i="7"/>
  <c r="HG185" i="7"/>
  <c r="HK185" i="7"/>
  <c r="HO185" i="7"/>
  <c r="HS185" i="7"/>
  <c r="HW185" i="7"/>
  <c r="IA185" i="7"/>
  <c r="IE185" i="7"/>
  <c r="II185" i="7"/>
  <c r="IM185" i="7"/>
  <c r="IQ185" i="7"/>
  <c r="IU185" i="7"/>
  <c r="IY185" i="7"/>
  <c r="JC185" i="7"/>
  <c r="JG185" i="7"/>
  <c r="JK185" i="7"/>
  <c r="JO185" i="7"/>
  <c r="JS185" i="7"/>
  <c r="AP183" i="7"/>
  <c r="AT183" i="7"/>
  <c r="AX183" i="7"/>
  <c r="BB183" i="7"/>
  <c r="BF183" i="7"/>
  <c r="BJ183" i="7"/>
  <c r="BN183" i="7"/>
  <c r="BR183" i="7"/>
  <c r="BV183" i="7"/>
  <c r="BZ183" i="7"/>
  <c r="CD183" i="7"/>
  <c r="CH183" i="7"/>
  <c r="CL183" i="7"/>
  <c r="CP183" i="7"/>
  <c r="CT183" i="7"/>
  <c r="CX183" i="7"/>
  <c r="DB183" i="7"/>
  <c r="DF183" i="7"/>
  <c r="DJ183" i="7"/>
  <c r="DN183" i="7"/>
  <c r="DR183" i="7"/>
  <c r="DV183" i="7"/>
  <c r="EB183" i="7"/>
  <c r="EF183" i="7"/>
  <c r="EJ183" i="7"/>
  <c r="EN183" i="7"/>
  <c r="ET183" i="7"/>
  <c r="EX183" i="7"/>
  <c r="FB183" i="7"/>
  <c r="FF183" i="7"/>
  <c r="FJ183" i="7"/>
  <c r="FN183" i="7"/>
  <c r="FR183" i="7"/>
  <c r="FV183" i="7"/>
  <c r="FZ183" i="7"/>
  <c r="GD183" i="7"/>
  <c r="GH183" i="7"/>
  <c r="GL183" i="7"/>
  <c r="GP183" i="7"/>
  <c r="GT183" i="7"/>
  <c r="GX183" i="7"/>
  <c r="HB183" i="7"/>
  <c r="HF183" i="7"/>
  <c r="HJ183" i="7"/>
  <c r="HN183" i="7"/>
  <c r="HR183" i="7"/>
  <c r="HV183" i="7"/>
  <c r="HZ183" i="7"/>
  <c r="ID183" i="7"/>
  <c r="IH183" i="7"/>
  <c r="IL183" i="7"/>
  <c r="IP183" i="7"/>
  <c r="IT183" i="7"/>
  <c r="IX183" i="7"/>
  <c r="JB183" i="7"/>
  <c r="JF183" i="7"/>
  <c r="JJ183" i="7"/>
  <c r="JN183" i="7"/>
  <c r="JR183" i="7"/>
  <c r="AQ183" i="7"/>
  <c r="AU183" i="7"/>
  <c r="AY183" i="7"/>
  <c r="BC183" i="7"/>
  <c r="BG183" i="7"/>
  <c r="BK183" i="7"/>
  <c r="BO183" i="7"/>
  <c r="BS183" i="7"/>
  <c r="BW183" i="7"/>
  <c r="CA183" i="7"/>
  <c r="CE183" i="7"/>
  <c r="CI183" i="7"/>
  <c r="CM183" i="7"/>
  <c r="CQ183" i="7"/>
  <c r="CU183" i="7"/>
  <c r="CY183" i="7"/>
  <c r="DC183" i="7"/>
  <c r="DG183" i="7"/>
  <c r="DK183" i="7"/>
  <c r="DO183" i="7"/>
  <c r="DS183" i="7"/>
  <c r="DW183" i="7"/>
  <c r="EC183" i="7"/>
  <c r="EG183" i="7"/>
  <c r="EK183" i="7"/>
  <c r="EO183" i="7"/>
  <c r="EU183" i="7"/>
  <c r="EY183" i="7"/>
  <c r="FC183" i="7"/>
  <c r="FG183" i="7"/>
  <c r="FK183" i="7"/>
  <c r="FO183" i="7"/>
  <c r="FS183" i="7"/>
  <c r="FW183" i="7"/>
  <c r="GA183" i="7"/>
  <c r="GE183" i="7"/>
  <c r="GI183" i="7"/>
  <c r="GM183" i="7"/>
  <c r="GQ183" i="7"/>
  <c r="GU183" i="7"/>
  <c r="GY183" i="7"/>
  <c r="HC183" i="7"/>
  <c r="HG183" i="7"/>
  <c r="HK183" i="7"/>
  <c r="HO183" i="7"/>
  <c r="HS183" i="7"/>
  <c r="HW183" i="7"/>
  <c r="IA183" i="7"/>
  <c r="IE183" i="7"/>
  <c r="II183" i="7"/>
  <c r="IM183" i="7"/>
  <c r="IQ183" i="7"/>
  <c r="IU183" i="7"/>
  <c r="IY183" i="7"/>
  <c r="JC183" i="7"/>
  <c r="JG183" i="7"/>
  <c r="JK183" i="7"/>
  <c r="JO183" i="7"/>
  <c r="JS183" i="7"/>
  <c r="AN183" i="7"/>
  <c r="AR183" i="7"/>
  <c r="AV183" i="7"/>
  <c r="AZ183" i="7"/>
  <c r="BD183" i="7"/>
  <c r="BH183" i="7"/>
  <c r="BL183" i="7"/>
  <c r="BP183" i="7"/>
  <c r="BT183" i="7"/>
  <c r="BX183" i="7"/>
  <c r="CB183" i="7"/>
  <c r="CF183" i="7"/>
  <c r="CJ183" i="7"/>
  <c r="CN183" i="7"/>
  <c r="CR183" i="7"/>
  <c r="CV183" i="7"/>
  <c r="CZ183" i="7"/>
  <c r="DD183" i="7"/>
  <c r="DH183" i="7"/>
  <c r="DL183" i="7"/>
  <c r="DP183" i="7"/>
  <c r="DT183" i="7"/>
  <c r="DY183" i="7"/>
  <c r="ED183" i="7"/>
  <c r="EH183" i="7"/>
  <c r="EL183" i="7"/>
  <c r="EP183" i="7"/>
  <c r="EV183" i="7"/>
  <c r="EZ183" i="7"/>
  <c r="FD183" i="7"/>
  <c r="FH183" i="7"/>
  <c r="FL183" i="7"/>
  <c r="FP183" i="7"/>
  <c r="FT183" i="7"/>
  <c r="FX183" i="7"/>
  <c r="GB183" i="7"/>
  <c r="GF183" i="7"/>
  <c r="GJ183" i="7"/>
  <c r="GN183" i="7"/>
  <c r="GR183" i="7"/>
  <c r="GV183" i="7"/>
  <c r="GZ183" i="7"/>
  <c r="HD183" i="7"/>
  <c r="HH183" i="7"/>
  <c r="HL183" i="7"/>
  <c r="HP183" i="7"/>
  <c r="HT183" i="7"/>
  <c r="HX183" i="7"/>
  <c r="IB183" i="7"/>
  <c r="IF183" i="7"/>
  <c r="IJ183" i="7"/>
  <c r="IN183" i="7"/>
  <c r="IR183" i="7"/>
  <c r="IV183" i="7"/>
  <c r="IZ183" i="7"/>
  <c r="JD183" i="7"/>
  <c r="JH183" i="7"/>
  <c r="JL183" i="7"/>
  <c r="JP183" i="7"/>
  <c r="JT183" i="7"/>
  <c r="AO183" i="7"/>
  <c r="AS183" i="7"/>
  <c r="AW183" i="7"/>
  <c r="BA183" i="7"/>
  <c r="BE183" i="7"/>
  <c r="BI183" i="7"/>
  <c r="BM183" i="7"/>
  <c r="BQ183" i="7"/>
  <c r="BU183" i="7"/>
  <c r="BY183" i="7"/>
  <c r="CC183" i="7"/>
  <c r="CG183" i="7"/>
  <c r="CK183" i="7"/>
  <c r="CO183" i="7"/>
  <c r="CS183" i="7"/>
  <c r="CW183" i="7"/>
  <c r="DA183" i="7"/>
  <c r="DE183" i="7"/>
  <c r="DI183" i="7"/>
  <c r="DM183" i="7"/>
  <c r="DQ183" i="7"/>
  <c r="DU183" i="7"/>
  <c r="EA183" i="7"/>
  <c r="EE183" i="7"/>
  <c r="EI183" i="7"/>
  <c r="EM183" i="7"/>
  <c r="EQ183" i="7"/>
  <c r="EW183" i="7"/>
  <c r="FA183" i="7"/>
  <c r="FE183" i="7"/>
  <c r="FI183" i="7"/>
  <c r="FM183" i="7"/>
  <c r="FQ183" i="7"/>
  <c r="FU183" i="7"/>
  <c r="FY183" i="7"/>
  <c r="GC183" i="7"/>
  <c r="GG183" i="7"/>
  <c r="GK183" i="7"/>
  <c r="GO183" i="7"/>
  <c r="GS183" i="7"/>
  <c r="GW183" i="7"/>
  <c r="HA183" i="7"/>
  <c r="HE183" i="7"/>
  <c r="HI183" i="7"/>
  <c r="HM183" i="7"/>
  <c r="HQ183" i="7"/>
  <c r="HU183" i="7"/>
  <c r="HY183" i="7"/>
  <c r="IC183" i="7"/>
  <c r="IG183" i="7"/>
  <c r="IK183" i="7"/>
  <c r="IO183" i="7"/>
  <c r="IS183" i="7"/>
  <c r="IW183" i="7"/>
  <c r="JA183" i="7"/>
  <c r="JE183" i="7"/>
  <c r="JI183" i="7"/>
  <c r="JM183" i="7"/>
  <c r="JQ183" i="7"/>
  <c r="JU183" i="7"/>
  <c r="AP181" i="7"/>
  <c r="AT181" i="7"/>
  <c r="AX181" i="7"/>
  <c r="BB181" i="7"/>
  <c r="BF181" i="7"/>
  <c r="BJ181" i="7"/>
  <c r="BN181" i="7"/>
  <c r="BR181" i="7"/>
  <c r="BV181" i="7"/>
  <c r="BZ181" i="7"/>
  <c r="CD181" i="7"/>
  <c r="CH181" i="7"/>
  <c r="CL181" i="7"/>
  <c r="CP181" i="7"/>
  <c r="CT181" i="7"/>
  <c r="CX181" i="7"/>
  <c r="DB181" i="7"/>
  <c r="DF181" i="7"/>
  <c r="DJ181" i="7"/>
  <c r="DN181" i="7"/>
  <c r="DR181" i="7"/>
  <c r="DV181" i="7"/>
  <c r="EB181" i="7"/>
  <c r="EG181" i="7"/>
  <c r="EK181" i="7"/>
  <c r="EO181" i="7"/>
  <c r="EU181" i="7"/>
  <c r="EY181" i="7"/>
  <c r="FC181" i="7"/>
  <c r="FG181" i="7"/>
  <c r="FK181" i="7"/>
  <c r="FO181" i="7"/>
  <c r="FS181" i="7"/>
  <c r="FW181" i="7"/>
  <c r="GA181" i="7"/>
  <c r="GE181" i="7"/>
  <c r="GI181" i="7"/>
  <c r="GM181" i="7"/>
  <c r="GQ181" i="7"/>
  <c r="GU181" i="7"/>
  <c r="GY181" i="7"/>
  <c r="HC181" i="7"/>
  <c r="HG181" i="7"/>
  <c r="HK181" i="7"/>
  <c r="HO181" i="7"/>
  <c r="HS181" i="7"/>
  <c r="HW181" i="7"/>
  <c r="IA181" i="7"/>
  <c r="IE181" i="7"/>
  <c r="II181" i="7"/>
  <c r="IM181" i="7"/>
  <c r="IQ181" i="7"/>
  <c r="IU181" i="7"/>
  <c r="IY181" i="7"/>
  <c r="JC181" i="7"/>
  <c r="JG181" i="7"/>
  <c r="JK181" i="7"/>
  <c r="JO181" i="7"/>
  <c r="JS181" i="7"/>
  <c r="AQ181" i="7"/>
  <c r="AU181" i="7"/>
  <c r="AY181" i="7"/>
  <c r="BC181" i="7"/>
  <c r="BG181" i="7"/>
  <c r="BK181" i="7"/>
  <c r="BO181" i="7"/>
  <c r="BS181" i="7"/>
  <c r="BW181" i="7"/>
  <c r="CA181" i="7"/>
  <c r="CE181" i="7"/>
  <c r="CI181" i="7"/>
  <c r="CM181" i="7"/>
  <c r="CQ181" i="7"/>
  <c r="CU181" i="7"/>
  <c r="CY181" i="7"/>
  <c r="DC181" i="7"/>
  <c r="DG181" i="7"/>
  <c r="DK181" i="7"/>
  <c r="DO181" i="7"/>
  <c r="DS181" i="7"/>
  <c r="DW181" i="7"/>
  <c r="EC181" i="7"/>
  <c r="EH181" i="7"/>
  <c r="EL181" i="7"/>
  <c r="EP181" i="7"/>
  <c r="EV181" i="7"/>
  <c r="EZ181" i="7"/>
  <c r="FD181" i="7"/>
  <c r="FH181" i="7"/>
  <c r="FL181" i="7"/>
  <c r="FP181" i="7"/>
  <c r="FT181" i="7"/>
  <c r="FX181" i="7"/>
  <c r="GB181" i="7"/>
  <c r="GF181" i="7"/>
  <c r="GJ181" i="7"/>
  <c r="GN181" i="7"/>
  <c r="GR181" i="7"/>
  <c r="GV181" i="7"/>
  <c r="GZ181" i="7"/>
  <c r="HD181" i="7"/>
  <c r="HH181" i="7"/>
  <c r="HL181" i="7"/>
  <c r="HP181" i="7"/>
  <c r="HT181" i="7"/>
  <c r="HX181" i="7"/>
  <c r="IB181" i="7"/>
  <c r="IF181" i="7"/>
  <c r="IJ181" i="7"/>
  <c r="IN181" i="7"/>
  <c r="IR181" i="7"/>
  <c r="IV181" i="7"/>
  <c r="IZ181" i="7"/>
  <c r="JD181" i="7"/>
  <c r="JH181" i="7"/>
  <c r="JL181" i="7"/>
  <c r="JP181" i="7"/>
  <c r="JT181" i="7"/>
  <c r="AR181" i="7"/>
  <c r="AV181" i="7"/>
  <c r="AZ181" i="7"/>
  <c r="BD181" i="7"/>
  <c r="BH181" i="7"/>
  <c r="BL181" i="7"/>
  <c r="BP181" i="7"/>
  <c r="BT181" i="7"/>
  <c r="BX181" i="7"/>
  <c r="CB181" i="7"/>
  <c r="CF181" i="7"/>
  <c r="CJ181" i="7"/>
  <c r="CN181" i="7"/>
  <c r="CR181" i="7"/>
  <c r="CV181" i="7"/>
  <c r="CZ181" i="7"/>
  <c r="DD181" i="7"/>
  <c r="DH181" i="7"/>
  <c r="DL181" i="7"/>
  <c r="DP181" i="7"/>
  <c r="DT181" i="7"/>
  <c r="DY181" i="7"/>
  <c r="EE181" i="7"/>
  <c r="EI181" i="7"/>
  <c r="EM181" i="7"/>
  <c r="EQ181" i="7"/>
  <c r="EW181" i="7"/>
  <c r="FA181" i="7"/>
  <c r="FE181" i="7"/>
  <c r="FI181" i="7"/>
  <c r="FM181" i="7"/>
  <c r="FQ181" i="7"/>
  <c r="FU181" i="7"/>
  <c r="FY181" i="7"/>
  <c r="GC181" i="7"/>
  <c r="GG181" i="7"/>
  <c r="GK181" i="7"/>
  <c r="GO181" i="7"/>
  <c r="GS181" i="7"/>
  <c r="GW181" i="7"/>
  <c r="HA181" i="7"/>
  <c r="HE181" i="7"/>
  <c r="HI181" i="7"/>
  <c r="HM181" i="7"/>
  <c r="HQ181" i="7"/>
  <c r="HU181" i="7"/>
  <c r="HY181" i="7"/>
  <c r="IC181" i="7"/>
  <c r="IG181" i="7"/>
  <c r="IK181" i="7"/>
  <c r="IO181" i="7"/>
  <c r="IS181" i="7"/>
  <c r="IW181" i="7"/>
  <c r="JA181" i="7"/>
  <c r="JE181" i="7"/>
  <c r="JI181" i="7"/>
  <c r="JM181" i="7"/>
  <c r="JQ181" i="7"/>
  <c r="JU181" i="7"/>
  <c r="AO181" i="7"/>
  <c r="AS181" i="7"/>
  <c r="AW181" i="7"/>
  <c r="BA181" i="7"/>
  <c r="BE181" i="7"/>
  <c r="BI181" i="7"/>
  <c r="BM181" i="7"/>
  <c r="BQ181" i="7"/>
  <c r="BU181" i="7"/>
  <c r="BY181" i="7"/>
  <c r="CC181" i="7"/>
  <c r="CG181" i="7"/>
  <c r="CK181" i="7"/>
  <c r="CO181" i="7"/>
  <c r="CS181" i="7"/>
  <c r="CW181" i="7"/>
  <c r="DA181" i="7"/>
  <c r="DE181" i="7"/>
  <c r="DI181" i="7"/>
  <c r="DM181" i="7"/>
  <c r="DQ181" i="7"/>
  <c r="DU181" i="7"/>
  <c r="DZ181" i="7"/>
  <c r="EF181" i="7"/>
  <c r="EJ181" i="7"/>
  <c r="EN181" i="7"/>
  <c r="ET181" i="7"/>
  <c r="EX181" i="7"/>
  <c r="FB181" i="7"/>
  <c r="FF181" i="7"/>
  <c r="FJ181" i="7"/>
  <c r="FN181" i="7"/>
  <c r="FR181" i="7"/>
  <c r="FV181" i="7"/>
  <c r="FZ181" i="7"/>
  <c r="GD181" i="7"/>
  <c r="GH181" i="7"/>
  <c r="GL181" i="7"/>
  <c r="GP181" i="7"/>
  <c r="GT181" i="7"/>
  <c r="GX181" i="7"/>
  <c r="HB181" i="7"/>
  <c r="HF181" i="7"/>
  <c r="HJ181" i="7"/>
  <c r="HN181" i="7"/>
  <c r="HR181" i="7"/>
  <c r="HV181" i="7"/>
  <c r="HZ181" i="7"/>
  <c r="ID181" i="7"/>
  <c r="IH181" i="7"/>
  <c r="IL181" i="7"/>
  <c r="IP181" i="7"/>
  <c r="IT181" i="7"/>
  <c r="IX181" i="7"/>
  <c r="JB181" i="7"/>
  <c r="JF181" i="7"/>
  <c r="JJ181" i="7"/>
  <c r="JN181" i="7"/>
  <c r="JR181" i="7"/>
  <c r="AQ179" i="7"/>
  <c r="AU179" i="7"/>
  <c r="AY179" i="7"/>
  <c r="BC179" i="7"/>
  <c r="BG179" i="7"/>
  <c r="BK179" i="7"/>
  <c r="BO179" i="7"/>
  <c r="BS179" i="7"/>
  <c r="BW179" i="7"/>
  <c r="CA179" i="7"/>
  <c r="CE179" i="7"/>
  <c r="CI179" i="7"/>
  <c r="CM179" i="7"/>
  <c r="CQ179" i="7"/>
  <c r="CU179" i="7"/>
  <c r="CY179" i="7"/>
  <c r="DC179" i="7"/>
  <c r="DG179" i="7"/>
  <c r="DK179" i="7"/>
  <c r="DO179" i="7"/>
  <c r="DS179" i="7"/>
  <c r="DW179" i="7"/>
  <c r="EC179" i="7"/>
  <c r="EH179" i="7"/>
  <c r="EL179" i="7"/>
  <c r="EP179" i="7"/>
  <c r="EV179" i="7"/>
  <c r="EZ179" i="7"/>
  <c r="FD179" i="7"/>
  <c r="FH179" i="7"/>
  <c r="FL179" i="7"/>
  <c r="FP179" i="7"/>
  <c r="FT179" i="7"/>
  <c r="FX179" i="7"/>
  <c r="GB179" i="7"/>
  <c r="GF179" i="7"/>
  <c r="GJ179" i="7"/>
  <c r="GN179" i="7"/>
  <c r="GR179" i="7"/>
  <c r="GV179" i="7"/>
  <c r="GZ179" i="7"/>
  <c r="HD179" i="7"/>
  <c r="HH179" i="7"/>
  <c r="HL179" i="7"/>
  <c r="HP179" i="7"/>
  <c r="HT179" i="7"/>
  <c r="HX179" i="7"/>
  <c r="IB179" i="7"/>
  <c r="IF179" i="7"/>
  <c r="IJ179" i="7"/>
  <c r="IN179" i="7"/>
  <c r="IR179" i="7"/>
  <c r="IV179" i="7"/>
  <c r="IZ179" i="7"/>
  <c r="JD179" i="7"/>
  <c r="JH179" i="7"/>
  <c r="JL179" i="7"/>
  <c r="JP179" i="7"/>
  <c r="JT179" i="7"/>
  <c r="AN179" i="7"/>
  <c r="AR179" i="7"/>
  <c r="AV179" i="7"/>
  <c r="AZ179" i="7"/>
  <c r="BD179" i="7"/>
  <c r="BH179" i="7"/>
  <c r="BL179" i="7"/>
  <c r="BP179" i="7"/>
  <c r="BT179" i="7"/>
  <c r="BX179" i="7"/>
  <c r="CB179" i="7"/>
  <c r="CF179" i="7"/>
  <c r="CJ179" i="7"/>
  <c r="CN179" i="7"/>
  <c r="CR179" i="7"/>
  <c r="CV179" i="7"/>
  <c r="CZ179" i="7"/>
  <c r="DD179" i="7"/>
  <c r="DH179" i="7"/>
  <c r="DL179" i="7"/>
  <c r="DP179" i="7"/>
  <c r="DT179" i="7"/>
  <c r="DX179" i="7"/>
  <c r="EE179" i="7"/>
  <c r="EI179" i="7"/>
  <c r="EM179" i="7"/>
  <c r="EQ179" i="7"/>
  <c r="EW179" i="7"/>
  <c r="FA179" i="7"/>
  <c r="FE179" i="7"/>
  <c r="FI179" i="7"/>
  <c r="FM179" i="7"/>
  <c r="FQ179" i="7"/>
  <c r="FU179" i="7"/>
  <c r="FY179" i="7"/>
  <c r="GC179" i="7"/>
  <c r="GG179" i="7"/>
  <c r="GK179" i="7"/>
  <c r="GO179" i="7"/>
  <c r="GS179" i="7"/>
  <c r="GW179" i="7"/>
  <c r="HA179" i="7"/>
  <c r="HE179" i="7"/>
  <c r="HI179" i="7"/>
  <c r="HM179" i="7"/>
  <c r="HQ179" i="7"/>
  <c r="HU179" i="7"/>
  <c r="HY179" i="7"/>
  <c r="IC179" i="7"/>
  <c r="IG179" i="7"/>
  <c r="IK179" i="7"/>
  <c r="IO179" i="7"/>
  <c r="IS179" i="7"/>
  <c r="IW179" i="7"/>
  <c r="JA179" i="7"/>
  <c r="JE179" i="7"/>
  <c r="JI179" i="7"/>
  <c r="JM179" i="7"/>
  <c r="JQ179" i="7"/>
  <c r="JU179" i="7"/>
  <c r="AO179" i="7"/>
  <c r="AS179" i="7"/>
  <c r="AW179" i="7"/>
  <c r="BA179" i="7"/>
  <c r="BE179" i="7"/>
  <c r="BI179" i="7"/>
  <c r="BM179" i="7"/>
  <c r="BQ179" i="7"/>
  <c r="BU179" i="7"/>
  <c r="BY179" i="7"/>
  <c r="CC179" i="7"/>
  <c r="CG179" i="7"/>
  <c r="CK179" i="7"/>
  <c r="CO179" i="7"/>
  <c r="CS179" i="7"/>
  <c r="CW179" i="7"/>
  <c r="DA179" i="7"/>
  <c r="DE179" i="7"/>
  <c r="DI179" i="7"/>
  <c r="DM179" i="7"/>
  <c r="DQ179" i="7"/>
  <c r="DU179" i="7"/>
  <c r="DZ179" i="7"/>
  <c r="EF179" i="7"/>
  <c r="EJ179" i="7"/>
  <c r="EN179" i="7"/>
  <c r="ET179" i="7"/>
  <c r="EX179" i="7"/>
  <c r="FB179" i="7"/>
  <c r="FF179" i="7"/>
  <c r="FJ179" i="7"/>
  <c r="FN179" i="7"/>
  <c r="FR179" i="7"/>
  <c r="FV179" i="7"/>
  <c r="FZ179" i="7"/>
  <c r="GD179" i="7"/>
  <c r="GH179" i="7"/>
  <c r="GL179" i="7"/>
  <c r="GP179" i="7"/>
  <c r="GT179" i="7"/>
  <c r="GX179" i="7"/>
  <c r="HB179" i="7"/>
  <c r="HF179" i="7"/>
  <c r="HJ179" i="7"/>
  <c r="HN179" i="7"/>
  <c r="HR179" i="7"/>
  <c r="HV179" i="7"/>
  <c r="HZ179" i="7"/>
  <c r="ID179" i="7"/>
  <c r="IH179" i="7"/>
  <c r="IL179" i="7"/>
  <c r="IP179" i="7"/>
  <c r="IT179" i="7"/>
  <c r="IX179" i="7"/>
  <c r="JB179" i="7"/>
  <c r="JF179" i="7"/>
  <c r="JJ179" i="7"/>
  <c r="JN179" i="7"/>
  <c r="JR179" i="7"/>
  <c r="AP179" i="7"/>
  <c r="AT179" i="7"/>
  <c r="AX179" i="7"/>
  <c r="BB179" i="7"/>
  <c r="BF179" i="7"/>
  <c r="BJ179" i="7"/>
  <c r="BN179" i="7"/>
  <c r="BR179" i="7"/>
  <c r="BV179" i="7"/>
  <c r="BZ179" i="7"/>
  <c r="CD179" i="7"/>
  <c r="CH179" i="7"/>
  <c r="CL179" i="7"/>
  <c r="CP179" i="7"/>
  <c r="CT179" i="7"/>
  <c r="CX179" i="7"/>
  <c r="DB179" i="7"/>
  <c r="DF179" i="7"/>
  <c r="DJ179" i="7"/>
  <c r="DN179" i="7"/>
  <c r="DR179" i="7"/>
  <c r="DV179" i="7"/>
  <c r="EB179" i="7"/>
  <c r="EG179" i="7"/>
  <c r="EK179" i="7"/>
  <c r="EO179" i="7"/>
  <c r="EU179" i="7"/>
  <c r="EY179" i="7"/>
  <c r="FC179" i="7"/>
  <c r="FG179" i="7"/>
  <c r="FK179" i="7"/>
  <c r="FO179" i="7"/>
  <c r="FS179" i="7"/>
  <c r="FW179" i="7"/>
  <c r="GA179" i="7"/>
  <c r="GE179" i="7"/>
  <c r="GI179" i="7"/>
  <c r="GM179" i="7"/>
  <c r="GQ179" i="7"/>
  <c r="GU179" i="7"/>
  <c r="GY179" i="7"/>
  <c r="HC179" i="7"/>
  <c r="HG179" i="7"/>
  <c r="HK179" i="7"/>
  <c r="HO179" i="7"/>
  <c r="HS179" i="7"/>
  <c r="HW179" i="7"/>
  <c r="IA179" i="7"/>
  <c r="IE179" i="7"/>
  <c r="II179" i="7"/>
  <c r="IM179" i="7"/>
  <c r="IQ179" i="7"/>
  <c r="IU179" i="7"/>
  <c r="IY179" i="7"/>
  <c r="JC179" i="7"/>
  <c r="JG179" i="7"/>
  <c r="JK179" i="7"/>
  <c r="JO179" i="7"/>
  <c r="JS179" i="7"/>
  <c r="AR177" i="7"/>
  <c r="AV177" i="7"/>
  <c r="AZ177" i="7"/>
  <c r="BD177" i="7"/>
  <c r="BH177" i="7"/>
  <c r="BL177" i="7"/>
  <c r="BP177" i="7"/>
  <c r="BT177" i="7"/>
  <c r="BX177" i="7"/>
  <c r="CB177" i="7"/>
  <c r="CF177" i="7"/>
  <c r="CJ177" i="7"/>
  <c r="CN177" i="7"/>
  <c r="CR177" i="7"/>
  <c r="CV177" i="7"/>
  <c r="CZ177" i="7"/>
  <c r="DD177" i="7"/>
  <c r="DH177" i="7"/>
  <c r="DL177" i="7"/>
  <c r="DP177" i="7"/>
  <c r="DT177" i="7"/>
  <c r="DX177" i="7"/>
  <c r="ED177" i="7"/>
  <c r="EH177" i="7"/>
  <c r="EL177" i="7"/>
  <c r="EP177" i="7"/>
  <c r="EV177" i="7"/>
  <c r="EZ177" i="7"/>
  <c r="FD177" i="7"/>
  <c r="FH177" i="7"/>
  <c r="FL177" i="7"/>
  <c r="FP177" i="7"/>
  <c r="FT177" i="7"/>
  <c r="FX177" i="7"/>
  <c r="GB177" i="7"/>
  <c r="GF177" i="7"/>
  <c r="GJ177" i="7"/>
  <c r="GN177" i="7"/>
  <c r="GR177" i="7"/>
  <c r="GV177" i="7"/>
  <c r="GZ177" i="7"/>
  <c r="HD177" i="7"/>
  <c r="HH177" i="7"/>
  <c r="HL177" i="7"/>
  <c r="HP177" i="7"/>
  <c r="HT177" i="7"/>
  <c r="HX177" i="7"/>
  <c r="IB177" i="7"/>
  <c r="IF177" i="7"/>
  <c r="IJ177" i="7"/>
  <c r="IN177" i="7"/>
  <c r="IR177" i="7"/>
  <c r="IV177" i="7"/>
  <c r="IZ177" i="7"/>
  <c r="JD177" i="7"/>
  <c r="JH177" i="7"/>
  <c r="JL177" i="7"/>
  <c r="JP177" i="7"/>
  <c r="JT177" i="7"/>
  <c r="AO177" i="7"/>
  <c r="AS177" i="7"/>
  <c r="AW177" i="7"/>
  <c r="BA177" i="7"/>
  <c r="BE177" i="7"/>
  <c r="BI177" i="7"/>
  <c r="BM177" i="7"/>
  <c r="BQ177" i="7"/>
  <c r="BU177" i="7"/>
  <c r="BY177" i="7"/>
  <c r="CC177" i="7"/>
  <c r="CG177" i="7"/>
  <c r="CK177" i="7"/>
  <c r="CO177" i="7"/>
  <c r="CS177" i="7"/>
  <c r="CW177" i="7"/>
  <c r="DA177" i="7"/>
  <c r="DE177" i="7"/>
  <c r="DI177" i="7"/>
  <c r="DM177" i="7"/>
  <c r="DQ177" i="7"/>
  <c r="DU177" i="7"/>
  <c r="DY177" i="7"/>
  <c r="EE177" i="7"/>
  <c r="EI177" i="7"/>
  <c r="EM177" i="7"/>
  <c r="EQ177" i="7"/>
  <c r="EW177" i="7"/>
  <c r="FA177" i="7"/>
  <c r="FE177" i="7"/>
  <c r="FI177" i="7"/>
  <c r="FM177" i="7"/>
  <c r="FQ177" i="7"/>
  <c r="FU177" i="7"/>
  <c r="FY177" i="7"/>
  <c r="GC177" i="7"/>
  <c r="GG177" i="7"/>
  <c r="GK177" i="7"/>
  <c r="GO177" i="7"/>
  <c r="GS177" i="7"/>
  <c r="GW177" i="7"/>
  <c r="HA177" i="7"/>
  <c r="HE177" i="7"/>
  <c r="HI177" i="7"/>
  <c r="HM177" i="7"/>
  <c r="HQ177" i="7"/>
  <c r="HU177" i="7"/>
  <c r="HY177" i="7"/>
  <c r="IC177" i="7"/>
  <c r="IG177" i="7"/>
  <c r="IK177" i="7"/>
  <c r="IO177" i="7"/>
  <c r="IS177" i="7"/>
  <c r="IW177" i="7"/>
  <c r="JA177" i="7"/>
  <c r="JE177" i="7"/>
  <c r="JI177" i="7"/>
  <c r="JM177" i="7"/>
  <c r="JQ177" i="7"/>
  <c r="JU177" i="7"/>
  <c r="AP177" i="7"/>
  <c r="AT177" i="7"/>
  <c r="AX177" i="7"/>
  <c r="BB177" i="7"/>
  <c r="BF177" i="7"/>
  <c r="BJ177" i="7"/>
  <c r="BN177" i="7"/>
  <c r="BR177" i="7"/>
  <c r="BV177" i="7"/>
  <c r="BZ177" i="7"/>
  <c r="CD177" i="7"/>
  <c r="CH177" i="7"/>
  <c r="CL177" i="7"/>
  <c r="CP177" i="7"/>
  <c r="CT177" i="7"/>
  <c r="CX177" i="7"/>
  <c r="DB177" i="7"/>
  <c r="DF177" i="7"/>
  <c r="DJ177" i="7"/>
  <c r="DN177" i="7"/>
  <c r="DR177" i="7"/>
  <c r="DV177" i="7"/>
  <c r="EB177" i="7"/>
  <c r="EF177" i="7"/>
  <c r="EJ177" i="7"/>
  <c r="EN177" i="7"/>
  <c r="ET177" i="7"/>
  <c r="EX177" i="7"/>
  <c r="FB177" i="7"/>
  <c r="FF177" i="7"/>
  <c r="FJ177" i="7"/>
  <c r="FN177" i="7"/>
  <c r="FR177" i="7"/>
  <c r="FV177" i="7"/>
  <c r="FZ177" i="7"/>
  <c r="GD177" i="7"/>
  <c r="GH177" i="7"/>
  <c r="GL177" i="7"/>
  <c r="GP177" i="7"/>
  <c r="GT177" i="7"/>
  <c r="GX177" i="7"/>
  <c r="HB177" i="7"/>
  <c r="HF177" i="7"/>
  <c r="HJ177" i="7"/>
  <c r="HN177" i="7"/>
  <c r="HR177" i="7"/>
  <c r="HV177" i="7"/>
  <c r="HZ177" i="7"/>
  <c r="ID177" i="7"/>
  <c r="IH177" i="7"/>
  <c r="IL177" i="7"/>
  <c r="IP177" i="7"/>
  <c r="IT177" i="7"/>
  <c r="IX177" i="7"/>
  <c r="JB177" i="7"/>
  <c r="JF177" i="7"/>
  <c r="JJ177" i="7"/>
  <c r="JN177" i="7"/>
  <c r="JR177" i="7"/>
  <c r="AQ177" i="7"/>
  <c r="AU177" i="7"/>
  <c r="AY177" i="7"/>
  <c r="BC177" i="7"/>
  <c r="BG177" i="7"/>
  <c r="BK177" i="7"/>
  <c r="BO177" i="7"/>
  <c r="BS177" i="7"/>
  <c r="BW177" i="7"/>
  <c r="CA177" i="7"/>
  <c r="CE177" i="7"/>
  <c r="CI177" i="7"/>
  <c r="CM177" i="7"/>
  <c r="CQ177" i="7"/>
  <c r="CU177" i="7"/>
  <c r="CY177" i="7"/>
  <c r="DC177" i="7"/>
  <c r="DG177" i="7"/>
  <c r="DK177" i="7"/>
  <c r="DO177" i="7"/>
  <c r="DS177" i="7"/>
  <c r="DW177" i="7"/>
  <c r="EC177" i="7"/>
  <c r="EG177" i="7"/>
  <c r="EK177" i="7"/>
  <c r="EO177" i="7"/>
  <c r="EU177" i="7"/>
  <c r="EY177" i="7"/>
  <c r="FC177" i="7"/>
  <c r="FG177" i="7"/>
  <c r="FK177" i="7"/>
  <c r="FO177" i="7"/>
  <c r="FS177" i="7"/>
  <c r="FW177" i="7"/>
  <c r="GA177" i="7"/>
  <c r="GE177" i="7"/>
  <c r="GI177" i="7"/>
  <c r="GM177" i="7"/>
  <c r="GQ177" i="7"/>
  <c r="GU177" i="7"/>
  <c r="GY177" i="7"/>
  <c r="HC177" i="7"/>
  <c r="HG177" i="7"/>
  <c r="HK177" i="7"/>
  <c r="HO177" i="7"/>
  <c r="HS177" i="7"/>
  <c r="HW177" i="7"/>
  <c r="IA177" i="7"/>
  <c r="IE177" i="7"/>
  <c r="II177" i="7"/>
  <c r="IM177" i="7"/>
  <c r="IQ177" i="7"/>
  <c r="IU177" i="7"/>
  <c r="IY177" i="7"/>
  <c r="JC177" i="7"/>
  <c r="JG177" i="7"/>
  <c r="JK177" i="7"/>
  <c r="JO177" i="7"/>
  <c r="JS177" i="7"/>
  <c r="AN175" i="7"/>
  <c r="AR175" i="7"/>
  <c r="AV175" i="7"/>
  <c r="AZ175" i="7"/>
  <c r="BD175" i="7"/>
  <c r="BH175" i="7"/>
  <c r="BL175" i="7"/>
  <c r="BP175" i="7"/>
  <c r="BT175" i="7"/>
  <c r="BX175" i="7"/>
  <c r="CB175" i="7"/>
  <c r="CF175" i="7"/>
  <c r="CJ175" i="7"/>
  <c r="CN175" i="7"/>
  <c r="CR175" i="7"/>
  <c r="CV175" i="7"/>
  <c r="CZ175" i="7"/>
  <c r="DD175" i="7"/>
  <c r="DH175" i="7"/>
  <c r="DL175" i="7"/>
  <c r="DP175" i="7"/>
  <c r="DT175" i="7"/>
  <c r="DY175" i="7"/>
  <c r="ED175" i="7"/>
  <c r="EI175" i="7"/>
  <c r="EM175" i="7"/>
  <c r="EQ175" i="7"/>
  <c r="EW175" i="7"/>
  <c r="FA175" i="7"/>
  <c r="FE175" i="7"/>
  <c r="FI175" i="7"/>
  <c r="FM175" i="7"/>
  <c r="FQ175" i="7"/>
  <c r="FU175" i="7"/>
  <c r="FY175" i="7"/>
  <c r="GC175" i="7"/>
  <c r="GG175" i="7"/>
  <c r="GK175" i="7"/>
  <c r="GO175" i="7"/>
  <c r="GS175" i="7"/>
  <c r="GW175" i="7"/>
  <c r="HA175" i="7"/>
  <c r="HE175" i="7"/>
  <c r="HI175" i="7"/>
  <c r="HM175" i="7"/>
  <c r="HQ175" i="7"/>
  <c r="HU175" i="7"/>
  <c r="HY175" i="7"/>
  <c r="IC175" i="7"/>
  <c r="IG175" i="7"/>
  <c r="IK175" i="7"/>
  <c r="IO175" i="7"/>
  <c r="IS175" i="7"/>
  <c r="IW175" i="7"/>
  <c r="JA175" i="7"/>
  <c r="JE175" i="7"/>
  <c r="JI175" i="7"/>
  <c r="JM175" i="7"/>
  <c r="JQ175" i="7"/>
  <c r="JU175" i="7"/>
  <c r="AO175" i="7"/>
  <c r="AS175" i="7"/>
  <c r="AW175" i="7"/>
  <c r="BA175" i="7"/>
  <c r="BE175" i="7"/>
  <c r="BI175" i="7"/>
  <c r="BM175" i="7"/>
  <c r="BQ175" i="7"/>
  <c r="BU175" i="7"/>
  <c r="BY175" i="7"/>
  <c r="CC175" i="7"/>
  <c r="CG175" i="7"/>
  <c r="CK175" i="7"/>
  <c r="CO175" i="7"/>
  <c r="CS175" i="7"/>
  <c r="CW175" i="7"/>
  <c r="DA175" i="7"/>
  <c r="DE175" i="7"/>
  <c r="DI175" i="7"/>
  <c r="DM175" i="7"/>
  <c r="DQ175" i="7"/>
  <c r="DU175" i="7"/>
  <c r="EA175" i="7"/>
  <c r="EF175" i="7"/>
  <c r="EJ175" i="7"/>
  <c r="EN175" i="7"/>
  <c r="ET175" i="7"/>
  <c r="EX175" i="7"/>
  <c r="FB175" i="7"/>
  <c r="FF175" i="7"/>
  <c r="FJ175" i="7"/>
  <c r="FN175" i="7"/>
  <c r="FR175" i="7"/>
  <c r="FV175" i="7"/>
  <c r="FZ175" i="7"/>
  <c r="GD175" i="7"/>
  <c r="GH175" i="7"/>
  <c r="GL175" i="7"/>
  <c r="GP175" i="7"/>
  <c r="GT175" i="7"/>
  <c r="GX175" i="7"/>
  <c r="HB175" i="7"/>
  <c r="HF175" i="7"/>
  <c r="HJ175" i="7"/>
  <c r="HN175" i="7"/>
  <c r="HR175" i="7"/>
  <c r="HV175" i="7"/>
  <c r="HZ175" i="7"/>
  <c r="ID175" i="7"/>
  <c r="IH175" i="7"/>
  <c r="IL175" i="7"/>
  <c r="IP175" i="7"/>
  <c r="IT175" i="7"/>
  <c r="IX175" i="7"/>
  <c r="JB175" i="7"/>
  <c r="JF175" i="7"/>
  <c r="JJ175" i="7"/>
  <c r="JN175" i="7"/>
  <c r="JR175" i="7"/>
  <c r="AP175" i="7"/>
  <c r="AT175" i="7"/>
  <c r="AX175" i="7"/>
  <c r="BB175" i="7"/>
  <c r="BF175" i="7"/>
  <c r="BJ175" i="7"/>
  <c r="BN175" i="7"/>
  <c r="BR175" i="7"/>
  <c r="BV175" i="7"/>
  <c r="BZ175" i="7"/>
  <c r="CD175" i="7"/>
  <c r="CH175" i="7"/>
  <c r="CL175" i="7"/>
  <c r="CP175" i="7"/>
  <c r="CT175" i="7"/>
  <c r="CX175" i="7"/>
  <c r="DB175" i="7"/>
  <c r="DF175" i="7"/>
  <c r="DJ175" i="7"/>
  <c r="DN175" i="7"/>
  <c r="DR175" i="7"/>
  <c r="DV175" i="7"/>
  <c r="EB175" i="7"/>
  <c r="EG175" i="7"/>
  <c r="EK175" i="7"/>
  <c r="EO175" i="7"/>
  <c r="EU175" i="7"/>
  <c r="EY175" i="7"/>
  <c r="FC175" i="7"/>
  <c r="FG175" i="7"/>
  <c r="FK175" i="7"/>
  <c r="FO175" i="7"/>
  <c r="FS175" i="7"/>
  <c r="FW175" i="7"/>
  <c r="GA175" i="7"/>
  <c r="GE175" i="7"/>
  <c r="GI175" i="7"/>
  <c r="GM175" i="7"/>
  <c r="GQ175" i="7"/>
  <c r="GU175" i="7"/>
  <c r="GY175" i="7"/>
  <c r="HC175" i="7"/>
  <c r="HG175" i="7"/>
  <c r="HK175" i="7"/>
  <c r="HO175" i="7"/>
  <c r="HS175" i="7"/>
  <c r="HW175" i="7"/>
  <c r="IA175" i="7"/>
  <c r="IE175" i="7"/>
  <c r="II175" i="7"/>
  <c r="IM175" i="7"/>
  <c r="IQ175" i="7"/>
  <c r="IU175" i="7"/>
  <c r="IY175" i="7"/>
  <c r="JC175" i="7"/>
  <c r="JG175" i="7"/>
  <c r="JK175" i="7"/>
  <c r="JO175" i="7"/>
  <c r="JS175" i="7"/>
  <c r="AQ175" i="7"/>
  <c r="AU175" i="7"/>
  <c r="AY175" i="7"/>
  <c r="BC175" i="7"/>
  <c r="BG175" i="7"/>
  <c r="BK175" i="7"/>
  <c r="BO175" i="7"/>
  <c r="BS175" i="7"/>
  <c r="BW175" i="7"/>
  <c r="CA175" i="7"/>
  <c r="CE175" i="7"/>
  <c r="CI175" i="7"/>
  <c r="CM175" i="7"/>
  <c r="CQ175" i="7"/>
  <c r="CU175" i="7"/>
  <c r="CY175" i="7"/>
  <c r="DC175" i="7"/>
  <c r="DG175" i="7"/>
  <c r="DK175" i="7"/>
  <c r="DO175" i="7"/>
  <c r="DS175" i="7"/>
  <c r="DW175" i="7"/>
  <c r="EC175" i="7"/>
  <c r="EH175" i="7"/>
  <c r="EL175" i="7"/>
  <c r="EP175" i="7"/>
  <c r="EV175" i="7"/>
  <c r="EZ175" i="7"/>
  <c r="FD175" i="7"/>
  <c r="FH175" i="7"/>
  <c r="FL175" i="7"/>
  <c r="FP175" i="7"/>
  <c r="FT175" i="7"/>
  <c r="FX175" i="7"/>
  <c r="GB175" i="7"/>
  <c r="GF175" i="7"/>
  <c r="GJ175" i="7"/>
  <c r="GN175" i="7"/>
  <c r="GR175" i="7"/>
  <c r="GV175" i="7"/>
  <c r="GZ175" i="7"/>
  <c r="HD175" i="7"/>
  <c r="HH175" i="7"/>
  <c r="HL175" i="7"/>
  <c r="HP175" i="7"/>
  <c r="HT175" i="7"/>
  <c r="HX175" i="7"/>
  <c r="IB175" i="7"/>
  <c r="IF175" i="7"/>
  <c r="IJ175" i="7"/>
  <c r="IN175" i="7"/>
  <c r="IR175" i="7"/>
  <c r="IV175" i="7"/>
  <c r="IZ175" i="7"/>
  <c r="JD175" i="7"/>
  <c r="JH175" i="7"/>
  <c r="JL175" i="7"/>
  <c r="JP175" i="7"/>
  <c r="JT175" i="7"/>
  <c r="AO173" i="7"/>
  <c r="AS173" i="7"/>
  <c r="AW173" i="7"/>
  <c r="BA173" i="7"/>
  <c r="BE173" i="7"/>
  <c r="BI173" i="7"/>
  <c r="BM173" i="7"/>
  <c r="BQ173" i="7"/>
  <c r="BU173" i="7"/>
  <c r="BY173" i="7"/>
  <c r="CC173" i="7"/>
  <c r="CG173" i="7"/>
  <c r="CK173" i="7"/>
  <c r="CO173" i="7"/>
  <c r="CS173" i="7"/>
  <c r="CW173" i="7"/>
  <c r="DA173" i="7"/>
  <c r="DE173" i="7"/>
  <c r="DI173" i="7"/>
  <c r="DM173" i="7"/>
  <c r="DQ173" i="7"/>
  <c r="DU173" i="7"/>
  <c r="EA173" i="7"/>
  <c r="EE173" i="7"/>
  <c r="EI173" i="7"/>
  <c r="EM173" i="7"/>
  <c r="EQ173" i="7"/>
  <c r="EW173" i="7"/>
  <c r="FA173" i="7"/>
  <c r="FE173" i="7"/>
  <c r="FI173" i="7"/>
  <c r="FM173" i="7"/>
  <c r="FQ173" i="7"/>
  <c r="FU173" i="7"/>
  <c r="FY173" i="7"/>
  <c r="GC173" i="7"/>
  <c r="GG173" i="7"/>
  <c r="GK173" i="7"/>
  <c r="GO173" i="7"/>
  <c r="GS173" i="7"/>
  <c r="GW173" i="7"/>
  <c r="HA173" i="7"/>
  <c r="HE173" i="7"/>
  <c r="HI173" i="7"/>
  <c r="HM173" i="7"/>
  <c r="HQ173" i="7"/>
  <c r="HU173" i="7"/>
  <c r="HY173" i="7"/>
  <c r="IC173" i="7"/>
  <c r="IG173" i="7"/>
  <c r="IK173" i="7"/>
  <c r="IO173" i="7"/>
  <c r="IS173" i="7"/>
  <c r="IW173" i="7"/>
  <c r="JA173" i="7"/>
  <c r="JE173" i="7"/>
  <c r="JI173" i="7"/>
  <c r="JM173" i="7"/>
  <c r="JQ173" i="7"/>
  <c r="JU173" i="7"/>
  <c r="AP173" i="7"/>
  <c r="AT173" i="7"/>
  <c r="AX173" i="7"/>
  <c r="BB173" i="7"/>
  <c r="BF173" i="7"/>
  <c r="BJ173" i="7"/>
  <c r="BN173" i="7"/>
  <c r="BR173" i="7"/>
  <c r="BV173" i="7"/>
  <c r="BZ173" i="7"/>
  <c r="CD173" i="7"/>
  <c r="CH173" i="7"/>
  <c r="CL173" i="7"/>
  <c r="CP173" i="7"/>
  <c r="CT173" i="7"/>
  <c r="CX173" i="7"/>
  <c r="DB173" i="7"/>
  <c r="DF173" i="7"/>
  <c r="DJ173" i="7"/>
  <c r="DN173" i="7"/>
  <c r="DR173" i="7"/>
  <c r="DV173" i="7"/>
  <c r="EB173" i="7"/>
  <c r="EF173" i="7"/>
  <c r="EJ173" i="7"/>
  <c r="EN173" i="7"/>
  <c r="ET173" i="7"/>
  <c r="EX173" i="7"/>
  <c r="FB173" i="7"/>
  <c r="FF173" i="7"/>
  <c r="FJ173" i="7"/>
  <c r="FN173" i="7"/>
  <c r="FR173" i="7"/>
  <c r="FV173" i="7"/>
  <c r="FZ173" i="7"/>
  <c r="GD173" i="7"/>
  <c r="GH173" i="7"/>
  <c r="GL173" i="7"/>
  <c r="GP173" i="7"/>
  <c r="GT173" i="7"/>
  <c r="GX173" i="7"/>
  <c r="HB173" i="7"/>
  <c r="HF173" i="7"/>
  <c r="HJ173" i="7"/>
  <c r="HN173" i="7"/>
  <c r="HR173" i="7"/>
  <c r="HV173" i="7"/>
  <c r="HZ173" i="7"/>
  <c r="ID173" i="7"/>
  <c r="IH173" i="7"/>
  <c r="IL173" i="7"/>
  <c r="IP173" i="7"/>
  <c r="IT173" i="7"/>
  <c r="IX173" i="7"/>
  <c r="JB173" i="7"/>
  <c r="JF173" i="7"/>
  <c r="JJ173" i="7"/>
  <c r="JN173" i="7"/>
  <c r="JR173" i="7"/>
  <c r="AM173" i="7"/>
  <c r="AQ173" i="7"/>
  <c r="AU173" i="7"/>
  <c r="AY173" i="7"/>
  <c r="BC173" i="7"/>
  <c r="BG173" i="7"/>
  <c r="BK173" i="7"/>
  <c r="BO173" i="7"/>
  <c r="BS173" i="7"/>
  <c r="BW173" i="7"/>
  <c r="CA173" i="7"/>
  <c r="CE173" i="7"/>
  <c r="CI173" i="7"/>
  <c r="CM173" i="7"/>
  <c r="CQ173" i="7"/>
  <c r="CU173" i="7"/>
  <c r="CY173" i="7"/>
  <c r="DC173" i="7"/>
  <c r="DG173" i="7"/>
  <c r="DK173" i="7"/>
  <c r="DO173" i="7"/>
  <c r="DS173" i="7"/>
  <c r="DW173" i="7"/>
  <c r="EC173" i="7"/>
  <c r="EG173" i="7"/>
  <c r="EK173" i="7"/>
  <c r="EO173" i="7"/>
  <c r="EU173" i="7"/>
  <c r="EY173" i="7"/>
  <c r="FC173" i="7"/>
  <c r="FG173" i="7"/>
  <c r="FK173" i="7"/>
  <c r="FO173" i="7"/>
  <c r="FS173" i="7"/>
  <c r="FW173" i="7"/>
  <c r="GA173" i="7"/>
  <c r="GE173" i="7"/>
  <c r="GI173" i="7"/>
  <c r="GM173" i="7"/>
  <c r="GQ173" i="7"/>
  <c r="GU173" i="7"/>
  <c r="GY173" i="7"/>
  <c r="HC173" i="7"/>
  <c r="HG173" i="7"/>
  <c r="HK173" i="7"/>
  <c r="HO173" i="7"/>
  <c r="HS173" i="7"/>
  <c r="HW173" i="7"/>
  <c r="IA173" i="7"/>
  <c r="IE173" i="7"/>
  <c r="II173" i="7"/>
  <c r="IM173" i="7"/>
  <c r="IQ173" i="7"/>
  <c r="IU173" i="7"/>
  <c r="IY173" i="7"/>
  <c r="JC173" i="7"/>
  <c r="JG173" i="7"/>
  <c r="JK173" i="7"/>
  <c r="JO173" i="7"/>
  <c r="JS173" i="7"/>
  <c r="AN173" i="7"/>
  <c r="AR173" i="7"/>
  <c r="AV173" i="7"/>
  <c r="AZ173" i="7"/>
  <c r="BD173" i="7"/>
  <c r="BH173" i="7"/>
  <c r="BL173" i="7"/>
  <c r="BP173" i="7"/>
  <c r="BT173" i="7"/>
  <c r="BX173" i="7"/>
  <c r="CB173" i="7"/>
  <c r="CF173" i="7"/>
  <c r="CJ173" i="7"/>
  <c r="CN173" i="7"/>
  <c r="CR173" i="7"/>
  <c r="CV173" i="7"/>
  <c r="CZ173" i="7"/>
  <c r="DD173" i="7"/>
  <c r="DH173" i="7"/>
  <c r="DL173" i="7"/>
  <c r="DP173" i="7"/>
  <c r="DT173" i="7"/>
  <c r="DY173" i="7"/>
  <c r="ED173" i="7"/>
  <c r="EH173" i="7"/>
  <c r="EL173" i="7"/>
  <c r="EP173" i="7"/>
  <c r="EV173" i="7"/>
  <c r="EZ173" i="7"/>
  <c r="FD173" i="7"/>
  <c r="FH173" i="7"/>
  <c r="FL173" i="7"/>
  <c r="FP173" i="7"/>
  <c r="FT173" i="7"/>
  <c r="FX173" i="7"/>
  <c r="GB173" i="7"/>
  <c r="GF173" i="7"/>
  <c r="GJ173" i="7"/>
  <c r="GN173" i="7"/>
  <c r="GR173" i="7"/>
  <c r="GV173" i="7"/>
  <c r="GZ173" i="7"/>
  <c r="HD173" i="7"/>
  <c r="HH173" i="7"/>
  <c r="HL173" i="7"/>
  <c r="HP173" i="7"/>
  <c r="HT173" i="7"/>
  <c r="HX173" i="7"/>
  <c r="IB173" i="7"/>
  <c r="IF173" i="7"/>
  <c r="IJ173" i="7"/>
  <c r="IN173" i="7"/>
  <c r="IR173" i="7"/>
  <c r="IV173" i="7"/>
  <c r="IZ173" i="7"/>
  <c r="JD173" i="7"/>
  <c r="JH173" i="7"/>
  <c r="JL173" i="7"/>
  <c r="JP173" i="7"/>
  <c r="JT173" i="7"/>
  <c r="AQ171" i="7"/>
  <c r="AU171" i="7"/>
  <c r="AY171" i="7"/>
  <c r="BC171" i="7"/>
  <c r="BG171" i="7"/>
  <c r="BK171" i="7"/>
  <c r="BO171" i="7"/>
  <c r="BS171" i="7"/>
  <c r="BW171" i="7"/>
  <c r="CA171" i="7"/>
  <c r="CE171" i="7"/>
  <c r="CI171" i="7"/>
  <c r="CM171" i="7"/>
  <c r="CQ171" i="7"/>
  <c r="CU171" i="7"/>
  <c r="CY171" i="7"/>
  <c r="DC171" i="7"/>
  <c r="DG171" i="7"/>
  <c r="DK171" i="7"/>
  <c r="DO171" i="7"/>
  <c r="DS171" i="7"/>
  <c r="DW171" i="7"/>
  <c r="EB171" i="7"/>
  <c r="EG171" i="7"/>
  <c r="EK171" i="7"/>
  <c r="EO171" i="7"/>
  <c r="EU171" i="7"/>
  <c r="EY171" i="7"/>
  <c r="FC171" i="7"/>
  <c r="FG171" i="7"/>
  <c r="FK171" i="7"/>
  <c r="FO171" i="7"/>
  <c r="FS171" i="7"/>
  <c r="FW171" i="7"/>
  <c r="GA171" i="7"/>
  <c r="GE171" i="7"/>
  <c r="GI171" i="7"/>
  <c r="GM171" i="7"/>
  <c r="GQ171" i="7"/>
  <c r="GU171" i="7"/>
  <c r="GY171" i="7"/>
  <c r="HC171" i="7"/>
  <c r="HG171" i="7"/>
  <c r="HK171" i="7"/>
  <c r="HO171" i="7"/>
  <c r="HS171" i="7"/>
  <c r="HW171" i="7"/>
  <c r="IA171" i="7"/>
  <c r="IE171" i="7"/>
  <c r="II171" i="7"/>
  <c r="IM171" i="7"/>
  <c r="IQ171" i="7"/>
  <c r="IU171" i="7"/>
  <c r="IY171" i="7"/>
  <c r="JC171" i="7"/>
  <c r="JG171" i="7"/>
  <c r="JK171" i="7"/>
  <c r="JO171" i="7"/>
  <c r="JS171" i="7"/>
  <c r="AR171" i="7"/>
  <c r="AV171" i="7"/>
  <c r="AZ171" i="7"/>
  <c r="BD171" i="7"/>
  <c r="BH171" i="7"/>
  <c r="BL171" i="7"/>
  <c r="BP171" i="7"/>
  <c r="BT171" i="7"/>
  <c r="BX171" i="7"/>
  <c r="CB171" i="7"/>
  <c r="CF171" i="7"/>
  <c r="CJ171" i="7"/>
  <c r="CN171" i="7"/>
  <c r="CR171" i="7"/>
  <c r="CV171" i="7"/>
  <c r="CZ171" i="7"/>
  <c r="DD171" i="7"/>
  <c r="DH171" i="7"/>
  <c r="DL171" i="7"/>
  <c r="DP171" i="7"/>
  <c r="DT171" i="7"/>
  <c r="DX171" i="7"/>
  <c r="EC171" i="7"/>
  <c r="EH171" i="7"/>
  <c r="EL171" i="7"/>
  <c r="EP171" i="7"/>
  <c r="EV171" i="7"/>
  <c r="EZ171" i="7"/>
  <c r="FD171" i="7"/>
  <c r="FH171" i="7"/>
  <c r="FL171" i="7"/>
  <c r="FP171" i="7"/>
  <c r="FT171" i="7"/>
  <c r="FX171" i="7"/>
  <c r="GB171" i="7"/>
  <c r="GF171" i="7"/>
  <c r="GJ171" i="7"/>
  <c r="GN171" i="7"/>
  <c r="GR171" i="7"/>
  <c r="GV171" i="7"/>
  <c r="GZ171" i="7"/>
  <c r="HD171" i="7"/>
  <c r="HH171" i="7"/>
  <c r="HL171" i="7"/>
  <c r="HP171" i="7"/>
  <c r="HT171" i="7"/>
  <c r="HX171" i="7"/>
  <c r="IB171" i="7"/>
  <c r="IF171" i="7"/>
  <c r="IJ171" i="7"/>
  <c r="IN171" i="7"/>
  <c r="IR171" i="7"/>
  <c r="IV171" i="7"/>
  <c r="IZ171" i="7"/>
  <c r="JD171" i="7"/>
  <c r="JH171" i="7"/>
  <c r="JL171" i="7"/>
  <c r="JP171" i="7"/>
  <c r="JT171" i="7"/>
  <c r="AO171" i="7"/>
  <c r="AS171" i="7"/>
  <c r="AW171" i="7"/>
  <c r="BA171" i="7"/>
  <c r="BE171" i="7"/>
  <c r="BI171" i="7"/>
  <c r="BM171" i="7"/>
  <c r="BQ171" i="7"/>
  <c r="BU171" i="7"/>
  <c r="BY171" i="7"/>
  <c r="CC171" i="7"/>
  <c r="CG171" i="7"/>
  <c r="CK171" i="7"/>
  <c r="CO171" i="7"/>
  <c r="CS171" i="7"/>
  <c r="CW171" i="7"/>
  <c r="DA171" i="7"/>
  <c r="DE171" i="7"/>
  <c r="DI171" i="7"/>
  <c r="DM171" i="7"/>
  <c r="DQ171" i="7"/>
  <c r="DU171" i="7"/>
  <c r="DY171" i="7"/>
  <c r="ED171" i="7"/>
  <c r="EI171" i="7"/>
  <c r="EM171" i="7"/>
  <c r="EQ171" i="7"/>
  <c r="EW171" i="7"/>
  <c r="FA171" i="7"/>
  <c r="FE171" i="7"/>
  <c r="FI171" i="7"/>
  <c r="FM171" i="7"/>
  <c r="FQ171" i="7"/>
  <c r="FU171" i="7"/>
  <c r="FY171" i="7"/>
  <c r="GC171" i="7"/>
  <c r="GG171" i="7"/>
  <c r="GK171" i="7"/>
  <c r="GO171" i="7"/>
  <c r="GS171" i="7"/>
  <c r="GW171" i="7"/>
  <c r="HA171" i="7"/>
  <c r="HE171" i="7"/>
  <c r="HI171" i="7"/>
  <c r="HM171" i="7"/>
  <c r="HQ171" i="7"/>
  <c r="HU171" i="7"/>
  <c r="HY171" i="7"/>
  <c r="IC171" i="7"/>
  <c r="IG171" i="7"/>
  <c r="IK171" i="7"/>
  <c r="IO171" i="7"/>
  <c r="IS171" i="7"/>
  <c r="IW171" i="7"/>
  <c r="JA171" i="7"/>
  <c r="JE171" i="7"/>
  <c r="JI171" i="7"/>
  <c r="JM171" i="7"/>
  <c r="JQ171" i="7"/>
  <c r="JU171" i="7"/>
  <c r="AP171" i="7"/>
  <c r="AT171" i="7"/>
  <c r="AX171" i="7"/>
  <c r="BB171" i="7"/>
  <c r="BF171" i="7"/>
  <c r="BJ171" i="7"/>
  <c r="BN171" i="7"/>
  <c r="BR171" i="7"/>
  <c r="BV171" i="7"/>
  <c r="BZ171" i="7"/>
  <c r="CD171" i="7"/>
  <c r="CH171" i="7"/>
  <c r="CL171" i="7"/>
  <c r="CP171" i="7"/>
  <c r="CT171" i="7"/>
  <c r="CX171" i="7"/>
  <c r="DB171" i="7"/>
  <c r="DF171" i="7"/>
  <c r="DJ171" i="7"/>
  <c r="DN171" i="7"/>
  <c r="DR171" i="7"/>
  <c r="DV171" i="7"/>
  <c r="DZ171" i="7"/>
  <c r="EF171" i="7"/>
  <c r="EJ171" i="7"/>
  <c r="EN171" i="7"/>
  <c r="ET171" i="7"/>
  <c r="EX171" i="7"/>
  <c r="FB171" i="7"/>
  <c r="FF171" i="7"/>
  <c r="FJ171" i="7"/>
  <c r="FN171" i="7"/>
  <c r="FR171" i="7"/>
  <c r="FV171" i="7"/>
  <c r="FZ171" i="7"/>
  <c r="GD171" i="7"/>
  <c r="GH171" i="7"/>
  <c r="GL171" i="7"/>
  <c r="GP171" i="7"/>
  <c r="GT171" i="7"/>
  <c r="GX171" i="7"/>
  <c r="HB171" i="7"/>
  <c r="HF171" i="7"/>
  <c r="HJ171" i="7"/>
  <c r="HN171" i="7"/>
  <c r="HR171" i="7"/>
  <c r="HV171" i="7"/>
  <c r="HZ171" i="7"/>
  <c r="ID171" i="7"/>
  <c r="IH171" i="7"/>
  <c r="IL171" i="7"/>
  <c r="IP171" i="7"/>
  <c r="IT171" i="7"/>
  <c r="IX171" i="7"/>
  <c r="JB171" i="7"/>
  <c r="JF171" i="7"/>
  <c r="JJ171" i="7"/>
  <c r="JN171" i="7"/>
  <c r="JR171" i="7"/>
  <c r="DW170" i="7"/>
  <c r="O170" i="7"/>
  <c r="Q170" i="7" s="1"/>
  <c r="DW168" i="7"/>
  <c r="O168" i="7"/>
  <c r="AN168" i="7" s="1"/>
  <c r="DW166" i="7"/>
  <c r="O166" i="7"/>
  <c r="AN166" i="7" s="1"/>
  <c r="L164" i="7"/>
  <c r="O164" i="7"/>
  <c r="AN164" i="7" s="1"/>
  <c r="L160" i="7"/>
  <c r="O160" i="7"/>
  <c r="DW152" i="7"/>
  <c r="O152" i="7"/>
  <c r="L150" i="7"/>
  <c r="O150" i="7"/>
  <c r="AN150" i="7" s="1"/>
  <c r="L148" i="7"/>
  <c r="M148" i="7" s="1"/>
  <c r="O148" i="7"/>
  <c r="L146" i="7"/>
  <c r="M146" i="7" s="1"/>
  <c r="O146" i="7"/>
  <c r="AN146" i="7" s="1"/>
  <c r="L142" i="7"/>
  <c r="M142" i="7" s="1"/>
  <c r="O142" i="7"/>
  <c r="DW140" i="7"/>
  <c r="O140" i="7"/>
  <c r="AN140" i="7" s="1"/>
  <c r="L138" i="7"/>
  <c r="O138" i="7"/>
  <c r="L136" i="7"/>
  <c r="O136" i="7"/>
  <c r="AN136" i="7" s="1"/>
  <c r="L134" i="7"/>
  <c r="M134" i="7" s="1"/>
  <c r="O134" i="7"/>
  <c r="AN134" i="7" s="1"/>
  <c r="L132" i="7"/>
  <c r="O132" i="7"/>
  <c r="L130" i="7"/>
  <c r="O130" i="7"/>
  <c r="AN130" i="7" s="1"/>
  <c r="L128" i="7"/>
  <c r="O128" i="7"/>
  <c r="AN128" i="7" s="1"/>
  <c r="L126" i="7"/>
  <c r="O126" i="7"/>
  <c r="L124" i="7"/>
  <c r="P124" i="7" s="1"/>
  <c r="O124" i="7"/>
  <c r="L122" i="7"/>
  <c r="O122" i="7"/>
  <c r="L120" i="7"/>
  <c r="AN118" i="7"/>
  <c r="AR118" i="7"/>
  <c r="AV118" i="7"/>
  <c r="AZ118" i="7"/>
  <c r="BD118" i="7"/>
  <c r="BH118" i="7"/>
  <c r="BL118" i="7"/>
  <c r="BP118" i="7"/>
  <c r="BT118" i="7"/>
  <c r="BX118" i="7"/>
  <c r="CB118" i="7"/>
  <c r="CH118" i="7"/>
  <c r="CL118" i="7"/>
  <c r="CQ118" i="7"/>
  <c r="CU118" i="7"/>
  <c r="CY118" i="7"/>
  <c r="DE118" i="7"/>
  <c r="DI118" i="7"/>
  <c r="DM118" i="7"/>
  <c r="DQ118" i="7"/>
  <c r="DU118" i="7"/>
  <c r="DY118" i="7"/>
  <c r="EC118" i="7"/>
  <c r="EG118" i="7"/>
  <c r="EK118" i="7"/>
  <c r="EO118" i="7"/>
  <c r="ES118" i="7"/>
  <c r="EW118" i="7"/>
  <c r="FA118" i="7"/>
  <c r="FE118" i="7"/>
  <c r="FI118" i="7"/>
  <c r="FM118" i="7"/>
  <c r="FQ118" i="7"/>
  <c r="FU118" i="7"/>
  <c r="FY118" i="7"/>
  <c r="GC118" i="7"/>
  <c r="GG118" i="7"/>
  <c r="GK118" i="7"/>
  <c r="GO118" i="7"/>
  <c r="GS118" i="7"/>
  <c r="GW118" i="7"/>
  <c r="HA118" i="7"/>
  <c r="HE118" i="7"/>
  <c r="HI118" i="7"/>
  <c r="HM118" i="7"/>
  <c r="HQ118" i="7"/>
  <c r="HU118" i="7"/>
  <c r="HY118" i="7"/>
  <c r="IC118" i="7"/>
  <c r="IG118" i="7"/>
  <c r="IK118" i="7"/>
  <c r="IO118" i="7"/>
  <c r="IS118" i="7"/>
  <c r="IW118" i="7"/>
  <c r="JA118" i="7"/>
  <c r="JE118" i="7"/>
  <c r="JI118" i="7"/>
  <c r="JM118" i="7"/>
  <c r="JQ118" i="7"/>
  <c r="JU118" i="7"/>
  <c r="AO118" i="7"/>
  <c r="AS118" i="7"/>
  <c r="AW118" i="7"/>
  <c r="BA118" i="7"/>
  <c r="BE118" i="7"/>
  <c r="BI118" i="7"/>
  <c r="BM118" i="7"/>
  <c r="BQ118" i="7"/>
  <c r="BU118" i="7"/>
  <c r="BY118" i="7"/>
  <c r="CC118" i="7"/>
  <c r="CI118" i="7"/>
  <c r="CN118" i="7"/>
  <c r="CR118" i="7"/>
  <c r="CV118" i="7"/>
  <c r="DB118" i="7"/>
  <c r="DF118" i="7"/>
  <c r="DJ118" i="7"/>
  <c r="DN118" i="7"/>
  <c r="DR118" i="7"/>
  <c r="DV118" i="7"/>
  <c r="DZ118" i="7"/>
  <c r="ED118" i="7"/>
  <c r="EH118" i="7"/>
  <c r="EL118" i="7"/>
  <c r="EP118" i="7"/>
  <c r="ET118" i="7"/>
  <c r="EX118" i="7"/>
  <c r="FB118" i="7"/>
  <c r="FF118" i="7"/>
  <c r="FJ118" i="7"/>
  <c r="FN118" i="7"/>
  <c r="FR118" i="7"/>
  <c r="FV118" i="7"/>
  <c r="FZ118" i="7"/>
  <c r="GD118" i="7"/>
  <c r="GH118" i="7"/>
  <c r="GL118" i="7"/>
  <c r="GP118" i="7"/>
  <c r="GT118" i="7"/>
  <c r="GX118" i="7"/>
  <c r="HB118" i="7"/>
  <c r="HF118" i="7"/>
  <c r="HJ118" i="7"/>
  <c r="HN118" i="7"/>
  <c r="HR118" i="7"/>
  <c r="HV118" i="7"/>
  <c r="HZ118" i="7"/>
  <c r="ID118" i="7"/>
  <c r="IH118" i="7"/>
  <c r="IL118" i="7"/>
  <c r="IP118" i="7"/>
  <c r="IT118" i="7"/>
  <c r="IX118" i="7"/>
  <c r="JB118" i="7"/>
  <c r="JF118" i="7"/>
  <c r="JJ118" i="7"/>
  <c r="JN118" i="7"/>
  <c r="JR118" i="7"/>
  <c r="AP118" i="7"/>
  <c r="AT118" i="7"/>
  <c r="AX118" i="7"/>
  <c r="BB118" i="7"/>
  <c r="BF118" i="7"/>
  <c r="BJ118" i="7"/>
  <c r="BN118" i="7"/>
  <c r="BR118" i="7"/>
  <c r="BV118" i="7"/>
  <c r="BZ118" i="7"/>
  <c r="CD118" i="7"/>
  <c r="CJ118" i="7"/>
  <c r="CO118" i="7"/>
  <c r="CS118" i="7"/>
  <c r="CW118" i="7"/>
  <c r="DC118" i="7"/>
  <c r="DG118" i="7"/>
  <c r="DK118" i="7"/>
  <c r="DO118" i="7"/>
  <c r="DS118" i="7"/>
  <c r="DW118" i="7"/>
  <c r="EA118" i="7"/>
  <c r="EE118" i="7"/>
  <c r="EI118" i="7"/>
  <c r="EM118" i="7"/>
  <c r="EQ118" i="7"/>
  <c r="EU118" i="7"/>
  <c r="EY118" i="7"/>
  <c r="FC118" i="7"/>
  <c r="FG118" i="7"/>
  <c r="FK118" i="7"/>
  <c r="FO118" i="7"/>
  <c r="FS118" i="7"/>
  <c r="FW118" i="7"/>
  <c r="GA118" i="7"/>
  <c r="GE118" i="7"/>
  <c r="GI118" i="7"/>
  <c r="GM118" i="7"/>
  <c r="GQ118" i="7"/>
  <c r="GU118" i="7"/>
  <c r="GY118" i="7"/>
  <c r="HC118" i="7"/>
  <c r="HG118" i="7"/>
  <c r="HK118" i="7"/>
  <c r="HO118" i="7"/>
  <c r="HS118" i="7"/>
  <c r="HW118" i="7"/>
  <c r="IA118" i="7"/>
  <c r="IE118" i="7"/>
  <c r="II118" i="7"/>
  <c r="IM118" i="7"/>
  <c r="IQ118" i="7"/>
  <c r="IU118" i="7"/>
  <c r="IY118" i="7"/>
  <c r="JC118" i="7"/>
  <c r="JG118" i="7"/>
  <c r="JK118" i="7"/>
  <c r="JO118" i="7"/>
  <c r="JS118" i="7"/>
  <c r="AQ118" i="7"/>
  <c r="AU118" i="7"/>
  <c r="AY118" i="7"/>
  <c r="BC118" i="7"/>
  <c r="BG118" i="7"/>
  <c r="BK118" i="7"/>
  <c r="BO118" i="7"/>
  <c r="BS118" i="7"/>
  <c r="BW118" i="7"/>
  <c r="CA118" i="7"/>
  <c r="CE118" i="7"/>
  <c r="CK118" i="7"/>
  <c r="CP118" i="7"/>
  <c r="CT118" i="7"/>
  <c r="CX118" i="7"/>
  <c r="DD118" i="7"/>
  <c r="DH118" i="7"/>
  <c r="DL118" i="7"/>
  <c r="DP118" i="7"/>
  <c r="DT118" i="7"/>
  <c r="DX118" i="7"/>
  <c r="EB118" i="7"/>
  <c r="EF118" i="7"/>
  <c r="EJ118" i="7"/>
  <c r="EN118" i="7"/>
  <c r="ER118" i="7"/>
  <c r="EV118" i="7"/>
  <c r="EZ118" i="7"/>
  <c r="FD118" i="7"/>
  <c r="FH118" i="7"/>
  <c r="FL118" i="7"/>
  <c r="FP118" i="7"/>
  <c r="FT118" i="7"/>
  <c r="FX118" i="7"/>
  <c r="GB118" i="7"/>
  <c r="GF118" i="7"/>
  <c r="GJ118" i="7"/>
  <c r="GN118" i="7"/>
  <c r="GR118" i="7"/>
  <c r="GV118" i="7"/>
  <c r="GZ118" i="7"/>
  <c r="HD118" i="7"/>
  <c r="HH118" i="7"/>
  <c r="HL118" i="7"/>
  <c r="HP118" i="7"/>
  <c r="HT118" i="7"/>
  <c r="HX118" i="7"/>
  <c r="IB118" i="7"/>
  <c r="IF118" i="7"/>
  <c r="IJ118" i="7"/>
  <c r="IN118" i="7"/>
  <c r="IR118" i="7"/>
  <c r="IV118" i="7"/>
  <c r="IZ118" i="7"/>
  <c r="JD118" i="7"/>
  <c r="JH118" i="7"/>
  <c r="JL118" i="7"/>
  <c r="JP118" i="7"/>
  <c r="JT118" i="7"/>
  <c r="AO116" i="7"/>
  <c r="AS116" i="7"/>
  <c r="AW116" i="7"/>
  <c r="BA116" i="7"/>
  <c r="BE116" i="7"/>
  <c r="BI116" i="7"/>
  <c r="BM116" i="7"/>
  <c r="BQ116" i="7"/>
  <c r="BU116" i="7"/>
  <c r="BY116" i="7"/>
  <c r="CC116" i="7"/>
  <c r="CG116" i="7"/>
  <c r="CM116" i="7"/>
  <c r="CQ116" i="7"/>
  <c r="CU116" i="7"/>
  <c r="CY116" i="7"/>
  <c r="DE116" i="7"/>
  <c r="DI116" i="7"/>
  <c r="DM116" i="7"/>
  <c r="DQ116" i="7"/>
  <c r="DU116" i="7"/>
  <c r="DY116" i="7"/>
  <c r="EC116" i="7"/>
  <c r="EG116" i="7"/>
  <c r="EK116" i="7"/>
  <c r="EO116" i="7"/>
  <c r="ES116" i="7"/>
  <c r="EW116" i="7"/>
  <c r="FA116" i="7"/>
  <c r="FE116" i="7"/>
  <c r="FI116" i="7"/>
  <c r="FM116" i="7"/>
  <c r="FQ116" i="7"/>
  <c r="FU116" i="7"/>
  <c r="FY116" i="7"/>
  <c r="GC116" i="7"/>
  <c r="GG116" i="7"/>
  <c r="GK116" i="7"/>
  <c r="GO116" i="7"/>
  <c r="GS116" i="7"/>
  <c r="GW116" i="7"/>
  <c r="HA116" i="7"/>
  <c r="HE116" i="7"/>
  <c r="HI116" i="7"/>
  <c r="HM116" i="7"/>
  <c r="HQ116" i="7"/>
  <c r="HU116" i="7"/>
  <c r="HY116" i="7"/>
  <c r="IC116" i="7"/>
  <c r="IG116" i="7"/>
  <c r="IK116" i="7"/>
  <c r="IO116" i="7"/>
  <c r="IS116" i="7"/>
  <c r="IW116" i="7"/>
  <c r="JA116" i="7"/>
  <c r="JE116" i="7"/>
  <c r="JI116" i="7"/>
  <c r="JM116" i="7"/>
  <c r="JQ116" i="7"/>
  <c r="JU116" i="7"/>
  <c r="AP116" i="7"/>
  <c r="AT116" i="7"/>
  <c r="AX116" i="7"/>
  <c r="BB116" i="7"/>
  <c r="BF116" i="7"/>
  <c r="BJ116" i="7"/>
  <c r="BN116" i="7"/>
  <c r="BR116" i="7"/>
  <c r="BV116" i="7"/>
  <c r="BZ116" i="7"/>
  <c r="CD116" i="7"/>
  <c r="CJ116" i="7"/>
  <c r="CN116" i="7"/>
  <c r="CR116" i="7"/>
  <c r="CV116" i="7"/>
  <c r="DB116" i="7"/>
  <c r="DF116" i="7"/>
  <c r="DJ116" i="7"/>
  <c r="DN116" i="7"/>
  <c r="DR116" i="7"/>
  <c r="DV116" i="7"/>
  <c r="DZ116" i="7"/>
  <c r="ED116" i="7"/>
  <c r="EH116" i="7"/>
  <c r="EL116" i="7"/>
  <c r="EP116" i="7"/>
  <c r="ET116" i="7"/>
  <c r="EX116" i="7"/>
  <c r="FB116" i="7"/>
  <c r="FF116" i="7"/>
  <c r="FJ116" i="7"/>
  <c r="FN116" i="7"/>
  <c r="FR116" i="7"/>
  <c r="FV116" i="7"/>
  <c r="FZ116" i="7"/>
  <c r="GD116" i="7"/>
  <c r="GH116" i="7"/>
  <c r="GL116" i="7"/>
  <c r="GP116" i="7"/>
  <c r="GT116" i="7"/>
  <c r="GX116" i="7"/>
  <c r="HB116" i="7"/>
  <c r="HF116" i="7"/>
  <c r="HJ116" i="7"/>
  <c r="HN116" i="7"/>
  <c r="HR116" i="7"/>
  <c r="HV116" i="7"/>
  <c r="HZ116" i="7"/>
  <c r="ID116" i="7"/>
  <c r="IH116" i="7"/>
  <c r="IL116" i="7"/>
  <c r="IP116" i="7"/>
  <c r="IT116" i="7"/>
  <c r="IX116" i="7"/>
  <c r="JB116" i="7"/>
  <c r="JF116" i="7"/>
  <c r="JJ116" i="7"/>
  <c r="JN116" i="7"/>
  <c r="JR116" i="7"/>
  <c r="AQ116" i="7"/>
  <c r="AU116" i="7"/>
  <c r="AY116" i="7"/>
  <c r="BC116" i="7"/>
  <c r="BG116" i="7"/>
  <c r="BK116" i="7"/>
  <c r="BO116" i="7"/>
  <c r="BS116" i="7"/>
  <c r="BW116" i="7"/>
  <c r="CA116" i="7"/>
  <c r="CE116" i="7"/>
  <c r="CK116" i="7"/>
  <c r="CO116" i="7"/>
  <c r="CS116" i="7"/>
  <c r="CW116" i="7"/>
  <c r="DC116" i="7"/>
  <c r="DG116" i="7"/>
  <c r="DK116" i="7"/>
  <c r="DO116" i="7"/>
  <c r="DS116" i="7"/>
  <c r="DW116" i="7"/>
  <c r="EA116" i="7"/>
  <c r="EE116" i="7"/>
  <c r="EI116" i="7"/>
  <c r="EM116" i="7"/>
  <c r="EQ116" i="7"/>
  <c r="EU116" i="7"/>
  <c r="EY116" i="7"/>
  <c r="FC116" i="7"/>
  <c r="FG116" i="7"/>
  <c r="FK116" i="7"/>
  <c r="FO116" i="7"/>
  <c r="FS116" i="7"/>
  <c r="FW116" i="7"/>
  <c r="GA116" i="7"/>
  <c r="GE116" i="7"/>
  <c r="GI116" i="7"/>
  <c r="GM116" i="7"/>
  <c r="GQ116" i="7"/>
  <c r="GU116" i="7"/>
  <c r="GY116" i="7"/>
  <c r="HC116" i="7"/>
  <c r="HG116" i="7"/>
  <c r="HK116" i="7"/>
  <c r="HO116" i="7"/>
  <c r="HS116" i="7"/>
  <c r="HW116" i="7"/>
  <c r="IA116" i="7"/>
  <c r="IE116" i="7"/>
  <c r="II116" i="7"/>
  <c r="IM116" i="7"/>
  <c r="IQ116" i="7"/>
  <c r="IU116" i="7"/>
  <c r="IY116" i="7"/>
  <c r="JC116" i="7"/>
  <c r="JG116" i="7"/>
  <c r="JK116" i="7"/>
  <c r="JO116" i="7"/>
  <c r="JS116" i="7"/>
  <c r="AN116" i="7"/>
  <c r="AR116" i="7"/>
  <c r="AV116" i="7"/>
  <c r="AZ116" i="7"/>
  <c r="BD116" i="7"/>
  <c r="BH116" i="7"/>
  <c r="BL116" i="7"/>
  <c r="BP116" i="7"/>
  <c r="BT116" i="7"/>
  <c r="BX116" i="7"/>
  <c r="CB116" i="7"/>
  <c r="CF116" i="7"/>
  <c r="CL116" i="7"/>
  <c r="CP116" i="7"/>
  <c r="CT116" i="7"/>
  <c r="CX116" i="7"/>
  <c r="DD116" i="7"/>
  <c r="DH116" i="7"/>
  <c r="DL116" i="7"/>
  <c r="DP116" i="7"/>
  <c r="DT116" i="7"/>
  <c r="DX116" i="7"/>
  <c r="EB116" i="7"/>
  <c r="EF116" i="7"/>
  <c r="EJ116" i="7"/>
  <c r="EN116" i="7"/>
  <c r="ER116" i="7"/>
  <c r="EV116" i="7"/>
  <c r="EZ116" i="7"/>
  <c r="FD116" i="7"/>
  <c r="FH116" i="7"/>
  <c r="FL116" i="7"/>
  <c r="FP116" i="7"/>
  <c r="FT116" i="7"/>
  <c r="FX116" i="7"/>
  <c r="GB116" i="7"/>
  <c r="GF116" i="7"/>
  <c r="GJ116" i="7"/>
  <c r="GN116" i="7"/>
  <c r="GR116" i="7"/>
  <c r="GV116" i="7"/>
  <c r="GZ116" i="7"/>
  <c r="HD116" i="7"/>
  <c r="HH116" i="7"/>
  <c r="HL116" i="7"/>
  <c r="HP116" i="7"/>
  <c r="HT116" i="7"/>
  <c r="HX116" i="7"/>
  <c r="IB116" i="7"/>
  <c r="IF116" i="7"/>
  <c r="IJ116" i="7"/>
  <c r="IN116" i="7"/>
  <c r="IR116" i="7"/>
  <c r="IV116" i="7"/>
  <c r="IZ116" i="7"/>
  <c r="JD116" i="7"/>
  <c r="JH116" i="7"/>
  <c r="JL116" i="7"/>
  <c r="JP116" i="7"/>
  <c r="JT116" i="7"/>
  <c r="AP114" i="7"/>
  <c r="AT114" i="7"/>
  <c r="AX114" i="7"/>
  <c r="BB114" i="7"/>
  <c r="BF114" i="7"/>
  <c r="BJ114" i="7"/>
  <c r="BN114" i="7"/>
  <c r="BR114" i="7"/>
  <c r="BV114" i="7"/>
  <c r="BZ114" i="7"/>
  <c r="CD114" i="7"/>
  <c r="CJ114" i="7"/>
  <c r="CO114" i="7"/>
  <c r="CS114" i="7"/>
  <c r="CW114" i="7"/>
  <c r="DC114" i="7"/>
  <c r="DG114" i="7"/>
  <c r="DK114" i="7"/>
  <c r="DO114" i="7"/>
  <c r="DS114" i="7"/>
  <c r="DW114" i="7"/>
  <c r="EA114" i="7"/>
  <c r="EE114" i="7"/>
  <c r="EI114" i="7"/>
  <c r="EM114" i="7"/>
  <c r="EQ114" i="7"/>
  <c r="EU114" i="7"/>
  <c r="EY114" i="7"/>
  <c r="FC114" i="7"/>
  <c r="FG114" i="7"/>
  <c r="FK114" i="7"/>
  <c r="FO114" i="7"/>
  <c r="FS114" i="7"/>
  <c r="FW114" i="7"/>
  <c r="GA114" i="7"/>
  <c r="GE114" i="7"/>
  <c r="GI114" i="7"/>
  <c r="GM114" i="7"/>
  <c r="GQ114" i="7"/>
  <c r="GU114" i="7"/>
  <c r="GY114" i="7"/>
  <c r="HC114" i="7"/>
  <c r="HG114" i="7"/>
  <c r="HK114" i="7"/>
  <c r="HO114" i="7"/>
  <c r="HS114" i="7"/>
  <c r="HW114" i="7"/>
  <c r="IA114" i="7"/>
  <c r="IE114" i="7"/>
  <c r="II114" i="7"/>
  <c r="IM114" i="7"/>
  <c r="IQ114" i="7"/>
  <c r="IU114" i="7"/>
  <c r="IY114" i="7"/>
  <c r="JC114" i="7"/>
  <c r="JG114" i="7"/>
  <c r="JK114" i="7"/>
  <c r="JO114" i="7"/>
  <c r="JS114" i="7"/>
  <c r="AQ114" i="7"/>
  <c r="AU114" i="7"/>
  <c r="AY114" i="7"/>
  <c r="BC114" i="7"/>
  <c r="BG114" i="7"/>
  <c r="BK114" i="7"/>
  <c r="BO114" i="7"/>
  <c r="BS114" i="7"/>
  <c r="BW114" i="7"/>
  <c r="CA114" i="7"/>
  <c r="CE114" i="7"/>
  <c r="CK114" i="7"/>
  <c r="CP114" i="7"/>
  <c r="CT114" i="7"/>
  <c r="CX114" i="7"/>
  <c r="DD114" i="7"/>
  <c r="DH114" i="7"/>
  <c r="DL114" i="7"/>
  <c r="DP114" i="7"/>
  <c r="DT114" i="7"/>
  <c r="DX114" i="7"/>
  <c r="EB114" i="7"/>
  <c r="EF114" i="7"/>
  <c r="EJ114" i="7"/>
  <c r="EN114" i="7"/>
  <c r="ER114" i="7"/>
  <c r="EV114" i="7"/>
  <c r="EZ114" i="7"/>
  <c r="FD114" i="7"/>
  <c r="FH114" i="7"/>
  <c r="FL114" i="7"/>
  <c r="FP114" i="7"/>
  <c r="FT114" i="7"/>
  <c r="FX114" i="7"/>
  <c r="GB114" i="7"/>
  <c r="GF114" i="7"/>
  <c r="GJ114" i="7"/>
  <c r="GN114" i="7"/>
  <c r="GR114" i="7"/>
  <c r="GV114" i="7"/>
  <c r="GZ114" i="7"/>
  <c r="HD114" i="7"/>
  <c r="HH114" i="7"/>
  <c r="HL114" i="7"/>
  <c r="HP114" i="7"/>
  <c r="HT114" i="7"/>
  <c r="HX114" i="7"/>
  <c r="IB114" i="7"/>
  <c r="IF114" i="7"/>
  <c r="IJ114" i="7"/>
  <c r="IN114" i="7"/>
  <c r="IR114" i="7"/>
  <c r="IV114" i="7"/>
  <c r="IZ114" i="7"/>
  <c r="JD114" i="7"/>
  <c r="JH114" i="7"/>
  <c r="JL114" i="7"/>
  <c r="JP114" i="7"/>
  <c r="JT114" i="7"/>
  <c r="AN114" i="7"/>
  <c r="AR114" i="7"/>
  <c r="AV114" i="7"/>
  <c r="AZ114" i="7"/>
  <c r="BD114" i="7"/>
  <c r="BH114" i="7"/>
  <c r="BL114" i="7"/>
  <c r="BP114" i="7"/>
  <c r="BT114" i="7"/>
  <c r="BX114" i="7"/>
  <c r="CB114" i="7"/>
  <c r="CF114" i="7"/>
  <c r="CL114" i="7"/>
  <c r="CQ114" i="7"/>
  <c r="CU114" i="7"/>
  <c r="CY114" i="7"/>
  <c r="DE114" i="7"/>
  <c r="DI114" i="7"/>
  <c r="DM114" i="7"/>
  <c r="DQ114" i="7"/>
  <c r="DU114" i="7"/>
  <c r="DY114" i="7"/>
  <c r="EC114" i="7"/>
  <c r="EG114" i="7"/>
  <c r="EK114" i="7"/>
  <c r="EO114" i="7"/>
  <c r="ES114" i="7"/>
  <c r="EW114" i="7"/>
  <c r="FA114" i="7"/>
  <c r="FE114" i="7"/>
  <c r="FI114" i="7"/>
  <c r="FM114" i="7"/>
  <c r="FQ114" i="7"/>
  <c r="FU114" i="7"/>
  <c r="FY114" i="7"/>
  <c r="GC114" i="7"/>
  <c r="GG114" i="7"/>
  <c r="GK114" i="7"/>
  <c r="GO114" i="7"/>
  <c r="GS114" i="7"/>
  <c r="GW114" i="7"/>
  <c r="HA114" i="7"/>
  <c r="HE114" i="7"/>
  <c r="HI114" i="7"/>
  <c r="HM114" i="7"/>
  <c r="HQ114" i="7"/>
  <c r="HU114" i="7"/>
  <c r="HY114" i="7"/>
  <c r="IC114" i="7"/>
  <c r="IG114" i="7"/>
  <c r="IK114" i="7"/>
  <c r="IO114" i="7"/>
  <c r="IS114" i="7"/>
  <c r="IW114" i="7"/>
  <c r="JA114" i="7"/>
  <c r="JE114" i="7"/>
  <c r="JI114" i="7"/>
  <c r="JM114" i="7"/>
  <c r="JQ114" i="7"/>
  <c r="JU114" i="7"/>
  <c r="AO114" i="7"/>
  <c r="AS114" i="7"/>
  <c r="AW114" i="7"/>
  <c r="BA114" i="7"/>
  <c r="BE114" i="7"/>
  <c r="BI114" i="7"/>
  <c r="BM114" i="7"/>
  <c r="BQ114" i="7"/>
  <c r="BU114" i="7"/>
  <c r="BY114" i="7"/>
  <c r="CC114" i="7"/>
  <c r="CG114" i="7"/>
  <c r="CN114" i="7"/>
  <c r="CR114" i="7"/>
  <c r="CV114" i="7"/>
  <c r="DB114" i="7"/>
  <c r="DF114" i="7"/>
  <c r="DJ114" i="7"/>
  <c r="DN114" i="7"/>
  <c r="DR114" i="7"/>
  <c r="DV114" i="7"/>
  <c r="DZ114" i="7"/>
  <c r="ED114" i="7"/>
  <c r="EH114" i="7"/>
  <c r="EL114" i="7"/>
  <c r="EP114" i="7"/>
  <c r="ET114" i="7"/>
  <c r="EX114" i="7"/>
  <c r="FB114" i="7"/>
  <c r="FF114" i="7"/>
  <c r="FJ114" i="7"/>
  <c r="FN114" i="7"/>
  <c r="FR114" i="7"/>
  <c r="FV114" i="7"/>
  <c r="FZ114" i="7"/>
  <c r="GD114" i="7"/>
  <c r="GH114" i="7"/>
  <c r="GL114" i="7"/>
  <c r="GP114" i="7"/>
  <c r="GT114" i="7"/>
  <c r="GX114" i="7"/>
  <c r="HB114" i="7"/>
  <c r="HF114" i="7"/>
  <c r="HJ114" i="7"/>
  <c r="HN114" i="7"/>
  <c r="HR114" i="7"/>
  <c r="HV114" i="7"/>
  <c r="HZ114" i="7"/>
  <c r="ID114" i="7"/>
  <c r="IH114" i="7"/>
  <c r="IL114" i="7"/>
  <c r="IP114" i="7"/>
  <c r="IT114" i="7"/>
  <c r="IX114" i="7"/>
  <c r="JB114" i="7"/>
  <c r="JF114" i="7"/>
  <c r="JJ114" i="7"/>
  <c r="JN114" i="7"/>
  <c r="JR114" i="7"/>
  <c r="AP112" i="7"/>
  <c r="AT112" i="7"/>
  <c r="AX112" i="7"/>
  <c r="BB112" i="7"/>
  <c r="BF112" i="7"/>
  <c r="BJ112" i="7"/>
  <c r="BN112" i="7"/>
  <c r="BR112" i="7"/>
  <c r="BV112" i="7"/>
  <c r="BZ112" i="7"/>
  <c r="CD112" i="7"/>
  <c r="CK112" i="7"/>
  <c r="CO112" i="7"/>
  <c r="CS112" i="7"/>
  <c r="CW112" i="7"/>
  <c r="DC112" i="7"/>
  <c r="DG112" i="7"/>
  <c r="DK112" i="7"/>
  <c r="DO112" i="7"/>
  <c r="DS112" i="7"/>
  <c r="DW112" i="7"/>
  <c r="EA112" i="7"/>
  <c r="EE112" i="7"/>
  <c r="EI112" i="7"/>
  <c r="EM112" i="7"/>
  <c r="EQ112" i="7"/>
  <c r="EU112" i="7"/>
  <c r="EY112" i="7"/>
  <c r="FC112" i="7"/>
  <c r="FG112" i="7"/>
  <c r="FK112" i="7"/>
  <c r="FO112" i="7"/>
  <c r="FS112" i="7"/>
  <c r="FW112" i="7"/>
  <c r="GA112" i="7"/>
  <c r="GE112" i="7"/>
  <c r="GI112" i="7"/>
  <c r="GM112" i="7"/>
  <c r="GQ112" i="7"/>
  <c r="GU112" i="7"/>
  <c r="GY112" i="7"/>
  <c r="HC112" i="7"/>
  <c r="HG112" i="7"/>
  <c r="HK112" i="7"/>
  <c r="HO112" i="7"/>
  <c r="HS112" i="7"/>
  <c r="HW112" i="7"/>
  <c r="IA112" i="7"/>
  <c r="IE112" i="7"/>
  <c r="II112" i="7"/>
  <c r="IM112" i="7"/>
  <c r="IQ112" i="7"/>
  <c r="IU112" i="7"/>
  <c r="IY112" i="7"/>
  <c r="JC112" i="7"/>
  <c r="JG112" i="7"/>
  <c r="JK112" i="7"/>
  <c r="JO112" i="7"/>
  <c r="JS112" i="7"/>
  <c r="AQ112" i="7"/>
  <c r="AU112" i="7"/>
  <c r="AY112" i="7"/>
  <c r="BC112" i="7"/>
  <c r="BG112" i="7"/>
  <c r="BK112" i="7"/>
  <c r="BO112" i="7"/>
  <c r="BS112" i="7"/>
  <c r="BW112" i="7"/>
  <c r="CA112" i="7"/>
  <c r="CE112" i="7"/>
  <c r="CL112" i="7"/>
  <c r="CP112" i="7"/>
  <c r="CT112" i="7"/>
  <c r="CX112" i="7"/>
  <c r="DD112" i="7"/>
  <c r="DH112" i="7"/>
  <c r="DL112" i="7"/>
  <c r="DP112" i="7"/>
  <c r="DT112" i="7"/>
  <c r="DX112" i="7"/>
  <c r="EB112" i="7"/>
  <c r="EF112" i="7"/>
  <c r="EJ112" i="7"/>
  <c r="EN112" i="7"/>
  <c r="ER112" i="7"/>
  <c r="EV112" i="7"/>
  <c r="EZ112" i="7"/>
  <c r="FD112" i="7"/>
  <c r="FH112" i="7"/>
  <c r="FL112" i="7"/>
  <c r="FP112" i="7"/>
  <c r="FT112" i="7"/>
  <c r="FX112" i="7"/>
  <c r="GB112" i="7"/>
  <c r="GF112" i="7"/>
  <c r="GJ112" i="7"/>
  <c r="GN112" i="7"/>
  <c r="GR112" i="7"/>
  <c r="GV112" i="7"/>
  <c r="GZ112" i="7"/>
  <c r="HD112" i="7"/>
  <c r="HH112" i="7"/>
  <c r="HL112" i="7"/>
  <c r="HP112" i="7"/>
  <c r="HT112" i="7"/>
  <c r="HX112" i="7"/>
  <c r="IB112" i="7"/>
  <c r="IF112" i="7"/>
  <c r="IJ112" i="7"/>
  <c r="IN112" i="7"/>
  <c r="IR112" i="7"/>
  <c r="IV112" i="7"/>
  <c r="IZ112" i="7"/>
  <c r="JD112" i="7"/>
  <c r="JH112" i="7"/>
  <c r="JL112" i="7"/>
  <c r="JP112" i="7"/>
  <c r="JT112" i="7"/>
  <c r="AN112" i="7"/>
  <c r="AR112" i="7"/>
  <c r="AV112" i="7"/>
  <c r="AZ112" i="7"/>
  <c r="BD112" i="7"/>
  <c r="BH112" i="7"/>
  <c r="BL112" i="7"/>
  <c r="BP112" i="7"/>
  <c r="BT112" i="7"/>
  <c r="BX112" i="7"/>
  <c r="CB112" i="7"/>
  <c r="CG112" i="7"/>
  <c r="CM112" i="7"/>
  <c r="CQ112" i="7"/>
  <c r="CU112" i="7"/>
  <c r="CY112" i="7"/>
  <c r="DE112" i="7"/>
  <c r="DI112" i="7"/>
  <c r="DM112" i="7"/>
  <c r="DQ112" i="7"/>
  <c r="DU112" i="7"/>
  <c r="DY112" i="7"/>
  <c r="EC112" i="7"/>
  <c r="EG112" i="7"/>
  <c r="EK112" i="7"/>
  <c r="EO112" i="7"/>
  <c r="ES112" i="7"/>
  <c r="EW112" i="7"/>
  <c r="FA112" i="7"/>
  <c r="FE112" i="7"/>
  <c r="FI112" i="7"/>
  <c r="FM112" i="7"/>
  <c r="FQ112" i="7"/>
  <c r="FU112" i="7"/>
  <c r="FY112" i="7"/>
  <c r="GC112" i="7"/>
  <c r="GG112" i="7"/>
  <c r="GK112" i="7"/>
  <c r="GO112" i="7"/>
  <c r="GS112" i="7"/>
  <c r="GW112" i="7"/>
  <c r="HA112" i="7"/>
  <c r="HE112" i="7"/>
  <c r="HI112" i="7"/>
  <c r="HM112" i="7"/>
  <c r="HQ112" i="7"/>
  <c r="HU112" i="7"/>
  <c r="HY112" i="7"/>
  <c r="IC112" i="7"/>
  <c r="IG112" i="7"/>
  <c r="IK112" i="7"/>
  <c r="IO112" i="7"/>
  <c r="IS112" i="7"/>
  <c r="IW112" i="7"/>
  <c r="JA112" i="7"/>
  <c r="JE112" i="7"/>
  <c r="JI112" i="7"/>
  <c r="JM112" i="7"/>
  <c r="JQ112" i="7"/>
  <c r="JU112" i="7"/>
  <c r="AO112" i="7"/>
  <c r="AS112" i="7"/>
  <c r="AW112" i="7"/>
  <c r="BA112" i="7"/>
  <c r="BE112" i="7"/>
  <c r="BI112" i="7"/>
  <c r="BM112" i="7"/>
  <c r="BQ112" i="7"/>
  <c r="BU112" i="7"/>
  <c r="BY112" i="7"/>
  <c r="CC112" i="7"/>
  <c r="CJ112" i="7"/>
  <c r="CN112" i="7"/>
  <c r="CR112" i="7"/>
  <c r="CV112" i="7"/>
  <c r="DB112" i="7"/>
  <c r="DF112" i="7"/>
  <c r="DJ112" i="7"/>
  <c r="DN112" i="7"/>
  <c r="DR112" i="7"/>
  <c r="DV112" i="7"/>
  <c r="DZ112" i="7"/>
  <c r="ED112" i="7"/>
  <c r="EH112" i="7"/>
  <c r="EL112" i="7"/>
  <c r="EP112" i="7"/>
  <c r="ET112" i="7"/>
  <c r="EX112" i="7"/>
  <c r="FB112" i="7"/>
  <c r="FF112" i="7"/>
  <c r="FJ112" i="7"/>
  <c r="FN112" i="7"/>
  <c r="FR112" i="7"/>
  <c r="FV112" i="7"/>
  <c r="FZ112" i="7"/>
  <c r="GD112" i="7"/>
  <c r="GH112" i="7"/>
  <c r="GL112" i="7"/>
  <c r="GP112" i="7"/>
  <c r="GT112" i="7"/>
  <c r="GX112" i="7"/>
  <c r="HB112" i="7"/>
  <c r="HF112" i="7"/>
  <c r="HJ112" i="7"/>
  <c r="HN112" i="7"/>
  <c r="HR112" i="7"/>
  <c r="HV112" i="7"/>
  <c r="HZ112" i="7"/>
  <c r="ID112" i="7"/>
  <c r="IH112" i="7"/>
  <c r="IL112" i="7"/>
  <c r="IP112" i="7"/>
  <c r="IT112" i="7"/>
  <c r="IX112" i="7"/>
  <c r="JB112" i="7"/>
  <c r="JF112" i="7"/>
  <c r="JJ112" i="7"/>
  <c r="JN112" i="7"/>
  <c r="JR112" i="7"/>
  <c r="AO109" i="7"/>
  <c r="AS109" i="7"/>
  <c r="AW109" i="7"/>
  <c r="BA109" i="7"/>
  <c r="BE109" i="7"/>
  <c r="BI109" i="7"/>
  <c r="BO109" i="7"/>
  <c r="BS109" i="7"/>
  <c r="BX109" i="7"/>
  <c r="CB109" i="7"/>
  <c r="CH109" i="7"/>
  <c r="CL109" i="7"/>
  <c r="CP109" i="7"/>
  <c r="CT109" i="7"/>
  <c r="CX109" i="7"/>
  <c r="DB109" i="7"/>
  <c r="DF109" i="7"/>
  <c r="DJ109" i="7"/>
  <c r="DN109" i="7"/>
  <c r="DR109" i="7"/>
  <c r="DV109" i="7"/>
  <c r="DZ109" i="7"/>
  <c r="ED109" i="7"/>
  <c r="EH109" i="7"/>
  <c r="EL109" i="7"/>
  <c r="EP109" i="7"/>
  <c r="ET109" i="7"/>
  <c r="EX109" i="7"/>
  <c r="FB109" i="7"/>
  <c r="FF109" i="7"/>
  <c r="FJ109" i="7"/>
  <c r="FN109" i="7"/>
  <c r="FR109" i="7"/>
  <c r="FV109" i="7"/>
  <c r="FZ109" i="7"/>
  <c r="GD109" i="7"/>
  <c r="GH109" i="7"/>
  <c r="GL109" i="7"/>
  <c r="GP109" i="7"/>
  <c r="GT109" i="7"/>
  <c r="GX109" i="7"/>
  <c r="HB109" i="7"/>
  <c r="HF109" i="7"/>
  <c r="HJ109" i="7"/>
  <c r="HN109" i="7"/>
  <c r="HR109" i="7"/>
  <c r="HV109" i="7"/>
  <c r="HZ109" i="7"/>
  <c r="ID109" i="7"/>
  <c r="IH109" i="7"/>
  <c r="IL109" i="7"/>
  <c r="IP109" i="7"/>
  <c r="IT109" i="7"/>
  <c r="IX109" i="7"/>
  <c r="JB109" i="7"/>
  <c r="JF109" i="7"/>
  <c r="JJ109" i="7"/>
  <c r="JN109" i="7"/>
  <c r="JR109" i="7"/>
  <c r="AP109" i="7"/>
  <c r="AT109" i="7"/>
  <c r="AX109" i="7"/>
  <c r="BB109" i="7"/>
  <c r="BF109" i="7"/>
  <c r="BK109" i="7"/>
  <c r="BP109" i="7"/>
  <c r="BU109" i="7"/>
  <c r="BY109" i="7"/>
  <c r="CC109" i="7"/>
  <c r="CI109" i="7"/>
  <c r="CM109" i="7"/>
  <c r="CQ109" i="7"/>
  <c r="CU109" i="7"/>
  <c r="CY109" i="7"/>
  <c r="DC109" i="7"/>
  <c r="DG109" i="7"/>
  <c r="DK109" i="7"/>
  <c r="DO109" i="7"/>
  <c r="DS109" i="7"/>
  <c r="DW109" i="7"/>
  <c r="EA109" i="7"/>
  <c r="EE109" i="7"/>
  <c r="EI109" i="7"/>
  <c r="EM109" i="7"/>
  <c r="EQ109" i="7"/>
  <c r="EU109" i="7"/>
  <c r="EY109" i="7"/>
  <c r="FC109" i="7"/>
  <c r="FG109" i="7"/>
  <c r="FK109" i="7"/>
  <c r="FO109" i="7"/>
  <c r="FS109" i="7"/>
  <c r="FW109" i="7"/>
  <c r="GA109" i="7"/>
  <c r="GE109" i="7"/>
  <c r="GI109" i="7"/>
  <c r="GM109" i="7"/>
  <c r="GQ109" i="7"/>
  <c r="GU109" i="7"/>
  <c r="GY109" i="7"/>
  <c r="HC109" i="7"/>
  <c r="HG109" i="7"/>
  <c r="HK109" i="7"/>
  <c r="HO109" i="7"/>
  <c r="HS109" i="7"/>
  <c r="HW109" i="7"/>
  <c r="IA109" i="7"/>
  <c r="IE109" i="7"/>
  <c r="II109" i="7"/>
  <c r="IM109" i="7"/>
  <c r="IQ109" i="7"/>
  <c r="IU109" i="7"/>
  <c r="IY109" i="7"/>
  <c r="JC109" i="7"/>
  <c r="JG109" i="7"/>
  <c r="JK109" i="7"/>
  <c r="JO109" i="7"/>
  <c r="JS109" i="7"/>
  <c r="AM109" i="7"/>
  <c r="AQ109" i="7"/>
  <c r="AU109" i="7"/>
  <c r="AY109" i="7"/>
  <c r="BC109" i="7"/>
  <c r="BG109" i="7"/>
  <c r="BM109" i="7"/>
  <c r="BQ109" i="7"/>
  <c r="BV109" i="7"/>
  <c r="BZ109" i="7"/>
  <c r="CF109" i="7"/>
  <c r="CJ109" i="7"/>
  <c r="CN109" i="7"/>
  <c r="CR109" i="7"/>
  <c r="CV109" i="7"/>
  <c r="CZ109" i="7"/>
  <c r="DD109" i="7"/>
  <c r="DH109" i="7"/>
  <c r="DL109" i="7"/>
  <c r="DP109" i="7"/>
  <c r="DT109" i="7"/>
  <c r="DX109" i="7"/>
  <c r="EB109" i="7"/>
  <c r="EF109" i="7"/>
  <c r="EJ109" i="7"/>
  <c r="EN109" i="7"/>
  <c r="ER109" i="7"/>
  <c r="EV109" i="7"/>
  <c r="EZ109" i="7"/>
  <c r="FD109" i="7"/>
  <c r="FH109" i="7"/>
  <c r="AR109" i="7"/>
  <c r="AV109" i="7"/>
  <c r="AZ109" i="7"/>
  <c r="BD109" i="7"/>
  <c r="BH109" i="7"/>
  <c r="BN109" i="7"/>
  <c r="BR109" i="7"/>
  <c r="BW109" i="7"/>
  <c r="CA109" i="7"/>
  <c r="CG109" i="7"/>
  <c r="CK109" i="7"/>
  <c r="CO109" i="7"/>
  <c r="CS109" i="7"/>
  <c r="CW109" i="7"/>
  <c r="DA109" i="7"/>
  <c r="DE109" i="7"/>
  <c r="DI109" i="7"/>
  <c r="DM109" i="7"/>
  <c r="DQ109" i="7"/>
  <c r="DU109" i="7"/>
  <c r="DY109" i="7"/>
  <c r="EC109" i="7"/>
  <c r="EG109" i="7"/>
  <c r="EK109" i="7"/>
  <c r="EO109" i="7"/>
  <c r="ES109" i="7"/>
  <c r="EW109" i="7"/>
  <c r="FA109" i="7"/>
  <c r="FE109" i="7"/>
  <c r="FI109" i="7"/>
  <c r="FM109" i="7"/>
  <c r="FQ109" i="7"/>
  <c r="FU109" i="7"/>
  <c r="FY109" i="7"/>
  <c r="GC109" i="7"/>
  <c r="GG109" i="7"/>
  <c r="GK109" i="7"/>
  <c r="GO109" i="7"/>
  <c r="GS109" i="7"/>
  <c r="GW109" i="7"/>
  <c r="HA109" i="7"/>
  <c r="HE109" i="7"/>
  <c r="HI109" i="7"/>
  <c r="HM109" i="7"/>
  <c r="HQ109" i="7"/>
  <c r="HU109" i="7"/>
  <c r="HY109" i="7"/>
  <c r="IC109" i="7"/>
  <c r="IG109" i="7"/>
  <c r="IK109" i="7"/>
  <c r="IO109" i="7"/>
  <c r="IS109" i="7"/>
  <c r="IW109" i="7"/>
  <c r="JA109" i="7"/>
  <c r="JE109" i="7"/>
  <c r="JI109" i="7"/>
  <c r="JM109" i="7"/>
  <c r="JQ109" i="7"/>
  <c r="FT109" i="7"/>
  <c r="GJ109" i="7"/>
  <c r="GZ109" i="7"/>
  <c r="HP109" i="7"/>
  <c r="IF109" i="7"/>
  <c r="IV109" i="7"/>
  <c r="JL109" i="7"/>
  <c r="FX109" i="7"/>
  <c r="GN109" i="7"/>
  <c r="HD109" i="7"/>
  <c r="HT109" i="7"/>
  <c r="IJ109" i="7"/>
  <c r="IZ109" i="7"/>
  <c r="JP109" i="7"/>
  <c r="FL109" i="7"/>
  <c r="GB109" i="7"/>
  <c r="GR109" i="7"/>
  <c r="HH109" i="7"/>
  <c r="HX109" i="7"/>
  <c r="IN109" i="7"/>
  <c r="JD109" i="7"/>
  <c r="JT109" i="7"/>
  <c r="FP109" i="7"/>
  <c r="GF109" i="7"/>
  <c r="GV109" i="7"/>
  <c r="HL109" i="7"/>
  <c r="IB109" i="7"/>
  <c r="IR109" i="7"/>
  <c r="JH109" i="7"/>
  <c r="JU109" i="7"/>
  <c r="AO107" i="7"/>
  <c r="AS107" i="7"/>
  <c r="AW107" i="7"/>
  <c r="BA107" i="7"/>
  <c r="BE107" i="7"/>
  <c r="BI107" i="7"/>
  <c r="BO107" i="7"/>
  <c r="BT107" i="7"/>
  <c r="BX107" i="7"/>
  <c r="CB107" i="7"/>
  <c r="CH107" i="7"/>
  <c r="CL107" i="7"/>
  <c r="CP107" i="7"/>
  <c r="CT107" i="7"/>
  <c r="CX107" i="7"/>
  <c r="DB107" i="7"/>
  <c r="DF107" i="7"/>
  <c r="DJ107" i="7"/>
  <c r="DN107" i="7"/>
  <c r="DR107" i="7"/>
  <c r="DV107" i="7"/>
  <c r="DZ107" i="7"/>
  <c r="ED107" i="7"/>
  <c r="EH107" i="7"/>
  <c r="EL107" i="7"/>
  <c r="EP107" i="7"/>
  <c r="ET107" i="7"/>
  <c r="EX107" i="7"/>
  <c r="FB107" i="7"/>
  <c r="FF107" i="7"/>
  <c r="FJ107" i="7"/>
  <c r="FN107" i="7"/>
  <c r="FR107" i="7"/>
  <c r="FV107" i="7"/>
  <c r="FZ107" i="7"/>
  <c r="GD107" i="7"/>
  <c r="GH107" i="7"/>
  <c r="GL107" i="7"/>
  <c r="GP107" i="7"/>
  <c r="GT107" i="7"/>
  <c r="GX107" i="7"/>
  <c r="HB107" i="7"/>
  <c r="HF107" i="7"/>
  <c r="HJ107" i="7"/>
  <c r="HN107" i="7"/>
  <c r="HR107" i="7"/>
  <c r="HV107" i="7"/>
  <c r="HZ107" i="7"/>
  <c r="ID107" i="7"/>
  <c r="IH107" i="7"/>
  <c r="IL107" i="7"/>
  <c r="IP107" i="7"/>
  <c r="IT107" i="7"/>
  <c r="IX107" i="7"/>
  <c r="JB107" i="7"/>
  <c r="JF107" i="7"/>
  <c r="JJ107" i="7"/>
  <c r="JN107" i="7"/>
  <c r="JR107" i="7"/>
  <c r="AP107" i="7"/>
  <c r="AT107" i="7"/>
  <c r="AX107" i="7"/>
  <c r="BB107" i="7"/>
  <c r="BF107" i="7"/>
  <c r="BK107" i="7"/>
  <c r="BP107" i="7"/>
  <c r="BU107" i="7"/>
  <c r="BY107" i="7"/>
  <c r="CC107" i="7"/>
  <c r="CI107" i="7"/>
  <c r="CM107" i="7"/>
  <c r="CQ107" i="7"/>
  <c r="CU107" i="7"/>
  <c r="CY107" i="7"/>
  <c r="DC107" i="7"/>
  <c r="DG107" i="7"/>
  <c r="DK107" i="7"/>
  <c r="DO107" i="7"/>
  <c r="DS107" i="7"/>
  <c r="DW107" i="7"/>
  <c r="EA107" i="7"/>
  <c r="EE107" i="7"/>
  <c r="EI107" i="7"/>
  <c r="EM107" i="7"/>
  <c r="EQ107" i="7"/>
  <c r="EU107" i="7"/>
  <c r="EY107" i="7"/>
  <c r="FC107" i="7"/>
  <c r="FG107" i="7"/>
  <c r="FK107" i="7"/>
  <c r="FO107" i="7"/>
  <c r="FS107" i="7"/>
  <c r="FW107" i="7"/>
  <c r="GA107" i="7"/>
  <c r="GE107" i="7"/>
  <c r="GI107" i="7"/>
  <c r="GM107" i="7"/>
  <c r="GQ107" i="7"/>
  <c r="GU107" i="7"/>
  <c r="GY107" i="7"/>
  <c r="HC107" i="7"/>
  <c r="HG107" i="7"/>
  <c r="HK107" i="7"/>
  <c r="HO107" i="7"/>
  <c r="HS107" i="7"/>
  <c r="HW107" i="7"/>
  <c r="IA107" i="7"/>
  <c r="IE107" i="7"/>
  <c r="II107" i="7"/>
  <c r="IM107" i="7"/>
  <c r="IQ107" i="7"/>
  <c r="IU107" i="7"/>
  <c r="IY107" i="7"/>
  <c r="JC107" i="7"/>
  <c r="JG107" i="7"/>
  <c r="JK107" i="7"/>
  <c r="JO107" i="7"/>
  <c r="JS107" i="7"/>
  <c r="AQ107" i="7"/>
  <c r="AU107" i="7"/>
  <c r="AY107" i="7"/>
  <c r="BC107" i="7"/>
  <c r="BG107" i="7"/>
  <c r="BL107" i="7"/>
  <c r="BQ107" i="7"/>
  <c r="BV107" i="7"/>
  <c r="BZ107" i="7"/>
  <c r="CF107" i="7"/>
  <c r="CJ107" i="7"/>
  <c r="CN107" i="7"/>
  <c r="CR107" i="7"/>
  <c r="CV107" i="7"/>
  <c r="CZ107" i="7"/>
  <c r="DD107" i="7"/>
  <c r="DH107" i="7"/>
  <c r="DL107" i="7"/>
  <c r="DP107" i="7"/>
  <c r="DT107" i="7"/>
  <c r="DX107" i="7"/>
  <c r="EB107" i="7"/>
  <c r="EF107" i="7"/>
  <c r="EJ107" i="7"/>
  <c r="EN107" i="7"/>
  <c r="ER107" i="7"/>
  <c r="EV107" i="7"/>
  <c r="EZ107" i="7"/>
  <c r="FD107" i="7"/>
  <c r="FH107" i="7"/>
  <c r="FL107" i="7"/>
  <c r="FP107" i="7"/>
  <c r="FT107" i="7"/>
  <c r="FX107" i="7"/>
  <c r="GB107" i="7"/>
  <c r="GF107" i="7"/>
  <c r="GJ107" i="7"/>
  <c r="GN107" i="7"/>
  <c r="GR107" i="7"/>
  <c r="GV107" i="7"/>
  <c r="GZ107" i="7"/>
  <c r="HD107" i="7"/>
  <c r="HH107" i="7"/>
  <c r="HL107" i="7"/>
  <c r="HP107" i="7"/>
  <c r="HT107" i="7"/>
  <c r="HX107" i="7"/>
  <c r="IB107" i="7"/>
  <c r="IF107" i="7"/>
  <c r="IJ107" i="7"/>
  <c r="IN107" i="7"/>
  <c r="IR107" i="7"/>
  <c r="IV107" i="7"/>
  <c r="IZ107" i="7"/>
  <c r="JD107" i="7"/>
  <c r="JH107" i="7"/>
  <c r="JL107" i="7"/>
  <c r="JP107" i="7"/>
  <c r="JT107" i="7"/>
  <c r="AN107" i="7"/>
  <c r="AR107" i="7"/>
  <c r="AV107" i="7"/>
  <c r="AZ107" i="7"/>
  <c r="BD107" i="7"/>
  <c r="BH107" i="7"/>
  <c r="BN107" i="7"/>
  <c r="BS107" i="7"/>
  <c r="BW107" i="7"/>
  <c r="CA107" i="7"/>
  <c r="CG107" i="7"/>
  <c r="CK107" i="7"/>
  <c r="CO107" i="7"/>
  <c r="CS107" i="7"/>
  <c r="CW107" i="7"/>
  <c r="DA107" i="7"/>
  <c r="DE107" i="7"/>
  <c r="DI107" i="7"/>
  <c r="DM107" i="7"/>
  <c r="DQ107" i="7"/>
  <c r="DU107" i="7"/>
  <c r="DY107" i="7"/>
  <c r="EC107" i="7"/>
  <c r="EG107" i="7"/>
  <c r="EK107" i="7"/>
  <c r="EO107" i="7"/>
  <c r="ES107" i="7"/>
  <c r="EW107" i="7"/>
  <c r="FA107" i="7"/>
  <c r="FE107" i="7"/>
  <c r="FI107" i="7"/>
  <c r="FM107" i="7"/>
  <c r="FQ107" i="7"/>
  <c r="FU107" i="7"/>
  <c r="FY107" i="7"/>
  <c r="GC107" i="7"/>
  <c r="GG107" i="7"/>
  <c r="GK107" i="7"/>
  <c r="GO107" i="7"/>
  <c r="GS107" i="7"/>
  <c r="GW107" i="7"/>
  <c r="HA107" i="7"/>
  <c r="HE107" i="7"/>
  <c r="HI107" i="7"/>
  <c r="HM107" i="7"/>
  <c r="HQ107" i="7"/>
  <c r="HU107" i="7"/>
  <c r="HY107" i="7"/>
  <c r="IC107" i="7"/>
  <c r="IG107" i="7"/>
  <c r="IK107" i="7"/>
  <c r="IO107" i="7"/>
  <c r="IS107" i="7"/>
  <c r="IW107" i="7"/>
  <c r="JA107" i="7"/>
  <c r="JE107" i="7"/>
  <c r="JI107" i="7"/>
  <c r="JM107" i="7"/>
  <c r="JQ107" i="7"/>
  <c r="JU107" i="7"/>
  <c r="L74" i="8"/>
  <c r="L73" i="8"/>
  <c r="L100" i="8"/>
  <c r="L97" i="8"/>
  <c r="L99" i="8"/>
  <c r="L101" i="8"/>
  <c r="L52" i="8"/>
  <c r="L53" i="8"/>
  <c r="L77" i="8"/>
  <c r="L87" i="8"/>
  <c r="L88" i="8"/>
  <c r="L89" i="8"/>
  <c r="L90" i="8"/>
  <c r="L91" i="8"/>
  <c r="L92" i="8"/>
  <c r="L93" i="8"/>
  <c r="L98" i="8"/>
  <c r="L102" i="8"/>
  <c r="L300" i="7"/>
  <c r="P300" i="7" s="1"/>
  <c r="AM300" i="7" s="1"/>
  <c r="L291" i="7"/>
  <c r="P291" i="7" s="1"/>
  <c r="AM291" i="7" s="1"/>
  <c r="L290" i="7"/>
  <c r="P290" i="7" s="1"/>
  <c r="AM290" i="7" s="1"/>
  <c r="L180" i="7"/>
  <c r="L171" i="7"/>
  <c r="L84" i="7"/>
  <c r="L354" i="7"/>
  <c r="P354" i="7" s="1"/>
  <c r="AM354" i="7" s="1"/>
  <c r="L345" i="7"/>
  <c r="L344" i="7"/>
  <c r="P344" i="7" s="1"/>
  <c r="AM344" i="7" s="1"/>
  <c r="L320" i="7"/>
  <c r="P320" i="7" s="1"/>
  <c r="AM320" i="7" s="1"/>
  <c r="L331" i="7"/>
  <c r="P331" i="7" s="1"/>
  <c r="AM331" i="7" s="1"/>
  <c r="L330" i="7"/>
  <c r="P330" i="7" s="1"/>
  <c r="AM330" i="7" s="1"/>
  <c r="L220" i="7"/>
  <c r="P220" i="7" s="1"/>
  <c r="AM220" i="7" s="1"/>
  <c r="L151" i="7"/>
  <c r="L140" i="7"/>
  <c r="M140" i="7" s="1"/>
  <c r="L71" i="7"/>
  <c r="L70" i="7"/>
  <c r="P70" i="7" s="1"/>
  <c r="AM70" i="7" s="1"/>
  <c r="L60" i="7"/>
  <c r="P60" i="7" s="1"/>
  <c r="L51" i="7"/>
  <c r="L50" i="7"/>
  <c r="DA42" i="8"/>
  <c r="DW42" i="8"/>
  <c r="DC42" i="8"/>
  <c r="CI42" i="8"/>
  <c r="BO42" i="8"/>
  <c r="AU42" i="8"/>
  <c r="CR42" i="8"/>
  <c r="DV42" i="8"/>
  <c r="DB42" i="8"/>
  <c r="CH42" i="8"/>
  <c r="BN42" i="8"/>
  <c r="AT42" i="8"/>
  <c r="DL42" i="8"/>
  <c r="BD42" i="8"/>
  <c r="EF42" i="8"/>
  <c r="DM42" i="8"/>
  <c r="CS42" i="8"/>
  <c r="BY42" i="8"/>
  <c r="BE42" i="8"/>
  <c r="AK42" i="8"/>
  <c r="BX42" i="8"/>
  <c r="EG42" i="8"/>
  <c r="AJ42" i="8"/>
  <c r="T351" i="7"/>
  <c r="V353" i="7"/>
  <c r="DK42" i="8"/>
  <c r="CG42" i="8"/>
  <c r="DU42" i="8"/>
  <c r="CQ42" i="8"/>
  <c r="Q61" i="4"/>
  <c r="O60" i="4"/>
  <c r="T56" i="4"/>
  <c r="S52" i="4"/>
  <c r="Q49" i="4"/>
  <c r="O48" i="4"/>
  <c r="O46" i="4"/>
  <c r="T42" i="4"/>
  <c r="R39" i="4"/>
  <c r="P38" i="4"/>
  <c r="T34" i="4"/>
  <c r="DD62" i="4"/>
  <c r="X62" i="4"/>
  <c r="CS61" i="4"/>
  <c r="CH61" i="4"/>
  <c r="BW61" i="4"/>
  <c r="BM61" i="4"/>
  <c r="BB61" i="4"/>
  <c r="AQ61" i="4"/>
  <c r="AG61" i="4"/>
  <c r="CW60" i="4"/>
  <c r="CG60" i="4"/>
  <c r="BQ60" i="4"/>
  <c r="BA60" i="4"/>
  <c r="AK60" i="4"/>
  <c r="CU57" i="4"/>
  <c r="CE57" i="4"/>
  <c r="BO57" i="4"/>
  <c r="AY57" i="4"/>
  <c r="AI57" i="4"/>
  <c r="DE56" i="4"/>
  <c r="CN56" i="4"/>
  <c r="BX56" i="4"/>
  <c r="BH56" i="4"/>
  <c r="AR56" i="4"/>
  <c r="AB56" i="4"/>
  <c r="CN53" i="4"/>
  <c r="BS53" i="4"/>
  <c r="AW53" i="4"/>
  <c r="AB53" i="4"/>
  <c r="CS52" i="4"/>
  <c r="BN52" i="4"/>
  <c r="AS52" i="4"/>
  <c r="W52" i="4"/>
  <c r="CK49" i="4"/>
  <c r="BD49" i="4"/>
  <c r="X49" i="4"/>
  <c r="CD48" i="4"/>
  <c r="AX48" i="4"/>
  <c r="CA46" i="4"/>
  <c r="CW43" i="4"/>
  <c r="DB42" i="4"/>
  <c r="CJ38" i="4"/>
  <c r="T60" i="4"/>
  <c r="T58" i="4"/>
  <c r="S56" i="4"/>
  <c r="R53" i="4"/>
  <c r="P52" i="4"/>
  <c r="T48" i="4"/>
  <c r="T46" i="4"/>
  <c r="S42" i="4"/>
  <c r="Q39" i="4"/>
  <c r="O38" i="4"/>
  <c r="S34" i="4"/>
  <c r="CJ62" i="4"/>
  <c r="DC61" i="4"/>
  <c r="CO61" i="4"/>
  <c r="CD61" i="4"/>
  <c r="BS61" i="4"/>
  <c r="BI61" i="4"/>
  <c r="AX61" i="4"/>
  <c r="AM61" i="4"/>
  <c r="AA61" i="4"/>
  <c r="CV60" i="4"/>
  <c r="CF60" i="4"/>
  <c r="BP60" i="4"/>
  <c r="AZ60" i="4"/>
  <c r="AJ60" i="4"/>
  <c r="CT57" i="4"/>
  <c r="CD57" i="4"/>
  <c r="BN57" i="4"/>
  <c r="AX57" i="4"/>
  <c r="AH57" i="4"/>
  <c r="DD56" i="4"/>
  <c r="CG56" i="4"/>
  <c r="BQ56" i="4"/>
  <c r="BA56" i="4"/>
  <c r="AK56" i="4"/>
  <c r="CE53" i="4"/>
  <c r="BI53" i="4"/>
  <c r="AN53" i="4"/>
  <c r="DE52" i="4"/>
  <c r="CI52" i="4"/>
  <c r="BM52" i="4"/>
  <c r="AQ52" i="4"/>
  <c r="CJ49" i="4"/>
  <c r="AO49" i="4"/>
  <c r="CU48" i="4"/>
  <c r="BO48" i="4"/>
  <c r="AI48" i="4"/>
  <c r="AX46" i="4"/>
  <c r="BJ43" i="4"/>
  <c r="BO42" i="4"/>
  <c r="P62" i="4"/>
  <c r="S60" i="4"/>
  <c r="R57" i="4"/>
  <c r="P56" i="4"/>
  <c r="Q53" i="4"/>
  <c r="O52" i="4"/>
  <c r="S48" i="4"/>
  <c r="S46" i="4"/>
  <c r="R43" i="4"/>
  <c r="P42" i="4"/>
  <c r="T38" i="4"/>
  <c r="P34" i="4"/>
  <c r="BO62" i="4"/>
  <c r="CX61" i="4"/>
  <c r="CM61" i="4"/>
  <c r="CC61" i="4"/>
  <c r="BR61" i="4"/>
  <c r="BG61" i="4"/>
  <c r="AW61" i="4"/>
  <c r="AL61" i="4"/>
  <c r="Z61" i="4"/>
  <c r="CO60" i="4"/>
  <c r="BY60" i="4"/>
  <c r="BI60" i="4"/>
  <c r="AS60" i="4"/>
  <c r="AC60" i="4"/>
  <c r="DC57" i="4"/>
  <c r="CM57" i="4"/>
  <c r="BW57" i="4"/>
  <c r="BG57" i="4"/>
  <c r="AQ57" i="4"/>
  <c r="AA57" i="4"/>
  <c r="CW56" i="4"/>
  <c r="CF56" i="4"/>
  <c r="BP56" i="4"/>
  <c r="AZ56" i="4"/>
  <c r="AJ56" i="4"/>
  <c r="CZ53" i="4"/>
  <c r="CC53" i="4"/>
  <c r="BH53" i="4"/>
  <c r="AM53" i="4"/>
  <c r="DC52" i="4"/>
  <c r="BY52" i="4"/>
  <c r="BC52" i="4"/>
  <c r="AH52" i="4"/>
  <c r="DA49" i="4"/>
  <c r="BU49" i="4"/>
  <c r="AN49" i="4"/>
  <c r="CT48" i="4"/>
  <c r="BN48" i="4"/>
  <c r="AH48" i="4"/>
  <c r="AU46" i="4"/>
  <c r="BF43" i="4"/>
  <c r="BK42" i="4"/>
  <c r="R61" i="4"/>
  <c r="P60" i="4"/>
  <c r="Q57" i="4"/>
  <c r="O56" i="4"/>
  <c r="T52" i="4"/>
  <c r="R49" i="4"/>
  <c r="P48" i="4"/>
  <c r="P46" i="4"/>
  <c r="Q43" i="4"/>
  <c r="O42" i="4"/>
  <c r="S38" i="4"/>
  <c r="Q35" i="4"/>
  <c r="BI33" i="4"/>
  <c r="AS62" i="4"/>
  <c r="CT61" i="4"/>
  <c r="CI61" i="4"/>
  <c r="BY61" i="4"/>
  <c r="BN61" i="4"/>
  <c r="BC61" i="4"/>
  <c r="AS61" i="4"/>
  <c r="AH61" i="4"/>
  <c r="DD60" i="4"/>
  <c r="CN60" i="4"/>
  <c r="BX60" i="4"/>
  <c r="BH60" i="4"/>
  <c r="AR60" i="4"/>
  <c r="AB60" i="4"/>
  <c r="DB57" i="4"/>
  <c r="CL57" i="4"/>
  <c r="BV57" i="4"/>
  <c r="BF57" i="4"/>
  <c r="AP57" i="4"/>
  <c r="Z57" i="4"/>
  <c r="CV56" i="4"/>
  <c r="BY56" i="4"/>
  <c r="BI56" i="4"/>
  <c r="AS56" i="4"/>
  <c r="AC56" i="4"/>
  <c r="CY53" i="4"/>
  <c r="BT53" i="4"/>
  <c r="AY53" i="4"/>
  <c r="AC53" i="4"/>
  <c r="CT52" i="4"/>
  <c r="BW52" i="4"/>
  <c r="BB52" i="4"/>
  <c r="AG52" i="4"/>
  <c r="CZ49" i="4"/>
  <c r="BE49" i="4"/>
  <c r="Y49" i="4"/>
  <c r="CE48" i="4"/>
  <c r="AY48" i="4"/>
  <c r="CD46" i="4"/>
  <c r="DA43" i="4"/>
  <c r="DF42" i="4"/>
  <c r="CR38" i="4"/>
  <c r="X59" i="4"/>
  <c r="AB59" i="4"/>
  <c r="AF59" i="4"/>
  <c r="AJ59" i="4"/>
  <c r="AN59" i="4"/>
  <c r="AR59" i="4"/>
  <c r="AV59" i="4"/>
  <c r="AZ59" i="4"/>
  <c r="BD59" i="4"/>
  <c r="BH59" i="4"/>
  <c r="BL59" i="4"/>
  <c r="BP59" i="4"/>
  <c r="BT59" i="4"/>
  <c r="BX59" i="4"/>
  <c r="CB59" i="4"/>
  <c r="CF59" i="4"/>
  <c r="CJ59" i="4"/>
  <c r="CN59" i="4"/>
  <c r="CR59" i="4"/>
  <c r="CV59" i="4"/>
  <c r="CZ59" i="4"/>
  <c r="DD59" i="4"/>
  <c r="Y59" i="4"/>
  <c r="AC59" i="4"/>
  <c r="AG59" i="4"/>
  <c r="AK59" i="4"/>
  <c r="AO59" i="4"/>
  <c r="AS59" i="4"/>
  <c r="AW59" i="4"/>
  <c r="BA59" i="4"/>
  <c r="BE59" i="4"/>
  <c r="BI59" i="4"/>
  <c r="BM59" i="4"/>
  <c r="BQ59" i="4"/>
  <c r="BU59" i="4"/>
  <c r="BY59" i="4"/>
  <c r="CC59" i="4"/>
  <c r="CG59" i="4"/>
  <c r="CK59" i="4"/>
  <c r="CO59" i="4"/>
  <c r="CS59" i="4"/>
  <c r="DA59" i="4"/>
  <c r="DE59" i="4"/>
  <c r="Z59" i="4"/>
  <c r="AH59" i="4"/>
  <c r="AP59" i="4"/>
  <c r="AX59" i="4"/>
  <c r="BF59" i="4"/>
  <c r="BN59" i="4"/>
  <c r="BV59" i="4"/>
  <c r="CD59" i="4"/>
  <c r="CL59" i="4"/>
  <c r="CT59" i="4"/>
  <c r="DB59" i="4"/>
  <c r="O59" i="4"/>
  <c r="S59" i="4"/>
  <c r="AD59" i="4"/>
  <c r="AL59" i="4"/>
  <c r="AT59" i="4"/>
  <c r="BB59" i="4"/>
  <c r="BJ59" i="4"/>
  <c r="BR59" i="4"/>
  <c r="BZ59" i="4"/>
  <c r="CH59" i="4"/>
  <c r="CP59" i="4"/>
  <c r="DF59" i="4"/>
  <c r="Q59" i="4"/>
  <c r="AA59" i="4"/>
  <c r="AI59" i="4"/>
  <c r="AQ59" i="4"/>
  <c r="AY59" i="4"/>
  <c r="BG59" i="4"/>
  <c r="BO59" i="4"/>
  <c r="BW59" i="4"/>
  <c r="CE59" i="4"/>
  <c r="CM59" i="4"/>
  <c r="CU59" i="4"/>
  <c r="DC59" i="4"/>
  <c r="P59" i="4"/>
  <c r="T59" i="4"/>
  <c r="W59" i="4"/>
  <c r="AE59" i="4"/>
  <c r="AM59" i="4"/>
  <c r="AU59" i="4"/>
  <c r="BC59" i="4"/>
  <c r="BK59" i="4"/>
  <c r="BS59" i="4"/>
  <c r="CA59" i="4"/>
  <c r="Z51" i="4"/>
  <c r="AD51" i="4"/>
  <c r="AH51" i="4"/>
  <c r="AL51" i="4"/>
  <c r="AP51" i="4"/>
  <c r="AT51" i="4"/>
  <c r="AX51" i="4"/>
  <c r="BF51" i="4"/>
  <c r="BJ51" i="4"/>
  <c r="BN51" i="4"/>
  <c r="BR51" i="4"/>
  <c r="BV51" i="4"/>
  <c r="BZ51" i="4"/>
  <c r="CD51" i="4"/>
  <c r="CL51" i="4"/>
  <c r="CP51" i="4"/>
  <c r="CT51" i="4"/>
  <c r="CX51" i="4"/>
  <c r="DB51" i="4"/>
  <c r="DF51" i="4"/>
  <c r="W51" i="4"/>
  <c r="AA51" i="4"/>
  <c r="AE51" i="4"/>
  <c r="AI51" i="4"/>
  <c r="AM51" i="4"/>
  <c r="AQ51" i="4"/>
  <c r="AU51" i="4"/>
  <c r="AY51" i="4"/>
  <c r="BC51" i="4"/>
  <c r="BG51" i="4"/>
  <c r="BK51" i="4"/>
  <c r="BO51" i="4"/>
  <c r="BS51" i="4"/>
  <c r="BW51" i="4"/>
  <c r="CA51" i="4"/>
  <c r="CE51" i="4"/>
  <c r="CI51" i="4"/>
  <c r="CM51" i="4"/>
  <c r="CQ51" i="4"/>
  <c r="CU51" i="4"/>
  <c r="CY51" i="4"/>
  <c r="X51" i="4"/>
  <c r="AF51" i="4"/>
  <c r="AN51" i="4"/>
  <c r="BD51" i="4"/>
  <c r="BL51" i="4"/>
  <c r="BT51" i="4"/>
  <c r="CJ51" i="4"/>
  <c r="CR51" i="4"/>
  <c r="CZ51" i="4"/>
  <c r="DE51" i="4"/>
  <c r="Y51" i="4"/>
  <c r="AG51" i="4"/>
  <c r="AO51" i="4"/>
  <c r="AW51" i="4"/>
  <c r="BE51" i="4"/>
  <c r="BM51" i="4"/>
  <c r="BU51" i="4"/>
  <c r="CC51" i="4"/>
  <c r="CK51" i="4"/>
  <c r="CS51" i="4"/>
  <c r="DA51" i="4"/>
  <c r="AB51" i="4"/>
  <c r="AR51" i="4"/>
  <c r="BH51" i="4"/>
  <c r="BX51" i="4"/>
  <c r="CN51" i="4"/>
  <c r="DC51" i="4"/>
  <c r="O51" i="4"/>
  <c r="S51" i="4"/>
  <c r="AJ51" i="4"/>
  <c r="AZ51" i="4"/>
  <c r="BP51" i="4"/>
  <c r="CF51" i="4"/>
  <c r="CV51" i="4"/>
  <c r="Q51" i="4"/>
  <c r="AC51" i="4"/>
  <c r="AS51" i="4"/>
  <c r="BI51" i="4"/>
  <c r="BY51" i="4"/>
  <c r="CO51" i="4"/>
  <c r="DD51" i="4"/>
  <c r="P51" i="4"/>
  <c r="T51" i="4"/>
  <c r="AK51" i="4"/>
  <c r="BQ51" i="4"/>
  <c r="CW51" i="4"/>
  <c r="Z45" i="4"/>
  <c r="AD45" i="4"/>
  <c r="AH45" i="4"/>
  <c r="AL45" i="4"/>
  <c r="AP45" i="4"/>
  <c r="AX45" i="4"/>
  <c r="BB45" i="4"/>
  <c r="BF45" i="4"/>
  <c r="BJ45" i="4"/>
  <c r="BN45" i="4"/>
  <c r="BR45" i="4"/>
  <c r="BV45" i="4"/>
  <c r="BZ45" i="4"/>
  <c r="CD45" i="4"/>
  <c r="CH45" i="4"/>
  <c r="CL45" i="4"/>
  <c r="CP45" i="4"/>
  <c r="CT45" i="4"/>
  <c r="CX45" i="4"/>
  <c r="DB45" i="4"/>
  <c r="DF45" i="4"/>
  <c r="W45" i="4"/>
  <c r="AA45" i="4"/>
  <c r="AE45" i="4"/>
  <c r="AI45" i="4"/>
  <c r="AM45" i="4"/>
  <c r="AQ45" i="4"/>
  <c r="AU45" i="4"/>
  <c r="AY45" i="4"/>
  <c r="BC45" i="4"/>
  <c r="BG45" i="4"/>
  <c r="BK45" i="4"/>
  <c r="BO45" i="4"/>
  <c r="BS45" i="4"/>
  <c r="BW45" i="4"/>
  <c r="CA45" i="4"/>
  <c r="CE45" i="4"/>
  <c r="CI45" i="4"/>
  <c r="CM45" i="4"/>
  <c r="CQ45" i="4"/>
  <c r="CU45" i="4"/>
  <c r="CY45" i="4"/>
  <c r="DC45" i="4"/>
  <c r="AC45" i="4"/>
  <c r="AK45" i="4"/>
  <c r="BA45" i="4"/>
  <c r="BI45" i="4"/>
  <c r="BQ45" i="4"/>
  <c r="BY45" i="4"/>
  <c r="CG45" i="4"/>
  <c r="CO45" i="4"/>
  <c r="CW45" i="4"/>
  <c r="DE45" i="4"/>
  <c r="X45" i="4"/>
  <c r="AF45" i="4"/>
  <c r="AV45" i="4"/>
  <c r="BD45" i="4"/>
  <c r="BL45" i="4"/>
  <c r="BT45" i="4"/>
  <c r="CB45" i="4"/>
  <c r="CJ45" i="4"/>
  <c r="CR45" i="4"/>
  <c r="CZ45" i="4"/>
  <c r="AG45" i="4"/>
  <c r="AW45" i="4"/>
  <c r="BM45" i="4"/>
  <c r="CC45" i="4"/>
  <c r="CS45" i="4"/>
  <c r="AJ45" i="4"/>
  <c r="AZ45" i="4"/>
  <c r="BP45" i="4"/>
  <c r="CF45" i="4"/>
  <c r="CV45" i="4"/>
  <c r="Y45" i="4"/>
  <c r="BE45" i="4"/>
  <c r="CK45" i="4"/>
  <c r="O45" i="4"/>
  <c r="S45" i="4"/>
  <c r="AO45" i="4"/>
  <c r="BU45" i="4"/>
  <c r="DA45" i="4"/>
  <c r="Q45" i="4"/>
  <c r="AB45" i="4"/>
  <c r="BH45" i="4"/>
  <c r="CN45" i="4"/>
  <c r="P45" i="4"/>
  <c r="T45" i="4"/>
  <c r="AR45" i="4"/>
  <c r="BX45" i="4"/>
  <c r="DD45" i="4"/>
  <c r="W41" i="4"/>
  <c r="AA41" i="4"/>
  <c r="AE41" i="4"/>
  <c r="AI41" i="4"/>
  <c r="AM41" i="4"/>
  <c r="AQ41" i="4"/>
  <c r="AU41" i="4"/>
  <c r="AY41" i="4"/>
  <c r="BC41" i="4"/>
  <c r="BG41" i="4"/>
  <c r="BK41" i="4"/>
  <c r="BO41" i="4"/>
  <c r="BS41" i="4"/>
  <c r="BW41" i="4"/>
  <c r="CA41" i="4"/>
  <c r="CE41" i="4"/>
  <c r="CI41" i="4"/>
  <c r="CM41" i="4"/>
  <c r="CQ41" i="4"/>
  <c r="CU41" i="4"/>
  <c r="CY41" i="4"/>
  <c r="DC41" i="4"/>
  <c r="X41" i="4"/>
  <c r="AB41" i="4"/>
  <c r="AJ41" i="4"/>
  <c r="AN41" i="4"/>
  <c r="AR41" i="4"/>
  <c r="AV41" i="4"/>
  <c r="AZ41" i="4"/>
  <c r="BD41" i="4"/>
  <c r="BH41" i="4"/>
  <c r="BL41" i="4"/>
  <c r="BP41" i="4"/>
  <c r="BT41" i="4"/>
  <c r="BX41" i="4"/>
  <c r="CB41" i="4"/>
  <c r="CF41" i="4"/>
  <c r="AC41" i="4"/>
  <c r="AS41" i="4"/>
  <c r="BA41" i="4"/>
  <c r="BI41" i="4"/>
  <c r="BQ41" i="4"/>
  <c r="BY41" i="4"/>
  <c r="CG41" i="4"/>
  <c r="CL41" i="4"/>
  <c r="CR41" i="4"/>
  <c r="CW41" i="4"/>
  <c r="DB41" i="4"/>
  <c r="AD41" i="4"/>
  <c r="AT41" i="4"/>
  <c r="BB41" i="4"/>
  <c r="BJ41" i="4"/>
  <c r="BR41" i="4"/>
  <c r="BZ41" i="4"/>
  <c r="CH41" i="4"/>
  <c r="CN41" i="4"/>
  <c r="CS41" i="4"/>
  <c r="CX41" i="4"/>
  <c r="DD41" i="4"/>
  <c r="Y41" i="4"/>
  <c r="AG41" i="4"/>
  <c r="AO41" i="4"/>
  <c r="AW41" i="4"/>
  <c r="BE41" i="4"/>
  <c r="BM41" i="4"/>
  <c r="BU41" i="4"/>
  <c r="CC41" i="4"/>
  <c r="CJ41" i="4"/>
  <c r="CO41" i="4"/>
  <c r="CT41" i="4"/>
  <c r="CZ41" i="4"/>
  <c r="DE41" i="4"/>
  <c r="Z41" i="4"/>
  <c r="BF41" i="4"/>
  <c r="CK41" i="4"/>
  <c r="DF41" i="4"/>
  <c r="AH41" i="4"/>
  <c r="BN41" i="4"/>
  <c r="CP41" i="4"/>
  <c r="AP41" i="4"/>
  <c r="CV41" i="4"/>
  <c r="AX41" i="4"/>
  <c r="DA41" i="4"/>
  <c r="O41" i="4"/>
  <c r="S41" i="4"/>
  <c r="BV41" i="4"/>
  <c r="Q41" i="4"/>
  <c r="P41" i="4"/>
  <c r="T41" i="4"/>
  <c r="CD41" i="4"/>
  <c r="R51" i="4"/>
  <c r="R41" i="4"/>
  <c r="CZ62" i="4"/>
  <c r="CE62" i="4"/>
  <c r="BI62" i="4"/>
  <c r="CK33" i="4"/>
  <c r="CX33" i="4"/>
  <c r="CH33" i="4"/>
  <c r="BR33" i="4"/>
  <c r="BB33" i="4"/>
  <c r="AL33" i="4"/>
  <c r="CD33" i="4"/>
  <c r="BE33" i="4"/>
  <c r="DF33" i="4"/>
  <c r="CP33" i="4"/>
  <c r="BZ33" i="4"/>
  <c r="BJ33" i="4"/>
  <c r="AT33" i="4"/>
  <c r="AD33" i="4"/>
  <c r="CW33" i="4"/>
  <c r="CG33" i="4"/>
  <c r="BQ33" i="4"/>
  <c r="BA33" i="4"/>
  <c r="AK33" i="4"/>
  <c r="X55" i="4"/>
  <c r="AB55" i="4"/>
  <c r="AF55" i="4"/>
  <c r="AJ55" i="4"/>
  <c r="AN55" i="4"/>
  <c r="AR55" i="4"/>
  <c r="AV55" i="4"/>
  <c r="AZ55" i="4"/>
  <c r="BD55" i="4"/>
  <c r="BH55" i="4"/>
  <c r="BL55" i="4"/>
  <c r="BP55" i="4"/>
  <c r="BT55" i="4"/>
  <c r="BX55" i="4"/>
  <c r="CB55" i="4"/>
  <c r="CF55" i="4"/>
  <c r="CN55" i="4"/>
  <c r="CR55" i="4"/>
  <c r="CV55" i="4"/>
  <c r="CZ55" i="4"/>
  <c r="DD55" i="4"/>
  <c r="Y55" i="4"/>
  <c r="AC55" i="4"/>
  <c r="AG55" i="4"/>
  <c r="AK55" i="4"/>
  <c r="AO55" i="4"/>
  <c r="AS55" i="4"/>
  <c r="AW55" i="4"/>
  <c r="BA55" i="4"/>
  <c r="BE55" i="4"/>
  <c r="BI55" i="4"/>
  <c r="BM55" i="4"/>
  <c r="BQ55" i="4"/>
  <c r="BU55" i="4"/>
  <c r="BY55" i="4"/>
  <c r="CC55" i="4"/>
  <c r="CG55" i="4"/>
  <c r="CK55" i="4"/>
  <c r="CS55" i="4"/>
  <c r="CW55" i="4"/>
  <c r="DA55" i="4"/>
  <c r="DE55" i="4"/>
  <c r="Z55" i="4"/>
  <c r="AH55" i="4"/>
  <c r="AP55" i="4"/>
  <c r="AX55" i="4"/>
  <c r="BF55" i="4"/>
  <c r="BN55" i="4"/>
  <c r="BV55" i="4"/>
  <c r="CD55" i="4"/>
  <c r="CL55" i="4"/>
  <c r="CT55" i="4"/>
  <c r="DB55" i="4"/>
  <c r="O55" i="4"/>
  <c r="S55" i="4"/>
  <c r="AD55" i="4"/>
  <c r="AL55" i="4"/>
  <c r="AT55" i="4"/>
  <c r="BB55" i="4"/>
  <c r="BJ55" i="4"/>
  <c r="BR55" i="4"/>
  <c r="BZ55" i="4"/>
  <c r="CH55" i="4"/>
  <c r="CX55" i="4"/>
  <c r="DF55" i="4"/>
  <c r="Q55" i="4"/>
  <c r="AA55" i="4"/>
  <c r="AI55" i="4"/>
  <c r="AQ55" i="4"/>
  <c r="AY55" i="4"/>
  <c r="BG55" i="4"/>
  <c r="BO55" i="4"/>
  <c r="BW55" i="4"/>
  <c r="CE55" i="4"/>
  <c r="CM55" i="4"/>
  <c r="CU55" i="4"/>
  <c r="DC55" i="4"/>
  <c r="P55" i="4"/>
  <c r="T55" i="4"/>
  <c r="W55" i="4"/>
  <c r="AE55" i="4"/>
  <c r="AM55" i="4"/>
  <c r="AU55" i="4"/>
  <c r="BC55" i="4"/>
  <c r="BK55" i="4"/>
  <c r="BS55" i="4"/>
  <c r="CA55" i="4"/>
  <c r="CI55" i="4"/>
  <c r="CQ55" i="4"/>
  <c r="CY55" i="4"/>
  <c r="Z47" i="4"/>
  <c r="AD47" i="4"/>
  <c r="AH47" i="4"/>
  <c r="AL47" i="4"/>
  <c r="AP47" i="4"/>
  <c r="AT47" i="4"/>
  <c r="AX47" i="4"/>
  <c r="BB47" i="4"/>
  <c r="BF47" i="4"/>
  <c r="BJ47" i="4"/>
  <c r="BV47" i="4"/>
  <c r="BZ47" i="4"/>
  <c r="CD47" i="4"/>
  <c r="CH47" i="4"/>
  <c r="CL47" i="4"/>
  <c r="CP47" i="4"/>
  <c r="CT47" i="4"/>
  <c r="CX47" i="4"/>
  <c r="DB47" i="4"/>
  <c r="DF47" i="4"/>
  <c r="W47" i="4"/>
  <c r="AA47" i="4"/>
  <c r="AE47" i="4"/>
  <c r="AI47" i="4"/>
  <c r="AM47" i="4"/>
  <c r="AQ47" i="4"/>
  <c r="AU47" i="4"/>
  <c r="AY47" i="4"/>
  <c r="BC47" i="4"/>
  <c r="BG47" i="4"/>
  <c r="BK47" i="4"/>
  <c r="BO47" i="4"/>
  <c r="BS47" i="4"/>
  <c r="BW47" i="4"/>
  <c r="CA47" i="4"/>
  <c r="CE47" i="4"/>
  <c r="CI47" i="4"/>
  <c r="CM47" i="4"/>
  <c r="CQ47" i="4"/>
  <c r="CU47" i="4"/>
  <c r="CY47" i="4"/>
  <c r="DC47" i="4"/>
  <c r="X47" i="4"/>
  <c r="AF47" i="4"/>
  <c r="AN47" i="4"/>
  <c r="AV47" i="4"/>
  <c r="BD47" i="4"/>
  <c r="BL47" i="4"/>
  <c r="BT47" i="4"/>
  <c r="CB47" i="4"/>
  <c r="CJ47" i="4"/>
  <c r="CR47" i="4"/>
  <c r="CZ47" i="4"/>
  <c r="Y47" i="4"/>
  <c r="AG47" i="4"/>
  <c r="AO47" i="4"/>
  <c r="AW47" i="4"/>
  <c r="BE47" i="4"/>
  <c r="BM47" i="4"/>
  <c r="BU47" i="4"/>
  <c r="CC47" i="4"/>
  <c r="CK47" i="4"/>
  <c r="CS47" i="4"/>
  <c r="DA47" i="4"/>
  <c r="AJ47" i="4"/>
  <c r="AZ47" i="4"/>
  <c r="BP47" i="4"/>
  <c r="CF47" i="4"/>
  <c r="CV47" i="4"/>
  <c r="O47" i="4"/>
  <c r="S47" i="4"/>
  <c r="AB47" i="4"/>
  <c r="AR47" i="4"/>
  <c r="BH47" i="4"/>
  <c r="BX47" i="4"/>
  <c r="CN47" i="4"/>
  <c r="DD47" i="4"/>
  <c r="Q47" i="4"/>
  <c r="AK47" i="4"/>
  <c r="BA47" i="4"/>
  <c r="CG47" i="4"/>
  <c r="CW47" i="4"/>
  <c r="P47" i="4"/>
  <c r="T47" i="4"/>
  <c r="AC47" i="4"/>
  <c r="AS47" i="4"/>
  <c r="BI47" i="4"/>
  <c r="BY47" i="4"/>
  <c r="CO47" i="4"/>
  <c r="DE47" i="4"/>
  <c r="Z37" i="4"/>
  <c r="AH37" i="4"/>
  <c r="AL37" i="4"/>
  <c r="AP37" i="4"/>
  <c r="AT37" i="4"/>
  <c r="AX37" i="4"/>
  <c r="BB37" i="4"/>
  <c r="BF37" i="4"/>
  <c r="BJ37" i="4"/>
  <c r="AA37" i="4"/>
  <c r="AF37" i="4"/>
  <c r="AK37" i="4"/>
  <c r="AQ37" i="4"/>
  <c r="AV37" i="4"/>
  <c r="BA37" i="4"/>
  <c r="BG37" i="4"/>
  <c r="BL37" i="4"/>
  <c r="BP37" i="4"/>
  <c r="BT37" i="4"/>
  <c r="BX37" i="4"/>
  <c r="CB37" i="4"/>
  <c r="CF37" i="4"/>
  <c r="CJ37" i="4"/>
  <c r="CN37" i="4"/>
  <c r="CR37" i="4"/>
  <c r="CV37" i="4"/>
  <c r="CZ37" i="4"/>
  <c r="DD37" i="4"/>
  <c r="W37" i="4"/>
  <c r="AB37" i="4"/>
  <c r="AG37" i="4"/>
  <c r="AM37" i="4"/>
  <c r="AR37" i="4"/>
  <c r="AW37" i="4"/>
  <c r="BC37" i="4"/>
  <c r="BH37" i="4"/>
  <c r="BM37" i="4"/>
  <c r="BQ37" i="4"/>
  <c r="BU37" i="4"/>
  <c r="BY37" i="4"/>
  <c r="CC37" i="4"/>
  <c r="CG37" i="4"/>
  <c r="CK37" i="4"/>
  <c r="CO37" i="4"/>
  <c r="CS37" i="4"/>
  <c r="CW37" i="4"/>
  <c r="DA37" i="4"/>
  <c r="DE37" i="4"/>
  <c r="AI37" i="4"/>
  <c r="AN37" i="4"/>
  <c r="AE37" i="4"/>
  <c r="AU37" i="4"/>
  <c r="BE37" i="4"/>
  <c r="BO37" i="4"/>
  <c r="BW37" i="4"/>
  <c r="CE37" i="4"/>
  <c r="CM37" i="4"/>
  <c r="CU37" i="4"/>
  <c r="DC37" i="4"/>
  <c r="AJ37" i="4"/>
  <c r="AY37" i="4"/>
  <c r="BI37" i="4"/>
  <c r="BR37" i="4"/>
  <c r="BZ37" i="4"/>
  <c r="CH37" i="4"/>
  <c r="CP37" i="4"/>
  <c r="CX37" i="4"/>
  <c r="DF37" i="4"/>
  <c r="AO37" i="4"/>
  <c r="BK37" i="4"/>
  <c r="CA37" i="4"/>
  <c r="CQ37" i="4"/>
  <c r="AS37" i="4"/>
  <c r="BN37" i="4"/>
  <c r="CD37" i="4"/>
  <c r="CT37" i="4"/>
  <c r="AZ37" i="4"/>
  <c r="BS37" i="4"/>
  <c r="CI37" i="4"/>
  <c r="CY37" i="4"/>
  <c r="CL37" i="4"/>
  <c r="Y37" i="4"/>
  <c r="DB37" i="4"/>
  <c r="BD37" i="4"/>
  <c r="O37" i="4"/>
  <c r="S37" i="4"/>
  <c r="Q37" i="4"/>
  <c r="BV37" i="4"/>
  <c r="P37" i="4"/>
  <c r="T37" i="4"/>
  <c r="Z62" i="4"/>
  <c r="AD62" i="4"/>
  <c r="AH62" i="4"/>
  <c r="AL62" i="4"/>
  <c r="AP62" i="4"/>
  <c r="AT62" i="4"/>
  <c r="AX62" i="4"/>
  <c r="BB62" i="4"/>
  <c r="BF62" i="4"/>
  <c r="BJ62" i="4"/>
  <c r="BN62" i="4"/>
  <c r="BR62" i="4"/>
  <c r="BV62" i="4"/>
  <c r="BZ62" i="4"/>
  <c r="CD62" i="4"/>
  <c r="CH62" i="4"/>
  <c r="CL62" i="4"/>
  <c r="CP62" i="4"/>
  <c r="CT62" i="4"/>
  <c r="CX62" i="4"/>
  <c r="Y62" i="4"/>
  <c r="AE62" i="4"/>
  <c r="AJ62" i="4"/>
  <c r="AO62" i="4"/>
  <c r="AU62" i="4"/>
  <c r="AZ62" i="4"/>
  <c r="BE62" i="4"/>
  <c r="BK62" i="4"/>
  <c r="BP62" i="4"/>
  <c r="BU62" i="4"/>
  <c r="CA62" i="4"/>
  <c r="CF62" i="4"/>
  <c r="CK62" i="4"/>
  <c r="CQ62" i="4"/>
  <c r="CV62" i="4"/>
  <c r="DA62" i="4"/>
  <c r="Q62" i="4"/>
  <c r="W62" i="4"/>
  <c r="AB62" i="4"/>
  <c r="AG62" i="4"/>
  <c r="AM62" i="4"/>
  <c r="AR62" i="4"/>
  <c r="AW62" i="4"/>
  <c r="BC62" i="4"/>
  <c r="BH62" i="4"/>
  <c r="BM62" i="4"/>
  <c r="BS62" i="4"/>
  <c r="BX62" i="4"/>
  <c r="CC62" i="4"/>
  <c r="CI62" i="4"/>
  <c r="CN62" i="4"/>
  <c r="CS62" i="4"/>
  <c r="DC62" i="4"/>
  <c r="O62" i="4"/>
  <c r="S62" i="4"/>
  <c r="AA62" i="4"/>
  <c r="AF62" i="4"/>
  <c r="AK62" i="4"/>
  <c r="AQ62" i="4"/>
  <c r="AV62" i="4"/>
  <c r="BA62" i="4"/>
  <c r="BG62" i="4"/>
  <c r="BL62" i="4"/>
  <c r="BQ62" i="4"/>
  <c r="BW62" i="4"/>
  <c r="CB62" i="4"/>
  <c r="CG62" i="4"/>
  <c r="CM62" i="4"/>
  <c r="CR62" i="4"/>
  <c r="CW62" i="4"/>
  <c r="DB62" i="4"/>
  <c r="R62" i="4"/>
  <c r="Z58" i="4"/>
  <c r="AD58" i="4"/>
  <c r="AH58" i="4"/>
  <c r="AL58" i="4"/>
  <c r="AP58" i="4"/>
  <c r="AT58" i="4"/>
  <c r="AX58" i="4"/>
  <c r="BB58" i="4"/>
  <c r="BF58" i="4"/>
  <c r="BN58" i="4"/>
  <c r="BR58" i="4"/>
  <c r="BV58" i="4"/>
  <c r="BZ58" i="4"/>
  <c r="CD58" i="4"/>
  <c r="CH58" i="4"/>
  <c r="CL58" i="4"/>
  <c r="CP58" i="4"/>
  <c r="CT58" i="4"/>
  <c r="DB58" i="4"/>
  <c r="DF58" i="4"/>
  <c r="W58" i="4"/>
  <c r="AA58" i="4"/>
  <c r="AE58" i="4"/>
  <c r="AI58" i="4"/>
  <c r="AM58" i="4"/>
  <c r="AQ58" i="4"/>
  <c r="AU58" i="4"/>
  <c r="AY58" i="4"/>
  <c r="BC58" i="4"/>
  <c r="BG58" i="4"/>
  <c r="BK58" i="4"/>
  <c r="BO58" i="4"/>
  <c r="BS58" i="4"/>
  <c r="BW58" i="4"/>
  <c r="CA58" i="4"/>
  <c r="CE58" i="4"/>
  <c r="CI58" i="4"/>
  <c r="CM58" i="4"/>
  <c r="CQ58" i="4"/>
  <c r="CU58" i="4"/>
  <c r="CY58" i="4"/>
  <c r="DC58" i="4"/>
  <c r="AB58" i="4"/>
  <c r="AJ58" i="4"/>
  <c r="AR58" i="4"/>
  <c r="AZ58" i="4"/>
  <c r="BH58" i="4"/>
  <c r="BP58" i="4"/>
  <c r="BX58" i="4"/>
  <c r="CF58" i="4"/>
  <c r="CN58" i="4"/>
  <c r="CV58" i="4"/>
  <c r="DD58" i="4"/>
  <c r="Q58" i="4"/>
  <c r="X58" i="4"/>
  <c r="AF58" i="4"/>
  <c r="AN58" i="4"/>
  <c r="AV58" i="4"/>
  <c r="BL58" i="4"/>
  <c r="BT58" i="4"/>
  <c r="CB58" i="4"/>
  <c r="CJ58" i="4"/>
  <c r="CZ58" i="4"/>
  <c r="O58" i="4"/>
  <c r="S58" i="4"/>
  <c r="AC58" i="4"/>
  <c r="AK58" i="4"/>
  <c r="AS58" i="4"/>
  <c r="BA58" i="4"/>
  <c r="BQ58" i="4"/>
  <c r="BY58" i="4"/>
  <c r="CG58" i="4"/>
  <c r="CO58" i="4"/>
  <c r="DE58" i="4"/>
  <c r="R58" i="4"/>
  <c r="Y58" i="4"/>
  <c r="AG58" i="4"/>
  <c r="AO58" i="4"/>
  <c r="AW58" i="4"/>
  <c r="BE58" i="4"/>
  <c r="BM58" i="4"/>
  <c r="BU58" i="4"/>
  <c r="CC58" i="4"/>
  <c r="CK58" i="4"/>
  <c r="CS58" i="4"/>
  <c r="DA58" i="4"/>
  <c r="X54" i="4"/>
  <c r="Z54" i="4"/>
  <c r="AD54" i="4"/>
  <c r="AH54" i="4"/>
  <c r="AL54" i="4"/>
  <c r="AP54" i="4"/>
  <c r="AT54" i="4"/>
  <c r="AX54" i="4"/>
  <c r="BB54" i="4"/>
  <c r="BF54" i="4"/>
  <c r="BJ54" i="4"/>
  <c r="BN54" i="4"/>
  <c r="BR54" i="4"/>
  <c r="BV54" i="4"/>
  <c r="BZ54" i="4"/>
  <c r="CD54" i="4"/>
  <c r="CH54" i="4"/>
  <c r="CT54" i="4"/>
  <c r="CX54" i="4"/>
  <c r="DB54" i="4"/>
  <c r="DF54" i="4"/>
  <c r="AA54" i="4"/>
  <c r="AE54" i="4"/>
  <c r="AI54" i="4"/>
  <c r="AM54" i="4"/>
  <c r="AQ54" i="4"/>
  <c r="AU54" i="4"/>
  <c r="AY54" i="4"/>
  <c r="BC54" i="4"/>
  <c r="BG54" i="4"/>
  <c r="BK54" i="4"/>
  <c r="BO54" i="4"/>
  <c r="BS54" i="4"/>
  <c r="BW54" i="4"/>
  <c r="CA54" i="4"/>
  <c r="CE54" i="4"/>
  <c r="CI54" i="4"/>
  <c r="CM54" i="4"/>
  <c r="CQ54" i="4"/>
  <c r="CU54" i="4"/>
  <c r="CY54" i="4"/>
  <c r="DC54" i="4"/>
  <c r="AB54" i="4"/>
  <c r="AJ54" i="4"/>
  <c r="AR54" i="4"/>
  <c r="AZ54" i="4"/>
  <c r="BH54" i="4"/>
  <c r="BP54" i="4"/>
  <c r="BX54" i="4"/>
  <c r="CF54" i="4"/>
  <c r="CN54" i="4"/>
  <c r="CV54" i="4"/>
  <c r="DD54" i="4"/>
  <c r="Q54" i="4"/>
  <c r="W54" i="4"/>
  <c r="AF54" i="4"/>
  <c r="AN54" i="4"/>
  <c r="AV54" i="4"/>
  <c r="BD54" i="4"/>
  <c r="BL54" i="4"/>
  <c r="BT54" i="4"/>
  <c r="CB54" i="4"/>
  <c r="CJ54" i="4"/>
  <c r="CR54" i="4"/>
  <c r="CZ54" i="4"/>
  <c r="O54" i="4"/>
  <c r="S54" i="4"/>
  <c r="AC54" i="4"/>
  <c r="AK54" i="4"/>
  <c r="AS54" i="4"/>
  <c r="BA54" i="4"/>
  <c r="BI54" i="4"/>
  <c r="BQ54" i="4"/>
  <c r="BY54" i="4"/>
  <c r="CG54" i="4"/>
  <c r="CW54" i="4"/>
  <c r="DE54" i="4"/>
  <c r="R54" i="4"/>
  <c r="Y54" i="4"/>
  <c r="AG54" i="4"/>
  <c r="AO54" i="4"/>
  <c r="AW54" i="4"/>
  <c r="BE54" i="4"/>
  <c r="BM54" i="4"/>
  <c r="BU54" i="4"/>
  <c r="CC54" i="4"/>
  <c r="CK54" i="4"/>
  <c r="CS54" i="4"/>
  <c r="DA54" i="4"/>
  <c r="X50" i="4"/>
  <c r="AB50" i="4"/>
  <c r="AF50" i="4"/>
  <c r="AJ50" i="4"/>
  <c r="AN50" i="4"/>
  <c r="AR50" i="4"/>
  <c r="AV50" i="4"/>
  <c r="AZ50" i="4"/>
  <c r="BD50" i="4"/>
  <c r="BH50" i="4"/>
  <c r="BL50" i="4"/>
  <c r="BP50" i="4"/>
  <c r="BT50" i="4"/>
  <c r="BX50" i="4"/>
  <c r="CB50" i="4"/>
  <c r="CF50" i="4"/>
  <c r="CJ50" i="4"/>
  <c r="CN50" i="4"/>
  <c r="CR50" i="4"/>
  <c r="CV50" i="4"/>
  <c r="CZ50" i="4"/>
  <c r="DD50" i="4"/>
  <c r="Y50" i="4"/>
  <c r="AC50" i="4"/>
  <c r="AG50" i="4"/>
  <c r="AK50" i="4"/>
  <c r="AO50" i="4"/>
  <c r="AS50" i="4"/>
  <c r="AW50" i="4"/>
  <c r="BA50" i="4"/>
  <c r="BE50" i="4"/>
  <c r="BI50" i="4"/>
  <c r="BM50" i="4"/>
  <c r="BQ50" i="4"/>
  <c r="BU50" i="4"/>
  <c r="BY50" i="4"/>
  <c r="CC50" i="4"/>
  <c r="CK50" i="4"/>
  <c r="CO50" i="4"/>
  <c r="CS50" i="4"/>
  <c r="CW50" i="4"/>
  <c r="DA50" i="4"/>
  <c r="DE50" i="4"/>
  <c r="Z50" i="4"/>
  <c r="AH50" i="4"/>
  <c r="AP50" i="4"/>
  <c r="AX50" i="4"/>
  <c r="BF50" i="4"/>
  <c r="BN50" i="4"/>
  <c r="BV50" i="4"/>
  <c r="CD50" i="4"/>
  <c r="CL50" i="4"/>
  <c r="CT50" i="4"/>
  <c r="DB50" i="4"/>
  <c r="AA50" i="4"/>
  <c r="AI50" i="4"/>
  <c r="AQ50" i="4"/>
  <c r="AY50" i="4"/>
  <c r="BG50" i="4"/>
  <c r="BO50" i="4"/>
  <c r="BW50" i="4"/>
  <c r="CE50" i="4"/>
  <c r="CM50" i="4"/>
  <c r="CU50" i="4"/>
  <c r="DC50" i="4"/>
  <c r="AL50" i="4"/>
  <c r="BB50" i="4"/>
  <c r="BR50" i="4"/>
  <c r="CX50" i="4"/>
  <c r="Q50" i="4"/>
  <c r="AD50" i="4"/>
  <c r="AT50" i="4"/>
  <c r="BJ50" i="4"/>
  <c r="BZ50" i="4"/>
  <c r="CP50" i="4"/>
  <c r="DF50" i="4"/>
  <c r="O50" i="4"/>
  <c r="S50" i="4"/>
  <c r="W50" i="4"/>
  <c r="AM50" i="4"/>
  <c r="BC50" i="4"/>
  <c r="BS50" i="4"/>
  <c r="CI50" i="4"/>
  <c r="CY50" i="4"/>
  <c r="R50" i="4"/>
  <c r="AE50" i="4"/>
  <c r="AU50" i="4"/>
  <c r="BK50" i="4"/>
  <c r="CQ50" i="4"/>
  <c r="Y44" i="4"/>
  <c r="AC44" i="4"/>
  <c r="AG44" i="4"/>
  <c r="AK44" i="4"/>
  <c r="AO44" i="4"/>
  <c r="AW44" i="4"/>
  <c r="BA44" i="4"/>
  <c r="BE44" i="4"/>
  <c r="BI44" i="4"/>
  <c r="BM44" i="4"/>
  <c r="BQ44" i="4"/>
  <c r="BU44" i="4"/>
  <c r="BY44" i="4"/>
  <c r="CC44" i="4"/>
  <c r="CG44" i="4"/>
  <c r="CK44" i="4"/>
  <c r="CO44" i="4"/>
  <c r="CS44" i="4"/>
  <c r="CW44" i="4"/>
  <c r="DA44" i="4"/>
  <c r="W44" i="4"/>
  <c r="AB44" i="4"/>
  <c r="AH44" i="4"/>
  <c r="AR44" i="4"/>
  <c r="AX44" i="4"/>
  <c r="BC44" i="4"/>
  <c r="BH44" i="4"/>
  <c r="BN44" i="4"/>
  <c r="BS44" i="4"/>
  <c r="BX44" i="4"/>
  <c r="CD44" i="4"/>
  <c r="CI44" i="4"/>
  <c r="CN44" i="4"/>
  <c r="CT44" i="4"/>
  <c r="CY44" i="4"/>
  <c r="DD44" i="4"/>
  <c r="X44" i="4"/>
  <c r="AD44" i="4"/>
  <c r="AI44" i="4"/>
  <c r="AN44" i="4"/>
  <c r="AY44" i="4"/>
  <c r="BD44" i="4"/>
  <c r="BJ44" i="4"/>
  <c r="BO44" i="4"/>
  <c r="BT44" i="4"/>
  <c r="BZ44" i="4"/>
  <c r="CE44" i="4"/>
  <c r="CJ44" i="4"/>
  <c r="CP44" i="4"/>
  <c r="CU44" i="4"/>
  <c r="CZ44" i="4"/>
  <c r="DE44" i="4"/>
  <c r="AA44" i="4"/>
  <c r="AL44" i="4"/>
  <c r="AV44" i="4"/>
  <c r="BG44" i="4"/>
  <c r="BR44" i="4"/>
  <c r="CB44" i="4"/>
  <c r="CM44" i="4"/>
  <c r="CX44" i="4"/>
  <c r="AE44" i="4"/>
  <c r="AP44" i="4"/>
  <c r="AZ44" i="4"/>
  <c r="BK44" i="4"/>
  <c r="BV44" i="4"/>
  <c r="CF44" i="4"/>
  <c r="CQ44" i="4"/>
  <c r="DB44" i="4"/>
  <c r="AQ44" i="4"/>
  <c r="BL44" i="4"/>
  <c r="CH44" i="4"/>
  <c r="DC44" i="4"/>
  <c r="Z44" i="4"/>
  <c r="AU44" i="4"/>
  <c r="BP44" i="4"/>
  <c r="CL44" i="4"/>
  <c r="DF44" i="4"/>
  <c r="AF44" i="4"/>
  <c r="BW44" i="4"/>
  <c r="Q44" i="4"/>
  <c r="BB44" i="4"/>
  <c r="CR44" i="4"/>
  <c r="O44" i="4"/>
  <c r="S44" i="4"/>
  <c r="AJ44" i="4"/>
  <c r="CA44" i="4"/>
  <c r="R44" i="4"/>
  <c r="BF44" i="4"/>
  <c r="CV44" i="4"/>
  <c r="Y40" i="4"/>
  <c r="AG40" i="4"/>
  <c r="AK40" i="4"/>
  <c r="AO40" i="4"/>
  <c r="AS40" i="4"/>
  <c r="AW40" i="4"/>
  <c r="BA40" i="4"/>
  <c r="BE40" i="4"/>
  <c r="BI40" i="4"/>
  <c r="BM40" i="4"/>
  <c r="BQ40" i="4"/>
  <c r="BU40" i="4"/>
  <c r="BY40" i="4"/>
  <c r="CC40" i="4"/>
  <c r="CG40" i="4"/>
  <c r="CK40" i="4"/>
  <c r="CO40" i="4"/>
  <c r="CS40" i="4"/>
  <c r="CW40" i="4"/>
  <c r="DA40" i="4"/>
  <c r="DE40" i="4"/>
  <c r="Z40" i="4"/>
  <c r="AH40" i="4"/>
  <c r="AL40" i="4"/>
  <c r="AP40" i="4"/>
  <c r="AT40" i="4"/>
  <c r="AX40" i="4"/>
  <c r="BB40" i="4"/>
  <c r="BF40" i="4"/>
  <c r="BJ40" i="4"/>
  <c r="BN40" i="4"/>
  <c r="BR40" i="4"/>
  <c r="BV40" i="4"/>
  <c r="BZ40" i="4"/>
  <c r="CD40" i="4"/>
  <c r="CH40" i="4"/>
  <c r="CL40" i="4"/>
  <c r="CP40" i="4"/>
  <c r="CT40" i="4"/>
  <c r="CX40" i="4"/>
  <c r="DB40" i="4"/>
  <c r="DF40" i="4"/>
  <c r="W40" i="4"/>
  <c r="AE40" i="4"/>
  <c r="AM40" i="4"/>
  <c r="AU40" i="4"/>
  <c r="BC40" i="4"/>
  <c r="BK40" i="4"/>
  <c r="BS40" i="4"/>
  <c r="CA40" i="4"/>
  <c r="CI40" i="4"/>
  <c r="CQ40" i="4"/>
  <c r="CY40" i="4"/>
  <c r="X40" i="4"/>
  <c r="AF40" i="4"/>
  <c r="AN40" i="4"/>
  <c r="AV40" i="4"/>
  <c r="BD40" i="4"/>
  <c r="BL40" i="4"/>
  <c r="BT40" i="4"/>
  <c r="CB40" i="4"/>
  <c r="CJ40" i="4"/>
  <c r="CR40" i="4"/>
  <c r="CZ40" i="4"/>
  <c r="AA40" i="4"/>
  <c r="AI40" i="4"/>
  <c r="AQ40" i="4"/>
  <c r="AY40" i="4"/>
  <c r="BG40" i="4"/>
  <c r="BO40" i="4"/>
  <c r="BW40" i="4"/>
  <c r="CE40" i="4"/>
  <c r="CM40" i="4"/>
  <c r="CU40" i="4"/>
  <c r="DC40" i="4"/>
  <c r="AZ40" i="4"/>
  <c r="CF40" i="4"/>
  <c r="BH40" i="4"/>
  <c r="CN40" i="4"/>
  <c r="BP40" i="4"/>
  <c r="BX40" i="4"/>
  <c r="CV40" i="4"/>
  <c r="Q40" i="4"/>
  <c r="AJ40" i="4"/>
  <c r="O40" i="4"/>
  <c r="S40" i="4"/>
  <c r="DD40" i="4"/>
  <c r="R40" i="4"/>
  <c r="AR40" i="4"/>
  <c r="X36" i="4"/>
  <c r="AB36" i="4"/>
  <c r="AF36" i="4"/>
  <c r="AJ36" i="4"/>
  <c r="AN36" i="4"/>
  <c r="AR36" i="4"/>
  <c r="AV36" i="4"/>
  <c r="AZ36" i="4"/>
  <c r="BD36" i="4"/>
  <c r="BH36" i="4"/>
  <c r="BL36" i="4"/>
  <c r="BP36" i="4"/>
  <c r="BT36" i="4"/>
  <c r="BX36" i="4"/>
  <c r="CB36" i="4"/>
  <c r="CF36" i="4"/>
  <c r="CJ36" i="4"/>
  <c r="CN36" i="4"/>
  <c r="CR36" i="4"/>
  <c r="CV36" i="4"/>
  <c r="CZ36" i="4"/>
  <c r="DD36" i="4"/>
  <c r="Z36" i="4"/>
  <c r="AE36" i="4"/>
  <c r="AK36" i="4"/>
  <c r="AP36" i="4"/>
  <c r="AU36" i="4"/>
  <c r="BA36" i="4"/>
  <c r="BF36" i="4"/>
  <c r="BK36" i="4"/>
  <c r="BQ36" i="4"/>
  <c r="BV36" i="4"/>
  <c r="CA36" i="4"/>
  <c r="CG36" i="4"/>
  <c r="CL36" i="4"/>
  <c r="CQ36" i="4"/>
  <c r="CW36" i="4"/>
  <c r="DB36" i="4"/>
  <c r="AA36" i="4"/>
  <c r="AG36" i="4"/>
  <c r="AL36" i="4"/>
  <c r="AQ36" i="4"/>
  <c r="AW36" i="4"/>
  <c r="BB36" i="4"/>
  <c r="BG36" i="4"/>
  <c r="BM36" i="4"/>
  <c r="BR36" i="4"/>
  <c r="BW36" i="4"/>
  <c r="CC36" i="4"/>
  <c r="CH36" i="4"/>
  <c r="CM36" i="4"/>
  <c r="CS36" i="4"/>
  <c r="CX36" i="4"/>
  <c r="DC36" i="4"/>
  <c r="W36" i="4"/>
  <c r="AC36" i="4"/>
  <c r="AH36" i="4"/>
  <c r="AM36" i="4"/>
  <c r="AS36" i="4"/>
  <c r="AX36" i="4"/>
  <c r="BC36" i="4"/>
  <c r="BI36" i="4"/>
  <c r="BN36" i="4"/>
  <c r="BS36" i="4"/>
  <c r="BY36" i="4"/>
  <c r="CD36" i="4"/>
  <c r="CI36" i="4"/>
  <c r="CO36" i="4"/>
  <c r="CT36" i="4"/>
  <c r="CY36" i="4"/>
  <c r="DE36" i="4"/>
  <c r="AI36" i="4"/>
  <c r="BE36" i="4"/>
  <c r="BZ36" i="4"/>
  <c r="CU36" i="4"/>
  <c r="AO36" i="4"/>
  <c r="BJ36" i="4"/>
  <c r="CE36" i="4"/>
  <c r="DA36" i="4"/>
  <c r="AT36" i="4"/>
  <c r="CK36" i="4"/>
  <c r="AY36" i="4"/>
  <c r="CP36" i="4"/>
  <c r="Y36" i="4"/>
  <c r="BO36" i="4"/>
  <c r="DF36" i="4"/>
  <c r="BU36" i="4"/>
  <c r="AD36" i="4"/>
  <c r="O36" i="4"/>
  <c r="S36" i="4"/>
  <c r="R36" i="4"/>
  <c r="T33" i="4"/>
  <c r="P54" i="4"/>
  <c r="T50" i="4"/>
  <c r="R47" i="4"/>
  <c r="P44" i="4"/>
  <c r="T40" i="4"/>
  <c r="R37" i="4"/>
  <c r="AC33" i="4"/>
  <c r="CO33" i="4"/>
  <c r="CU62" i="4"/>
  <c r="BY62" i="4"/>
  <c r="BD62" i="4"/>
  <c r="AI62" i="4"/>
  <c r="CI59" i="4"/>
  <c r="CU33" i="4"/>
  <c r="T62" i="4"/>
  <c r="R59" i="4"/>
  <c r="P50" i="4"/>
  <c r="P40" i="4"/>
  <c r="T36" i="4"/>
  <c r="AS33" i="4"/>
  <c r="DE33" i="4"/>
  <c r="CO62" i="4"/>
  <c r="BT62" i="4"/>
  <c r="AY62" i="4"/>
  <c r="AC62" i="4"/>
  <c r="T61" i="4"/>
  <c r="P61" i="4"/>
  <c r="R60" i="4"/>
  <c r="T57" i="4"/>
  <c r="P57" i="4"/>
  <c r="R56" i="4"/>
  <c r="T53" i="4"/>
  <c r="P53" i="4"/>
  <c r="R52" i="4"/>
  <c r="T49" i="4"/>
  <c r="P49" i="4"/>
  <c r="R48" i="4"/>
  <c r="R46" i="4"/>
  <c r="T43" i="4"/>
  <c r="P43" i="4"/>
  <c r="R42" i="4"/>
  <c r="T39" i="4"/>
  <c r="P39" i="4"/>
  <c r="T35" i="4"/>
  <c r="DB61" i="4"/>
  <c r="CW61" i="4"/>
  <c r="CQ61" i="4"/>
  <c r="CL61" i="4"/>
  <c r="CG61" i="4"/>
  <c r="CA61" i="4"/>
  <c r="BV61" i="4"/>
  <c r="BQ61" i="4"/>
  <c r="BK61" i="4"/>
  <c r="BF61" i="4"/>
  <c r="BA61" i="4"/>
  <c r="AU61" i="4"/>
  <c r="AP61" i="4"/>
  <c r="AK61" i="4"/>
  <c r="AE61" i="4"/>
  <c r="DA60" i="4"/>
  <c r="CS60" i="4"/>
  <c r="CK60" i="4"/>
  <c r="CC60" i="4"/>
  <c r="BU60" i="4"/>
  <c r="BM60" i="4"/>
  <c r="BE60" i="4"/>
  <c r="AW60" i="4"/>
  <c r="AO60" i="4"/>
  <c r="AG60" i="4"/>
  <c r="CY57" i="4"/>
  <c r="CI57" i="4"/>
  <c r="CA57" i="4"/>
  <c r="BS57" i="4"/>
  <c r="BK57" i="4"/>
  <c r="BC57" i="4"/>
  <c r="AU57" i="4"/>
  <c r="AM57" i="4"/>
  <c r="AE57" i="4"/>
  <c r="DA56" i="4"/>
  <c r="CS56" i="4"/>
  <c r="CC56" i="4"/>
  <c r="BU56" i="4"/>
  <c r="BM56" i="4"/>
  <c r="BE56" i="4"/>
  <c r="AW56" i="4"/>
  <c r="AO56" i="4"/>
  <c r="AG56" i="4"/>
  <c r="DE53" i="4"/>
  <c r="CU53" i="4"/>
  <c r="CJ53" i="4"/>
  <c r="BY53" i="4"/>
  <c r="BO53" i="4"/>
  <c r="BD53" i="4"/>
  <c r="AS53" i="4"/>
  <c r="AI53" i="4"/>
  <c r="CY52" i="4"/>
  <c r="CO52" i="4"/>
  <c r="CD52" i="4"/>
  <c r="BS52" i="4"/>
  <c r="BI52" i="4"/>
  <c r="AX52" i="4"/>
  <c r="AM52" i="4"/>
  <c r="CS49" i="4"/>
  <c r="CC49" i="4"/>
  <c r="BM49" i="4"/>
  <c r="AW49" i="4"/>
  <c r="DC48" i="4"/>
  <c r="CM48" i="4"/>
  <c r="BW48" i="4"/>
  <c r="BG48" i="4"/>
  <c r="AQ48" i="4"/>
  <c r="CT46" i="4"/>
  <c r="BN46" i="4"/>
  <c r="CF43" i="4"/>
  <c r="CJ42" i="4"/>
  <c r="X61" i="4"/>
  <c r="AB61" i="4"/>
  <c r="AF61" i="4"/>
  <c r="AJ61" i="4"/>
  <c r="AN61" i="4"/>
  <c r="AR61" i="4"/>
  <c r="AV61" i="4"/>
  <c r="AZ61" i="4"/>
  <c r="BD61" i="4"/>
  <c r="BH61" i="4"/>
  <c r="BL61" i="4"/>
  <c r="BP61" i="4"/>
  <c r="BT61" i="4"/>
  <c r="BX61" i="4"/>
  <c r="CB61" i="4"/>
  <c r="CF61" i="4"/>
  <c r="CJ61" i="4"/>
  <c r="CN61" i="4"/>
  <c r="CR61" i="4"/>
  <c r="CV61" i="4"/>
  <c r="CZ61" i="4"/>
  <c r="DD61" i="4"/>
  <c r="Y61" i="4"/>
  <c r="AC61" i="4"/>
  <c r="X57" i="4"/>
  <c r="AB57" i="4"/>
  <c r="AF57" i="4"/>
  <c r="AJ57" i="4"/>
  <c r="AN57" i="4"/>
  <c r="AR57" i="4"/>
  <c r="AV57" i="4"/>
  <c r="AZ57" i="4"/>
  <c r="BD57" i="4"/>
  <c r="BH57" i="4"/>
  <c r="BL57" i="4"/>
  <c r="BP57" i="4"/>
  <c r="BT57" i="4"/>
  <c r="BX57" i="4"/>
  <c r="CB57" i="4"/>
  <c r="CF57" i="4"/>
  <c r="CJ57" i="4"/>
  <c r="CN57" i="4"/>
  <c r="CR57" i="4"/>
  <c r="CV57" i="4"/>
  <c r="CZ57" i="4"/>
  <c r="DD57" i="4"/>
  <c r="Y57" i="4"/>
  <c r="AC57" i="4"/>
  <c r="AG57" i="4"/>
  <c r="AK57" i="4"/>
  <c r="AO57" i="4"/>
  <c r="AS57" i="4"/>
  <c r="AW57" i="4"/>
  <c r="BA57" i="4"/>
  <c r="BE57" i="4"/>
  <c r="BI57" i="4"/>
  <c r="BM57" i="4"/>
  <c r="BQ57" i="4"/>
  <c r="BU57" i="4"/>
  <c r="BY57" i="4"/>
  <c r="CC57" i="4"/>
  <c r="CG57" i="4"/>
  <c r="CK57" i="4"/>
  <c r="CO57" i="4"/>
  <c r="CS57" i="4"/>
  <c r="DA57" i="4"/>
  <c r="DE57" i="4"/>
  <c r="Z53" i="4"/>
  <c r="AD53" i="4"/>
  <c r="AH53" i="4"/>
  <c r="AL53" i="4"/>
  <c r="AP53" i="4"/>
  <c r="AT53" i="4"/>
  <c r="AX53" i="4"/>
  <c r="BB53" i="4"/>
  <c r="BF53" i="4"/>
  <c r="BJ53" i="4"/>
  <c r="BN53" i="4"/>
  <c r="BR53" i="4"/>
  <c r="BV53" i="4"/>
  <c r="BZ53" i="4"/>
  <c r="CD53" i="4"/>
  <c r="CH53" i="4"/>
  <c r="CL53" i="4"/>
  <c r="CT53" i="4"/>
  <c r="CX53" i="4"/>
  <c r="DB53" i="4"/>
  <c r="DF53" i="4"/>
  <c r="Y53" i="4"/>
  <c r="AE53" i="4"/>
  <c r="AJ53" i="4"/>
  <c r="AO53" i="4"/>
  <c r="AU53" i="4"/>
  <c r="AZ53" i="4"/>
  <c r="BE53" i="4"/>
  <c r="BK53" i="4"/>
  <c r="BP53" i="4"/>
  <c r="BU53" i="4"/>
  <c r="CA53" i="4"/>
  <c r="CF53" i="4"/>
  <c r="CQ53" i="4"/>
  <c r="CV53" i="4"/>
  <c r="DA53" i="4"/>
  <c r="AA53" i="4"/>
  <c r="AF53" i="4"/>
  <c r="AK53" i="4"/>
  <c r="AQ53" i="4"/>
  <c r="AV53" i="4"/>
  <c r="BA53" i="4"/>
  <c r="BG53" i="4"/>
  <c r="BL53" i="4"/>
  <c r="BQ53" i="4"/>
  <c r="BW53" i="4"/>
  <c r="CB53" i="4"/>
  <c r="CG53" i="4"/>
  <c r="CM53" i="4"/>
  <c r="CR53" i="4"/>
  <c r="CW53" i="4"/>
  <c r="DC53" i="4"/>
  <c r="Z49" i="4"/>
  <c r="AD49" i="4"/>
  <c r="AH49" i="4"/>
  <c r="AL49" i="4"/>
  <c r="AP49" i="4"/>
  <c r="AT49" i="4"/>
  <c r="AX49" i="4"/>
  <c r="BB49" i="4"/>
  <c r="BF49" i="4"/>
  <c r="BJ49" i="4"/>
  <c r="BN49" i="4"/>
  <c r="BR49" i="4"/>
  <c r="BV49" i="4"/>
  <c r="CD49" i="4"/>
  <c r="CH49" i="4"/>
  <c r="CL49" i="4"/>
  <c r="CP49" i="4"/>
  <c r="CT49" i="4"/>
  <c r="CX49" i="4"/>
  <c r="DB49" i="4"/>
  <c r="DF49" i="4"/>
  <c r="W49" i="4"/>
  <c r="AA49" i="4"/>
  <c r="AE49" i="4"/>
  <c r="AI49" i="4"/>
  <c r="AM49" i="4"/>
  <c r="AQ49" i="4"/>
  <c r="AU49" i="4"/>
  <c r="AY49" i="4"/>
  <c r="BC49" i="4"/>
  <c r="BG49" i="4"/>
  <c r="BK49" i="4"/>
  <c r="BO49" i="4"/>
  <c r="BS49" i="4"/>
  <c r="BW49" i="4"/>
  <c r="CA49" i="4"/>
  <c r="CE49" i="4"/>
  <c r="CI49" i="4"/>
  <c r="CM49" i="4"/>
  <c r="CQ49" i="4"/>
  <c r="CU49" i="4"/>
  <c r="CY49" i="4"/>
  <c r="DC49" i="4"/>
  <c r="AB49" i="4"/>
  <c r="AJ49" i="4"/>
  <c r="AR49" i="4"/>
  <c r="AZ49" i="4"/>
  <c r="BH49" i="4"/>
  <c r="BP49" i="4"/>
  <c r="BX49" i="4"/>
  <c r="CF49" i="4"/>
  <c r="CN49" i="4"/>
  <c r="CV49" i="4"/>
  <c r="DD49" i="4"/>
  <c r="AC49" i="4"/>
  <c r="AK49" i="4"/>
  <c r="AS49" i="4"/>
  <c r="BA49" i="4"/>
  <c r="BI49" i="4"/>
  <c r="BQ49" i="4"/>
  <c r="CG49" i="4"/>
  <c r="CO49" i="4"/>
  <c r="CW49" i="4"/>
  <c r="DE49" i="4"/>
  <c r="W43" i="4"/>
  <c r="AA43" i="4"/>
  <c r="AE43" i="4"/>
  <c r="AI43" i="4"/>
  <c r="AQ43" i="4"/>
  <c r="AU43" i="4"/>
  <c r="AY43" i="4"/>
  <c r="BC43" i="4"/>
  <c r="BG43" i="4"/>
  <c r="BK43" i="4"/>
  <c r="BO43" i="4"/>
  <c r="BS43" i="4"/>
  <c r="BW43" i="4"/>
  <c r="CA43" i="4"/>
  <c r="CE43" i="4"/>
  <c r="CI43" i="4"/>
  <c r="CM43" i="4"/>
  <c r="CQ43" i="4"/>
  <c r="CU43" i="4"/>
  <c r="CY43" i="4"/>
  <c r="DC43" i="4"/>
  <c r="AB43" i="4"/>
  <c r="AG43" i="4"/>
  <c r="AL43" i="4"/>
  <c r="AR43" i="4"/>
  <c r="AW43" i="4"/>
  <c r="BB43" i="4"/>
  <c r="BH43" i="4"/>
  <c r="BM43" i="4"/>
  <c r="BR43" i="4"/>
  <c r="BX43" i="4"/>
  <c r="CC43" i="4"/>
  <c r="CH43" i="4"/>
  <c r="CN43" i="4"/>
  <c r="CS43" i="4"/>
  <c r="CX43" i="4"/>
  <c r="DD43" i="4"/>
  <c r="X43" i="4"/>
  <c r="AC43" i="4"/>
  <c r="AH43" i="4"/>
  <c r="AN43" i="4"/>
  <c r="AX43" i="4"/>
  <c r="BD43" i="4"/>
  <c r="BI43" i="4"/>
  <c r="BN43" i="4"/>
  <c r="BT43" i="4"/>
  <c r="BY43" i="4"/>
  <c r="CD43" i="4"/>
  <c r="CJ43" i="4"/>
  <c r="CO43" i="4"/>
  <c r="CT43" i="4"/>
  <c r="CZ43" i="4"/>
  <c r="DE43" i="4"/>
  <c r="AF43" i="4"/>
  <c r="AP43" i="4"/>
  <c r="BA43" i="4"/>
  <c r="BL43" i="4"/>
  <c r="BV43" i="4"/>
  <c r="CG43" i="4"/>
  <c r="CR43" i="4"/>
  <c r="DB43" i="4"/>
  <c r="Y43" i="4"/>
  <c r="AJ43" i="4"/>
  <c r="BE43" i="4"/>
  <c r="BP43" i="4"/>
  <c r="BZ43" i="4"/>
  <c r="CK43" i="4"/>
  <c r="CV43" i="4"/>
  <c r="DF43" i="4"/>
  <c r="Z43" i="4"/>
  <c r="AV43" i="4"/>
  <c r="BQ43" i="4"/>
  <c r="CL43" i="4"/>
  <c r="AD43" i="4"/>
  <c r="AZ43" i="4"/>
  <c r="BU43" i="4"/>
  <c r="CP43" i="4"/>
  <c r="W39" i="4"/>
  <c r="AA39" i="4"/>
  <c r="AE39" i="4"/>
  <c r="AI39" i="4"/>
  <c r="AM39" i="4"/>
  <c r="AQ39" i="4"/>
  <c r="AU39" i="4"/>
  <c r="AY39" i="4"/>
  <c r="BC39" i="4"/>
  <c r="BG39" i="4"/>
  <c r="BK39" i="4"/>
  <c r="BO39" i="4"/>
  <c r="BS39" i="4"/>
  <c r="BW39" i="4"/>
  <c r="CA39" i="4"/>
  <c r="CE39" i="4"/>
  <c r="CI39" i="4"/>
  <c r="CM39" i="4"/>
  <c r="CQ39" i="4"/>
  <c r="CU39" i="4"/>
  <c r="CY39" i="4"/>
  <c r="DC39" i="4"/>
  <c r="AB39" i="4"/>
  <c r="AF39" i="4"/>
  <c r="AJ39" i="4"/>
  <c r="AN39" i="4"/>
  <c r="AR39" i="4"/>
  <c r="AV39" i="4"/>
  <c r="AZ39" i="4"/>
  <c r="BD39" i="4"/>
  <c r="BH39" i="4"/>
  <c r="BL39" i="4"/>
  <c r="BP39" i="4"/>
  <c r="BT39" i="4"/>
  <c r="BX39" i="4"/>
  <c r="CB39" i="4"/>
  <c r="CF39" i="4"/>
  <c r="CJ39" i="4"/>
  <c r="CN39" i="4"/>
  <c r="CR39" i="4"/>
  <c r="CV39" i="4"/>
  <c r="CZ39" i="4"/>
  <c r="DD39" i="4"/>
  <c r="Y39" i="4"/>
  <c r="AG39" i="4"/>
  <c r="AO39" i="4"/>
  <c r="AW39" i="4"/>
  <c r="BE39" i="4"/>
  <c r="BM39" i="4"/>
  <c r="BU39" i="4"/>
  <c r="CC39" i="4"/>
  <c r="CK39" i="4"/>
  <c r="CS39" i="4"/>
  <c r="DA39" i="4"/>
  <c r="Z39" i="4"/>
  <c r="AH39" i="4"/>
  <c r="AP39" i="4"/>
  <c r="AX39" i="4"/>
  <c r="BF39" i="4"/>
  <c r="BN39" i="4"/>
  <c r="BV39" i="4"/>
  <c r="CD39" i="4"/>
  <c r="CL39" i="4"/>
  <c r="CT39" i="4"/>
  <c r="DB39" i="4"/>
  <c r="AK39" i="4"/>
  <c r="AS39" i="4"/>
  <c r="BA39" i="4"/>
  <c r="BI39" i="4"/>
  <c r="BQ39" i="4"/>
  <c r="BY39" i="4"/>
  <c r="CG39" i="4"/>
  <c r="CO39" i="4"/>
  <c r="CW39" i="4"/>
  <c r="DE39" i="4"/>
  <c r="AT39" i="4"/>
  <c r="BZ39" i="4"/>
  <c r="DF39" i="4"/>
  <c r="BB39" i="4"/>
  <c r="CH39" i="4"/>
  <c r="CP39" i="4"/>
  <c r="AL39" i="4"/>
  <c r="CX39" i="4"/>
  <c r="Z35" i="4"/>
  <c r="AD35" i="4"/>
  <c r="AH35" i="4"/>
  <c r="AL35" i="4"/>
  <c r="AP35" i="4"/>
  <c r="AT35" i="4"/>
  <c r="AX35" i="4"/>
  <c r="BB35" i="4"/>
  <c r="BF35" i="4"/>
  <c r="BJ35" i="4"/>
  <c r="BN35" i="4"/>
  <c r="BR35" i="4"/>
  <c r="BV35" i="4"/>
  <c r="BZ35" i="4"/>
  <c r="CD35" i="4"/>
  <c r="CH35" i="4"/>
  <c r="CL35" i="4"/>
  <c r="CP35" i="4"/>
  <c r="CT35" i="4"/>
  <c r="CX35" i="4"/>
  <c r="DB35" i="4"/>
  <c r="DF35" i="4"/>
  <c r="Y35" i="4"/>
  <c r="AE35" i="4"/>
  <c r="AJ35" i="4"/>
  <c r="AO35" i="4"/>
  <c r="AU35" i="4"/>
  <c r="AZ35" i="4"/>
  <c r="BE35" i="4"/>
  <c r="BK35" i="4"/>
  <c r="BP35" i="4"/>
  <c r="BU35" i="4"/>
  <c r="CA35" i="4"/>
  <c r="CF35" i="4"/>
  <c r="CK35" i="4"/>
  <c r="CQ35" i="4"/>
  <c r="CV35" i="4"/>
  <c r="DA35" i="4"/>
  <c r="AA35" i="4"/>
  <c r="AF35" i="4"/>
  <c r="AK35" i="4"/>
  <c r="AQ35" i="4"/>
  <c r="AV35" i="4"/>
  <c r="BA35" i="4"/>
  <c r="BG35" i="4"/>
  <c r="BL35" i="4"/>
  <c r="BQ35" i="4"/>
  <c r="BW35" i="4"/>
  <c r="CB35" i="4"/>
  <c r="CG35" i="4"/>
  <c r="CM35" i="4"/>
  <c r="CR35" i="4"/>
  <c r="CW35" i="4"/>
  <c r="DC35" i="4"/>
  <c r="W35" i="4"/>
  <c r="AB35" i="4"/>
  <c r="AG35" i="4"/>
  <c r="AM35" i="4"/>
  <c r="AR35" i="4"/>
  <c r="AW35" i="4"/>
  <c r="BC35" i="4"/>
  <c r="BH35" i="4"/>
  <c r="BM35" i="4"/>
  <c r="BS35" i="4"/>
  <c r="BX35" i="4"/>
  <c r="CC35" i="4"/>
  <c r="CI35" i="4"/>
  <c r="CN35" i="4"/>
  <c r="CS35" i="4"/>
  <c r="CY35" i="4"/>
  <c r="DD35" i="4"/>
  <c r="AN35" i="4"/>
  <c r="BI35" i="4"/>
  <c r="CE35" i="4"/>
  <c r="CZ35" i="4"/>
  <c r="X35" i="4"/>
  <c r="AS35" i="4"/>
  <c r="BO35" i="4"/>
  <c r="CJ35" i="4"/>
  <c r="DE35" i="4"/>
  <c r="AY35" i="4"/>
  <c r="CO35" i="4"/>
  <c r="BD35" i="4"/>
  <c r="CU35" i="4"/>
  <c r="AC35" i="4"/>
  <c r="BT35" i="4"/>
  <c r="AI35" i="4"/>
  <c r="BY35" i="4"/>
  <c r="Z60" i="4"/>
  <c r="AD60" i="4"/>
  <c r="AH60" i="4"/>
  <c r="AL60" i="4"/>
  <c r="AP60" i="4"/>
  <c r="AT60" i="4"/>
  <c r="AX60" i="4"/>
  <c r="BB60" i="4"/>
  <c r="BF60" i="4"/>
  <c r="BJ60" i="4"/>
  <c r="BN60" i="4"/>
  <c r="BR60" i="4"/>
  <c r="BV60" i="4"/>
  <c r="BZ60" i="4"/>
  <c r="CD60" i="4"/>
  <c r="CH60" i="4"/>
  <c r="CL60" i="4"/>
  <c r="CP60" i="4"/>
  <c r="CT60" i="4"/>
  <c r="CX60" i="4"/>
  <c r="DB60" i="4"/>
  <c r="W60" i="4"/>
  <c r="AA60" i="4"/>
  <c r="AE60" i="4"/>
  <c r="AI60" i="4"/>
  <c r="AM60" i="4"/>
  <c r="AQ60" i="4"/>
  <c r="AU60" i="4"/>
  <c r="AY60" i="4"/>
  <c r="BC60" i="4"/>
  <c r="BG60" i="4"/>
  <c r="BK60" i="4"/>
  <c r="BO60" i="4"/>
  <c r="BS60" i="4"/>
  <c r="BW60" i="4"/>
  <c r="CA60" i="4"/>
  <c r="CE60" i="4"/>
  <c r="CI60" i="4"/>
  <c r="CM60" i="4"/>
  <c r="CQ60" i="4"/>
  <c r="CU60" i="4"/>
  <c r="DC60" i="4"/>
  <c r="Z56" i="4"/>
  <c r="AD56" i="4"/>
  <c r="AH56" i="4"/>
  <c r="AL56" i="4"/>
  <c r="AP56" i="4"/>
  <c r="AT56" i="4"/>
  <c r="AX56" i="4"/>
  <c r="BB56" i="4"/>
  <c r="BF56" i="4"/>
  <c r="BJ56" i="4"/>
  <c r="BN56" i="4"/>
  <c r="BR56" i="4"/>
  <c r="BV56" i="4"/>
  <c r="BZ56" i="4"/>
  <c r="CD56" i="4"/>
  <c r="CH56" i="4"/>
  <c r="CL56" i="4"/>
  <c r="CT56" i="4"/>
  <c r="CX56" i="4"/>
  <c r="DB56" i="4"/>
  <c r="DF56" i="4"/>
  <c r="W56" i="4"/>
  <c r="AA56" i="4"/>
  <c r="AE56" i="4"/>
  <c r="AI56" i="4"/>
  <c r="AM56" i="4"/>
  <c r="AQ56" i="4"/>
  <c r="AU56" i="4"/>
  <c r="AY56" i="4"/>
  <c r="BC56" i="4"/>
  <c r="BG56" i="4"/>
  <c r="BK56" i="4"/>
  <c r="BO56" i="4"/>
  <c r="BS56" i="4"/>
  <c r="BW56" i="4"/>
  <c r="CA56" i="4"/>
  <c r="CE56" i="4"/>
  <c r="CI56" i="4"/>
  <c r="CM56" i="4"/>
  <c r="CQ56" i="4"/>
  <c r="CU56" i="4"/>
  <c r="CY56" i="4"/>
  <c r="DC56" i="4"/>
  <c r="X52" i="4"/>
  <c r="AB52" i="4"/>
  <c r="AF52" i="4"/>
  <c r="AJ52" i="4"/>
  <c r="AN52" i="4"/>
  <c r="AR52" i="4"/>
  <c r="AV52" i="4"/>
  <c r="AZ52" i="4"/>
  <c r="BD52" i="4"/>
  <c r="BH52" i="4"/>
  <c r="BL52" i="4"/>
  <c r="BP52" i="4"/>
  <c r="BT52" i="4"/>
  <c r="BX52" i="4"/>
  <c r="CB52" i="4"/>
  <c r="CF52" i="4"/>
  <c r="CJ52" i="4"/>
  <c r="CN52" i="4"/>
  <c r="CR52" i="4"/>
  <c r="CV52" i="4"/>
  <c r="CZ52" i="4"/>
  <c r="DD52" i="4"/>
  <c r="Y52" i="4"/>
  <c r="AD52" i="4"/>
  <c r="AI52" i="4"/>
  <c r="AO52" i="4"/>
  <c r="AT52" i="4"/>
  <c r="AY52" i="4"/>
  <c r="BE52" i="4"/>
  <c r="BJ52" i="4"/>
  <c r="BO52" i="4"/>
  <c r="BU52" i="4"/>
  <c r="BZ52" i="4"/>
  <c r="CE52" i="4"/>
  <c r="CK52" i="4"/>
  <c r="CP52" i="4"/>
  <c r="CU52" i="4"/>
  <c r="DA52" i="4"/>
  <c r="DF52" i="4"/>
  <c r="Z52" i="4"/>
  <c r="AE52" i="4"/>
  <c r="AK52" i="4"/>
  <c r="AP52" i="4"/>
  <c r="AU52" i="4"/>
  <c r="BA52" i="4"/>
  <c r="BF52" i="4"/>
  <c r="BK52" i="4"/>
  <c r="BQ52" i="4"/>
  <c r="BV52" i="4"/>
  <c r="CL52" i="4"/>
  <c r="CQ52" i="4"/>
  <c r="CW52" i="4"/>
  <c r="DB52" i="4"/>
  <c r="X48" i="4"/>
  <c r="AB48" i="4"/>
  <c r="AF48" i="4"/>
  <c r="AJ48" i="4"/>
  <c r="AN48" i="4"/>
  <c r="AR48" i="4"/>
  <c r="AV48" i="4"/>
  <c r="AZ48" i="4"/>
  <c r="BD48" i="4"/>
  <c r="BH48" i="4"/>
  <c r="BL48" i="4"/>
  <c r="BP48" i="4"/>
  <c r="BT48" i="4"/>
  <c r="BX48" i="4"/>
  <c r="CB48" i="4"/>
  <c r="CF48" i="4"/>
  <c r="CJ48" i="4"/>
  <c r="CN48" i="4"/>
  <c r="CR48" i="4"/>
  <c r="CV48" i="4"/>
  <c r="CZ48" i="4"/>
  <c r="DD48" i="4"/>
  <c r="Y48" i="4"/>
  <c r="AC48" i="4"/>
  <c r="AG48" i="4"/>
  <c r="AK48" i="4"/>
  <c r="AO48" i="4"/>
  <c r="AS48" i="4"/>
  <c r="AW48" i="4"/>
  <c r="BA48" i="4"/>
  <c r="BE48" i="4"/>
  <c r="BI48" i="4"/>
  <c r="BU48" i="4"/>
  <c r="BY48" i="4"/>
  <c r="CC48" i="4"/>
  <c r="CG48" i="4"/>
  <c r="CK48" i="4"/>
  <c r="CO48" i="4"/>
  <c r="CS48" i="4"/>
  <c r="CW48" i="4"/>
  <c r="DA48" i="4"/>
  <c r="DE48" i="4"/>
  <c r="AD48" i="4"/>
  <c r="AL48" i="4"/>
  <c r="AT48" i="4"/>
  <c r="BB48" i="4"/>
  <c r="BJ48" i="4"/>
  <c r="BZ48" i="4"/>
  <c r="CH48" i="4"/>
  <c r="CP48" i="4"/>
  <c r="CX48" i="4"/>
  <c r="DF48" i="4"/>
  <c r="W48" i="4"/>
  <c r="AE48" i="4"/>
  <c r="AM48" i="4"/>
  <c r="AU48" i="4"/>
  <c r="BC48" i="4"/>
  <c r="BK48" i="4"/>
  <c r="BS48" i="4"/>
  <c r="CA48" i="4"/>
  <c r="CI48" i="4"/>
  <c r="CQ48" i="4"/>
  <c r="CY48" i="4"/>
  <c r="X46" i="4"/>
  <c r="AB46" i="4"/>
  <c r="AF46" i="4"/>
  <c r="AJ46" i="4"/>
  <c r="AN46" i="4"/>
  <c r="AR46" i="4"/>
  <c r="AV46" i="4"/>
  <c r="AZ46" i="4"/>
  <c r="BD46" i="4"/>
  <c r="BH46" i="4"/>
  <c r="BL46" i="4"/>
  <c r="BP46" i="4"/>
  <c r="BT46" i="4"/>
  <c r="BX46" i="4"/>
  <c r="CB46" i="4"/>
  <c r="CF46" i="4"/>
  <c r="CJ46" i="4"/>
  <c r="CN46" i="4"/>
  <c r="CR46" i="4"/>
  <c r="CV46" i="4"/>
  <c r="CZ46" i="4"/>
  <c r="DD46" i="4"/>
  <c r="Y46" i="4"/>
  <c r="AC46" i="4"/>
  <c r="AG46" i="4"/>
  <c r="AK46" i="4"/>
  <c r="AO46" i="4"/>
  <c r="AW46" i="4"/>
  <c r="BA46" i="4"/>
  <c r="BE46" i="4"/>
  <c r="BI46" i="4"/>
  <c r="BM46" i="4"/>
  <c r="BQ46" i="4"/>
  <c r="BU46" i="4"/>
  <c r="BY46" i="4"/>
  <c r="CC46" i="4"/>
  <c r="CG46" i="4"/>
  <c r="CK46" i="4"/>
  <c r="CO46" i="4"/>
  <c r="CS46" i="4"/>
  <c r="CW46" i="4"/>
  <c r="DA46" i="4"/>
  <c r="DE46" i="4"/>
  <c r="AA46" i="4"/>
  <c r="AI46" i="4"/>
  <c r="AY46" i="4"/>
  <c r="BG46" i="4"/>
  <c r="BO46" i="4"/>
  <c r="BW46" i="4"/>
  <c r="CE46" i="4"/>
  <c r="CM46" i="4"/>
  <c r="CU46" i="4"/>
  <c r="DC46" i="4"/>
  <c r="AD46" i="4"/>
  <c r="AL46" i="4"/>
  <c r="BB46" i="4"/>
  <c r="BJ46" i="4"/>
  <c r="BR46" i="4"/>
  <c r="BZ46" i="4"/>
  <c r="CH46" i="4"/>
  <c r="CP46" i="4"/>
  <c r="CX46" i="4"/>
  <c r="DF46" i="4"/>
  <c r="W46" i="4"/>
  <c r="AM46" i="4"/>
  <c r="BC46" i="4"/>
  <c r="BS46" i="4"/>
  <c r="CI46" i="4"/>
  <c r="CY46" i="4"/>
  <c r="Z46" i="4"/>
  <c r="AP46" i="4"/>
  <c r="BF46" i="4"/>
  <c r="BV46" i="4"/>
  <c r="CL46" i="4"/>
  <c r="DB46" i="4"/>
  <c r="Y42" i="4"/>
  <c r="AC42" i="4"/>
  <c r="AG42" i="4"/>
  <c r="AK42" i="4"/>
  <c r="AO42" i="4"/>
  <c r="AW42" i="4"/>
  <c r="BA42" i="4"/>
  <c r="BE42" i="4"/>
  <c r="BI42" i="4"/>
  <c r="BM42" i="4"/>
  <c r="BQ42" i="4"/>
  <c r="BU42" i="4"/>
  <c r="BY42" i="4"/>
  <c r="CC42" i="4"/>
  <c r="CG42" i="4"/>
  <c r="CK42" i="4"/>
  <c r="CO42" i="4"/>
  <c r="CS42" i="4"/>
  <c r="CW42" i="4"/>
  <c r="DA42" i="4"/>
  <c r="DE42" i="4"/>
  <c r="AA42" i="4"/>
  <c r="AF42" i="4"/>
  <c r="AL42" i="4"/>
  <c r="AQ42" i="4"/>
  <c r="AV42" i="4"/>
  <c r="BB42" i="4"/>
  <c r="BG42" i="4"/>
  <c r="BL42" i="4"/>
  <c r="BR42" i="4"/>
  <c r="BW42" i="4"/>
  <c r="CB42" i="4"/>
  <c r="CH42" i="4"/>
  <c r="CM42" i="4"/>
  <c r="CR42" i="4"/>
  <c r="CX42" i="4"/>
  <c r="DC42" i="4"/>
  <c r="W42" i="4"/>
  <c r="AB42" i="4"/>
  <c r="AH42" i="4"/>
  <c r="AR42" i="4"/>
  <c r="AX42" i="4"/>
  <c r="BC42" i="4"/>
  <c r="BH42" i="4"/>
  <c r="BN42" i="4"/>
  <c r="BS42" i="4"/>
  <c r="BX42" i="4"/>
  <c r="CD42" i="4"/>
  <c r="CI42" i="4"/>
  <c r="CN42" i="4"/>
  <c r="CT42" i="4"/>
  <c r="CY42" i="4"/>
  <c r="DD42" i="4"/>
  <c r="X42" i="4"/>
  <c r="AD42" i="4"/>
  <c r="AI42" i="4"/>
  <c r="AN42" i="4"/>
  <c r="AY42" i="4"/>
  <c r="AP42" i="4"/>
  <c r="BF42" i="4"/>
  <c r="BP42" i="4"/>
  <c r="CA42" i="4"/>
  <c r="CL42" i="4"/>
  <c r="CV42" i="4"/>
  <c r="Z42" i="4"/>
  <c r="AU42" i="4"/>
  <c r="BJ42" i="4"/>
  <c r="BT42" i="4"/>
  <c r="CE42" i="4"/>
  <c r="CP42" i="4"/>
  <c r="CZ42" i="4"/>
  <c r="AZ42" i="4"/>
  <c r="BV42" i="4"/>
  <c r="CQ42" i="4"/>
  <c r="BD42" i="4"/>
  <c r="BZ42" i="4"/>
  <c r="CU42" i="4"/>
  <c r="Z38" i="4"/>
  <c r="AH38" i="4"/>
  <c r="AL38" i="4"/>
  <c r="AP38" i="4"/>
  <c r="AT38" i="4"/>
  <c r="AX38" i="4"/>
  <c r="BB38" i="4"/>
  <c r="BF38" i="4"/>
  <c r="BJ38" i="4"/>
  <c r="BN38" i="4"/>
  <c r="BR38" i="4"/>
  <c r="BV38" i="4"/>
  <c r="W38" i="4"/>
  <c r="AA38" i="4"/>
  <c r="AE38" i="4"/>
  <c r="AI38" i="4"/>
  <c r="AM38" i="4"/>
  <c r="AQ38" i="4"/>
  <c r="AU38" i="4"/>
  <c r="AY38" i="4"/>
  <c r="BC38" i="4"/>
  <c r="BG38" i="4"/>
  <c r="BK38" i="4"/>
  <c r="BO38" i="4"/>
  <c r="BS38" i="4"/>
  <c r="BW38" i="4"/>
  <c r="CA38" i="4"/>
  <c r="CE38" i="4"/>
  <c r="Y38" i="4"/>
  <c r="AG38" i="4"/>
  <c r="AO38" i="4"/>
  <c r="AW38" i="4"/>
  <c r="BE38" i="4"/>
  <c r="BM38" i="4"/>
  <c r="BU38" i="4"/>
  <c r="CB38" i="4"/>
  <c r="CG38" i="4"/>
  <c r="CK38" i="4"/>
  <c r="CO38" i="4"/>
  <c r="CS38" i="4"/>
  <c r="CW38" i="4"/>
  <c r="DA38" i="4"/>
  <c r="DE38" i="4"/>
  <c r="AB38" i="4"/>
  <c r="AJ38" i="4"/>
  <c r="AR38" i="4"/>
  <c r="AZ38" i="4"/>
  <c r="BH38" i="4"/>
  <c r="BP38" i="4"/>
  <c r="BX38" i="4"/>
  <c r="CC38" i="4"/>
  <c r="CH38" i="4"/>
  <c r="CL38" i="4"/>
  <c r="CP38" i="4"/>
  <c r="CT38" i="4"/>
  <c r="CX38" i="4"/>
  <c r="DB38" i="4"/>
  <c r="DF38" i="4"/>
  <c r="AK38" i="4"/>
  <c r="BA38" i="4"/>
  <c r="BQ38" i="4"/>
  <c r="CD38" i="4"/>
  <c r="CM38" i="4"/>
  <c r="CU38" i="4"/>
  <c r="DC38" i="4"/>
  <c r="AN38" i="4"/>
  <c r="BD38" i="4"/>
  <c r="BT38" i="4"/>
  <c r="CF38" i="4"/>
  <c r="CN38" i="4"/>
  <c r="CV38" i="4"/>
  <c r="DD38" i="4"/>
  <c r="AS38" i="4"/>
  <c r="BI38" i="4"/>
  <c r="BY38" i="4"/>
  <c r="CI38" i="4"/>
  <c r="CQ38" i="4"/>
  <c r="CY38" i="4"/>
  <c r="BL38" i="4"/>
  <c r="CZ38" i="4"/>
  <c r="BZ38" i="4"/>
  <c r="AF38" i="4"/>
  <c r="AV38" i="4"/>
  <c r="X34" i="4"/>
  <c r="AB34" i="4"/>
  <c r="AF34" i="4"/>
  <c r="AJ34" i="4"/>
  <c r="AN34" i="4"/>
  <c r="AR34" i="4"/>
  <c r="AV34" i="4"/>
  <c r="AZ34" i="4"/>
  <c r="BD34" i="4"/>
  <c r="BH34" i="4"/>
  <c r="BL34" i="4"/>
  <c r="BP34" i="4"/>
  <c r="BT34" i="4"/>
  <c r="BX34" i="4"/>
  <c r="CB34" i="4"/>
  <c r="CF34" i="4"/>
  <c r="CJ34" i="4"/>
  <c r="CN34" i="4"/>
  <c r="CR34" i="4"/>
  <c r="CV34" i="4"/>
  <c r="CZ34" i="4"/>
  <c r="DD34" i="4"/>
  <c r="Y34" i="4"/>
  <c r="AC34" i="4"/>
  <c r="AG34" i="4"/>
  <c r="AK34" i="4"/>
  <c r="AO34" i="4"/>
  <c r="AS34" i="4"/>
  <c r="AW34" i="4"/>
  <c r="BA34" i="4"/>
  <c r="BE34" i="4"/>
  <c r="BI34" i="4"/>
  <c r="BM34" i="4"/>
  <c r="BQ34" i="4"/>
  <c r="BU34" i="4"/>
  <c r="BY34" i="4"/>
  <c r="CC34" i="4"/>
  <c r="CG34" i="4"/>
  <c r="CK34" i="4"/>
  <c r="CO34" i="4"/>
  <c r="CS34" i="4"/>
  <c r="AA34" i="4"/>
  <c r="AI34" i="4"/>
  <c r="AQ34" i="4"/>
  <c r="AY34" i="4"/>
  <c r="BG34" i="4"/>
  <c r="BO34" i="4"/>
  <c r="BW34" i="4"/>
  <c r="CE34" i="4"/>
  <c r="CM34" i="4"/>
  <c r="CU34" i="4"/>
  <c r="DA34" i="4"/>
  <c r="DF34" i="4"/>
  <c r="AD34" i="4"/>
  <c r="AL34" i="4"/>
  <c r="AT34" i="4"/>
  <c r="BB34" i="4"/>
  <c r="BJ34" i="4"/>
  <c r="BR34" i="4"/>
  <c r="BZ34" i="4"/>
  <c r="CH34" i="4"/>
  <c r="CP34" i="4"/>
  <c r="CW34" i="4"/>
  <c r="DB34" i="4"/>
  <c r="W34" i="4"/>
  <c r="AE34" i="4"/>
  <c r="AM34" i="4"/>
  <c r="AU34" i="4"/>
  <c r="BC34" i="4"/>
  <c r="BK34" i="4"/>
  <c r="BS34" i="4"/>
  <c r="CA34" i="4"/>
  <c r="CI34" i="4"/>
  <c r="CQ34" i="4"/>
  <c r="CX34" i="4"/>
  <c r="DC34" i="4"/>
  <c r="AX34" i="4"/>
  <c r="CD34" i="4"/>
  <c r="DE34" i="4"/>
  <c r="Z34" i="4"/>
  <c r="BF34" i="4"/>
  <c r="CL34" i="4"/>
  <c r="AH34" i="4"/>
  <c r="CT34" i="4"/>
  <c r="AP34" i="4"/>
  <c r="CY34" i="4"/>
  <c r="BN34" i="4"/>
  <c r="BV34" i="4"/>
  <c r="S61" i="4"/>
  <c r="O61" i="4"/>
  <c r="Q60" i="4"/>
  <c r="S57" i="4"/>
  <c r="O57" i="4"/>
  <c r="Q56" i="4"/>
  <c r="S53" i="4"/>
  <c r="O53" i="4"/>
  <c r="Q52" i="4"/>
  <c r="S49" i="4"/>
  <c r="O49" i="4"/>
  <c r="Q48" i="4"/>
  <c r="Q46" i="4"/>
  <c r="S43" i="4"/>
  <c r="O43" i="4"/>
  <c r="Q42" i="4"/>
  <c r="S39" i="4"/>
  <c r="O39" i="4"/>
  <c r="Q38" i="4"/>
  <c r="S35" i="4"/>
  <c r="O35" i="4"/>
  <c r="Q34" i="4"/>
  <c r="DA61" i="4"/>
  <c r="CU61" i="4"/>
  <c r="CP61" i="4"/>
  <c r="CK61" i="4"/>
  <c r="CE61" i="4"/>
  <c r="BZ61" i="4"/>
  <c r="BU61" i="4"/>
  <c r="BO61" i="4"/>
  <c r="BJ61" i="4"/>
  <c r="BE61" i="4"/>
  <c r="AY61" i="4"/>
  <c r="AT61" i="4"/>
  <c r="AO61" i="4"/>
  <c r="AI61" i="4"/>
  <c r="AD61" i="4"/>
  <c r="CZ60" i="4"/>
  <c r="CR60" i="4"/>
  <c r="CJ60" i="4"/>
  <c r="CB60" i="4"/>
  <c r="BT60" i="4"/>
  <c r="BL60" i="4"/>
  <c r="BD60" i="4"/>
  <c r="AV60" i="4"/>
  <c r="AN60" i="4"/>
  <c r="AF60" i="4"/>
  <c r="X60" i="4"/>
  <c r="DF57" i="4"/>
  <c r="CP57" i="4"/>
  <c r="CH57" i="4"/>
  <c r="BZ57" i="4"/>
  <c r="BR57" i="4"/>
  <c r="BJ57" i="4"/>
  <c r="BB57" i="4"/>
  <c r="AT57" i="4"/>
  <c r="AL57" i="4"/>
  <c r="AD57" i="4"/>
  <c r="CZ56" i="4"/>
  <c r="CR56" i="4"/>
  <c r="CJ56" i="4"/>
  <c r="CB56" i="4"/>
  <c r="BT56" i="4"/>
  <c r="BL56" i="4"/>
  <c r="BD56" i="4"/>
  <c r="AV56" i="4"/>
  <c r="AN56" i="4"/>
  <c r="AF56" i="4"/>
  <c r="X56" i="4"/>
  <c r="DD53" i="4"/>
  <c r="CS53" i="4"/>
  <c r="CI53" i="4"/>
  <c r="BX53" i="4"/>
  <c r="BM53" i="4"/>
  <c r="BC53" i="4"/>
  <c r="AR53" i="4"/>
  <c r="AG53" i="4"/>
  <c r="W53" i="4"/>
  <c r="CX52" i="4"/>
  <c r="CM52" i="4"/>
  <c r="CC52" i="4"/>
  <c r="BR52" i="4"/>
  <c r="BG52" i="4"/>
  <c r="AW52" i="4"/>
  <c r="AL52" i="4"/>
  <c r="AA52" i="4"/>
  <c r="CR49" i="4"/>
  <c r="CB49" i="4"/>
  <c r="BL49" i="4"/>
  <c r="AV49" i="4"/>
  <c r="AF49" i="4"/>
  <c r="DB48" i="4"/>
  <c r="CL48" i="4"/>
  <c r="BV48" i="4"/>
  <c r="BF48" i="4"/>
  <c r="AP48" i="4"/>
  <c r="Z48" i="4"/>
  <c r="CQ46" i="4"/>
  <c r="BK46" i="4"/>
  <c r="AE46" i="4"/>
  <c r="CB43" i="4"/>
  <c r="AK43" i="4"/>
  <c r="CF42" i="4"/>
  <c r="AE42" i="4"/>
  <c r="BJ39" i="4"/>
  <c r="BO33" i="4"/>
  <c r="P33" i="4"/>
  <c r="AA33" i="4"/>
  <c r="AF33" i="4"/>
  <c r="AU33" i="4"/>
  <c r="DD33" i="4"/>
  <c r="CZ33" i="4"/>
  <c r="CT33" i="4"/>
  <c r="CN33" i="4"/>
  <c r="CJ33" i="4"/>
  <c r="CC33" i="4"/>
  <c r="BX33" i="4"/>
  <c r="BT33" i="4"/>
  <c r="BN33" i="4"/>
  <c r="BH33" i="4"/>
  <c r="BD33" i="4"/>
  <c r="AX33" i="4"/>
  <c r="AR33" i="4"/>
  <c r="AN33" i="4"/>
  <c r="AI33" i="4"/>
  <c r="AE33" i="4"/>
  <c r="Z33" i="4"/>
  <c r="X33" i="4"/>
  <c r="DB33" i="4"/>
  <c r="CV33" i="4"/>
  <c r="CR33" i="4"/>
  <c r="CL33" i="4"/>
  <c r="CF33" i="4"/>
  <c r="CA33" i="4"/>
  <c r="BV33" i="4"/>
  <c r="BP33" i="4"/>
  <c r="BL33" i="4"/>
  <c r="BF33" i="4"/>
  <c r="AZ33" i="4"/>
  <c r="AV33" i="4"/>
  <c r="AP33" i="4"/>
  <c r="AG33" i="4"/>
  <c r="AB33" i="4"/>
  <c r="Y33" i="4"/>
  <c r="AH33" i="4"/>
  <c r="AM33" i="4"/>
  <c r="AW33" i="4"/>
  <c r="BG33" i="4"/>
  <c r="BS33" i="4"/>
  <c r="CB33" i="4"/>
  <c r="CM33" i="4"/>
  <c r="CY33" i="4"/>
  <c r="R33" i="4"/>
  <c r="AJ33" i="4"/>
  <c r="AO33" i="4"/>
  <c r="AY33" i="4"/>
  <c r="BK33" i="4"/>
  <c r="BU33" i="4"/>
  <c r="CE33" i="4"/>
  <c r="CQ33" i="4"/>
  <c r="DA33" i="4"/>
  <c r="O33" i="4"/>
  <c r="S33" i="4"/>
  <c r="W33" i="4"/>
  <c r="AQ33" i="4"/>
  <c r="BC33" i="4"/>
  <c r="BM33" i="4"/>
  <c r="BW33" i="4"/>
  <c r="CI33" i="4"/>
  <c r="CS33" i="4"/>
  <c r="DC33" i="4"/>
  <c r="L166" i="7"/>
  <c r="L301" i="7"/>
  <c r="L292" i="7"/>
  <c r="L347" i="7"/>
  <c r="L305" i="7"/>
  <c r="L294" i="7"/>
  <c r="S371" i="7"/>
  <c r="S363" i="7"/>
  <c r="S355" i="7"/>
  <c r="AG352" i="7"/>
  <c r="S367" i="7"/>
  <c r="S359" i="7"/>
  <c r="T370" i="7"/>
  <c r="V362" i="7"/>
  <c r="S354" i="7"/>
  <c r="W350" i="7"/>
  <c r="CY46" i="7"/>
  <c r="V366" i="7"/>
  <c r="V358" i="7"/>
  <c r="V372" i="7"/>
  <c r="U368" i="7"/>
  <c r="T364" i="7"/>
  <c r="T360" i="7"/>
  <c r="T356" i="7"/>
  <c r="L309" i="7"/>
  <c r="L303" i="7"/>
  <c r="L296" i="7"/>
  <c r="M139" i="7"/>
  <c r="L349" i="7"/>
  <c r="L307" i="7"/>
  <c r="L298" i="7"/>
  <c r="L168" i="7"/>
  <c r="M131" i="7"/>
  <c r="BQ46" i="7"/>
  <c r="M111" i="7"/>
  <c r="CE86" i="7"/>
  <c r="M211" i="7"/>
  <c r="DW164" i="7"/>
  <c r="M110" i="7"/>
  <c r="EI46" i="7"/>
  <c r="IY329" i="7"/>
  <c r="IY327" i="7"/>
  <c r="IY325" i="7"/>
  <c r="IC323" i="7"/>
  <c r="IC321" i="7"/>
  <c r="M233" i="7"/>
  <c r="M220" i="7"/>
  <c r="FO216" i="7"/>
  <c r="FO206" i="7"/>
  <c r="ES198" i="7"/>
  <c r="ES188" i="7"/>
  <c r="ES178" i="7"/>
  <c r="M136" i="7"/>
  <c r="M250" i="7"/>
  <c r="DA116" i="7"/>
  <c r="CE109" i="7"/>
  <c r="CE92" i="7"/>
  <c r="M214" i="7"/>
  <c r="M212" i="7"/>
  <c r="M206" i="7"/>
  <c r="M123" i="7"/>
  <c r="M120" i="7"/>
  <c r="AC373" i="7"/>
  <c r="AH46" i="7"/>
  <c r="JR46" i="7"/>
  <c r="JO46" i="7"/>
  <c r="IW46" i="7"/>
  <c r="IG46" i="7"/>
  <c r="HO46" i="7"/>
  <c r="GW46" i="7"/>
  <c r="GE46" i="7"/>
  <c r="FM46" i="7"/>
  <c r="EW46" i="7"/>
  <c r="EE46" i="7"/>
  <c r="DM46" i="7"/>
  <c r="CU46" i="7"/>
  <c r="CC46" i="7"/>
  <c r="BM46" i="7"/>
  <c r="AV46" i="7"/>
  <c r="AD46" i="7"/>
  <c r="JK46" i="7"/>
  <c r="IA46" i="7"/>
  <c r="GS46" i="7"/>
  <c r="FI46" i="7"/>
  <c r="EA46" i="7"/>
  <c r="DI46" i="7"/>
  <c r="BY46" i="7"/>
  <c r="AR46" i="7"/>
  <c r="JS46" i="7"/>
  <c r="HS46" i="7"/>
  <c r="FS46" i="7"/>
  <c r="IS46" i="7"/>
  <c r="HK46" i="7"/>
  <c r="GA46" i="7"/>
  <c r="EQ46" i="7"/>
  <c r="CQ46" i="7"/>
  <c r="Z46" i="7"/>
  <c r="JG46" i="7"/>
  <c r="IO46" i="7"/>
  <c r="HW46" i="7"/>
  <c r="HE46" i="7"/>
  <c r="GO46" i="7"/>
  <c r="FW46" i="7"/>
  <c r="FE46" i="7"/>
  <c r="EM46" i="7"/>
  <c r="DU46" i="7"/>
  <c r="DE46" i="7"/>
  <c r="CM46" i="7"/>
  <c r="BU46" i="7"/>
  <c r="BD46" i="7"/>
  <c r="AL46" i="7"/>
  <c r="V46" i="7"/>
  <c r="JC46" i="7"/>
  <c r="IK46" i="7"/>
  <c r="GI46" i="7"/>
  <c r="FA46" i="7"/>
  <c r="CI46" i="7"/>
  <c r="HA46" i="7"/>
  <c r="AZ46" i="7"/>
  <c r="DQ46" i="7"/>
  <c r="M90" i="7"/>
  <c r="IY343" i="7"/>
  <c r="IY341" i="7"/>
  <c r="IY339" i="7"/>
  <c r="IY337" i="7"/>
  <c r="IY335" i="7"/>
  <c r="IY333" i="7"/>
  <c r="L319" i="7"/>
  <c r="L317" i="7"/>
  <c r="L315" i="7"/>
  <c r="L313" i="7"/>
  <c r="M311" i="7"/>
  <c r="HG288" i="7"/>
  <c r="HG286" i="7"/>
  <c r="HG284" i="7"/>
  <c r="HG282" i="7"/>
  <c r="M260" i="7"/>
  <c r="L194" i="7"/>
  <c r="ES185" i="7"/>
  <c r="DW169" i="7"/>
  <c r="L167" i="7"/>
  <c r="DW165" i="7"/>
  <c r="L163" i="7"/>
  <c r="L161" i="7"/>
  <c r="P161" i="7" s="1"/>
  <c r="AM161" i="7" s="1"/>
  <c r="M128" i="7"/>
  <c r="M126" i="7"/>
  <c r="Y373" i="7"/>
  <c r="DA119" i="7"/>
  <c r="AK373" i="7"/>
  <c r="U373" i="7"/>
  <c r="M280" i="7"/>
  <c r="M229" i="7"/>
  <c r="M222" i="7"/>
  <c r="M210" i="7"/>
  <c r="M150" i="7"/>
  <c r="M122" i="7"/>
  <c r="AG373" i="7"/>
  <c r="M173" i="7"/>
  <c r="ER173" i="7"/>
  <c r="AK372" i="7"/>
  <c r="AG372" i="7"/>
  <c r="AC372" i="7"/>
  <c r="Y372" i="7"/>
  <c r="U372" i="7"/>
  <c r="AL371" i="7"/>
  <c r="AH371" i="7"/>
  <c r="AD371" i="7"/>
  <c r="Z371" i="7"/>
  <c r="V371" i="7"/>
  <c r="AI370" i="7"/>
  <c r="AE370" i="7"/>
  <c r="AA370" i="7"/>
  <c r="W370" i="7"/>
  <c r="S370" i="7"/>
  <c r="AI369" i="7"/>
  <c r="AE369" i="7"/>
  <c r="AA369" i="7"/>
  <c r="W369" i="7"/>
  <c r="S369" i="7"/>
  <c r="AJ368" i="7"/>
  <c r="AF368" i="7"/>
  <c r="AB368" i="7"/>
  <c r="X368" i="7"/>
  <c r="T368" i="7"/>
  <c r="AL367" i="7"/>
  <c r="AH367" i="7"/>
  <c r="AD367" i="7"/>
  <c r="Z367" i="7"/>
  <c r="V367" i="7"/>
  <c r="AK366" i="7"/>
  <c r="AG366" i="7"/>
  <c r="AC366" i="7"/>
  <c r="Y366" i="7"/>
  <c r="U366" i="7"/>
  <c r="AJ365" i="7"/>
  <c r="AF365" i="7"/>
  <c r="AB365" i="7"/>
  <c r="X365" i="7"/>
  <c r="T365" i="7"/>
  <c r="AI364" i="7"/>
  <c r="AE364" i="7"/>
  <c r="AA364" i="7"/>
  <c r="W364" i="7"/>
  <c r="S364" i="7"/>
  <c r="AL363" i="7"/>
  <c r="AH363" i="7"/>
  <c r="AD363" i="7"/>
  <c r="Z363" i="7"/>
  <c r="V363" i="7"/>
  <c r="AK362" i="7"/>
  <c r="AG362" i="7"/>
  <c r="AC362" i="7"/>
  <c r="Y362" i="7"/>
  <c r="U362" i="7"/>
  <c r="AJ361" i="7"/>
  <c r="AF361" i="7"/>
  <c r="AB361" i="7"/>
  <c r="X361" i="7"/>
  <c r="T361" i="7"/>
  <c r="AI360" i="7"/>
  <c r="AE360" i="7"/>
  <c r="AA360" i="7"/>
  <c r="W360" i="7"/>
  <c r="S360" i="7"/>
  <c r="AL359" i="7"/>
  <c r="AH359" i="7"/>
  <c r="AD359" i="7"/>
  <c r="Z359" i="7"/>
  <c r="V359" i="7"/>
  <c r="AK358" i="7"/>
  <c r="AG358" i="7"/>
  <c r="AC358" i="7"/>
  <c r="Y358" i="7"/>
  <c r="U358" i="7"/>
  <c r="AJ357" i="7"/>
  <c r="AF357" i="7"/>
  <c r="AB357" i="7"/>
  <c r="X357" i="7"/>
  <c r="T357" i="7"/>
  <c r="AI356" i="7"/>
  <c r="AE356" i="7"/>
  <c r="AA356" i="7"/>
  <c r="W356" i="7"/>
  <c r="S356" i="7"/>
  <c r="AL355" i="7"/>
  <c r="AH355" i="7"/>
  <c r="AD355" i="7"/>
  <c r="Z355" i="7"/>
  <c r="V355" i="7"/>
  <c r="AI354" i="7"/>
  <c r="AA354" i="7"/>
  <c r="AL353" i="7"/>
  <c r="AD353" i="7"/>
  <c r="AJ351" i="7"/>
  <c r="U49" i="7"/>
  <c r="Y49" i="7"/>
  <c r="AC49" i="7"/>
  <c r="AG49" i="7"/>
  <c r="AK49" i="7"/>
  <c r="Z49" i="7"/>
  <c r="AD49" i="7"/>
  <c r="AH49" i="7"/>
  <c r="AL49" i="7"/>
  <c r="S49" i="7"/>
  <c r="W49" i="7"/>
  <c r="AA49" i="7"/>
  <c r="AE49" i="7"/>
  <c r="AI49" i="7"/>
  <c r="AB49" i="7"/>
  <c r="AF49" i="7"/>
  <c r="AJ49" i="7"/>
  <c r="T49" i="7"/>
  <c r="X49" i="7"/>
  <c r="V82" i="7"/>
  <c r="Z82" i="7"/>
  <c r="AD82" i="7"/>
  <c r="AH82" i="7"/>
  <c r="AL82" i="7"/>
  <c r="S82" i="7"/>
  <c r="W82" i="7"/>
  <c r="AA82" i="7"/>
  <c r="AE82" i="7"/>
  <c r="AI82" i="7"/>
  <c r="T82" i="7"/>
  <c r="X82" i="7"/>
  <c r="AB82" i="7"/>
  <c r="AF82" i="7"/>
  <c r="AJ82" i="7"/>
  <c r="AG82" i="7"/>
  <c r="U82" i="7"/>
  <c r="AK82" i="7"/>
  <c r="Y82" i="7"/>
  <c r="AC82" i="7"/>
  <c r="U76" i="7"/>
  <c r="Y76" i="7"/>
  <c r="AC76" i="7"/>
  <c r="AG76" i="7"/>
  <c r="AK76" i="7"/>
  <c r="V76" i="7"/>
  <c r="Z76" i="7"/>
  <c r="AD76" i="7"/>
  <c r="AH76" i="7"/>
  <c r="AL76" i="7"/>
  <c r="T76" i="7"/>
  <c r="AB76" i="7"/>
  <c r="AJ76" i="7"/>
  <c r="W76" i="7"/>
  <c r="AE76" i="7"/>
  <c r="X76" i="7"/>
  <c r="AF76" i="7"/>
  <c r="S76" i="7"/>
  <c r="AA76" i="7"/>
  <c r="AI76" i="7"/>
  <c r="S68" i="7"/>
  <c r="W68" i="7"/>
  <c r="AA68" i="7"/>
  <c r="AE68" i="7"/>
  <c r="AI68" i="7"/>
  <c r="T68" i="7"/>
  <c r="X68" i="7"/>
  <c r="AB68" i="7"/>
  <c r="AF68" i="7"/>
  <c r="AJ68" i="7"/>
  <c r="U68" i="7"/>
  <c r="AC68" i="7"/>
  <c r="AK68" i="7"/>
  <c r="V68" i="7"/>
  <c r="AD68" i="7"/>
  <c r="AL68" i="7"/>
  <c r="Y68" i="7"/>
  <c r="AG68" i="7"/>
  <c r="Z68" i="7"/>
  <c r="AH68" i="7"/>
  <c r="V328" i="7"/>
  <c r="Z328" i="7"/>
  <c r="AD328" i="7"/>
  <c r="AH328" i="7"/>
  <c r="AL328" i="7"/>
  <c r="S328" i="7"/>
  <c r="W328" i="7"/>
  <c r="AA328" i="7"/>
  <c r="AE328" i="7"/>
  <c r="AI328" i="7"/>
  <c r="T328" i="7"/>
  <c r="X328" i="7"/>
  <c r="AB328" i="7"/>
  <c r="AF328" i="7"/>
  <c r="AJ328" i="7"/>
  <c r="U328" i="7"/>
  <c r="Y328" i="7"/>
  <c r="AC328" i="7"/>
  <c r="AG328" i="7"/>
  <c r="AK328" i="7"/>
  <c r="T320" i="7"/>
  <c r="X320" i="7"/>
  <c r="AB320" i="7"/>
  <c r="AF320" i="7"/>
  <c r="AJ320" i="7"/>
  <c r="V320" i="7"/>
  <c r="Z320" i="7"/>
  <c r="AD320" i="7"/>
  <c r="AH320" i="7"/>
  <c r="AL320" i="7"/>
  <c r="Y320" i="7"/>
  <c r="AG320" i="7"/>
  <c r="S320" i="7"/>
  <c r="AA320" i="7"/>
  <c r="AI320" i="7"/>
  <c r="U320" i="7"/>
  <c r="AC320" i="7"/>
  <c r="AK320" i="7"/>
  <c r="W320" i="7"/>
  <c r="AE320" i="7"/>
  <c r="T312" i="7"/>
  <c r="X312" i="7"/>
  <c r="AB312" i="7"/>
  <c r="AF312" i="7"/>
  <c r="AJ312" i="7"/>
  <c r="V312" i="7"/>
  <c r="Z312" i="7"/>
  <c r="AD312" i="7"/>
  <c r="AH312" i="7"/>
  <c r="AL312" i="7"/>
  <c r="Y312" i="7"/>
  <c r="AG312" i="7"/>
  <c r="S312" i="7"/>
  <c r="AA312" i="7"/>
  <c r="AI312" i="7"/>
  <c r="U312" i="7"/>
  <c r="AC312" i="7"/>
  <c r="AK312" i="7"/>
  <c r="W312" i="7"/>
  <c r="AE312" i="7"/>
  <c r="T300" i="7"/>
  <c r="X300" i="7"/>
  <c r="AB300" i="7"/>
  <c r="AF300" i="7"/>
  <c r="AJ300" i="7"/>
  <c r="U300" i="7"/>
  <c r="Y300" i="7"/>
  <c r="AC300" i="7"/>
  <c r="AG300" i="7"/>
  <c r="AK300" i="7"/>
  <c r="V300" i="7"/>
  <c r="Z300" i="7"/>
  <c r="AD300" i="7"/>
  <c r="AH300" i="7"/>
  <c r="AL300" i="7"/>
  <c r="S300" i="7"/>
  <c r="AI300" i="7"/>
  <c r="W300" i="7"/>
  <c r="AA300" i="7"/>
  <c r="AE300" i="7"/>
  <c r="U289" i="7"/>
  <c r="Y289" i="7"/>
  <c r="AC289" i="7"/>
  <c r="AG289" i="7"/>
  <c r="AK289" i="7"/>
  <c r="V289" i="7"/>
  <c r="Z289" i="7"/>
  <c r="AD289" i="7"/>
  <c r="AH289" i="7"/>
  <c r="AL289" i="7"/>
  <c r="S289" i="7"/>
  <c r="W289" i="7"/>
  <c r="AA289" i="7"/>
  <c r="AE289" i="7"/>
  <c r="AI289" i="7"/>
  <c r="T289" i="7"/>
  <c r="AJ289" i="7"/>
  <c r="X289" i="7"/>
  <c r="AB289" i="7"/>
  <c r="AF289" i="7"/>
  <c r="U285" i="7"/>
  <c r="Y285" i="7"/>
  <c r="AC285" i="7"/>
  <c r="AG285" i="7"/>
  <c r="AK285" i="7"/>
  <c r="V285" i="7"/>
  <c r="Z285" i="7"/>
  <c r="AD285" i="7"/>
  <c r="AH285" i="7"/>
  <c r="AL285" i="7"/>
  <c r="S285" i="7"/>
  <c r="W285" i="7"/>
  <c r="AA285" i="7"/>
  <c r="AE285" i="7"/>
  <c r="AI285" i="7"/>
  <c r="AF285" i="7"/>
  <c r="T285" i="7"/>
  <c r="AJ285" i="7"/>
  <c r="X285" i="7"/>
  <c r="AB285" i="7"/>
  <c r="S263" i="7"/>
  <c r="W263" i="7"/>
  <c r="AA263" i="7"/>
  <c r="AE263" i="7"/>
  <c r="AI263" i="7"/>
  <c r="T263" i="7"/>
  <c r="X263" i="7"/>
  <c r="AB263" i="7"/>
  <c r="AF263" i="7"/>
  <c r="AJ263" i="7"/>
  <c r="U263" i="7"/>
  <c r="Y263" i="7"/>
  <c r="AC263" i="7"/>
  <c r="AG263" i="7"/>
  <c r="AK263" i="7"/>
  <c r="V263" i="7"/>
  <c r="Z263" i="7"/>
  <c r="AD263" i="7"/>
  <c r="AH263" i="7"/>
  <c r="AL263" i="7"/>
  <c r="U253" i="7"/>
  <c r="Y253" i="7"/>
  <c r="AC253" i="7"/>
  <c r="AG253" i="7"/>
  <c r="AK253" i="7"/>
  <c r="V253" i="7"/>
  <c r="Z253" i="7"/>
  <c r="AD253" i="7"/>
  <c r="AH253" i="7"/>
  <c r="AL253" i="7"/>
  <c r="S253" i="7"/>
  <c r="W253" i="7"/>
  <c r="AA253" i="7"/>
  <c r="AE253" i="7"/>
  <c r="AI253" i="7"/>
  <c r="T253" i="7"/>
  <c r="X253" i="7"/>
  <c r="AB253" i="7"/>
  <c r="AF253" i="7"/>
  <c r="AJ253" i="7"/>
  <c r="S247" i="7"/>
  <c r="W247" i="7"/>
  <c r="AA247" i="7"/>
  <c r="AE247" i="7"/>
  <c r="AI247" i="7"/>
  <c r="T247" i="7"/>
  <c r="X247" i="7"/>
  <c r="AB247" i="7"/>
  <c r="AF247" i="7"/>
  <c r="AJ247" i="7"/>
  <c r="U247" i="7"/>
  <c r="Y247" i="7"/>
  <c r="AC247" i="7"/>
  <c r="AG247" i="7"/>
  <c r="AK247" i="7"/>
  <c r="V247" i="7"/>
  <c r="Z247" i="7"/>
  <c r="AD247" i="7"/>
  <c r="AH247" i="7"/>
  <c r="AL247" i="7"/>
  <c r="V239" i="7"/>
  <c r="Z239" i="7"/>
  <c r="AD239" i="7"/>
  <c r="AH239" i="7"/>
  <c r="AL239" i="7"/>
  <c r="S239" i="7"/>
  <c r="W239" i="7"/>
  <c r="AA239" i="7"/>
  <c r="AE239" i="7"/>
  <c r="AI239" i="7"/>
  <c r="T239" i="7"/>
  <c r="X239" i="7"/>
  <c r="AB239" i="7"/>
  <c r="AF239" i="7"/>
  <c r="AJ239" i="7"/>
  <c r="Y239" i="7"/>
  <c r="AC239" i="7"/>
  <c r="AG239" i="7"/>
  <c r="U239" i="7"/>
  <c r="AK239" i="7"/>
  <c r="S233" i="7"/>
  <c r="W233" i="7"/>
  <c r="AA233" i="7"/>
  <c r="AE233" i="7"/>
  <c r="AI233" i="7"/>
  <c r="T233" i="7"/>
  <c r="X233" i="7"/>
  <c r="AB233" i="7"/>
  <c r="AF233" i="7"/>
  <c r="AJ233" i="7"/>
  <c r="U233" i="7"/>
  <c r="Y233" i="7"/>
  <c r="AC233" i="7"/>
  <c r="AG233" i="7"/>
  <c r="AK233" i="7"/>
  <c r="Z233" i="7"/>
  <c r="AD233" i="7"/>
  <c r="AH233" i="7"/>
  <c r="V233" i="7"/>
  <c r="AL233" i="7"/>
  <c r="V215" i="7"/>
  <c r="Z215" i="7"/>
  <c r="AD215" i="7"/>
  <c r="AH215" i="7"/>
  <c r="AL215" i="7"/>
  <c r="T215" i="7"/>
  <c r="Y215" i="7"/>
  <c r="AE215" i="7"/>
  <c r="AJ215" i="7"/>
  <c r="U215" i="7"/>
  <c r="AA215" i="7"/>
  <c r="AF215" i="7"/>
  <c r="AK215" i="7"/>
  <c r="W215" i="7"/>
  <c r="AB215" i="7"/>
  <c r="AG215" i="7"/>
  <c r="AI215" i="7"/>
  <c r="S215" i="7"/>
  <c r="X215" i="7"/>
  <c r="AC215" i="7"/>
  <c r="V211" i="7"/>
  <c r="Z211" i="7"/>
  <c r="AD211" i="7"/>
  <c r="AH211" i="7"/>
  <c r="AL211" i="7"/>
  <c r="U211" i="7"/>
  <c r="AA211" i="7"/>
  <c r="AF211" i="7"/>
  <c r="AK211" i="7"/>
  <c r="W211" i="7"/>
  <c r="AB211" i="7"/>
  <c r="AG211" i="7"/>
  <c r="S211" i="7"/>
  <c r="X211" i="7"/>
  <c r="AC211" i="7"/>
  <c r="AI211" i="7"/>
  <c r="Y211" i="7"/>
  <c r="AE211" i="7"/>
  <c r="AJ211" i="7"/>
  <c r="T211" i="7"/>
  <c r="S203" i="7"/>
  <c r="W203" i="7"/>
  <c r="AA203" i="7"/>
  <c r="AE203" i="7"/>
  <c r="AI203" i="7"/>
  <c r="T203" i="7"/>
  <c r="X203" i="7"/>
  <c r="AB203" i="7"/>
  <c r="AF203" i="7"/>
  <c r="AJ203" i="7"/>
  <c r="U203" i="7"/>
  <c r="Y203" i="7"/>
  <c r="AC203" i="7"/>
  <c r="AG203" i="7"/>
  <c r="AK203" i="7"/>
  <c r="Z203" i="7"/>
  <c r="AD203" i="7"/>
  <c r="AH203" i="7"/>
  <c r="V203" i="7"/>
  <c r="AL203" i="7"/>
  <c r="S190" i="7"/>
  <c r="W190" i="7"/>
  <c r="AA190" i="7"/>
  <c r="AE190" i="7"/>
  <c r="AI190" i="7"/>
  <c r="T190" i="7"/>
  <c r="X190" i="7"/>
  <c r="AB190" i="7"/>
  <c r="AF190" i="7"/>
  <c r="AJ190" i="7"/>
  <c r="Y190" i="7"/>
  <c r="AG190" i="7"/>
  <c r="Z190" i="7"/>
  <c r="AH190" i="7"/>
  <c r="U190" i="7"/>
  <c r="AC190" i="7"/>
  <c r="AK190" i="7"/>
  <c r="V190" i="7"/>
  <c r="AD190" i="7"/>
  <c r="AL190" i="7"/>
  <c r="U184" i="7"/>
  <c r="Y184" i="7"/>
  <c r="AC184" i="7"/>
  <c r="AG184" i="7"/>
  <c r="AK184" i="7"/>
  <c r="V184" i="7"/>
  <c r="Z184" i="7"/>
  <c r="AD184" i="7"/>
  <c r="AH184" i="7"/>
  <c r="AL184" i="7"/>
  <c r="S184" i="7"/>
  <c r="AA184" i="7"/>
  <c r="AI184" i="7"/>
  <c r="T184" i="7"/>
  <c r="AB184" i="7"/>
  <c r="AJ184" i="7"/>
  <c r="W184" i="7"/>
  <c r="AE184" i="7"/>
  <c r="X184" i="7"/>
  <c r="AF184" i="7"/>
  <c r="V181" i="7"/>
  <c r="Z181" i="7"/>
  <c r="AD181" i="7"/>
  <c r="AH181" i="7"/>
  <c r="AL181" i="7"/>
  <c r="S181" i="7"/>
  <c r="W181" i="7"/>
  <c r="AA181" i="7"/>
  <c r="AE181" i="7"/>
  <c r="AI181" i="7"/>
  <c r="T181" i="7"/>
  <c r="AB181" i="7"/>
  <c r="AJ181" i="7"/>
  <c r="U181" i="7"/>
  <c r="AC181" i="7"/>
  <c r="AK181" i="7"/>
  <c r="X181" i="7"/>
  <c r="AF181" i="7"/>
  <c r="AG181" i="7"/>
  <c r="Y181" i="7"/>
  <c r="V177" i="7"/>
  <c r="Z177" i="7"/>
  <c r="AD177" i="7"/>
  <c r="AH177" i="7"/>
  <c r="AL177" i="7"/>
  <c r="S177" i="7"/>
  <c r="W177" i="7"/>
  <c r="AA177" i="7"/>
  <c r="AE177" i="7"/>
  <c r="AI177" i="7"/>
  <c r="X177" i="7"/>
  <c r="AF177" i="7"/>
  <c r="Y177" i="7"/>
  <c r="AG177" i="7"/>
  <c r="T177" i="7"/>
  <c r="AB177" i="7"/>
  <c r="AJ177" i="7"/>
  <c r="U177" i="7"/>
  <c r="AC177" i="7"/>
  <c r="AK177" i="7"/>
  <c r="V168" i="7"/>
  <c r="Z168" i="7"/>
  <c r="AD168" i="7"/>
  <c r="AH168" i="7"/>
  <c r="AL168" i="7"/>
  <c r="S168" i="7"/>
  <c r="W168" i="7"/>
  <c r="AA168" i="7"/>
  <c r="AE168" i="7"/>
  <c r="AI168" i="7"/>
  <c r="U168" i="7"/>
  <c r="Y168" i="7"/>
  <c r="AC168" i="7"/>
  <c r="AG168" i="7"/>
  <c r="AK168" i="7"/>
  <c r="T168" i="7"/>
  <c r="AJ168" i="7"/>
  <c r="X168" i="7"/>
  <c r="AB168" i="7"/>
  <c r="AF168" i="7"/>
  <c r="T162" i="7"/>
  <c r="X162" i="7"/>
  <c r="AB162" i="7"/>
  <c r="AF162" i="7"/>
  <c r="AJ162" i="7"/>
  <c r="U162" i="7"/>
  <c r="Y162" i="7"/>
  <c r="AC162" i="7"/>
  <c r="AG162" i="7"/>
  <c r="AK162" i="7"/>
  <c r="V162" i="7"/>
  <c r="Z162" i="7"/>
  <c r="AD162" i="7"/>
  <c r="AH162" i="7"/>
  <c r="AL162" i="7"/>
  <c r="S162" i="7"/>
  <c r="W162" i="7"/>
  <c r="AA162" i="7"/>
  <c r="AE162" i="7"/>
  <c r="AI162" i="7"/>
  <c r="V160" i="7"/>
  <c r="Z160" i="7"/>
  <c r="AD160" i="7"/>
  <c r="AH160" i="7"/>
  <c r="AL160" i="7"/>
  <c r="S160" i="7"/>
  <c r="W160" i="7"/>
  <c r="AA160" i="7"/>
  <c r="AE160" i="7"/>
  <c r="AI160" i="7"/>
  <c r="T160" i="7"/>
  <c r="X160" i="7"/>
  <c r="AB160" i="7"/>
  <c r="AF160" i="7"/>
  <c r="AJ160" i="7"/>
  <c r="U160" i="7"/>
  <c r="Y160" i="7"/>
  <c r="AC160" i="7"/>
  <c r="AG160" i="7"/>
  <c r="AK160" i="7"/>
  <c r="T154" i="7"/>
  <c r="X154" i="7"/>
  <c r="AB154" i="7"/>
  <c r="AF154" i="7"/>
  <c r="AJ154" i="7"/>
  <c r="U154" i="7"/>
  <c r="Y154" i="7"/>
  <c r="AC154" i="7"/>
  <c r="AG154" i="7"/>
  <c r="AK154" i="7"/>
  <c r="Z154" i="7"/>
  <c r="AH154" i="7"/>
  <c r="S154" i="7"/>
  <c r="AA154" i="7"/>
  <c r="AI154" i="7"/>
  <c r="V154" i="7"/>
  <c r="AD154" i="7"/>
  <c r="AL154" i="7"/>
  <c r="W154" i="7"/>
  <c r="AE154" i="7"/>
  <c r="DB151" i="7"/>
  <c r="T146" i="7"/>
  <c r="X146" i="7"/>
  <c r="AB146" i="7"/>
  <c r="AF146" i="7"/>
  <c r="AJ146" i="7"/>
  <c r="U146" i="7"/>
  <c r="Y146" i="7"/>
  <c r="AC146" i="7"/>
  <c r="AG146" i="7"/>
  <c r="AK146" i="7"/>
  <c r="V146" i="7"/>
  <c r="Z146" i="7"/>
  <c r="AD146" i="7"/>
  <c r="AH146" i="7"/>
  <c r="AL146" i="7"/>
  <c r="S146" i="7"/>
  <c r="W146" i="7"/>
  <c r="AA146" i="7"/>
  <c r="AE146" i="7"/>
  <c r="AI146" i="7"/>
  <c r="U139" i="7"/>
  <c r="Y139" i="7"/>
  <c r="AC139" i="7"/>
  <c r="AG139" i="7"/>
  <c r="AK139" i="7"/>
  <c r="V139" i="7"/>
  <c r="Z139" i="7"/>
  <c r="AD139" i="7"/>
  <c r="AH139" i="7"/>
  <c r="AL139" i="7"/>
  <c r="S139" i="7"/>
  <c r="W139" i="7"/>
  <c r="AA139" i="7"/>
  <c r="AE139" i="7"/>
  <c r="AI139" i="7"/>
  <c r="T139" i="7"/>
  <c r="X139" i="7"/>
  <c r="AB139" i="7"/>
  <c r="AF139" i="7"/>
  <c r="AJ139" i="7"/>
  <c r="U136" i="7"/>
  <c r="Y136" i="7"/>
  <c r="AC136" i="7"/>
  <c r="AG136" i="7"/>
  <c r="AK136" i="7"/>
  <c r="V136" i="7"/>
  <c r="Z136" i="7"/>
  <c r="AD136" i="7"/>
  <c r="AH136" i="7"/>
  <c r="AL136" i="7"/>
  <c r="S136" i="7"/>
  <c r="W136" i="7"/>
  <c r="AA136" i="7"/>
  <c r="AE136" i="7"/>
  <c r="AI136" i="7"/>
  <c r="T136" i="7"/>
  <c r="X136" i="7"/>
  <c r="AB136" i="7"/>
  <c r="AF136" i="7"/>
  <c r="AJ136" i="7"/>
  <c r="T128" i="7"/>
  <c r="X128" i="7"/>
  <c r="AB128" i="7"/>
  <c r="AF128" i="7"/>
  <c r="AJ128" i="7"/>
  <c r="U128" i="7"/>
  <c r="Y128" i="7"/>
  <c r="AC128" i="7"/>
  <c r="AG128" i="7"/>
  <c r="AK128" i="7"/>
  <c r="V128" i="7"/>
  <c r="Z128" i="7"/>
  <c r="AD128" i="7"/>
  <c r="AH128" i="7"/>
  <c r="AL128" i="7"/>
  <c r="S128" i="7"/>
  <c r="W128" i="7"/>
  <c r="AA128" i="7"/>
  <c r="AE128" i="7"/>
  <c r="AI128" i="7"/>
  <c r="U125" i="7"/>
  <c r="Y125" i="7"/>
  <c r="AC125" i="7"/>
  <c r="AG125" i="7"/>
  <c r="AK125" i="7"/>
  <c r="V125" i="7"/>
  <c r="Z125" i="7"/>
  <c r="AD125" i="7"/>
  <c r="AH125" i="7"/>
  <c r="AL125" i="7"/>
  <c r="S125" i="7"/>
  <c r="W125" i="7"/>
  <c r="AA125" i="7"/>
  <c r="AE125" i="7"/>
  <c r="AI125" i="7"/>
  <c r="T125" i="7"/>
  <c r="X125" i="7"/>
  <c r="AB125" i="7"/>
  <c r="AF125" i="7"/>
  <c r="AJ125" i="7"/>
  <c r="S122" i="7"/>
  <c r="W122" i="7"/>
  <c r="AA122" i="7"/>
  <c r="AE122" i="7"/>
  <c r="AI122" i="7"/>
  <c r="T122" i="7"/>
  <c r="X122" i="7"/>
  <c r="AB122" i="7"/>
  <c r="AF122" i="7"/>
  <c r="AJ122" i="7"/>
  <c r="U122" i="7"/>
  <c r="Y122" i="7"/>
  <c r="AC122" i="7"/>
  <c r="AG122" i="7"/>
  <c r="AK122" i="7"/>
  <c r="AD122" i="7"/>
  <c r="AH122" i="7"/>
  <c r="V122" i="7"/>
  <c r="AL122" i="7"/>
  <c r="Z122" i="7"/>
  <c r="T102" i="7"/>
  <c r="X102" i="7"/>
  <c r="AB102" i="7"/>
  <c r="AF102" i="7"/>
  <c r="AJ102" i="7"/>
  <c r="U102" i="7"/>
  <c r="Y102" i="7"/>
  <c r="AC102" i="7"/>
  <c r="AG102" i="7"/>
  <c r="AK102" i="7"/>
  <c r="V102" i="7"/>
  <c r="Z102" i="7"/>
  <c r="AD102" i="7"/>
  <c r="AH102" i="7"/>
  <c r="AL102" i="7"/>
  <c r="AE102" i="7"/>
  <c r="S102" i="7"/>
  <c r="AI102" i="7"/>
  <c r="W102" i="7"/>
  <c r="AA102" i="7"/>
  <c r="T48" i="7"/>
  <c r="X48" i="7"/>
  <c r="AB48" i="7"/>
  <c r="AF48" i="7"/>
  <c r="AJ48" i="7"/>
  <c r="W48" i="7"/>
  <c r="AC48" i="7"/>
  <c r="AH48" i="7"/>
  <c r="Z48" i="7"/>
  <c r="AE48" i="7"/>
  <c r="AK48" i="7"/>
  <c r="S48" i="7"/>
  <c r="AD48" i="7"/>
  <c r="V48" i="7"/>
  <c r="AG48" i="7"/>
  <c r="Y48" i="7"/>
  <c r="AI48" i="7"/>
  <c r="AL48" i="7"/>
  <c r="AA48" i="7"/>
  <c r="W46" i="7"/>
  <c r="AA46" i="7"/>
  <c r="AE46" i="7"/>
  <c r="AI46" i="7"/>
  <c r="AO46" i="7"/>
  <c r="AS46" i="7"/>
  <c r="AW46" i="7"/>
  <c r="BA46" i="7"/>
  <c r="BE46" i="7"/>
  <c r="BJ46" i="7"/>
  <c r="BN46" i="7"/>
  <c r="BR46" i="7"/>
  <c r="BV46" i="7"/>
  <c r="BZ46" i="7"/>
  <c r="CF46" i="7"/>
  <c r="CJ46" i="7"/>
  <c r="CN46" i="7"/>
  <c r="CR46" i="7"/>
  <c r="CV46" i="7"/>
  <c r="DB46" i="7"/>
  <c r="DF46" i="7"/>
  <c r="DJ46" i="7"/>
  <c r="DN46" i="7"/>
  <c r="DR46" i="7"/>
  <c r="DX46" i="7"/>
  <c r="EB46" i="7"/>
  <c r="EF46" i="7"/>
  <c r="EJ46" i="7"/>
  <c r="EN46" i="7"/>
  <c r="ET46" i="7"/>
  <c r="EX46" i="7"/>
  <c r="FB46" i="7"/>
  <c r="FF46" i="7"/>
  <c r="FJ46" i="7"/>
  <c r="FP46" i="7"/>
  <c r="FT46" i="7"/>
  <c r="FX46" i="7"/>
  <c r="GB46" i="7"/>
  <c r="GF46" i="7"/>
  <c r="GL46" i="7"/>
  <c r="GP46" i="7"/>
  <c r="GT46" i="7"/>
  <c r="GX46" i="7"/>
  <c r="HB46" i="7"/>
  <c r="HH46" i="7"/>
  <c r="HL46" i="7"/>
  <c r="HP46" i="7"/>
  <c r="HT46" i="7"/>
  <c r="HX46" i="7"/>
  <c r="ID46" i="7"/>
  <c r="IH46" i="7"/>
  <c r="IL46" i="7"/>
  <c r="IP46" i="7"/>
  <c r="IT46" i="7"/>
  <c r="IZ46" i="7"/>
  <c r="JD46" i="7"/>
  <c r="JH46" i="7"/>
  <c r="JL46" i="7"/>
  <c r="JP46" i="7"/>
  <c r="Y65" i="7"/>
  <c r="AC65" i="7"/>
  <c r="AG65" i="7"/>
  <c r="AK65" i="7"/>
  <c r="AD65" i="7"/>
  <c r="AH65" i="7"/>
  <c r="S65" i="7"/>
  <c r="W65" i="7"/>
  <c r="AE65" i="7"/>
  <c r="AI65" i="7"/>
  <c r="AF65" i="7"/>
  <c r="T65" i="7"/>
  <c r="AJ65" i="7"/>
  <c r="X65" i="7"/>
  <c r="AB65" i="7"/>
  <c r="Z61" i="7"/>
  <c r="AD61" i="7"/>
  <c r="AL61" i="7"/>
  <c r="W61" i="7"/>
  <c r="AA61" i="7"/>
  <c r="AE61" i="7"/>
  <c r="AI61" i="7"/>
  <c r="T61" i="7"/>
  <c r="X61" i="7"/>
  <c r="AB61" i="7"/>
  <c r="AF61" i="7"/>
  <c r="AJ61" i="7"/>
  <c r="AC61" i="7"/>
  <c r="AG61" i="7"/>
  <c r="U61" i="7"/>
  <c r="AK61" i="7"/>
  <c r="Y61" i="7"/>
  <c r="V56" i="7"/>
  <c r="Z56" i="7"/>
  <c r="AD56" i="7"/>
  <c r="AH56" i="7"/>
  <c r="AL56" i="7"/>
  <c r="T56" i="7"/>
  <c r="X56" i="7"/>
  <c r="AB56" i="7"/>
  <c r="AF56" i="7"/>
  <c r="AJ56" i="7"/>
  <c r="AA56" i="7"/>
  <c r="AI56" i="7"/>
  <c r="U56" i="7"/>
  <c r="AK56" i="7"/>
  <c r="W56" i="7"/>
  <c r="AE56" i="7"/>
  <c r="Y56" i="7"/>
  <c r="AG56" i="7"/>
  <c r="V52" i="7"/>
  <c r="Z52" i="7"/>
  <c r="AD52" i="7"/>
  <c r="AH52" i="7"/>
  <c r="AL52" i="7"/>
  <c r="X52" i="7"/>
  <c r="AB52" i="7"/>
  <c r="AF52" i="7"/>
  <c r="AJ52" i="7"/>
  <c r="W52" i="7"/>
  <c r="AE52" i="7"/>
  <c r="AG52" i="7"/>
  <c r="S52" i="7"/>
  <c r="AA52" i="7"/>
  <c r="AI52" i="7"/>
  <c r="U52" i="7"/>
  <c r="AC52" i="7"/>
  <c r="AK52" i="7"/>
  <c r="T98" i="7"/>
  <c r="X98" i="7"/>
  <c r="AB98" i="7"/>
  <c r="AF98" i="7"/>
  <c r="AJ98" i="7"/>
  <c r="U98" i="7"/>
  <c r="Y98" i="7"/>
  <c r="AC98" i="7"/>
  <c r="AG98" i="7"/>
  <c r="AK98" i="7"/>
  <c r="V98" i="7"/>
  <c r="Z98" i="7"/>
  <c r="AD98" i="7"/>
  <c r="AH98" i="7"/>
  <c r="AL98" i="7"/>
  <c r="AA98" i="7"/>
  <c r="AE98" i="7"/>
  <c r="S98" i="7"/>
  <c r="AI98" i="7"/>
  <c r="W98" i="7"/>
  <c r="U96" i="7"/>
  <c r="Y96" i="7"/>
  <c r="AC96" i="7"/>
  <c r="AG96" i="7"/>
  <c r="AK96" i="7"/>
  <c r="W96" i="7"/>
  <c r="AB96" i="7"/>
  <c r="AH96" i="7"/>
  <c r="S96" i="7"/>
  <c r="X96" i="7"/>
  <c r="AD96" i="7"/>
  <c r="AI96" i="7"/>
  <c r="T96" i="7"/>
  <c r="Z96" i="7"/>
  <c r="AE96" i="7"/>
  <c r="AJ96" i="7"/>
  <c r="V96" i="7"/>
  <c r="AA96" i="7"/>
  <c r="AF96" i="7"/>
  <c r="AL96" i="7"/>
  <c r="S94" i="7"/>
  <c r="W94" i="7"/>
  <c r="AA94" i="7"/>
  <c r="AE94" i="7"/>
  <c r="AI94" i="7"/>
  <c r="X94" i="7"/>
  <c r="AC94" i="7"/>
  <c r="AH94" i="7"/>
  <c r="T94" i="7"/>
  <c r="Y94" i="7"/>
  <c r="AD94" i="7"/>
  <c r="AJ94" i="7"/>
  <c r="U94" i="7"/>
  <c r="Z94" i="7"/>
  <c r="AF94" i="7"/>
  <c r="AK94" i="7"/>
  <c r="AL94" i="7"/>
  <c r="V94" i="7"/>
  <c r="AB94" i="7"/>
  <c r="AG94" i="7"/>
  <c r="S91" i="7"/>
  <c r="W91" i="7"/>
  <c r="AA91" i="7"/>
  <c r="AE91" i="7"/>
  <c r="AI91" i="7"/>
  <c r="U91" i="7"/>
  <c r="Z91" i="7"/>
  <c r="AF91" i="7"/>
  <c r="AK91" i="7"/>
  <c r="V91" i="7"/>
  <c r="AB91" i="7"/>
  <c r="AG91" i="7"/>
  <c r="AL91" i="7"/>
  <c r="X91" i="7"/>
  <c r="AC91" i="7"/>
  <c r="AH91" i="7"/>
  <c r="T91" i="7"/>
  <c r="Y91" i="7"/>
  <c r="AD91" i="7"/>
  <c r="AJ91" i="7"/>
  <c r="CD90" i="7"/>
  <c r="S87" i="7"/>
  <c r="W87" i="7"/>
  <c r="AA87" i="7"/>
  <c r="AE87" i="7"/>
  <c r="AI87" i="7"/>
  <c r="V87" i="7"/>
  <c r="AB87" i="7"/>
  <c r="AG87" i="7"/>
  <c r="AL87" i="7"/>
  <c r="X87" i="7"/>
  <c r="AC87" i="7"/>
  <c r="AH87" i="7"/>
  <c r="T87" i="7"/>
  <c r="Y87" i="7"/>
  <c r="AD87" i="7"/>
  <c r="AJ87" i="7"/>
  <c r="AF87" i="7"/>
  <c r="AK87" i="7"/>
  <c r="U87" i="7"/>
  <c r="Z87" i="7"/>
  <c r="L88" i="7"/>
  <c r="T354" i="7"/>
  <c r="X354" i="7"/>
  <c r="AB354" i="7"/>
  <c r="AF354" i="7"/>
  <c r="AJ354" i="7"/>
  <c r="V354" i="7"/>
  <c r="Z354" i="7"/>
  <c r="AD354" i="7"/>
  <c r="AH354" i="7"/>
  <c r="AL354" i="7"/>
  <c r="S353" i="7"/>
  <c r="W353" i="7"/>
  <c r="AA353" i="7"/>
  <c r="AE353" i="7"/>
  <c r="AI353" i="7"/>
  <c r="U353" i="7"/>
  <c r="Y353" i="7"/>
  <c r="AC353" i="7"/>
  <c r="AG353" i="7"/>
  <c r="AK353" i="7"/>
  <c r="V352" i="7"/>
  <c r="Z352" i="7"/>
  <c r="AD352" i="7"/>
  <c r="AH352" i="7"/>
  <c r="AL352" i="7"/>
  <c r="S352" i="7"/>
  <c r="W352" i="7"/>
  <c r="AA352" i="7"/>
  <c r="AE352" i="7"/>
  <c r="AI352" i="7"/>
  <c r="T352" i="7"/>
  <c r="X352" i="7"/>
  <c r="AB352" i="7"/>
  <c r="AF352" i="7"/>
  <c r="AJ352" i="7"/>
  <c r="U351" i="7"/>
  <c r="Y351" i="7"/>
  <c r="AC351" i="7"/>
  <c r="AG351" i="7"/>
  <c r="AK351" i="7"/>
  <c r="V351" i="7"/>
  <c r="Z351" i="7"/>
  <c r="AD351" i="7"/>
  <c r="AH351" i="7"/>
  <c r="AL351" i="7"/>
  <c r="S351" i="7"/>
  <c r="W351" i="7"/>
  <c r="AA351" i="7"/>
  <c r="AE351" i="7"/>
  <c r="AI351" i="7"/>
  <c r="T350" i="7"/>
  <c r="X350" i="7"/>
  <c r="AB350" i="7"/>
  <c r="AF350" i="7"/>
  <c r="AJ350" i="7"/>
  <c r="U350" i="7"/>
  <c r="Y350" i="7"/>
  <c r="AC350" i="7"/>
  <c r="AG350" i="7"/>
  <c r="AK350" i="7"/>
  <c r="V350" i="7"/>
  <c r="Z350" i="7"/>
  <c r="AD350" i="7"/>
  <c r="AH350" i="7"/>
  <c r="AL350" i="7"/>
  <c r="S349" i="7"/>
  <c r="W349" i="7"/>
  <c r="AA349" i="7"/>
  <c r="AE349" i="7"/>
  <c r="AI349" i="7"/>
  <c r="T349" i="7"/>
  <c r="X349" i="7"/>
  <c r="AB349" i="7"/>
  <c r="AF349" i="7"/>
  <c r="AJ349" i="7"/>
  <c r="U349" i="7"/>
  <c r="Y349" i="7"/>
  <c r="AC349" i="7"/>
  <c r="AG349" i="7"/>
  <c r="AK349" i="7"/>
  <c r="V349" i="7"/>
  <c r="Z349" i="7"/>
  <c r="AD349" i="7"/>
  <c r="AH349" i="7"/>
  <c r="AL349" i="7"/>
  <c r="L348" i="7"/>
  <c r="IY346" i="7"/>
  <c r="S345" i="7"/>
  <c r="W345" i="7"/>
  <c r="AA345" i="7"/>
  <c r="AE345" i="7"/>
  <c r="AI345" i="7"/>
  <c r="T345" i="7"/>
  <c r="X345" i="7"/>
  <c r="AB345" i="7"/>
  <c r="AF345" i="7"/>
  <c r="AJ345" i="7"/>
  <c r="U345" i="7"/>
  <c r="Y345" i="7"/>
  <c r="AC345" i="7"/>
  <c r="AG345" i="7"/>
  <c r="AK345" i="7"/>
  <c r="V345" i="7"/>
  <c r="Z345" i="7"/>
  <c r="AD345" i="7"/>
  <c r="AH345" i="7"/>
  <c r="AL345" i="7"/>
  <c r="M344" i="7"/>
  <c r="IY342" i="7"/>
  <c r="S341" i="7"/>
  <c r="W341" i="7"/>
  <c r="AA341" i="7"/>
  <c r="AE341" i="7"/>
  <c r="AI341" i="7"/>
  <c r="T341" i="7"/>
  <c r="X341" i="7"/>
  <c r="AB341" i="7"/>
  <c r="AF341" i="7"/>
  <c r="AJ341" i="7"/>
  <c r="U341" i="7"/>
  <c r="Y341" i="7"/>
  <c r="AC341" i="7"/>
  <c r="AG341" i="7"/>
  <c r="AK341" i="7"/>
  <c r="V341" i="7"/>
  <c r="Z341" i="7"/>
  <c r="AD341" i="7"/>
  <c r="AH341" i="7"/>
  <c r="AL341" i="7"/>
  <c r="L340" i="7"/>
  <c r="IY338" i="7"/>
  <c r="S337" i="7"/>
  <c r="W337" i="7"/>
  <c r="AA337" i="7"/>
  <c r="AE337" i="7"/>
  <c r="AI337" i="7"/>
  <c r="T337" i="7"/>
  <c r="X337" i="7"/>
  <c r="AB337" i="7"/>
  <c r="AF337" i="7"/>
  <c r="AJ337" i="7"/>
  <c r="U337" i="7"/>
  <c r="Y337" i="7"/>
  <c r="AC337" i="7"/>
  <c r="AG337" i="7"/>
  <c r="AK337" i="7"/>
  <c r="V337" i="7"/>
  <c r="Z337" i="7"/>
  <c r="AD337" i="7"/>
  <c r="AH337" i="7"/>
  <c r="AL337" i="7"/>
  <c r="L336" i="7"/>
  <c r="IY332" i="7"/>
  <c r="U331" i="7"/>
  <c r="Y331" i="7"/>
  <c r="AC331" i="7"/>
  <c r="AG331" i="7"/>
  <c r="AK331" i="7"/>
  <c r="V331" i="7"/>
  <c r="Z331" i="7"/>
  <c r="AD331" i="7"/>
  <c r="AH331" i="7"/>
  <c r="AL331" i="7"/>
  <c r="S331" i="7"/>
  <c r="W331" i="7"/>
  <c r="AA331" i="7"/>
  <c r="AE331" i="7"/>
  <c r="AI331" i="7"/>
  <c r="T331" i="7"/>
  <c r="X331" i="7"/>
  <c r="AB331" i="7"/>
  <c r="AF331" i="7"/>
  <c r="AJ331" i="7"/>
  <c r="M330" i="7"/>
  <c r="IY328" i="7"/>
  <c r="U327" i="7"/>
  <c r="Y327" i="7"/>
  <c r="AC327" i="7"/>
  <c r="AG327" i="7"/>
  <c r="AK327" i="7"/>
  <c r="V327" i="7"/>
  <c r="Z327" i="7"/>
  <c r="AD327" i="7"/>
  <c r="AH327" i="7"/>
  <c r="AL327" i="7"/>
  <c r="S327" i="7"/>
  <c r="W327" i="7"/>
  <c r="AA327" i="7"/>
  <c r="AE327" i="7"/>
  <c r="AI327" i="7"/>
  <c r="T327" i="7"/>
  <c r="X327" i="7"/>
  <c r="AB327" i="7"/>
  <c r="AF327" i="7"/>
  <c r="AJ327" i="7"/>
  <c r="L326" i="7"/>
  <c r="IY324" i="7"/>
  <c r="U323" i="7"/>
  <c r="Y323" i="7"/>
  <c r="AC323" i="7"/>
  <c r="AG323" i="7"/>
  <c r="AK323" i="7"/>
  <c r="V323" i="7"/>
  <c r="Z323" i="7"/>
  <c r="AD323" i="7"/>
  <c r="AH323" i="7"/>
  <c r="AL323" i="7"/>
  <c r="S323" i="7"/>
  <c r="W323" i="7"/>
  <c r="AA323" i="7"/>
  <c r="AE323" i="7"/>
  <c r="AI323" i="7"/>
  <c r="T323" i="7"/>
  <c r="X323" i="7"/>
  <c r="AB323" i="7"/>
  <c r="AF323" i="7"/>
  <c r="AJ323" i="7"/>
  <c r="L322" i="7"/>
  <c r="S319" i="7"/>
  <c r="W319" i="7"/>
  <c r="AA319" i="7"/>
  <c r="AE319" i="7"/>
  <c r="AI319" i="7"/>
  <c r="U319" i="7"/>
  <c r="Y319" i="7"/>
  <c r="AC319" i="7"/>
  <c r="AG319" i="7"/>
  <c r="AK319" i="7"/>
  <c r="T319" i="7"/>
  <c r="AB319" i="7"/>
  <c r="AJ319" i="7"/>
  <c r="V319" i="7"/>
  <c r="AD319" i="7"/>
  <c r="AL319" i="7"/>
  <c r="X319" i="7"/>
  <c r="AF319" i="7"/>
  <c r="Z319" i="7"/>
  <c r="AH319" i="7"/>
  <c r="L318" i="7"/>
  <c r="IC316" i="7"/>
  <c r="S315" i="7"/>
  <c r="W315" i="7"/>
  <c r="AA315" i="7"/>
  <c r="AE315" i="7"/>
  <c r="AI315" i="7"/>
  <c r="U315" i="7"/>
  <c r="Y315" i="7"/>
  <c r="AC315" i="7"/>
  <c r="AG315" i="7"/>
  <c r="AK315" i="7"/>
  <c r="X315" i="7"/>
  <c r="AF315" i="7"/>
  <c r="Z315" i="7"/>
  <c r="AH315" i="7"/>
  <c r="T315" i="7"/>
  <c r="AB315" i="7"/>
  <c r="AJ315" i="7"/>
  <c r="V315" i="7"/>
  <c r="AD315" i="7"/>
  <c r="AL315" i="7"/>
  <c r="L314" i="7"/>
  <c r="IC312" i="7"/>
  <c r="S311" i="7"/>
  <c r="W311" i="7"/>
  <c r="AA311" i="7"/>
  <c r="AE311" i="7"/>
  <c r="AI311" i="7"/>
  <c r="U311" i="7"/>
  <c r="Y311" i="7"/>
  <c r="AC311" i="7"/>
  <c r="AG311" i="7"/>
  <c r="AK311" i="7"/>
  <c r="T311" i="7"/>
  <c r="AB311" i="7"/>
  <c r="AJ311" i="7"/>
  <c r="V311" i="7"/>
  <c r="AD311" i="7"/>
  <c r="AL311" i="7"/>
  <c r="X311" i="7"/>
  <c r="AF311" i="7"/>
  <c r="Z311" i="7"/>
  <c r="AH311" i="7"/>
  <c r="M310" i="7"/>
  <c r="IC308" i="7"/>
  <c r="S307" i="7"/>
  <c r="W307" i="7"/>
  <c r="AA307" i="7"/>
  <c r="AE307" i="7"/>
  <c r="AI307" i="7"/>
  <c r="U307" i="7"/>
  <c r="Y307" i="7"/>
  <c r="AC307" i="7"/>
  <c r="AG307" i="7"/>
  <c r="AK307" i="7"/>
  <c r="X307" i="7"/>
  <c r="AF307" i="7"/>
  <c r="Z307" i="7"/>
  <c r="AH307" i="7"/>
  <c r="T307" i="7"/>
  <c r="AB307" i="7"/>
  <c r="AJ307" i="7"/>
  <c r="V307" i="7"/>
  <c r="AD307" i="7"/>
  <c r="AL307" i="7"/>
  <c r="L306" i="7"/>
  <c r="IC304" i="7"/>
  <c r="S303" i="7"/>
  <c r="W303" i="7"/>
  <c r="AA303" i="7"/>
  <c r="AE303" i="7"/>
  <c r="AI303" i="7"/>
  <c r="T303" i="7"/>
  <c r="X303" i="7"/>
  <c r="AB303" i="7"/>
  <c r="AF303" i="7"/>
  <c r="AJ303" i="7"/>
  <c r="U303" i="7"/>
  <c r="Y303" i="7"/>
  <c r="AC303" i="7"/>
  <c r="AG303" i="7"/>
  <c r="AK303" i="7"/>
  <c r="Z303" i="7"/>
  <c r="AD303" i="7"/>
  <c r="AH303" i="7"/>
  <c r="V303" i="7"/>
  <c r="AL303" i="7"/>
  <c r="L302" i="7"/>
  <c r="S299" i="7"/>
  <c r="W299" i="7"/>
  <c r="AA299" i="7"/>
  <c r="AE299" i="7"/>
  <c r="AI299" i="7"/>
  <c r="T299" i="7"/>
  <c r="X299" i="7"/>
  <c r="AB299" i="7"/>
  <c r="AF299" i="7"/>
  <c r="AJ299" i="7"/>
  <c r="U299" i="7"/>
  <c r="Y299" i="7"/>
  <c r="AC299" i="7"/>
  <c r="AG299" i="7"/>
  <c r="AK299" i="7"/>
  <c r="V299" i="7"/>
  <c r="AL299" i="7"/>
  <c r="Z299" i="7"/>
  <c r="AD299" i="7"/>
  <c r="AH299" i="7"/>
  <c r="L299" i="7"/>
  <c r="P299" i="7" s="1"/>
  <c r="AM299" i="7" s="1"/>
  <c r="IC297" i="7"/>
  <c r="T296" i="7"/>
  <c r="X296" i="7"/>
  <c r="AB296" i="7"/>
  <c r="AF296" i="7"/>
  <c r="AJ296" i="7"/>
  <c r="U296" i="7"/>
  <c r="Y296" i="7"/>
  <c r="AC296" i="7"/>
  <c r="AG296" i="7"/>
  <c r="AK296" i="7"/>
  <c r="V296" i="7"/>
  <c r="Z296" i="7"/>
  <c r="AD296" i="7"/>
  <c r="AH296" i="7"/>
  <c r="AL296" i="7"/>
  <c r="AE296" i="7"/>
  <c r="S296" i="7"/>
  <c r="AI296" i="7"/>
  <c r="W296" i="7"/>
  <c r="AA296" i="7"/>
  <c r="L295" i="7"/>
  <c r="IC293" i="7"/>
  <c r="T292" i="7"/>
  <c r="X292" i="7"/>
  <c r="AB292" i="7"/>
  <c r="AF292" i="7"/>
  <c r="AJ292" i="7"/>
  <c r="U292" i="7"/>
  <c r="Y292" i="7"/>
  <c r="AC292" i="7"/>
  <c r="AG292" i="7"/>
  <c r="AK292" i="7"/>
  <c r="V292" i="7"/>
  <c r="Z292" i="7"/>
  <c r="AD292" i="7"/>
  <c r="AH292" i="7"/>
  <c r="AL292" i="7"/>
  <c r="AA292" i="7"/>
  <c r="AE292" i="7"/>
  <c r="S292" i="7"/>
  <c r="AI292" i="7"/>
  <c r="W292" i="7"/>
  <c r="HG289" i="7"/>
  <c r="T288" i="7"/>
  <c r="X288" i="7"/>
  <c r="AB288" i="7"/>
  <c r="AF288" i="7"/>
  <c r="AJ288" i="7"/>
  <c r="U288" i="7"/>
  <c r="Y288" i="7"/>
  <c r="AC288" i="7"/>
  <c r="AG288" i="7"/>
  <c r="AK288" i="7"/>
  <c r="V288" i="7"/>
  <c r="Z288" i="7"/>
  <c r="AD288" i="7"/>
  <c r="AH288" i="7"/>
  <c r="AL288" i="7"/>
  <c r="W288" i="7"/>
  <c r="AA288" i="7"/>
  <c r="AE288" i="7"/>
  <c r="S288" i="7"/>
  <c r="AI288" i="7"/>
  <c r="L287" i="7"/>
  <c r="HG285" i="7"/>
  <c r="T284" i="7"/>
  <c r="X284" i="7"/>
  <c r="AB284" i="7"/>
  <c r="AF284" i="7"/>
  <c r="AJ284" i="7"/>
  <c r="U284" i="7"/>
  <c r="Y284" i="7"/>
  <c r="AC284" i="7"/>
  <c r="AG284" i="7"/>
  <c r="AK284" i="7"/>
  <c r="V284" i="7"/>
  <c r="Z284" i="7"/>
  <c r="AD284" i="7"/>
  <c r="AH284" i="7"/>
  <c r="AL284" i="7"/>
  <c r="S284" i="7"/>
  <c r="AI284" i="7"/>
  <c r="W284" i="7"/>
  <c r="AA284" i="7"/>
  <c r="AE284" i="7"/>
  <c r="L283" i="7"/>
  <c r="S279" i="7"/>
  <c r="W279" i="7"/>
  <c r="AA279" i="7"/>
  <c r="AE279" i="7"/>
  <c r="AI279" i="7"/>
  <c r="T279" i="7"/>
  <c r="X279" i="7"/>
  <c r="AB279" i="7"/>
  <c r="AF279" i="7"/>
  <c r="AJ279" i="7"/>
  <c r="U279" i="7"/>
  <c r="Y279" i="7"/>
  <c r="AC279" i="7"/>
  <c r="AG279" i="7"/>
  <c r="AK279" i="7"/>
  <c r="AH279" i="7"/>
  <c r="V279" i="7"/>
  <c r="AL279" i="7"/>
  <c r="Z279" i="7"/>
  <c r="AD279" i="7"/>
  <c r="V278" i="7"/>
  <c r="Z278" i="7"/>
  <c r="AD278" i="7"/>
  <c r="AH278" i="7"/>
  <c r="AL278" i="7"/>
  <c r="T278" i="7"/>
  <c r="X278" i="7"/>
  <c r="AB278" i="7"/>
  <c r="AF278" i="7"/>
  <c r="AJ278" i="7"/>
  <c r="U278" i="7"/>
  <c r="Y278" i="7"/>
  <c r="AC278" i="7"/>
  <c r="AG278" i="7"/>
  <c r="AK278" i="7"/>
  <c r="AE278" i="7"/>
  <c r="S278" i="7"/>
  <c r="AI278" i="7"/>
  <c r="W278" i="7"/>
  <c r="AA278" i="7"/>
  <c r="U277" i="7"/>
  <c r="Y277" i="7"/>
  <c r="AC277" i="7"/>
  <c r="AG277" i="7"/>
  <c r="AK277" i="7"/>
  <c r="S277" i="7"/>
  <c r="W277" i="7"/>
  <c r="AA277" i="7"/>
  <c r="AE277" i="7"/>
  <c r="AI277" i="7"/>
  <c r="T277" i="7"/>
  <c r="X277" i="7"/>
  <c r="AB277" i="7"/>
  <c r="AF277" i="7"/>
  <c r="AJ277" i="7"/>
  <c r="AH277" i="7"/>
  <c r="V277" i="7"/>
  <c r="AL277" i="7"/>
  <c r="Z277" i="7"/>
  <c r="AD277" i="7"/>
  <c r="T276" i="7"/>
  <c r="X276" i="7"/>
  <c r="AB276" i="7"/>
  <c r="AF276" i="7"/>
  <c r="AJ276" i="7"/>
  <c r="V276" i="7"/>
  <c r="Z276" i="7"/>
  <c r="AD276" i="7"/>
  <c r="AH276" i="7"/>
  <c r="AL276" i="7"/>
  <c r="S276" i="7"/>
  <c r="W276" i="7"/>
  <c r="AA276" i="7"/>
  <c r="AE276" i="7"/>
  <c r="AI276" i="7"/>
  <c r="U276" i="7"/>
  <c r="AK276" i="7"/>
  <c r="Y276" i="7"/>
  <c r="AC276" i="7"/>
  <c r="AG276" i="7"/>
  <c r="S275" i="7"/>
  <c r="W275" i="7"/>
  <c r="AA275" i="7"/>
  <c r="AE275" i="7"/>
  <c r="AI275" i="7"/>
  <c r="U275" i="7"/>
  <c r="Y275" i="7"/>
  <c r="AC275" i="7"/>
  <c r="AG275" i="7"/>
  <c r="AK275" i="7"/>
  <c r="V275" i="7"/>
  <c r="Z275" i="7"/>
  <c r="AD275" i="7"/>
  <c r="AH275" i="7"/>
  <c r="AL275" i="7"/>
  <c r="X275" i="7"/>
  <c r="AB275" i="7"/>
  <c r="AF275" i="7"/>
  <c r="T275" i="7"/>
  <c r="AJ275" i="7"/>
  <c r="V274" i="7"/>
  <c r="Z274" i="7"/>
  <c r="AD274" i="7"/>
  <c r="AH274" i="7"/>
  <c r="AL274" i="7"/>
  <c r="S274" i="7"/>
  <c r="W274" i="7"/>
  <c r="AA274" i="7"/>
  <c r="AE274" i="7"/>
  <c r="AI274" i="7"/>
  <c r="T274" i="7"/>
  <c r="X274" i="7"/>
  <c r="AB274" i="7"/>
  <c r="AF274" i="7"/>
  <c r="AJ274" i="7"/>
  <c r="U274" i="7"/>
  <c r="Y274" i="7"/>
  <c r="AC274" i="7"/>
  <c r="AG274" i="7"/>
  <c r="AK274" i="7"/>
  <c r="U273" i="7"/>
  <c r="Y273" i="7"/>
  <c r="AC273" i="7"/>
  <c r="AG273" i="7"/>
  <c r="AK273" i="7"/>
  <c r="V273" i="7"/>
  <c r="Z273" i="7"/>
  <c r="AD273" i="7"/>
  <c r="AH273" i="7"/>
  <c r="AL273" i="7"/>
  <c r="S273" i="7"/>
  <c r="W273" i="7"/>
  <c r="AA273" i="7"/>
  <c r="AE273" i="7"/>
  <c r="AI273" i="7"/>
  <c r="T273" i="7"/>
  <c r="X273" i="7"/>
  <c r="AB273" i="7"/>
  <c r="AF273" i="7"/>
  <c r="AJ273" i="7"/>
  <c r="T272" i="7"/>
  <c r="X272" i="7"/>
  <c r="AB272" i="7"/>
  <c r="AF272" i="7"/>
  <c r="AJ272" i="7"/>
  <c r="U272" i="7"/>
  <c r="Y272" i="7"/>
  <c r="AC272" i="7"/>
  <c r="AG272" i="7"/>
  <c r="AK272" i="7"/>
  <c r="V272" i="7"/>
  <c r="Z272" i="7"/>
  <c r="AD272" i="7"/>
  <c r="AH272" i="7"/>
  <c r="AL272" i="7"/>
  <c r="S272" i="7"/>
  <c r="W272" i="7"/>
  <c r="AA272" i="7"/>
  <c r="AE272" i="7"/>
  <c r="AI272" i="7"/>
  <c r="S271" i="7"/>
  <c r="W271" i="7"/>
  <c r="AA271" i="7"/>
  <c r="AE271" i="7"/>
  <c r="AI271" i="7"/>
  <c r="T271" i="7"/>
  <c r="X271" i="7"/>
  <c r="AB271" i="7"/>
  <c r="AF271" i="7"/>
  <c r="AJ271" i="7"/>
  <c r="U271" i="7"/>
  <c r="Y271" i="7"/>
  <c r="AC271" i="7"/>
  <c r="AG271" i="7"/>
  <c r="AK271" i="7"/>
  <c r="V271" i="7"/>
  <c r="Z271" i="7"/>
  <c r="AD271" i="7"/>
  <c r="AH271" i="7"/>
  <c r="AL271" i="7"/>
  <c r="V270" i="7"/>
  <c r="Z270" i="7"/>
  <c r="AD270" i="7"/>
  <c r="AH270" i="7"/>
  <c r="AL270" i="7"/>
  <c r="S270" i="7"/>
  <c r="W270" i="7"/>
  <c r="AA270" i="7"/>
  <c r="AE270" i="7"/>
  <c r="AI270" i="7"/>
  <c r="T270" i="7"/>
  <c r="X270" i="7"/>
  <c r="AB270" i="7"/>
  <c r="AF270" i="7"/>
  <c r="AJ270" i="7"/>
  <c r="U270" i="7"/>
  <c r="Y270" i="7"/>
  <c r="AC270" i="7"/>
  <c r="AG270" i="7"/>
  <c r="AK270" i="7"/>
  <c r="M270" i="7"/>
  <c r="S267" i="7"/>
  <c r="W267" i="7"/>
  <c r="AA267" i="7"/>
  <c r="AE267" i="7"/>
  <c r="AI267" i="7"/>
  <c r="T267" i="7"/>
  <c r="X267" i="7"/>
  <c r="AB267" i="7"/>
  <c r="AF267" i="7"/>
  <c r="AJ267" i="7"/>
  <c r="U267" i="7"/>
  <c r="Y267" i="7"/>
  <c r="AC267" i="7"/>
  <c r="AG267" i="7"/>
  <c r="AK267" i="7"/>
  <c r="V267" i="7"/>
  <c r="Z267" i="7"/>
  <c r="AD267" i="7"/>
  <c r="AH267" i="7"/>
  <c r="AL267" i="7"/>
  <c r="V266" i="7"/>
  <c r="Z266" i="7"/>
  <c r="AD266" i="7"/>
  <c r="AH266" i="7"/>
  <c r="AL266" i="7"/>
  <c r="S266" i="7"/>
  <c r="W266" i="7"/>
  <c r="AA266" i="7"/>
  <c r="AE266" i="7"/>
  <c r="AI266" i="7"/>
  <c r="T266" i="7"/>
  <c r="X266" i="7"/>
  <c r="AB266" i="7"/>
  <c r="AF266" i="7"/>
  <c r="AJ266" i="7"/>
  <c r="U266" i="7"/>
  <c r="Y266" i="7"/>
  <c r="AC266" i="7"/>
  <c r="AG266" i="7"/>
  <c r="AK266" i="7"/>
  <c r="U265" i="7"/>
  <c r="Y265" i="7"/>
  <c r="AC265" i="7"/>
  <c r="AG265" i="7"/>
  <c r="AK265" i="7"/>
  <c r="V265" i="7"/>
  <c r="Z265" i="7"/>
  <c r="AD265" i="7"/>
  <c r="AH265" i="7"/>
  <c r="AL265" i="7"/>
  <c r="S265" i="7"/>
  <c r="W265" i="7"/>
  <c r="AA265" i="7"/>
  <c r="AE265" i="7"/>
  <c r="AI265" i="7"/>
  <c r="T265" i="7"/>
  <c r="X265" i="7"/>
  <c r="AB265" i="7"/>
  <c r="AF265" i="7"/>
  <c r="AJ265" i="7"/>
  <c r="T264" i="7"/>
  <c r="X264" i="7"/>
  <c r="AB264" i="7"/>
  <c r="AF264" i="7"/>
  <c r="AJ264" i="7"/>
  <c r="U264" i="7"/>
  <c r="Y264" i="7"/>
  <c r="AC264" i="7"/>
  <c r="AG264" i="7"/>
  <c r="AK264" i="7"/>
  <c r="V264" i="7"/>
  <c r="Z264" i="7"/>
  <c r="AD264" i="7"/>
  <c r="AH264" i="7"/>
  <c r="AL264" i="7"/>
  <c r="S264" i="7"/>
  <c r="W264" i="7"/>
  <c r="AA264" i="7"/>
  <c r="AE264" i="7"/>
  <c r="AI264" i="7"/>
  <c r="S259" i="7"/>
  <c r="W259" i="7"/>
  <c r="AA259" i="7"/>
  <c r="AE259" i="7"/>
  <c r="AI259" i="7"/>
  <c r="T259" i="7"/>
  <c r="X259" i="7"/>
  <c r="AB259" i="7"/>
  <c r="AF259" i="7"/>
  <c r="AJ259" i="7"/>
  <c r="U259" i="7"/>
  <c r="Y259" i="7"/>
  <c r="AC259" i="7"/>
  <c r="AG259" i="7"/>
  <c r="AK259" i="7"/>
  <c r="V259" i="7"/>
  <c r="Z259" i="7"/>
  <c r="AD259" i="7"/>
  <c r="AH259" i="7"/>
  <c r="AL259" i="7"/>
  <c r="V258" i="7"/>
  <c r="Z258" i="7"/>
  <c r="AD258" i="7"/>
  <c r="AH258" i="7"/>
  <c r="AL258" i="7"/>
  <c r="S258" i="7"/>
  <c r="W258" i="7"/>
  <c r="AA258" i="7"/>
  <c r="AE258" i="7"/>
  <c r="AI258" i="7"/>
  <c r="T258" i="7"/>
  <c r="X258" i="7"/>
  <c r="AB258" i="7"/>
  <c r="AF258" i="7"/>
  <c r="AJ258" i="7"/>
  <c r="U258" i="7"/>
  <c r="Y258" i="7"/>
  <c r="AC258" i="7"/>
  <c r="AG258" i="7"/>
  <c r="AK258" i="7"/>
  <c r="U257" i="7"/>
  <c r="Y257" i="7"/>
  <c r="AC257" i="7"/>
  <c r="AG257" i="7"/>
  <c r="AK257" i="7"/>
  <c r="V257" i="7"/>
  <c r="Z257" i="7"/>
  <c r="AD257" i="7"/>
  <c r="AH257" i="7"/>
  <c r="AL257" i="7"/>
  <c r="S257" i="7"/>
  <c r="W257" i="7"/>
  <c r="AA257" i="7"/>
  <c r="AE257" i="7"/>
  <c r="AI257" i="7"/>
  <c r="T257" i="7"/>
  <c r="X257" i="7"/>
  <c r="AB257" i="7"/>
  <c r="AF257" i="7"/>
  <c r="AJ257" i="7"/>
  <c r="T256" i="7"/>
  <c r="X256" i="7"/>
  <c r="AB256" i="7"/>
  <c r="AF256" i="7"/>
  <c r="AJ256" i="7"/>
  <c r="U256" i="7"/>
  <c r="Y256" i="7"/>
  <c r="AC256" i="7"/>
  <c r="AG256" i="7"/>
  <c r="AK256" i="7"/>
  <c r="V256" i="7"/>
  <c r="Z256" i="7"/>
  <c r="AD256" i="7"/>
  <c r="AH256" i="7"/>
  <c r="AL256" i="7"/>
  <c r="S256" i="7"/>
  <c r="W256" i="7"/>
  <c r="AA256" i="7"/>
  <c r="AE256" i="7"/>
  <c r="AI256" i="7"/>
  <c r="S255" i="7"/>
  <c r="W255" i="7"/>
  <c r="AA255" i="7"/>
  <c r="AE255" i="7"/>
  <c r="AI255" i="7"/>
  <c r="T255" i="7"/>
  <c r="X255" i="7"/>
  <c r="AB255" i="7"/>
  <c r="AF255" i="7"/>
  <c r="AJ255" i="7"/>
  <c r="U255" i="7"/>
  <c r="Y255" i="7"/>
  <c r="AC255" i="7"/>
  <c r="AG255" i="7"/>
  <c r="AK255" i="7"/>
  <c r="V255" i="7"/>
  <c r="Z255" i="7"/>
  <c r="AD255" i="7"/>
  <c r="AH255" i="7"/>
  <c r="AL255" i="7"/>
  <c r="V254" i="7"/>
  <c r="Z254" i="7"/>
  <c r="AD254" i="7"/>
  <c r="AH254" i="7"/>
  <c r="AL254" i="7"/>
  <c r="S254" i="7"/>
  <c r="W254" i="7"/>
  <c r="AA254" i="7"/>
  <c r="AE254" i="7"/>
  <c r="AI254" i="7"/>
  <c r="T254" i="7"/>
  <c r="X254" i="7"/>
  <c r="AB254" i="7"/>
  <c r="AF254" i="7"/>
  <c r="AJ254" i="7"/>
  <c r="U254" i="7"/>
  <c r="Y254" i="7"/>
  <c r="AC254" i="7"/>
  <c r="AG254" i="7"/>
  <c r="AK254" i="7"/>
  <c r="U249" i="7"/>
  <c r="Y249" i="7"/>
  <c r="AC249" i="7"/>
  <c r="AG249" i="7"/>
  <c r="AK249" i="7"/>
  <c r="V249" i="7"/>
  <c r="Z249" i="7"/>
  <c r="AD249" i="7"/>
  <c r="AH249" i="7"/>
  <c r="AL249" i="7"/>
  <c r="S249" i="7"/>
  <c r="W249" i="7"/>
  <c r="AA249" i="7"/>
  <c r="AE249" i="7"/>
  <c r="AI249" i="7"/>
  <c r="T249" i="7"/>
  <c r="X249" i="7"/>
  <c r="AB249" i="7"/>
  <c r="AF249" i="7"/>
  <c r="AJ249" i="7"/>
  <c r="T248" i="7"/>
  <c r="X248" i="7"/>
  <c r="AB248" i="7"/>
  <c r="AF248" i="7"/>
  <c r="AJ248" i="7"/>
  <c r="U248" i="7"/>
  <c r="Y248" i="7"/>
  <c r="AC248" i="7"/>
  <c r="AG248" i="7"/>
  <c r="AK248" i="7"/>
  <c r="V248" i="7"/>
  <c r="Z248" i="7"/>
  <c r="AD248" i="7"/>
  <c r="AH248" i="7"/>
  <c r="AL248" i="7"/>
  <c r="S248" i="7"/>
  <c r="W248" i="7"/>
  <c r="AA248" i="7"/>
  <c r="AE248" i="7"/>
  <c r="AI248" i="7"/>
  <c r="T230" i="7"/>
  <c r="X230" i="7"/>
  <c r="AB230" i="7"/>
  <c r="AF230" i="7"/>
  <c r="AJ230" i="7"/>
  <c r="U230" i="7"/>
  <c r="Y230" i="7"/>
  <c r="AC230" i="7"/>
  <c r="AG230" i="7"/>
  <c r="AK230" i="7"/>
  <c r="V230" i="7"/>
  <c r="Z230" i="7"/>
  <c r="AD230" i="7"/>
  <c r="AH230" i="7"/>
  <c r="AL230" i="7"/>
  <c r="S230" i="7"/>
  <c r="AI230" i="7"/>
  <c r="W230" i="7"/>
  <c r="AA230" i="7"/>
  <c r="AE230" i="7"/>
  <c r="M230" i="7"/>
  <c r="T222" i="7"/>
  <c r="X222" i="7"/>
  <c r="AB222" i="7"/>
  <c r="AF222" i="7"/>
  <c r="AJ222" i="7"/>
  <c r="U222" i="7"/>
  <c r="Y222" i="7"/>
  <c r="AC222" i="7"/>
  <c r="AG222" i="7"/>
  <c r="AK222" i="7"/>
  <c r="V222" i="7"/>
  <c r="Z222" i="7"/>
  <c r="AD222" i="7"/>
  <c r="AH222" i="7"/>
  <c r="AL222" i="7"/>
  <c r="AA222" i="7"/>
  <c r="AE222" i="7"/>
  <c r="S222" i="7"/>
  <c r="AI222" i="7"/>
  <c r="W222" i="7"/>
  <c r="M219" i="7"/>
  <c r="EZ216" i="7"/>
  <c r="M209" i="7"/>
  <c r="V206" i="7"/>
  <c r="Z206" i="7"/>
  <c r="AD206" i="7"/>
  <c r="AH206" i="7"/>
  <c r="AL206" i="7"/>
  <c r="U206" i="7"/>
  <c r="AA206" i="7"/>
  <c r="AF206" i="7"/>
  <c r="AK206" i="7"/>
  <c r="W206" i="7"/>
  <c r="AB206" i="7"/>
  <c r="AG206" i="7"/>
  <c r="S206" i="7"/>
  <c r="X206" i="7"/>
  <c r="AC206" i="7"/>
  <c r="AI206" i="7"/>
  <c r="Y206" i="7"/>
  <c r="AE206" i="7"/>
  <c r="AJ206" i="7"/>
  <c r="T206" i="7"/>
  <c r="M205" i="7"/>
  <c r="V202" i="7"/>
  <c r="Z202" i="7"/>
  <c r="AD202" i="7"/>
  <c r="AH202" i="7"/>
  <c r="AL202" i="7"/>
  <c r="S202" i="7"/>
  <c r="W202" i="7"/>
  <c r="AA202" i="7"/>
  <c r="AE202" i="7"/>
  <c r="AI202" i="7"/>
  <c r="T202" i="7"/>
  <c r="X202" i="7"/>
  <c r="AB202" i="7"/>
  <c r="AF202" i="7"/>
  <c r="AJ202" i="7"/>
  <c r="AC202" i="7"/>
  <c r="AG202" i="7"/>
  <c r="U202" i="7"/>
  <c r="AK202" i="7"/>
  <c r="Y202" i="7"/>
  <c r="L201" i="7"/>
  <c r="P201" i="7" s="1"/>
  <c r="AM201" i="7" s="1"/>
  <c r="V198" i="7"/>
  <c r="Z198" i="7"/>
  <c r="AD198" i="7"/>
  <c r="AH198" i="7"/>
  <c r="AL198" i="7"/>
  <c r="S198" i="7"/>
  <c r="W198" i="7"/>
  <c r="AA198" i="7"/>
  <c r="AE198" i="7"/>
  <c r="AI198" i="7"/>
  <c r="T198" i="7"/>
  <c r="X198" i="7"/>
  <c r="AB198" i="7"/>
  <c r="AF198" i="7"/>
  <c r="AJ198" i="7"/>
  <c r="Y198" i="7"/>
  <c r="AC198" i="7"/>
  <c r="AG198" i="7"/>
  <c r="U198" i="7"/>
  <c r="AK198" i="7"/>
  <c r="L196" i="7"/>
  <c r="P196" i="7" s="1"/>
  <c r="U192" i="7"/>
  <c r="Y192" i="7"/>
  <c r="AC192" i="7"/>
  <c r="AG192" i="7"/>
  <c r="AK192" i="7"/>
  <c r="S192" i="7"/>
  <c r="X192" i="7"/>
  <c r="AD192" i="7"/>
  <c r="AI192" i="7"/>
  <c r="T192" i="7"/>
  <c r="Z192" i="7"/>
  <c r="AE192" i="7"/>
  <c r="AJ192" i="7"/>
  <c r="V192" i="7"/>
  <c r="AA192" i="7"/>
  <c r="AF192" i="7"/>
  <c r="AL192" i="7"/>
  <c r="W192" i="7"/>
  <c r="AB192" i="7"/>
  <c r="AH192" i="7"/>
  <c r="V189" i="7"/>
  <c r="Z189" i="7"/>
  <c r="AD189" i="7"/>
  <c r="AH189" i="7"/>
  <c r="AL189" i="7"/>
  <c r="S189" i="7"/>
  <c r="W189" i="7"/>
  <c r="AA189" i="7"/>
  <c r="AE189" i="7"/>
  <c r="AI189" i="7"/>
  <c r="T189" i="7"/>
  <c r="AB189" i="7"/>
  <c r="AJ189" i="7"/>
  <c r="U189" i="7"/>
  <c r="AC189" i="7"/>
  <c r="AK189" i="7"/>
  <c r="X189" i="7"/>
  <c r="AF189" i="7"/>
  <c r="Y189" i="7"/>
  <c r="AG189" i="7"/>
  <c r="S186" i="7"/>
  <c r="W186" i="7"/>
  <c r="AA186" i="7"/>
  <c r="AE186" i="7"/>
  <c r="AI186" i="7"/>
  <c r="T186" i="7"/>
  <c r="X186" i="7"/>
  <c r="AB186" i="7"/>
  <c r="AF186" i="7"/>
  <c r="AJ186" i="7"/>
  <c r="U186" i="7"/>
  <c r="AC186" i="7"/>
  <c r="AK186" i="7"/>
  <c r="V186" i="7"/>
  <c r="AD186" i="7"/>
  <c r="AL186" i="7"/>
  <c r="Y186" i="7"/>
  <c r="AG186" i="7"/>
  <c r="AH186" i="7"/>
  <c r="Z186" i="7"/>
  <c r="T183" i="7"/>
  <c r="X183" i="7"/>
  <c r="AB183" i="7"/>
  <c r="AF183" i="7"/>
  <c r="AJ183" i="7"/>
  <c r="U183" i="7"/>
  <c r="Y183" i="7"/>
  <c r="AC183" i="7"/>
  <c r="AG183" i="7"/>
  <c r="AK183" i="7"/>
  <c r="V183" i="7"/>
  <c r="AD183" i="7"/>
  <c r="AL183" i="7"/>
  <c r="W183" i="7"/>
  <c r="AE183" i="7"/>
  <c r="Z183" i="7"/>
  <c r="AH183" i="7"/>
  <c r="AA183" i="7"/>
  <c r="AI183" i="7"/>
  <c r="S183" i="7"/>
  <c r="ES181" i="7"/>
  <c r="U180" i="7"/>
  <c r="Y180" i="7"/>
  <c r="AC180" i="7"/>
  <c r="AG180" i="7"/>
  <c r="AK180" i="7"/>
  <c r="V180" i="7"/>
  <c r="Z180" i="7"/>
  <c r="AD180" i="7"/>
  <c r="AH180" i="7"/>
  <c r="AL180" i="7"/>
  <c r="W180" i="7"/>
  <c r="AE180" i="7"/>
  <c r="X180" i="7"/>
  <c r="AF180" i="7"/>
  <c r="S180" i="7"/>
  <c r="AA180" i="7"/>
  <c r="AI180" i="7"/>
  <c r="T180" i="7"/>
  <c r="AB180" i="7"/>
  <c r="AJ180" i="7"/>
  <c r="L179" i="7"/>
  <c r="P179" i="7" s="1"/>
  <c r="AM179" i="7" s="1"/>
  <c r="U176" i="7"/>
  <c r="Y176" i="7"/>
  <c r="AC176" i="7"/>
  <c r="AG176" i="7"/>
  <c r="AK176" i="7"/>
  <c r="V176" i="7"/>
  <c r="Z176" i="7"/>
  <c r="AD176" i="7"/>
  <c r="AH176" i="7"/>
  <c r="AL176" i="7"/>
  <c r="S176" i="7"/>
  <c r="AA176" i="7"/>
  <c r="AI176" i="7"/>
  <c r="T176" i="7"/>
  <c r="AB176" i="7"/>
  <c r="AJ176" i="7"/>
  <c r="W176" i="7"/>
  <c r="AE176" i="7"/>
  <c r="AF176" i="7"/>
  <c r="X176" i="7"/>
  <c r="M174" i="7"/>
  <c r="ES173" i="7"/>
  <c r="V172" i="7"/>
  <c r="Z172" i="7"/>
  <c r="AD172" i="7"/>
  <c r="AH172" i="7"/>
  <c r="AL172" i="7"/>
  <c r="S172" i="7"/>
  <c r="W172" i="7"/>
  <c r="AA172" i="7"/>
  <c r="AE172" i="7"/>
  <c r="AI172" i="7"/>
  <c r="U172" i="7"/>
  <c r="Y172" i="7"/>
  <c r="AC172" i="7"/>
  <c r="AG172" i="7"/>
  <c r="AK172" i="7"/>
  <c r="X172" i="7"/>
  <c r="AB172" i="7"/>
  <c r="AF172" i="7"/>
  <c r="T172" i="7"/>
  <c r="AJ172" i="7"/>
  <c r="L172" i="7"/>
  <c r="P172" i="7" s="1"/>
  <c r="AM172" i="7" s="1"/>
  <c r="T170" i="7"/>
  <c r="X170" i="7"/>
  <c r="AB170" i="7"/>
  <c r="AF170" i="7"/>
  <c r="AJ170" i="7"/>
  <c r="U170" i="7"/>
  <c r="Y170" i="7"/>
  <c r="AC170" i="7"/>
  <c r="AG170" i="7"/>
  <c r="AK170" i="7"/>
  <c r="S170" i="7"/>
  <c r="W170" i="7"/>
  <c r="AA170" i="7"/>
  <c r="AE170" i="7"/>
  <c r="AI170" i="7"/>
  <c r="AD170" i="7"/>
  <c r="AH170" i="7"/>
  <c r="V170" i="7"/>
  <c r="AL170" i="7"/>
  <c r="Z170" i="7"/>
  <c r="M170" i="7"/>
  <c r="DV164" i="7"/>
  <c r="U155" i="7"/>
  <c r="Y155" i="7"/>
  <c r="AC155" i="7"/>
  <c r="AG155" i="7"/>
  <c r="AK155" i="7"/>
  <c r="V155" i="7"/>
  <c r="Z155" i="7"/>
  <c r="AD155" i="7"/>
  <c r="AH155" i="7"/>
  <c r="AL155" i="7"/>
  <c r="W155" i="7"/>
  <c r="AE155" i="7"/>
  <c r="X155" i="7"/>
  <c r="AF155" i="7"/>
  <c r="S155" i="7"/>
  <c r="AA155" i="7"/>
  <c r="AI155" i="7"/>
  <c r="T155" i="7"/>
  <c r="AB155" i="7"/>
  <c r="AJ155" i="7"/>
  <c r="T150" i="7"/>
  <c r="X150" i="7"/>
  <c r="AB150" i="7"/>
  <c r="AF150" i="7"/>
  <c r="AJ150" i="7"/>
  <c r="U150" i="7"/>
  <c r="Y150" i="7"/>
  <c r="AC150" i="7"/>
  <c r="AG150" i="7"/>
  <c r="AK150" i="7"/>
  <c r="V150" i="7"/>
  <c r="AD150" i="7"/>
  <c r="AL150" i="7"/>
  <c r="W150" i="7"/>
  <c r="AE150" i="7"/>
  <c r="Z150" i="7"/>
  <c r="AH150" i="7"/>
  <c r="S150" i="7"/>
  <c r="AA150" i="7"/>
  <c r="AI150" i="7"/>
  <c r="S145" i="7"/>
  <c r="W145" i="7"/>
  <c r="AA145" i="7"/>
  <c r="AE145" i="7"/>
  <c r="AI145" i="7"/>
  <c r="T145" i="7"/>
  <c r="X145" i="7"/>
  <c r="AB145" i="7"/>
  <c r="AF145" i="7"/>
  <c r="AJ145" i="7"/>
  <c r="U145" i="7"/>
  <c r="Y145" i="7"/>
  <c r="AC145" i="7"/>
  <c r="AG145" i="7"/>
  <c r="AK145" i="7"/>
  <c r="V145" i="7"/>
  <c r="Z145" i="7"/>
  <c r="AD145" i="7"/>
  <c r="AH145" i="7"/>
  <c r="AL145" i="7"/>
  <c r="S141" i="7"/>
  <c r="W141" i="7"/>
  <c r="AA141" i="7"/>
  <c r="AE141" i="7"/>
  <c r="AI141" i="7"/>
  <c r="T141" i="7"/>
  <c r="X141" i="7"/>
  <c r="AB141" i="7"/>
  <c r="AF141" i="7"/>
  <c r="AJ141" i="7"/>
  <c r="U141" i="7"/>
  <c r="Y141" i="7"/>
  <c r="AC141" i="7"/>
  <c r="AG141" i="7"/>
  <c r="AK141" i="7"/>
  <c r="V141" i="7"/>
  <c r="Z141" i="7"/>
  <c r="AD141" i="7"/>
  <c r="AH141" i="7"/>
  <c r="AL141" i="7"/>
  <c r="S133" i="7"/>
  <c r="W133" i="7"/>
  <c r="AA133" i="7"/>
  <c r="AE133" i="7"/>
  <c r="AI133" i="7"/>
  <c r="T133" i="7"/>
  <c r="X133" i="7"/>
  <c r="AB133" i="7"/>
  <c r="AF133" i="7"/>
  <c r="AJ133" i="7"/>
  <c r="U133" i="7"/>
  <c r="AC133" i="7"/>
  <c r="AK133" i="7"/>
  <c r="V133" i="7"/>
  <c r="AD133" i="7"/>
  <c r="AL133" i="7"/>
  <c r="Y133" i="7"/>
  <c r="AG133" i="7"/>
  <c r="Z133" i="7"/>
  <c r="AH133" i="7"/>
  <c r="V132" i="7"/>
  <c r="Z132" i="7"/>
  <c r="AD132" i="7"/>
  <c r="AH132" i="7"/>
  <c r="AL132" i="7"/>
  <c r="S132" i="7"/>
  <c r="W132" i="7"/>
  <c r="AA132" i="7"/>
  <c r="AE132" i="7"/>
  <c r="AI132" i="7"/>
  <c r="X132" i="7"/>
  <c r="AF132" i="7"/>
  <c r="Y132" i="7"/>
  <c r="AG132" i="7"/>
  <c r="T132" i="7"/>
  <c r="AB132" i="7"/>
  <c r="AJ132" i="7"/>
  <c r="U132" i="7"/>
  <c r="AC132" i="7"/>
  <c r="AK132" i="7"/>
  <c r="V117" i="7"/>
  <c r="Z117" i="7"/>
  <c r="AD117" i="7"/>
  <c r="AH117" i="7"/>
  <c r="AL117" i="7"/>
  <c r="S117" i="7"/>
  <c r="W117" i="7"/>
  <c r="AA117" i="7"/>
  <c r="AE117" i="7"/>
  <c r="AI117" i="7"/>
  <c r="T117" i="7"/>
  <c r="X117" i="7"/>
  <c r="AB117" i="7"/>
  <c r="AF117" i="7"/>
  <c r="AJ117" i="7"/>
  <c r="U117" i="7"/>
  <c r="Y117" i="7"/>
  <c r="AC117" i="7"/>
  <c r="AG117" i="7"/>
  <c r="AK117" i="7"/>
  <c r="T114" i="7"/>
  <c r="X114" i="7"/>
  <c r="AB114" i="7"/>
  <c r="AF114" i="7"/>
  <c r="AJ114" i="7"/>
  <c r="V114" i="7"/>
  <c r="AA114" i="7"/>
  <c r="AG114" i="7"/>
  <c r="AL114" i="7"/>
  <c r="U114" i="7"/>
  <c r="AC114" i="7"/>
  <c r="AI114" i="7"/>
  <c r="W114" i="7"/>
  <c r="AD114" i="7"/>
  <c r="AK114" i="7"/>
  <c r="Y114" i="7"/>
  <c r="AE114" i="7"/>
  <c r="S114" i="7"/>
  <c r="Z114" i="7"/>
  <c r="AH114" i="7"/>
  <c r="M114" i="7"/>
  <c r="V112" i="7"/>
  <c r="Z112" i="7"/>
  <c r="AD112" i="7"/>
  <c r="AH112" i="7"/>
  <c r="AL112" i="7"/>
  <c r="S112" i="7"/>
  <c r="W112" i="7"/>
  <c r="AA112" i="7"/>
  <c r="AE112" i="7"/>
  <c r="AI112" i="7"/>
  <c r="Y112" i="7"/>
  <c r="AG112" i="7"/>
  <c r="AB112" i="7"/>
  <c r="AK112" i="7"/>
  <c r="T112" i="7"/>
  <c r="AC112" i="7"/>
  <c r="U112" i="7"/>
  <c r="AF112" i="7"/>
  <c r="X112" i="7"/>
  <c r="AJ112" i="7"/>
  <c r="U107" i="7"/>
  <c r="Y107" i="7"/>
  <c r="AC107" i="7"/>
  <c r="AG107" i="7"/>
  <c r="AK107" i="7"/>
  <c r="V107" i="7"/>
  <c r="Z107" i="7"/>
  <c r="AD107" i="7"/>
  <c r="AH107" i="7"/>
  <c r="AL107" i="7"/>
  <c r="S107" i="7"/>
  <c r="W107" i="7"/>
  <c r="AA107" i="7"/>
  <c r="AE107" i="7"/>
  <c r="AI107" i="7"/>
  <c r="AF107" i="7"/>
  <c r="T107" i="7"/>
  <c r="AJ107" i="7"/>
  <c r="X107" i="7"/>
  <c r="AB107" i="7"/>
  <c r="M107" i="7"/>
  <c r="AJ373" i="7"/>
  <c r="AF373" i="7"/>
  <c r="AB373" i="7"/>
  <c r="X373" i="7"/>
  <c r="T373" i="7"/>
  <c r="AJ372" i="7"/>
  <c r="AF372" i="7"/>
  <c r="AB372" i="7"/>
  <c r="X372" i="7"/>
  <c r="T372" i="7"/>
  <c r="AK371" i="7"/>
  <c r="AG371" i="7"/>
  <c r="AC371" i="7"/>
  <c r="Y371" i="7"/>
  <c r="U371" i="7"/>
  <c r="AL370" i="7"/>
  <c r="AH370" i="7"/>
  <c r="AD370" i="7"/>
  <c r="Z370" i="7"/>
  <c r="V370" i="7"/>
  <c r="AL369" i="7"/>
  <c r="AH369" i="7"/>
  <c r="AD369" i="7"/>
  <c r="Z369" i="7"/>
  <c r="V369" i="7"/>
  <c r="AI368" i="7"/>
  <c r="AE368" i="7"/>
  <c r="AA368" i="7"/>
  <c r="W368" i="7"/>
  <c r="S368" i="7"/>
  <c r="AK367" i="7"/>
  <c r="AG367" i="7"/>
  <c r="AC367" i="7"/>
  <c r="Y367" i="7"/>
  <c r="U367" i="7"/>
  <c r="AJ366" i="7"/>
  <c r="AF366" i="7"/>
  <c r="AB366" i="7"/>
  <c r="X366" i="7"/>
  <c r="T366" i="7"/>
  <c r="AI365" i="7"/>
  <c r="AE365" i="7"/>
  <c r="AA365" i="7"/>
  <c r="W365" i="7"/>
  <c r="S365" i="7"/>
  <c r="AL364" i="7"/>
  <c r="AH364" i="7"/>
  <c r="AD364" i="7"/>
  <c r="Z364" i="7"/>
  <c r="V364" i="7"/>
  <c r="AK363" i="7"/>
  <c r="AG363" i="7"/>
  <c r="AC363" i="7"/>
  <c r="Y363" i="7"/>
  <c r="U363" i="7"/>
  <c r="AJ362" i="7"/>
  <c r="AF362" i="7"/>
  <c r="AB362" i="7"/>
  <c r="X362" i="7"/>
  <c r="T362" i="7"/>
  <c r="AI361" i="7"/>
  <c r="AE361" i="7"/>
  <c r="AA361" i="7"/>
  <c r="W361" i="7"/>
  <c r="S361" i="7"/>
  <c r="AL360" i="7"/>
  <c r="AH360" i="7"/>
  <c r="AD360" i="7"/>
  <c r="Z360" i="7"/>
  <c r="V360" i="7"/>
  <c r="AK359" i="7"/>
  <c r="AG359" i="7"/>
  <c r="AC359" i="7"/>
  <c r="Y359" i="7"/>
  <c r="U359" i="7"/>
  <c r="AJ358" i="7"/>
  <c r="AF358" i="7"/>
  <c r="AB358" i="7"/>
  <c r="X358" i="7"/>
  <c r="T358" i="7"/>
  <c r="AI357" i="7"/>
  <c r="AE357" i="7"/>
  <c r="AA357" i="7"/>
  <c r="W357" i="7"/>
  <c r="S357" i="7"/>
  <c r="AL356" i="7"/>
  <c r="AH356" i="7"/>
  <c r="AD356" i="7"/>
  <c r="Z356" i="7"/>
  <c r="V356" i="7"/>
  <c r="AK355" i="7"/>
  <c r="AG355" i="7"/>
  <c r="AC355" i="7"/>
  <c r="Y355" i="7"/>
  <c r="U355" i="7"/>
  <c r="AG354" i="7"/>
  <c r="Y354" i="7"/>
  <c r="AJ353" i="7"/>
  <c r="AB353" i="7"/>
  <c r="T353" i="7"/>
  <c r="AC352" i="7"/>
  <c r="AF351" i="7"/>
  <c r="AI350" i="7"/>
  <c r="S350" i="7"/>
  <c r="U103" i="7"/>
  <c r="Y103" i="7"/>
  <c r="AC103" i="7"/>
  <c r="AG103" i="7"/>
  <c r="AK103" i="7"/>
  <c r="V103" i="7"/>
  <c r="Z103" i="7"/>
  <c r="AD103" i="7"/>
  <c r="AH103" i="7"/>
  <c r="AL103" i="7"/>
  <c r="S103" i="7"/>
  <c r="W103" i="7"/>
  <c r="AA103" i="7"/>
  <c r="AE103" i="7"/>
  <c r="AI103" i="7"/>
  <c r="AB103" i="7"/>
  <c r="AF103" i="7"/>
  <c r="T103" i="7"/>
  <c r="AJ103" i="7"/>
  <c r="X103" i="7"/>
  <c r="U64" i="7"/>
  <c r="AC64" i="7"/>
  <c r="AG64" i="7"/>
  <c r="S64" i="7"/>
  <c r="X64" i="7"/>
  <c r="AD64" i="7"/>
  <c r="AI64" i="7"/>
  <c r="AE64" i="7"/>
  <c r="AJ64" i="7"/>
  <c r="AA64" i="7"/>
  <c r="AF64" i="7"/>
  <c r="AL64" i="7"/>
  <c r="AB64" i="7"/>
  <c r="AH64" i="7"/>
  <c r="W64" i="7"/>
  <c r="S60" i="7"/>
  <c r="W60" i="7"/>
  <c r="AA60" i="7"/>
  <c r="AE60" i="7"/>
  <c r="AI60" i="7"/>
  <c r="X60" i="7"/>
  <c r="AC60" i="7"/>
  <c r="AH60" i="7"/>
  <c r="T60" i="7"/>
  <c r="Y60" i="7"/>
  <c r="AD60" i="7"/>
  <c r="AJ60" i="7"/>
  <c r="Z60" i="7"/>
  <c r="AF60" i="7"/>
  <c r="AK60" i="7"/>
  <c r="AL60" i="7"/>
  <c r="AB60" i="7"/>
  <c r="Z59" i="7"/>
  <c r="AD59" i="7"/>
  <c r="AH59" i="7"/>
  <c r="AL59" i="7"/>
  <c r="X59" i="7"/>
  <c r="AB59" i="7"/>
  <c r="AJ59" i="7"/>
  <c r="W59" i="7"/>
  <c r="AE59" i="7"/>
  <c r="Y59" i="7"/>
  <c r="AG59" i="7"/>
  <c r="S59" i="7"/>
  <c r="AA59" i="7"/>
  <c r="AI59" i="7"/>
  <c r="AC59" i="7"/>
  <c r="AK59" i="7"/>
  <c r="Y55" i="7"/>
  <c r="AC55" i="7"/>
  <c r="AG55" i="7"/>
  <c r="AK55" i="7"/>
  <c r="S55" i="7"/>
  <c r="W55" i="7"/>
  <c r="AA55" i="7"/>
  <c r="AE55" i="7"/>
  <c r="AI55" i="7"/>
  <c r="AD55" i="7"/>
  <c r="AL55" i="7"/>
  <c r="X55" i="7"/>
  <c r="AF55" i="7"/>
  <c r="Z55" i="7"/>
  <c r="AH55" i="7"/>
  <c r="T55" i="7"/>
  <c r="AJ55" i="7"/>
  <c r="W51" i="7"/>
  <c r="AA51" i="7"/>
  <c r="AE51" i="7"/>
  <c r="AI51" i="7"/>
  <c r="V51" i="7"/>
  <c r="AB51" i="7"/>
  <c r="AG51" i="7"/>
  <c r="AL51" i="7"/>
  <c r="T51" i="7"/>
  <c r="Y51" i="7"/>
  <c r="AD51" i="7"/>
  <c r="AJ51" i="7"/>
  <c r="AC51" i="7"/>
  <c r="AF51" i="7"/>
  <c r="AH51" i="7"/>
  <c r="Z51" i="7"/>
  <c r="AK51" i="7"/>
  <c r="V90" i="7"/>
  <c r="Z90" i="7"/>
  <c r="AD90" i="7"/>
  <c r="AH90" i="7"/>
  <c r="AL90" i="7"/>
  <c r="S90" i="7"/>
  <c r="X90" i="7"/>
  <c r="AC90" i="7"/>
  <c r="AI90" i="7"/>
  <c r="T90" i="7"/>
  <c r="Y90" i="7"/>
  <c r="AE90" i="7"/>
  <c r="AJ90" i="7"/>
  <c r="U90" i="7"/>
  <c r="AA90" i="7"/>
  <c r="AF90" i="7"/>
  <c r="AK90" i="7"/>
  <c r="AB90" i="7"/>
  <c r="AG90" i="7"/>
  <c r="W90" i="7"/>
  <c r="T80" i="7"/>
  <c r="X80" i="7"/>
  <c r="AB80" i="7"/>
  <c r="AF80" i="7"/>
  <c r="AJ80" i="7"/>
  <c r="U80" i="7"/>
  <c r="Y80" i="7"/>
  <c r="AC80" i="7"/>
  <c r="AG80" i="7"/>
  <c r="AK80" i="7"/>
  <c r="V80" i="7"/>
  <c r="Z80" i="7"/>
  <c r="AD80" i="7"/>
  <c r="AH80" i="7"/>
  <c r="AL80" i="7"/>
  <c r="W80" i="7"/>
  <c r="AA80" i="7"/>
  <c r="AE80" i="7"/>
  <c r="AI80" i="7"/>
  <c r="S80" i="7"/>
  <c r="S74" i="7"/>
  <c r="W74" i="7"/>
  <c r="AA74" i="7"/>
  <c r="AE74" i="7"/>
  <c r="AI74" i="7"/>
  <c r="T74" i="7"/>
  <c r="X74" i="7"/>
  <c r="AB74" i="7"/>
  <c r="AF74" i="7"/>
  <c r="AJ74" i="7"/>
  <c r="Z74" i="7"/>
  <c r="AH74" i="7"/>
  <c r="U74" i="7"/>
  <c r="AC74" i="7"/>
  <c r="AK74" i="7"/>
  <c r="V74" i="7"/>
  <c r="AD74" i="7"/>
  <c r="AL74" i="7"/>
  <c r="Y74" i="7"/>
  <c r="AG74" i="7"/>
  <c r="U70" i="7"/>
  <c r="Y70" i="7"/>
  <c r="AC70" i="7"/>
  <c r="AG70" i="7"/>
  <c r="AK70" i="7"/>
  <c r="V70" i="7"/>
  <c r="Z70" i="7"/>
  <c r="AD70" i="7"/>
  <c r="AH70" i="7"/>
  <c r="AL70" i="7"/>
  <c r="W70" i="7"/>
  <c r="AE70" i="7"/>
  <c r="X70" i="7"/>
  <c r="AF70" i="7"/>
  <c r="S70" i="7"/>
  <c r="AA70" i="7"/>
  <c r="AI70" i="7"/>
  <c r="T70" i="7"/>
  <c r="AB70" i="7"/>
  <c r="AJ70" i="7"/>
  <c r="V332" i="7"/>
  <c r="Z332" i="7"/>
  <c r="AD332" i="7"/>
  <c r="AH332" i="7"/>
  <c r="AL332" i="7"/>
  <c r="S332" i="7"/>
  <c r="W332" i="7"/>
  <c r="AA332" i="7"/>
  <c r="AE332" i="7"/>
  <c r="AI332" i="7"/>
  <c r="T332" i="7"/>
  <c r="X332" i="7"/>
  <c r="AB332" i="7"/>
  <c r="AF332" i="7"/>
  <c r="AJ332" i="7"/>
  <c r="U332" i="7"/>
  <c r="Y332" i="7"/>
  <c r="AC332" i="7"/>
  <c r="AG332" i="7"/>
  <c r="AK332" i="7"/>
  <c r="U293" i="7"/>
  <c r="Y293" i="7"/>
  <c r="AC293" i="7"/>
  <c r="AG293" i="7"/>
  <c r="AK293" i="7"/>
  <c r="V293" i="7"/>
  <c r="Z293" i="7"/>
  <c r="AD293" i="7"/>
  <c r="AH293" i="7"/>
  <c r="AL293" i="7"/>
  <c r="S293" i="7"/>
  <c r="W293" i="7"/>
  <c r="AA293" i="7"/>
  <c r="AE293" i="7"/>
  <c r="AI293" i="7"/>
  <c r="X293" i="7"/>
  <c r="AB293" i="7"/>
  <c r="AF293" i="7"/>
  <c r="T293" i="7"/>
  <c r="AJ293" i="7"/>
  <c r="S251" i="7"/>
  <c r="W251" i="7"/>
  <c r="AA251" i="7"/>
  <c r="AE251" i="7"/>
  <c r="AI251" i="7"/>
  <c r="T251" i="7"/>
  <c r="X251" i="7"/>
  <c r="AB251" i="7"/>
  <c r="AF251" i="7"/>
  <c r="AJ251" i="7"/>
  <c r="U251" i="7"/>
  <c r="Y251" i="7"/>
  <c r="AC251" i="7"/>
  <c r="AG251" i="7"/>
  <c r="AK251" i="7"/>
  <c r="V251" i="7"/>
  <c r="Z251" i="7"/>
  <c r="AD251" i="7"/>
  <c r="AH251" i="7"/>
  <c r="AL251" i="7"/>
  <c r="T246" i="7"/>
  <c r="X246" i="7"/>
  <c r="AB246" i="7"/>
  <c r="AF246" i="7"/>
  <c r="AJ246" i="7"/>
  <c r="V246" i="7"/>
  <c r="Z246" i="7"/>
  <c r="AD246" i="7"/>
  <c r="AH246" i="7"/>
  <c r="AL246" i="7"/>
  <c r="U246" i="7"/>
  <c r="AC246" i="7"/>
  <c r="AK246" i="7"/>
  <c r="W246" i="7"/>
  <c r="AE246" i="7"/>
  <c r="Y246" i="7"/>
  <c r="AG246" i="7"/>
  <c r="S246" i="7"/>
  <c r="AA246" i="7"/>
  <c r="AI246" i="7"/>
  <c r="V235" i="7"/>
  <c r="Z235" i="7"/>
  <c r="AD235" i="7"/>
  <c r="AH235" i="7"/>
  <c r="AL235" i="7"/>
  <c r="S235" i="7"/>
  <c r="W235" i="7"/>
  <c r="AA235" i="7"/>
  <c r="AE235" i="7"/>
  <c r="AI235" i="7"/>
  <c r="T235" i="7"/>
  <c r="X235" i="7"/>
  <c r="AB235" i="7"/>
  <c r="AF235" i="7"/>
  <c r="AJ235" i="7"/>
  <c r="U235" i="7"/>
  <c r="AK235" i="7"/>
  <c r="Y235" i="7"/>
  <c r="AC235" i="7"/>
  <c r="AG235" i="7"/>
  <c r="U223" i="7"/>
  <c r="Y223" i="7"/>
  <c r="AC223" i="7"/>
  <c r="AG223" i="7"/>
  <c r="AK223" i="7"/>
  <c r="V223" i="7"/>
  <c r="Z223" i="7"/>
  <c r="AD223" i="7"/>
  <c r="AH223" i="7"/>
  <c r="AL223" i="7"/>
  <c r="S223" i="7"/>
  <c r="W223" i="7"/>
  <c r="AA223" i="7"/>
  <c r="AE223" i="7"/>
  <c r="AI223" i="7"/>
  <c r="X223" i="7"/>
  <c r="AB223" i="7"/>
  <c r="AF223" i="7"/>
  <c r="T223" i="7"/>
  <c r="AJ223" i="7"/>
  <c r="T217" i="7"/>
  <c r="X217" i="7"/>
  <c r="AB217" i="7"/>
  <c r="AF217" i="7"/>
  <c r="AJ217" i="7"/>
  <c r="S217" i="7"/>
  <c r="Y217" i="7"/>
  <c r="AD217" i="7"/>
  <c r="AI217" i="7"/>
  <c r="U217" i="7"/>
  <c r="Z217" i="7"/>
  <c r="AE217" i="7"/>
  <c r="AK217" i="7"/>
  <c r="V217" i="7"/>
  <c r="AA217" i="7"/>
  <c r="AG217" i="7"/>
  <c r="AL217" i="7"/>
  <c r="W217" i="7"/>
  <c r="AC217" i="7"/>
  <c r="AH217" i="7"/>
  <c r="T213" i="7"/>
  <c r="X213" i="7"/>
  <c r="AB213" i="7"/>
  <c r="AF213" i="7"/>
  <c r="AJ213" i="7"/>
  <c r="U213" i="7"/>
  <c r="Z213" i="7"/>
  <c r="AE213" i="7"/>
  <c r="AK213" i="7"/>
  <c r="V213" i="7"/>
  <c r="AA213" i="7"/>
  <c r="AG213" i="7"/>
  <c r="AL213" i="7"/>
  <c r="W213" i="7"/>
  <c r="AC213" i="7"/>
  <c r="AH213" i="7"/>
  <c r="AD213" i="7"/>
  <c r="AI213" i="7"/>
  <c r="S213" i="7"/>
  <c r="Y213" i="7"/>
  <c r="V164" i="7"/>
  <c r="Z164" i="7"/>
  <c r="AD164" i="7"/>
  <c r="AH164" i="7"/>
  <c r="AL164" i="7"/>
  <c r="S164" i="7"/>
  <c r="W164" i="7"/>
  <c r="AA164" i="7"/>
  <c r="AE164" i="7"/>
  <c r="AI164" i="7"/>
  <c r="T164" i="7"/>
  <c r="X164" i="7"/>
  <c r="AB164" i="7"/>
  <c r="AF164" i="7"/>
  <c r="AJ164" i="7"/>
  <c r="U164" i="7"/>
  <c r="Y164" i="7"/>
  <c r="AC164" i="7"/>
  <c r="AG164" i="7"/>
  <c r="AK164" i="7"/>
  <c r="U159" i="7"/>
  <c r="Y159" i="7"/>
  <c r="AC159" i="7"/>
  <c r="AG159" i="7"/>
  <c r="AK159" i="7"/>
  <c r="V159" i="7"/>
  <c r="Z159" i="7"/>
  <c r="AD159" i="7"/>
  <c r="AH159" i="7"/>
  <c r="AL159" i="7"/>
  <c r="S159" i="7"/>
  <c r="W159" i="7"/>
  <c r="AA159" i="7"/>
  <c r="AE159" i="7"/>
  <c r="AI159" i="7"/>
  <c r="T159" i="7"/>
  <c r="X159" i="7"/>
  <c r="AB159" i="7"/>
  <c r="AF159" i="7"/>
  <c r="AJ159" i="7"/>
  <c r="V140" i="7"/>
  <c r="Z140" i="7"/>
  <c r="AD140" i="7"/>
  <c r="AH140" i="7"/>
  <c r="AL140" i="7"/>
  <c r="S140" i="7"/>
  <c r="W140" i="7"/>
  <c r="AA140" i="7"/>
  <c r="AE140" i="7"/>
  <c r="AI140" i="7"/>
  <c r="T140" i="7"/>
  <c r="X140" i="7"/>
  <c r="AB140" i="7"/>
  <c r="AF140" i="7"/>
  <c r="AJ140" i="7"/>
  <c r="U140" i="7"/>
  <c r="Y140" i="7"/>
  <c r="AC140" i="7"/>
  <c r="AG140" i="7"/>
  <c r="AK140" i="7"/>
  <c r="S105" i="7"/>
  <c r="W105" i="7"/>
  <c r="AA105" i="7"/>
  <c r="AE105" i="7"/>
  <c r="AI105" i="7"/>
  <c r="T105" i="7"/>
  <c r="X105" i="7"/>
  <c r="AB105" i="7"/>
  <c r="AF105" i="7"/>
  <c r="AJ105" i="7"/>
  <c r="U105" i="7"/>
  <c r="Y105" i="7"/>
  <c r="AC105" i="7"/>
  <c r="AG105" i="7"/>
  <c r="AK105" i="7"/>
  <c r="V105" i="7"/>
  <c r="AL105" i="7"/>
  <c r="Z105" i="7"/>
  <c r="AD105" i="7"/>
  <c r="AH105" i="7"/>
  <c r="S47" i="7"/>
  <c r="W47" i="7"/>
  <c r="AA47" i="7"/>
  <c r="AE47" i="7"/>
  <c r="AI47" i="7"/>
  <c r="U47" i="7"/>
  <c r="Z47" i="7"/>
  <c r="AF47" i="7"/>
  <c r="AK47" i="7"/>
  <c r="X47" i="7"/>
  <c r="AC47" i="7"/>
  <c r="AH47" i="7"/>
  <c r="AB47" i="7"/>
  <c r="AL47" i="7"/>
  <c r="AD47" i="7"/>
  <c r="V47" i="7"/>
  <c r="AG47" i="7"/>
  <c r="Y47" i="7"/>
  <c r="AJ47" i="7"/>
  <c r="AB46" i="7"/>
  <c r="AJ46" i="7"/>
  <c r="AT46" i="7"/>
  <c r="BB46" i="7"/>
  <c r="BK46" i="7"/>
  <c r="BS46" i="7"/>
  <c r="CA46" i="7"/>
  <c r="CK46" i="7"/>
  <c r="CS46" i="7"/>
  <c r="DG46" i="7"/>
  <c r="DO46" i="7"/>
  <c r="DY46" i="7"/>
  <c r="EG46" i="7"/>
  <c r="EO46" i="7"/>
  <c r="EY46" i="7"/>
  <c r="FG46" i="7"/>
  <c r="FQ46" i="7"/>
  <c r="FY46" i="7"/>
  <c r="GG46" i="7"/>
  <c r="GQ46" i="7"/>
  <c r="GU46" i="7"/>
  <c r="HC46" i="7"/>
  <c r="HI46" i="7"/>
  <c r="HM46" i="7"/>
  <c r="HQ46" i="7"/>
  <c r="HU46" i="7"/>
  <c r="HY46" i="7"/>
  <c r="IE46" i="7"/>
  <c r="II46" i="7"/>
  <c r="IM46" i="7"/>
  <c r="IQ46" i="7"/>
  <c r="IU46" i="7"/>
  <c r="JA46" i="7"/>
  <c r="JE46" i="7"/>
  <c r="JI46" i="7"/>
  <c r="JM46" i="7"/>
  <c r="JQ46" i="7"/>
  <c r="Z66" i="7"/>
  <c r="AD66" i="7"/>
  <c r="AH66" i="7"/>
  <c r="AL66" i="7"/>
  <c r="W66" i="7"/>
  <c r="AE66" i="7"/>
  <c r="AI66" i="7"/>
  <c r="T66" i="7"/>
  <c r="AB66" i="7"/>
  <c r="AJ66" i="7"/>
  <c r="AC66" i="7"/>
  <c r="AK66" i="7"/>
  <c r="X66" i="7"/>
  <c r="AF66" i="7"/>
  <c r="Y66" i="7"/>
  <c r="AG66" i="7"/>
  <c r="S62" i="7"/>
  <c r="W62" i="7"/>
  <c r="AA62" i="7"/>
  <c r="AE62" i="7"/>
  <c r="X62" i="7"/>
  <c r="AB62" i="7"/>
  <c r="AF62" i="7"/>
  <c r="AJ62" i="7"/>
  <c r="Y62" i="7"/>
  <c r="AG62" i="7"/>
  <c r="Z62" i="7"/>
  <c r="AH62" i="7"/>
  <c r="AC62" i="7"/>
  <c r="AK62" i="7"/>
  <c r="AD62" i="7"/>
  <c r="AL62" i="7"/>
  <c r="W57" i="7"/>
  <c r="AA57" i="7"/>
  <c r="AE57" i="7"/>
  <c r="AI57" i="7"/>
  <c r="Y57" i="7"/>
  <c r="AJ57" i="7"/>
  <c r="U57" i="7"/>
  <c r="Z57" i="7"/>
  <c r="AF57" i="7"/>
  <c r="AK57" i="7"/>
  <c r="V57" i="7"/>
  <c r="AB57" i="7"/>
  <c r="AG57" i="7"/>
  <c r="AL57" i="7"/>
  <c r="X57" i="7"/>
  <c r="AC57" i="7"/>
  <c r="AH57" i="7"/>
  <c r="S53" i="7"/>
  <c r="W53" i="7"/>
  <c r="AA53" i="7"/>
  <c r="AE53" i="7"/>
  <c r="AI53" i="7"/>
  <c r="T53" i="7"/>
  <c r="Y53" i="7"/>
  <c r="AD53" i="7"/>
  <c r="AJ53" i="7"/>
  <c r="AF53" i="7"/>
  <c r="AK53" i="7"/>
  <c r="V53" i="7"/>
  <c r="AB53" i="7"/>
  <c r="AG53" i="7"/>
  <c r="AL53" i="7"/>
  <c r="AC53" i="7"/>
  <c r="AH53" i="7"/>
  <c r="X53" i="7"/>
  <c r="T92" i="7"/>
  <c r="X92" i="7"/>
  <c r="AB92" i="7"/>
  <c r="AF92" i="7"/>
  <c r="AJ92" i="7"/>
  <c r="W92" i="7"/>
  <c r="AC92" i="7"/>
  <c r="AH92" i="7"/>
  <c r="S92" i="7"/>
  <c r="Y92" i="7"/>
  <c r="AD92" i="7"/>
  <c r="AI92" i="7"/>
  <c r="U92" i="7"/>
  <c r="Z92" i="7"/>
  <c r="AE92" i="7"/>
  <c r="AK92" i="7"/>
  <c r="AG92" i="7"/>
  <c r="AL92" i="7"/>
  <c r="V92" i="7"/>
  <c r="AA92" i="7"/>
  <c r="U85" i="7"/>
  <c r="Y85" i="7"/>
  <c r="AC85" i="7"/>
  <c r="AG85" i="7"/>
  <c r="AK85" i="7"/>
  <c r="V85" i="7"/>
  <c r="Z85" i="7"/>
  <c r="AD85" i="7"/>
  <c r="AH85" i="7"/>
  <c r="AL85" i="7"/>
  <c r="S85" i="7"/>
  <c r="W85" i="7"/>
  <c r="AA85" i="7"/>
  <c r="AE85" i="7"/>
  <c r="AI85" i="7"/>
  <c r="X85" i="7"/>
  <c r="AB85" i="7"/>
  <c r="AF85" i="7"/>
  <c r="AJ85" i="7"/>
  <c r="T85" i="7"/>
  <c r="S83" i="7"/>
  <c r="W83" i="7"/>
  <c r="AA83" i="7"/>
  <c r="AE83" i="7"/>
  <c r="AI83" i="7"/>
  <c r="T83" i="7"/>
  <c r="X83" i="7"/>
  <c r="AB83" i="7"/>
  <c r="AF83" i="7"/>
  <c r="AJ83" i="7"/>
  <c r="U83" i="7"/>
  <c r="Y83" i="7"/>
  <c r="AC83" i="7"/>
  <c r="AG83" i="7"/>
  <c r="AK83" i="7"/>
  <c r="AD83" i="7"/>
  <c r="AH83" i="7"/>
  <c r="V83" i="7"/>
  <c r="AL83" i="7"/>
  <c r="Z83" i="7"/>
  <c r="U81" i="7"/>
  <c r="Y81" i="7"/>
  <c r="AC81" i="7"/>
  <c r="AG81" i="7"/>
  <c r="AK81" i="7"/>
  <c r="V81" i="7"/>
  <c r="Z81" i="7"/>
  <c r="AD81" i="7"/>
  <c r="AH81" i="7"/>
  <c r="AL81" i="7"/>
  <c r="S81" i="7"/>
  <c r="W81" i="7"/>
  <c r="AA81" i="7"/>
  <c r="AE81" i="7"/>
  <c r="AI81" i="7"/>
  <c r="T81" i="7"/>
  <c r="AJ81" i="7"/>
  <c r="X81" i="7"/>
  <c r="AB81" i="7"/>
  <c r="AF81" i="7"/>
  <c r="S79" i="7"/>
  <c r="W79" i="7"/>
  <c r="AA79" i="7"/>
  <c r="AE79" i="7"/>
  <c r="AI79" i="7"/>
  <c r="T79" i="7"/>
  <c r="X79" i="7"/>
  <c r="AB79" i="7"/>
  <c r="AF79" i="7"/>
  <c r="AJ79" i="7"/>
  <c r="U79" i="7"/>
  <c r="Y79" i="7"/>
  <c r="AC79" i="7"/>
  <c r="AG79" i="7"/>
  <c r="AK79" i="7"/>
  <c r="Z79" i="7"/>
  <c r="AD79" i="7"/>
  <c r="AH79" i="7"/>
  <c r="V79" i="7"/>
  <c r="AL79" i="7"/>
  <c r="V77" i="7"/>
  <c r="Z77" i="7"/>
  <c r="AD77" i="7"/>
  <c r="AH77" i="7"/>
  <c r="AL77" i="7"/>
  <c r="S77" i="7"/>
  <c r="W77" i="7"/>
  <c r="AA77" i="7"/>
  <c r="AE77" i="7"/>
  <c r="AI77" i="7"/>
  <c r="Y77" i="7"/>
  <c r="AG77" i="7"/>
  <c r="T77" i="7"/>
  <c r="AB77" i="7"/>
  <c r="AJ77" i="7"/>
  <c r="U77" i="7"/>
  <c r="AC77" i="7"/>
  <c r="AK77" i="7"/>
  <c r="AF77" i="7"/>
  <c r="X77" i="7"/>
  <c r="T75" i="7"/>
  <c r="X75" i="7"/>
  <c r="AB75" i="7"/>
  <c r="AF75" i="7"/>
  <c r="AJ75" i="7"/>
  <c r="U75" i="7"/>
  <c r="Y75" i="7"/>
  <c r="AC75" i="7"/>
  <c r="AG75" i="7"/>
  <c r="AK75" i="7"/>
  <c r="W75" i="7"/>
  <c r="AE75" i="7"/>
  <c r="Z75" i="7"/>
  <c r="AH75" i="7"/>
  <c r="S75" i="7"/>
  <c r="AA75" i="7"/>
  <c r="AI75" i="7"/>
  <c r="AL75" i="7"/>
  <c r="V75" i="7"/>
  <c r="AD75" i="7"/>
  <c r="T73" i="7"/>
  <c r="X73" i="7"/>
  <c r="AB73" i="7"/>
  <c r="AF73" i="7"/>
  <c r="AJ73" i="7"/>
  <c r="U73" i="7"/>
  <c r="Z73" i="7"/>
  <c r="AE73" i="7"/>
  <c r="AK73" i="7"/>
  <c r="V73" i="7"/>
  <c r="AA73" i="7"/>
  <c r="AG73" i="7"/>
  <c r="AL73" i="7"/>
  <c r="W73" i="7"/>
  <c r="AC73" i="7"/>
  <c r="AH73" i="7"/>
  <c r="AI73" i="7"/>
  <c r="S73" i="7"/>
  <c r="Y73" i="7"/>
  <c r="AD73" i="7"/>
  <c r="V71" i="7"/>
  <c r="Z71" i="7"/>
  <c r="AD71" i="7"/>
  <c r="AH71" i="7"/>
  <c r="AL71" i="7"/>
  <c r="S71" i="7"/>
  <c r="W71" i="7"/>
  <c r="AA71" i="7"/>
  <c r="AE71" i="7"/>
  <c r="AI71" i="7"/>
  <c r="T71" i="7"/>
  <c r="AB71" i="7"/>
  <c r="AJ71" i="7"/>
  <c r="U71" i="7"/>
  <c r="AC71" i="7"/>
  <c r="AK71" i="7"/>
  <c r="X71" i="7"/>
  <c r="AF71" i="7"/>
  <c r="Y71" i="7"/>
  <c r="AG71" i="7"/>
  <c r="T69" i="7"/>
  <c r="X69" i="7"/>
  <c r="AB69" i="7"/>
  <c r="AF69" i="7"/>
  <c r="AJ69" i="7"/>
  <c r="U69" i="7"/>
  <c r="Y69" i="7"/>
  <c r="AC69" i="7"/>
  <c r="AG69" i="7"/>
  <c r="AK69" i="7"/>
  <c r="Z69" i="7"/>
  <c r="AH69" i="7"/>
  <c r="S69" i="7"/>
  <c r="AA69" i="7"/>
  <c r="AI69" i="7"/>
  <c r="V69" i="7"/>
  <c r="AD69" i="7"/>
  <c r="AL69" i="7"/>
  <c r="AE69" i="7"/>
  <c r="W69" i="7"/>
  <c r="S67" i="7"/>
  <c r="W67" i="7"/>
  <c r="AA67" i="7"/>
  <c r="AE67" i="7"/>
  <c r="AI67" i="7"/>
  <c r="T67" i="7"/>
  <c r="X67" i="7"/>
  <c r="AB67" i="7"/>
  <c r="AF67" i="7"/>
  <c r="AJ67" i="7"/>
  <c r="Y67" i="7"/>
  <c r="AG67" i="7"/>
  <c r="Z67" i="7"/>
  <c r="AH67" i="7"/>
  <c r="U67" i="7"/>
  <c r="AC67" i="7"/>
  <c r="AK67" i="7"/>
  <c r="AL67" i="7"/>
  <c r="V67" i="7"/>
  <c r="AD67" i="7"/>
  <c r="V348" i="7"/>
  <c r="Z348" i="7"/>
  <c r="AD348" i="7"/>
  <c r="AH348" i="7"/>
  <c r="AL348" i="7"/>
  <c r="S348" i="7"/>
  <c r="W348" i="7"/>
  <c r="AA348" i="7"/>
  <c r="AE348" i="7"/>
  <c r="AI348" i="7"/>
  <c r="T348" i="7"/>
  <c r="X348" i="7"/>
  <c r="AB348" i="7"/>
  <c r="AF348" i="7"/>
  <c r="AJ348" i="7"/>
  <c r="U348" i="7"/>
  <c r="Y348" i="7"/>
  <c r="AC348" i="7"/>
  <c r="AG348" i="7"/>
  <c r="AK348" i="7"/>
  <c r="V344" i="7"/>
  <c r="Z344" i="7"/>
  <c r="AD344" i="7"/>
  <c r="AH344" i="7"/>
  <c r="AL344" i="7"/>
  <c r="S344" i="7"/>
  <c r="W344" i="7"/>
  <c r="AA344" i="7"/>
  <c r="AE344" i="7"/>
  <c r="AI344" i="7"/>
  <c r="T344" i="7"/>
  <c r="X344" i="7"/>
  <c r="AB344" i="7"/>
  <c r="AF344" i="7"/>
  <c r="AJ344" i="7"/>
  <c r="U344" i="7"/>
  <c r="Y344" i="7"/>
  <c r="AC344" i="7"/>
  <c r="AG344" i="7"/>
  <c r="AK344" i="7"/>
  <c r="V340" i="7"/>
  <c r="Z340" i="7"/>
  <c r="AD340" i="7"/>
  <c r="AH340" i="7"/>
  <c r="AL340" i="7"/>
  <c r="S340" i="7"/>
  <c r="W340" i="7"/>
  <c r="AA340" i="7"/>
  <c r="AE340" i="7"/>
  <c r="AI340" i="7"/>
  <c r="T340" i="7"/>
  <c r="X340" i="7"/>
  <c r="AB340" i="7"/>
  <c r="AF340" i="7"/>
  <c r="AJ340" i="7"/>
  <c r="U340" i="7"/>
  <c r="Y340" i="7"/>
  <c r="AC340" i="7"/>
  <c r="AG340" i="7"/>
  <c r="AK340" i="7"/>
  <c r="V336" i="7"/>
  <c r="Z336" i="7"/>
  <c r="AD336" i="7"/>
  <c r="AH336" i="7"/>
  <c r="AL336" i="7"/>
  <c r="S336" i="7"/>
  <c r="W336" i="7"/>
  <c r="AA336" i="7"/>
  <c r="AE336" i="7"/>
  <c r="AI336" i="7"/>
  <c r="T336" i="7"/>
  <c r="X336" i="7"/>
  <c r="AB336" i="7"/>
  <c r="AF336" i="7"/>
  <c r="AJ336" i="7"/>
  <c r="U336" i="7"/>
  <c r="Y336" i="7"/>
  <c r="AC336" i="7"/>
  <c r="AG336" i="7"/>
  <c r="AK336" i="7"/>
  <c r="T330" i="7"/>
  <c r="X330" i="7"/>
  <c r="AB330" i="7"/>
  <c r="AF330" i="7"/>
  <c r="AJ330" i="7"/>
  <c r="U330" i="7"/>
  <c r="Y330" i="7"/>
  <c r="AC330" i="7"/>
  <c r="AG330" i="7"/>
  <c r="AK330" i="7"/>
  <c r="V330" i="7"/>
  <c r="Z330" i="7"/>
  <c r="AD330" i="7"/>
  <c r="AH330" i="7"/>
  <c r="AL330" i="7"/>
  <c r="S330" i="7"/>
  <c r="W330" i="7"/>
  <c r="AA330" i="7"/>
  <c r="AE330" i="7"/>
  <c r="AI330" i="7"/>
  <c r="T326" i="7"/>
  <c r="X326" i="7"/>
  <c r="AB326" i="7"/>
  <c r="AF326" i="7"/>
  <c r="AJ326" i="7"/>
  <c r="U326" i="7"/>
  <c r="Y326" i="7"/>
  <c r="AC326" i="7"/>
  <c r="AG326" i="7"/>
  <c r="AK326" i="7"/>
  <c r="V326" i="7"/>
  <c r="Z326" i="7"/>
  <c r="AD326" i="7"/>
  <c r="AH326" i="7"/>
  <c r="AL326" i="7"/>
  <c r="S326" i="7"/>
  <c r="W326" i="7"/>
  <c r="AA326" i="7"/>
  <c r="AE326" i="7"/>
  <c r="AI326" i="7"/>
  <c r="V322" i="7"/>
  <c r="Z322" i="7"/>
  <c r="AD322" i="7"/>
  <c r="AH322" i="7"/>
  <c r="AL322" i="7"/>
  <c r="T322" i="7"/>
  <c r="X322" i="7"/>
  <c r="AB322" i="7"/>
  <c r="AF322" i="7"/>
  <c r="AJ322" i="7"/>
  <c r="S322" i="7"/>
  <c r="AA322" i="7"/>
  <c r="AI322" i="7"/>
  <c r="U322" i="7"/>
  <c r="AC322" i="7"/>
  <c r="AK322" i="7"/>
  <c r="W322" i="7"/>
  <c r="AE322" i="7"/>
  <c r="Y322" i="7"/>
  <c r="AG322" i="7"/>
  <c r="V318" i="7"/>
  <c r="Z318" i="7"/>
  <c r="AD318" i="7"/>
  <c r="AH318" i="7"/>
  <c r="AL318" i="7"/>
  <c r="T318" i="7"/>
  <c r="X318" i="7"/>
  <c r="AB318" i="7"/>
  <c r="AF318" i="7"/>
  <c r="AJ318" i="7"/>
  <c r="W318" i="7"/>
  <c r="AE318" i="7"/>
  <c r="Y318" i="7"/>
  <c r="AG318" i="7"/>
  <c r="S318" i="7"/>
  <c r="AA318" i="7"/>
  <c r="AI318" i="7"/>
  <c r="U318" i="7"/>
  <c r="AC318" i="7"/>
  <c r="AK318" i="7"/>
  <c r="V314" i="7"/>
  <c r="Z314" i="7"/>
  <c r="AD314" i="7"/>
  <c r="AH314" i="7"/>
  <c r="AL314" i="7"/>
  <c r="T314" i="7"/>
  <c r="X314" i="7"/>
  <c r="AB314" i="7"/>
  <c r="AF314" i="7"/>
  <c r="AJ314" i="7"/>
  <c r="S314" i="7"/>
  <c r="AA314" i="7"/>
  <c r="AI314" i="7"/>
  <c r="U314" i="7"/>
  <c r="AC314" i="7"/>
  <c r="AK314" i="7"/>
  <c r="W314" i="7"/>
  <c r="AE314" i="7"/>
  <c r="Y314" i="7"/>
  <c r="AG314" i="7"/>
  <c r="V310" i="7"/>
  <c r="Z310" i="7"/>
  <c r="AD310" i="7"/>
  <c r="AH310" i="7"/>
  <c r="AL310" i="7"/>
  <c r="T310" i="7"/>
  <c r="X310" i="7"/>
  <c r="AB310" i="7"/>
  <c r="AF310" i="7"/>
  <c r="AJ310" i="7"/>
  <c r="W310" i="7"/>
  <c r="AE310" i="7"/>
  <c r="Y310" i="7"/>
  <c r="AG310" i="7"/>
  <c r="S310" i="7"/>
  <c r="AA310" i="7"/>
  <c r="AI310" i="7"/>
  <c r="U310" i="7"/>
  <c r="AC310" i="7"/>
  <c r="AK310" i="7"/>
  <c r="V306" i="7"/>
  <c r="Z306" i="7"/>
  <c r="AD306" i="7"/>
  <c r="AH306" i="7"/>
  <c r="AL306" i="7"/>
  <c r="S306" i="7"/>
  <c r="T306" i="7"/>
  <c r="X306" i="7"/>
  <c r="AB306" i="7"/>
  <c r="AF306" i="7"/>
  <c r="AJ306" i="7"/>
  <c r="AA306" i="7"/>
  <c r="AI306" i="7"/>
  <c r="U306" i="7"/>
  <c r="AC306" i="7"/>
  <c r="AK306" i="7"/>
  <c r="W306" i="7"/>
  <c r="AE306" i="7"/>
  <c r="Y306" i="7"/>
  <c r="AG306" i="7"/>
  <c r="V302" i="7"/>
  <c r="Z302" i="7"/>
  <c r="AD302" i="7"/>
  <c r="AH302" i="7"/>
  <c r="AL302" i="7"/>
  <c r="S302" i="7"/>
  <c r="W302" i="7"/>
  <c r="AA302" i="7"/>
  <c r="AE302" i="7"/>
  <c r="AI302" i="7"/>
  <c r="T302" i="7"/>
  <c r="X302" i="7"/>
  <c r="AB302" i="7"/>
  <c r="AF302" i="7"/>
  <c r="AJ302" i="7"/>
  <c r="AC302" i="7"/>
  <c r="AG302" i="7"/>
  <c r="U302" i="7"/>
  <c r="AK302" i="7"/>
  <c r="Y302" i="7"/>
  <c r="S295" i="7"/>
  <c r="W295" i="7"/>
  <c r="AA295" i="7"/>
  <c r="AE295" i="7"/>
  <c r="AI295" i="7"/>
  <c r="T295" i="7"/>
  <c r="X295" i="7"/>
  <c r="AB295" i="7"/>
  <c r="AF295" i="7"/>
  <c r="AJ295" i="7"/>
  <c r="U295" i="7"/>
  <c r="Y295" i="7"/>
  <c r="AC295" i="7"/>
  <c r="AG295" i="7"/>
  <c r="AK295" i="7"/>
  <c r="AH295" i="7"/>
  <c r="V295" i="7"/>
  <c r="AL295" i="7"/>
  <c r="Z295" i="7"/>
  <c r="AD295" i="7"/>
  <c r="S291" i="7"/>
  <c r="W291" i="7"/>
  <c r="AA291" i="7"/>
  <c r="AE291" i="7"/>
  <c r="AI291" i="7"/>
  <c r="T291" i="7"/>
  <c r="X291" i="7"/>
  <c r="AB291" i="7"/>
  <c r="AF291" i="7"/>
  <c r="AJ291" i="7"/>
  <c r="U291" i="7"/>
  <c r="Y291" i="7"/>
  <c r="AC291" i="7"/>
  <c r="AG291" i="7"/>
  <c r="AK291" i="7"/>
  <c r="AD291" i="7"/>
  <c r="AH291" i="7"/>
  <c r="V291" i="7"/>
  <c r="AL291" i="7"/>
  <c r="Z291" i="7"/>
  <c r="S287" i="7"/>
  <c r="W287" i="7"/>
  <c r="AA287" i="7"/>
  <c r="AE287" i="7"/>
  <c r="AI287" i="7"/>
  <c r="T287" i="7"/>
  <c r="X287" i="7"/>
  <c r="AB287" i="7"/>
  <c r="AF287" i="7"/>
  <c r="AJ287" i="7"/>
  <c r="U287" i="7"/>
  <c r="Y287" i="7"/>
  <c r="AC287" i="7"/>
  <c r="AG287" i="7"/>
  <c r="AK287" i="7"/>
  <c r="Z287" i="7"/>
  <c r="AD287" i="7"/>
  <c r="AH287" i="7"/>
  <c r="V287" i="7"/>
  <c r="AL287" i="7"/>
  <c r="S283" i="7"/>
  <c r="W283" i="7"/>
  <c r="AA283" i="7"/>
  <c r="AE283" i="7"/>
  <c r="AI283" i="7"/>
  <c r="T283" i="7"/>
  <c r="X283" i="7"/>
  <c r="AB283" i="7"/>
  <c r="AF283" i="7"/>
  <c r="AJ283" i="7"/>
  <c r="U283" i="7"/>
  <c r="Y283" i="7"/>
  <c r="AC283" i="7"/>
  <c r="AG283" i="7"/>
  <c r="AK283" i="7"/>
  <c r="V283" i="7"/>
  <c r="AL283" i="7"/>
  <c r="Z283" i="7"/>
  <c r="AD283" i="7"/>
  <c r="AH283" i="7"/>
  <c r="HG274" i="7"/>
  <c r="U269" i="7"/>
  <c r="Y269" i="7"/>
  <c r="AC269" i="7"/>
  <c r="AG269" i="7"/>
  <c r="AK269" i="7"/>
  <c r="V269" i="7"/>
  <c r="Z269" i="7"/>
  <c r="AD269" i="7"/>
  <c r="AH269" i="7"/>
  <c r="AL269" i="7"/>
  <c r="S269" i="7"/>
  <c r="W269" i="7"/>
  <c r="AA269" i="7"/>
  <c r="AE269" i="7"/>
  <c r="AI269" i="7"/>
  <c r="T269" i="7"/>
  <c r="X269" i="7"/>
  <c r="AB269" i="7"/>
  <c r="AF269" i="7"/>
  <c r="AJ269" i="7"/>
  <c r="T268" i="7"/>
  <c r="X268" i="7"/>
  <c r="AB268" i="7"/>
  <c r="AF268" i="7"/>
  <c r="AJ268" i="7"/>
  <c r="U268" i="7"/>
  <c r="Y268" i="7"/>
  <c r="AC268" i="7"/>
  <c r="AG268" i="7"/>
  <c r="AK268" i="7"/>
  <c r="V268" i="7"/>
  <c r="Z268" i="7"/>
  <c r="AD268" i="7"/>
  <c r="AH268" i="7"/>
  <c r="AL268" i="7"/>
  <c r="S268" i="7"/>
  <c r="W268" i="7"/>
  <c r="AA268" i="7"/>
  <c r="AE268" i="7"/>
  <c r="AI268" i="7"/>
  <c r="S229" i="7"/>
  <c r="W229" i="7"/>
  <c r="AA229" i="7"/>
  <c r="AE229" i="7"/>
  <c r="AI229" i="7"/>
  <c r="T229" i="7"/>
  <c r="X229" i="7"/>
  <c r="AB229" i="7"/>
  <c r="AF229" i="7"/>
  <c r="AJ229" i="7"/>
  <c r="U229" i="7"/>
  <c r="Y229" i="7"/>
  <c r="AC229" i="7"/>
  <c r="AG229" i="7"/>
  <c r="AK229" i="7"/>
  <c r="V229" i="7"/>
  <c r="AL229" i="7"/>
  <c r="Z229" i="7"/>
  <c r="AD229" i="7"/>
  <c r="AH229" i="7"/>
  <c r="V228" i="7"/>
  <c r="Z228" i="7"/>
  <c r="AD228" i="7"/>
  <c r="AH228" i="7"/>
  <c r="AL228" i="7"/>
  <c r="S228" i="7"/>
  <c r="W228" i="7"/>
  <c r="AA228" i="7"/>
  <c r="AE228" i="7"/>
  <c r="AI228" i="7"/>
  <c r="T228" i="7"/>
  <c r="X228" i="7"/>
  <c r="AB228" i="7"/>
  <c r="AF228" i="7"/>
  <c r="AJ228" i="7"/>
  <c r="Y228" i="7"/>
  <c r="AC228" i="7"/>
  <c r="AG228" i="7"/>
  <c r="U228" i="7"/>
  <c r="AK228" i="7"/>
  <c r="U227" i="7"/>
  <c r="Y227" i="7"/>
  <c r="AC227" i="7"/>
  <c r="AG227" i="7"/>
  <c r="AK227" i="7"/>
  <c r="V227" i="7"/>
  <c r="Z227" i="7"/>
  <c r="AD227" i="7"/>
  <c r="AH227" i="7"/>
  <c r="AL227" i="7"/>
  <c r="S227" i="7"/>
  <c r="W227" i="7"/>
  <c r="AA227" i="7"/>
  <c r="AE227" i="7"/>
  <c r="AI227" i="7"/>
  <c r="AB227" i="7"/>
  <c r="AF227" i="7"/>
  <c r="T227" i="7"/>
  <c r="AJ227" i="7"/>
  <c r="X227" i="7"/>
  <c r="T226" i="7"/>
  <c r="X226" i="7"/>
  <c r="AB226" i="7"/>
  <c r="AF226" i="7"/>
  <c r="AJ226" i="7"/>
  <c r="U226" i="7"/>
  <c r="Y226" i="7"/>
  <c r="AC226" i="7"/>
  <c r="AG226" i="7"/>
  <c r="AK226" i="7"/>
  <c r="V226" i="7"/>
  <c r="Z226" i="7"/>
  <c r="AD226" i="7"/>
  <c r="AH226" i="7"/>
  <c r="AL226" i="7"/>
  <c r="AE226" i="7"/>
  <c r="S226" i="7"/>
  <c r="AI226" i="7"/>
  <c r="W226" i="7"/>
  <c r="AA226" i="7"/>
  <c r="S225" i="7"/>
  <c r="W225" i="7"/>
  <c r="AA225" i="7"/>
  <c r="AE225" i="7"/>
  <c r="AI225" i="7"/>
  <c r="T225" i="7"/>
  <c r="X225" i="7"/>
  <c r="AB225" i="7"/>
  <c r="AF225" i="7"/>
  <c r="AJ225" i="7"/>
  <c r="U225" i="7"/>
  <c r="Y225" i="7"/>
  <c r="AC225" i="7"/>
  <c r="AG225" i="7"/>
  <c r="AK225" i="7"/>
  <c r="AH225" i="7"/>
  <c r="V225" i="7"/>
  <c r="AL225" i="7"/>
  <c r="Z225" i="7"/>
  <c r="AD225" i="7"/>
  <c r="S221" i="7"/>
  <c r="W221" i="7"/>
  <c r="AA221" i="7"/>
  <c r="AE221" i="7"/>
  <c r="AI221" i="7"/>
  <c r="T221" i="7"/>
  <c r="X221" i="7"/>
  <c r="AB221" i="7"/>
  <c r="AF221" i="7"/>
  <c r="AJ221" i="7"/>
  <c r="U221" i="7"/>
  <c r="Y221" i="7"/>
  <c r="AC221" i="7"/>
  <c r="AG221" i="7"/>
  <c r="AK221" i="7"/>
  <c r="AD221" i="7"/>
  <c r="AH221" i="7"/>
  <c r="V221" i="7"/>
  <c r="AL221" i="7"/>
  <c r="Z221" i="7"/>
  <c r="U219" i="7"/>
  <c r="Y219" i="7"/>
  <c r="AC219" i="7"/>
  <c r="AG219" i="7"/>
  <c r="AK219" i="7"/>
  <c r="V219" i="7"/>
  <c r="Z219" i="7"/>
  <c r="AD219" i="7"/>
  <c r="AH219" i="7"/>
  <c r="AL219" i="7"/>
  <c r="S219" i="7"/>
  <c r="W219" i="7"/>
  <c r="AA219" i="7"/>
  <c r="AE219" i="7"/>
  <c r="AI219" i="7"/>
  <c r="T219" i="7"/>
  <c r="AJ219" i="7"/>
  <c r="X219" i="7"/>
  <c r="AB219" i="7"/>
  <c r="AF219" i="7"/>
  <c r="EV210" i="7"/>
  <c r="T209" i="7"/>
  <c r="X209" i="7"/>
  <c r="AB209" i="7"/>
  <c r="AF209" i="7"/>
  <c r="AJ209" i="7"/>
  <c r="V209" i="7"/>
  <c r="AA209" i="7"/>
  <c r="AG209" i="7"/>
  <c r="AL209" i="7"/>
  <c r="W209" i="7"/>
  <c r="AC209" i="7"/>
  <c r="AH209" i="7"/>
  <c r="S209" i="7"/>
  <c r="Y209" i="7"/>
  <c r="AD209" i="7"/>
  <c r="AI209" i="7"/>
  <c r="U209" i="7"/>
  <c r="Z209" i="7"/>
  <c r="AE209" i="7"/>
  <c r="AK209" i="7"/>
  <c r="U205" i="7"/>
  <c r="Y205" i="7"/>
  <c r="AC205" i="7"/>
  <c r="AG205" i="7"/>
  <c r="AK205" i="7"/>
  <c r="S205" i="7"/>
  <c r="X205" i="7"/>
  <c r="AD205" i="7"/>
  <c r="AI205" i="7"/>
  <c r="T205" i="7"/>
  <c r="Z205" i="7"/>
  <c r="AE205" i="7"/>
  <c r="AJ205" i="7"/>
  <c r="V205" i="7"/>
  <c r="AA205" i="7"/>
  <c r="AF205" i="7"/>
  <c r="AL205" i="7"/>
  <c r="AH205" i="7"/>
  <c r="W205" i="7"/>
  <c r="AB205" i="7"/>
  <c r="U201" i="7"/>
  <c r="Y201" i="7"/>
  <c r="AC201" i="7"/>
  <c r="AG201" i="7"/>
  <c r="AK201" i="7"/>
  <c r="V201" i="7"/>
  <c r="Z201" i="7"/>
  <c r="AD201" i="7"/>
  <c r="AH201" i="7"/>
  <c r="AL201" i="7"/>
  <c r="S201" i="7"/>
  <c r="W201" i="7"/>
  <c r="AA201" i="7"/>
  <c r="AE201" i="7"/>
  <c r="AI201" i="7"/>
  <c r="AF201" i="7"/>
  <c r="T201" i="7"/>
  <c r="AJ201" i="7"/>
  <c r="X201" i="7"/>
  <c r="AB201" i="7"/>
  <c r="U197" i="7"/>
  <c r="Y197" i="7"/>
  <c r="AC197" i="7"/>
  <c r="AG197" i="7"/>
  <c r="AK197" i="7"/>
  <c r="V197" i="7"/>
  <c r="Z197" i="7"/>
  <c r="AD197" i="7"/>
  <c r="AH197" i="7"/>
  <c r="AL197" i="7"/>
  <c r="S197" i="7"/>
  <c r="W197" i="7"/>
  <c r="AA197" i="7"/>
  <c r="AE197" i="7"/>
  <c r="AI197" i="7"/>
  <c r="AB197" i="7"/>
  <c r="AF197" i="7"/>
  <c r="T197" i="7"/>
  <c r="AJ197" i="7"/>
  <c r="X197" i="7"/>
  <c r="T196" i="7"/>
  <c r="X196" i="7"/>
  <c r="AB196" i="7"/>
  <c r="AF196" i="7"/>
  <c r="AJ196" i="7"/>
  <c r="U196" i="7"/>
  <c r="Y196" i="7"/>
  <c r="AC196" i="7"/>
  <c r="AG196" i="7"/>
  <c r="AK196" i="7"/>
  <c r="V196" i="7"/>
  <c r="Z196" i="7"/>
  <c r="AD196" i="7"/>
  <c r="AH196" i="7"/>
  <c r="AL196" i="7"/>
  <c r="AE196" i="7"/>
  <c r="S196" i="7"/>
  <c r="AI196" i="7"/>
  <c r="W196" i="7"/>
  <c r="AA196" i="7"/>
  <c r="M192" i="7"/>
  <c r="M189" i="7"/>
  <c r="M183" i="7"/>
  <c r="T179" i="7"/>
  <c r="X179" i="7"/>
  <c r="AB179" i="7"/>
  <c r="AF179" i="7"/>
  <c r="AJ179" i="7"/>
  <c r="U179" i="7"/>
  <c r="Y179" i="7"/>
  <c r="AC179" i="7"/>
  <c r="AG179" i="7"/>
  <c r="AK179" i="7"/>
  <c r="Z179" i="7"/>
  <c r="AH179" i="7"/>
  <c r="S179" i="7"/>
  <c r="AA179" i="7"/>
  <c r="AI179" i="7"/>
  <c r="V179" i="7"/>
  <c r="AD179" i="7"/>
  <c r="AL179" i="7"/>
  <c r="W179" i="7"/>
  <c r="AE179" i="7"/>
  <c r="M176" i="7"/>
  <c r="S174" i="7"/>
  <c r="W174" i="7"/>
  <c r="AA174" i="7"/>
  <c r="AE174" i="7"/>
  <c r="AI174" i="7"/>
  <c r="T174" i="7"/>
  <c r="X174" i="7"/>
  <c r="AB174" i="7"/>
  <c r="AF174" i="7"/>
  <c r="AJ174" i="7"/>
  <c r="Y174" i="7"/>
  <c r="AG174" i="7"/>
  <c r="Z174" i="7"/>
  <c r="AH174" i="7"/>
  <c r="U174" i="7"/>
  <c r="AC174" i="7"/>
  <c r="AK174" i="7"/>
  <c r="AL174" i="7"/>
  <c r="V174" i="7"/>
  <c r="AD174" i="7"/>
  <c r="U167" i="7"/>
  <c r="Y167" i="7"/>
  <c r="AC167" i="7"/>
  <c r="AG167" i="7"/>
  <c r="AK167" i="7"/>
  <c r="V167" i="7"/>
  <c r="Z167" i="7"/>
  <c r="AD167" i="7"/>
  <c r="AH167" i="7"/>
  <c r="AL167" i="7"/>
  <c r="S167" i="7"/>
  <c r="W167" i="7"/>
  <c r="AA167" i="7"/>
  <c r="AE167" i="7"/>
  <c r="AI167" i="7"/>
  <c r="T167" i="7"/>
  <c r="X167" i="7"/>
  <c r="AB167" i="7"/>
  <c r="AF167" i="7"/>
  <c r="AJ167" i="7"/>
  <c r="S165" i="7"/>
  <c r="W165" i="7"/>
  <c r="AA165" i="7"/>
  <c r="AE165" i="7"/>
  <c r="AI165" i="7"/>
  <c r="T165" i="7"/>
  <c r="X165" i="7"/>
  <c r="AB165" i="7"/>
  <c r="AF165" i="7"/>
  <c r="AJ165" i="7"/>
  <c r="U165" i="7"/>
  <c r="Y165" i="7"/>
  <c r="AC165" i="7"/>
  <c r="AG165" i="7"/>
  <c r="AK165" i="7"/>
  <c r="V165" i="7"/>
  <c r="Z165" i="7"/>
  <c r="AD165" i="7"/>
  <c r="AH165" i="7"/>
  <c r="AL165" i="7"/>
  <c r="U163" i="7"/>
  <c r="Y163" i="7"/>
  <c r="AC163" i="7"/>
  <c r="AG163" i="7"/>
  <c r="AK163" i="7"/>
  <c r="V163" i="7"/>
  <c r="Z163" i="7"/>
  <c r="AD163" i="7"/>
  <c r="AH163" i="7"/>
  <c r="AL163" i="7"/>
  <c r="S163" i="7"/>
  <c r="W163" i="7"/>
  <c r="AA163" i="7"/>
  <c r="AE163" i="7"/>
  <c r="AI163" i="7"/>
  <c r="T163" i="7"/>
  <c r="X163" i="7"/>
  <c r="AB163" i="7"/>
  <c r="AF163" i="7"/>
  <c r="AJ163" i="7"/>
  <c r="S157" i="7"/>
  <c r="W157" i="7"/>
  <c r="AA157" i="7"/>
  <c r="AE157" i="7"/>
  <c r="AI157" i="7"/>
  <c r="T157" i="7"/>
  <c r="X157" i="7"/>
  <c r="AB157" i="7"/>
  <c r="AF157" i="7"/>
  <c r="AJ157" i="7"/>
  <c r="U157" i="7"/>
  <c r="Y157" i="7"/>
  <c r="AC157" i="7"/>
  <c r="AG157" i="7"/>
  <c r="AK157" i="7"/>
  <c r="V157" i="7"/>
  <c r="Z157" i="7"/>
  <c r="AD157" i="7"/>
  <c r="AH157" i="7"/>
  <c r="AL157" i="7"/>
  <c r="V156" i="7"/>
  <c r="Z156" i="7"/>
  <c r="AD156" i="7"/>
  <c r="AH156" i="7"/>
  <c r="AL156" i="7"/>
  <c r="S156" i="7"/>
  <c r="W156" i="7"/>
  <c r="AA156" i="7"/>
  <c r="AE156" i="7"/>
  <c r="AI156" i="7"/>
  <c r="T156" i="7"/>
  <c r="X156" i="7"/>
  <c r="AB156" i="7"/>
  <c r="AF156" i="7"/>
  <c r="AJ156" i="7"/>
  <c r="U156" i="7"/>
  <c r="Y156" i="7"/>
  <c r="AC156" i="7"/>
  <c r="AG156" i="7"/>
  <c r="AK156" i="7"/>
  <c r="T138" i="7"/>
  <c r="X138" i="7"/>
  <c r="AB138" i="7"/>
  <c r="AF138" i="7"/>
  <c r="AJ138" i="7"/>
  <c r="U138" i="7"/>
  <c r="Y138" i="7"/>
  <c r="AC138" i="7"/>
  <c r="AG138" i="7"/>
  <c r="AK138" i="7"/>
  <c r="V138" i="7"/>
  <c r="Z138" i="7"/>
  <c r="AD138" i="7"/>
  <c r="AH138" i="7"/>
  <c r="AL138" i="7"/>
  <c r="S138" i="7"/>
  <c r="W138" i="7"/>
  <c r="AA138" i="7"/>
  <c r="AE138" i="7"/>
  <c r="AI138" i="7"/>
  <c r="T135" i="7"/>
  <c r="X135" i="7"/>
  <c r="AB135" i="7"/>
  <c r="AF135" i="7"/>
  <c r="AJ135" i="7"/>
  <c r="U135" i="7"/>
  <c r="Y135" i="7"/>
  <c r="AC135" i="7"/>
  <c r="AG135" i="7"/>
  <c r="AK135" i="7"/>
  <c r="V135" i="7"/>
  <c r="Z135" i="7"/>
  <c r="AD135" i="7"/>
  <c r="AH135" i="7"/>
  <c r="AL135" i="7"/>
  <c r="S135" i="7"/>
  <c r="W135" i="7"/>
  <c r="AA135" i="7"/>
  <c r="AE135" i="7"/>
  <c r="AI135" i="7"/>
  <c r="DA133" i="7"/>
  <c r="S131" i="7"/>
  <c r="W131" i="7"/>
  <c r="AA131" i="7"/>
  <c r="AE131" i="7"/>
  <c r="AI131" i="7"/>
  <c r="U131" i="7"/>
  <c r="Y131" i="7"/>
  <c r="AC131" i="7"/>
  <c r="AG131" i="7"/>
  <c r="AK131" i="7"/>
  <c r="V131" i="7"/>
  <c r="Z131" i="7"/>
  <c r="AD131" i="7"/>
  <c r="AH131" i="7"/>
  <c r="AL131" i="7"/>
  <c r="T131" i="7"/>
  <c r="AJ131" i="7"/>
  <c r="X131" i="7"/>
  <c r="AB131" i="7"/>
  <c r="AF131" i="7"/>
  <c r="V130" i="7"/>
  <c r="Z130" i="7"/>
  <c r="AD130" i="7"/>
  <c r="AH130" i="7"/>
  <c r="AL130" i="7"/>
  <c r="S130" i="7"/>
  <c r="W130" i="7"/>
  <c r="AA130" i="7"/>
  <c r="AE130" i="7"/>
  <c r="AI130" i="7"/>
  <c r="T130" i="7"/>
  <c r="X130" i="7"/>
  <c r="AB130" i="7"/>
  <c r="AF130" i="7"/>
  <c r="AJ130" i="7"/>
  <c r="U130" i="7"/>
  <c r="Y130" i="7"/>
  <c r="AC130" i="7"/>
  <c r="AG130" i="7"/>
  <c r="AK130" i="7"/>
  <c r="U129" i="7"/>
  <c r="Y129" i="7"/>
  <c r="AC129" i="7"/>
  <c r="AG129" i="7"/>
  <c r="AK129" i="7"/>
  <c r="V129" i="7"/>
  <c r="Z129" i="7"/>
  <c r="AD129" i="7"/>
  <c r="AH129" i="7"/>
  <c r="AL129" i="7"/>
  <c r="S129" i="7"/>
  <c r="W129" i="7"/>
  <c r="AA129" i="7"/>
  <c r="AE129" i="7"/>
  <c r="AI129" i="7"/>
  <c r="T129" i="7"/>
  <c r="X129" i="7"/>
  <c r="AB129" i="7"/>
  <c r="AF129" i="7"/>
  <c r="AJ129" i="7"/>
  <c r="S127" i="7"/>
  <c r="W127" i="7"/>
  <c r="AA127" i="7"/>
  <c r="AE127" i="7"/>
  <c r="AI127" i="7"/>
  <c r="T127" i="7"/>
  <c r="X127" i="7"/>
  <c r="AB127" i="7"/>
  <c r="AF127" i="7"/>
  <c r="AJ127" i="7"/>
  <c r="U127" i="7"/>
  <c r="Y127" i="7"/>
  <c r="AC127" i="7"/>
  <c r="AG127" i="7"/>
  <c r="AK127" i="7"/>
  <c r="V127" i="7"/>
  <c r="Z127" i="7"/>
  <c r="AD127" i="7"/>
  <c r="AH127" i="7"/>
  <c r="AL127" i="7"/>
  <c r="V126" i="7"/>
  <c r="Z126" i="7"/>
  <c r="AD126" i="7"/>
  <c r="AH126" i="7"/>
  <c r="AL126" i="7"/>
  <c r="S126" i="7"/>
  <c r="W126" i="7"/>
  <c r="AA126" i="7"/>
  <c r="AE126" i="7"/>
  <c r="AI126" i="7"/>
  <c r="T126" i="7"/>
  <c r="X126" i="7"/>
  <c r="AB126" i="7"/>
  <c r="AF126" i="7"/>
  <c r="AJ126" i="7"/>
  <c r="U126" i="7"/>
  <c r="Y126" i="7"/>
  <c r="AC126" i="7"/>
  <c r="AG126" i="7"/>
  <c r="AK126" i="7"/>
  <c r="U124" i="7"/>
  <c r="Y124" i="7"/>
  <c r="AC124" i="7"/>
  <c r="AG124" i="7"/>
  <c r="AK124" i="7"/>
  <c r="V124" i="7"/>
  <c r="Z124" i="7"/>
  <c r="AD124" i="7"/>
  <c r="AH124" i="7"/>
  <c r="AL124" i="7"/>
  <c r="S124" i="7"/>
  <c r="W124" i="7"/>
  <c r="AA124" i="7"/>
  <c r="AE124" i="7"/>
  <c r="AI124" i="7"/>
  <c r="T124" i="7"/>
  <c r="X124" i="7"/>
  <c r="AB124" i="7"/>
  <c r="AF124" i="7"/>
  <c r="AJ124" i="7"/>
  <c r="T123" i="7"/>
  <c r="X123" i="7"/>
  <c r="AB123" i="7"/>
  <c r="AF123" i="7"/>
  <c r="AJ123" i="7"/>
  <c r="V123" i="7"/>
  <c r="Z123" i="7"/>
  <c r="AD123" i="7"/>
  <c r="AH123" i="7"/>
  <c r="AL123" i="7"/>
  <c r="U123" i="7"/>
  <c r="AC123" i="7"/>
  <c r="AK123" i="7"/>
  <c r="W123" i="7"/>
  <c r="AE123" i="7"/>
  <c r="Y123" i="7"/>
  <c r="AG123" i="7"/>
  <c r="S123" i="7"/>
  <c r="AA123" i="7"/>
  <c r="AI123" i="7"/>
  <c r="V121" i="7"/>
  <c r="Z121" i="7"/>
  <c r="AD121" i="7"/>
  <c r="AH121" i="7"/>
  <c r="AL121" i="7"/>
  <c r="S121" i="7"/>
  <c r="W121" i="7"/>
  <c r="AA121" i="7"/>
  <c r="AE121" i="7"/>
  <c r="AI121" i="7"/>
  <c r="T121" i="7"/>
  <c r="X121" i="7"/>
  <c r="AB121" i="7"/>
  <c r="AF121" i="7"/>
  <c r="AJ121" i="7"/>
  <c r="AG121" i="7"/>
  <c r="U121" i="7"/>
  <c r="AK121" i="7"/>
  <c r="Y121" i="7"/>
  <c r="AC121" i="7"/>
  <c r="AI373" i="7"/>
  <c r="AE373" i="7"/>
  <c r="AA373" i="7"/>
  <c r="W373" i="7"/>
  <c r="S373" i="7"/>
  <c r="AI372" i="7"/>
  <c r="AE372" i="7"/>
  <c r="AA372" i="7"/>
  <c r="W372" i="7"/>
  <c r="S372" i="7"/>
  <c r="AJ371" i="7"/>
  <c r="AF371" i="7"/>
  <c r="AB371" i="7"/>
  <c r="X371" i="7"/>
  <c r="T371" i="7"/>
  <c r="AK370" i="7"/>
  <c r="AG370" i="7"/>
  <c r="AC370" i="7"/>
  <c r="Y370" i="7"/>
  <c r="U370" i="7"/>
  <c r="AK369" i="7"/>
  <c r="AG369" i="7"/>
  <c r="AC369" i="7"/>
  <c r="Y369" i="7"/>
  <c r="U369" i="7"/>
  <c r="AL368" i="7"/>
  <c r="AH368" i="7"/>
  <c r="AD368" i="7"/>
  <c r="Z368" i="7"/>
  <c r="V368" i="7"/>
  <c r="AJ367" i="7"/>
  <c r="AF367" i="7"/>
  <c r="AB367" i="7"/>
  <c r="X367" i="7"/>
  <c r="T367" i="7"/>
  <c r="AI366" i="7"/>
  <c r="AE366" i="7"/>
  <c r="AA366" i="7"/>
  <c r="W366" i="7"/>
  <c r="S366" i="7"/>
  <c r="AL365" i="7"/>
  <c r="AH365" i="7"/>
  <c r="AD365" i="7"/>
  <c r="Z365" i="7"/>
  <c r="V365" i="7"/>
  <c r="AK364" i="7"/>
  <c r="AG364" i="7"/>
  <c r="AC364" i="7"/>
  <c r="Y364" i="7"/>
  <c r="U364" i="7"/>
  <c r="AJ363" i="7"/>
  <c r="AF363" i="7"/>
  <c r="AB363" i="7"/>
  <c r="X363" i="7"/>
  <c r="T363" i="7"/>
  <c r="AI362" i="7"/>
  <c r="AE362" i="7"/>
  <c r="AA362" i="7"/>
  <c r="W362" i="7"/>
  <c r="S362" i="7"/>
  <c r="AL361" i="7"/>
  <c r="AH361" i="7"/>
  <c r="AD361" i="7"/>
  <c r="Z361" i="7"/>
  <c r="V361" i="7"/>
  <c r="AK360" i="7"/>
  <c r="AG360" i="7"/>
  <c r="AC360" i="7"/>
  <c r="Y360" i="7"/>
  <c r="U360" i="7"/>
  <c r="AJ359" i="7"/>
  <c r="AF359" i="7"/>
  <c r="AB359" i="7"/>
  <c r="X359" i="7"/>
  <c r="T359" i="7"/>
  <c r="AI358" i="7"/>
  <c r="AE358" i="7"/>
  <c r="AA358" i="7"/>
  <c r="W358" i="7"/>
  <c r="S358" i="7"/>
  <c r="AL357" i="7"/>
  <c r="AH357" i="7"/>
  <c r="AD357" i="7"/>
  <c r="Z357" i="7"/>
  <c r="V357" i="7"/>
  <c r="AK356" i="7"/>
  <c r="AG356" i="7"/>
  <c r="AC356" i="7"/>
  <c r="Y356" i="7"/>
  <c r="U356" i="7"/>
  <c r="AJ355" i="7"/>
  <c r="AF355" i="7"/>
  <c r="AB355" i="7"/>
  <c r="X355" i="7"/>
  <c r="T355" i="7"/>
  <c r="AE354" i="7"/>
  <c r="W354" i="7"/>
  <c r="AH353" i="7"/>
  <c r="Z353" i="7"/>
  <c r="Y352" i="7"/>
  <c r="AB351" i="7"/>
  <c r="AE350" i="7"/>
  <c r="U99" i="7"/>
  <c r="Y99" i="7"/>
  <c r="AC99" i="7"/>
  <c r="AG99" i="7"/>
  <c r="AK99" i="7"/>
  <c r="V99" i="7"/>
  <c r="Z99" i="7"/>
  <c r="AD99" i="7"/>
  <c r="AH99" i="7"/>
  <c r="AL99" i="7"/>
  <c r="S99" i="7"/>
  <c r="W99" i="7"/>
  <c r="AA99" i="7"/>
  <c r="AE99" i="7"/>
  <c r="AI99" i="7"/>
  <c r="X99" i="7"/>
  <c r="AB99" i="7"/>
  <c r="AF99" i="7"/>
  <c r="T99" i="7"/>
  <c r="AJ99" i="7"/>
  <c r="V50" i="7"/>
  <c r="Z50" i="7"/>
  <c r="AD50" i="7"/>
  <c r="AH50" i="7"/>
  <c r="AL50" i="7"/>
  <c r="S50" i="7"/>
  <c r="AA50" i="7"/>
  <c r="AE50" i="7"/>
  <c r="AI50" i="7"/>
  <c r="X50" i="7"/>
  <c r="AF50" i="7"/>
  <c r="T50" i="7"/>
  <c r="AB50" i="7"/>
  <c r="AJ50" i="7"/>
  <c r="AG50" i="7"/>
  <c r="U50" i="7"/>
  <c r="AK50" i="7"/>
  <c r="Y50" i="7"/>
  <c r="AC50" i="7"/>
  <c r="U89" i="7"/>
  <c r="Y89" i="7"/>
  <c r="AC89" i="7"/>
  <c r="AG89" i="7"/>
  <c r="AK89" i="7"/>
  <c r="V89" i="7"/>
  <c r="AA89" i="7"/>
  <c r="AF89" i="7"/>
  <c r="AL89" i="7"/>
  <c r="W89" i="7"/>
  <c r="AB89" i="7"/>
  <c r="AH89" i="7"/>
  <c r="S89" i="7"/>
  <c r="X89" i="7"/>
  <c r="AD89" i="7"/>
  <c r="AI89" i="7"/>
  <c r="AJ89" i="7"/>
  <c r="T89" i="7"/>
  <c r="Z89" i="7"/>
  <c r="AE89" i="7"/>
  <c r="T84" i="7"/>
  <c r="X84" i="7"/>
  <c r="AB84" i="7"/>
  <c r="AF84" i="7"/>
  <c r="AJ84" i="7"/>
  <c r="U84" i="7"/>
  <c r="Y84" i="7"/>
  <c r="AC84" i="7"/>
  <c r="AG84" i="7"/>
  <c r="AK84" i="7"/>
  <c r="V84" i="7"/>
  <c r="Z84" i="7"/>
  <c r="AD84" i="7"/>
  <c r="AH84" i="7"/>
  <c r="AL84" i="7"/>
  <c r="AA84" i="7"/>
  <c r="AE84" i="7"/>
  <c r="S84" i="7"/>
  <c r="AI84" i="7"/>
  <c r="W84" i="7"/>
  <c r="T78" i="7"/>
  <c r="X78" i="7"/>
  <c r="AB78" i="7"/>
  <c r="AF78" i="7"/>
  <c r="AJ78" i="7"/>
  <c r="S78" i="7"/>
  <c r="Y78" i="7"/>
  <c r="AD78" i="7"/>
  <c r="AI78" i="7"/>
  <c r="U78" i="7"/>
  <c r="Z78" i="7"/>
  <c r="AE78" i="7"/>
  <c r="AK78" i="7"/>
  <c r="V78" i="7"/>
  <c r="AA78" i="7"/>
  <c r="AG78" i="7"/>
  <c r="AL78" i="7"/>
  <c r="AC78" i="7"/>
  <c r="AH78" i="7"/>
  <c r="W78" i="7"/>
  <c r="S72" i="7"/>
  <c r="W72" i="7"/>
  <c r="AA72" i="7"/>
  <c r="AE72" i="7"/>
  <c r="AI72" i="7"/>
  <c r="X72" i="7"/>
  <c r="AC72" i="7"/>
  <c r="AH72" i="7"/>
  <c r="T72" i="7"/>
  <c r="Y72" i="7"/>
  <c r="AD72" i="7"/>
  <c r="AJ72" i="7"/>
  <c r="U72" i="7"/>
  <c r="Z72" i="7"/>
  <c r="AF72" i="7"/>
  <c r="AK72" i="7"/>
  <c r="V72" i="7"/>
  <c r="AB72" i="7"/>
  <c r="AG72" i="7"/>
  <c r="AL72" i="7"/>
  <c r="T346" i="7"/>
  <c r="X346" i="7"/>
  <c r="AB346" i="7"/>
  <c r="AF346" i="7"/>
  <c r="AJ346" i="7"/>
  <c r="U346" i="7"/>
  <c r="Y346" i="7"/>
  <c r="AC346" i="7"/>
  <c r="AG346" i="7"/>
  <c r="AK346" i="7"/>
  <c r="V346" i="7"/>
  <c r="Z346" i="7"/>
  <c r="AD346" i="7"/>
  <c r="AH346" i="7"/>
  <c r="AL346" i="7"/>
  <c r="S346" i="7"/>
  <c r="W346" i="7"/>
  <c r="AA346" i="7"/>
  <c r="AE346" i="7"/>
  <c r="AI346" i="7"/>
  <c r="T342" i="7"/>
  <c r="X342" i="7"/>
  <c r="AB342" i="7"/>
  <c r="AF342" i="7"/>
  <c r="AJ342" i="7"/>
  <c r="U342" i="7"/>
  <c r="Y342" i="7"/>
  <c r="AC342" i="7"/>
  <c r="AG342" i="7"/>
  <c r="AK342" i="7"/>
  <c r="V342" i="7"/>
  <c r="Z342" i="7"/>
  <c r="AD342" i="7"/>
  <c r="AH342" i="7"/>
  <c r="AL342" i="7"/>
  <c r="S342" i="7"/>
  <c r="W342" i="7"/>
  <c r="AA342" i="7"/>
  <c r="AE342" i="7"/>
  <c r="AI342" i="7"/>
  <c r="V338" i="7"/>
  <c r="Z338" i="7"/>
  <c r="AD338" i="7"/>
  <c r="AH338" i="7"/>
  <c r="AL338" i="7"/>
  <c r="S338" i="7"/>
  <c r="W338" i="7"/>
  <c r="AA338" i="7"/>
  <c r="AE338" i="7"/>
  <c r="AI338" i="7"/>
  <c r="T338" i="7"/>
  <c r="X338" i="7"/>
  <c r="AB338" i="7"/>
  <c r="AF338" i="7"/>
  <c r="AJ338" i="7"/>
  <c r="U338" i="7"/>
  <c r="Y338" i="7"/>
  <c r="AC338" i="7"/>
  <c r="AG338" i="7"/>
  <c r="AK338" i="7"/>
  <c r="T334" i="7"/>
  <c r="X334" i="7"/>
  <c r="AB334" i="7"/>
  <c r="AF334" i="7"/>
  <c r="AJ334" i="7"/>
  <c r="U334" i="7"/>
  <c r="Y334" i="7"/>
  <c r="AC334" i="7"/>
  <c r="AG334" i="7"/>
  <c r="AK334" i="7"/>
  <c r="V334" i="7"/>
  <c r="Z334" i="7"/>
  <c r="AD334" i="7"/>
  <c r="AH334" i="7"/>
  <c r="AL334" i="7"/>
  <c r="S334" i="7"/>
  <c r="W334" i="7"/>
  <c r="AA334" i="7"/>
  <c r="AE334" i="7"/>
  <c r="AI334" i="7"/>
  <c r="V324" i="7"/>
  <c r="Z324" i="7"/>
  <c r="AD324" i="7"/>
  <c r="AH324" i="7"/>
  <c r="AL324" i="7"/>
  <c r="S324" i="7"/>
  <c r="W324" i="7"/>
  <c r="AA324" i="7"/>
  <c r="AE324" i="7"/>
  <c r="AI324" i="7"/>
  <c r="T324" i="7"/>
  <c r="X324" i="7"/>
  <c r="AB324" i="7"/>
  <c r="AF324" i="7"/>
  <c r="AJ324" i="7"/>
  <c r="U324" i="7"/>
  <c r="Y324" i="7"/>
  <c r="AC324" i="7"/>
  <c r="AG324" i="7"/>
  <c r="AK324" i="7"/>
  <c r="T316" i="7"/>
  <c r="X316" i="7"/>
  <c r="AB316" i="7"/>
  <c r="AF316" i="7"/>
  <c r="AJ316" i="7"/>
  <c r="V316" i="7"/>
  <c r="Z316" i="7"/>
  <c r="AD316" i="7"/>
  <c r="AH316" i="7"/>
  <c r="AL316" i="7"/>
  <c r="U316" i="7"/>
  <c r="AC316" i="7"/>
  <c r="AK316" i="7"/>
  <c r="W316" i="7"/>
  <c r="AE316" i="7"/>
  <c r="Y316" i="7"/>
  <c r="AG316" i="7"/>
  <c r="S316" i="7"/>
  <c r="AA316" i="7"/>
  <c r="AI316" i="7"/>
  <c r="T308" i="7"/>
  <c r="X308" i="7"/>
  <c r="AB308" i="7"/>
  <c r="AF308" i="7"/>
  <c r="AJ308" i="7"/>
  <c r="V308" i="7"/>
  <c r="Z308" i="7"/>
  <c r="AD308" i="7"/>
  <c r="AH308" i="7"/>
  <c r="AL308" i="7"/>
  <c r="U308" i="7"/>
  <c r="AC308" i="7"/>
  <c r="AK308" i="7"/>
  <c r="W308" i="7"/>
  <c r="AE308" i="7"/>
  <c r="Y308" i="7"/>
  <c r="AG308" i="7"/>
  <c r="S308" i="7"/>
  <c r="AA308" i="7"/>
  <c r="AI308" i="7"/>
  <c r="T304" i="7"/>
  <c r="X304" i="7"/>
  <c r="AB304" i="7"/>
  <c r="AF304" i="7"/>
  <c r="AJ304" i="7"/>
  <c r="U304" i="7"/>
  <c r="Y304" i="7"/>
  <c r="AC304" i="7"/>
  <c r="AG304" i="7"/>
  <c r="AK304" i="7"/>
  <c r="V304" i="7"/>
  <c r="Z304" i="7"/>
  <c r="AD304" i="7"/>
  <c r="AH304" i="7"/>
  <c r="AL304" i="7"/>
  <c r="W304" i="7"/>
  <c r="AA304" i="7"/>
  <c r="AE304" i="7"/>
  <c r="S304" i="7"/>
  <c r="AI304" i="7"/>
  <c r="U297" i="7"/>
  <c r="Y297" i="7"/>
  <c r="AC297" i="7"/>
  <c r="AG297" i="7"/>
  <c r="AK297" i="7"/>
  <c r="V297" i="7"/>
  <c r="Z297" i="7"/>
  <c r="AD297" i="7"/>
  <c r="AH297" i="7"/>
  <c r="AL297" i="7"/>
  <c r="S297" i="7"/>
  <c r="W297" i="7"/>
  <c r="AA297" i="7"/>
  <c r="AE297" i="7"/>
  <c r="AI297" i="7"/>
  <c r="AB297" i="7"/>
  <c r="AF297" i="7"/>
  <c r="T297" i="7"/>
  <c r="AJ297" i="7"/>
  <c r="X297" i="7"/>
  <c r="V262" i="7"/>
  <c r="Z262" i="7"/>
  <c r="AD262" i="7"/>
  <c r="AH262" i="7"/>
  <c r="AL262" i="7"/>
  <c r="S262" i="7"/>
  <c r="W262" i="7"/>
  <c r="AA262" i="7"/>
  <c r="AE262" i="7"/>
  <c r="AI262" i="7"/>
  <c r="T262" i="7"/>
  <c r="X262" i="7"/>
  <c r="AB262" i="7"/>
  <c r="AF262" i="7"/>
  <c r="AJ262" i="7"/>
  <c r="U262" i="7"/>
  <c r="Y262" i="7"/>
  <c r="AC262" i="7"/>
  <c r="AG262" i="7"/>
  <c r="AK262" i="7"/>
  <c r="T252" i="7"/>
  <c r="X252" i="7"/>
  <c r="AB252" i="7"/>
  <c r="AF252" i="7"/>
  <c r="AJ252" i="7"/>
  <c r="U252" i="7"/>
  <c r="Y252" i="7"/>
  <c r="AC252" i="7"/>
  <c r="AG252" i="7"/>
  <c r="AK252" i="7"/>
  <c r="V252" i="7"/>
  <c r="Z252" i="7"/>
  <c r="AD252" i="7"/>
  <c r="AH252" i="7"/>
  <c r="AL252" i="7"/>
  <c r="S252" i="7"/>
  <c r="W252" i="7"/>
  <c r="AA252" i="7"/>
  <c r="AE252" i="7"/>
  <c r="AI252" i="7"/>
  <c r="V250" i="7"/>
  <c r="Z250" i="7"/>
  <c r="AD250" i="7"/>
  <c r="AH250" i="7"/>
  <c r="AL250" i="7"/>
  <c r="S250" i="7"/>
  <c r="W250" i="7"/>
  <c r="AA250" i="7"/>
  <c r="AE250" i="7"/>
  <c r="AI250" i="7"/>
  <c r="T250" i="7"/>
  <c r="X250" i="7"/>
  <c r="AB250" i="7"/>
  <c r="AF250" i="7"/>
  <c r="AJ250" i="7"/>
  <c r="U250" i="7"/>
  <c r="Y250" i="7"/>
  <c r="AC250" i="7"/>
  <c r="AG250" i="7"/>
  <c r="AK250" i="7"/>
  <c r="U238" i="7"/>
  <c r="Y238" i="7"/>
  <c r="AC238" i="7"/>
  <c r="AG238" i="7"/>
  <c r="AK238" i="7"/>
  <c r="V238" i="7"/>
  <c r="Z238" i="7"/>
  <c r="AD238" i="7"/>
  <c r="AH238" i="7"/>
  <c r="AL238" i="7"/>
  <c r="S238" i="7"/>
  <c r="W238" i="7"/>
  <c r="AA238" i="7"/>
  <c r="AE238" i="7"/>
  <c r="AI238" i="7"/>
  <c r="AB238" i="7"/>
  <c r="AF238" i="7"/>
  <c r="T238" i="7"/>
  <c r="AJ238" i="7"/>
  <c r="X238" i="7"/>
  <c r="T234" i="7"/>
  <c r="X234" i="7"/>
  <c r="AB234" i="7"/>
  <c r="AF234" i="7"/>
  <c r="AJ234" i="7"/>
  <c r="U234" i="7"/>
  <c r="Y234" i="7"/>
  <c r="AC234" i="7"/>
  <c r="AG234" i="7"/>
  <c r="AK234" i="7"/>
  <c r="V234" i="7"/>
  <c r="Z234" i="7"/>
  <c r="AD234" i="7"/>
  <c r="AH234" i="7"/>
  <c r="AL234" i="7"/>
  <c r="W234" i="7"/>
  <c r="AA234" i="7"/>
  <c r="AE234" i="7"/>
  <c r="S234" i="7"/>
  <c r="AI234" i="7"/>
  <c r="V232" i="7"/>
  <c r="Z232" i="7"/>
  <c r="AD232" i="7"/>
  <c r="AH232" i="7"/>
  <c r="AL232" i="7"/>
  <c r="S232" i="7"/>
  <c r="W232" i="7"/>
  <c r="AA232" i="7"/>
  <c r="AE232" i="7"/>
  <c r="AI232" i="7"/>
  <c r="T232" i="7"/>
  <c r="X232" i="7"/>
  <c r="AB232" i="7"/>
  <c r="AF232" i="7"/>
  <c r="AJ232" i="7"/>
  <c r="AC232" i="7"/>
  <c r="AG232" i="7"/>
  <c r="U232" i="7"/>
  <c r="AK232" i="7"/>
  <c r="Y232" i="7"/>
  <c r="U231" i="7"/>
  <c r="Y231" i="7"/>
  <c r="AC231" i="7"/>
  <c r="AG231" i="7"/>
  <c r="AK231" i="7"/>
  <c r="V231" i="7"/>
  <c r="Z231" i="7"/>
  <c r="AD231" i="7"/>
  <c r="AH231" i="7"/>
  <c r="AL231" i="7"/>
  <c r="S231" i="7"/>
  <c r="W231" i="7"/>
  <c r="AA231" i="7"/>
  <c r="AE231" i="7"/>
  <c r="AI231" i="7"/>
  <c r="AF231" i="7"/>
  <c r="T231" i="7"/>
  <c r="AJ231" i="7"/>
  <c r="X231" i="7"/>
  <c r="AB231" i="7"/>
  <c r="S207" i="7"/>
  <c r="W207" i="7"/>
  <c r="AA207" i="7"/>
  <c r="AE207" i="7"/>
  <c r="AI207" i="7"/>
  <c r="X207" i="7"/>
  <c r="AC207" i="7"/>
  <c r="AH207" i="7"/>
  <c r="T207" i="7"/>
  <c r="Y207" i="7"/>
  <c r="AD207" i="7"/>
  <c r="AJ207" i="7"/>
  <c r="U207" i="7"/>
  <c r="Z207" i="7"/>
  <c r="AF207" i="7"/>
  <c r="AK207" i="7"/>
  <c r="AL207" i="7"/>
  <c r="V207" i="7"/>
  <c r="AB207" i="7"/>
  <c r="AG207" i="7"/>
  <c r="S199" i="7"/>
  <c r="W199" i="7"/>
  <c r="AA199" i="7"/>
  <c r="AE199" i="7"/>
  <c r="AI199" i="7"/>
  <c r="T199" i="7"/>
  <c r="X199" i="7"/>
  <c r="AB199" i="7"/>
  <c r="AF199" i="7"/>
  <c r="AJ199" i="7"/>
  <c r="U199" i="7"/>
  <c r="Y199" i="7"/>
  <c r="AC199" i="7"/>
  <c r="AG199" i="7"/>
  <c r="AK199" i="7"/>
  <c r="V199" i="7"/>
  <c r="AL199" i="7"/>
  <c r="Z199" i="7"/>
  <c r="AD199" i="7"/>
  <c r="AH199" i="7"/>
  <c r="V193" i="7"/>
  <c r="Z193" i="7"/>
  <c r="AD193" i="7"/>
  <c r="AH193" i="7"/>
  <c r="AL193" i="7"/>
  <c r="U193" i="7"/>
  <c r="AA193" i="7"/>
  <c r="AF193" i="7"/>
  <c r="AK193" i="7"/>
  <c r="W193" i="7"/>
  <c r="AB193" i="7"/>
  <c r="AG193" i="7"/>
  <c r="S193" i="7"/>
  <c r="X193" i="7"/>
  <c r="AC193" i="7"/>
  <c r="AI193" i="7"/>
  <c r="AE193" i="7"/>
  <c r="AJ193" i="7"/>
  <c r="T193" i="7"/>
  <c r="Y193" i="7"/>
  <c r="T187" i="7"/>
  <c r="X187" i="7"/>
  <c r="AB187" i="7"/>
  <c r="AF187" i="7"/>
  <c r="AJ187" i="7"/>
  <c r="U187" i="7"/>
  <c r="Y187" i="7"/>
  <c r="AC187" i="7"/>
  <c r="AG187" i="7"/>
  <c r="AK187" i="7"/>
  <c r="Z187" i="7"/>
  <c r="AH187" i="7"/>
  <c r="S187" i="7"/>
  <c r="AA187" i="7"/>
  <c r="AI187" i="7"/>
  <c r="V187" i="7"/>
  <c r="AD187" i="7"/>
  <c r="AL187" i="7"/>
  <c r="W187" i="7"/>
  <c r="AE187" i="7"/>
  <c r="DE170" i="7"/>
  <c r="T166" i="7"/>
  <c r="X166" i="7"/>
  <c r="AB166" i="7"/>
  <c r="AF166" i="7"/>
  <c r="AJ166" i="7"/>
  <c r="U166" i="7"/>
  <c r="Y166" i="7"/>
  <c r="AC166" i="7"/>
  <c r="AG166" i="7"/>
  <c r="AK166" i="7"/>
  <c r="V166" i="7"/>
  <c r="Z166" i="7"/>
  <c r="AD166" i="7"/>
  <c r="AH166" i="7"/>
  <c r="AL166" i="7"/>
  <c r="S166" i="7"/>
  <c r="W166" i="7"/>
  <c r="AA166" i="7"/>
  <c r="AE166" i="7"/>
  <c r="AI166" i="7"/>
  <c r="U147" i="7"/>
  <c r="Y147" i="7"/>
  <c r="AC147" i="7"/>
  <c r="AG147" i="7"/>
  <c r="AK147" i="7"/>
  <c r="V147" i="7"/>
  <c r="Z147" i="7"/>
  <c r="AD147" i="7"/>
  <c r="AH147" i="7"/>
  <c r="AL147" i="7"/>
  <c r="S147" i="7"/>
  <c r="W147" i="7"/>
  <c r="AA147" i="7"/>
  <c r="AE147" i="7"/>
  <c r="AI147" i="7"/>
  <c r="X147" i="7"/>
  <c r="AB147" i="7"/>
  <c r="AF147" i="7"/>
  <c r="T147" i="7"/>
  <c r="AJ147" i="7"/>
  <c r="V144" i="7"/>
  <c r="Z144" i="7"/>
  <c r="AD144" i="7"/>
  <c r="AH144" i="7"/>
  <c r="AL144" i="7"/>
  <c r="S144" i="7"/>
  <c r="W144" i="7"/>
  <c r="AA144" i="7"/>
  <c r="AE144" i="7"/>
  <c r="AI144" i="7"/>
  <c r="T144" i="7"/>
  <c r="X144" i="7"/>
  <c r="AB144" i="7"/>
  <c r="AF144" i="7"/>
  <c r="AJ144" i="7"/>
  <c r="U144" i="7"/>
  <c r="Y144" i="7"/>
  <c r="AC144" i="7"/>
  <c r="AG144" i="7"/>
  <c r="AK144" i="7"/>
  <c r="T142" i="7"/>
  <c r="X142" i="7"/>
  <c r="AB142" i="7"/>
  <c r="AF142" i="7"/>
  <c r="AJ142" i="7"/>
  <c r="U142" i="7"/>
  <c r="Y142" i="7"/>
  <c r="AC142" i="7"/>
  <c r="AG142" i="7"/>
  <c r="AK142" i="7"/>
  <c r="V142" i="7"/>
  <c r="Z142" i="7"/>
  <c r="AD142" i="7"/>
  <c r="AH142" i="7"/>
  <c r="AL142" i="7"/>
  <c r="S142" i="7"/>
  <c r="W142" i="7"/>
  <c r="AA142" i="7"/>
  <c r="AE142" i="7"/>
  <c r="AI142" i="7"/>
  <c r="S101" i="7"/>
  <c r="W101" i="7"/>
  <c r="AA101" i="7"/>
  <c r="AE101" i="7"/>
  <c r="AI101" i="7"/>
  <c r="T101" i="7"/>
  <c r="X101" i="7"/>
  <c r="AB101" i="7"/>
  <c r="AF101" i="7"/>
  <c r="AJ101" i="7"/>
  <c r="U101" i="7"/>
  <c r="Y101" i="7"/>
  <c r="AC101" i="7"/>
  <c r="AG101" i="7"/>
  <c r="AK101" i="7"/>
  <c r="AH101" i="7"/>
  <c r="V101" i="7"/>
  <c r="AL101" i="7"/>
  <c r="Z101" i="7"/>
  <c r="AD101" i="7"/>
  <c r="X46" i="7"/>
  <c r="AF46" i="7"/>
  <c r="AP46" i="7"/>
  <c r="AX46" i="7"/>
  <c r="BF46" i="7"/>
  <c r="BO46" i="7"/>
  <c r="BW46" i="7"/>
  <c r="CG46" i="7"/>
  <c r="CO46" i="7"/>
  <c r="CW46" i="7"/>
  <c r="DC46" i="7"/>
  <c r="DK46" i="7"/>
  <c r="DS46" i="7"/>
  <c r="EC46" i="7"/>
  <c r="EK46" i="7"/>
  <c r="EU46" i="7"/>
  <c r="FC46" i="7"/>
  <c r="FK46" i="7"/>
  <c r="FU46" i="7"/>
  <c r="GC46" i="7"/>
  <c r="GM46" i="7"/>
  <c r="GY46" i="7"/>
  <c r="V104" i="7"/>
  <c r="Z104" i="7"/>
  <c r="AD104" i="7"/>
  <c r="AH104" i="7"/>
  <c r="AL104" i="7"/>
  <c r="S104" i="7"/>
  <c r="W104" i="7"/>
  <c r="AA104" i="7"/>
  <c r="AE104" i="7"/>
  <c r="AI104" i="7"/>
  <c r="T104" i="7"/>
  <c r="X104" i="7"/>
  <c r="AB104" i="7"/>
  <c r="AF104" i="7"/>
  <c r="AJ104" i="7"/>
  <c r="Y104" i="7"/>
  <c r="AC104" i="7"/>
  <c r="AG104" i="7"/>
  <c r="U104" i="7"/>
  <c r="AK104" i="7"/>
  <c r="V100" i="7"/>
  <c r="Z100" i="7"/>
  <c r="AD100" i="7"/>
  <c r="AH100" i="7"/>
  <c r="AL100" i="7"/>
  <c r="S100" i="7"/>
  <c r="W100" i="7"/>
  <c r="AA100" i="7"/>
  <c r="AE100" i="7"/>
  <c r="AI100" i="7"/>
  <c r="T100" i="7"/>
  <c r="X100" i="7"/>
  <c r="AB100" i="7"/>
  <c r="AF100" i="7"/>
  <c r="AJ100" i="7"/>
  <c r="U100" i="7"/>
  <c r="AK100" i="7"/>
  <c r="Y100" i="7"/>
  <c r="AC100" i="7"/>
  <c r="AG100" i="7"/>
  <c r="U46" i="7"/>
  <c r="Y46" i="7"/>
  <c r="AC46" i="7"/>
  <c r="AG46" i="7"/>
  <c r="AK46" i="7"/>
  <c r="AQ46" i="7"/>
  <c r="AU46" i="7"/>
  <c r="AY46" i="7"/>
  <c r="BC46" i="7"/>
  <c r="BG46" i="7"/>
  <c r="BL46" i="7"/>
  <c r="BP46" i="7"/>
  <c r="BT46" i="7"/>
  <c r="BX46" i="7"/>
  <c r="CB46" i="7"/>
  <c r="CH46" i="7"/>
  <c r="CL46" i="7"/>
  <c r="CP46" i="7"/>
  <c r="CT46" i="7"/>
  <c r="CX46" i="7"/>
  <c r="DD46" i="7"/>
  <c r="DH46" i="7"/>
  <c r="DL46" i="7"/>
  <c r="DP46" i="7"/>
  <c r="DT46" i="7"/>
  <c r="DZ46" i="7"/>
  <c r="ED46" i="7"/>
  <c r="EH46" i="7"/>
  <c r="EL46" i="7"/>
  <c r="EP46" i="7"/>
  <c r="EV46" i="7"/>
  <c r="EZ46" i="7"/>
  <c r="FD46" i="7"/>
  <c r="FH46" i="7"/>
  <c r="FL46" i="7"/>
  <c r="FR46" i="7"/>
  <c r="FV46" i="7"/>
  <c r="FZ46" i="7"/>
  <c r="GD46" i="7"/>
  <c r="GH46" i="7"/>
  <c r="GN46" i="7"/>
  <c r="GR46" i="7"/>
  <c r="GV46" i="7"/>
  <c r="GZ46" i="7"/>
  <c r="HD46" i="7"/>
  <c r="HJ46" i="7"/>
  <c r="HN46" i="7"/>
  <c r="HR46" i="7"/>
  <c r="HV46" i="7"/>
  <c r="HZ46" i="7"/>
  <c r="IF46" i="7"/>
  <c r="IJ46" i="7"/>
  <c r="IN46" i="7"/>
  <c r="IR46" i="7"/>
  <c r="IV46" i="7"/>
  <c r="JB46" i="7"/>
  <c r="JF46" i="7"/>
  <c r="JJ46" i="7"/>
  <c r="JN46" i="7"/>
  <c r="T63" i="7"/>
  <c r="X63" i="7"/>
  <c r="AB63" i="7"/>
  <c r="AF63" i="7"/>
  <c r="AC63" i="7"/>
  <c r="AG63" i="7"/>
  <c r="AK63" i="7"/>
  <c r="V63" i="7"/>
  <c r="AD63" i="7"/>
  <c r="AL63" i="7"/>
  <c r="W63" i="7"/>
  <c r="AE63" i="7"/>
  <c r="Z63" i="7"/>
  <c r="AH63" i="7"/>
  <c r="AA63" i="7"/>
  <c r="AI63" i="7"/>
  <c r="Y58" i="7"/>
  <c r="AC58" i="7"/>
  <c r="AG58" i="7"/>
  <c r="AK58" i="7"/>
  <c r="W58" i="7"/>
  <c r="AA58" i="7"/>
  <c r="AI58" i="7"/>
  <c r="Z58" i="7"/>
  <c r="AH58" i="7"/>
  <c r="AB58" i="7"/>
  <c r="AJ58" i="7"/>
  <c r="V58" i="7"/>
  <c r="AD58" i="7"/>
  <c r="AL58" i="7"/>
  <c r="X58" i="7"/>
  <c r="AF58" i="7"/>
  <c r="S54" i="7"/>
  <c r="W54" i="7"/>
  <c r="AE54" i="7"/>
  <c r="AI54" i="7"/>
  <c r="T54" i="7"/>
  <c r="X54" i="7"/>
  <c r="AB54" i="7"/>
  <c r="AF54" i="7"/>
  <c r="AJ54" i="7"/>
  <c r="U54" i="7"/>
  <c r="Y54" i="7"/>
  <c r="AC54" i="7"/>
  <c r="AG54" i="7"/>
  <c r="AK54" i="7"/>
  <c r="AD54" i="7"/>
  <c r="AH54" i="7"/>
  <c r="AL54" i="7"/>
  <c r="Z54" i="7"/>
  <c r="U97" i="7"/>
  <c r="Y97" i="7"/>
  <c r="V97" i="7"/>
  <c r="Z97" i="7"/>
  <c r="AD97" i="7"/>
  <c r="AH97" i="7"/>
  <c r="W97" i="7"/>
  <c r="AC97" i="7"/>
  <c r="AI97" i="7"/>
  <c r="X97" i="7"/>
  <c r="AE97" i="7"/>
  <c r="AJ97" i="7"/>
  <c r="S97" i="7"/>
  <c r="AA97" i="7"/>
  <c r="AF97" i="7"/>
  <c r="AK97" i="7"/>
  <c r="AB97" i="7"/>
  <c r="AG97" i="7"/>
  <c r="AL97" i="7"/>
  <c r="T97" i="7"/>
  <c r="T95" i="7"/>
  <c r="X95" i="7"/>
  <c r="AB95" i="7"/>
  <c r="AF95" i="7"/>
  <c r="AJ95" i="7"/>
  <c r="U95" i="7"/>
  <c r="Z95" i="7"/>
  <c r="AE95" i="7"/>
  <c r="AK95" i="7"/>
  <c r="V95" i="7"/>
  <c r="AA95" i="7"/>
  <c r="AG95" i="7"/>
  <c r="AL95" i="7"/>
  <c r="W95" i="7"/>
  <c r="AC95" i="7"/>
  <c r="AH95" i="7"/>
  <c r="AD95" i="7"/>
  <c r="AI95" i="7"/>
  <c r="S95" i="7"/>
  <c r="Y95" i="7"/>
  <c r="U93" i="7"/>
  <c r="Y93" i="7"/>
  <c r="AC93" i="7"/>
  <c r="AG93" i="7"/>
  <c r="AK93" i="7"/>
  <c r="T93" i="7"/>
  <c r="Z93" i="7"/>
  <c r="AE93" i="7"/>
  <c r="AJ93" i="7"/>
  <c r="V93" i="7"/>
  <c r="AA93" i="7"/>
  <c r="AF93" i="7"/>
  <c r="AL93" i="7"/>
  <c r="W93" i="7"/>
  <c r="AB93" i="7"/>
  <c r="AH93" i="7"/>
  <c r="X93" i="7"/>
  <c r="AD93" i="7"/>
  <c r="AI93" i="7"/>
  <c r="S93" i="7"/>
  <c r="T88" i="7"/>
  <c r="X88" i="7"/>
  <c r="AB88" i="7"/>
  <c r="AF88" i="7"/>
  <c r="AJ88" i="7"/>
  <c r="S88" i="7"/>
  <c r="Y88" i="7"/>
  <c r="AD88" i="7"/>
  <c r="AI88" i="7"/>
  <c r="U88" i="7"/>
  <c r="Z88" i="7"/>
  <c r="AE88" i="7"/>
  <c r="AK88" i="7"/>
  <c r="V88" i="7"/>
  <c r="AA88" i="7"/>
  <c r="AG88" i="7"/>
  <c r="AL88" i="7"/>
  <c r="W88" i="7"/>
  <c r="AC88" i="7"/>
  <c r="AH88" i="7"/>
  <c r="V86" i="7"/>
  <c r="Z86" i="7"/>
  <c r="AD86" i="7"/>
  <c r="AH86" i="7"/>
  <c r="AL86" i="7"/>
  <c r="T86" i="7"/>
  <c r="Y86" i="7"/>
  <c r="AE86" i="7"/>
  <c r="AJ86" i="7"/>
  <c r="U86" i="7"/>
  <c r="AA86" i="7"/>
  <c r="AF86" i="7"/>
  <c r="AK86" i="7"/>
  <c r="W86" i="7"/>
  <c r="AB86" i="7"/>
  <c r="AG86" i="7"/>
  <c r="S86" i="7"/>
  <c r="X86" i="7"/>
  <c r="AC86" i="7"/>
  <c r="AI86" i="7"/>
  <c r="L353" i="7"/>
  <c r="L352" i="7"/>
  <c r="L351" i="7"/>
  <c r="L350" i="7"/>
  <c r="P350" i="7" s="1"/>
  <c r="AM350" i="7" s="1"/>
  <c r="U347" i="7"/>
  <c r="Y347" i="7"/>
  <c r="AC347" i="7"/>
  <c r="AG347" i="7"/>
  <c r="AK347" i="7"/>
  <c r="V347" i="7"/>
  <c r="Z347" i="7"/>
  <c r="AD347" i="7"/>
  <c r="AH347" i="7"/>
  <c r="AL347" i="7"/>
  <c r="S347" i="7"/>
  <c r="W347" i="7"/>
  <c r="AA347" i="7"/>
  <c r="AE347" i="7"/>
  <c r="AI347" i="7"/>
  <c r="T347" i="7"/>
  <c r="X347" i="7"/>
  <c r="AB347" i="7"/>
  <c r="AF347" i="7"/>
  <c r="AJ347" i="7"/>
  <c r="U343" i="7"/>
  <c r="Y343" i="7"/>
  <c r="AC343" i="7"/>
  <c r="AG343" i="7"/>
  <c r="AK343" i="7"/>
  <c r="V343" i="7"/>
  <c r="Z343" i="7"/>
  <c r="AD343" i="7"/>
  <c r="AH343" i="7"/>
  <c r="AL343" i="7"/>
  <c r="S343" i="7"/>
  <c r="W343" i="7"/>
  <c r="AA343" i="7"/>
  <c r="AE343" i="7"/>
  <c r="AI343" i="7"/>
  <c r="T343" i="7"/>
  <c r="X343" i="7"/>
  <c r="AB343" i="7"/>
  <c r="AF343" i="7"/>
  <c r="AJ343" i="7"/>
  <c r="V339" i="7"/>
  <c r="Z339" i="7"/>
  <c r="AD339" i="7"/>
  <c r="AH339" i="7"/>
  <c r="AL339" i="7"/>
  <c r="S339" i="7"/>
  <c r="W339" i="7"/>
  <c r="AA339" i="7"/>
  <c r="AE339" i="7"/>
  <c r="AI339" i="7"/>
  <c r="T339" i="7"/>
  <c r="X339" i="7"/>
  <c r="AB339" i="7"/>
  <c r="AF339" i="7"/>
  <c r="AJ339" i="7"/>
  <c r="U339" i="7"/>
  <c r="Y339" i="7"/>
  <c r="AC339" i="7"/>
  <c r="AG339" i="7"/>
  <c r="AK339" i="7"/>
  <c r="U335" i="7"/>
  <c r="Y335" i="7"/>
  <c r="AC335" i="7"/>
  <c r="AG335" i="7"/>
  <c r="AK335" i="7"/>
  <c r="V335" i="7"/>
  <c r="Z335" i="7"/>
  <c r="AD335" i="7"/>
  <c r="AH335" i="7"/>
  <c r="AL335" i="7"/>
  <c r="S335" i="7"/>
  <c r="W335" i="7"/>
  <c r="AA335" i="7"/>
  <c r="AE335" i="7"/>
  <c r="AI335" i="7"/>
  <c r="T335" i="7"/>
  <c r="X335" i="7"/>
  <c r="AB335" i="7"/>
  <c r="AF335" i="7"/>
  <c r="AJ335" i="7"/>
  <c r="S333" i="7"/>
  <c r="W333" i="7"/>
  <c r="AA333" i="7"/>
  <c r="AE333" i="7"/>
  <c r="AI333" i="7"/>
  <c r="T333" i="7"/>
  <c r="X333" i="7"/>
  <c r="AB333" i="7"/>
  <c r="AF333" i="7"/>
  <c r="AJ333" i="7"/>
  <c r="U333" i="7"/>
  <c r="Y333" i="7"/>
  <c r="AC333" i="7"/>
  <c r="AG333" i="7"/>
  <c r="AK333" i="7"/>
  <c r="V333" i="7"/>
  <c r="Z333" i="7"/>
  <c r="AD333" i="7"/>
  <c r="AH333" i="7"/>
  <c r="AL333" i="7"/>
  <c r="S329" i="7"/>
  <c r="W329" i="7"/>
  <c r="AA329" i="7"/>
  <c r="AE329" i="7"/>
  <c r="AI329" i="7"/>
  <c r="T329" i="7"/>
  <c r="X329" i="7"/>
  <c r="AB329" i="7"/>
  <c r="AF329" i="7"/>
  <c r="AJ329" i="7"/>
  <c r="U329" i="7"/>
  <c r="Y329" i="7"/>
  <c r="AC329" i="7"/>
  <c r="AG329" i="7"/>
  <c r="AK329" i="7"/>
  <c r="V329" i="7"/>
  <c r="Z329" i="7"/>
  <c r="AD329" i="7"/>
  <c r="AH329" i="7"/>
  <c r="AL329" i="7"/>
  <c r="S325" i="7"/>
  <c r="W325" i="7"/>
  <c r="AA325" i="7"/>
  <c r="AE325" i="7"/>
  <c r="AI325" i="7"/>
  <c r="T325" i="7"/>
  <c r="X325" i="7"/>
  <c r="AB325" i="7"/>
  <c r="AF325" i="7"/>
  <c r="AJ325" i="7"/>
  <c r="U325" i="7"/>
  <c r="Y325" i="7"/>
  <c r="AC325" i="7"/>
  <c r="AG325" i="7"/>
  <c r="AK325" i="7"/>
  <c r="V325" i="7"/>
  <c r="Z325" i="7"/>
  <c r="AD325" i="7"/>
  <c r="AH325" i="7"/>
  <c r="AL325" i="7"/>
  <c r="U321" i="7"/>
  <c r="Y321" i="7"/>
  <c r="AC321" i="7"/>
  <c r="AG321" i="7"/>
  <c r="AK321" i="7"/>
  <c r="S321" i="7"/>
  <c r="W321" i="7"/>
  <c r="AA321" i="7"/>
  <c r="AE321" i="7"/>
  <c r="AI321" i="7"/>
  <c r="V321" i="7"/>
  <c r="AD321" i="7"/>
  <c r="AL321" i="7"/>
  <c r="X321" i="7"/>
  <c r="AF321" i="7"/>
  <c r="Z321" i="7"/>
  <c r="AH321" i="7"/>
  <c r="T321" i="7"/>
  <c r="AB321" i="7"/>
  <c r="AJ321" i="7"/>
  <c r="M320" i="7"/>
  <c r="U317" i="7"/>
  <c r="Y317" i="7"/>
  <c r="AC317" i="7"/>
  <c r="AG317" i="7"/>
  <c r="AK317" i="7"/>
  <c r="S317" i="7"/>
  <c r="W317" i="7"/>
  <c r="AA317" i="7"/>
  <c r="AE317" i="7"/>
  <c r="AI317" i="7"/>
  <c r="Z317" i="7"/>
  <c r="AH317" i="7"/>
  <c r="T317" i="7"/>
  <c r="AB317" i="7"/>
  <c r="AJ317" i="7"/>
  <c r="V317" i="7"/>
  <c r="AD317" i="7"/>
  <c r="AL317" i="7"/>
  <c r="X317" i="7"/>
  <c r="AF317" i="7"/>
  <c r="U313" i="7"/>
  <c r="Y313" i="7"/>
  <c r="AC313" i="7"/>
  <c r="AG313" i="7"/>
  <c r="AK313" i="7"/>
  <c r="S313" i="7"/>
  <c r="W313" i="7"/>
  <c r="AA313" i="7"/>
  <c r="AE313" i="7"/>
  <c r="AI313" i="7"/>
  <c r="V313" i="7"/>
  <c r="AD313" i="7"/>
  <c r="AL313" i="7"/>
  <c r="X313" i="7"/>
  <c r="AF313" i="7"/>
  <c r="Z313" i="7"/>
  <c r="AH313" i="7"/>
  <c r="T313" i="7"/>
  <c r="AB313" i="7"/>
  <c r="AJ313" i="7"/>
  <c r="U309" i="7"/>
  <c r="Y309" i="7"/>
  <c r="AC309" i="7"/>
  <c r="AG309" i="7"/>
  <c r="AK309" i="7"/>
  <c r="S309" i="7"/>
  <c r="W309" i="7"/>
  <c r="AA309" i="7"/>
  <c r="AE309" i="7"/>
  <c r="AI309" i="7"/>
  <c r="Z309" i="7"/>
  <c r="AH309" i="7"/>
  <c r="T309" i="7"/>
  <c r="AB309" i="7"/>
  <c r="AJ309" i="7"/>
  <c r="V309" i="7"/>
  <c r="AD309" i="7"/>
  <c r="AL309" i="7"/>
  <c r="X309" i="7"/>
  <c r="AF309" i="7"/>
  <c r="U305" i="7"/>
  <c r="Y305" i="7"/>
  <c r="AC305" i="7"/>
  <c r="AG305" i="7"/>
  <c r="AK305" i="7"/>
  <c r="V305" i="7"/>
  <c r="Z305" i="7"/>
  <c r="AD305" i="7"/>
  <c r="AH305" i="7"/>
  <c r="AL305" i="7"/>
  <c r="S305" i="7"/>
  <c r="W305" i="7"/>
  <c r="AA305" i="7"/>
  <c r="AE305" i="7"/>
  <c r="AI305" i="7"/>
  <c r="T305" i="7"/>
  <c r="AJ305" i="7"/>
  <c r="X305" i="7"/>
  <c r="AB305" i="7"/>
  <c r="AF305" i="7"/>
  <c r="U301" i="7"/>
  <c r="Y301" i="7"/>
  <c r="AC301" i="7"/>
  <c r="AG301" i="7"/>
  <c r="AK301" i="7"/>
  <c r="V301" i="7"/>
  <c r="Z301" i="7"/>
  <c r="AD301" i="7"/>
  <c r="AH301" i="7"/>
  <c r="AL301" i="7"/>
  <c r="S301" i="7"/>
  <c r="W301" i="7"/>
  <c r="AA301" i="7"/>
  <c r="AE301" i="7"/>
  <c r="AI301" i="7"/>
  <c r="AF301" i="7"/>
  <c r="T301" i="7"/>
  <c r="AJ301" i="7"/>
  <c r="X301" i="7"/>
  <c r="AB301" i="7"/>
  <c r="M300" i="7"/>
  <c r="V298" i="7"/>
  <c r="Z298" i="7"/>
  <c r="AD298" i="7"/>
  <c r="AH298" i="7"/>
  <c r="AL298" i="7"/>
  <c r="S298" i="7"/>
  <c r="W298" i="7"/>
  <c r="AA298" i="7"/>
  <c r="AE298" i="7"/>
  <c r="AI298" i="7"/>
  <c r="T298" i="7"/>
  <c r="X298" i="7"/>
  <c r="AB298" i="7"/>
  <c r="AF298" i="7"/>
  <c r="AJ298" i="7"/>
  <c r="Y298" i="7"/>
  <c r="AC298" i="7"/>
  <c r="AG298" i="7"/>
  <c r="U298" i="7"/>
  <c r="AK298" i="7"/>
  <c r="V294" i="7"/>
  <c r="Z294" i="7"/>
  <c r="AD294" i="7"/>
  <c r="AH294" i="7"/>
  <c r="AL294" i="7"/>
  <c r="S294" i="7"/>
  <c r="W294" i="7"/>
  <c r="AA294" i="7"/>
  <c r="AE294" i="7"/>
  <c r="AI294" i="7"/>
  <c r="T294" i="7"/>
  <c r="X294" i="7"/>
  <c r="AB294" i="7"/>
  <c r="AF294" i="7"/>
  <c r="AJ294" i="7"/>
  <c r="U294" i="7"/>
  <c r="AK294" i="7"/>
  <c r="Y294" i="7"/>
  <c r="AC294" i="7"/>
  <c r="AG294" i="7"/>
  <c r="V290" i="7"/>
  <c r="Z290" i="7"/>
  <c r="AD290" i="7"/>
  <c r="AH290" i="7"/>
  <c r="AL290" i="7"/>
  <c r="S290" i="7"/>
  <c r="W290" i="7"/>
  <c r="AA290" i="7"/>
  <c r="AE290" i="7"/>
  <c r="AI290" i="7"/>
  <c r="T290" i="7"/>
  <c r="X290" i="7"/>
  <c r="AB290" i="7"/>
  <c r="AF290" i="7"/>
  <c r="AJ290" i="7"/>
  <c r="AG290" i="7"/>
  <c r="U290" i="7"/>
  <c r="AK290" i="7"/>
  <c r="Y290" i="7"/>
  <c r="AC290" i="7"/>
  <c r="V286" i="7"/>
  <c r="Z286" i="7"/>
  <c r="AD286" i="7"/>
  <c r="AH286" i="7"/>
  <c r="AL286" i="7"/>
  <c r="S286" i="7"/>
  <c r="W286" i="7"/>
  <c r="AA286" i="7"/>
  <c r="AE286" i="7"/>
  <c r="AI286" i="7"/>
  <c r="T286" i="7"/>
  <c r="X286" i="7"/>
  <c r="AB286" i="7"/>
  <c r="AF286" i="7"/>
  <c r="AJ286" i="7"/>
  <c r="AC286" i="7"/>
  <c r="AG286" i="7"/>
  <c r="U286" i="7"/>
  <c r="AK286" i="7"/>
  <c r="Y286" i="7"/>
  <c r="V282" i="7"/>
  <c r="Z282" i="7"/>
  <c r="AD282" i="7"/>
  <c r="AH282" i="7"/>
  <c r="AL282" i="7"/>
  <c r="S282" i="7"/>
  <c r="W282" i="7"/>
  <c r="AA282" i="7"/>
  <c r="AE282" i="7"/>
  <c r="AI282" i="7"/>
  <c r="T282" i="7"/>
  <c r="X282" i="7"/>
  <c r="AB282" i="7"/>
  <c r="AF282" i="7"/>
  <c r="AJ282" i="7"/>
  <c r="Y282" i="7"/>
  <c r="AC282" i="7"/>
  <c r="AG282" i="7"/>
  <c r="U282" i="7"/>
  <c r="AK282" i="7"/>
  <c r="U281" i="7"/>
  <c r="Y281" i="7"/>
  <c r="AC281" i="7"/>
  <c r="AG281" i="7"/>
  <c r="AK281" i="7"/>
  <c r="V281" i="7"/>
  <c r="Z281" i="7"/>
  <c r="AD281" i="7"/>
  <c r="AH281" i="7"/>
  <c r="AL281" i="7"/>
  <c r="S281" i="7"/>
  <c r="W281" i="7"/>
  <c r="AA281" i="7"/>
  <c r="AE281" i="7"/>
  <c r="AI281" i="7"/>
  <c r="AB281" i="7"/>
  <c r="AF281" i="7"/>
  <c r="T281" i="7"/>
  <c r="AJ281" i="7"/>
  <c r="X281" i="7"/>
  <c r="T280" i="7"/>
  <c r="X280" i="7"/>
  <c r="AB280" i="7"/>
  <c r="AF280" i="7"/>
  <c r="AJ280" i="7"/>
  <c r="U280" i="7"/>
  <c r="Y280" i="7"/>
  <c r="AC280" i="7"/>
  <c r="AG280" i="7"/>
  <c r="AK280" i="7"/>
  <c r="V280" i="7"/>
  <c r="Z280" i="7"/>
  <c r="AD280" i="7"/>
  <c r="AH280" i="7"/>
  <c r="AL280" i="7"/>
  <c r="AE280" i="7"/>
  <c r="S280" i="7"/>
  <c r="AI280" i="7"/>
  <c r="W280" i="7"/>
  <c r="AA280" i="7"/>
  <c r="U261" i="7"/>
  <c r="Y261" i="7"/>
  <c r="AC261" i="7"/>
  <c r="AG261" i="7"/>
  <c r="AK261" i="7"/>
  <c r="V261" i="7"/>
  <c r="Z261" i="7"/>
  <c r="AD261" i="7"/>
  <c r="AH261" i="7"/>
  <c r="AL261" i="7"/>
  <c r="S261" i="7"/>
  <c r="W261" i="7"/>
  <c r="AA261" i="7"/>
  <c r="AE261" i="7"/>
  <c r="AI261" i="7"/>
  <c r="T261" i="7"/>
  <c r="X261" i="7"/>
  <c r="AB261" i="7"/>
  <c r="AF261" i="7"/>
  <c r="AJ261" i="7"/>
  <c r="T260" i="7"/>
  <c r="X260" i="7"/>
  <c r="AB260" i="7"/>
  <c r="AF260" i="7"/>
  <c r="AJ260" i="7"/>
  <c r="U260" i="7"/>
  <c r="Y260" i="7"/>
  <c r="AC260" i="7"/>
  <c r="AG260" i="7"/>
  <c r="AK260" i="7"/>
  <c r="V260" i="7"/>
  <c r="Z260" i="7"/>
  <c r="AD260" i="7"/>
  <c r="AH260" i="7"/>
  <c r="AL260" i="7"/>
  <c r="S260" i="7"/>
  <c r="W260" i="7"/>
  <c r="AA260" i="7"/>
  <c r="AE260" i="7"/>
  <c r="AI260" i="7"/>
  <c r="S245" i="7"/>
  <c r="W245" i="7"/>
  <c r="AA245" i="7"/>
  <c r="AE245" i="7"/>
  <c r="AI245" i="7"/>
  <c r="U245" i="7"/>
  <c r="Y245" i="7"/>
  <c r="AC245" i="7"/>
  <c r="AG245" i="7"/>
  <c r="AK245" i="7"/>
  <c r="X245" i="7"/>
  <c r="AF245" i="7"/>
  <c r="Z245" i="7"/>
  <c r="AH245" i="7"/>
  <c r="T245" i="7"/>
  <c r="AB245" i="7"/>
  <c r="AJ245" i="7"/>
  <c r="V245" i="7"/>
  <c r="AD245" i="7"/>
  <c r="AL245" i="7"/>
  <c r="V244" i="7"/>
  <c r="Z244" i="7"/>
  <c r="AD244" i="7"/>
  <c r="AH244" i="7"/>
  <c r="AL244" i="7"/>
  <c r="T244" i="7"/>
  <c r="X244" i="7"/>
  <c r="AB244" i="7"/>
  <c r="AF244" i="7"/>
  <c r="AJ244" i="7"/>
  <c r="S244" i="7"/>
  <c r="AA244" i="7"/>
  <c r="AI244" i="7"/>
  <c r="U244" i="7"/>
  <c r="AC244" i="7"/>
  <c r="AK244" i="7"/>
  <c r="W244" i="7"/>
  <c r="AE244" i="7"/>
  <c r="Y244" i="7"/>
  <c r="AG244" i="7"/>
  <c r="U243" i="7"/>
  <c r="Y243" i="7"/>
  <c r="AC243" i="7"/>
  <c r="AG243" i="7"/>
  <c r="AK243" i="7"/>
  <c r="S243" i="7"/>
  <c r="W243" i="7"/>
  <c r="AA243" i="7"/>
  <c r="AE243" i="7"/>
  <c r="AI243" i="7"/>
  <c r="V243" i="7"/>
  <c r="AD243" i="7"/>
  <c r="AL243" i="7"/>
  <c r="X243" i="7"/>
  <c r="AF243" i="7"/>
  <c r="Z243" i="7"/>
  <c r="AH243" i="7"/>
  <c r="T243" i="7"/>
  <c r="AB243" i="7"/>
  <c r="AJ243" i="7"/>
  <c r="T242" i="7"/>
  <c r="X242" i="7"/>
  <c r="AB242" i="7"/>
  <c r="AF242" i="7"/>
  <c r="AJ242" i="7"/>
  <c r="V242" i="7"/>
  <c r="Z242" i="7"/>
  <c r="AD242" i="7"/>
  <c r="AH242" i="7"/>
  <c r="AL242" i="7"/>
  <c r="Y242" i="7"/>
  <c r="AG242" i="7"/>
  <c r="S242" i="7"/>
  <c r="AA242" i="7"/>
  <c r="AI242" i="7"/>
  <c r="U242" i="7"/>
  <c r="AC242" i="7"/>
  <c r="AK242" i="7"/>
  <c r="W242" i="7"/>
  <c r="AE242" i="7"/>
  <c r="S241" i="7"/>
  <c r="W241" i="7"/>
  <c r="AA241" i="7"/>
  <c r="AE241" i="7"/>
  <c r="AI241" i="7"/>
  <c r="U241" i="7"/>
  <c r="Y241" i="7"/>
  <c r="AC241" i="7"/>
  <c r="AG241" i="7"/>
  <c r="AK241" i="7"/>
  <c r="T241" i="7"/>
  <c r="AB241" i="7"/>
  <c r="AJ241" i="7"/>
  <c r="V241" i="7"/>
  <c r="AD241" i="7"/>
  <c r="AL241" i="7"/>
  <c r="X241" i="7"/>
  <c r="AF241" i="7"/>
  <c r="Z241" i="7"/>
  <c r="AH241" i="7"/>
  <c r="V240" i="7"/>
  <c r="Z240" i="7"/>
  <c r="AD240" i="7"/>
  <c r="AH240" i="7"/>
  <c r="AL240" i="7"/>
  <c r="S240" i="7"/>
  <c r="W240" i="7"/>
  <c r="AA240" i="7"/>
  <c r="AE240" i="7"/>
  <c r="AI240" i="7"/>
  <c r="T240" i="7"/>
  <c r="X240" i="7"/>
  <c r="AB240" i="7"/>
  <c r="AF240" i="7"/>
  <c r="AJ240" i="7"/>
  <c r="U240" i="7"/>
  <c r="AK240" i="7"/>
  <c r="Y240" i="7"/>
  <c r="AC240" i="7"/>
  <c r="AG240" i="7"/>
  <c r="T237" i="7"/>
  <c r="X237" i="7"/>
  <c r="AB237" i="7"/>
  <c r="AF237" i="7"/>
  <c r="AJ237" i="7"/>
  <c r="U237" i="7"/>
  <c r="Y237" i="7"/>
  <c r="AC237" i="7"/>
  <c r="AG237" i="7"/>
  <c r="AK237" i="7"/>
  <c r="V237" i="7"/>
  <c r="Z237" i="7"/>
  <c r="AD237" i="7"/>
  <c r="AH237" i="7"/>
  <c r="AL237" i="7"/>
  <c r="AE237" i="7"/>
  <c r="S237" i="7"/>
  <c r="AI237" i="7"/>
  <c r="W237" i="7"/>
  <c r="AA237" i="7"/>
  <c r="S236" i="7"/>
  <c r="W236" i="7"/>
  <c r="AA236" i="7"/>
  <c r="AE236" i="7"/>
  <c r="AI236" i="7"/>
  <c r="T236" i="7"/>
  <c r="X236" i="7"/>
  <c r="AB236" i="7"/>
  <c r="AF236" i="7"/>
  <c r="AJ236" i="7"/>
  <c r="U236" i="7"/>
  <c r="Y236" i="7"/>
  <c r="AC236" i="7"/>
  <c r="AG236" i="7"/>
  <c r="AK236" i="7"/>
  <c r="AH236" i="7"/>
  <c r="V236" i="7"/>
  <c r="AL236" i="7"/>
  <c r="Z236" i="7"/>
  <c r="AD236" i="7"/>
  <c r="V224" i="7"/>
  <c r="Z224" i="7"/>
  <c r="AD224" i="7"/>
  <c r="AH224" i="7"/>
  <c r="AL224" i="7"/>
  <c r="S224" i="7"/>
  <c r="W224" i="7"/>
  <c r="AA224" i="7"/>
  <c r="AE224" i="7"/>
  <c r="AI224" i="7"/>
  <c r="T224" i="7"/>
  <c r="X224" i="7"/>
  <c r="AB224" i="7"/>
  <c r="AF224" i="7"/>
  <c r="AJ224" i="7"/>
  <c r="U224" i="7"/>
  <c r="AK224" i="7"/>
  <c r="Y224" i="7"/>
  <c r="AC224" i="7"/>
  <c r="AG224" i="7"/>
  <c r="V220" i="7"/>
  <c r="Z220" i="7"/>
  <c r="AD220" i="7"/>
  <c r="AH220" i="7"/>
  <c r="AL220" i="7"/>
  <c r="S220" i="7"/>
  <c r="W220" i="7"/>
  <c r="AA220" i="7"/>
  <c r="AE220" i="7"/>
  <c r="AI220" i="7"/>
  <c r="T220" i="7"/>
  <c r="X220" i="7"/>
  <c r="AB220" i="7"/>
  <c r="AF220" i="7"/>
  <c r="AJ220" i="7"/>
  <c r="AG220" i="7"/>
  <c r="U220" i="7"/>
  <c r="AK220" i="7"/>
  <c r="Y220" i="7"/>
  <c r="AC220" i="7"/>
  <c r="T218" i="7"/>
  <c r="X218" i="7"/>
  <c r="AB218" i="7"/>
  <c r="AF218" i="7"/>
  <c r="AJ218" i="7"/>
  <c r="U218" i="7"/>
  <c r="Y218" i="7"/>
  <c r="AC218" i="7"/>
  <c r="AG218" i="7"/>
  <c r="AK218" i="7"/>
  <c r="V218" i="7"/>
  <c r="Z218" i="7"/>
  <c r="AD218" i="7"/>
  <c r="AH218" i="7"/>
  <c r="AL218" i="7"/>
  <c r="W218" i="7"/>
  <c r="AA218" i="7"/>
  <c r="AE218" i="7"/>
  <c r="S218" i="7"/>
  <c r="AI218" i="7"/>
  <c r="S216" i="7"/>
  <c r="W216" i="7"/>
  <c r="AA216" i="7"/>
  <c r="AE216" i="7"/>
  <c r="AI216" i="7"/>
  <c r="V216" i="7"/>
  <c r="AB216" i="7"/>
  <c r="AG216" i="7"/>
  <c r="AL216" i="7"/>
  <c r="X216" i="7"/>
  <c r="AC216" i="7"/>
  <c r="AH216" i="7"/>
  <c r="T216" i="7"/>
  <c r="Y216" i="7"/>
  <c r="AD216" i="7"/>
  <c r="AJ216" i="7"/>
  <c r="Z216" i="7"/>
  <c r="AF216" i="7"/>
  <c r="AK216" i="7"/>
  <c r="U216" i="7"/>
  <c r="U214" i="7"/>
  <c r="Y214" i="7"/>
  <c r="AC214" i="7"/>
  <c r="AG214" i="7"/>
  <c r="AK214" i="7"/>
  <c r="W214" i="7"/>
  <c r="AB214" i="7"/>
  <c r="AH214" i="7"/>
  <c r="S214" i="7"/>
  <c r="X214" i="7"/>
  <c r="AD214" i="7"/>
  <c r="AI214" i="7"/>
  <c r="T214" i="7"/>
  <c r="Z214" i="7"/>
  <c r="AE214" i="7"/>
  <c r="AJ214" i="7"/>
  <c r="V214" i="7"/>
  <c r="AA214" i="7"/>
  <c r="AF214" i="7"/>
  <c r="AL214" i="7"/>
  <c r="S212" i="7"/>
  <c r="W212" i="7"/>
  <c r="AA212" i="7"/>
  <c r="AE212" i="7"/>
  <c r="AI212" i="7"/>
  <c r="X212" i="7"/>
  <c r="AC212" i="7"/>
  <c r="AH212" i="7"/>
  <c r="T212" i="7"/>
  <c r="Y212" i="7"/>
  <c r="AD212" i="7"/>
  <c r="AJ212" i="7"/>
  <c r="U212" i="7"/>
  <c r="Z212" i="7"/>
  <c r="AF212" i="7"/>
  <c r="AK212" i="7"/>
  <c r="AL212" i="7"/>
  <c r="V212" i="7"/>
  <c r="AB212" i="7"/>
  <c r="AG212" i="7"/>
  <c r="U210" i="7"/>
  <c r="Y210" i="7"/>
  <c r="AC210" i="7"/>
  <c r="AG210" i="7"/>
  <c r="AK210" i="7"/>
  <c r="S210" i="7"/>
  <c r="X210" i="7"/>
  <c r="AD210" i="7"/>
  <c r="AI210" i="7"/>
  <c r="T210" i="7"/>
  <c r="Z210" i="7"/>
  <c r="AE210" i="7"/>
  <c r="AJ210" i="7"/>
  <c r="V210" i="7"/>
  <c r="AA210" i="7"/>
  <c r="AF210" i="7"/>
  <c r="AL210" i="7"/>
  <c r="AH210" i="7"/>
  <c r="W210" i="7"/>
  <c r="AB210" i="7"/>
  <c r="S208" i="7"/>
  <c r="W208" i="7"/>
  <c r="AA208" i="7"/>
  <c r="AE208" i="7"/>
  <c r="AI208" i="7"/>
  <c r="T208" i="7"/>
  <c r="Y208" i="7"/>
  <c r="AD208" i="7"/>
  <c r="AJ208" i="7"/>
  <c r="U208" i="7"/>
  <c r="Z208" i="7"/>
  <c r="AF208" i="7"/>
  <c r="AK208" i="7"/>
  <c r="V208" i="7"/>
  <c r="AB208" i="7"/>
  <c r="AG208" i="7"/>
  <c r="AL208" i="7"/>
  <c r="AC208" i="7"/>
  <c r="AH208" i="7"/>
  <c r="X208" i="7"/>
  <c r="M207" i="7"/>
  <c r="T204" i="7"/>
  <c r="X204" i="7"/>
  <c r="AB204" i="7"/>
  <c r="AF204" i="7"/>
  <c r="AJ204" i="7"/>
  <c r="V204" i="7"/>
  <c r="Z204" i="7"/>
  <c r="AD204" i="7"/>
  <c r="AH204" i="7"/>
  <c r="AL204" i="7"/>
  <c r="U204" i="7"/>
  <c r="AC204" i="7"/>
  <c r="AK204" i="7"/>
  <c r="W204" i="7"/>
  <c r="AE204" i="7"/>
  <c r="Y204" i="7"/>
  <c r="AG204" i="7"/>
  <c r="S204" i="7"/>
  <c r="AA204" i="7"/>
  <c r="AI204" i="7"/>
  <c r="T200" i="7"/>
  <c r="X200" i="7"/>
  <c r="AB200" i="7"/>
  <c r="AF200" i="7"/>
  <c r="AJ200" i="7"/>
  <c r="U200" i="7"/>
  <c r="Y200" i="7"/>
  <c r="AC200" i="7"/>
  <c r="AG200" i="7"/>
  <c r="AK200" i="7"/>
  <c r="V200" i="7"/>
  <c r="Z200" i="7"/>
  <c r="AD200" i="7"/>
  <c r="AH200" i="7"/>
  <c r="AL200" i="7"/>
  <c r="S200" i="7"/>
  <c r="AI200" i="7"/>
  <c r="W200" i="7"/>
  <c r="AA200" i="7"/>
  <c r="AE200" i="7"/>
  <c r="S195" i="7"/>
  <c r="W195" i="7"/>
  <c r="AA195" i="7"/>
  <c r="AE195" i="7"/>
  <c r="AI195" i="7"/>
  <c r="T195" i="7"/>
  <c r="X195" i="7"/>
  <c r="AB195" i="7"/>
  <c r="AF195" i="7"/>
  <c r="AJ195" i="7"/>
  <c r="U195" i="7"/>
  <c r="Y195" i="7"/>
  <c r="AC195" i="7"/>
  <c r="AG195" i="7"/>
  <c r="AK195" i="7"/>
  <c r="AH195" i="7"/>
  <c r="V195" i="7"/>
  <c r="AL195" i="7"/>
  <c r="Z195" i="7"/>
  <c r="AD195" i="7"/>
  <c r="V194" i="7"/>
  <c r="Z194" i="7"/>
  <c r="AD194" i="7"/>
  <c r="AH194" i="7"/>
  <c r="AL194" i="7"/>
  <c r="S194" i="7"/>
  <c r="W194" i="7"/>
  <c r="AA194" i="7"/>
  <c r="AE194" i="7"/>
  <c r="AI194" i="7"/>
  <c r="T194" i="7"/>
  <c r="X194" i="7"/>
  <c r="AB194" i="7"/>
  <c r="AF194" i="7"/>
  <c r="AJ194" i="7"/>
  <c r="U194" i="7"/>
  <c r="AK194" i="7"/>
  <c r="Y194" i="7"/>
  <c r="AC194" i="7"/>
  <c r="AG194" i="7"/>
  <c r="T191" i="7"/>
  <c r="X191" i="7"/>
  <c r="AB191" i="7"/>
  <c r="AF191" i="7"/>
  <c r="AJ191" i="7"/>
  <c r="V191" i="7"/>
  <c r="AA191" i="7"/>
  <c r="AG191" i="7"/>
  <c r="AL191" i="7"/>
  <c r="W191" i="7"/>
  <c r="AC191" i="7"/>
  <c r="AH191" i="7"/>
  <c r="S191" i="7"/>
  <c r="Y191" i="7"/>
  <c r="AD191" i="7"/>
  <c r="AI191" i="7"/>
  <c r="Z191" i="7"/>
  <c r="AE191" i="7"/>
  <c r="AK191" i="7"/>
  <c r="U191" i="7"/>
  <c r="U188" i="7"/>
  <c r="Y188" i="7"/>
  <c r="AC188" i="7"/>
  <c r="AG188" i="7"/>
  <c r="AK188" i="7"/>
  <c r="V188" i="7"/>
  <c r="Z188" i="7"/>
  <c r="AD188" i="7"/>
  <c r="AH188" i="7"/>
  <c r="AL188" i="7"/>
  <c r="W188" i="7"/>
  <c r="AE188" i="7"/>
  <c r="X188" i="7"/>
  <c r="AF188" i="7"/>
  <c r="S188" i="7"/>
  <c r="AA188" i="7"/>
  <c r="AI188" i="7"/>
  <c r="AB188" i="7"/>
  <c r="AJ188" i="7"/>
  <c r="T188" i="7"/>
  <c r="V185" i="7"/>
  <c r="Z185" i="7"/>
  <c r="AD185" i="7"/>
  <c r="AH185" i="7"/>
  <c r="AL185" i="7"/>
  <c r="S185" i="7"/>
  <c r="W185" i="7"/>
  <c r="AA185" i="7"/>
  <c r="AE185" i="7"/>
  <c r="AI185" i="7"/>
  <c r="X185" i="7"/>
  <c r="AF185" i="7"/>
  <c r="Y185" i="7"/>
  <c r="AG185" i="7"/>
  <c r="T185" i="7"/>
  <c r="AB185" i="7"/>
  <c r="AJ185" i="7"/>
  <c r="U185" i="7"/>
  <c r="AC185" i="7"/>
  <c r="AK185" i="7"/>
  <c r="S182" i="7"/>
  <c r="W182" i="7"/>
  <c r="AA182" i="7"/>
  <c r="AE182" i="7"/>
  <c r="AI182" i="7"/>
  <c r="T182" i="7"/>
  <c r="X182" i="7"/>
  <c r="AB182" i="7"/>
  <c r="AF182" i="7"/>
  <c r="AJ182" i="7"/>
  <c r="Y182" i="7"/>
  <c r="AG182" i="7"/>
  <c r="Z182" i="7"/>
  <c r="AH182" i="7"/>
  <c r="U182" i="7"/>
  <c r="AC182" i="7"/>
  <c r="AK182" i="7"/>
  <c r="V182" i="7"/>
  <c r="AD182" i="7"/>
  <c r="AL182" i="7"/>
  <c r="S178" i="7"/>
  <c r="W178" i="7"/>
  <c r="AA178" i="7"/>
  <c r="AE178" i="7"/>
  <c r="AI178" i="7"/>
  <c r="T178" i="7"/>
  <c r="X178" i="7"/>
  <c r="AB178" i="7"/>
  <c r="AF178" i="7"/>
  <c r="AJ178" i="7"/>
  <c r="U178" i="7"/>
  <c r="AC178" i="7"/>
  <c r="AK178" i="7"/>
  <c r="V178" i="7"/>
  <c r="AD178" i="7"/>
  <c r="AL178" i="7"/>
  <c r="Y178" i="7"/>
  <c r="AG178" i="7"/>
  <c r="Z178" i="7"/>
  <c r="AH178" i="7"/>
  <c r="T175" i="7"/>
  <c r="X175" i="7"/>
  <c r="AB175" i="7"/>
  <c r="AF175" i="7"/>
  <c r="AJ175" i="7"/>
  <c r="U175" i="7"/>
  <c r="Y175" i="7"/>
  <c r="AC175" i="7"/>
  <c r="AG175" i="7"/>
  <c r="AK175" i="7"/>
  <c r="V175" i="7"/>
  <c r="AD175" i="7"/>
  <c r="AL175" i="7"/>
  <c r="W175" i="7"/>
  <c r="AE175" i="7"/>
  <c r="Z175" i="7"/>
  <c r="AH175" i="7"/>
  <c r="S175" i="7"/>
  <c r="AA175" i="7"/>
  <c r="AI175" i="7"/>
  <c r="V173" i="7"/>
  <c r="Z173" i="7"/>
  <c r="AD173" i="7"/>
  <c r="AH173" i="7"/>
  <c r="AL173" i="7"/>
  <c r="S173" i="7"/>
  <c r="W173" i="7"/>
  <c r="AA173" i="7"/>
  <c r="AE173" i="7"/>
  <c r="AI173" i="7"/>
  <c r="U173" i="7"/>
  <c r="Y173" i="7"/>
  <c r="AC173" i="7"/>
  <c r="AG173" i="7"/>
  <c r="AK173" i="7"/>
  <c r="T173" i="7"/>
  <c r="AJ173" i="7"/>
  <c r="X173" i="7"/>
  <c r="AB173" i="7"/>
  <c r="AF173" i="7"/>
  <c r="U171" i="7"/>
  <c r="Y171" i="7"/>
  <c r="AC171" i="7"/>
  <c r="AG171" i="7"/>
  <c r="AK171" i="7"/>
  <c r="V171" i="7"/>
  <c r="Z171" i="7"/>
  <c r="AD171" i="7"/>
  <c r="AH171" i="7"/>
  <c r="AL171" i="7"/>
  <c r="T171" i="7"/>
  <c r="X171" i="7"/>
  <c r="AB171" i="7"/>
  <c r="AF171" i="7"/>
  <c r="AJ171" i="7"/>
  <c r="AA171" i="7"/>
  <c r="AE171" i="7"/>
  <c r="S171" i="7"/>
  <c r="AI171" i="7"/>
  <c r="W171" i="7"/>
  <c r="M171" i="7"/>
  <c r="S169" i="7"/>
  <c r="W169" i="7"/>
  <c r="AA169" i="7"/>
  <c r="AE169" i="7"/>
  <c r="AI169" i="7"/>
  <c r="T169" i="7"/>
  <c r="X169" i="7"/>
  <c r="AB169" i="7"/>
  <c r="AF169" i="7"/>
  <c r="AJ169" i="7"/>
  <c r="V169" i="7"/>
  <c r="Z169" i="7"/>
  <c r="AD169" i="7"/>
  <c r="AH169" i="7"/>
  <c r="AL169" i="7"/>
  <c r="AG169" i="7"/>
  <c r="U169" i="7"/>
  <c r="AK169" i="7"/>
  <c r="Y169" i="7"/>
  <c r="AC169" i="7"/>
  <c r="DV165" i="7"/>
  <c r="S161" i="7"/>
  <c r="W161" i="7"/>
  <c r="AA161" i="7"/>
  <c r="AE161" i="7"/>
  <c r="AI161" i="7"/>
  <c r="T161" i="7"/>
  <c r="X161" i="7"/>
  <c r="AB161" i="7"/>
  <c r="AF161" i="7"/>
  <c r="AJ161" i="7"/>
  <c r="U161" i="7"/>
  <c r="Y161" i="7"/>
  <c r="AC161" i="7"/>
  <c r="AG161" i="7"/>
  <c r="AK161" i="7"/>
  <c r="V161" i="7"/>
  <c r="Z161" i="7"/>
  <c r="AD161" i="7"/>
  <c r="AH161" i="7"/>
  <c r="AL161" i="7"/>
  <c r="T158" i="7"/>
  <c r="X158" i="7"/>
  <c r="AB158" i="7"/>
  <c r="AF158" i="7"/>
  <c r="AJ158" i="7"/>
  <c r="U158" i="7"/>
  <c r="Y158" i="7"/>
  <c r="AC158" i="7"/>
  <c r="AG158" i="7"/>
  <c r="AK158" i="7"/>
  <c r="V158" i="7"/>
  <c r="Z158" i="7"/>
  <c r="AD158" i="7"/>
  <c r="AH158" i="7"/>
  <c r="AL158" i="7"/>
  <c r="S158" i="7"/>
  <c r="W158" i="7"/>
  <c r="AA158" i="7"/>
  <c r="AE158" i="7"/>
  <c r="AI158" i="7"/>
  <c r="S153" i="7"/>
  <c r="W153" i="7"/>
  <c r="AA153" i="7"/>
  <c r="AE153" i="7"/>
  <c r="AI153" i="7"/>
  <c r="T153" i="7"/>
  <c r="X153" i="7"/>
  <c r="AB153" i="7"/>
  <c r="AF153" i="7"/>
  <c r="AJ153" i="7"/>
  <c r="U153" i="7"/>
  <c r="AC153" i="7"/>
  <c r="AK153" i="7"/>
  <c r="V153" i="7"/>
  <c r="AD153" i="7"/>
  <c r="AL153" i="7"/>
  <c r="Y153" i="7"/>
  <c r="AG153" i="7"/>
  <c r="Z153" i="7"/>
  <c r="AH153" i="7"/>
  <c r="V152" i="7"/>
  <c r="Z152" i="7"/>
  <c r="AD152" i="7"/>
  <c r="AH152" i="7"/>
  <c r="AL152" i="7"/>
  <c r="S152" i="7"/>
  <c r="W152" i="7"/>
  <c r="AA152" i="7"/>
  <c r="AE152" i="7"/>
  <c r="AI152" i="7"/>
  <c r="X152" i="7"/>
  <c r="AF152" i="7"/>
  <c r="Y152" i="7"/>
  <c r="AG152" i="7"/>
  <c r="T152" i="7"/>
  <c r="AB152" i="7"/>
  <c r="AJ152" i="7"/>
  <c r="U152" i="7"/>
  <c r="AC152" i="7"/>
  <c r="AK152" i="7"/>
  <c r="U151" i="7"/>
  <c r="Y151" i="7"/>
  <c r="AC151" i="7"/>
  <c r="AG151" i="7"/>
  <c r="AK151" i="7"/>
  <c r="V151" i="7"/>
  <c r="Z151" i="7"/>
  <c r="AD151" i="7"/>
  <c r="AH151" i="7"/>
  <c r="AL151" i="7"/>
  <c r="S151" i="7"/>
  <c r="AA151" i="7"/>
  <c r="AI151" i="7"/>
  <c r="T151" i="7"/>
  <c r="AB151" i="7"/>
  <c r="AJ151" i="7"/>
  <c r="W151" i="7"/>
  <c r="AE151" i="7"/>
  <c r="X151" i="7"/>
  <c r="AF151" i="7"/>
  <c r="M151" i="7"/>
  <c r="S149" i="7"/>
  <c r="W149" i="7"/>
  <c r="AA149" i="7"/>
  <c r="AE149" i="7"/>
  <c r="AI149" i="7"/>
  <c r="T149" i="7"/>
  <c r="X149" i="7"/>
  <c r="AB149" i="7"/>
  <c r="AF149" i="7"/>
  <c r="AJ149" i="7"/>
  <c r="U149" i="7"/>
  <c r="Y149" i="7"/>
  <c r="AC149" i="7"/>
  <c r="AG149" i="7"/>
  <c r="AK149" i="7"/>
  <c r="AH149" i="7"/>
  <c r="V149" i="7"/>
  <c r="AL149" i="7"/>
  <c r="Z149" i="7"/>
  <c r="AD149" i="7"/>
  <c r="V148" i="7"/>
  <c r="Z148" i="7"/>
  <c r="AD148" i="7"/>
  <c r="AH148" i="7"/>
  <c r="AL148" i="7"/>
  <c r="S148" i="7"/>
  <c r="W148" i="7"/>
  <c r="AA148" i="7"/>
  <c r="AE148" i="7"/>
  <c r="AI148" i="7"/>
  <c r="T148" i="7"/>
  <c r="X148" i="7"/>
  <c r="AB148" i="7"/>
  <c r="AF148" i="7"/>
  <c r="AJ148" i="7"/>
  <c r="U148" i="7"/>
  <c r="AK148" i="7"/>
  <c r="Y148" i="7"/>
  <c r="AC148" i="7"/>
  <c r="AG148" i="7"/>
  <c r="U143" i="7"/>
  <c r="Y143" i="7"/>
  <c r="AC143" i="7"/>
  <c r="AG143" i="7"/>
  <c r="AK143" i="7"/>
  <c r="V143" i="7"/>
  <c r="Z143" i="7"/>
  <c r="AD143" i="7"/>
  <c r="AH143" i="7"/>
  <c r="AL143" i="7"/>
  <c r="S143" i="7"/>
  <c r="W143" i="7"/>
  <c r="AA143" i="7"/>
  <c r="AE143" i="7"/>
  <c r="AI143" i="7"/>
  <c r="T143" i="7"/>
  <c r="X143" i="7"/>
  <c r="AB143" i="7"/>
  <c r="AF143" i="7"/>
  <c r="AJ143" i="7"/>
  <c r="V137" i="7"/>
  <c r="Z137" i="7"/>
  <c r="AD137" i="7"/>
  <c r="AH137" i="7"/>
  <c r="AL137" i="7"/>
  <c r="S137" i="7"/>
  <c r="W137" i="7"/>
  <c r="AA137" i="7"/>
  <c r="AE137" i="7"/>
  <c r="AI137" i="7"/>
  <c r="T137" i="7"/>
  <c r="X137" i="7"/>
  <c r="AB137" i="7"/>
  <c r="AF137" i="7"/>
  <c r="AJ137" i="7"/>
  <c r="U137" i="7"/>
  <c r="Y137" i="7"/>
  <c r="AC137" i="7"/>
  <c r="AG137" i="7"/>
  <c r="AK137" i="7"/>
  <c r="T134" i="7"/>
  <c r="X134" i="7"/>
  <c r="AB134" i="7"/>
  <c r="AF134" i="7"/>
  <c r="AJ134" i="7"/>
  <c r="S134" i="7"/>
  <c r="Y134" i="7"/>
  <c r="AD134" i="7"/>
  <c r="AI134" i="7"/>
  <c r="U134" i="7"/>
  <c r="Z134" i="7"/>
  <c r="AE134" i="7"/>
  <c r="AK134" i="7"/>
  <c r="V134" i="7"/>
  <c r="AA134" i="7"/>
  <c r="AG134" i="7"/>
  <c r="AL134" i="7"/>
  <c r="W134" i="7"/>
  <c r="AC134" i="7"/>
  <c r="AH134" i="7"/>
  <c r="DA127" i="7"/>
  <c r="DA124" i="7"/>
  <c r="U120" i="7"/>
  <c r="Y120" i="7"/>
  <c r="AC120" i="7"/>
  <c r="AG120" i="7"/>
  <c r="AK120" i="7"/>
  <c r="V120" i="7"/>
  <c r="Z120" i="7"/>
  <c r="AD120" i="7"/>
  <c r="AH120" i="7"/>
  <c r="AL120" i="7"/>
  <c r="S120" i="7"/>
  <c r="W120" i="7"/>
  <c r="AA120" i="7"/>
  <c r="AE120" i="7"/>
  <c r="AI120" i="7"/>
  <c r="T120" i="7"/>
  <c r="X120" i="7"/>
  <c r="AB120" i="7"/>
  <c r="AF120" i="7"/>
  <c r="AJ120" i="7"/>
  <c r="T119" i="7"/>
  <c r="X119" i="7"/>
  <c r="AB119" i="7"/>
  <c r="AF119" i="7"/>
  <c r="AJ119" i="7"/>
  <c r="U119" i="7"/>
  <c r="Y119" i="7"/>
  <c r="AC119" i="7"/>
  <c r="AG119" i="7"/>
  <c r="AK119" i="7"/>
  <c r="V119" i="7"/>
  <c r="Z119" i="7"/>
  <c r="AD119" i="7"/>
  <c r="AH119" i="7"/>
  <c r="AL119" i="7"/>
  <c r="S119" i="7"/>
  <c r="W119" i="7"/>
  <c r="AA119" i="7"/>
  <c r="AE119" i="7"/>
  <c r="AI119" i="7"/>
  <c r="S118" i="7"/>
  <c r="W118" i="7"/>
  <c r="AA118" i="7"/>
  <c r="AE118" i="7"/>
  <c r="AI118" i="7"/>
  <c r="T118" i="7"/>
  <c r="X118" i="7"/>
  <c r="AB118" i="7"/>
  <c r="AF118" i="7"/>
  <c r="AJ118" i="7"/>
  <c r="U118" i="7"/>
  <c r="Y118" i="7"/>
  <c r="AC118" i="7"/>
  <c r="AG118" i="7"/>
  <c r="AK118" i="7"/>
  <c r="V118" i="7"/>
  <c r="Z118" i="7"/>
  <c r="AD118" i="7"/>
  <c r="AH118" i="7"/>
  <c r="AL118" i="7"/>
  <c r="M118" i="7"/>
  <c r="V116" i="7"/>
  <c r="Z116" i="7"/>
  <c r="AD116" i="7"/>
  <c r="AH116" i="7"/>
  <c r="AL116" i="7"/>
  <c r="U116" i="7"/>
  <c r="AA116" i="7"/>
  <c r="AF116" i="7"/>
  <c r="AK116" i="7"/>
  <c r="W116" i="7"/>
  <c r="AB116" i="7"/>
  <c r="AG116" i="7"/>
  <c r="S116" i="7"/>
  <c r="X116" i="7"/>
  <c r="AC116" i="7"/>
  <c r="AI116" i="7"/>
  <c r="T116" i="7"/>
  <c r="Y116" i="7"/>
  <c r="AE116" i="7"/>
  <c r="AJ116" i="7"/>
  <c r="U115" i="7"/>
  <c r="Y115" i="7"/>
  <c r="AC115" i="7"/>
  <c r="AG115" i="7"/>
  <c r="AK115" i="7"/>
  <c r="S115" i="7"/>
  <c r="X115" i="7"/>
  <c r="AD115" i="7"/>
  <c r="AI115" i="7"/>
  <c r="T115" i="7"/>
  <c r="Z115" i="7"/>
  <c r="AE115" i="7"/>
  <c r="AJ115" i="7"/>
  <c r="V115" i="7"/>
  <c r="AA115" i="7"/>
  <c r="AF115" i="7"/>
  <c r="AL115" i="7"/>
  <c r="W115" i="7"/>
  <c r="AB115" i="7"/>
  <c r="AH115" i="7"/>
  <c r="M115" i="7"/>
  <c r="S113" i="7"/>
  <c r="W113" i="7"/>
  <c r="AA113" i="7"/>
  <c r="AE113" i="7"/>
  <c r="AI113" i="7"/>
  <c r="T113" i="7"/>
  <c r="Y113" i="7"/>
  <c r="AD113" i="7"/>
  <c r="AJ113" i="7"/>
  <c r="U113" i="7"/>
  <c r="Z113" i="7"/>
  <c r="AF113" i="7"/>
  <c r="AK113" i="7"/>
  <c r="X113" i="7"/>
  <c r="AC113" i="7"/>
  <c r="AH113" i="7"/>
  <c r="AG113" i="7"/>
  <c r="AL113" i="7"/>
  <c r="V113" i="7"/>
  <c r="AB113" i="7"/>
  <c r="U111" i="7"/>
  <c r="Y111" i="7"/>
  <c r="AC111" i="7"/>
  <c r="AG111" i="7"/>
  <c r="AK111" i="7"/>
  <c r="V111" i="7"/>
  <c r="Z111" i="7"/>
  <c r="AD111" i="7"/>
  <c r="AH111" i="7"/>
  <c r="AL111" i="7"/>
  <c r="T111" i="7"/>
  <c r="AB111" i="7"/>
  <c r="AJ111" i="7"/>
  <c r="X111" i="7"/>
  <c r="AF111" i="7"/>
  <c r="AE111" i="7"/>
  <c r="S111" i="7"/>
  <c r="AI111" i="7"/>
  <c r="W111" i="7"/>
  <c r="AA111" i="7"/>
  <c r="T110" i="7"/>
  <c r="X110" i="7"/>
  <c r="AB110" i="7"/>
  <c r="AF110" i="7"/>
  <c r="AJ110" i="7"/>
  <c r="U110" i="7"/>
  <c r="Y110" i="7"/>
  <c r="AC110" i="7"/>
  <c r="AG110" i="7"/>
  <c r="AK110" i="7"/>
  <c r="W110" i="7"/>
  <c r="AE110" i="7"/>
  <c r="S110" i="7"/>
  <c r="AA110" i="7"/>
  <c r="AI110" i="7"/>
  <c r="AH110" i="7"/>
  <c r="V110" i="7"/>
  <c r="AL110" i="7"/>
  <c r="Z110" i="7"/>
  <c r="AD110" i="7"/>
  <c r="S109" i="7"/>
  <c r="W109" i="7"/>
  <c r="AA109" i="7"/>
  <c r="AE109" i="7"/>
  <c r="AI109" i="7"/>
  <c r="T109" i="7"/>
  <c r="X109" i="7"/>
  <c r="AB109" i="7"/>
  <c r="AF109" i="7"/>
  <c r="AJ109" i="7"/>
  <c r="Z109" i="7"/>
  <c r="AH109" i="7"/>
  <c r="V109" i="7"/>
  <c r="AD109" i="7"/>
  <c r="AL109" i="7"/>
  <c r="U109" i="7"/>
  <c r="AK109" i="7"/>
  <c r="Y109" i="7"/>
  <c r="AC109" i="7"/>
  <c r="AG109" i="7"/>
  <c r="V108" i="7"/>
  <c r="Z108" i="7"/>
  <c r="AD108" i="7"/>
  <c r="AH108" i="7"/>
  <c r="AL108" i="7"/>
  <c r="S108" i="7"/>
  <c r="W108" i="7"/>
  <c r="AA108" i="7"/>
  <c r="AE108" i="7"/>
  <c r="AI108" i="7"/>
  <c r="U108" i="7"/>
  <c r="AC108" i="7"/>
  <c r="AK108" i="7"/>
  <c r="X108" i="7"/>
  <c r="AF108" i="7"/>
  <c r="Y108" i="7"/>
  <c r="AG108" i="7"/>
  <c r="T108" i="7"/>
  <c r="AB108" i="7"/>
  <c r="AJ108" i="7"/>
  <c r="M108" i="7"/>
  <c r="CE107" i="7"/>
  <c r="T106" i="7"/>
  <c r="X106" i="7"/>
  <c r="AB106" i="7"/>
  <c r="AF106" i="7"/>
  <c r="AJ106" i="7"/>
  <c r="U106" i="7"/>
  <c r="Y106" i="7"/>
  <c r="AC106" i="7"/>
  <c r="AG106" i="7"/>
  <c r="AK106" i="7"/>
  <c r="V106" i="7"/>
  <c r="Z106" i="7"/>
  <c r="AD106" i="7"/>
  <c r="AH106" i="7"/>
  <c r="AL106" i="7"/>
  <c r="S106" i="7"/>
  <c r="AI106" i="7"/>
  <c r="W106" i="7"/>
  <c r="AA106" i="7"/>
  <c r="AE106" i="7"/>
  <c r="M106" i="7"/>
  <c r="AL373" i="7"/>
  <c r="AH373" i="7"/>
  <c r="AD373" i="7"/>
  <c r="Z373" i="7"/>
  <c r="AL372" i="7"/>
  <c r="AH372" i="7"/>
  <c r="AD372" i="7"/>
  <c r="Z372" i="7"/>
  <c r="AI371" i="7"/>
  <c r="AE371" i="7"/>
  <c r="AA371" i="7"/>
  <c r="W371" i="7"/>
  <c r="AJ370" i="7"/>
  <c r="AF370" i="7"/>
  <c r="AB370" i="7"/>
  <c r="X370" i="7"/>
  <c r="AJ369" i="7"/>
  <c r="AF369" i="7"/>
  <c r="AB369" i="7"/>
  <c r="X369" i="7"/>
  <c r="AK368" i="7"/>
  <c r="AG368" i="7"/>
  <c r="AC368" i="7"/>
  <c r="Y368" i="7"/>
  <c r="AI367" i="7"/>
  <c r="AE367" i="7"/>
  <c r="AA367" i="7"/>
  <c r="W367" i="7"/>
  <c r="AL366" i="7"/>
  <c r="AH366" i="7"/>
  <c r="AD366" i="7"/>
  <c r="Z366" i="7"/>
  <c r="AK365" i="7"/>
  <c r="AG365" i="7"/>
  <c r="AC365" i="7"/>
  <c r="Y365" i="7"/>
  <c r="AJ364" i="7"/>
  <c r="AF364" i="7"/>
  <c r="AB364" i="7"/>
  <c r="X364" i="7"/>
  <c r="AI363" i="7"/>
  <c r="AE363" i="7"/>
  <c r="AA363" i="7"/>
  <c r="W363" i="7"/>
  <c r="AL362" i="7"/>
  <c r="AH362" i="7"/>
  <c r="AD362" i="7"/>
  <c r="Z362" i="7"/>
  <c r="AK361" i="7"/>
  <c r="AG361" i="7"/>
  <c r="AC361" i="7"/>
  <c r="Y361" i="7"/>
  <c r="AJ360" i="7"/>
  <c r="AF360" i="7"/>
  <c r="AB360" i="7"/>
  <c r="X360" i="7"/>
  <c r="AI359" i="7"/>
  <c r="AE359" i="7"/>
  <c r="AA359" i="7"/>
  <c r="W359" i="7"/>
  <c r="AL358" i="7"/>
  <c r="AH358" i="7"/>
  <c r="AD358" i="7"/>
  <c r="Z358" i="7"/>
  <c r="AK357" i="7"/>
  <c r="AG357" i="7"/>
  <c r="AC357" i="7"/>
  <c r="Y357" i="7"/>
  <c r="AJ356" i="7"/>
  <c r="AF356" i="7"/>
  <c r="AB356" i="7"/>
  <c r="X356" i="7"/>
  <c r="AI355" i="7"/>
  <c r="AE355" i="7"/>
  <c r="AA355" i="7"/>
  <c r="W355" i="7"/>
  <c r="AK354" i="7"/>
  <c r="AC354" i="7"/>
  <c r="U354" i="7"/>
  <c r="AF353" i="7"/>
  <c r="X353" i="7"/>
  <c r="AK352" i="7"/>
  <c r="U352" i="7"/>
  <c r="X351" i="7"/>
  <c r="AA350" i="7"/>
  <c r="ED42" i="8"/>
  <c r="EE42" i="8"/>
  <c r="Y42" i="8"/>
  <c r="V42" i="8"/>
  <c r="AC42" i="8"/>
  <c r="AG42" i="8"/>
  <c r="AM42" i="8"/>
  <c r="AQ42" i="8"/>
  <c r="AW42" i="8"/>
  <c r="BA42" i="8"/>
  <c r="BG42" i="8"/>
  <c r="BK42" i="8"/>
  <c r="BQ42" i="8"/>
  <c r="BU42" i="8"/>
  <c r="CA42" i="8"/>
  <c r="CE42" i="8"/>
  <c r="CL42" i="8"/>
  <c r="CP42" i="8"/>
  <c r="CW42" i="8"/>
  <c r="DG42" i="8"/>
  <c r="DQ42" i="8"/>
  <c r="EA42" i="8"/>
  <c r="S42" i="8"/>
  <c r="W42" i="8"/>
  <c r="AD42" i="8"/>
  <c r="AH42" i="8"/>
  <c r="AN42" i="8"/>
  <c r="AR42" i="8"/>
  <c r="AX42" i="8"/>
  <c r="BB42" i="8"/>
  <c r="BH42" i="8"/>
  <c r="BL42" i="8"/>
  <c r="BR42" i="8"/>
  <c r="BW42" i="8"/>
  <c r="CB42" i="8"/>
  <c r="CF42" i="8"/>
  <c r="CM42" i="8"/>
  <c r="CT42" i="8"/>
  <c r="CX42" i="8"/>
  <c r="DD42" i="8"/>
  <c r="DH42" i="8"/>
  <c r="DN42" i="8"/>
  <c r="DR42" i="8"/>
  <c r="DX42" i="8"/>
  <c r="EB42" i="8"/>
  <c r="T42" i="8"/>
  <c r="X42" i="8"/>
  <c r="AE42" i="8"/>
  <c r="AI42" i="8"/>
  <c r="AO42" i="8"/>
  <c r="AS42" i="8"/>
  <c r="AY42" i="8"/>
  <c r="BC42" i="8"/>
  <c r="BI42" i="8"/>
  <c r="BM42" i="8"/>
  <c r="BS42" i="8"/>
  <c r="BV42" i="8"/>
  <c r="CC42" i="8"/>
  <c r="CJ42" i="8"/>
  <c r="CN42" i="8"/>
  <c r="CU42" i="8"/>
  <c r="CY42" i="8"/>
  <c r="DE42" i="8"/>
  <c r="DI42" i="8"/>
  <c r="DO42" i="8"/>
  <c r="DS42" i="8"/>
  <c r="DY42" i="8"/>
  <c r="EC42" i="8"/>
  <c r="AB42" i="8"/>
  <c r="AF42" i="8"/>
  <c r="AL42" i="8"/>
  <c r="AP42" i="8"/>
  <c r="AV42" i="8"/>
  <c r="AZ42" i="8"/>
  <c r="BF42" i="8"/>
  <c r="BJ42" i="8"/>
  <c r="BP42" i="8"/>
  <c r="BT42" i="8"/>
  <c r="BZ42" i="8"/>
  <c r="CD42" i="8"/>
  <c r="CK42" i="8"/>
  <c r="CO42" i="8"/>
  <c r="CV42" i="8"/>
  <c r="CZ42" i="8"/>
  <c r="DF42" i="8"/>
  <c r="DJ42" i="8"/>
  <c r="DP42" i="8"/>
  <c r="DT42" i="8"/>
  <c r="DZ42" i="8"/>
  <c r="IY334" i="7"/>
  <c r="IX335" i="7"/>
  <c r="IX328" i="7"/>
  <c r="IX325" i="7"/>
  <c r="L264" i="7"/>
  <c r="L248" i="7"/>
  <c r="L213" i="7"/>
  <c r="FO213" i="7"/>
  <c r="IX343" i="7"/>
  <c r="IX341" i="7"/>
  <c r="IX339" i="7"/>
  <c r="IX327" i="7"/>
  <c r="HF286" i="7"/>
  <c r="M281" i="7"/>
  <c r="M277" i="7"/>
  <c r="GO274" i="7"/>
  <c r="L272" i="7"/>
  <c r="P272" i="7" s="1"/>
  <c r="AM272" i="7" s="1"/>
  <c r="L266" i="7"/>
  <c r="P266" i="7" s="1"/>
  <c r="AM266" i="7" s="1"/>
  <c r="L256" i="7"/>
  <c r="P256" i="7" s="1"/>
  <c r="AM256" i="7" s="1"/>
  <c r="L242" i="7"/>
  <c r="P242" i="7" s="1"/>
  <c r="AM242" i="7" s="1"/>
  <c r="L238" i="7"/>
  <c r="P238" i="7" s="1"/>
  <c r="AM238" i="7" s="1"/>
  <c r="GK238" i="7"/>
  <c r="IX338" i="7"/>
  <c r="IX334" i="7"/>
  <c r="IX332" i="7"/>
  <c r="IX324" i="7"/>
  <c r="HF285" i="7"/>
  <c r="HG264" i="7"/>
  <c r="L258" i="7"/>
  <c r="P258" i="7" s="1"/>
  <c r="AM258" i="7" s="1"/>
  <c r="L252" i="7"/>
  <c r="P252" i="7" s="1"/>
  <c r="AM252" i="7" s="1"/>
  <c r="GK248" i="7"/>
  <c r="L244" i="7"/>
  <c r="P244" i="7" s="1"/>
  <c r="AM244" i="7" s="1"/>
  <c r="M240" i="7"/>
  <c r="IX342" i="7"/>
  <c r="IB293" i="7"/>
  <c r="HF289" i="7"/>
  <c r="M282" i="7"/>
  <c r="M278" i="7"/>
  <c r="M276" i="7"/>
  <c r="L268" i="7"/>
  <c r="P268" i="7" s="1"/>
  <c r="AM268" i="7" s="1"/>
  <c r="L262" i="7"/>
  <c r="P262" i="7" s="1"/>
  <c r="AM262" i="7" s="1"/>
  <c r="L254" i="7"/>
  <c r="P254" i="7" s="1"/>
  <c r="AM254" i="7" s="1"/>
  <c r="L246" i="7"/>
  <c r="P246" i="7" s="1"/>
  <c r="AM246" i="7" s="1"/>
  <c r="M237" i="7"/>
  <c r="M273" i="7"/>
  <c r="M269" i="7"/>
  <c r="M267" i="7"/>
  <c r="M265" i="7"/>
  <c r="M263" i="7"/>
  <c r="M261" i="7"/>
  <c r="M257" i="7"/>
  <c r="M255" i="7"/>
  <c r="M253" i="7"/>
  <c r="M249" i="7"/>
  <c r="M245" i="7"/>
  <c r="M241" i="7"/>
  <c r="L232" i="7"/>
  <c r="P232" i="7" s="1"/>
  <c r="AM232" i="7" s="1"/>
  <c r="M236" i="7"/>
  <c r="L234" i="7"/>
  <c r="P234" i="7" s="1"/>
  <c r="AM234" i="7" s="1"/>
  <c r="L217" i="7"/>
  <c r="P217" i="7" s="1"/>
  <c r="Q217" i="7" s="1"/>
  <c r="FO217" i="7"/>
  <c r="M228" i="7"/>
  <c r="M226" i="7"/>
  <c r="M225" i="7"/>
  <c r="M221" i="7"/>
  <c r="M218" i="7"/>
  <c r="L215" i="7"/>
  <c r="FO215" i="7"/>
  <c r="EW206" i="7"/>
  <c r="M202" i="7"/>
  <c r="M200" i="7"/>
  <c r="M198" i="7"/>
  <c r="M203" i="7"/>
  <c r="M199" i="7"/>
  <c r="M188" i="7"/>
  <c r="M185" i="7"/>
  <c r="M182" i="7"/>
  <c r="L175" i="7"/>
  <c r="ES175" i="7"/>
  <c r="M197" i="7"/>
  <c r="M191" i="7"/>
  <c r="DX188" i="7"/>
  <c r="M184" i="7"/>
  <c r="M181" i="7"/>
  <c r="M178" i="7"/>
  <c r="DY194" i="7"/>
  <c r="M193" i="7"/>
  <c r="M190" i="7"/>
  <c r="M187" i="7"/>
  <c r="EA181" i="7"/>
  <c r="M180" i="7"/>
  <c r="DX178" i="7"/>
  <c r="M177" i="7"/>
  <c r="M169" i="7"/>
  <c r="DV169" i="7"/>
  <c r="L162" i="7"/>
  <c r="DW162" i="7"/>
  <c r="L158" i="7"/>
  <c r="DW158" i="7"/>
  <c r="L159" i="7"/>
  <c r="P159" i="7" s="1"/>
  <c r="Q159" i="7" s="1"/>
  <c r="DW159" i="7"/>
  <c r="M160" i="7"/>
  <c r="L156" i="7"/>
  <c r="P156" i="7" s="1"/>
  <c r="AM156" i="7" s="1"/>
  <c r="DW156" i="7"/>
  <c r="L154" i="7"/>
  <c r="DW154" i="7"/>
  <c r="L155" i="7"/>
  <c r="DW155" i="7"/>
  <c r="L157" i="7"/>
  <c r="P157" i="7" s="1"/>
  <c r="AM157" i="7" s="1"/>
  <c r="L152" i="7"/>
  <c r="P152" i="7" s="1"/>
  <c r="AM152" i="7" s="1"/>
  <c r="L153" i="7"/>
  <c r="P153" i="7" s="1"/>
  <c r="AM153" i="7" s="1"/>
  <c r="M119" i="7"/>
  <c r="L144" i="7"/>
  <c r="DW144" i="7"/>
  <c r="CZ124" i="7"/>
  <c r="M124" i="7"/>
  <c r="M109" i="7"/>
  <c r="CZ127" i="7"/>
  <c r="M127" i="7"/>
  <c r="CZ116" i="7"/>
  <c r="M116" i="7"/>
  <c r="L141" i="7"/>
  <c r="DW141" i="7"/>
  <c r="CZ133" i="7"/>
  <c r="M133" i="7"/>
  <c r="M149" i="7"/>
  <c r="M145" i="7"/>
  <c r="M138" i="7"/>
  <c r="M135" i="7"/>
  <c r="M132" i="7"/>
  <c r="M137" i="7"/>
  <c r="L85" i="7"/>
  <c r="P85" i="7" s="1"/>
  <c r="AM85" i="7" s="1"/>
  <c r="L74" i="7"/>
  <c r="L81" i="7"/>
  <c r="M71" i="7"/>
  <c r="M93" i="7"/>
  <c r="BI76" i="7"/>
  <c r="L76" i="7"/>
  <c r="L65" i="7"/>
  <c r="AN65" i="7"/>
  <c r="BI68" i="7"/>
  <c r="L68" i="7"/>
  <c r="L72" i="7"/>
  <c r="P72" i="7" s="1"/>
  <c r="AM72" i="7" s="1"/>
  <c r="BI72" i="7"/>
  <c r="M80" i="7"/>
  <c r="L49" i="7"/>
  <c r="P49" i="7" s="1"/>
  <c r="AM49" i="7" s="1"/>
  <c r="L83" i="7"/>
  <c r="BI83" i="7"/>
  <c r="BI78" i="7"/>
  <c r="L78" i="7"/>
  <c r="M69" i="7"/>
  <c r="M73" i="7"/>
  <c r="L82" i="7"/>
  <c r="P82" i="7" s="1"/>
  <c r="AM82" i="7" s="1"/>
  <c r="L77" i="7"/>
  <c r="P77" i="7" s="1"/>
  <c r="AM77" i="7" s="1"/>
  <c r="M60" i="7"/>
  <c r="AN56" i="7"/>
  <c r="M70" i="7"/>
  <c r="M84" i="7"/>
  <c r="M89" i="7"/>
  <c r="M88" i="7"/>
  <c r="M92" i="7"/>
  <c r="M86" i="7"/>
  <c r="BK88" i="7"/>
  <c r="M87" i="7"/>
  <c r="BM92" i="7"/>
  <c r="M79" i="7"/>
  <c r="M75" i="7"/>
  <c r="M67" i="7"/>
  <c r="AN55" i="7"/>
  <c r="AM60" i="7"/>
  <c r="AN59" i="7"/>
  <c r="AN64" i="7"/>
  <c r="AG60" i="7"/>
  <c r="AN66" i="7"/>
  <c r="AN62" i="7"/>
  <c r="AN63" i="7"/>
  <c r="AN58" i="7"/>
  <c r="AM63" i="7"/>
  <c r="M63" i="7"/>
  <c r="AM66" i="7"/>
  <c r="M66" i="7"/>
  <c r="AM62" i="7"/>
  <c r="M62" i="7"/>
  <c r="AM57" i="7"/>
  <c r="M57" i="7"/>
  <c r="M64" i="7"/>
  <c r="AM64" i="7"/>
  <c r="AM59" i="7"/>
  <c r="M59" i="7"/>
  <c r="AM55" i="7"/>
  <c r="M55" i="7"/>
  <c r="AM61" i="7"/>
  <c r="M61" i="7"/>
  <c r="AM56" i="7"/>
  <c r="M56" i="7"/>
  <c r="M54" i="7"/>
  <c r="M52" i="7"/>
  <c r="AN54" i="7"/>
  <c r="AN52" i="7"/>
  <c r="M53" i="7"/>
  <c r="X51" i="7"/>
  <c r="W50" i="7"/>
  <c r="M50" i="7"/>
  <c r="J42" i="8"/>
  <c r="G36" i="8"/>
  <c r="J375" i="7"/>
  <c r="K373" i="7"/>
  <c r="O373" i="7" s="1"/>
  <c r="AN373" i="7" s="1"/>
  <c r="K372" i="7"/>
  <c r="K371" i="7"/>
  <c r="K370" i="7"/>
  <c r="K369" i="7"/>
  <c r="O369" i="7" s="1"/>
  <c r="K368" i="7"/>
  <c r="K367" i="7"/>
  <c r="K366" i="7"/>
  <c r="K365" i="7"/>
  <c r="O365" i="7" s="1"/>
  <c r="K364" i="7"/>
  <c r="K363" i="7"/>
  <c r="K362" i="7"/>
  <c r="O362" i="7" s="1"/>
  <c r="K361" i="7"/>
  <c r="O361" i="7" s="1"/>
  <c r="K360" i="7"/>
  <c r="K359" i="7"/>
  <c r="K358" i="7"/>
  <c r="O358" i="7" s="1"/>
  <c r="K357" i="7"/>
  <c r="O357" i="7" s="1"/>
  <c r="AN357" i="7" s="1"/>
  <c r="K356" i="7"/>
  <c r="K355" i="7"/>
  <c r="K105" i="7"/>
  <c r="O105" i="7" s="1"/>
  <c r="AN105" i="7" s="1"/>
  <c r="K104" i="7"/>
  <c r="K103" i="7"/>
  <c r="K102" i="7"/>
  <c r="O102" i="7" s="1"/>
  <c r="K101" i="7"/>
  <c r="O101" i="7" s="1"/>
  <c r="AN101" i="7" s="1"/>
  <c r="K100" i="7"/>
  <c r="K99" i="7"/>
  <c r="K98" i="7"/>
  <c r="K97" i="7"/>
  <c r="K96" i="7"/>
  <c r="O96" i="7" s="1"/>
  <c r="K95" i="7"/>
  <c r="CE94" i="7"/>
  <c r="K48" i="7"/>
  <c r="O48" i="7" s="1"/>
  <c r="AN48" i="7" s="1"/>
  <c r="K47" i="7"/>
  <c r="N46" i="7"/>
  <c r="K46" i="7"/>
  <c r="O46" i="7" s="1"/>
  <c r="AN46" i="7" s="1"/>
  <c r="M58" i="7" l="1"/>
  <c r="Q156" i="7"/>
  <c r="Q127" i="7"/>
  <c r="AN109" i="7"/>
  <c r="Q291" i="7"/>
  <c r="Q299" i="7"/>
  <c r="Q62" i="7"/>
  <c r="Q66" i="7"/>
  <c r="Q173" i="7"/>
  <c r="Q55" i="7"/>
  <c r="Q59" i="7"/>
  <c r="Q63" i="7"/>
  <c r="Q190" i="7"/>
  <c r="Q58" i="7"/>
  <c r="Q133" i="7"/>
  <c r="L47" i="7"/>
  <c r="P47" i="7" s="1"/>
  <c r="AM47" i="7" s="1"/>
  <c r="O47" i="7"/>
  <c r="L104" i="7"/>
  <c r="O104" i="7"/>
  <c r="BH68" i="7"/>
  <c r="P68" i="7"/>
  <c r="DV144" i="7"/>
  <c r="P144" i="7"/>
  <c r="FN215" i="7"/>
  <c r="P215" i="7"/>
  <c r="GJ248" i="7"/>
  <c r="P248" i="7"/>
  <c r="M353" i="7"/>
  <c r="P353" i="7"/>
  <c r="AM353" i="7" s="1"/>
  <c r="ER194" i="7"/>
  <c r="P194" i="7"/>
  <c r="AM194" i="7" s="1"/>
  <c r="M307" i="7"/>
  <c r="P307" i="7"/>
  <c r="AM307" i="7" s="1"/>
  <c r="M294" i="7"/>
  <c r="P294" i="7"/>
  <c r="AM294" i="7" s="1"/>
  <c r="ER200" i="7"/>
  <c r="P200" i="7"/>
  <c r="AM200" i="7" s="1"/>
  <c r="FN204" i="7"/>
  <c r="P204" i="7"/>
  <c r="AM204" i="7" s="1"/>
  <c r="FN208" i="7"/>
  <c r="P208" i="7"/>
  <c r="AM208" i="7" s="1"/>
  <c r="FN219" i="7"/>
  <c r="P219" i="7"/>
  <c r="AM219" i="7" s="1"/>
  <c r="FN223" i="7"/>
  <c r="P223" i="7"/>
  <c r="AM223" i="7" s="1"/>
  <c r="FN227" i="7"/>
  <c r="P227" i="7"/>
  <c r="AM227" i="7" s="1"/>
  <c r="FN231" i="7"/>
  <c r="P231" i="7"/>
  <c r="AM231" i="7" s="1"/>
  <c r="GJ235" i="7"/>
  <c r="P235" i="7"/>
  <c r="AM235" i="7" s="1"/>
  <c r="GJ239" i="7"/>
  <c r="P239" i="7"/>
  <c r="AM239" i="7" s="1"/>
  <c r="GJ243" i="7"/>
  <c r="P243" i="7"/>
  <c r="AM243" i="7" s="1"/>
  <c r="GJ247" i="7"/>
  <c r="P247" i="7"/>
  <c r="AM247" i="7" s="1"/>
  <c r="GJ251" i="7"/>
  <c r="P251" i="7"/>
  <c r="AM251" i="7" s="1"/>
  <c r="GJ255" i="7"/>
  <c r="P255" i="7"/>
  <c r="AM255" i="7" s="1"/>
  <c r="GJ259" i="7"/>
  <c r="P259" i="7"/>
  <c r="AM259" i="7" s="1"/>
  <c r="Q307" i="7"/>
  <c r="M312" i="7"/>
  <c r="P312" i="7"/>
  <c r="AM312" i="7" s="1"/>
  <c r="M316" i="7"/>
  <c r="P316" i="7"/>
  <c r="AM316" i="7" s="1"/>
  <c r="M324" i="7"/>
  <c r="P324" i="7"/>
  <c r="AM324" i="7" s="1"/>
  <c r="M328" i="7"/>
  <c r="P328" i="7"/>
  <c r="AM328" i="7" s="1"/>
  <c r="M332" i="7"/>
  <c r="P332" i="7"/>
  <c r="AM332" i="7" s="1"/>
  <c r="Q82" i="7"/>
  <c r="CD108" i="7"/>
  <c r="P108" i="7"/>
  <c r="AM108" i="7" s="1"/>
  <c r="AN138" i="7"/>
  <c r="ER176" i="7"/>
  <c r="P176" i="7"/>
  <c r="AM176" i="7" s="1"/>
  <c r="ER184" i="7"/>
  <c r="P184" i="7"/>
  <c r="AM184" i="7" s="1"/>
  <c r="ER188" i="7"/>
  <c r="P188" i="7"/>
  <c r="AM188" i="7" s="1"/>
  <c r="ER193" i="7"/>
  <c r="P193" i="7"/>
  <c r="AM193" i="7" s="1"/>
  <c r="ER197" i="7"/>
  <c r="P197" i="7"/>
  <c r="AM197" i="7" s="1"/>
  <c r="GJ261" i="7"/>
  <c r="P261" i="7"/>
  <c r="AM261" i="7" s="1"/>
  <c r="HF265" i="7"/>
  <c r="P265" i="7"/>
  <c r="AM265" i="7" s="1"/>
  <c r="HF269" i="7"/>
  <c r="P269" i="7"/>
  <c r="AM269" i="7" s="1"/>
  <c r="HF276" i="7"/>
  <c r="P276" i="7"/>
  <c r="AM276" i="7" s="1"/>
  <c r="AN92" i="7"/>
  <c r="BH75" i="7"/>
  <c r="P75" i="7"/>
  <c r="AM75" i="7" s="1"/>
  <c r="Q72" i="7"/>
  <c r="Q60" i="7"/>
  <c r="BH80" i="7"/>
  <c r="P80" i="7"/>
  <c r="AM80" i="7" s="1"/>
  <c r="AN117" i="7"/>
  <c r="DV143" i="7"/>
  <c r="P143" i="7"/>
  <c r="AM143" i="7" s="1"/>
  <c r="DV147" i="7"/>
  <c r="P147" i="7"/>
  <c r="AM147" i="7" s="1"/>
  <c r="Q157" i="7"/>
  <c r="M165" i="7"/>
  <c r="P165" i="7"/>
  <c r="AM165" i="7" s="1"/>
  <c r="AN170" i="7"/>
  <c r="Q201" i="7"/>
  <c r="Q234" i="7"/>
  <c r="Q238" i="7"/>
  <c r="Q252" i="7"/>
  <c r="Q256" i="7"/>
  <c r="M284" i="7"/>
  <c r="P284" i="7"/>
  <c r="AM284" i="7" s="1"/>
  <c r="M288" i="7"/>
  <c r="P288" i="7"/>
  <c r="AM288" i="7" s="1"/>
  <c r="M304" i="7"/>
  <c r="P304" i="7"/>
  <c r="AM304" i="7" s="1"/>
  <c r="M308" i="7"/>
  <c r="P308" i="7"/>
  <c r="AM308" i="7" s="1"/>
  <c r="M321" i="7"/>
  <c r="P321" i="7"/>
  <c r="AM321" i="7" s="1"/>
  <c r="M325" i="7"/>
  <c r="P325" i="7"/>
  <c r="AM325" i="7" s="1"/>
  <c r="M329" i="7"/>
  <c r="P329" i="7"/>
  <c r="AM329" i="7" s="1"/>
  <c r="M333" i="7"/>
  <c r="P333" i="7"/>
  <c r="AM333" i="7" s="1"/>
  <c r="M337" i="7"/>
  <c r="P337" i="7"/>
  <c r="AM337" i="7" s="1"/>
  <c r="M341" i="7"/>
  <c r="P341" i="7"/>
  <c r="AM341" i="7" s="1"/>
  <c r="CZ112" i="7"/>
  <c r="P112" i="7"/>
  <c r="AM112" i="7" s="1"/>
  <c r="AM159" i="7"/>
  <c r="ER183" i="7"/>
  <c r="P183" i="7"/>
  <c r="AM183" i="7" s="1"/>
  <c r="ER187" i="7"/>
  <c r="P187" i="7"/>
  <c r="AM187" i="7" s="1"/>
  <c r="Q194" i="7"/>
  <c r="AN214" i="7"/>
  <c r="AN252" i="7"/>
  <c r="Q262" i="7"/>
  <c r="HF271" i="7"/>
  <c r="P271" i="7"/>
  <c r="HF275" i="7"/>
  <c r="P275" i="7"/>
  <c r="AM275" i="7" s="1"/>
  <c r="HF279" i="7"/>
  <c r="P279" i="7"/>
  <c r="AM279" i="7" s="1"/>
  <c r="AN86" i="7"/>
  <c r="Q77" i="7"/>
  <c r="Q85" i="7"/>
  <c r="Q49" i="7"/>
  <c r="P53" i="7"/>
  <c r="AM53" i="7" s="1"/>
  <c r="AN369" i="7"/>
  <c r="BH76" i="7"/>
  <c r="P76" i="7"/>
  <c r="ER175" i="7"/>
  <c r="P175" i="7"/>
  <c r="M302" i="7"/>
  <c r="P302" i="7"/>
  <c r="AM302" i="7" s="1"/>
  <c r="M303" i="7"/>
  <c r="P303" i="7"/>
  <c r="AM303" i="7" s="1"/>
  <c r="M301" i="7"/>
  <c r="P301" i="7"/>
  <c r="AM301" i="7" s="1"/>
  <c r="CE97" i="7"/>
  <c r="O97" i="7"/>
  <c r="DV162" i="7"/>
  <c r="P162" i="7"/>
  <c r="M287" i="7"/>
  <c r="P287" i="7"/>
  <c r="AM287" i="7" s="1"/>
  <c r="M295" i="7"/>
  <c r="P295" i="7"/>
  <c r="AM295" i="7" s="1"/>
  <c r="M322" i="7"/>
  <c r="P322" i="7"/>
  <c r="AM322" i="7" s="1"/>
  <c r="M340" i="7"/>
  <c r="P340" i="7"/>
  <c r="AM340" i="7" s="1"/>
  <c r="M348" i="7"/>
  <c r="P348" i="7"/>
  <c r="AM348" i="7" s="1"/>
  <c r="M167" i="7"/>
  <c r="P167" i="7"/>
  <c r="AM167" i="7" s="1"/>
  <c r="M317" i="7"/>
  <c r="P317" i="7"/>
  <c r="AM317" i="7" s="1"/>
  <c r="M208" i="7"/>
  <c r="M349" i="7"/>
  <c r="P349" i="7"/>
  <c r="AM349" i="7" s="1"/>
  <c r="M309" i="7"/>
  <c r="P309" i="7"/>
  <c r="AM309" i="7" s="1"/>
  <c r="M305" i="7"/>
  <c r="P305" i="7"/>
  <c r="AM305" i="7" s="1"/>
  <c r="M166" i="7"/>
  <c r="P166" i="7"/>
  <c r="AM166" i="7" s="1"/>
  <c r="DV151" i="7"/>
  <c r="P151" i="7"/>
  <c r="AM151" i="7" s="1"/>
  <c r="BH84" i="7"/>
  <c r="P84" i="7"/>
  <c r="CZ122" i="7"/>
  <c r="P122" i="7"/>
  <c r="AM122" i="7" s="1"/>
  <c r="CZ126" i="7"/>
  <c r="P126" i="7"/>
  <c r="AM126" i="7" s="1"/>
  <c r="CZ130" i="7"/>
  <c r="P130" i="7"/>
  <c r="AM130" i="7" s="1"/>
  <c r="CZ134" i="7"/>
  <c r="P134" i="7"/>
  <c r="AM134" i="7" s="1"/>
  <c r="CZ138" i="7"/>
  <c r="P138" i="7"/>
  <c r="AM138" i="7" s="1"/>
  <c r="DV142" i="7"/>
  <c r="P142" i="7"/>
  <c r="AM142" i="7" s="1"/>
  <c r="Q152" i="7"/>
  <c r="Q322" i="7"/>
  <c r="Q330" i="7"/>
  <c r="Q350" i="7"/>
  <c r="Q354" i="7"/>
  <c r="AN91" i="7"/>
  <c r="CZ113" i="7"/>
  <c r="P113" i="7"/>
  <c r="AM113" i="7" s="1"/>
  <c r="CZ117" i="7"/>
  <c r="P117" i="7"/>
  <c r="AM117" i="7" s="1"/>
  <c r="AN202" i="7"/>
  <c r="AM217" i="7"/>
  <c r="AN229" i="7"/>
  <c r="AN233" i="7"/>
  <c r="AN245" i="7"/>
  <c r="AN253" i="7"/>
  <c r="AN287" i="7"/>
  <c r="AN295" i="7"/>
  <c r="AN299" i="7"/>
  <c r="AN326" i="7"/>
  <c r="AN330" i="7"/>
  <c r="AN334" i="7"/>
  <c r="CD92" i="7"/>
  <c r="P92" i="7"/>
  <c r="AM92" i="7" s="1"/>
  <c r="P52" i="7"/>
  <c r="AM52" i="7" s="1"/>
  <c r="AN60" i="7"/>
  <c r="AN106" i="7"/>
  <c r="CZ123" i="7"/>
  <c r="P123" i="7"/>
  <c r="AM123" i="7" s="1"/>
  <c r="CZ131" i="7"/>
  <c r="P131" i="7"/>
  <c r="AM131" i="7" s="1"/>
  <c r="CZ135" i="7"/>
  <c r="P135" i="7"/>
  <c r="AM135" i="7" s="1"/>
  <c r="CZ139" i="7"/>
  <c r="P139" i="7"/>
  <c r="AM139" i="7" s="1"/>
  <c r="Q153" i="7"/>
  <c r="Q167" i="7"/>
  <c r="AN178" i="7"/>
  <c r="AN191" i="7"/>
  <c r="FN205" i="7"/>
  <c r="P205" i="7"/>
  <c r="AM205" i="7" s="1"/>
  <c r="FN209" i="7"/>
  <c r="P209" i="7"/>
  <c r="AM209" i="7" s="1"/>
  <c r="AN210" i="7"/>
  <c r="FN214" i="7"/>
  <c r="P214" i="7"/>
  <c r="AM214" i="7" s="1"/>
  <c r="FN218" i="7"/>
  <c r="P218" i="7"/>
  <c r="AM218" i="7" s="1"/>
  <c r="FN222" i="7"/>
  <c r="P222" i="7"/>
  <c r="AM222" i="7" s="1"/>
  <c r="FN226" i="7"/>
  <c r="P226" i="7"/>
  <c r="AM226" i="7" s="1"/>
  <c r="FN230" i="7"/>
  <c r="P230" i="7"/>
  <c r="AM230" i="7" s="1"/>
  <c r="Q244" i="7"/>
  <c r="AN267" i="7"/>
  <c r="Q290" i="7"/>
  <c r="Q294" i="7"/>
  <c r="Q331" i="7"/>
  <c r="CD107" i="7"/>
  <c r="P107" i="7"/>
  <c r="AM107" i="7" s="1"/>
  <c r="AN157" i="7"/>
  <c r="AN167" i="7"/>
  <c r="AN190" i="7"/>
  <c r="ER198" i="7"/>
  <c r="P198" i="7"/>
  <c r="AM198" i="7" s="1"/>
  <c r="AN209" i="7"/>
  <c r="AN222" i="7"/>
  <c r="AN230" i="7"/>
  <c r="Q268" i="7"/>
  <c r="AN282" i="7"/>
  <c r="AN286" i="7"/>
  <c r="AN311" i="7"/>
  <c r="AN315" i="7"/>
  <c r="AN319" i="7"/>
  <c r="AN327" i="7"/>
  <c r="AN335" i="7"/>
  <c r="M94" i="7"/>
  <c r="P94" i="7"/>
  <c r="AM94" i="7" s="1"/>
  <c r="AN82" i="7"/>
  <c r="AN94" i="7"/>
  <c r="DV154" i="7"/>
  <c r="P154" i="7"/>
  <c r="AM51" i="7"/>
  <c r="P51" i="7"/>
  <c r="Q51" i="7" s="1"/>
  <c r="Q130" i="7"/>
  <c r="DV150" i="7"/>
  <c r="P150" i="7"/>
  <c r="AM150" i="7" s="1"/>
  <c r="IY370" i="7"/>
  <c r="O370" i="7"/>
  <c r="M194" i="7"/>
  <c r="M354" i="7"/>
  <c r="CE98" i="7"/>
  <c r="O98" i="7"/>
  <c r="JU355" i="7"/>
  <c r="O355" i="7"/>
  <c r="JU359" i="7"/>
  <c r="O359" i="7"/>
  <c r="L363" i="7"/>
  <c r="O363" i="7"/>
  <c r="L367" i="7"/>
  <c r="O367" i="7"/>
  <c r="L371" i="7"/>
  <c r="O371" i="7"/>
  <c r="M51" i="7"/>
  <c r="DV155" i="7"/>
  <c r="P155" i="7"/>
  <c r="M243" i="7"/>
  <c r="M251" i="7"/>
  <c r="M259" i="7"/>
  <c r="M235" i="7"/>
  <c r="M351" i="7"/>
  <c r="P351" i="7"/>
  <c r="AM351" i="7" s="1"/>
  <c r="M306" i="7"/>
  <c r="P306" i="7"/>
  <c r="AM306" i="7" s="1"/>
  <c r="M314" i="7"/>
  <c r="P314" i="7"/>
  <c r="AM314" i="7" s="1"/>
  <c r="M290" i="7"/>
  <c r="M319" i="7"/>
  <c r="P319" i="7"/>
  <c r="AM319" i="7" s="1"/>
  <c r="M130" i="7"/>
  <c r="M231" i="7"/>
  <c r="M168" i="7"/>
  <c r="P168" i="7"/>
  <c r="AM168" i="7" s="1"/>
  <c r="M347" i="7"/>
  <c r="P347" i="7"/>
  <c r="AM347" i="7" s="1"/>
  <c r="ER171" i="7"/>
  <c r="P171" i="7"/>
  <c r="AM171" i="7" s="1"/>
  <c r="Q124" i="7"/>
  <c r="DV148" i="7"/>
  <c r="P148" i="7"/>
  <c r="AM148" i="7" s="1"/>
  <c r="M164" i="7"/>
  <c r="P164" i="7"/>
  <c r="AM164" i="7" s="1"/>
  <c r="FN202" i="7"/>
  <c r="P202" i="7"/>
  <c r="AM202" i="7" s="1"/>
  <c r="FN206" i="7"/>
  <c r="P206" i="7"/>
  <c r="AM206" i="7" s="1"/>
  <c r="FN221" i="7"/>
  <c r="P221" i="7"/>
  <c r="AM221" i="7" s="1"/>
  <c r="FN225" i="7"/>
  <c r="P225" i="7"/>
  <c r="AM225" i="7" s="1"/>
  <c r="FN229" i="7"/>
  <c r="P229" i="7"/>
  <c r="AM229" i="7" s="1"/>
  <c r="GJ233" i="7"/>
  <c r="P233" i="7"/>
  <c r="AM233" i="7" s="1"/>
  <c r="GJ237" i="7"/>
  <c r="P237" i="7"/>
  <c r="AM237" i="7" s="1"/>
  <c r="GJ241" i="7"/>
  <c r="P241" i="7"/>
  <c r="AM241" i="7" s="1"/>
  <c r="GJ245" i="7"/>
  <c r="P245" i="7"/>
  <c r="AM245" i="7" s="1"/>
  <c r="GJ249" i="7"/>
  <c r="P249" i="7"/>
  <c r="AM249" i="7" s="1"/>
  <c r="GJ253" i="7"/>
  <c r="P253" i="7"/>
  <c r="AM253" i="7" s="1"/>
  <c r="GJ257" i="7"/>
  <c r="P257" i="7"/>
  <c r="AM257" i="7" s="1"/>
  <c r="Q305" i="7"/>
  <c r="Q309" i="7"/>
  <c r="M334" i="7"/>
  <c r="P334" i="7"/>
  <c r="AM334" i="7" s="1"/>
  <c r="M338" i="7"/>
  <c r="P338" i="7"/>
  <c r="AM338" i="7" s="1"/>
  <c r="M342" i="7"/>
  <c r="P342" i="7"/>
  <c r="AM342" i="7" s="1"/>
  <c r="M346" i="7"/>
  <c r="P346" i="7"/>
  <c r="AM346" i="7" s="1"/>
  <c r="CD91" i="7"/>
  <c r="P91" i="7"/>
  <c r="AM91" i="7" s="1"/>
  <c r="CD106" i="7"/>
  <c r="P106" i="7"/>
  <c r="AM106" i="7" s="1"/>
  <c r="Q119" i="7"/>
  <c r="AN122" i="7"/>
  <c r="AN132" i="7"/>
  <c r="AN142" i="7"/>
  <c r="AN148" i="7"/>
  <c r="AN160" i="7"/>
  <c r="ER174" i="7"/>
  <c r="P174" i="7"/>
  <c r="AM174" i="7" s="1"/>
  <c r="ER178" i="7"/>
  <c r="P178" i="7"/>
  <c r="AM178" i="7" s="1"/>
  <c r="ER182" i="7"/>
  <c r="P182" i="7"/>
  <c r="AM182" i="7" s="1"/>
  <c r="ER186" i="7"/>
  <c r="P186" i="7"/>
  <c r="AM186" i="7" s="1"/>
  <c r="ER195" i="7"/>
  <c r="P195" i="7"/>
  <c r="AM195" i="7" s="1"/>
  <c r="ER199" i="7"/>
  <c r="P199" i="7"/>
  <c r="AM199" i="7" s="1"/>
  <c r="AN221" i="7"/>
  <c r="HF263" i="7"/>
  <c r="P263" i="7"/>
  <c r="AM263" i="7" s="1"/>
  <c r="HF267" i="7"/>
  <c r="P267" i="7"/>
  <c r="AM267" i="7" s="1"/>
  <c r="HF274" i="7"/>
  <c r="P274" i="7"/>
  <c r="AM274" i="7" s="1"/>
  <c r="HF278" i="7"/>
  <c r="P278" i="7"/>
  <c r="AM278" i="7" s="1"/>
  <c r="AN283" i="7"/>
  <c r="AN314" i="7"/>
  <c r="AN342" i="7"/>
  <c r="AN350" i="7"/>
  <c r="AN354" i="7"/>
  <c r="AN96" i="7"/>
  <c r="BH79" i="7"/>
  <c r="P79" i="7"/>
  <c r="AM79" i="7" s="1"/>
  <c r="AN102" i="7"/>
  <c r="AN113" i="7"/>
  <c r="AN119" i="7"/>
  <c r="DV145" i="7"/>
  <c r="P145" i="7"/>
  <c r="AM145" i="7" s="1"/>
  <c r="DV149" i="7"/>
  <c r="P149" i="7"/>
  <c r="AM149" i="7" s="1"/>
  <c r="Q220" i="7"/>
  <c r="Q232" i="7"/>
  <c r="GJ240" i="7"/>
  <c r="P240" i="7"/>
  <c r="AM240" i="7" s="1"/>
  <c r="Q254" i="7"/>
  <c r="Q258" i="7"/>
  <c r="AN274" i="7"/>
  <c r="AN278" i="7"/>
  <c r="HF282" i="7"/>
  <c r="P282" i="7"/>
  <c r="AM282" i="7" s="1"/>
  <c r="M286" i="7"/>
  <c r="P286" i="7"/>
  <c r="AM286" i="7" s="1"/>
  <c r="M323" i="7"/>
  <c r="P323" i="7"/>
  <c r="AM323" i="7" s="1"/>
  <c r="M327" i="7"/>
  <c r="P327" i="7"/>
  <c r="AM327" i="7" s="1"/>
  <c r="M335" i="7"/>
  <c r="P335" i="7"/>
  <c r="AM335" i="7" s="1"/>
  <c r="M339" i="7"/>
  <c r="P339" i="7"/>
  <c r="AM339" i="7" s="1"/>
  <c r="M343" i="7"/>
  <c r="P343" i="7"/>
  <c r="AM343" i="7" s="1"/>
  <c r="CD93" i="7"/>
  <c r="P93" i="7"/>
  <c r="AM93" i="7" s="1"/>
  <c r="BH67" i="7"/>
  <c r="P67" i="7"/>
  <c r="AM67" i="7" s="1"/>
  <c r="AN110" i="7"/>
  <c r="CZ114" i="7"/>
  <c r="P114" i="7"/>
  <c r="AM114" i="7" s="1"/>
  <c r="CZ118" i="7"/>
  <c r="P118" i="7"/>
  <c r="AM118" i="7" s="1"/>
  <c r="AN123" i="7"/>
  <c r="AN129" i="7"/>
  <c r="AN131" i="7"/>
  <c r="AN135" i="7"/>
  <c r="AN139" i="7"/>
  <c r="AN153" i="7"/>
  <c r="AN163" i="7"/>
  <c r="ER177" i="7"/>
  <c r="P177" i="7"/>
  <c r="AM177" i="7" s="1"/>
  <c r="ER181" i="7"/>
  <c r="P181" i="7"/>
  <c r="AM181" i="7" s="1"/>
  <c r="ER185" i="7"/>
  <c r="P185" i="7"/>
  <c r="AM185" i="7" s="1"/>
  <c r="ER189" i="7"/>
  <c r="P189" i="7"/>
  <c r="AM189" i="7" s="1"/>
  <c r="Q196" i="7"/>
  <c r="Q200" i="7"/>
  <c r="AN207" i="7"/>
  <c r="AN218" i="7"/>
  <c r="AN232" i="7"/>
  <c r="AN234" i="7"/>
  <c r="AN258" i="7"/>
  <c r="HF273" i="7"/>
  <c r="P273" i="7"/>
  <c r="AM273" i="7" s="1"/>
  <c r="HF277" i="7"/>
  <c r="P277" i="7"/>
  <c r="AM277" i="7" s="1"/>
  <c r="AN290" i="7"/>
  <c r="AN298" i="7"/>
  <c r="AN302" i="7"/>
  <c r="AN306" i="7"/>
  <c r="AN331" i="7"/>
  <c r="AN90" i="7"/>
  <c r="Q70" i="7"/>
  <c r="AN51" i="7"/>
  <c r="BH69" i="7"/>
  <c r="P69" i="7"/>
  <c r="AM69" i="7" s="1"/>
  <c r="L100" i="7"/>
  <c r="O100" i="7"/>
  <c r="BH78" i="7"/>
  <c r="P78" i="7"/>
  <c r="M81" i="7"/>
  <c r="P81" i="7"/>
  <c r="AM81" i="7" s="1"/>
  <c r="M318" i="7"/>
  <c r="P318" i="7"/>
  <c r="AM318" i="7" s="1"/>
  <c r="M315" i="7"/>
  <c r="P315" i="7"/>
  <c r="AM315" i="7" s="1"/>
  <c r="DV140" i="7"/>
  <c r="P140" i="7"/>
  <c r="AM140" i="7" s="1"/>
  <c r="Q126" i="7"/>
  <c r="DV146" i="7"/>
  <c r="P146" i="7"/>
  <c r="AM146" i="7" s="1"/>
  <c r="JU366" i="7"/>
  <c r="O366" i="7"/>
  <c r="BH74" i="7"/>
  <c r="P74" i="7"/>
  <c r="AM74" i="7" s="1"/>
  <c r="HF264" i="7"/>
  <c r="P264" i="7"/>
  <c r="CE95" i="7"/>
  <c r="O95" i="7"/>
  <c r="CE99" i="7"/>
  <c r="O99" i="7"/>
  <c r="CE103" i="7"/>
  <c r="O103" i="7"/>
  <c r="L356" i="7"/>
  <c r="O356" i="7"/>
  <c r="L360" i="7"/>
  <c r="O360" i="7"/>
  <c r="JU364" i="7"/>
  <c r="O364" i="7"/>
  <c r="JU368" i="7"/>
  <c r="O368" i="7"/>
  <c r="JU372" i="7"/>
  <c r="O372" i="7"/>
  <c r="BH83" i="7"/>
  <c r="P83" i="7"/>
  <c r="P65" i="7"/>
  <c r="Q65" i="7" s="1"/>
  <c r="DV141" i="7"/>
  <c r="P141" i="7"/>
  <c r="DV158" i="7"/>
  <c r="P158" i="7"/>
  <c r="M223" i="7"/>
  <c r="FN213" i="7"/>
  <c r="P213" i="7"/>
  <c r="M352" i="7"/>
  <c r="P352" i="7"/>
  <c r="AM352" i="7" s="1"/>
  <c r="M283" i="7"/>
  <c r="P283" i="7"/>
  <c r="AM283" i="7" s="1"/>
  <c r="M291" i="7"/>
  <c r="M326" i="7"/>
  <c r="P326" i="7"/>
  <c r="AM326" i="7" s="1"/>
  <c r="M336" i="7"/>
  <c r="P336" i="7"/>
  <c r="AM336" i="7" s="1"/>
  <c r="CD88" i="7"/>
  <c r="P88" i="7"/>
  <c r="AM88" i="7" s="1"/>
  <c r="M331" i="7"/>
  <c r="M163" i="7"/>
  <c r="P163" i="7"/>
  <c r="AM163" i="7" s="1"/>
  <c r="M313" i="7"/>
  <c r="P313" i="7"/>
  <c r="AM313" i="7" s="1"/>
  <c r="M204" i="7"/>
  <c r="M298" i="7"/>
  <c r="P298" i="7"/>
  <c r="AM298" i="7" s="1"/>
  <c r="M296" i="7"/>
  <c r="P296" i="7"/>
  <c r="AM296" i="7" s="1"/>
  <c r="M292" i="7"/>
  <c r="P292" i="7"/>
  <c r="AM292" i="7" s="1"/>
  <c r="P50" i="7"/>
  <c r="AM50" i="7" s="1"/>
  <c r="BH71" i="7"/>
  <c r="P71" i="7"/>
  <c r="AM71" i="7" s="1"/>
  <c r="M345" i="7"/>
  <c r="P345" i="7"/>
  <c r="AM345" i="7" s="1"/>
  <c r="ER180" i="7"/>
  <c r="P180" i="7"/>
  <c r="AM180" i="7" s="1"/>
  <c r="CZ120" i="7"/>
  <c r="P120" i="7"/>
  <c r="CZ128" i="7"/>
  <c r="P128" i="7"/>
  <c r="AM128" i="7" s="1"/>
  <c r="CZ132" i="7"/>
  <c r="P132" i="7"/>
  <c r="AM132" i="7" s="1"/>
  <c r="CZ136" i="7"/>
  <c r="P136" i="7"/>
  <c r="AM136" i="7" s="1"/>
  <c r="Q146" i="7"/>
  <c r="Q150" i="7"/>
  <c r="DV160" i="7"/>
  <c r="P160" i="7"/>
  <c r="AM160" i="7" s="1"/>
  <c r="Q166" i="7"/>
  <c r="Q204" i="7"/>
  <c r="Q208" i="7"/>
  <c r="FN211" i="7"/>
  <c r="P211" i="7"/>
  <c r="AM211" i="7" s="1"/>
  <c r="Q219" i="7"/>
  <c r="Q223" i="7"/>
  <c r="Q227" i="7"/>
  <c r="Q231" i="7"/>
  <c r="Q235" i="7"/>
  <c r="Q239" i="7"/>
  <c r="Q243" i="7"/>
  <c r="Q247" i="7"/>
  <c r="Q251" i="7"/>
  <c r="Q255" i="7"/>
  <c r="Q259" i="7"/>
  <c r="HF281" i="7"/>
  <c r="P281" i="7"/>
  <c r="AM281" i="7" s="1"/>
  <c r="M285" i="7"/>
  <c r="P285" i="7"/>
  <c r="AM285" i="7" s="1"/>
  <c r="M289" i="7"/>
  <c r="P289" i="7"/>
  <c r="AM289" i="7" s="1"/>
  <c r="M293" i="7"/>
  <c r="P293" i="7"/>
  <c r="AM293" i="7" s="1"/>
  <c r="M297" i="7"/>
  <c r="P297" i="7"/>
  <c r="AM297" i="7" s="1"/>
  <c r="Q312" i="7"/>
  <c r="Q316" i="7"/>
  <c r="Q320" i="7"/>
  <c r="Q324" i="7"/>
  <c r="Q332" i="7"/>
  <c r="Q336" i="7"/>
  <c r="Q340" i="7"/>
  <c r="Q344" i="7"/>
  <c r="Q348" i="7"/>
  <c r="Q352" i="7"/>
  <c r="BH73" i="7"/>
  <c r="P73" i="7"/>
  <c r="AM73" i="7" s="1"/>
  <c r="AN361" i="7"/>
  <c r="Q108" i="7"/>
  <c r="CZ111" i="7"/>
  <c r="P111" i="7"/>
  <c r="CZ115" i="7"/>
  <c r="P115" i="7"/>
  <c r="AM115" i="7" s="1"/>
  <c r="AN126" i="7"/>
  <c r="AN152" i="7"/>
  <c r="Q172" i="7"/>
  <c r="Q176" i="7"/>
  <c r="Q184" i="7"/>
  <c r="Q188" i="7"/>
  <c r="Q197" i="7"/>
  <c r="AN208" i="7"/>
  <c r="AN235" i="7"/>
  <c r="AN241" i="7"/>
  <c r="AN243" i="7"/>
  <c r="AN247" i="7"/>
  <c r="AN249" i="7"/>
  <c r="AN259" i="7"/>
  <c r="Q265" i="7"/>
  <c r="AM270" i="7"/>
  <c r="Q272" i="7"/>
  <c r="Q276" i="7"/>
  <c r="AN281" i="7"/>
  <c r="AN291" i="7"/>
  <c r="AN297" i="7"/>
  <c r="AN301" i="7"/>
  <c r="AN303" i="7"/>
  <c r="AN305" i="7"/>
  <c r="AN307" i="7"/>
  <c r="AN312" i="7"/>
  <c r="AN318" i="7"/>
  <c r="AN322" i="7"/>
  <c r="AN338" i="7"/>
  <c r="AN348" i="7"/>
  <c r="AN352" i="7"/>
  <c r="CD89" i="7"/>
  <c r="P89" i="7"/>
  <c r="AM89" i="7" s="1"/>
  <c r="Q75" i="7"/>
  <c r="AN50" i="7"/>
  <c r="AM54" i="7"/>
  <c r="P54" i="7"/>
  <c r="Q54" i="7" s="1"/>
  <c r="AN358" i="7"/>
  <c r="AN362" i="7"/>
  <c r="Q80" i="7"/>
  <c r="AN108" i="7"/>
  <c r="CZ121" i="7"/>
  <c r="P121" i="7"/>
  <c r="AM121" i="7" s="1"/>
  <c r="CZ125" i="7"/>
  <c r="P125" i="7"/>
  <c r="AM125" i="7" s="1"/>
  <c r="CZ129" i="7"/>
  <c r="P129" i="7"/>
  <c r="AM129" i="7" s="1"/>
  <c r="CZ137" i="7"/>
  <c r="P137" i="7"/>
  <c r="AM137" i="7" s="1"/>
  <c r="Q143" i="7"/>
  <c r="Q151" i="7"/>
  <c r="Q161" i="7"/>
  <c r="Q165" i="7"/>
  <c r="Q169" i="7"/>
  <c r="AN180" i="7"/>
  <c r="AN184" i="7"/>
  <c r="AN186" i="7"/>
  <c r="AN195" i="7"/>
  <c r="AN199" i="7"/>
  <c r="FN203" i="7"/>
  <c r="P203" i="7"/>
  <c r="AM203" i="7" s="1"/>
  <c r="FN207" i="7"/>
  <c r="P207" i="7"/>
  <c r="AM207" i="7" s="1"/>
  <c r="FN212" i="7"/>
  <c r="P212" i="7"/>
  <c r="AM212" i="7" s="1"/>
  <c r="FN216" i="7"/>
  <c r="P216" i="7"/>
  <c r="AM216" i="7" s="1"/>
  <c r="FN224" i="7"/>
  <c r="P224" i="7"/>
  <c r="AM224" i="7" s="1"/>
  <c r="FN228" i="7"/>
  <c r="P228" i="7"/>
  <c r="AM228" i="7" s="1"/>
  <c r="GJ236" i="7"/>
  <c r="P236" i="7"/>
  <c r="AM236" i="7" s="1"/>
  <c r="Q242" i="7"/>
  <c r="Q246" i="7"/>
  <c r="GJ250" i="7"/>
  <c r="P250" i="7"/>
  <c r="AM250" i="7" s="1"/>
  <c r="AN261" i="7"/>
  <c r="AN263" i="7"/>
  <c r="AN265" i="7"/>
  <c r="Q284" i="7"/>
  <c r="Q296" i="7"/>
  <c r="Q300" i="7"/>
  <c r="Q304" i="7"/>
  <c r="Q313" i="7"/>
  <c r="Q317" i="7"/>
  <c r="Q321" i="7"/>
  <c r="Q329" i="7"/>
  <c r="Q333" i="7"/>
  <c r="Q337" i="7"/>
  <c r="Q345" i="7"/>
  <c r="Q349" i="7"/>
  <c r="Q353" i="7"/>
  <c r="Q112" i="7"/>
  <c r="Q116" i="7"/>
  <c r="AN121" i="7"/>
  <c r="AN127" i="7"/>
  <c r="AN137" i="7"/>
  <c r="AN151" i="7"/>
  <c r="AN165" i="7"/>
  <c r="AN169" i="7"/>
  <c r="Q179" i="7"/>
  <c r="Q183" i="7"/>
  <c r="Q187" i="7"/>
  <c r="ER192" i="7"/>
  <c r="P192" i="7"/>
  <c r="AM192" i="7" s="1"/>
  <c r="AN201" i="7"/>
  <c r="AN205" i="7"/>
  <c r="AN224" i="7"/>
  <c r="AN226" i="7"/>
  <c r="AN236" i="7"/>
  <c r="AN244" i="7"/>
  <c r="AN250" i="7"/>
  <c r="AN256" i="7"/>
  <c r="GJ260" i="7"/>
  <c r="P260" i="7"/>
  <c r="Q266" i="7"/>
  <c r="Q275" i="7"/>
  <c r="Q279" i="7"/>
  <c r="AN296" i="7"/>
  <c r="AN317" i="7"/>
  <c r="AN321" i="7"/>
  <c r="AN323" i="7"/>
  <c r="AN325" i="7"/>
  <c r="AN333" i="7"/>
  <c r="AN339" i="7"/>
  <c r="AN343" i="7"/>
  <c r="AN345" i="7"/>
  <c r="AN351" i="7"/>
  <c r="CD87" i="7"/>
  <c r="P87" i="7"/>
  <c r="AM87" i="7" s="1"/>
  <c r="Q53" i="7"/>
  <c r="Q57" i="7"/>
  <c r="Q61" i="7"/>
  <c r="AN365" i="7"/>
  <c r="IC374" i="7"/>
  <c r="F390" i="7" s="1"/>
  <c r="DX200" i="7"/>
  <c r="DZ200" i="7"/>
  <c r="EZ211" i="7"/>
  <c r="EW211" i="7"/>
  <c r="DZ173" i="7"/>
  <c r="DX173" i="7"/>
  <c r="DZ194" i="7"/>
  <c r="EA194" i="7"/>
  <c r="EH191" i="7"/>
  <c r="EA191" i="7"/>
  <c r="DD151" i="7"/>
  <c r="DE151" i="7"/>
  <c r="DD140" i="7"/>
  <c r="DE140" i="7"/>
  <c r="CI110" i="7"/>
  <c r="CG110" i="7"/>
  <c r="BL90" i="7"/>
  <c r="BM90" i="7"/>
  <c r="S51" i="7"/>
  <c r="IF349" i="7"/>
  <c r="IX349" i="7"/>
  <c r="JT354" i="7"/>
  <c r="IX348" i="7"/>
  <c r="IX344" i="7"/>
  <c r="IF336" i="7"/>
  <c r="IX336" i="7"/>
  <c r="IX345" i="7"/>
  <c r="IX337" i="7"/>
  <c r="IF346" i="7"/>
  <c r="IX346" i="7"/>
  <c r="IX347" i="7"/>
  <c r="IX333" i="7"/>
  <c r="IX326" i="7"/>
  <c r="IX330" i="7"/>
  <c r="IB305" i="7"/>
  <c r="IX329" i="7"/>
  <c r="IB317" i="7"/>
  <c r="IG331" i="7"/>
  <c r="IX331" i="7"/>
  <c r="IB309" i="7"/>
  <c r="HK300" i="7"/>
  <c r="IB300" i="7"/>
  <c r="IB311" i="7"/>
  <c r="HJ323" i="7"/>
  <c r="IB323" i="7"/>
  <c r="HK303" i="7"/>
  <c r="IB303" i="7"/>
  <c r="IB313" i="7"/>
  <c r="IB308" i="7"/>
  <c r="IB310" i="7"/>
  <c r="HN320" i="7"/>
  <c r="IB320" i="7"/>
  <c r="HJ312" i="7"/>
  <c r="IB312" i="7"/>
  <c r="HK316" i="7"/>
  <c r="IB316" i="7"/>
  <c r="HJ304" i="7"/>
  <c r="IB304" i="7"/>
  <c r="HO321" i="7"/>
  <c r="IB321" i="7"/>
  <c r="GO288" i="7"/>
  <c r="HF288" i="7"/>
  <c r="GR290" i="7"/>
  <c r="HF290" i="7"/>
  <c r="GO287" i="7"/>
  <c r="HF287" i="7"/>
  <c r="IB294" i="7"/>
  <c r="GL284" i="7"/>
  <c r="HF284" i="7"/>
  <c r="HK295" i="7"/>
  <c r="IB295" i="7"/>
  <c r="GS274" i="7"/>
  <c r="GM274" i="7"/>
  <c r="IB296" i="7"/>
  <c r="HK297" i="7"/>
  <c r="IB297" i="7"/>
  <c r="GS282" i="7"/>
  <c r="GN282" i="7"/>
  <c r="GS291" i="7"/>
  <c r="HF291" i="7"/>
  <c r="GO273" i="7"/>
  <c r="HG273" i="7"/>
  <c r="GL272" i="7"/>
  <c r="HF272" i="7"/>
  <c r="HG267" i="7"/>
  <c r="GO275" i="7"/>
  <c r="HG275" i="7"/>
  <c r="HG265" i="7"/>
  <c r="HG281" i="7"/>
  <c r="FV262" i="7"/>
  <c r="GJ262" i="7"/>
  <c r="HF266" i="7"/>
  <c r="HG276" i="7"/>
  <c r="GL280" i="7"/>
  <c r="HG280" i="7"/>
  <c r="HG269" i="7"/>
  <c r="HG277" i="7"/>
  <c r="GS263" i="7"/>
  <c r="HG263" i="7"/>
  <c r="GS271" i="7"/>
  <c r="HG271" i="7"/>
  <c r="HF268" i="7"/>
  <c r="GS279" i="7"/>
  <c r="HG279" i="7"/>
  <c r="GR270" i="7"/>
  <c r="HG270" i="7"/>
  <c r="GR278" i="7"/>
  <c r="HG278" i="7"/>
  <c r="GK247" i="7"/>
  <c r="GK255" i="7"/>
  <c r="GK249" i="7"/>
  <c r="GK257" i="7"/>
  <c r="GK260" i="7"/>
  <c r="FR251" i="7"/>
  <c r="GK251" i="7"/>
  <c r="GK259" i="7"/>
  <c r="GJ254" i="7"/>
  <c r="GK250" i="7"/>
  <c r="GJ258" i="7"/>
  <c r="FS253" i="7"/>
  <c r="GK253" i="7"/>
  <c r="GK261" i="7"/>
  <c r="GJ252" i="7"/>
  <c r="GK233" i="7"/>
  <c r="GJ242" i="7"/>
  <c r="ET216" i="7"/>
  <c r="EV216" i="7"/>
  <c r="GJ234" i="7"/>
  <c r="FS243" i="7"/>
  <c r="GK243" i="7"/>
  <c r="GJ232" i="7"/>
  <c r="GK240" i="7"/>
  <c r="FR236" i="7"/>
  <c r="GK236" i="7"/>
  <c r="FQ245" i="7"/>
  <c r="GK245" i="7"/>
  <c r="FS235" i="7"/>
  <c r="GK235" i="7"/>
  <c r="FR241" i="7"/>
  <c r="GK241" i="7"/>
  <c r="FP239" i="7"/>
  <c r="GK239" i="7"/>
  <c r="FV237" i="7"/>
  <c r="GK237" i="7"/>
  <c r="FP244" i="7"/>
  <c r="GJ244" i="7"/>
  <c r="FO219" i="7"/>
  <c r="ET229" i="7"/>
  <c r="FO229" i="7"/>
  <c r="EU230" i="7"/>
  <c r="FO230" i="7"/>
  <c r="FO228" i="7"/>
  <c r="ET214" i="7"/>
  <c r="FO214" i="7"/>
  <c r="FO231" i="7"/>
  <c r="FO209" i="7"/>
  <c r="FO223" i="7"/>
  <c r="FO226" i="7"/>
  <c r="FO225" i="7"/>
  <c r="EZ206" i="7"/>
  <c r="EU206" i="7"/>
  <c r="FO227" i="7"/>
  <c r="FN220" i="7"/>
  <c r="FO218" i="7"/>
  <c r="EV221" i="7"/>
  <c r="FO221" i="7"/>
  <c r="FO222" i="7"/>
  <c r="FO208" i="7"/>
  <c r="FO224" i="7"/>
  <c r="FO212" i="7"/>
  <c r="FN201" i="7"/>
  <c r="DX193" i="7"/>
  <c r="ES193" i="7"/>
  <c r="ET203" i="7"/>
  <c r="FO203" i="7"/>
  <c r="DZ188" i="7"/>
  <c r="EE188" i="7"/>
  <c r="EU204" i="7"/>
  <c r="FO204" i="7"/>
  <c r="ED181" i="7"/>
  <c r="DX181" i="7"/>
  <c r="EE190" i="7"/>
  <c r="DZ190" i="7"/>
  <c r="ES192" i="7"/>
  <c r="ER196" i="7"/>
  <c r="EA178" i="7"/>
  <c r="DZ178" i="7"/>
  <c r="EA197" i="7"/>
  <c r="ES197" i="7"/>
  <c r="ES195" i="7"/>
  <c r="FO205" i="7"/>
  <c r="DZ180" i="7"/>
  <c r="EE180" i="7"/>
  <c r="ES199" i="7"/>
  <c r="EW207" i="7"/>
  <c r="FO207" i="7"/>
  <c r="FO202" i="7"/>
  <c r="ES183" i="7"/>
  <c r="ES184" i="7"/>
  <c r="ES186" i="7"/>
  <c r="ES177" i="7"/>
  <c r="ES187" i="7"/>
  <c r="EA182" i="7"/>
  <c r="ES182" i="7"/>
  <c r="DY189" i="7"/>
  <c r="ES189" i="7"/>
  <c r="DD170" i="7"/>
  <c r="DH170" i="7"/>
  <c r="EA171" i="7"/>
  <c r="EE171" i="7"/>
  <c r="DY179" i="7"/>
  <c r="ER179" i="7"/>
  <c r="EA176" i="7"/>
  <c r="ES176" i="7"/>
  <c r="DY174" i="7"/>
  <c r="ES174" i="7"/>
  <c r="DW150" i="7"/>
  <c r="DB146" i="7"/>
  <c r="DW146" i="7"/>
  <c r="DV161" i="7"/>
  <c r="DW145" i="7"/>
  <c r="DC147" i="7"/>
  <c r="DW147" i="7"/>
  <c r="DA139" i="7"/>
  <c r="DV152" i="7"/>
  <c r="DW160" i="7"/>
  <c r="DV163" i="7"/>
  <c r="DD148" i="7"/>
  <c r="DW148" i="7"/>
  <c r="DD143" i="7"/>
  <c r="DW143" i="7"/>
  <c r="CG137" i="7"/>
  <c r="DA137" i="7"/>
  <c r="DV153" i="7"/>
  <c r="DW142" i="7"/>
  <c r="DW149" i="7"/>
  <c r="DA138" i="7"/>
  <c r="CH134" i="7"/>
  <c r="DA134" i="7"/>
  <c r="CI135" i="7"/>
  <c r="DA135" i="7"/>
  <c r="DA129" i="7"/>
  <c r="CF131" i="7"/>
  <c r="DA131" i="7"/>
  <c r="DA136" i="7"/>
  <c r="CI130" i="7"/>
  <c r="DA130" i="7"/>
  <c r="CG132" i="7"/>
  <c r="DA132" i="7"/>
  <c r="CG118" i="7"/>
  <c r="DA118" i="7"/>
  <c r="CI121" i="7"/>
  <c r="DA121" i="7"/>
  <c r="DA125" i="7"/>
  <c r="CH119" i="7"/>
  <c r="CZ119" i="7"/>
  <c r="CG128" i="7"/>
  <c r="DA128" i="7"/>
  <c r="DA122" i="7"/>
  <c r="CI126" i="7"/>
  <c r="DA126" i="7"/>
  <c r="DA120" i="7"/>
  <c r="DA123" i="7"/>
  <c r="CF112" i="7"/>
  <c r="DA112" i="7"/>
  <c r="CF117" i="7"/>
  <c r="DA117" i="7"/>
  <c r="DA111" i="7"/>
  <c r="CG113" i="7"/>
  <c r="DA113" i="7"/>
  <c r="CH114" i="7"/>
  <c r="DA114" i="7"/>
  <c r="DA115" i="7"/>
  <c r="BM108" i="7"/>
  <c r="CE108" i="7"/>
  <c r="BJ109" i="7"/>
  <c r="CD109" i="7"/>
  <c r="CE106" i="7"/>
  <c r="BQ92" i="7"/>
  <c r="BK92" i="7"/>
  <c r="BT88" i="7"/>
  <c r="BM88" i="7"/>
  <c r="CE89" i="7"/>
  <c r="BM91" i="7"/>
  <c r="CE91" i="7"/>
  <c r="BM93" i="7"/>
  <c r="CE93" i="7"/>
  <c r="BM86" i="7"/>
  <c r="CD86" i="7"/>
  <c r="BI84" i="7"/>
  <c r="AR85" i="7"/>
  <c r="BH85" i="7"/>
  <c r="CE87" i="7"/>
  <c r="AQ79" i="7"/>
  <c r="BI79" i="7"/>
  <c r="AW71" i="7"/>
  <c r="AO71" i="7"/>
  <c r="AR75" i="7"/>
  <c r="BI75" i="7"/>
  <c r="BI80" i="7"/>
  <c r="AV70" i="7"/>
  <c r="BH70" i="7"/>
  <c r="AU69" i="7"/>
  <c r="BI69" i="7"/>
  <c r="AP73" i="7"/>
  <c r="BI73" i="7"/>
  <c r="V60" i="7"/>
  <c r="AR67" i="7"/>
  <c r="BI67" i="7"/>
  <c r="U60" i="7"/>
  <c r="U51" i="7"/>
  <c r="CI64" i="4"/>
  <c r="K4" i="24" s="1"/>
  <c r="IL339" i="7"/>
  <c r="DQ123" i="8"/>
  <c r="L39" i="24" s="1"/>
  <c r="CT64" i="4"/>
  <c r="L7" i="24" s="1"/>
  <c r="CV64" i="4"/>
  <c r="L9" i="24" s="1"/>
  <c r="T64" i="4"/>
  <c r="B9" i="24" s="1"/>
  <c r="BO64" i="4"/>
  <c r="H8" i="24" s="1"/>
  <c r="AA64" i="4"/>
  <c r="C8" i="24" s="1"/>
  <c r="BP64" i="4"/>
  <c r="H9" i="24" s="1"/>
  <c r="AJ64" i="4"/>
  <c r="D9" i="24" s="1"/>
  <c r="AI64" i="4"/>
  <c r="D8" i="24" s="1"/>
  <c r="BL64" i="4"/>
  <c r="H5" i="24" s="1"/>
  <c r="CF64" i="4"/>
  <c r="J9" i="24" s="1"/>
  <c r="BX64" i="4"/>
  <c r="I9" i="24" s="1"/>
  <c r="AO64" i="4"/>
  <c r="E6" i="24" s="1"/>
  <c r="Y64" i="4"/>
  <c r="C6" i="24" s="1"/>
  <c r="CN64" i="4"/>
  <c r="K9" i="24" s="1"/>
  <c r="DB64" i="4"/>
  <c r="M7" i="24" s="1"/>
  <c r="AP64" i="4"/>
  <c r="E7" i="24" s="1"/>
  <c r="BS64" i="4"/>
  <c r="DC64" i="4"/>
  <c r="M8" i="24" s="1"/>
  <c r="CS64" i="4"/>
  <c r="L6" i="24" s="1"/>
  <c r="CC64" i="4"/>
  <c r="J6" i="24" s="1"/>
  <c r="DD64" i="4"/>
  <c r="M9" i="24" s="1"/>
  <c r="AR64" i="4"/>
  <c r="E9" i="24" s="1"/>
  <c r="W64" i="4"/>
  <c r="AH64" i="4"/>
  <c r="D7" i="24" s="1"/>
  <c r="BF64" i="4"/>
  <c r="G7" i="24" s="1"/>
  <c r="BU64" i="4"/>
  <c r="I6" i="24" s="1"/>
  <c r="BK64" i="4"/>
  <c r="BG64" i="4"/>
  <c r="G8" i="24" s="1"/>
  <c r="BW64" i="4"/>
  <c r="I8" i="24" s="1"/>
  <c r="Z64" i="4"/>
  <c r="C7" i="24" s="1"/>
  <c r="CE64" i="4"/>
  <c r="J8" i="24" s="1"/>
  <c r="BC64" i="4"/>
  <c r="CZ64" i="4"/>
  <c r="M5" i="24" s="1"/>
  <c r="CD64" i="4"/>
  <c r="J7" i="24" s="1"/>
  <c r="BH64" i="4"/>
  <c r="G9" i="24" s="1"/>
  <c r="BV64" i="4"/>
  <c r="I7" i="24" s="1"/>
  <c r="AZ64" i="4"/>
  <c r="DA64" i="4"/>
  <c r="M6" i="24" s="1"/>
  <c r="CM64" i="4"/>
  <c r="K8" i="24" s="1"/>
  <c r="AG64" i="4"/>
  <c r="D6" i="24" s="1"/>
  <c r="AE64" i="4"/>
  <c r="CU64" i="4"/>
  <c r="L8" i="24" s="1"/>
  <c r="AU64" i="4"/>
  <c r="BM107" i="7"/>
  <c r="IB306" i="7"/>
  <c r="GN289" i="7"/>
  <c r="M161" i="7"/>
  <c r="DE169" i="7"/>
  <c r="HI293" i="7"/>
  <c r="IB307" i="7"/>
  <c r="IB314" i="7"/>
  <c r="IX352" i="7"/>
  <c r="IF332" i="7"/>
  <c r="IB298" i="7"/>
  <c r="IB301" i="7"/>
  <c r="DV167" i="7"/>
  <c r="IB315" i="7"/>
  <c r="IG328" i="7"/>
  <c r="IX353" i="7"/>
  <c r="M179" i="7"/>
  <c r="IK338" i="7"/>
  <c r="HF292" i="7"/>
  <c r="IX351" i="7"/>
  <c r="DV168" i="7"/>
  <c r="M201" i="7"/>
  <c r="CH133" i="7"/>
  <c r="M65" i="7"/>
  <c r="M196" i="7"/>
  <c r="DB164" i="7"/>
  <c r="IB302" i="7"/>
  <c r="IG342" i="7"/>
  <c r="IB322" i="7"/>
  <c r="M74" i="7"/>
  <c r="HF283" i="7"/>
  <c r="IG341" i="7"/>
  <c r="IB318" i="7"/>
  <c r="IX340" i="7"/>
  <c r="DE165" i="7"/>
  <c r="GJ238" i="7"/>
  <c r="M238" i="7"/>
  <c r="M144" i="7"/>
  <c r="M153" i="7"/>
  <c r="M350" i="7"/>
  <c r="IX350" i="7"/>
  <c r="CF127" i="7"/>
  <c r="M262" i="7"/>
  <c r="GJ246" i="7"/>
  <c r="M246" i="7"/>
  <c r="BH81" i="7"/>
  <c r="GJ256" i="7"/>
  <c r="M256" i="7"/>
  <c r="DV157" i="7"/>
  <c r="M157" i="7"/>
  <c r="DV159" i="7"/>
  <c r="M159" i="7"/>
  <c r="FN217" i="7"/>
  <c r="M217" i="7"/>
  <c r="DV156" i="7"/>
  <c r="M156" i="7"/>
  <c r="V65" i="7"/>
  <c r="DC162" i="7"/>
  <c r="CY375" i="7"/>
  <c r="E32" i="24" s="1"/>
  <c r="M141" i="7"/>
  <c r="M254" i="7"/>
  <c r="M268" i="7"/>
  <c r="M258" i="7"/>
  <c r="M172" i="7"/>
  <c r="ER172" i="7"/>
  <c r="M85" i="7"/>
  <c r="M83" i="7"/>
  <c r="IG334" i="7"/>
  <c r="CW375" i="7"/>
  <c r="E30" i="24" s="1"/>
  <c r="M299" i="7"/>
  <c r="IB299" i="7"/>
  <c r="M76" i="7"/>
  <c r="M244" i="7"/>
  <c r="M242" i="7"/>
  <c r="DR123" i="8"/>
  <c r="L40" i="24" s="1"/>
  <c r="EE123" i="8"/>
  <c r="M43" i="24" s="1"/>
  <c r="M42" i="8"/>
  <c r="BI123" i="8"/>
  <c r="F39" i="24" s="1"/>
  <c r="AI123" i="8"/>
  <c r="C43" i="24" s="1"/>
  <c r="DJ123" i="8"/>
  <c r="K42" i="24" s="1"/>
  <c r="DP123" i="8"/>
  <c r="L38" i="24" s="1"/>
  <c r="BB123" i="8"/>
  <c r="E42" i="24" s="1"/>
  <c r="DS123" i="8"/>
  <c r="L41" i="24" s="1"/>
  <c r="BH123" i="8"/>
  <c r="F38" i="24" s="1"/>
  <c r="BJ123" i="8"/>
  <c r="F40" i="24" s="1"/>
  <c r="BA123" i="8"/>
  <c r="E41" i="24" s="1"/>
  <c r="M175" i="7"/>
  <c r="M215" i="7"/>
  <c r="M232" i="7"/>
  <c r="M264" i="7"/>
  <c r="M152" i="7"/>
  <c r="DE155" i="7"/>
  <c r="DE154" i="7"/>
  <c r="M162" i="7"/>
  <c r="M234" i="7"/>
  <c r="M252" i="7"/>
  <c r="M266" i="7"/>
  <c r="M272" i="7"/>
  <c r="M248" i="7"/>
  <c r="M155" i="7"/>
  <c r="M154" i="7"/>
  <c r="M158" i="7"/>
  <c r="DZ175" i="7"/>
  <c r="M213" i="7"/>
  <c r="V49" i="7"/>
  <c r="V55" i="7"/>
  <c r="M77" i="7"/>
  <c r="BH77" i="7"/>
  <c r="M72" i="7"/>
  <c r="BH72" i="7"/>
  <c r="M49" i="7"/>
  <c r="M82" i="7"/>
  <c r="BH82" i="7"/>
  <c r="M78" i="7"/>
  <c r="M68" i="7"/>
  <c r="HA375" i="7"/>
  <c r="J28" i="24" s="1"/>
  <c r="GW375" i="7"/>
  <c r="J24" i="24" s="1"/>
  <c r="AT375" i="7"/>
  <c r="EC375" i="7"/>
  <c r="G18" i="24" s="1"/>
  <c r="GC375" i="7"/>
  <c r="I26" i="24" s="1"/>
  <c r="EI375" i="7"/>
  <c r="G24" i="24" s="1"/>
  <c r="EG375" i="7"/>
  <c r="G22" i="24" s="1"/>
  <c r="EN375" i="7"/>
  <c r="G29" i="24" s="1"/>
  <c r="L96" i="7"/>
  <c r="CE96" i="7"/>
  <c r="HL375" i="7"/>
  <c r="K17" i="24" s="1"/>
  <c r="DU375" i="7"/>
  <c r="F32" i="24" s="1"/>
  <c r="JD375" i="7"/>
  <c r="M17" i="24" s="1"/>
  <c r="DF375" i="7"/>
  <c r="F17" i="24" s="1"/>
  <c r="FF375" i="7"/>
  <c r="H25" i="24" s="1"/>
  <c r="EK375" i="7"/>
  <c r="G26" i="24" s="1"/>
  <c r="FL375" i="7"/>
  <c r="H31" i="24" s="1"/>
  <c r="GD375" i="7"/>
  <c r="I27" i="24" s="1"/>
  <c r="EJ375" i="7"/>
  <c r="G25" i="24" s="1"/>
  <c r="HZ375" i="7"/>
  <c r="K31" i="24" s="1"/>
  <c r="GF375" i="7"/>
  <c r="I29" i="24" s="1"/>
  <c r="FI375" i="7"/>
  <c r="H28" i="24" s="1"/>
  <c r="IA375" i="7"/>
  <c r="K32" i="24" s="1"/>
  <c r="II375" i="7"/>
  <c r="L18" i="24" s="1"/>
  <c r="DS375" i="7"/>
  <c r="F30" i="24" s="1"/>
  <c r="GX375" i="7"/>
  <c r="J25" i="24" s="1"/>
  <c r="CQ375" i="7"/>
  <c r="E24" i="24" s="1"/>
  <c r="FM375" i="7"/>
  <c r="H32" i="24" s="1"/>
  <c r="BG375" i="7"/>
  <c r="C31" i="24" s="1"/>
  <c r="EL375" i="7"/>
  <c r="G27" i="24" s="1"/>
  <c r="FG375" i="7"/>
  <c r="H26" i="24" s="1"/>
  <c r="GE375" i="7"/>
  <c r="I28" i="24" s="1"/>
  <c r="HY375" i="7"/>
  <c r="K30" i="24" s="1"/>
  <c r="IW375" i="7"/>
  <c r="L32" i="24" s="1"/>
  <c r="BB375" i="7"/>
  <c r="C26" i="24" s="1"/>
  <c r="BN375" i="7"/>
  <c r="D17" i="24" s="1"/>
  <c r="CV375" i="7"/>
  <c r="E29" i="24" s="1"/>
  <c r="DP375" i="7"/>
  <c r="F27" i="24" s="1"/>
  <c r="EM375" i="7"/>
  <c r="G28" i="24" s="1"/>
  <c r="FY375" i="7"/>
  <c r="I22" i="24" s="1"/>
  <c r="GQ375" i="7"/>
  <c r="J18" i="24" s="1"/>
  <c r="FC375" i="7"/>
  <c r="H22" i="24" s="1"/>
  <c r="GA375" i="7"/>
  <c r="I24" i="24" s="1"/>
  <c r="CJ375" i="7"/>
  <c r="E17" i="24" s="1"/>
  <c r="BC375" i="7"/>
  <c r="C27" i="24" s="1"/>
  <c r="HV375" i="7"/>
  <c r="K27" i="24" s="1"/>
  <c r="GZ375" i="7"/>
  <c r="J27" i="24" s="1"/>
  <c r="IH375" i="7"/>
  <c r="L17" i="24" s="1"/>
  <c r="CO375" i="7"/>
  <c r="E22" i="24" s="1"/>
  <c r="S61" i="7"/>
  <c r="FH375" i="7"/>
  <c r="H27" i="24" s="1"/>
  <c r="HB375" i="7"/>
  <c r="J29" i="24" s="1"/>
  <c r="AS375" i="7"/>
  <c r="C17" i="24" s="1"/>
  <c r="CR375" i="7"/>
  <c r="E25" i="24" s="1"/>
  <c r="GY375" i="7"/>
  <c r="J26" i="24" s="1"/>
  <c r="S63" i="7"/>
  <c r="JU363" i="7"/>
  <c r="JU371" i="7"/>
  <c r="AG375" i="7"/>
  <c r="B27" i="24" s="1"/>
  <c r="L370" i="7"/>
  <c r="L46" i="7"/>
  <c r="L99" i="7"/>
  <c r="L355" i="7"/>
  <c r="L366" i="7"/>
  <c r="JU367" i="7"/>
  <c r="L98" i="7"/>
  <c r="CE101" i="7"/>
  <c r="L101" i="7"/>
  <c r="JU357" i="7"/>
  <c r="L357" i="7"/>
  <c r="L48" i="7"/>
  <c r="P48" i="7" s="1"/>
  <c r="AM48" i="7" s="1"/>
  <c r="CD94" i="7"/>
  <c r="L95" i="7"/>
  <c r="P95" i="7" s="1"/>
  <c r="AM95" i="7" s="1"/>
  <c r="L97" i="7"/>
  <c r="L102" i="7"/>
  <c r="P102" i="7" s="1"/>
  <c r="AM102" i="7" s="1"/>
  <c r="CE102" i="7"/>
  <c r="L103" i="7"/>
  <c r="CE105" i="7"/>
  <c r="L105" i="7"/>
  <c r="L358" i="7"/>
  <c r="P358" i="7" s="1"/>
  <c r="AM358" i="7" s="1"/>
  <c r="JU358" i="7"/>
  <c r="L359" i="7"/>
  <c r="JU361" i="7"/>
  <c r="L361" i="7"/>
  <c r="M363" i="7"/>
  <c r="L364" i="7"/>
  <c r="M367" i="7"/>
  <c r="L368" i="7"/>
  <c r="M371" i="7"/>
  <c r="L372" i="7"/>
  <c r="J123" i="8"/>
  <c r="N42" i="8"/>
  <c r="AA42" i="8" s="1"/>
  <c r="K42" i="8"/>
  <c r="L42" i="8" s="1"/>
  <c r="M47" i="7"/>
  <c r="M100" i="7"/>
  <c r="CE100" i="7"/>
  <c r="M104" i="7"/>
  <c r="CE104" i="7"/>
  <c r="M356" i="7"/>
  <c r="JU356" i="7"/>
  <c r="M360" i="7"/>
  <c r="JU360" i="7"/>
  <c r="JU362" i="7"/>
  <c r="L362" i="7"/>
  <c r="P362" i="7" s="1"/>
  <c r="AM362" i="7" s="1"/>
  <c r="N375" i="7"/>
  <c r="L365" i="7"/>
  <c r="JU365" i="7"/>
  <c r="L369" i="7"/>
  <c r="IY369" i="7"/>
  <c r="IY374" i="7" s="1"/>
  <c r="F391" i="7" s="1"/>
  <c r="L373" i="7"/>
  <c r="JU373" i="7"/>
  <c r="K375" i="7"/>
  <c r="Q306" i="7" l="1"/>
  <c r="Q79" i="7"/>
  <c r="Q174" i="7"/>
  <c r="Q221" i="7"/>
  <c r="Q214" i="7"/>
  <c r="Q283" i="7"/>
  <c r="DW374" i="7"/>
  <c r="F385" i="7" s="1"/>
  <c r="Q102" i="7"/>
  <c r="Q67" i="7"/>
  <c r="Q358" i="7"/>
  <c r="Q81" i="7"/>
  <c r="Q216" i="7"/>
  <c r="Q118" i="7"/>
  <c r="Q343" i="7"/>
  <c r="Q253" i="7"/>
  <c r="Q52" i="7"/>
  <c r="Q137" i="7"/>
  <c r="Q50" i="7"/>
  <c r="Q89" i="7"/>
  <c r="Q277" i="7"/>
  <c r="Q181" i="7"/>
  <c r="Q163" i="7"/>
  <c r="Q195" i="7"/>
  <c r="Q237" i="7"/>
  <c r="Q230" i="7"/>
  <c r="CD96" i="7"/>
  <c r="P96" i="7"/>
  <c r="Q83" i="7"/>
  <c r="AM83" i="7"/>
  <c r="AN103" i="7"/>
  <c r="Q87" i="7"/>
  <c r="Q73" i="7"/>
  <c r="Q327" i="7"/>
  <c r="Q263" i="7"/>
  <c r="Q338" i="7"/>
  <c r="AN97" i="7"/>
  <c r="AM271" i="7"/>
  <c r="Q271" i="7"/>
  <c r="Q139" i="7"/>
  <c r="JT361" i="7"/>
  <c r="P361" i="7"/>
  <c r="CD101" i="7"/>
  <c r="P101" i="7"/>
  <c r="JT366" i="7"/>
  <c r="P366" i="7"/>
  <c r="AM366" i="7" s="1"/>
  <c r="IX370" i="7"/>
  <c r="P370" i="7"/>
  <c r="AM370" i="7" s="1"/>
  <c r="Q261" i="7"/>
  <c r="Q180" i="7"/>
  <c r="Q328" i="7"/>
  <c r="JT360" i="7"/>
  <c r="P360" i="7"/>
  <c r="AM360" i="7" s="1"/>
  <c r="AM78" i="7"/>
  <c r="Q78" i="7"/>
  <c r="CD100" i="7"/>
  <c r="P100" i="7"/>
  <c r="AM100" i="7" s="1"/>
  <c r="Q192" i="7"/>
  <c r="Q228" i="7"/>
  <c r="Q212" i="7"/>
  <c r="Q129" i="7"/>
  <c r="Q115" i="7"/>
  <c r="Q74" i="7"/>
  <c r="Q289" i="7"/>
  <c r="Q140" i="7"/>
  <c r="JT367" i="7"/>
  <c r="P367" i="7"/>
  <c r="AM367" i="7" s="1"/>
  <c r="AN98" i="7"/>
  <c r="AN370" i="7"/>
  <c r="Q48" i="7"/>
  <c r="Q273" i="7"/>
  <c r="Q211" i="7"/>
  <c r="Q177" i="7"/>
  <c r="Q114" i="7"/>
  <c r="Q93" i="7"/>
  <c r="Q339" i="7"/>
  <c r="Q323" i="7"/>
  <c r="Q302" i="7"/>
  <c r="Q286" i="7"/>
  <c r="Q240" i="7"/>
  <c r="Q278" i="7"/>
  <c r="Q186" i="7"/>
  <c r="Q106" i="7"/>
  <c r="Q334" i="7"/>
  <c r="Q318" i="7"/>
  <c r="Q249" i="7"/>
  <c r="Q233" i="7"/>
  <c r="Q206" i="7"/>
  <c r="Q198" i="7"/>
  <c r="Q226" i="7"/>
  <c r="Q209" i="7"/>
  <c r="Q135" i="7"/>
  <c r="Q92" i="7"/>
  <c r="Q117" i="7"/>
  <c r="Q303" i="7"/>
  <c r="Q138" i="7"/>
  <c r="AM215" i="7"/>
  <c r="Q215" i="7"/>
  <c r="Q68" i="7"/>
  <c r="AM68" i="7"/>
  <c r="CD104" i="7"/>
  <c r="P104" i="7"/>
  <c r="AM104" i="7" s="1"/>
  <c r="CD103" i="7"/>
  <c r="P103" i="7"/>
  <c r="AM103" i="7" s="1"/>
  <c r="M46" i="7"/>
  <c r="L375" i="7"/>
  <c r="Q111" i="7"/>
  <c r="AM111" i="7"/>
  <c r="Q141" i="7"/>
  <c r="AM141" i="7"/>
  <c r="AN360" i="7"/>
  <c r="Q95" i="7"/>
  <c r="AN95" i="7"/>
  <c r="AN100" i="7"/>
  <c r="Q128" i="7"/>
  <c r="AN359" i="7"/>
  <c r="Q164" i="7"/>
  <c r="AM76" i="7"/>
  <c r="Q76" i="7"/>
  <c r="JT368" i="7"/>
  <c r="P368" i="7"/>
  <c r="AM368" i="7" s="1"/>
  <c r="CD105" i="7"/>
  <c r="P105" i="7"/>
  <c r="JT355" i="7"/>
  <c r="P355" i="7"/>
  <c r="AM355" i="7" s="1"/>
  <c r="Q71" i="7"/>
  <c r="Q341" i="7"/>
  <c r="Q325" i="7"/>
  <c r="Q308" i="7"/>
  <c r="Q292" i="7"/>
  <c r="Q193" i="7"/>
  <c r="Q88" i="7"/>
  <c r="Q120" i="7"/>
  <c r="AM120" i="7"/>
  <c r="Q158" i="7"/>
  <c r="AM158" i="7"/>
  <c r="AN372" i="7"/>
  <c r="AN364" i="7"/>
  <c r="AN356" i="7"/>
  <c r="AN99" i="7"/>
  <c r="AM264" i="7"/>
  <c r="Q264" i="7"/>
  <c r="Q366" i="7"/>
  <c r="AN366" i="7"/>
  <c r="Q224" i="7"/>
  <c r="Q207" i="7"/>
  <c r="Q125" i="7"/>
  <c r="Q301" i="7"/>
  <c r="Q285" i="7"/>
  <c r="Q160" i="7"/>
  <c r="Q136" i="7"/>
  <c r="AN371" i="7"/>
  <c r="AN363" i="7"/>
  <c r="AN355" i="7"/>
  <c r="Q189" i="7"/>
  <c r="Q351" i="7"/>
  <c r="Q335" i="7"/>
  <c r="Q319" i="7"/>
  <c r="Q298" i="7"/>
  <c r="Q282" i="7"/>
  <c r="Q149" i="7"/>
  <c r="Q274" i="7"/>
  <c r="Q182" i="7"/>
  <c r="Q346" i="7"/>
  <c r="Q314" i="7"/>
  <c r="Q245" i="7"/>
  <c r="Q229" i="7"/>
  <c r="Q202" i="7"/>
  <c r="Q148" i="7"/>
  <c r="Q162" i="7"/>
  <c r="AM162" i="7"/>
  <c r="Q142" i="7"/>
  <c r="AM175" i="7"/>
  <c r="Q175" i="7"/>
  <c r="Q222" i="7"/>
  <c r="Q205" i="7"/>
  <c r="Q131" i="7"/>
  <c r="Q113" i="7"/>
  <c r="Q295" i="7"/>
  <c r="Q122" i="7"/>
  <c r="Q47" i="7"/>
  <c r="AN47" i="7"/>
  <c r="Q368" i="7"/>
  <c r="AN368" i="7"/>
  <c r="Q250" i="7"/>
  <c r="Q293" i="7"/>
  <c r="Q367" i="7"/>
  <c r="AN367" i="7"/>
  <c r="AN104" i="7"/>
  <c r="IX369" i="7"/>
  <c r="P369" i="7"/>
  <c r="JT373" i="7"/>
  <c r="P373" i="7"/>
  <c r="JT365" i="7"/>
  <c r="P365" i="7"/>
  <c r="JT372" i="7"/>
  <c r="P372" i="7"/>
  <c r="AM372" i="7" s="1"/>
  <c r="JT364" i="7"/>
  <c r="P364" i="7"/>
  <c r="AM364" i="7" s="1"/>
  <c r="JT359" i="7"/>
  <c r="P359" i="7"/>
  <c r="AM359" i="7" s="1"/>
  <c r="CD97" i="7"/>
  <c r="P97" i="7"/>
  <c r="AM97" i="7" s="1"/>
  <c r="JT357" i="7"/>
  <c r="P357" i="7"/>
  <c r="CD98" i="7"/>
  <c r="P98" i="7"/>
  <c r="AM98" i="7" s="1"/>
  <c r="CD99" i="7"/>
  <c r="P99" i="7"/>
  <c r="AM99" i="7" s="1"/>
  <c r="ER374" i="7"/>
  <c r="E386" i="7" s="1"/>
  <c r="CZ374" i="7"/>
  <c r="E384" i="7" s="1"/>
  <c r="Q260" i="7"/>
  <c r="AM260" i="7"/>
  <c r="Q288" i="7"/>
  <c r="Q147" i="7"/>
  <c r="Q269" i="7"/>
  <c r="AM213" i="7"/>
  <c r="Q213" i="7"/>
  <c r="AM65" i="7"/>
  <c r="JT356" i="7"/>
  <c r="P356" i="7"/>
  <c r="AM356" i="7" s="1"/>
  <c r="Q236" i="7"/>
  <c r="Q203" i="7"/>
  <c r="Q121" i="7"/>
  <c r="Q297" i="7"/>
  <c r="Q281" i="7"/>
  <c r="Q132" i="7"/>
  <c r="Q155" i="7"/>
  <c r="AM155" i="7"/>
  <c r="JT371" i="7"/>
  <c r="P371" i="7"/>
  <c r="AM371" i="7" s="1"/>
  <c r="JT363" i="7"/>
  <c r="P363" i="7"/>
  <c r="AM363" i="7" s="1"/>
  <c r="Q362" i="7"/>
  <c r="Q154" i="7"/>
  <c r="AM154" i="7"/>
  <c r="Q69" i="7"/>
  <c r="Q185" i="7"/>
  <c r="Q347" i="7"/>
  <c r="Q315" i="7"/>
  <c r="Q145" i="7"/>
  <c r="Q267" i="7"/>
  <c r="Q199" i="7"/>
  <c r="Q178" i="7"/>
  <c r="Q91" i="7"/>
  <c r="Q342" i="7"/>
  <c r="Q326" i="7"/>
  <c r="Q257" i="7"/>
  <c r="Q241" i="7"/>
  <c r="Q225" i="7"/>
  <c r="Q168" i="7"/>
  <c r="Q84" i="7"/>
  <c r="AM84" i="7"/>
  <c r="Q134" i="7"/>
  <c r="Q94" i="7"/>
  <c r="Q171" i="7"/>
  <c r="Q107" i="7"/>
  <c r="Q218" i="7"/>
  <c r="Q123" i="7"/>
  <c r="Q287" i="7"/>
  <c r="AM248" i="7"/>
  <c r="Q248" i="7"/>
  <c r="AM144" i="7"/>
  <c r="Q144" i="7"/>
  <c r="M99" i="8"/>
  <c r="N99" i="8"/>
  <c r="O99" i="8"/>
  <c r="M91" i="8"/>
  <c r="N91" i="8"/>
  <c r="O91" i="8"/>
  <c r="Z91" i="8" s="1"/>
  <c r="M55" i="8"/>
  <c r="N55" i="8"/>
  <c r="O55" i="8"/>
  <c r="M94" i="8"/>
  <c r="N94" i="8"/>
  <c r="O94" i="8"/>
  <c r="M62" i="8"/>
  <c r="O62" i="8"/>
  <c r="N62" i="8"/>
  <c r="AA62" i="8" s="1"/>
  <c r="M93" i="8"/>
  <c r="N93" i="8"/>
  <c r="O93" i="8"/>
  <c r="M61" i="8"/>
  <c r="N61" i="8"/>
  <c r="O61" i="8"/>
  <c r="M108" i="8"/>
  <c r="N108" i="8"/>
  <c r="O108" i="8"/>
  <c r="M76" i="8"/>
  <c r="N76" i="8"/>
  <c r="O76" i="8"/>
  <c r="M60" i="8"/>
  <c r="N60" i="8"/>
  <c r="O60" i="8"/>
  <c r="M67" i="8"/>
  <c r="N67" i="8"/>
  <c r="O67" i="8"/>
  <c r="M83" i="8"/>
  <c r="O83" i="8"/>
  <c r="N83" i="8"/>
  <c r="M63" i="8"/>
  <c r="N63" i="8"/>
  <c r="AA63" i="8" s="1"/>
  <c r="O63" i="8"/>
  <c r="M75" i="8"/>
  <c r="N75" i="8"/>
  <c r="O75" i="8"/>
  <c r="M103" i="8"/>
  <c r="N103" i="8"/>
  <c r="O103" i="8"/>
  <c r="M106" i="8"/>
  <c r="N106" i="8"/>
  <c r="O106" i="8"/>
  <c r="M90" i="8"/>
  <c r="N90" i="8"/>
  <c r="O90" i="8"/>
  <c r="Z90" i="8" s="1"/>
  <c r="M74" i="8"/>
  <c r="N74" i="8"/>
  <c r="O74" i="8"/>
  <c r="M58" i="8"/>
  <c r="N58" i="8"/>
  <c r="O58" i="8"/>
  <c r="M121" i="8"/>
  <c r="N121" i="8"/>
  <c r="O121" i="8"/>
  <c r="M105" i="8"/>
  <c r="N105" i="8"/>
  <c r="O105" i="8"/>
  <c r="M89" i="8"/>
  <c r="N89" i="8"/>
  <c r="O89" i="8"/>
  <c r="M73" i="8"/>
  <c r="N73" i="8"/>
  <c r="O73" i="8"/>
  <c r="M57" i="8"/>
  <c r="N57" i="8"/>
  <c r="O57" i="8"/>
  <c r="M120" i="8"/>
  <c r="N120" i="8"/>
  <c r="O120" i="8"/>
  <c r="M104" i="8"/>
  <c r="N104" i="8"/>
  <c r="O104" i="8"/>
  <c r="M88" i="8"/>
  <c r="N88" i="8"/>
  <c r="O88" i="8"/>
  <c r="M72" i="8"/>
  <c r="N72" i="8"/>
  <c r="O72" i="8"/>
  <c r="M56" i="8"/>
  <c r="N56" i="8"/>
  <c r="O56" i="8"/>
  <c r="M115" i="8"/>
  <c r="O115" i="8"/>
  <c r="N115" i="8"/>
  <c r="M111" i="8"/>
  <c r="O111" i="8"/>
  <c r="N111" i="8"/>
  <c r="M47" i="8"/>
  <c r="N47" i="8"/>
  <c r="AA47" i="8" s="1"/>
  <c r="O47" i="8"/>
  <c r="Z47" i="8" s="1"/>
  <c r="M59" i="8"/>
  <c r="N59" i="8"/>
  <c r="O59" i="8"/>
  <c r="M87" i="8"/>
  <c r="N87" i="8"/>
  <c r="O87" i="8"/>
  <c r="M118" i="8"/>
  <c r="N118" i="8"/>
  <c r="O118" i="8"/>
  <c r="M102" i="8"/>
  <c r="N102" i="8"/>
  <c r="O102" i="8"/>
  <c r="M86" i="8"/>
  <c r="O86" i="8"/>
  <c r="N86" i="8"/>
  <c r="M70" i="8"/>
  <c r="N70" i="8"/>
  <c r="O70" i="8"/>
  <c r="M54" i="8"/>
  <c r="O54" i="8"/>
  <c r="N54" i="8"/>
  <c r="M117" i="8"/>
  <c r="N117" i="8"/>
  <c r="O117" i="8"/>
  <c r="M101" i="8"/>
  <c r="N101" i="8"/>
  <c r="O101" i="8"/>
  <c r="M85" i="8"/>
  <c r="N85" i="8"/>
  <c r="O85" i="8"/>
  <c r="M69" i="8"/>
  <c r="N69" i="8"/>
  <c r="O69" i="8"/>
  <c r="M53" i="8"/>
  <c r="N53" i="8"/>
  <c r="AA53" i="8" s="1"/>
  <c r="O53" i="8"/>
  <c r="M116" i="8"/>
  <c r="O116" i="8"/>
  <c r="N116" i="8"/>
  <c r="M100" i="8"/>
  <c r="N100" i="8"/>
  <c r="O100" i="8"/>
  <c r="M84" i="8"/>
  <c r="N84" i="8"/>
  <c r="O84" i="8"/>
  <c r="M68" i="8"/>
  <c r="N68" i="8"/>
  <c r="O68" i="8"/>
  <c r="M52" i="8"/>
  <c r="N52" i="8"/>
  <c r="O52" i="8"/>
  <c r="M79" i="8"/>
  <c r="N79" i="8"/>
  <c r="O79" i="8"/>
  <c r="M119" i="8"/>
  <c r="N119" i="8"/>
  <c r="O119" i="8"/>
  <c r="M110" i="8"/>
  <c r="O110" i="8"/>
  <c r="N110" i="8"/>
  <c r="M78" i="8"/>
  <c r="N78" i="8"/>
  <c r="AA78" i="8" s="1"/>
  <c r="O78" i="8"/>
  <c r="M46" i="8"/>
  <c r="N46" i="8"/>
  <c r="O46" i="8"/>
  <c r="BN46" i="8" s="1"/>
  <c r="M109" i="8"/>
  <c r="N109" i="8"/>
  <c r="O109" i="8"/>
  <c r="M77" i="8"/>
  <c r="N77" i="8"/>
  <c r="O77" i="8"/>
  <c r="M45" i="8"/>
  <c r="N45" i="8"/>
  <c r="O45" i="8"/>
  <c r="M92" i="8"/>
  <c r="N92" i="8"/>
  <c r="O92" i="8"/>
  <c r="Z92" i="8" s="1"/>
  <c r="M44" i="8"/>
  <c r="N44" i="8"/>
  <c r="O44" i="8"/>
  <c r="M51" i="8"/>
  <c r="O51" i="8"/>
  <c r="N51" i="8"/>
  <c r="AA51" i="8" s="1"/>
  <c r="M95" i="8"/>
  <c r="O95" i="8"/>
  <c r="N95" i="8"/>
  <c r="M107" i="8"/>
  <c r="N107" i="8"/>
  <c r="O107" i="8"/>
  <c r="M43" i="8"/>
  <c r="N43" i="8"/>
  <c r="O43" i="8"/>
  <c r="M71" i="8"/>
  <c r="N71" i="8"/>
  <c r="O71" i="8"/>
  <c r="M114" i="8"/>
  <c r="O114" i="8"/>
  <c r="N114" i="8"/>
  <c r="M98" i="8"/>
  <c r="N98" i="8"/>
  <c r="O98" i="8"/>
  <c r="M82" i="8"/>
  <c r="O82" i="8"/>
  <c r="N82" i="8"/>
  <c r="M66" i="8"/>
  <c r="N66" i="8"/>
  <c r="AA66" i="8" s="1"/>
  <c r="O66" i="8"/>
  <c r="M50" i="8"/>
  <c r="O50" i="8"/>
  <c r="N50" i="8"/>
  <c r="AA50" i="8" s="1"/>
  <c r="M113" i="8"/>
  <c r="O113" i="8"/>
  <c r="N113" i="8"/>
  <c r="M97" i="8"/>
  <c r="N97" i="8"/>
  <c r="O97" i="8"/>
  <c r="M81" i="8"/>
  <c r="N81" i="8"/>
  <c r="O81" i="8"/>
  <c r="M65" i="8"/>
  <c r="N65" i="8"/>
  <c r="O65" i="8"/>
  <c r="M49" i="8"/>
  <c r="N49" i="8"/>
  <c r="AA49" i="8" s="1"/>
  <c r="O49" i="8"/>
  <c r="Z49" i="8" s="1"/>
  <c r="M112" i="8"/>
  <c r="N112" i="8"/>
  <c r="AA112" i="8" s="1"/>
  <c r="O112" i="8"/>
  <c r="M96" i="8"/>
  <c r="O96" i="8"/>
  <c r="N96" i="8"/>
  <c r="M80" i="8"/>
  <c r="N80" i="8"/>
  <c r="O80" i="8"/>
  <c r="M64" i="8"/>
  <c r="N64" i="8"/>
  <c r="O64" i="8"/>
  <c r="M48" i="8"/>
  <c r="N48" i="8"/>
  <c r="AA48" i="8" s="1"/>
  <c r="O48" i="8"/>
  <c r="IK345" i="7"/>
  <c r="IG345" i="7"/>
  <c r="HK317" i="7"/>
  <c r="HJ294" i="7"/>
  <c r="HK294" i="7"/>
  <c r="HI300" i="7"/>
  <c r="HO300" i="7"/>
  <c r="GN286" i="7"/>
  <c r="GO286" i="7"/>
  <c r="GM285" i="7"/>
  <c r="GO285" i="7"/>
  <c r="GM268" i="7"/>
  <c r="GO268" i="7"/>
  <c r="GN265" i="7"/>
  <c r="GO265" i="7"/>
  <c r="GL267" i="7"/>
  <c r="GO267" i="7"/>
  <c r="HF374" i="7"/>
  <c r="E389" i="7" s="1"/>
  <c r="GV266" i="7"/>
  <c r="GO266" i="7"/>
  <c r="GT264" i="7"/>
  <c r="GL264" i="7"/>
  <c r="FS250" i="7"/>
  <c r="FQ250" i="7"/>
  <c r="FS249" i="7"/>
  <c r="FP249" i="7"/>
  <c r="FQ247" i="7"/>
  <c r="FS247" i="7"/>
  <c r="FR248" i="7"/>
  <c r="FS248" i="7"/>
  <c r="FR240" i="7"/>
  <c r="FQ240" i="7"/>
  <c r="ET218" i="7"/>
  <c r="EW218" i="7"/>
  <c r="EW231" i="7"/>
  <c r="EV231" i="7"/>
  <c r="FR232" i="7"/>
  <c r="FS232" i="7"/>
  <c r="EV215" i="7"/>
  <c r="EU215" i="7"/>
  <c r="EV202" i="7"/>
  <c r="EW202" i="7"/>
  <c r="EE199" i="7"/>
  <c r="DY199" i="7"/>
  <c r="FB213" i="7"/>
  <c r="EW213" i="7"/>
  <c r="FA212" i="7"/>
  <c r="EW212" i="7"/>
  <c r="EW208" i="7"/>
  <c r="ET208" i="7"/>
  <c r="EW209" i="7"/>
  <c r="EU209" i="7"/>
  <c r="EV214" i="7"/>
  <c r="EW214" i="7"/>
  <c r="DZ197" i="7"/>
  <c r="EE197" i="7"/>
  <c r="EA196" i="7"/>
  <c r="ED196" i="7"/>
  <c r="ED198" i="7"/>
  <c r="DX198" i="7"/>
  <c r="EA195" i="7"/>
  <c r="DZ195" i="7"/>
  <c r="DX192" i="7"/>
  <c r="EA192" i="7"/>
  <c r="DY193" i="7"/>
  <c r="EA193" i="7"/>
  <c r="DI163" i="7"/>
  <c r="DD163" i="7"/>
  <c r="DE152" i="7"/>
  <c r="DC152" i="7"/>
  <c r="DD161" i="7"/>
  <c r="DB161" i="7"/>
  <c r="DY176" i="7"/>
  <c r="DX176" i="7"/>
  <c r="DD154" i="7"/>
  <c r="DH154" i="7"/>
  <c r="CM136" i="7"/>
  <c r="CF136" i="7"/>
  <c r="DB149" i="7"/>
  <c r="DE149" i="7"/>
  <c r="DE153" i="7"/>
  <c r="DD153" i="7"/>
  <c r="DC150" i="7"/>
  <c r="DE150" i="7"/>
  <c r="DH155" i="7"/>
  <c r="DI155" i="7"/>
  <c r="DH144" i="7"/>
  <c r="DE144" i="7"/>
  <c r="CF138" i="7"/>
  <c r="CH138" i="7"/>
  <c r="DE142" i="7"/>
  <c r="DC142" i="7"/>
  <c r="CG139" i="7"/>
  <c r="CI139" i="7"/>
  <c r="DE141" i="7"/>
  <c r="DB141" i="7"/>
  <c r="CH120" i="7"/>
  <c r="CI120" i="7"/>
  <c r="CI122" i="7"/>
  <c r="CF122" i="7"/>
  <c r="CL132" i="7"/>
  <c r="CI132" i="7"/>
  <c r="CI129" i="7"/>
  <c r="CH129" i="7"/>
  <c r="CL124" i="7"/>
  <c r="CH124" i="7"/>
  <c r="CM133" i="7"/>
  <c r="CI133" i="7"/>
  <c r="CH116" i="7"/>
  <c r="CI116" i="7"/>
  <c r="CH123" i="7"/>
  <c r="CG123" i="7"/>
  <c r="CM125" i="7"/>
  <c r="CI125" i="7"/>
  <c r="CH131" i="7"/>
  <c r="CI131" i="7"/>
  <c r="CH135" i="7"/>
  <c r="CL135" i="7"/>
  <c r="CM137" i="7"/>
  <c r="CF137" i="7"/>
  <c r="BQ106" i="7"/>
  <c r="BL106" i="7"/>
  <c r="CM114" i="7"/>
  <c r="CI114" i="7"/>
  <c r="CI111" i="7"/>
  <c r="CH111" i="7"/>
  <c r="CH112" i="7"/>
  <c r="CI112" i="7"/>
  <c r="CG119" i="7"/>
  <c r="CF119" i="7"/>
  <c r="CN115" i="7"/>
  <c r="CI115" i="7"/>
  <c r="CL113" i="7"/>
  <c r="CI113" i="7"/>
  <c r="CP117" i="7"/>
  <c r="CL117" i="7"/>
  <c r="CF118" i="7"/>
  <c r="CM118" i="7"/>
  <c r="CM375" i="7" s="1"/>
  <c r="E20" i="24" s="1"/>
  <c r="AQ83" i="7"/>
  <c r="AP83" i="7"/>
  <c r="AR74" i="7"/>
  <c r="AQ74" i="7"/>
  <c r="AQ80" i="7"/>
  <c r="AR80" i="7"/>
  <c r="BL87" i="7"/>
  <c r="BJ87" i="7"/>
  <c r="AU84" i="7"/>
  <c r="AQ84" i="7"/>
  <c r="BM89" i="7"/>
  <c r="BL89" i="7"/>
  <c r="AO78" i="7"/>
  <c r="AP78" i="7"/>
  <c r="AQ76" i="7"/>
  <c r="AR76" i="7"/>
  <c r="S57" i="7"/>
  <c r="T57" i="7"/>
  <c r="T64" i="7"/>
  <c r="V64" i="7"/>
  <c r="T59" i="7"/>
  <c r="V59" i="7"/>
  <c r="S58" i="7"/>
  <c r="U58" i="7"/>
  <c r="V62" i="7"/>
  <c r="T62" i="7"/>
  <c r="AC56" i="7"/>
  <c r="AC375" i="7" s="1"/>
  <c r="B23" i="24" s="1"/>
  <c r="S56" i="7"/>
  <c r="Y52" i="7"/>
  <c r="T52" i="7"/>
  <c r="Z53" i="7"/>
  <c r="U53" i="7"/>
  <c r="AA54" i="7"/>
  <c r="V54" i="7"/>
  <c r="IZ354" i="7"/>
  <c r="JC354" i="7"/>
  <c r="ID343" i="7"/>
  <c r="IF343" i="7"/>
  <c r="IG346" i="7"/>
  <c r="IL346" i="7"/>
  <c r="IE344" i="7"/>
  <c r="IJ344" i="7"/>
  <c r="IG347" i="7"/>
  <c r="IF347" i="7"/>
  <c r="IF348" i="7"/>
  <c r="IG348" i="7"/>
  <c r="IJ333" i="7"/>
  <c r="IF333" i="7"/>
  <c r="IF337" i="7"/>
  <c r="IJ337" i="7"/>
  <c r="JU374" i="7"/>
  <c r="F392" i="7" s="1"/>
  <c r="IG349" i="7"/>
  <c r="IJ349" i="7"/>
  <c r="IG335" i="7"/>
  <c r="ID335" i="7"/>
  <c r="IK339" i="7"/>
  <c r="IG339" i="7"/>
  <c r="IK347" i="7"/>
  <c r="IE347" i="7"/>
  <c r="IG336" i="7"/>
  <c r="IE336" i="7"/>
  <c r="IF334" i="7"/>
  <c r="IK334" i="7"/>
  <c r="IF342" i="7"/>
  <c r="IK342" i="7"/>
  <c r="IJ338" i="7"/>
  <c r="IG338" i="7"/>
  <c r="IG343" i="7"/>
  <c r="IL343" i="7"/>
  <c r="IE341" i="7"/>
  <c r="IJ341" i="7"/>
  <c r="IJ346" i="7"/>
  <c r="ID346" i="7"/>
  <c r="IF345" i="7"/>
  <c r="IN345" i="7"/>
  <c r="IG344" i="7"/>
  <c r="IF344" i="7"/>
  <c r="IF328" i="7"/>
  <c r="IK328" i="7"/>
  <c r="IF331" i="7"/>
  <c r="IN331" i="7"/>
  <c r="ID326" i="7"/>
  <c r="IF326" i="7"/>
  <c r="IK325" i="7"/>
  <c r="IG325" i="7"/>
  <c r="IJ332" i="7"/>
  <c r="ID332" i="7"/>
  <c r="IE327" i="7"/>
  <c r="IJ327" i="7"/>
  <c r="HK321" i="7"/>
  <c r="HH321" i="7"/>
  <c r="HJ320" i="7"/>
  <c r="HO320" i="7"/>
  <c r="IG330" i="7"/>
  <c r="IF330" i="7"/>
  <c r="IK333" i="7"/>
  <c r="IE333" i="7"/>
  <c r="IJ324" i="7"/>
  <c r="IG324" i="7"/>
  <c r="IG329" i="7"/>
  <c r="IL329" i="7"/>
  <c r="IX374" i="7"/>
  <c r="E391" i="7" s="1"/>
  <c r="HO317" i="7"/>
  <c r="HR317" i="7"/>
  <c r="HJ308" i="7"/>
  <c r="HI308" i="7"/>
  <c r="HN305" i="7"/>
  <c r="HN316" i="7"/>
  <c r="HJ316" i="7"/>
  <c r="HH310" i="7"/>
  <c r="HK310" i="7"/>
  <c r="HK313" i="7"/>
  <c r="HN313" i="7"/>
  <c r="HI311" i="7"/>
  <c r="HK311" i="7"/>
  <c r="HR309" i="7"/>
  <c r="HR375" i="7" s="1"/>
  <c r="K23" i="24" s="1"/>
  <c r="HJ309" i="7"/>
  <c r="HJ297" i="7"/>
  <c r="HN297" i="7"/>
  <c r="HJ319" i="7"/>
  <c r="IB319" i="7"/>
  <c r="IB374" i="7" s="1"/>
  <c r="E390" i="7" s="1"/>
  <c r="HK296" i="7"/>
  <c r="HJ296" i="7"/>
  <c r="GO270" i="7"/>
  <c r="GN270" i="7"/>
  <c r="GN269" i="7"/>
  <c r="GO269" i="7"/>
  <c r="GM276" i="7"/>
  <c r="GO276" i="7"/>
  <c r="GR273" i="7"/>
  <c r="GL273" i="7"/>
  <c r="GO278" i="7"/>
  <c r="GN278" i="7"/>
  <c r="GO279" i="7"/>
  <c r="GR279" i="7"/>
  <c r="GO271" i="7"/>
  <c r="GR271" i="7"/>
  <c r="GN277" i="7"/>
  <c r="GO277" i="7"/>
  <c r="GN280" i="7"/>
  <c r="GS280" i="7"/>
  <c r="GR281" i="7"/>
  <c r="GT281" i="7"/>
  <c r="GL275" i="7"/>
  <c r="GN275" i="7"/>
  <c r="GN272" i="7"/>
  <c r="GS272" i="7"/>
  <c r="FW261" i="7"/>
  <c r="FR261" i="7"/>
  <c r="FS258" i="7"/>
  <c r="FR258" i="7"/>
  <c r="FP254" i="7"/>
  <c r="FV254" i="7"/>
  <c r="FS257" i="7"/>
  <c r="FQ257" i="7"/>
  <c r="FQ255" i="7"/>
  <c r="FW255" i="7"/>
  <c r="HG374" i="7"/>
  <c r="F389" i="7" s="1"/>
  <c r="FV252" i="7"/>
  <c r="FS252" i="7"/>
  <c r="FW253" i="7"/>
  <c r="FR253" i="7"/>
  <c r="FR259" i="7"/>
  <c r="FS259" i="7"/>
  <c r="FV260" i="7"/>
  <c r="FS260" i="7"/>
  <c r="FW237" i="7"/>
  <c r="FR237" i="7"/>
  <c r="FS241" i="7"/>
  <c r="FV241" i="7"/>
  <c r="FW245" i="7"/>
  <c r="FZ245" i="7"/>
  <c r="FR243" i="7"/>
  <c r="FX243" i="7"/>
  <c r="FX375" i="7" s="1"/>
  <c r="I21" i="24" s="1"/>
  <c r="FS233" i="7"/>
  <c r="FV233" i="7"/>
  <c r="GJ374" i="7"/>
  <c r="E388" i="7" s="1"/>
  <c r="FV244" i="7"/>
  <c r="FR244" i="7"/>
  <c r="FQ239" i="7"/>
  <c r="FS239" i="7"/>
  <c r="FR235" i="7"/>
  <c r="FP235" i="7"/>
  <c r="FV236" i="7"/>
  <c r="FQ236" i="7"/>
  <c r="FS234" i="7"/>
  <c r="FW234" i="7"/>
  <c r="FS242" i="7"/>
  <c r="FW242" i="7"/>
  <c r="ET224" i="7"/>
  <c r="EV224" i="7"/>
  <c r="EZ222" i="7"/>
  <c r="EW222" i="7"/>
  <c r="EV218" i="7"/>
  <c r="FA218" i="7"/>
  <c r="EW227" i="7"/>
  <c r="FB227" i="7"/>
  <c r="FB375" i="7" s="1"/>
  <c r="H21" i="24" s="1"/>
  <c r="EU225" i="7"/>
  <c r="EZ225" i="7"/>
  <c r="FA223" i="7"/>
  <c r="EW223" i="7"/>
  <c r="FA231" i="7"/>
  <c r="EU231" i="7"/>
  <c r="EW228" i="7"/>
  <c r="EV228" i="7"/>
  <c r="EV229" i="7"/>
  <c r="FD229" i="7"/>
  <c r="GK374" i="7"/>
  <c r="F388" i="7" s="1"/>
  <c r="FD215" i="7"/>
  <c r="EW215" i="7"/>
  <c r="EW220" i="7"/>
  <c r="EU220" i="7"/>
  <c r="EV226" i="7"/>
  <c r="FA226" i="7"/>
  <c r="EZ230" i="7"/>
  <c r="ET230" i="7"/>
  <c r="EW219" i="7"/>
  <c r="ET219" i="7"/>
  <c r="FN374" i="7"/>
  <c r="E387" i="7" s="1"/>
  <c r="EV205" i="7"/>
  <c r="ET205" i="7"/>
  <c r="EW204" i="7"/>
  <c r="FA204" i="7"/>
  <c r="EW203" i="7"/>
  <c r="EZ203" i="7"/>
  <c r="EU201" i="7"/>
  <c r="EW201" i="7"/>
  <c r="FA207" i="7"/>
  <c r="EV207" i="7"/>
  <c r="DZ185" i="7"/>
  <c r="EA185" i="7"/>
  <c r="ED189" i="7"/>
  <c r="EF189" i="7"/>
  <c r="EA187" i="7"/>
  <c r="ED187" i="7"/>
  <c r="EA186" i="7"/>
  <c r="DZ186" i="7"/>
  <c r="DX183" i="7"/>
  <c r="DZ183" i="7"/>
  <c r="FO374" i="7"/>
  <c r="F387" i="7" s="1"/>
  <c r="EA179" i="7"/>
  <c r="ED179" i="7"/>
  <c r="EE182" i="7"/>
  <c r="DY182" i="7"/>
  <c r="DZ177" i="7"/>
  <c r="EA177" i="7"/>
  <c r="DY184" i="7"/>
  <c r="EA184" i="7"/>
  <c r="EE175" i="7"/>
  <c r="DX175" i="7"/>
  <c r="ED174" i="7"/>
  <c r="EH174" i="7"/>
  <c r="EH375" i="7" s="1"/>
  <c r="G23" i="24" s="1"/>
  <c r="DC169" i="7"/>
  <c r="DD169" i="7"/>
  <c r="DD162" i="7"/>
  <c r="DH162" i="7"/>
  <c r="DD165" i="7"/>
  <c r="DC165" i="7"/>
  <c r="ES374" i="7"/>
  <c r="F386" i="7" s="1"/>
  <c r="DL148" i="7"/>
  <c r="DI148" i="7"/>
  <c r="DE160" i="7"/>
  <c r="DB160" i="7"/>
  <c r="DI145" i="7"/>
  <c r="DE145" i="7"/>
  <c r="DJ146" i="7"/>
  <c r="DD146" i="7"/>
  <c r="DE159" i="7"/>
  <c r="DC158" i="7"/>
  <c r="DD158" i="7"/>
  <c r="DB166" i="7"/>
  <c r="DV166" i="7"/>
  <c r="DV374" i="7" s="1"/>
  <c r="E385" i="7" s="1"/>
  <c r="DI164" i="7"/>
  <c r="DE164" i="7"/>
  <c r="DH163" i="7"/>
  <c r="DE163" i="7"/>
  <c r="DD147" i="7"/>
  <c r="DH147" i="7"/>
  <c r="DE161" i="7"/>
  <c r="DC161" i="7"/>
  <c r="CP136" i="7"/>
  <c r="CL136" i="7"/>
  <c r="CN134" i="7"/>
  <c r="CI134" i="7"/>
  <c r="CH127" i="7"/>
  <c r="CG127" i="7"/>
  <c r="CN126" i="7"/>
  <c r="CN375" i="7" s="1"/>
  <c r="E21" i="24" s="1"/>
  <c r="CF126" i="7"/>
  <c r="CP128" i="7"/>
  <c r="CP375" i="7" s="1"/>
  <c r="E23" i="24" s="1"/>
  <c r="CH128" i="7"/>
  <c r="BR107" i="7"/>
  <c r="BJ107" i="7"/>
  <c r="BT109" i="7"/>
  <c r="BL109" i="7"/>
  <c r="DA374" i="7"/>
  <c r="F384" i="7" s="1"/>
  <c r="BL108" i="7"/>
  <c r="BK108" i="7"/>
  <c r="BP91" i="7"/>
  <c r="BJ91" i="7"/>
  <c r="CE374" i="7"/>
  <c r="F383" i="7" s="1"/>
  <c r="BR93" i="7"/>
  <c r="BL93" i="7"/>
  <c r="AV85" i="7"/>
  <c r="AO85" i="7"/>
  <c r="BR86" i="7"/>
  <c r="BK86" i="7"/>
  <c r="AW79" i="7"/>
  <c r="AP79" i="7"/>
  <c r="BH374" i="7"/>
  <c r="E382" i="7" s="1"/>
  <c r="BA375" i="7"/>
  <c r="C25" i="24" s="1"/>
  <c r="AV78" i="7"/>
  <c r="AV375" i="7" s="1"/>
  <c r="C20" i="24" s="1"/>
  <c r="AY73" i="7"/>
  <c r="AQ73" i="7"/>
  <c r="Z65" i="7"/>
  <c r="U65" i="7"/>
  <c r="AA66" i="7"/>
  <c r="V66" i="7"/>
  <c r="AY68" i="7"/>
  <c r="AQ68" i="7"/>
  <c r="BI374" i="7"/>
  <c r="F382" i="7" s="1"/>
  <c r="AY67" i="7"/>
  <c r="AQ67" i="7"/>
  <c r="Y63" i="7"/>
  <c r="U63" i="7"/>
  <c r="Z64" i="7"/>
  <c r="Y64" i="7"/>
  <c r="S66" i="7"/>
  <c r="U66" i="7"/>
  <c r="AH61" i="7"/>
  <c r="AH375" i="7" s="1"/>
  <c r="B28" i="24" s="1"/>
  <c r="V61" i="7"/>
  <c r="AF59" i="7"/>
  <c r="U59" i="7"/>
  <c r="AE58" i="7"/>
  <c r="AE375" i="7" s="1"/>
  <c r="B25" i="24" s="1"/>
  <c r="T58" i="7"/>
  <c r="AI62" i="7"/>
  <c r="U62" i="7"/>
  <c r="AL65" i="7"/>
  <c r="AL375" i="7" s="1"/>
  <c r="B32" i="24" s="1"/>
  <c r="AA65" i="7"/>
  <c r="AB55" i="7"/>
  <c r="U55" i="7"/>
  <c r="BJ94" i="7"/>
  <c r="JF363" i="7"/>
  <c r="JC372" i="7"/>
  <c r="JG364" i="7"/>
  <c r="IL370" i="7"/>
  <c r="DO375" i="7"/>
  <c r="F26" i="24" s="1"/>
  <c r="DC157" i="7"/>
  <c r="IJ350" i="7"/>
  <c r="HK318" i="7"/>
  <c r="HD375" i="7"/>
  <c r="J31" i="24" s="1"/>
  <c r="JB356" i="7"/>
  <c r="BM97" i="7"/>
  <c r="HN299" i="7"/>
  <c r="DB156" i="7"/>
  <c r="FW238" i="7"/>
  <c r="CX375" i="7"/>
  <c r="E31" i="24" s="1"/>
  <c r="ID351" i="7"/>
  <c r="BM103" i="7"/>
  <c r="FP256" i="7"/>
  <c r="IM375" i="7"/>
  <c r="L22" i="24" s="1"/>
  <c r="IF353" i="7"/>
  <c r="HJ298" i="7"/>
  <c r="DT375" i="7"/>
  <c r="F31" i="24" s="1"/>
  <c r="GV283" i="7"/>
  <c r="GV375" i="7" s="1"/>
  <c r="J23" i="24" s="1"/>
  <c r="HH322" i="7"/>
  <c r="GL292" i="7"/>
  <c r="DC167" i="7"/>
  <c r="D4" i="24"/>
  <c r="H4" i="24"/>
  <c r="C4" i="24"/>
  <c r="G4" i="24"/>
  <c r="F4" i="24"/>
  <c r="I4" i="24"/>
  <c r="IU375" i="7"/>
  <c r="L30" i="24" s="1"/>
  <c r="HE375" i="7"/>
  <c r="J32" i="24" s="1"/>
  <c r="IV375" i="7"/>
  <c r="L31" i="24" s="1"/>
  <c r="HC375" i="7"/>
  <c r="J30" i="24" s="1"/>
  <c r="FE375" i="7"/>
  <c r="H24" i="24" s="1"/>
  <c r="DM375" i="7"/>
  <c r="F24" i="24" s="1"/>
  <c r="DK375" i="7"/>
  <c r="F22" i="24" s="1"/>
  <c r="AO82" i="7"/>
  <c r="AR81" i="7"/>
  <c r="DN375" i="7"/>
  <c r="F25" i="24" s="1"/>
  <c r="AO72" i="7"/>
  <c r="T47" i="7"/>
  <c r="BF375" i="7"/>
  <c r="GB375" i="7"/>
  <c r="I25" i="24" s="1"/>
  <c r="M96" i="7"/>
  <c r="JL375" i="7"/>
  <c r="M25" i="24" s="1"/>
  <c r="JI375" i="7"/>
  <c r="M22" i="24" s="1"/>
  <c r="GI375" i="7"/>
  <c r="I32" i="24" s="1"/>
  <c r="JM375" i="7"/>
  <c r="M26" i="24" s="1"/>
  <c r="AD57" i="7"/>
  <c r="JJ375" i="7"/>
  <c r="M23" i="24" s="1"/>
  <c r="AJ63" i="7"/>
  <c r="AK64" i="7"/>
  <c r="FJ375" i="7"/>
  <c r="H29" i="24" s="1"/>
  <c r="JP375" i="7"/>
  <c r="M29" i="24" s="1"/>
  <c r="CU375" i="7"/>
  <c r="E28" i="24" s="1"/>
  <c r="JO375" i="7"/>
  <c r="M28" i="24" s="1"/>
  <c r="AI375" i="7"/>
  <c r="B29" i="24" s="1"/>
  <c r="IR375" i="7"/>
  <c r="L27" i="24" s="1"/>
  <c r="GG375" i="7"/>
  <c r="I30" i="24" s="1"/>
  <c r="FU375" i="7"/>
  <c r="I18" i="24" s="1"/>
  <c r="HT375" i="7"/>
  <c r="K25" i="24" s="1"/>
  <c r="GP375" i="7"/>
  <c r="J17" i="24" s="1"/>
  <c r="GU375" i="7"/>
  <c r="J22" i="24" s="1"/>
  <c r="EX375" i="7"/>
  <c r="H17" i="24" s="1"/>
  <c r="JE375" i="7"/>
  <c r="M18" i="24" s="1"/>
  <c r="HU375" i="7"/>
  <c r="K26" i="24" s="1"/>
  <c r="BO375" i="7"/>
  <c r="D18" i="24" s="1"/>
  <c r="BU375" i="7"/>
  <c r="D24" i="24" s="1"/>
  <c r="BV375" i="7"/>
  <c r="D25" i="24" s="1"/>
  <c r="AW375" i="7"/>
  <c r="C21" i="24" s="1"/>
  <c r="CK375" i="7"/>
  <c r="E18" i="24" s="1"/>
  <c r="CD95" i="7"/>
  <c r="CS375" i="7"/>
  <c r="E26" i="24" s="1"/>
  <c r="EP375" i="7"/>
  <c r="G31" i="24" s="1"/>
  <c r="EO375" i="7"/>
  <c r="G30" i="24" s="1"/>
  <c r="M95" i="7"/>
  <c r="M359" i="7"/>
  <c r="JC357" i="7"/>
  <c r="M369" i="7"/>
  <c r="M105" i="7"/>
  <c r="M103" i="7"/>
  <c r="M101" i="7"/>
  <c r="M366" i="7"/>
  <c r="M365" i="7"/>
  <c r="M361" i="7"/>
  <c r="JC361" i="7"/>
  <c r="M99" i="7"/>
  <c r="M98" i="7"/>
  <c r="M97" i="7"/>
  <c r="AB375" i="7"/>
  <c r="U48" i="7"/>
  <c r="M48" i="7"/>
  <c r="P46" i="7"/>
  <c r="AM46" i="7" s="1"/>
  <c r="M364" i="7"/>
  <c r="M372" i="7"/>
  <c r="M357" i="7"/>
  <c r="M370" i="7"/>
  <c r="M355" i="7"/>
  <c r="JN375" i="7"/>
  <c r="M27" i="24" s="1"/>
  <c r="M368" i="7"/>
  <c r="M373" i="7"/>
  <c r="IK369" i="7"/>
  <c r="JT358" i="7"/>
  <c r="M358" i="7"/>
  <c r="CD102" i="7"/>
  <c r="M102" i="7"/>
  <c r="O42" i="8"/>
  <c r="Z42" i="8" s="1"/>
  <c r="K123" i="8"/>
  <c r="JT362" i="7"/>
  <c r="M362" i="7"/>
  <c r="O375" i="7"/>
  <c r="D248" i="2"/>
  <c r="K33" i="4"/>
  <c r="K34" i="4"/>
  <c r="V34" i="4" s="1"/>
  <c r="F113" i="22"/>
  <c r="G113" i="22" s="1"/>
  <c r="K113" i="22" s="1"/>
  <c r="F114" i="22"/>
  <c r="G114" i="22" s="1"/>
  <c r="F115" i="22"/>
  <c r="G115" i="22" s="1"/>
  <c r="K115" i="22" s="1"/>
  <c r="F116" i="22"/>
  <c r="G116" i="22" s="1"/>
  <c r="K116" i="22" s="1"/>
  <c r="F117" i="22"/>
  <c r="G117" i="22" s="1"/>
  <c r="K117" i="22" s="1"/>
  <c r="F118" i="22"/>
  <c r="G118" i="22" s="1"/>
  <c r="K118" i="22" s="1"/>
  <c r="F119" i="22"/>
  <c r="G119" i="22" s="1"/>
  <c r="K119" i="22" s="1"/>
  <c r="F120" i="22"/>
  <c r="G120" i="22" s="1"/>
  <c r="K120" i="22" s="1"/>
  <c r="F121" i="22"/>
  <c r="G121" i="22" s="1"/>
  <c r="K121" i="22" s="1"/>
  <c r="F122" i="22"/>
  <c r="G122" i="22" s="1"/>
  <c r="K122" i="22" s="1"/>
  <c r="F123" i="22"/>
  <c r="G123" i="22" s="1"/>
  <c r="K123" i="22" s="1"/>
  <c r="F124" i="22"/>
  <c r="G124" i="22" s="1"/>
  <c r="K124" i="22" s="1"/>
  <c r="F125" i="22"/>
  <c r="G125" i="22" s="1"/>
  <c r="K125" i="22" s="1"/>
  <c r="F126" i="22"/>
  <c r="G126" i="22" s="1"/>
  <c r="F127" i="22"/>
  <c r="G127" i="22" s="1"/>
  <c r="K127" i="22" s="1"/>
  <c r="F128" i="22"/>
  <c r="G128" i="22" s="1"/>
  <c r="K128" i="22" s="1"/>
  <c r="F129" i="22"/>
  <c r="G129" i="22" s="1"/>
  <c r="K129" i="22" s="1"/>
  <c r="F130" i="22"/>
  <c r="G130" i="22" s="1"/>
  <c r="F131" i="22"/>
  <c r="G131" i="22" s="1"/>
  <c r="K131" i="22" s="1"/>
  <c r="F132" i="22"/>
  <c r="G132" i="22" s="1"/>
  <c r="K132" i="22" s="1"/>
  <c r="F133" i="22"/>
  <c r="G133" i="22" s="1"/>
  <c r="K133" i="22" s="1"/>
  <c r="F134" i="22"/>
  <c r="G134" i="22" s="1"/>
  <c r="K134" i="22" s="1"/>
  <c r="F135" i="22"/>
  <c r="G135" i="22" s="1"/>
  <c r="K135" i="22" s="1"/>
  <c r="F136" i="22"/>
  <c r="G136" i="22" s="1"/>
  <c r="K136" i="22" s="1"/>
  <c r="F137" i="22"/>
  <c r="G137" i="22" s="1"/>
  <c r="K137" i="22" s="1"/>
  <c r="F138" i="22"/>
  <c r="G138" i="22" s="1"/>
  <c r="K138" i="22" s="1"/>
  <c r="F139" i="22"/>
  <c r="G139" i="22" s="1"/>
  <c r="F140" i="22"/>
  <c r="G140" i="22" s="1"/>
  <c r="K140" i="22" s="1"/>
  <c r="F141" i="22"/>
  <c r="G141" i="22" s="1"/>
  <c r="F142" i="22"/>
  <c r="G142" i="22" s="1"/>
  <c r="K142" i="22" s="1"/>
  <c r="F143" i="22"/>
  <c r="G143" i="22" s="1"/>
  <c r="F144" i="22"/>
  <c r="G144" i="22" s="1"/>
  <c r="K144" i="22" s="1"/>
  <c r="F145" i="22"/>
  <c r="G145" i="22" s="1"/>
  <c r="K145" i="22" s="1"/>
  <c r="E182" i="22"/>
  <c r="T180" i="22"/>
  <c r="S180" i="22"/>
  <c r="R180" i="22"/>
  <c r="Q180" i="22"/>
  <c r="P180" i="22"/>
  <c r="O180" i="22"/>
  <c r="N180" i="22"/>
  <c r="M180" i="22"/>
  <c r="I180" i="22"/>
  <c r="F180" i="22"/>
  <c r="J180" i="22" s="1"/>
  <c r="T179" i="22"/>
  <c r="S179" i="22"/>
  <c r="R179" i="22"/>
  <c r="Q179" i="22"/>
  <c r="P179" i="22"/>
  <c r="O179" i="22"/>
  <c r="N179" i="22"/>
  <c r="M179" i="22"/>
  <c r="F179" i="22"/>
  <c r="G179" i="22" s="1"/>
  <c r="S178" i="22"/>
  <c r="R178" i="22"/>
  <c r="Q178" i="22"/>
  <c r="P178" i="22"/>
  <c r="O178" i="22"/>
  <c r="N178" i="22"/>
  <c r="M178" i="22"/>
  <c r="F178" i="22"/>
  <c r="G178" i="22" s="1"/>
  <c r="T177" i="22"/>
  <c r="R177" i="22"/>
  <c r="Q177" i="22"/>
  <c r="P177" i="22"/>
  <c r="O177" i="22"/>
  <c r="N177" i="22"/>
  <c r="M177" i="22"/>
  <c r="G177" i="22"/>
  <c r="F177" i="22"/>
  <c r="T176" i="22"/>
  <c r="S176" i="22"/>
  <c r="Q176" i="22"/>
  <c r="P176" i="22"/>
  <c r="O176" i="22"/>
  <c r="N176" i="22"/>
  <c r="M176" i="22"/>
  <c r="G176" i="22"/>
  <c r="F176" i="22"/>
  <c r="T175" i="22"/>
  <c r="S175" i="22"/>
  <c r="R175" i="22"/>
  <c r="P175" i="22"/>
  <c r="O175" i="22"/>
  <c r="N175" i="22"/>
  <c r="M175" i="22"/>
  <c r="F175" i="22"/>
  <c r="G175" i="22" s="1"/>
  <c r="H175" i="22" s="1"/>
  <c r="T174" i="22"/>
  <c r="S174" i="22"/>
  <c r="R174" i="22"/>
  <c r="Q174" i="22"/>
  <c r="P174" i="22"/>
  <c r="O174" i="22"/>
  <c r="M174" i="22"/>
  <c r="F174" i="22"/>
  <c r="G174" i="22" s="1"/>
  <c r="T173" i="22"/>
  <c r="S173" i="22"/>
  <c r="R173" i="22"/>
  <c r="Q173" i="22"/>
  <c r="P173" i="22"/>
  <c r="O173" i="22"/>
  <c r="N173" i="22"/>
  <c r="F173" i="22"/>
  <c r="T172" i="22"/>
  <c r="S172" i="22"/>
  <c r="R172" i="22"/>
  <c r="Q172" i="22"/>
  <c r="P172" i="22"/>
  <c r="N172" i="22"/>
  <c r="M172" i="22"/>
  <c r="G172" i="22"/>
  <c r="F172" i="22"/>
  <c r="T171" i="22"/>
  <c r="S171" i="22"/>
  <c r="R171" i="22"/>
  <c r="Q171" i="22"/>
  <c r="O171" i="22"/>
  <c r="N171" i="22"/>
  <c r="M171" i="22"/>
  <c r="G171" i="22"/>
  <c r="F171" i="22"/>
  <c r="J171" i="22" s="1"/>
  <c r="C165" i="22"/>
  <c r="D171" i="22" s="1"/>
  <c r="E148" i="22"/>
  <c r="AF146" i="22"/>
  <c r="AE146" i="22"/>
  <c r="AD146" i="22"/>
  <c r="AC146" i="22"/>
  <c r="AB146" i="22"/>
  <c r="AA146" i="22"/>
  <c r="Z146" i="22"/>
  <c r="Y146" i="22"/>
  <c r="X146" i="22"/>
  <c r="W146" i="22"/>
  <c r="V146" i="22"/>
  <c r="U146" i="22"/>
  <c r="T146" i="22"/>
  <c r="S146" i="22"/>
  <c r="R146" i="22"/>
  <c r="Q146" i="22"/>
  <c r="P146" i="22"/>
  <c r="O146" i="22"/>
  <c r="N146" i="22"/>
  <c r="M146" i="22"/>
  <c r="I146" i="22"/>
  <c r="F146" i="22"/>
  <c r="J146" i="22" s="1"/>
  <c r="AF145" i="22"/>
  <c r="AE145" i="22"/>
  <c r="AD145" i="22"/>
  <c r="AC145" i="22"/>
  <c r="AB145" i="22"/>
  <c r="AA145" i="22"/>
  <c r="Z145" i="22"/>
  <c r="Y145" i="22"/>
  <c r="X145" i="22"/>
  <c r="W145" i="22"/>
  <c r="V145" i="22"/>
  <c r="U145" i="22"/>
  <c r="T145" i="22"/>
  <c r="S145" i="22"/>
  <c r="R145" i="22"/>
  <c r="Q145" i="22"/>
  <c r="P145" i="22"/>
  <c r="O145" i="22"/>
  <c r="N145" i="22"/>
  <c r="M145" i="22"/>
  <c r="J145" i="22"/>
  <c r="I145" i="22"/>
  <c r="AF144" i="22"/>
  <c r="AE144" i="22"/>
  <c r="AD144" i="22"/>
  <c r="AC144" i="22"/>
  <c r="AB144" i="22"/>
  <c r="AA144" i="22"/>
  <c r="Z144" i="22"/>
  <c r="Y144" i="22"/>
  <c r="X144" i="22"/>
  <c r="W144" i="22"/>
  <c r="V144" i="22"/>
  <c r="U144" i="22"/>
  <c r="T144" i="22"/>
  <c r="S144" i="22"/>
  <c r="R144" i="22"/>
  <c r="Q144" i="22"/>
  <c r="P144" i="22"/>
  <c r="O144" i="22"/>
  <c r="N144" i="22"/>
  <c r="M144" i="22"/>
  <c r="I144" i="22"/>
  <c r="J144" i="22"/>
  <c r="AF143" i="22"/>
  <c r="AE143" i="22"/>
  <c r="AD143" i="22"/>
  <c r="AC143" i="22"/>
  <c r="AB143" i="22"/>
  <c r="AA143" i="22"/>
  <c r="Z143" i="22"/>
  <c r="Y143" i="22"/>
  <c r="X143" i="22"/>
  <c r="W143" i="22"/>
  <c r="V143" i="22"/>
  <c r="U143" i="22"/>
  <c r="T143" i="22"/>
  <c r="S143" i="22"/>
  <c r="R143" i="22"/>
  <c r="Q143" i="22"/>
  <c r="P143" i="22"/>
  <c r="O143" i="22"/>
  <c r="N143" i="22"/>
  <c r="M143" i="22"/>
  <c r="I143" i="22"/>
  <c r="AF142" i="22"/>
  <c r="AE142" i="22"/>
  <c r="AD142" i="22"/>
  <c r="AC142" i="22"/>
  <c r="AB142" i="22"/>
  <c r="AA142" i="22"/>
  <c r="Z142" i="22"/>
  <c r="Y142" i="22"/>
  <c r="X142" i="22"/>
  <c r="W142" i="22"/>
  <c r="V142" i="22"/>
  <c r="U142" i="22"/>
  <c r="T142" i="22"/>
  <c r="S142" i="22"/>
  <c r="R142" i="22"/>
  <c r="Q142" i="22"/>
  <c r="P142" i="22"/>
  <c r="O142" i="22"/>
  <c r="N142" i="22"/>
  <c r="M142" i="22"/>
  <c r="I142" i="22"/>
  <c r="AF141" i="22"/>
  <c r="AE141" i="22"/>
  <c r="AD141" i="22"/>
  <c r="AC141" i="22"/>
  <c r="AB141" i="22"/>
  <c r="AA141" i="22"/>
  <c r="Z141" i="22"/>
  <c r="Y141" i="22"/>
  <c r="X141" i="22"/>
  <c r="W141" i="22"/>
  <c r="V141" i="22"/>
  <c r="U141" i="22"/>
  <c r="T141" i="22"/>
  <c r="S141" i="22"/>
  <c r="R141" i="22"/>
  <c r="Q141" i="22"/>
  <c r="P141" i="22"/>
  <c r="O141" i="22"/>
  <c r="N141" i="22"/>
  <c r="M141" i="22"/>
  <c r="J141" i="22"/>
  <c r="I141" i="22"/>
  <c r="AF140" i="22"/>
  <c r="AE140" i="22"/>
  <c r="AD140" i="22"/>
  <c r="AC140" i="22"/>
  <c r="AB140" i="22"/>
  <c r="AA140" i="22"/>
  <c r="Z140" i="22"/>
  <c r="Y140" i="22"/>
  <c r="X140" i="22"/>
  <c r="W140" i="22"/>
  <c r="V140" i="22"/>
  <c r="U140" i="22"/>
  <c r="T140" i="22"/>
  <c r="S140" i="22"/>
  <c r="R140" i="22"/>
  <c r="Q140" i="22"/>
  <c r="P140" i="22"/>
  <c r="O140" i="22"/>
  <c r="N140" i="22"/>
  <c r="M140" i="22"/>
  <c r="I140" i="22"/>
  <c r="AF139" i="22"/>
  <c r="AE139" i="22"/>
  <c r="AD139" i="22"/>
  <c r="AC139" i="22"/>
  <c r="AB139" i="22"/>
  <c r="AA139" i="22"/>
  <c r="Z139" i="22"/>
  <c r="Y139" i="22"/>
  <c r="X139" i="22"/>
  <c r="W139" i="22"/>
  <c r="V139" i="22"/>
  <c r="U139" i="22"/>
  <c r="T139" i="22"/>
  <c r="S139" i="22"/>
  <c r="R139" i="22"/>
  <c r="Q139" i="22"/>
  <c r="P139" i="22"/>
  <c r="O139" i="22"/>
  <c r="N139" i="22"/>
  <c r="M139" i="22"/>
  <c r="I139" i="22"/>
  <c r="AF138" i="22"/>
  <c r="AE138" i="22"/>
  <c r="AD138" i="22"/>
  <c r="AC138" i="22"/>
  <c r="AB138" i="22"/>
  <c r="AA138" i="22"/>
  <c r="Z138" i="22"/>
  <c r="Y138" i="22"/>
  <c r="X138" i="22"/>
  <c r="W138" i="22"/>
  <c r="V138" i="22"/>
  <c r="U138" i="22"/>
  <c r="T138" i="22"/>
  <c r="S138" i="22"/>
  <c r="R138" i="22"/>
  <c r="Q138" i="22"/>
  <c r="P138" i="22"/>
  <c r="O138" i="22"/>
  <c r="N138" i="22"/>
  <c r="M138" i="22"/>
  <c r="I138" i="22"/>
  <c r="J138" i="22"/>
  <c r="AF137" i="22"/>
  <c r="AE137" i="22"/>
  <c r="AD137" i="22"/>
  <c r="AC137" i="22"/>
  <c r="AB137" i="22"/>
  <c r="AA137" i="22"/>
  <c r="Z137" i="22"/>
  <c r="Y137" i="22"/>
  <c r="X137" i="22"/>
  <c r="W137" i="22"/>
  <c r="V137" i="22"/>
  <c r="U137" i="22"/>
  <c r="T137" i="22"/>
  <c r="S137" i="22"/>
  <c r="R137" i="22"/>
  <c r="Q137" i="22"/>
  <c r="P137" i="22"/>
  <c r="O137" i="22"/>
  <c r="N137" i="22"/>
  <c r="M137" i="22"/>
  <c r="J137" i="22"/>
  <c r="I137" i="22"/>
  <c r="AF136" i="22"/>
  <c r="AE136" i="22"/>
  <c r="AD136" i="22"/>
  <c r="AC136" i="22"/>
  <c r="AB136" i="22"/>
  <c r="AA136" i="22"/>
  <c r="Z136" i="22"/>
  <c r="Y136" i="22"/>
  <c r="X136" i="22"/>
  <c r="W136" i="22"/>
  <c r="V136" i="22"/>
  <c r="U136" i="22"/>
  <c r="T136" i="22"/>
  <c r="S136" i="22"/>
  <c r="R136" i="22"/>
  <c r="Q136" i="22"/>
  <c r="P136" i="22"/>
  <c r="O136" i="22"/>
  <c r="N136" i="22"/>
  <c r="M136" i="22"/>
  <c r="I136" i="22"/>
  <c r="J136" i="22"/>
  <c r="AF135" i="22"/>
  <c r="AE135" i="22"/>
  <c r="AD135" i="22"/>
  <c r="AC135" i="22"/>
  <c r="AB135" i="22"/>
  <c r="AA135" i="22"/>
  <c r="Z135" i="22"/>
  <c r="Y135" i="22"/>
  <c r="X135" i="22"/>
  <c r="W135" i="22"/>
  <c r="V135" i="22"/>
  <c r="U135" i="22"/>
  <c r="T135" i="22"/>
  <c r="S135" i="22"/>
  <c r="R135" i="22"/>
  <c r="Q135" i="22"/>
  <c r="P135" i="22"/>
  <c r="O135" i="22"/>
  <c r="N135" i="22"/>
  <c r="M135" i="22"/>
  <c r="I135" i="22"/>
  <c r="AF134" i="22"/>
  <c r="AE134" i="22"/>
  <c r="AD134" i="22"/>
  <c r="AC134" i="22"/>
  <c r="AB134" i="22"/>
  <c r="AA134" i="22"/>
  <c r="Z134" i="22"/>
  <c r="Y134" i="22"/>
  <c r="X134" i="22"/>
  <c r="W134" i="22"/>
  <c r="V134" i="22"/>
  <c r="U134" i="22"/>
  <c r="T134" i="22"/>
  <c r="S134" i="22"/>
  <c r="R134" i="22"/>
  <c r="Q134" i="22"/>
  <c r="P134" i="22"/>
  <c r="O134" i="22"/>
  <c r="N134" i="22"/>
  <c r="M134" i="22"/>
  <c r="I134" i="22"/>
  <c r="AF133" i="22"/>
  <c r="AE133" i="22"/>
  <c r="AD133" i="22"/>
  <c r="AC133" i="22"/>
  <c r="AB133" i="22"/>
  <c r="AA133" i="22"/>
  <c r="Z133" i="22"/>
  <c r="Y133" i="22"/>
  <c r="X133" i="22"/>
  <c r="W133" i="22"/>
  <c r="V133" i="22"/>
  <c r="U133" i="22"/>
  <c r="T133" i="22"/>
  <c r="S133" i="22"/>
  <c r="R133" i="22"/>
  <c r="Q133" i="22"/>
  <c r="P133" i="22"/>
  <c r="O133" i="22"/>
  <c r="N133" i="22"/>
  <c r="M133" i="22"/>
  <c r="J133" i="22"/>
  <c r="I133" i="22"/>
  <c r="AE132" i="22"/>
  <c r="AD132" i="22"/>
  <c r="AC132" i="22"/>
  <c r="AB132" i="22"/>
  <c r="AA132" i="22"/>
  <c r="Z132" i="22"/>
  <c r="Y132" i="22"/>
  <c r="X132" i="22"/>
  <c r="W132" i="22"/>
  <c r="V132" i="22"/>
  <c r="U132" i="22"/>
  <c r="T132" i="22"/>
  <c r="S132" i="22"/>
  <c r="R132" i="22"/>
  <c r="Q132" i="22"/>
  <c r="O132" i="22"/>
  <c r="N132" i="22"/>
  <c r="M132" i="22"/>
  <c r="I132" i="22"/>
  <c r="AF131" i="22"/>
  <c r="AD131" i="22"/>
  <c r="AB131" i="22"/>
  <c r="AA131" i="22"/>
  <c r="Z131" i="22"/>
  <c r="Y131" i="22"/>
  <c r="X131" i="22"/>
  <c r="W131" i="22"/>
  <c r="V131" i="22"/>
  <c r="U131" i="22"/>
  <c r="T131" i="22"/>
  <c r="S131" i="22"/>
  <c r="R131" i="22"/>
  <c r="Q131" i="22"/>
  <c r="P131" i="22"/>
  <c r="O131" i="22"/>
  <c r="N131" i="22"/>
  <c r="M131" i="22"/>
  <c r="I131" i="22"/>
  <c r="AF130" i="22"/>
  <c r="AE130" i="22"/>
  <c r="AB130" i="22"/>
  <c r="AA130" i="22"/>
  <c r="Z130" i="22"/>
  <c r="Y130" i="22"/>
  <c r="X130" i="22"/>
  <c r="W130" i="22"/>
  <c r="U130" i="22"/>
  <c r="T130" i="22"/>
  <c r="S130" i="22"/>
  <c r="R130" i="22"/>
  <c r="Q130" i="22"/>
  <c r="P130" i="22"/>
  <c r="O130" i="22"/>
  <c r="N130" i="22"/>
  <c r="M130" i="22"/>
  <c r="I130" i="22"/>
  <c r="AF129" i="22"/>
  <c r="AD129" i="22"/>
  <c r="AB129" i="22"/>
  <c r="AA129" i="22"/>
  <c r="Z129" i="22"/>
  <c r="Y129" i="22"/>
  <c r="X129" i="22"/>
  <c r="W129" i="22"/>
  <c r="V129" i="22"/>
  <c r="U129" i="22"/>
  <c r="T129" i="22"/>
  <c r="S129" i="22"/>
  <c r="R129" i="22"/>
  <c r="Q129" i="22"/>
  <c r="P129" i="22"/>
  <c r="O129" i="22"/>
  <c r="N129" i="22"/>
  <c r="M129" i="22"/>
  <c r="I129" i="22"/>
  <c r="AF128" i="22"/>
  <c r="AE128" i="22"/>
  <c r="AD128" i="22"/>
  <c r="AC128" i="22"/>
  <c r="AA128" i="22"/>
  <c r="Z128" i="22"/>
  <c r="Y128" i="22"/>
  <c r="X128" i="22"/>
  <c r="W128" i="22"/>
  <c r="V128" i="22"/>
  <c r="T128" i="22"/>
  <c r="S128" i="22"/>
  <c r="R128" i="22"/>
  <c r="Q128" i="22"/>
  <c r="P128" i="22"/>
  <c r="O128" i="22"/>
  <c r="N128" i="22"/>
  <c r="I128" i="22"/>
  <c r="AF127" i="22"/>
  <c r="AE127" i="22"/>
  <c r="AD127" i="22"/>
  <c r="AC127" i="22"/>
  <c r="AB127" i="22"/>
  <c r="Z127" i="22"/>
  <c r="Y127" i="22"/>
  <c r="W127" i="22"/>
  <c r="V127" i="22"/>
  <c r="T127" i="22"/>
  <c r="S127" i="22"/>
  <c r="R127" i="22"/>
  <c r="Q127" i="22"/>
  <c r="P127" i="22"/>
  <c r="O127" i="22"/>
  <c r="N127" i="22"/>
  <c r="I127" i="22"/>
  <c r="AF126" i="22"/>
  <c r="AE126" i="22"/>
  <c r="AC126" i="22"/>
  <c r="AB126" i="22"/>
  <c r="AA126" i="22"/>
  <c r="Y126" i="22"/>
  <c r="X126" i="22"/>
  <c r="V126" i="22"/>
  <c r="U126" i="22"/>
  <c r="T126" i="22"/>
  <c r="S126" i="22"/>
  <c r="R126" i="22"/>
  <c r="Q126" i="22"/>
  <c r="P126" i="22"/>
  <c r="O126" i="22"/>
  <c r="N126" i="22"/>
  <c r="M126" i="22"/>
  <c r="I126" i="22"/>
  <c r="AF125" i="22"/>
  <c r="AE125" i="22"/>
  <c r="AD125" i="22"/>
  <c r="AC125" i="22"/>
  <c r="AB125" i="22"/>
  <c r="AA125" i="22"/>
  <c r="Z125" i="22"/>
  <c r="X125" i="22"/>
  <c r="W125" i="22"/>
  <c r="U125" i="22"/>
  <c r="T125" i="22"/>
  <c r="S125" i="22"/>
  <c r="R125" i="22"/>
  <c r="Q125" i="22"/>
  <c r="P125" i="22"/>
  <c r="O125" i="22"/>
  <c r="N125" i="22"/>
  <c r="I125" i="22"/>
  <c r="AF124" i="22"/>
  <c r="AE124" i="22"/>
  <c r="AD124" i="22"/>
  <c r="AC124" i="22"/>
  <c r="AB124" i="22"/>
  <c r="AA124" i="22"/>
  <c r="Z124" i="22"/>
  <c r="X124" i="22"/>
  <c r="W124" i="22"/>
  <c r="V124" i="22"/>
  <c r="T124" i="22"/>
  <c r="S124" i="22"/>
  <c r="R124" i="22"/>
  <c r="Q124" i="22"/>
  <c r="P124" i="22"/>
  <c r="O124" i="22"/>
  <c r="N124" i="22"/>
  <c r="M124" i="22"/>
  <c r="I124" i="22"/>
  <c r="AF123" i="22"/>
  <c r="AE123" i="22"/>
  <c r="AD123" i="22"/>
  <c r="AC123" i="22"/>
  <c r="AB123" i="22"/>
  <c r="AA123" i="22"/>
  <c r="Z123" i="22"/>
  <c r="X123" i="22"/>
  <c r="W123" i="22"/>
  <c r="V123" i="22"/>
  <c r="U123" i="22"/>
  <c r="S123" i="22"/>
  <c r="R123" i="22"/>
  <c r="Q123" i="22"/>
  <c r="P123" i="22"/>
  <c r="O123" i="22"/>
  <c r="N123" i="22"/>
  <c r="M123" i="22"/>
  <c r="I123" i="22"/>
  <c r="AF122" i="22"/>
  <c r="AE122" i="22"/>
  <c r="AD122" i="22"/>
  <c r="AC122" i="22"/>
  <c r="AB122" i="22"/>
  <c r="AA122" i="22"/>
  <c r="Z122" i="22"/>
  <c r="Y122" i="22"/>
  <c r="X122" i="22"/>
  <c r="V122" i="22"/>
  <c r="U122" i="22"/>
  <c r="T122" i="22"/>
  <c r="R122" i="22"/>
  <c r="Q122" i="22"/>
  <c r="P122" i="22"/>
  <c r="O122" i="22"/>
  <c r="N122" i="22"/>
  <c r="M122" i="22"/>
  <c r="I122" i="22"/>
  <c r="AF121" i="22"/>
  <c r="AE121" i="22"/>
  <c r="AD121" i="22"/>
  <c r="AC121" i="22"/>
  <c r="AB121" i="22"/>
  <c r="AA121" i="22"/>
  <c r="Z121" i="22"/>
  <c r="Y121" i="22"/>
  <c r="X121" i="22"/>
  <c r="W121" i="22"/>
  <c r="V121" i="22"/>
  <c r="U121" i="22"/>
  <c r="T121" i="22"/>
  <c r="Q121" i="22"/>
  <c r="P121" i="22"/>
  <c r="O121" i="22"/>
  <c r="N121" i="22"/>
  <c r="M121" i="22"/>
  <c r="I121" i="22"/>
  <c r="AF120" i="22"/>
  <c r="AE120" i="22"/>
  <c r="AD120" i="22"/>
  <c r="AC120" i="22"/>
  <c r="AB120" i="22"/>
  <c r="AA120" i="22"/>
  <c r="Z120" i="22"/>
  <c r="Y120" i="22"/>
  <c r="X120" i="22"/>
  <c r="W120" i="22"/>
  <c r="V120" i="22"/>
  <c r="U120" i="22"/>
  <c r="T120" i="22"/>
  <c r="S120" i="22"/>
  <c r="R120" i="22"/>
  <c r="O120" i="22"/>
  <c r="N120" i="22"/>
  <c r="M120" i="22"/>
  <c r="I120" i="22"/>
  <c r="AF119" i="22"/>
  <c r="AE119" i="22"/>
  <c r="AD119" i="22"/>
  <c r="AC119" i="22"/>
  <c r="AB119" i="22"/>
  <c r="AA119" i="22"/>
  <c r="Z119" i="22"/>
  <c r="Y119" i="22"/>
  <c r="X119" i="22"/>
  <c r="W119" i="22"/>
  <c r="V119" i="22"/>
  <c r="U119" i="22"/>
  <c r="T119" i="22"/>
  <c r="S119" i="22"/>
  <c r="R119" i="22"/>
  <c r="O119" i="22"/>
  <c r="N119" i="22"/>
  <c r="M119" i="22"/>
  <c r="I119" i="22"/>
  <c r="AF118" i="22"/>
  <c r="AE118" i="22"/>
  <c r="AD118" i="22"/>
  <c r="AC118" i="22"/>
  <c r="AB118" i="22"/>
  <c r="AA118" i="22"/>
  <c r="Z118" i="22"/>
  <c r="Y118" i="22"/>
  <c r="X118" i="22"/>
  <c r="W118" i="22"/>
  <c r="V118" i="22"/>
  <c r="T118" i="22"/>
  <c r="S118" i="22"/>
  <c r="R118" i="22"/>
  <c r="Q118" i="22"/>
  <c r="P118" i="22"/>
  <c r="N118" i="22"/>
  <c r="M118" i="22"/>
  <c r="I118" i="22"/>
  <c r="AF117" i="22"/>
  <c r="AE117" i="22"/>
  <c r="AD117" i="22"/>
  <c r="AC117" i="22"/>
  <c r="AB117" i="22"/>
  <c r="AA117" i="22"/>
  <c r="Z117" i="22"/>
  <c r="Y117" i="22"/>
  <c r="W117" i="22"/>
  <c r="V117" i="22"/>
  <c r="U117" i="22"/>
  <c r="T117" i="22"/>
  <c r="S117" i="22"/>
  <c r="R117" i="22"/>
  <c r="Q117" i="22"/>
  <c r="P117" i="22"/>
  <c r="O117" i="22"/>
  <c r="M117" i="22"/>
  <c r="I117" i="22"/>
  <c r="AE116" i="22"/>
  <c r="AD116" i="22"/>
  <c r="AC116" i="22"/>
  <c r="AA116" i="22"/>
  <c r="Z116" i="22"/>
  <c r="Y116" i="22"/>
  <c r="X116" i="22"/>
  <c r="W116" i="22"/>
  <c r="V116" i="22"/>
  <c r="U116" i="22"/>
  <c r="T116" i="22"/>
  <c r="S116" i="22"/>
  <c r="R116" i="22"/>
  <c r="Q116" i="22"/>
  <c r="P116" i="22"/>
  <c r="O116" i="22"/>
  <c r="N116" i="22"/>
  <c r="I116" i="22"/>
  <c r="AF115" i="22"/>
  <c r="AE115" i="22"/>
  <c r="AD115" i="22"/>
  <c r="AC115" i="22"/>
  <c r="AB115" i="22"/>
  <c r="AA115" i="22"/>
  <c r="Z115" i="22"/>
  <c r="Y115" i="22"/>
  <c r="X115" i="22"/>
  <c r="W115" i="22"/>
  <c r="U115" i="22"/>
  <c r="S115" i="22"/>
  <c r="R115" i="22"/>
  <c r="Q115" i="22"/>
  <c r="P115" i="22"/>
  <c r="O115" i="22"/>
  <c r="N115" i="22"/>
  <c r="M115" i="22"/>
  <c r="I115" i="22"/>
  <c r="AF114" i="22"/>
  <c r="AE114" i="22"/>
  <c r="AD114" i="22"/>
  <c r="AC114" i="22"/>
  <c r="AB114" i="22"/>
  <c r="AA114" i="22"/>
  <c r="Z114" i="22"/>
  <c r="Y114" i="22"/>
  <c r="X114" i="22"/>
  <c r="W114" i="22"/>
  <c r="V114" i="22"/>
  <c r="T114" i="22"/>
  <c r="R114" i="22"/>
  <c r="Q114" i="22"/>
  <c r="P114" i="22"/>
  <c r="O114" i="22"/>
  <c r="N114" i="22"/>
  <c r="M114" i="22"/>
  <c r="I114" i="22"/>
  <c r="AF113" i="22"/>
  <c r="AE113" i="22"/>
  <c r="AD113" i="22"/>
  <c r="AC113" i="22"/>
  <c r="AB113" i="22"/>
  <c r="AA113" i="22"/>
  <c r="Z113" i="22"/>
  <c r="Y113" i="22"/>
  <c r="W113" i="22"/>
  <c r="V113" i="22"/>
  <c r="U113" i="22"/>
  <c r="T113" i="22"/>
  <c r="S113" i="22"/>
  <c r="R113" i="22"/>
  <c r="Q113" i="22"/>
  <c r="P113" i="22"/>
  <c r="O113" i="22"/>
  <c r="N113" i="22"/>
  <c r="I113" i="22"/>
  <c r="AF112" i="22"/>
  <c r="AE112" i="22"/>
  <c r="AD112" i="22"/>
  <c r="AC112" i="22"/>
  <c r="AB112" i="22"/>
  <c r="AA112" i="22"/>
  <c r="Z112" i="22"/>
  <c r="Y112" i="22"/>
  <c r="X112" i="22"/>
  <c r="W112" i="22"/>
  <c r="V112" i="22"/>
  <c r="U112" i="22"/>
  <c r="T112" i="22"/>
  <c r="S112" i="22"/>
  <c r="R112" i="22"/>
  <c r="Q112" i="22"/>
  <c r="P112" i="22"/>
  <c r="N112" i="22"/>
  <c r="I112" i="22"/>
  <c r="F112" i="22"/>
  <c r="G112" i="22" s="1"/>
  <c r="E83" i="22"/>
  <c r="M81" i="22"/>
  <c r="L81" i="22"/>
  <c r="K81" i="22"/>
  <c r="J81" i="22"/>
  <c r="I81" i="22"/>
  <c r="F81" i="22"/>
  <c r="G81" i="22" s="1"/>
  <c r="M80" i="22"/>
  <c r="L80" i="22"/>
  <c r="K80" i="22"/>
  <c r="J80" i="22"/>
  <c r="I80" i="22"/>
  <c r="F80" i="22"/>
  <c r="G80" i="22" s="1"/>
  <c r="M79" i="22"/>
  <c r="L79" i="22"/>
  <c r="K79" i="22"/>
  <c r="J79" i="22"/>
  <c r="I79" i="22"/>
  <c r="F79" i="22"/>
  <c r="G79" i="22" s="1"/>
  <c r="M78" i="22"/>
  <c r="L78" i="22"/>
  <c r="K78" i="22"/>
  <c r="J78" i="22"/>
  <c r="I78" i="22"/>
  <c r="F78" i="22"/>
  <c r="G78" i="22" s="1"/>
  <c r="M77" i="22"/>
  <c r="L77" i="22"/>
  <c r="K77" i="22"/>
  <c r="J77" i="22"/>
  <c r="I77" i="22"/>
  <c r="F77" i="22"/>
  <c r="G77" i="22" s="1"/>
  <c r="M76" i="22"/>
  <c r="L76" i="22"/>
  <c r="K76" i="22"/>
  <c r="J76" i="22"/>
  <c r="I76" i="22"/>
  <c r="F76" i="22"/>
  <c r="G76" i="22" s="1"/>
  <c r="M75" i="22"/>
  <c r="L75" i="22"/>
  <c r="K75" i="22"/>
  <c r="J75" i="22"/>
  <c r="I75" i="22"/>
  <c r="F75" i="22"/>
  <c r="G75" i="22" s="1"/>
  <c r="M74" i="22"/>
  <c r="L74" i="22"/>
  <c r="K74" i="22"/>
  <c r="J74" i="22"/>
  <c r="I74" i="22"/>
  <c r="F74" i="22"/>
  <c r="G74" i="22" s="1"/>
  <c r="M73" i="22"/>
  <c r="L73" i="22"/>
  <c r="K73" i="22"/>
  <c r="J73" i="22"/>
  <c r="I73" i="22"/>
  <c r="F73" i="22"/>
  <c r="G73" i="22" s="1"/>
  <c r="M72" i="22"/>
  <c r="L72" i="22"/>
  <c r="K72" i="22"/>
  <c r="J72" i="22"/>
  <c r="I72" i="22"/>
  <c r="F72" i="22"/>
  <c r="G72" i="22" s="1"/>
  <c r="M71" i="22"/>
  <c r="L71" i="22"/>
  <c r="K71" i="22"/>
  <c r="J71" i="22"/>
  <c r="I71" i="22"/>
  <c r="F71" i="22"/>
  <c r="G71" i="22" s="1"/>
  <c r="M70" i="22"/>
  <c r="L70" i="22"/>
  <c r="K70" i="22"/>
  <c r="J70" i="22"/>
  <c r="I70" i="22"/>
  <c r="F70" i="22"/>
  <c r="G70" i="22" s="1"/>
  <c r="M69" i="22"/>
  <c r="L69" i="22"/>
  <c r="K69" i="22"/>
  <c r="J69" i="22"/>
  <c r="I69" i="22"/>
  <c r="F69" i="22"/>
  <c r="G69" i="22" s="1"/>
  <c r="M68" i="22"/>
  <c r="L68" i="22"/>
  <c r="K68" i="22"/>
  <c r="J68" i="22"/>
  <c r="I68" i="22"/>
  <c r="F68" i="22"/>
  <c r="G68" i="22" s="1"/>
  <c r="M67" i="22"/>
  <c r="L67" i="22"/>
  <c r="K67" i="22"/>
  <c r="J67" i="22"/>
  <c r="I67" i="22"/>
  <c r="F67" i="22"/>
  <c r="G67" i="22" s="1"/>
  <c r="M66" i="22"/>
  <c r="L66" i="22"/>
  <c r="K66" i="22"/>
  <c r="J66" i="22"/>
  <c r="I66" i="22"/>
  <c r="F66" i="22"/>
  <c r="G66" i="22" s="1"/>
  <c r="M65" i="22"/>
  <c r="L65" i="22"/>
  <c r="K65" i="22"/>
  <c r="J65" i="22"/>
  <c r="I65" i="22"/>
  <c r="F65" i="22"/>
  <c r="G65" i="22" s="1"/>
  <c r="M64" i="22"/>
  <c r="L64" i="22"/>
  <c r="K64" i="22"/>
  <c r="J64" i="22"/>
  <c r="I64" i="22"/>
  <c r="F64" i="22"/>
  <c r="G64" i="22" s="1"/>
  <c r="M63" i="22"/>
  <c r="L63" i="22"/>
  <c r="K63" i="22"/>
  <c r="J63" i="22"/>
  <c r="I63" i="22"/>
  <c r="F63" i="22"/>
  <c r="G63" i="22" s="1"/>
  <c r="M62" i="22"/>
  <c r="L62" i="22"/>
  <c r="K62" i="22"/>
  <c r="J62" i="22"/>
  <c r="I62" i="22"/>
  <c r="F62" i="22"/>
  <c r="G62" i="22" s="1"/>
  <c r="M61" i="22"/>
  <c r="L61" i="22"/>
  <c r="K61" i="22"/>
  <c r="J61" i="22"/>
  <c r="I61" i="22"/>
  <c r="F61" i="22"/>
  <c r="G61" i="22" s="1"/>
  <c r="M60" i="22"/>
  <c r="L60" i="22"/>
  <c r="K60" i="22"/>
  <c r="J60" i="22"/>
  <c r="I60" i="22"/>
  <c r="F60" i="22"/>
  <c r="G60" i="22" s="1"/>
  <c r="M59" i="22"/>
  <c r="L59" i="22"/>
  <c r="K59" i="22"/>
  <c r="J59" i="22"/>
  <c r="I59" i="22"/>
  <c r="F59" i="22"/>
  <c r="G59" i="22" s="1"/>
  <c r="M58" i="22"/>
  <c r="L58" i="22"/>
  <c r="K58" i="22"/>
  <c r="J58" i="22"/>
  <c r="I58" i="22"/>
  <c r="F58" i="22"/>
  <c r="G58" i="22" s="1"/>
  <c r="M57" i="22"/>
  <c r="L57" i="22"/>
  <c r="K57" i="22"/>
  <c r="J57" i="22"/>
  <c r="I57" i="22"/>
  <c r="F57" i="22"/>
  <c r="G57" i="22" s="1"/>
  <c r="M56" i="22"/>
  <c r="L56" i="22"/>
  <c r="K56" i="22"/>
  <c r="J56" i="22"/>
  <c r="I56" i="22"/>
  <c r="F56" i="22"/>
  <c r="G56" i="22" s="1"/>
  <c r="M55" i="22"/>
  <c r="L55" i="22"/>
  <c r="K55" i="22"/>
  <c r="J55" i="22"/>
  <c r="I55" i="22"/>
  <c r="F55" i="22"/>
  <c r="G55" i="22" s="1"/>
  <c r="M54" i="22"/>
  <c r="L54" i="22"/>
  <c r="K54" i="22"/>
  <c r="J54" i="22"/>
  <c r="I54" i="22"/>
  <c r="F54" i="22"/>
  <c r="G54" i="22" s="1"/>
  <c r="M53" i="22"/>
  <c r="L53" i="22"/>
  <c r="K53" i="22"/>
  <c r="J53" i="22"/>
  <c r="I53" i="22"/>
  <c r="F53" i="22"/>
  <c r="G53" i="22" s="1"/>
  <c r="M52" i="22"/>
  <c r="L52" i="22"/>
  <c r="K52" i="22"/>
  <c r="J52" i="22"/>
  <c r="I52" i="22"/>
  <c r="F52" i="22"/>
  <c r="G52" i="22" s="1"/>
  <c r="M51" i="22"/>
  <c r="L51" i="22"/>
  <c r="K51" i="22"/>
  <c r="J51" i="22"/>
  <c r="I51" i="22"/>
  <c r="F51" i="22"/>
  <c r="G51" i="22" s="1"/>
  <c r="M50" i="22"/>
  <c r="L50" i="22"/>
  <c r="K50" i="22"/>
  <c r="J50" i="22"/>
  <c r="I50" i="22"/>
  <c r="F50" i="22"/>
  <c r="G50" i="22" s="1"/>
  <c r="M49" i="22"/>
  <c r="L49" i="22"/>
  <c r="K49" i="22"/>
  <c r="J49" i="22"/>
  <c r="I49" i="22"/>
  <c r="F49" i="22"/>
  <c r="G49" i="22" s="1"/>
  <c r="M48" i="22"/>
  <c r="L48" i="22"/>
  <c r="K48" i="22"/>
  <c r="J48" i="22"/>
  <c r="I48" i="22"/>
  <c r="F48" i="22"/>
  <c r="G48" i="22" s="1"/>
  <c r="M47" i="22"/>
  <c r="L47" i="22"/>
  <c r="K47" i="22"/>
  <c r="J47" i="22"/>
  <c r="I47" i="22"/>
  <c r="F47" i="22"/>
  <c r="G47" i="22" s="1"/>
  <c r="M46" i="22"/>
  <c r="L46" i="22"/>
  <c r="K46" i="22"/>
  <c r="J46" i="22"/>
  <c r="I46" i="22"/>
  <c r="F46" i="22"/>
  <c r="G46" i="22" s="1"/>
  <c r="M45" i="22"/>
  <c r="L45" i="22"/>
  <c r="K45" i="22"/>
  <c r="J45" i="22"/>
  <c r="I45" i="22"/>
  <c r="F45" i="22"/>
  <c r="G45" i="22" s="1"/>
  <c r="M44" i="22"/>
  <c r="L44" i="22"/>
  <c r="K44" i="22"/>
  <c r="J44" i="22"/>
  <c r="I44" i="22"/>
  <c r="F44" i="22"/>
  <c r="G44" i="22" s="1"/>
  <c r="M43" i="22"/>
  <c r="L43" i="22"/>
  <c r="K43" i="22"/>
  <c r="J43" i="22"/>
  <c r="I43" i="22"/>
  <c r="F43" i="22"/>
  <c r="G43" i="22" s="1"/>
  <c r="L42" i="22"/>
  <c r="K42" i="22"/>
  <c r="I42" i="22"/>
  <c r="F42" i="22"/>
  <c r="G42" i="22" s="1"/>
  <c r="M41" i="22"/>
  <c r="K41" i="22"/>
  <c r="I41" i="22"/>
  <c r="F41" i="22"/>
  <c r="G41" i="22" s="1"/>
  <c r="L40" i="22"/>
  <c r="J40" i="22"/>
  <c r="I40" i="22"/>
  <c r="F40" i="22"/>
  <c r="G40" i="22" s="1"/>
  <c r="M39" i="22"/>
  <c r="K39" i="22"/>
  <c r="I39" i="22"/>
  <c r="F39" i="22"/>
  <c r="G39" i="22" s="1"/>
  <c r="M38" i="22"/>
  <c r="L38" i="22"/>
  <c r="J38" i="22"/>
  <c r="F38" i="22"/>
  <c r="G38" i="22" s="1"/>
  <c r="L37" i="22"/>
  <c r="K37" i="22"/>
  <c r="J37" i="22"/>
  <c r="I37" i="22"/>
  <c r="F37" i="22"/>
  <c r="G37" i="22" s="1"/>
  <c r="M36" i="22"/>
  <c r="L36" i="22"/>
  <c r="K36" i="22"/>
  <c r="I36" i="22"/>
  <c r="F36" i="22"/>
  <c r="G36" i="22" s="1"/>
  <c r="M35" i="22"/>
  <c r="L35" i="22"/>
  <c r="K35" i="22"/>
  <c r="J35" i="22"/>
  <c r="F35" i="22"/>
  <c r="G35" i="22" s="1"/>
  <c r="M34" i="22"/>
  <c r="L34" i="22"/>
  <c r="K34" i="22"/>
  <c r="J34" i="22"/>
  <c r="F34" i="22"/>
  <c r="G34" i="22" s="1"/>
  <c r="M33" i="22"/>
  <c r="L33" i="22"/>
  <c r="K33" i="22"/>
  <c r="J33" i="22"/>
  <c r="J64" i="4"/>
  <c r="K62" i="4"/>
  <c r="V62" i="4" s="1"/>
  <c r="K61" i="4"/>
  <c r="V61" i="4" s="1"/>
  <c r="K60" i="4"/>
  <c r="V60" i="4" s="1"/>
  <c r="K59" i="4"/>
  <c r="V59" i="4" s="1"/>
  <c r="K58" i="4"/>
  <c r="K57" i="4"/>
  <c r="V57" i="4" s="1"/>
  <c r="K56" i="4"/>
  <c r="V56" i="4" s="1"/>
  <c r="K55" i="4"/>
  <c r="V55" i="4" s="1"/>
  <c r="K54" i="4"/>
  <c r="V54" i="4" s="1"/>
  <c r="K53" i="4"/>
  <c r="V53" i="4" s="1"/>
  <c r="K52" i="4"/>
  <c r="V52" i="4" s="1"/>
  <c r="K51" i="4"/>
  <c r="K50" i="4"/>
  <c r="V50" i="4" s="1"/>
  <c r="K49" i="4"/>
  <c r="V49" i="4" s="1"/>
  <c r="K48" i="4"/>
  <c r="V48" i="4" s="1"/>
  <c r="K47" i="4"/>
  <c r="V47" i="4" s="1"/>
  <c r="K46" i="4"/>
  <c r="V46" i="4" s="1"/>
  <c r="K45" i="4"/>
  <c r="V45" i="4" s="1"/>
  <c r="K44" i="4"/>
  <c r="V44" i="4" s="1"/>
  <c r="K43" i="4"/>
  <c r="V43" i="4" s="1"/>
  <c r="K42" i="4"/>
  <c r="V42" i="4" s="1"/>
  <c r="K41" i="4"/>
  <c r="V41" i="4" s="1"/>
  <c r="K40" i="4"/>
  <c r="V40" i="4" s="1"/>
  <c r="K39" i="4"/>
  <c r="V39" i="4" s="1"/>
  <c r="K38" i="4"/>
  <c r="V38" i="4" s="1"/>
  <c r="K37" i="4"/>
  <c r="V37" i="4" s="1"/>
  <c r="K36" i="4"/>
  <c r="K35" i="4"/>
  <c r="DV113" i="8" l="1"/>
  <c r="Z113" i="8"/>
  <c r="DC98" i="8"/>
  <c r="AA98" i="8"/>
  <c r="CS92" i="8"/>
  <c r="AA92" i="8"/>
  <c r="BY79" i="8"/>
  <c r="AA79" i="8"/>
  <c r="DC100" i="8"/>
  <c r="AA100" i="8"/>
  <c r="BD69" i="8"/>
  <c r="Z69" i="8"/>
  <c r="EF118" i="8"/>
  <c r="Z118" i="8"/>
  <c r="DM111" i="8"/>
  <c r="AA111" i="8"/>
  <c r="CH88" i="8"/>
  <c r="Z88" i="8"/>
  <c r="BN73" i="8"/>
  <c r="Z73" i="8"/>
  <c r="AT58" i="8"/>
  <c r="Z58" i="8"/>
  <c r="DB103" i="8"/>
  <c r="Z103" i="8"/>
  <c r="BD67" i="8"/>
  <c r="Z67" i="8"/>
  <c r="AJ55" i="8"/>
  <c r="Z55" i="8"/>
  <c r="P64" i="8"/>
  <c r="AL64" i="8" s="1"/>
  <c r="CS96" i="8"/>
  <c r="AA96" i="8"/>
  <c r="P49" i="8"/>
  <c r="S49" i="8" s="1"/>
  <c r="BX81" i="8"/>
  <c r="Z81" i="8"/>
  <c r="DC97" i="8"/>
  <c r="AA97" i="8"/>
  <c r="P113" i="8"/>
  <c r="DO113" i="8" s="1"/>
  <c r="BD66" i="8"/>
  <c r="Z66" i="8"/>
  <c r="BX82" i="8"/>
  <c r="Z82" i="8"/>
  <c r="P98" i="8"/>
  <c r="CT98" i="8" s="1"/>
  <c r="BN71" i="8"/>
  <c r="Z71" i="8"/>
  <c r="BX77" i="8"/>
  <c r="Z77" i="8"/>
  <c r="DM109" i="8"/>
  <c r="AA109" i="8"/>
  <c r="DM110" i="8"/>
  <c r="AA110" i="8"/>
  <c r="EG119" i="8"/>
  <c r="AA119" i="8"/>
  <c r="P79" i="8"/>
  <c r="BQ79" i="8" s="1"/>
  <c r="BD68" i="8"/>
  <c r="Z68" i="8"/>
  <c r="CI84" i="8"/>
  <c r="CI122" i="8" s="1"/>
  <c r="E136" i="8" s="1"/>
  <c r="AA84" i="8"/>
  <c r="P100" i="8"/>
  <c r="CT100" i="8" s="1"/>
  <c r="AJ53" i="8"/>
  <c r="Z53" i="8"/>
  <c r="BE69" i="8"/>
  <c r="AA69" i="8"/>
  <c r="P85" i="8"/>
  <c r="CA85" i="8" s="1"/>
  <c r="EF117" i="8"/>
  <c r="EF122" i="8" s="1"/>
  <c r="D141" i="8" s="1"/>
  <c r="Z117" i="8"/>
  <c r="AJ54" i="8"/>
  <c r="Z54" i="8"/>
  <c r="P70" i="8"/>
  <c r="AV70" i="8" s="1"/>
  <c r="DB102" i="8"/>
  <c r="Z102" i="8"/>
  <c r="EG118" i="8"/>
  <c r="AA118" i="8"/>
  <c r="P87" i="8"/>
  <c r="CA87" i="8" s="1"/>
  <c r="DL111" i="8"/>
  <c r="Z111" i="8"/>
  <c r="P115" i="8"/>
  <c r="DO115" i="8" s="1"/>
  <c r="BN72" i="8"/>
  <c r="Z72" i="8"/>
  <c r="CI88" i="8"/>
  <c r="AA88" i="8"/>
  <c r="AT57" i="8"/>
  <c r="Z57" i="8"/>
  <c r="BO73" i="8"/>
  <c r="AA73" i="8"/>
  <c r="P89" i="8"/>
  <c r="CA89" i="8" s="1"/>
  <c r="EF121" i="8"/>
  <c r="Z121" i="8"/>
  <c r="AU58" i="8"/>
  <c r="AA58" i="8"/>
  <c r="P74" i="8"/>
  <c r="BF74" i="8" s="1"/>
  <c r="DL106" i="8"/>
  <c r="DL122" i="8" s="1"/>
  <c r="D139" i="8" s="1"/>
  <c r="Z106" i="8"/>
  <c r="DC103" i="8"/>
  <c r="AA103" i="8"/>
  <c r="P75" i="8"/>
  <c r="BG75" i="8" s="1"/>
  <c r="BY83" i="8"/>
  <c r="AA83" i="8"/>
  <c r="BE67" i="8"/>
  <c r="AA67" i="8"/>
  <c r="P60" i="8"/>
  <c r="AL60" i="8" s="1"/>
  <c r="DL108" i="8"/>
  <c r="Z108" i="8"/>
  <c r="AU61" i="8"/>
  <c r="AA61" i="8"/>
  <c r="CR94" i="8"/>
  <c r="Z94" i="8"/>
  <c r="AK55" i="8"/>
  <c r="AA55" i="8"/>
  <c r="AU64" i="8"/>
  <c r="AA64" i="8"/>
  <c r="DV112" i="8"/>
  <c r="DV122" i="8" s="1"/>
  <c r="D140" i="8" s="1"/>
  <c r="Z112" i="8"/>
  <c r="BY82" i="8"/>
  <c r="AA82" i="8"/>
  <c r="DM107" i="8"/>
  <c r="AA107" i="8"/>
  <c r="DL109" i="8"/>
  <c r="Z109" i="8"/>
  <c r="EF119" i="8"/>
  <c r="Z119" i="8"/>
  <c r="AK54" i="8"/>
  <c r="AA54" i="8"/>
  <c r="BO74" i="8"/>
  <c r="AA74" i="8"/>
  <c r="BO75" i="8"/>
  <c r="AA75" i="8"/>
  <c r="CS91" i="8"/>
  <c r="AA91" i="8"/>
  <c r="BX80" i="8"/>
  <c r="Z80" i="8"/>
  <c r="CR96" i="8"/>
  <c r="Z96" i="8"/>
  <c r="BD65" i="8"/>
  <c r="Z65" i="8"/>
  <c r="BY81" i="8"/>
  <c r="AA81" i="8"/>
  <c r="DW114" i="8"/>
  <c r="AA114" i="8"/>
  <c r="BO71" i="8"/>
  <c r="AA71" i="8"/>
  <c r="CS95" i="8"/>
  <c r="AA95" i="8"/>
  <c r="AJ51" i="8"/>
  <c r="Z51" i="8"/>
  <c r="BY77" i="8"/>
  <c r="AA77" i="8"/>
  <c r="BX78" i="8"/>
  <c r="Z78" i="8"/>
  <c r="DL110" i="8"/>
  <c r="Z110" i="8"/>
  <c r="AJ52" i="8"/>
  <c r="Z52" i="8"/>
  <c r="BE68" i="8"/>
  <c r="AA68" i="8"/>
  <c r="DW116" i="8"/>
  <c r="AA116" i="8"/>
  <c r="DB101" i="8"/>
  <c r="Z101" i="8"/>
  <c r="EG117" i="8"/>
  <c r="EG122" i="8" s="1"/>
  <c r="E141" i="8" s="1"/>
  <c r="AA117" i="8"/>
  <c r="CI86" i="8"/>
  <c r="AA86" i="8"/>
  <c r="DC102" i="8"/>
  <c r="AA102" i="8"/>
  <c r="AT59" i="8"/>
  <c r="Z59" i="8"/>
  <c r="AJ56" i="8"/>
  <c r="Z56" i="8"/>
  <c r="BO72" i="8"/>
  <c r="AA72" i="8"/>
  <c r="EF120" i="8"/>
  <c r="Z120" i="8"/>
  <c r="AU57" i="8"/>
  <c r="AA57" i="8"/>
  <c r="DB105" i="8"/>
  <c r="Z105" i="8"/>
  <c r="EG121" i="8"/>
  <c r="AA121" i="8"/>
  <c r="DM106" i="8"/>
  <c r="AA106" i="8"/>
  <c r="AT63" i="8"/>
  <c r="Z63" i="8"/>
  <c r="BX83" i="8"/>
  <c r="Z83" i="8"/>
  <c r="BX76" i="8"/>
  <c r="Z76" i="8"/>
  <c r="DM108" i="8"/>
  <c r="AA108" i="8"/>
  <c r="CS94" i="8"/>
  <c r="AA94" i="8"/>
  <c r="DB99" i="8"/>
  <c r="Z99" i="8"/>
  <c r="DB97" i="8"/>
  <c r="Z97" i="8"/>
  <c r="CH84" i="8"/>
  <c r="Z84" i="8"/>
  <c r="CI85" i="8"/>
  <c r="AA85" i="8"/>
  <c r="BE70" i="8"/>
  <c r="AA70" i="8"/>
  <c r="CI87" i="8"/>
  <c r="AA87" i="8"/>
  <c r="DV115" i="8"/>
  <c r="Z115" i="8"/>
  <c r="DC104" i="8"/>
  <c r="AA104" i="8"/>
  <c r="CI89" i="8"/>
  <c r="AA89" i="8"/>
  <c r="AU60" i="8"/>
  <c r="AA60" i="8"/>
  <c r="AT61" i="8"/>
  <c r="Z61" i="8"/>
  <c r="CS93" i="8"/>
  <c r="AA93" i="8"/>
  <c r="AT64" i="8"/>
  <c r="Z64" i="8"/>
  <c r="BY80" i="8"/>
  <c r="AA80" i="8"/>
  <c r="BE65" i="8"/>
  <c r="AA65" i="8"/>
  <c r="DW113" i="8"/>
  <c r="AA113" i="8"/>
  <c r="AJ50" i="8"/>
  <c r="AJ122" i="8" s="1"/>
  <c r="D131" i="8" s="1"/>
  <c r="Z50" i="8"/>
  <c r="DB98" i="8"/>
  <c r="Z98" i="8"/>
  <c r="DV114" i="8"/>
  <c r="Z114" i="8"/>
  <c r="DL107" i="8"/>
  <c r="Z107" i="8"/>
  <c r="CR95" i="8"/>
  <c r="Z95" i="8"/>
  <c r="BX79" i="8"/>
  <c r="Z79" i="8"/>
  <c r="AK52" i="8"/>
  <c r="AA52" i="8"/>
  <c r="DB100" i="8"/>
  <c r="Z100" i="8"/>
  <c r="DV116" i="8"/>
  <c r="Z116" i="8"/>
  <c r="CH85" i="8"/>
  <c r="Z85" i="8"/>
  <c r="DC101" i="8"/>
  <c r="AA101" i="8"/>
  <c r="BD70" i="8"/>
  <c r="Z70" i="8"/>
  <c r="CH86" i="8"/>
  <c r="Z86" i="8"/>
  <c r="CH87" i="8"/>
  <c r="Z87" i="8"/>
  <c r="AU59" i="8"/>
  <c r="AA59" i="8"/>
  <c r="DW115" i="8"/>
  <c r="AA115" i="8"/>
  <c r="AK56" i="8"/>
  <c r="AA56" i="8"/>
  <c r="DB104" i="8"/>
  <c r="Z104" i="8"/>
  <c r="EG120" i="8"/>
  <c r="AA120" i="8"/>
  <c r="CH89" i="8"/>
  <c r="Z89" i="8"/>
  <c r="DC105" i="8"/>
  <c r="AA105" i="8"/>
  <c r="BN74" i="8"/>
  <c r="Z74" i="8"/>
  <c r="CS90" i="8"/>
  <c r="AA90" i="8"/>
  <c r="BN75" i="8"/>
  <c r="Z75" i="8"/>
  <c r="AT60" i="8"/>
  <c r="Z60" i="8"/>
  <c r="BY76" i="8"/>
  <c r="AA76" i="8"/>
  <c r="CR93" i="8"/>
  <c r="Z93" i="8"/>
  <c r="AT62" i="8"/>
  <c r="Z62" i="8"/>
  <c r="DC99" i="8"/>
  <c r="AA99" i="8"/>
  <c r="Q99" i="7"/>
  <c r="Q100" i="7"/>
  <c r="Q360" i="7"/>
  <c r="Q355" i="7"/>
  <c r="Q359" i="7"/>
  <c r="AM369" i="7"/>
  <c r="Q369" i="7"/>
  <c r="Q364" i="7"/>
  <c r="AM105" i="7"/>
  <c r="Q105" i="7"/>
  <c r="AM101" i="7"/>
  <c r="Q101" i="7"/>
  <c r="Q97" i="7"/>
  <c r="Q363" i="7"/>
  <c r="AM365" i="7"/>
  <c r="Q365" i="7"/>
  <c r="AM357" i="7"/>
  <c r="Q357" i="7"/>
  <c r="AM373" i="7"/>
  <c r="Q373" i="7"/>
  <c r="AN374" i="7"/>
  <c r="F381" i="7" s="1"/>
  <c r="Q356" i="7"/>
  <c r="Q372" i="7"/>
  <c r="Q370" i="7"/>
  <c r="AM361" i="7"/>
  <c r="Q361" i="7"/>
  <c r="AM96" i="7"/>
  <c r="Q96" i="7"/>
  <c r="Q98" i="7"/>
  <c r="ET375" i="7"/>
  <c r="H13" i="24" s="1"/>
  <c r="FQ375" i="7"/>
  <c r="I14" i="24" s="1"/>
  <c r="Q104" i="7"/>
  <c r="Q371" i="7"/>
  <c r="Q103" i="7"/>
  <c r="BJ58" i="4"/>
  <c r="V58" i="4"/>
  <c r="BB51" i="4"/>
  <c r="V51" i="4"/>
  <c r="V33" i="4"/>
  <c r="AA43" i="8"/>
  <c r="AK43" i="8"/>
  <c r="AA44" i="8"/>
  <c r="AU44" i="8"/>
  <c r="Z45" i="8"/>
  <c r="BD45" i="8"/>
  <c r="AA45" i="8"/>
  <c r="BE45" i="8"/>
  <c r="Z43" i="8"/>
  <c r="AJ43" i="8"/>
  <c r="Z44" i="8"/>
  <c r="AT44" i="8"/>
  <c r="AT122" i="8" s="1"/>
  <c r="D132" i="8" s="1"/>
  <c r="P93" i="8"/>
  <c r="CK93" i="8" s="1"/>
  <c r="AA46" i="8"/>
  <c r="BO46" i="8"/>
  <c r="P80" i="8"/>
  <c r="BP80" i="8" s="1"/>
  <c r="P45" i="8"/>
  <c r="AZ45" i="8" s="1"/>
  <c r="P52" i="8"/>
  <c r="AB52" i="8" s="1"/>
  <c r="P116" i="8"/>
  <c r="DN116" i="8" s="1"/>
  <c r="P114" i="8"/>
  <c r="DN114" i="8" s="1"/>
  <c r="P65" i="8"/>
  <c r="AW65" i="8" s="1"/>
  <c r="P112" i="8"/>
  <c r="DN112" i="8" s="1"/>
  <c r="DW112" i="8"/>
  <c r="P97" i="8"/>
  <c r="CU97" i="8" s="1"/>
  <c r="P50" i="8"/>
  <c r="AB50" i="8" s="1"/>
  <c r="AK50" i="8"/>
  <c r="P66" i="8"/>
  <c r="AV66" i="8" s="1"/>
  <c r="BE66" i="8"/>
  <c r="P82" i="8"/>
  <c r="BP82" i="8" s="1"/>
  <c r="P43" i="8"/>
  <c r="P95" i="8"/>
  <c r="CK95" i="8" s="1"/>
  <c r="P44" i="8"/>
  <c r="AN44" i="8" s="1"/>
  <c r="P109" i="8"/>
  <c r="DE109" i="8" s="1"/>
  <c r="P119" i="8"/>
  <c r="DY119" i="8" s="1"/>
  <c r="P84" i="8"/>
  <c r="BZ84" i="8" s="1"/>
  <c r="P53" i="8"/>
  <c r="AC53" i="8" s="1"/>
  <c r="AK53" i="8"/>
  <c r="P69" i="8"/>
  <c r="AW69" i="8" s="1"/>
  <c r="P54" i="8"/>
  <c r="AB54" i="8" s="1"/>
  <c r="P118" i="8"/>
  <c r="DX118" i="8" s="1"/>
  <c r="P111" i="8"/>
  <c r="DE111" i="8" s="1"/>
  <c r="P88" i="8"/>
  <c r="BZ88" i="8" s="1"/>
  <c r="P73" i="8"/>
  <c r="BG73" i="8" s="1"/>
  <c r="P58" i="8"/>
  <c r="AL58" i="8" s="1"/>
  <c r="P90" i="8"/>
  <c r="CJ90" i="8" s="1"/>
  <c r="CR90" i="8"/>
  <c r="P106" i="8"/>
  <c r="P103" i="8"/>
  <c r="P67" i="8"/>
  <c r="AW67" i="8" s="1"/>
  <c r="P108" i="8"/>
  <c r="DD108" i="8" s="1"/>
  <c r="P61" i="8"/>
  <c r="AM61" i="8" s="1"/>
  <c r="P62" i="8"/>
  <c r="AL62" i="8" s="1"/>
  <c r="AU62" i="8"/>
  <c r="P94" i="8"/>
  <c r="CJ94" i="8" s="1"/>
  <c r="P55" i="8"/>
  <c r="AC55" i="8" s="1"/>
  <c r="P81" i="8"/>
  <c r="BQ81" i="8" s="1"/>
  <c r="P71" i="8"/>
  <c r="BG71" i="8" s="1"/>
  <c r="P92" i="8"/>
  <c r="CJ92" i="8" s="1"/>
  <c r="CR92" i="8"/>
  <c r="P77" i="8"/>
  <c r="BQ77" i="8" s="1"/>
  <c r="P46" i="8"/>
  <c r="Z46" i="8"/>
  <c r="P78" i="8"/>
  <c r="BP78" i="8" s="1"/>
  <c r="BY78" i="8"/>
  <c r="P110" i="8"/>
  <c r="DD110" i="8" s="1"/>
  <c r="P68" i="8"/>
  <c r="AV68" i="8" s="1"/>
  <c r="P117" i="8"/>
  <c r="DY117" i="8" s="1"/>
  <c r="P102" i="8"/>
  <c r="CT102" i="8" s="1"/>
  <c r="P47" i="8"/>
  <c r="S47" i="8" s="1"/>
  <c r="P72" i="8"/>
  <c r="BF72" i="8" s="1"/>
  <c r="P57" i="8"/>
  <c r="AM57" i="8" s="1"/>
  <c r="P105" i="8"/>
  <c r="CT105" i="8" s="1"/>
  <c r="P121" i="8"/>
  <c r="DY121" i="8" s="1"/>
  <c r="P63" i="8"/>
  <c r="AM63" i="8" s="1"/>
  <c r="AU63" i="8"/>
  <c r="P83" i="8"/>
  <c r="BQ83" i="8" s="1"/>
  <c r="P91" i="8"/>
  <c r="CK91" i="8" s="1"/>
  <c r="CR91" i="8"/>
  <c r="P96" i="8"/>
  <c r="CJ96" i="8" s="1"/>
  <c r="P51" i="8"/>
  <c r="AC51" i="8" s="1"/>
  <c r="AK51" i="8"/>
  <c r="AK122" i="8" s="1"/>
  <c r="E131" i="8" s="1"/>
  <c r="P48" i="8"/>
  <c r="R48" i="8" s="1"/>
  <c r="Z48" i="8"/>
  <c r="P107" i="8"/>
  <c r="P101" i="8"/>
  <c r="CU101" i="8" s="1"/>
  <c r="P86" i="8"/>
  <c r="BZ86" i="8" s="1"/>
  <c r="P59" i="8"/>
  <c r="AM59" i="8" s="1"/>
  <c r="P56" i="8"/>
  <c r="AB56" i="8" s="1"/>
  <c r="P104" i="8"/>
  <c r="P120" i="8"/>
  <c r="DX120" i="8" s="1"/>
  <c r="P76" i="8"/>
  <c r="BP76" i="8" s="1"/>
  <c r="P99" i="8"/>
  <c r="CU99" i="8" s="1"/>
  <c r="CG375" i="7"/>
  <c r="E14" i="24" s="1"/>
  <c r="GL375" i="7"/>
  <c r="J13" i="24" s="1"/>
  <c r="GR375" i="7"/>
  <c r="J19" i="24" s="1"/>
  <c r="CI375" i="7"/>
  <c r="E16" i="24" s="1"/>
  <c r="GM375" i="7"/>
  <c r="J14" i="24" s="1"/>
  <c r="DY375" i="7"/>
  <c r="G14" i="24" s="1"/>
  <c r="EV375" i="7"/>
  <c r="H15" i="24" s="1"/>
  <c r="IE375" i="7"/>
  <c r="L14" i="24" s="1"/>
  <c r="JB373" i="7"/>
  <c r="JC373" i="7"/>
  <c r="JB371" i="7"/>
  <c r="JC371" i="7"/>
  <c r="JH365" i="7"/>
  <c r="IZ365" i="7"/>
  <c r="HP315" i="7"/>
  <c r="HK315" i="7"/>
  <c r="HH301" i="7"/>
  <c r="HK301" i="7"/>
  <c r="FP246" i="7"/>
  <c r="FR246" i="7"/>
  <c r="FD375" i="7"/>
  <c r="H23" i="24" s="1"/>
  <c r="FA217" i="7"/>
  <c r="FA375" i="7" s="1"/>
  <c r="H20" i="24" s="1"/>
  <c r="EW217" i="7"/>
  <c r="DX375" i="7"/>
  <c r="G13" i="24" s="1"/>
  <c r="EE375" i="7"/>
  <c r="G20" i="24" s="1"/>
  <c r="DE168" i="7"/>
  <c r="DD168" i="7"/>
  <c r="BL104" i="7"/>
  <c r="BJ104" i="7"/>
  <c r="BP105" i="7"/>
  <c r="BK105" i="7"/>
  <c r="CL375" i="7"/>
  <c r="E19" i="24" s="1"/>
  <c r="BQ98" i="7"/>
  <c r="BM98" i="7"/>
  <c r="AU77" i="7"/>
  <c r="AO77" i="7"/>
  <c r="AO375" i="7" s="1"/>
  <c r="C13" i="24" s="1"/>
  <c r="BP97" i="7"/>
  <c r="BJ97" i="7"/>
  <c r="BL96" i="7"/>
  <c r="BQ96" i="7"/>
  <c r="JF368" i="7"/>
  <c r="JB368" i="7"/>
  <c r="JC366" i="7"/>
  <c r="JB366" i="7"/>
  <c r="JB367" i="7"/>
  <c r="JC367" i="7"/>
  <c r="JA363" i="7"/>
  <c r="JG363" i="7"/>
  <c r="JC365" i="7"/>
  <c r="JB365" i="7"/>
  <c r="JB364" i="7"/>
  <c r="JH364" i="7"/>
  <c r="JG361" i="7"/>
  <c r="JB361" i="7"/>
  <c r="JB359" i="7"/>
  <c r="JC359" i="7"/>
  <c r="JF360" i="7"/>
  <c r="JC360" i="7"/>
  <c r="IL351" i="7"/>
  <c r="IK351" i="7"/>
  <c r="JA355" i="7"/>
  <c r="JB355" i="7"/>
  <c r="IF352" i="7"/>
  <c r="IL352" i="7"/>
  <c r="IL375" i="7" s="1"/>
  <c r="L21" i="24" s="1"/>
  <c r="JA375" i="7"/>
  <c r="M14" i="24" s="1"/>
  <c r="IK353" i="7"/>
  <c r="IN353" i="7"/>
  <c r="IG350" i="7"/>
  <c r="IG375" i="7" s="1"/>
  <c r="L16" i="24" s="1"/>
  <c r="IK350" i="7"/>
  <c r="IK375" i="7" s="1"/>
  <c r="L20" i="24" s="1"/>
  <c r="JT374" i="7"/>
  <c r="E392" i="7" s="1"/>
  <c r="IO375" i="7"/>
  <c r="L24" i="24" s="1"/>
  <c r="IF351" i="7"/>
  <c r="ID340" i="7"/>
  <c r="ID375" i="7" s="1"/>
  <c r="L13" i="24" s="1"/>
  <c r="IF340" i="7"/>
  <c r="IP375" i="7"/>
  <c r="L25" i="24" s="1"/>
  <c r="IJ352" i="7"/>
  <c r="HH318" i="7"/>
  <c r="HJ318" i="7"/>
  <c r="HK322" i="7"/>
  <c r="HI322" i="7"/>
  <c r="HI319" i="7"/>
  <c r="HN319" i="7"/>
  <c r="HK314" i="7"/>
  <c r="HO314" i="7"/>
  <c r="HP307" i="7"/>
  <c r="HH307" i="7"/>
  <c r="HO306" i="7"/>
  <c r="HN298" i="7"/>
  <c r="HO298" i="7"/>
  <c r="HO299" i="7"/>
  <c r="HH299" i="7"/>
  <c r="HX375" i="7"/>
  <c r="K29" i="24" s="1"/>
  <c r="HK302" i="7"/>
  <c r="HW375" i="7"/>
  <c r="K28" i="24" s="1"/>
  <c r="HJ301" i="7"/>
  <c r="HQ375" i="7"/>
  <c r="K22" i="24" s="1"/>
  <c r="HJ315" i="7"/>
  <c r="GN375" i="7"/>
  <c r="J15" i="24" s="1"/>
  <c r="FP238" i="7"/>
  <c r="FS238" i="7"/>
  <c r="FS375" i="7" s="1"/>
  <c r="I16" i="24" s="1"/>
  <c r="FZ375" i="7"/>
  <c r="I23" i="24" s="1"/>
  <c r="FR256" i="7"/>
  <c r="FR375" i="7" s="1"/>
  <c r="I15" i="24" s="1"/>
  <c r="FV375" i="7"/>
  <c r="I19" i="24" s="1"/>
  <c r="FW375" i="7"/>
  <c r="I20" i="24" s="1"/>
  <c r="EU217" i="7"/>
  <c r="EU375" i="7" s="1"/>
  <c r="H14" i="24" s="1"/>
  <c r="EZ217" i="7"/>
  <c r="EZ375" i="7" s="1"/>
  <c r="H19" i="24" s="1"/>
  <c r="DI167" i="7"/>
  <c r="DE167" i="7"/>
  <c r="DE375" i="7" s="1"/>
  <c r="F16" i="24" s="1"/>
  <c r="DH166" i="7"/>
  <c r="DH375" i="7" s="1"/>
  <c r="F19" i="24" s="1"/>
  <c r="DD166" i="7"/>
  <c r="EA172" i="7"/>
  <c r="EA375" i="7" s="1"/>
  <c r="G16" i="24" s="1"/>
  <c r="EF172" i="7"/>
  <c r="EF375" i="7" s="1"/>
  <c r="G21" i="24" s="1"/>
  <c r="DB168" i="7"/>
  <c r="DB157" i="7"/>
  <c r="DJ157" i="7"/>
  <c r="DJ375" i="7" s="1"/>
  <c r="F21" i="24" s="1"/>
  <c r="DD159" i="7"/>
  <c r="DD375" i="7" s="1"/>
  <c r="F15" i="24" s="1"/>
  <c r="DL159" i="7"/>
  <c r="DL375" i="7" s="1"/>
  <c r="F23" i="24" s="1"/>
  <c r="DI156" i="7"/>
  <c r="CH375" i="7"/>
  <c r="E15" i="24" s="1"/>
  <c r="BT101" i="7"/>
  <c r="BL101" i="7"/>
  <c r="CD374" i="7"/>
  <c r="BL100" i="7"/>
  <c r="BK100" i="7"/>
  <c r="BR99" i="7"/>
  <c r="BJ99" i="7"/>
  <c r="BL94" i="7"/>
  <c r="BM94" i="7"/>
  <c r="BE375" i="7"/>
  <c r="C29" i="24" s="1"/>
  <c r="AR82" i="7"/>
  <c r="AR375" i="7" s="1"/>
  <c r="C16" i="24" s="1"/>
  <c r="AQ72" i="7"/>
  <c r="AQ375" i="7" s="1"/>
  <c r="C15" i="24" s="1"/>
  <c r="AP72" i="7"/>
  <c r="AP375" i="7" s="1"/>
  <c r="C14" i="24" s="1"/>
  <c r="BD375" i="7"/>
  <c r="C28" i="24" s="1"/>
  <c r="AY81" i="7"/>
  <c r="AY375" i="7" s="1"/>
  <c r="C23" i="24" s="1"/>
  <c r="AA375" i="7"/>
  <c r="B21" i="24" s="1"/>
  <c r="CS122" i="8"/>
  <c r="E137" i="8" s="1"/>
  <c r="AA122" i="8"/>
  <c r="E130" i="8" s="1"/>
  <c r="DB122" i="8"/>
  <c r="D138" i="8" s="1"/>
  <c r="DM122" i="8"/>
  <c r="E139" i="8" s="1"/>
  <c r="BN122" i="8"/>
  <c r="D134" i="8" s="1"/>
  <c r="CH122" i="8"/>
  <c r="D136" i="8" s="1"/>
  <c r="BD122" i="8"/>
  <c r="D133" i="8" s="1"/>
  <c r="BX122" i="8"/>
  <c r="D135" i="8" s="1"/>
  <c r="DC122" i="8"/>
  <c r="E138" i="8" s="1"/>
  <c r="JB362" i="7"/>
  <c r="DC375" i="7"/>
  <c r="F14" i="24" s="1"/>
  <c r="ED375" i="7"/>
  <c r="G19" i="24" s="1"/>
  <c r="HP375" i="7"/>
  <c r="K21" i="24" s="1"/>
  <c r="IQ375" i="7"/>
  <c r="L26" i="24" s="1"/>
  <c r="IN375" i="7"/>
  <c r="L23" i="24" s="1"/>
  <c r="BM102" i="7"/>
  <c r="C30" i="24"/>
  <c r="C32" i="24"/>
  <c r="L34" i="4"/>
  <c r="U34" i="4" s="1"/>
  <c r="L38" i="4"/>
  <c r="AD38" i="4"/>
  <c r="L56" i="4"/>
  <c r="CP56" i="4"/>
  <c r="L46" i="4"/>
  <c r="AT46" i="4"/>
  <c r="L52" i="4"/>
  <c r="CH52" i="4"/>
  <c r="L35" i="4"/>
  <c r="U35" i="4" s="1"/>
  <c r="V35" i="4"/>
  <c r="BB64" i="4"/>
  <c r="F79" i="4" s="1"/>
  <c r="L57" i="4"/>
  <c r="CX57" i="4"/>
  <c r="L60" i="4"/>
  <c r="DF60" i="4"/>
  <c r="L43" i="4"/>
  <c r="AT43" i="4"/>
  <c r="L49" i="4"/>
  <c r="BZ49" i="4"/>
  <c r="BZ64" i="4" s="1"/>
  <c r="F82" i="4" s="1"/>
  <c r="L61" i="4"/>
  <c r="DF61" i="4"/>
  <c r="L36" i="4"/>
  <c r="U36" i="4" s="1"/>
  <c r="V36" i="4"/>
  <c r="L40" i="4"/>
  <c r="AD40" i="4"/>
  <c r="L44" i="4"/>
  <c r="AT44" i="4"/>
  <c r="L50" i="4"/>
  <c r="CH50" i="4"/>
  <c r="L54" i="4"/>
  <c r="CP54" i="4"/>
  <c r="L58" i="4"/>
  <c r="U58" i="4" s="1"/>
  <c r="CX58" i="4"/>
  <c r="L62" i="4"/>
  <c r="DF62" i="4"/>
  <c r="L42" i="4"/>
  <c r="AT42" i="4"/>
  <c r="L48" i="4"/>
  <c r="BR48" i="4"/>
  <c r="L39" i="4"/>
  <c r="AD39" i="4"/>
  <c r="BJ64" i="4"/>
  <c r="F80" i="4" s="1"/>
  <c r="L53" i="4"/>
  <c r="CP53" i="4"/>
  <c r="L37" i="4"/>
  <c r="AD37" i="4"/>
  <c r="AD64" i="4" s="1"/>
  <c r="F76" i="4" s="1"/>
  <c r="L41" i="4"/>
  <c r="AL41" i="4"/>
  <c r="AL64" i="4" s="1"/>
  <c r="F77" i="4" s="1"/>
  <c r="L45" i="4"/>
  <c r="AT45" i="4"/>
  <c r="L47" i="4"/>
  <c r="BR47" i="4"/>
  <c r="L51" i="4"/>
  <c r="U51" i="4" s="1"/>
  <c r="CH51" i="4"/>
  <c r="L55" i="4"/>
  <c r="CP55" i="4"/>
  <c r="L59" i="4"/>
  <c r="CX59" i="4"/>
  <c r="CA375" i="7"/>
  <c r="D30" i="24" s="1"/>
  <c r="BW375" i="7"/>
  <c r="D26" i="24" s="1"/>
  <c r="Q46" i="7"/>
  <c r="S46" i="7" s="1"/>
  <c r="S375" i="7" s="1"/>
  <c r="AZ375" i="7"/>
  <c r="C24" i="24" s="1"/>
  <c r="AJ375" i="7"/>
  <c r="JK375" i="7"/>
  <c r="M24" i="24" s="1"/>
  <c r="GH375" i="7"/>
  <c r="I31" i="24" s="1"/>
  <c r="AK375" i="7"/>
  <c r="B31" i="24" s="1"/>
  <c r="IT375" i="7"/>
  <c r="L29" i="24" s="1"/>
  <c r="BR375" i="7"/>
  <c r="D21" i="24" s="1"/>
  <c r="CB375" i="7"/>
  <c r="D31" i="24" s="1"/>
  <c r="AD375" i="7"/>
  <c r="BX375" i="7"/>
  <c r="D27" i="24" s="1"/>
  <c r="AU375" i="7"/>
  <c r="C19" i="24" s="1"/>
  <c r="GT375" i="7"/>
  <c r="J21" i="24" s="1"/>
  <c r="N123" i="8"/>
  <c r="M123" i="8"/>
  <c r="O123" i="8"/>
  <c r="L123" i="8"/>
  <c r="P42" i="8"/>
  <c r="FK375" i="7"/>
  <c r="H30" i="24" s="1"/>
  <c r="JQ375" i="7"/>
  <c r="M30" i="24" s="1"/>
  <c r="CF375" i="7"/>
  <c r="E13" i="24" s="1"/>
  <c r="CT375" i="7"/>
  <c r="E27" i="24" s="1"/>
  <c r="AX375" i="7"/>
  <c r="C22" i="24" s="1"/>
  <c r="BS375" i="7"/>
  <c r="D22" i="24" s="1"/>
  <c r="HM375" i="7"/>
  <c r="K18" i="24" s="1"/>
  <c r="HS375" i="7"/>
  <c r="K24" i="24" s="1"/>
  <c r="EY375" i="7"/>
  <c r="H18" i="24" s="1"/>
  <c r="EW375" i="7"/>
  <c r="H16" i="24" s="1"/>
  <c r="GO375" i="7"/>
  <c r="J16" i="24" s="1"/>
  <c r="IS375" i="7"/>
  <c r="L28" i="24" s="1"/>
  <c r="JS375" i="7"/>
  <c r="M32" i="24" s="1"/>
  <c r="FP375" i="7"/>
  <c r="I13" i="24" s="1"/>
  <c r="FT375" i="7"/>
  <c r="I17" i="24" s="1"/>
  <c r="DG375" i="7"/>
  <c r="F18" i="24" s="1"/>
  <c r="DQ375" i="7"/>
  <c r="F28" i="24" s="1"/>
  <c r="DR375" i="7"/>
  <c r="F29" i="24" s="1"/>
  <c r="EB375" i="7"/>
  <c r="G17" i="24" s="1"/>
  <c r="EQ375" i="7"/>
  <c r="G32" i="24" s="1"/>
  <c r="T46" i="7"/>
  <c r="T375" i="7" s="1"/>
  <c r="Z375" i="7"/>
  <c r="Y375" i="7"/>
  <c r="IJ375" i="7"/>
  <c r="U375" i="7"/>
  <c r="DZ375" i="7"/>
  <c r="W375" i="7"/>
  <c r="B22" i="24"/>
  <c r="AF375" i="7"/>
  <c r="V375" i="7"/>
  <c r="X375" i="7"/>
  <c r="M375" i="7"/>
  <c r="P375" i="7"/>
  <c r="G180" i="22"/>
  <c r="K180" i="22" s="1"/>
  <c r="J126" i="22"/>
  <c r="J114" i="22"/>
  <c r="J130" i="22"/>
  <c r="J116" i="22"/>
  <c r="J118" i="22"/>
  <c r="J124" i="22"/>
  <c r="J128" i="22"/>
  <c r="J134" i="22"/>
  <c r="J140" i="22"/>
  <c r="J142" i="22"/>
  <c r="J119" i="22"/>
  <c r="J121" i="22"/>
  <c r="J127" i="22"/>
  <c r="H179" i="22"/>
  <c r="H141" i="22"/>
  <c r="L141" i="22" s="1"/>
  <c r="K141" i="22"/>
  <c r="G146" i="22"/>
  <c r="K146" i="22" s="1"/>
  <c r="H174" i="22"/>
  <c r="H177" i="22"/>
  <c r="H178" i="22"/>
  <c r="H127" i="22"/>
  <c r="L127" i="22" s="1"/>
  <c r="H133" i="22"/>
  <c r="L133" i="22" s="1"/>
  <c r="H137" i="22"/>
  <c r="L137" i="22" s="1"/>
  <c r="H145" i="22"/>
  <c r="L145" i="22" s="1"/>
  <c r="I148" i="22"/>
  <c r="K114" i="22"/>
  <c r="H123" i="22"/>
  <c r="L123" i="22" s="1"/>
  <c r="J123" i="22"/>
  <c r="K126" i="22"/>
  <c r="K130" i="22"/>
  <c r="F83" i="22"/>
  <c r="H34" i="22"/>
  <c r="I34" i="22" s="1"/>
  <c r="H35" i="22"/>
  <c r="I35" i="22" s="1"/>
  <c r="H36" i="22"/>
  <c r="J36" i="22" s="1"/>
  <c r="H37" i="22"/>
  <c r="M37" i="22" s="1"/>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K112" i="22"/>
  <c r="H113" i="22"/>
  <c r="J113" i="22"/>
  <c r="L113" i="22" s="1"/>
  <c r="H115" i="22"/>
  <c r="L115" i="22" s="1"/>
  <c r="J115" i="22"/>
  <c r="H117" i="22"/>
  <c r="L117" i="22" s="1"/>
  <c r="J117" i="22"/>
  <c r="H120" i="22"/>
  <c r="L120" i="22" s="1"/>
  <c r="J120" i="22"/>
  <c r="H122" i="22"/>
  <c r="L122" i="22" s="1"/>
  <c r="J122" i="22"/>
  <c r="J132" i="22"/>
  <c r="H132" i="22"/>
  <c r="L132" i="22" s="1"/>
  <c r="K139" i="22"/>
  <c r="J139" i="22"/>
  <c r="H139" i="22"/>
  <c r="L139" i="22" s="1"/>
  <c r="K143" i="22"/>
  <c r="J143" i="22"/>
  <c r="H143" i="22"/>
  <c r="L143" i="22" s="1"/>
  <c r="H172" i="22"/>
  <c r="G33" i="22"/>
  <c r="G83" i="22" s="1"/>
  <c r="F148" i="22"/>
  <c r="H112" i="22"/>
  <c r="J112" i="22"/>
  <c r="H114" i="22"/>
  <c r="L114" i="22" s="1"/>
  <c r="H116" i="22"/>
  <c r="L116" i="22" s="1"/>
  <c r="M116" i="22" s="1"/>
  <c r="H118" i="22"/>
  <c r="L118" i="22" s="1"/>
  <c r="H119" i="22"/>
  <c r="L119" i="22" s="1"/>
  <c r="H121" i="22"/>
  <c r="L121" i="22" s="1"/>
  <c r="H125" i="22"/>
  <c r="L125" i="22" s="1"/>
  <c r="Y125" i="22" s="1"/>
  <c r="J125" i="22"/>
  <c r="H129" i="22"/>
  <c r="L129" i="22" s="1"/>
  <c r="J129" i="22"/>
  <c r="J131" i="22"/>
  <c r="H131" i="22"/>
  <c r="L131" i="22" s="1"/>
  <c r="H135" i="22"/>
  <c r="L135" i="22" s="1"/>
  <c r="J135" i="22"/>
  <c r="D172" i="22"/>
  <c r="I171" i="22"/>
  <c r="K171" i="22"/>
  <c r="G173" i="22"/>
  <c r="H173" i="22" s="1"/>
  <c r="H176" i="22"/>
  <c r="E190" i="22"/>
  <c r="H124" i="22"/>
  <c r="L124" i="22" s="1"/>
  <c r="H126" i="22"/>
  <c r="L126" i="22" s="1"/>
  <c r="Z126" i="22" s="1"/>
  <c r="Z148" i="22" s="1"/>
  <c r="H128" i="22"/>
  <c r="L128" i="22" s="1"/>
  <c r="M128" i="22" s="1"/>
  <c r="H130" i="22"/>
  <c r="L130" i="22" s="1"/>
  <c r="AD130" i="22" s="1"/>
  <c r="H134" i="22"/>
  <c r="L134" i="22" s="1"/>
  <c r="H136" i="22"/>
  <c r="L136" i="22" s="1"/>
  <c r="H138" i="22"/>
  <c r="L138" i="22" s="1"/>
  <c r="F182" i="22"/>
  <c r="H171" i="22"/>
  <c r="K172" i="22"/>
  <c r="L180" i="22"/>
  <c r="H140" i="22"/>
  <c r="L140" i="22" s="1"/>
  <c r="H142" i="22"/>
  <c r="L142" i="22" s="1"/>
  <c r="H144" i="22"/>
  <c r="L144" i="22" s="1"/>
  <c r="H146" i="22"/>
  <c r="L146" i="22" s="1"/>
  <c r="H180" i="22"/>
  <c r="M62" i="4"/>
  <c r="CY62" i="4" s="1"/>
  <c r="M35" i="4"/>
  <c r="R35" i="4" s="1"/>
  <c r="M38" i="4"/>
  <c r="X38" i="4" s="1"/>
  <c r="M46" i="4"/>
  <c r="M48" i="4"/>
  <c r="M60" i="4"/>
  <c r="CY60" i="4" s="1"/>
  <c r="K64" i="4"/>
  <c r="L33" i="4"/>
  <c r="M33" i="4" s="1"/>
  <c r="M37" i="4"/>
  <c r="X37" i="4" s="1"/>
  <c r="M45" i="4"/>
  <c r="M49" i="4"/>
  <c r="J129" i="2"/>
  <c r="J128" i="2"/>
  <c r="J127" i="2"/>
  <c r="J126" i="2"/>
  <c r="J125" i="2"/>
  <c r="J124" i="2"/>
  <c r="J123" i="2"/>
  <c r="J122" i="2"/>
  <c r="J121" i="2"/>
  <c r="J120" i="2"/>
  <c r="J119" i="2"/>
  <c r="J118" i="2"/>
  <c r="J117" i="2"/>
  <c r="J116" i="2"/>
  <c r="J115" i="2"/>
  <c r="J233" i="2"/>
  <c r="J234" i="2"/>
  <c r="J235" i="2"/>
  <c r="J236" i="2"/>
  <c r="J237" i="2"/>
  <c r="J238" i="2"/>
  <c r="J239" i="2"/>
  <c r="J240" i="2"/>
  <c r="J241" i="2"/>
  <c r="J242" i="2"/>
  <c r="J243" i="2"/>
  <c r="J244" i="2"/>
  <c r="J245" i="2"/>
  <c r="J246" i="2"/>
  <c r="J232" i="2"/>
  <c r="D172" i="2"/>
  <c r="I246" i="2"/>
  <c r="H246" i="2"/>
  <c r="G246" i="2"/>
  <c r="F246" i="2"/>
  <c r="E246" i="2"/>
  <c r="I245" i="2"/>
  <c r="H245" i="2"/>
  <c r="G245" i="2"/>
  <c r="F245" i="2"/>
  <c r="E245" i="2"/>
  <c r="I244" i="2"/>
  <c r="H244" i="2"/>
  <c r="G244" i="2"/>
  <c r="F244" i="2"/>
  <c r="E244" i="2"/>
  <c r="I243" i="2"/>
  <c r="H243" i="2"/>
  <c r="G243" i="2"/>
  <c r="F243" i="2"/>
  <c r="E243" i="2"/>
  <c r="I242" i="2"/>
  <c r="H242" i="2"/>
  <c r="G242" i="2"/>
  <c r="F242" i="2"/>
  <c r="E242" i="2"/>
  <c r="I241" i="2"/>
  <c r="H241" i="2"/>
  <c r="G241" i="2"/>
  <c r="F241" i="2"/>
  <c r="E241" i="2"/>
  <c r="I240" i="2"/>
  <c r="H240" i="2"/>
  <c r="G240" i="2"/>
  <c r="F240" i="2"/>
  <c r="E240" i="2"/>
  <c r="I239" i="2"/>
  <c r="H239" i="2"/>
  <c r="G239" i="2"/>
  <c r="F239" i="2"/>
  <c r="E239" i="2"/>
  <c r="I238" i="2"/>
  <c r="H238" i="2"/>
  <c r="G238" i="2"/>
  <c r="F238" i="2"/>
  <c r="E238" i="2"/>
  <c r="I237" i="2"/>
  <c r="H237" i="2"/>
  <c r="G237" i="2"/>
  <c r="F237" i="2"/>
  <c r="E237" i="2"/>
  <c r="I236" i="2"/>
  <c r="H236" i="2"/>
  <c r="G236" i="2"/>
  <c r="F236" i="2"/>
  <c r="E236" i="2"/>
  <c r="I235" i="2"/>
  <c r="H235" i="2"/>
  <c r="G235" i="2"/>
  <c r="F235" i="2"/>
  <c r="E235" i="2"/>
  <c r="I234" i="2"/>
  <c r="H234" i="2"/>
  <c r="G234" i="2"/>
  <c r="F234" i="2"/>
  <c r="E234" i="2"/>
  <c r="I233" i="2"/>
  <c r="H233" i="2"/>
  <c r="G233" i="2"/>
  <c r="F233" i="2"/>
  <c r="E233" i="2"/>
  <c r="I232" i="2"/>
  <c r="H232" i="2"/>
  <c r="G232" i="2"/>
  <c r="F232" i="2"/>
  <c r="E232" i="2"/>
  <c r="I129" i="2"/>
  <c r="H129" i="2"/>
  <c r="G129" i="2"/>
  <c r="F129" i="2"/>
  <c r="E117" i="2"/>
  <c r="F117" i="2"/>
  <c r="G117" i="2"/>
  <c r="H117" i="2"/>
  <c r="I117" i="2"/>
  <c r="E118" i="2"/>
  <c r="F118" i="2"/>
  <c r="G118" i="2"/>
  <c r="H118" i="2"/>
  <c r="I118" i="2"/>
  <c r="E119" i="2"/>
  <c r="F119" i="2"/>
  <c r="G119" i="2"/>
  <c r="H119" i="2"/>
  <c r="I119" i="2"/>
  <c r="E120" i="2"/>
  <c r="F120" i="2"/>
  <c r="G120" i="2"/>
  <c r="H120" i="2"/>
  <c r="I120" i="2"/>
  <c r="E121" i="2"/>
  <c r="F121" i="2"/>
  <c r="G121" i="2"/>
  <c r="H121" i="2"/>
  <c r="I121" i="2"/>
  <c r="E122" i="2"/>
  <c r="F122" i="2"/>
  <c r="G122" i="2"/>
  <c r="H122" i="2"/>
  <c r="I122" i="2"/>
  <c r="E123" i="2"/>
  <c r="F123" i="2"/>
  <c r="G123" i="2"/>
  <c r="H123" i="2"/>
  <c r="I123" i="2"/>
  <c r="E124" i="2"/>
  <c r="F124" i="2"/>
  <c r="G124" i="2"/>
  <c r="H124" i="2"/>
  <c r="I124" i="2"/>
  <c r="E125" i="2"/>
  <c r="F125" i="2"/>
  <c r="G125" i="2"/>
  <c r="H125" i="2"/>
  <c r="I125" i="2"/>
  <c r="E126" i="2"/>
  <c r="F126" i="2"/>
  <c r="G126" i="2"/>
  <c r="H126" i="2"/>
  <c r="I126" i="2"/>
  <c r="E127" i="2"/>
  <c r="F127" i="2"/>
  <c r="G127" i="2"/>
  <c r="H127" i="2"/>
  <c r="I127" i="2"/>
  <c r="E128" i="2"/>
  <c r="F128" i="2"/>
  <c r="G128" i="2"/>
  <c r="H128" i="2"/>
  <c r="I128" i="2"/>
  <c r="I116" i="2"/>
  <c r="H116" i="2"/>
  <c r="G116" i="2"/>
  <c r="F116" i="2"/>
  <c r="I115" i="2"/>
  <c r="H115" i="2"/>
  <c r="G115" i="2"/>
  <c r="F115" i="2"/>
  <c r="E129" i="2"/>
  <c r="E116" i="2"/>
  <c r="E115" i="2"/>
  <c r="D24" i="2"/>
  <c r="D43" i="2"/>
  <c r="D131" i="2"/>
  <c r="G98" i="2"/>
  <c r="D32" i="2"/>
  <c r="D191" i="2"/>
  <c r="D257" i="2" s="1"/>
  <c r="G214" i="2"/>
  <c r="D256" i="2" s="1"/>
  <c r="D180" i="2"/>
  <c r="BO122" i="8" l="1"/>
  <c r="E134" i="8" s="1"/>
  <c r="BY122" i="8"/>
  <c r="E135" i="8" s="1"/>
  <c r="Z122" i="8"/>
  <c r="CR122" i="8"/>
  <c r="D137" i="8" s="1"/>
  <c r="F136" i="8" s="1"/>
  <c r="DW122" i="8"/>
  <c r="E140" i="8" s="1"/>
  <c r="G139" i="8" s="1"/>
  <c r="AM374" i="7"/>
  <c r="E381" i="7" s="1"/>
  <c r="JG375" i="7"/>
  <c r="M20" i="24" s="1"/>
  <c r="BQ375" i="7"/>
  <c r="D20" i="24" s="1"/>
  <c r="BJ375" i="7"/>
  <c r="D13" i="24" s="1"/>
  <c r="JV374" i="7"/>
  <c r="E383" i="7"/>
  <c r="E394" i="7" s="1"/>
  <c r="AC40" i="4"/>
  <c r="U40" i="4"/>
  <c r="CW57" i="4"/>
  <c r="U57" i="4"/>
  <c r="CO55" i="4"/>
  <c r="U55" i="4"/>
  <c r="BQ47" i="4"/>
  <c r="U47" i="4"/>
  <c r="AK41" i="4"/>
  <c r="AK64" i="4" s="1"/>
  <c r="E77" i="4" s="1"/>
  <c r="U41" i="4"/>
  <c r="CO53" i="4"/>
  <c r="U53" i="4"/>
  <c r="V64" i="4"/>
  <c r="F75" i="4" s="1"/>
  <c r="CG52" i="4"/>
  <c r="U52" i="4"/>
  <c r="CO56" i="4"/>
  <c r="CO64" i="4" s="1"/>
  <c r="E84" i="4" s="1"/>
  <c r="U56" i="4"/>
  <c r="AC39" i="4"/>
  <c r="U39" i="4"/>
  <c r="DE61" i="4"/>
  <c r="U61" i="4"/>
  <c r="BQ48" i="4"/>
  <c r="U48" i="4"/>
  <c r="DE62" i="4"/>
  <c r="U62" i="4"/>
  <c r="CO54" i="4"/>
  <c r="U54" i="4"/>
  <c r="AS44" i="4"/>
  <c r="AS64" i="4" s="1"/>
  <c r="E78" i="4" s="1"/>
  <c r="U44" i="4"/>
  <c r="BY49" i="4"/>
  <c r="BY64" i="4" s="1"/>
  <c r="E82" i="4" s="1"/>
  <c r="U49" i="4"/>
  <c r="DE60" i="4"/>
  <c r="DE64" i="4" s="1"/>
  <c r="E86" i="4" s="1"/>
  <c r="U60" i="4"/>
  <c r="AS42" i="4"/>
  <c r="U42" i="4"/>
  <c r="CG50" i="4"/>
  <c r="U50" i="4"/>
  <c r="AS43" i="4"/>
  <c r="U43" i="4"/>
  <c r="CW59" i="4"/>
  <c r="U59" i="4"/>
  <c r="AS45" i="4"/>
  <c r="U45" i="4"/>
  <c r="AC37" i="4"/>
  <c r="AC64" i="4" s="1"/>
  <c r="E76" i="4" s="1"/>
  <c r="U37" i="4"/>
  <c r="AS46" i="4"/>
  <c r="U46" i="4"/>
  <c r="AC38" i="4"/>
  <c r="U38" i="4"/>
  <c r="BE122" i="8"/>
  <c r="E133" i="8" s="1"/>
  <c r="S43" i="8"/>
  <c r="AC43" i="8"/>
  <c r="R46" i="8"/>
  <c r="BF46" i="8"/>
  <c r="BF123" i="8" s="1"/>
  <c r="F36" i="24" s="1"/>
  <c r="S45" i="8"/>
  <c r="V45" i="8"/>
  <c r="R44" i="8"/>
  <c r="T44" i="8"/>
  <c r="T123" i="8" s="1"/>
  <c r="G136" i="8"/>
  <c r="DD106" i="8"/>
  <c r="DE106" i="8"/>
  <c r="CU104" i="8"/>
  <c r="CT104" i="8"/>
  <c r="DE107" i="8"/>
  <c r="DD107" i="8"/>
  <c r="CT103" i="8"/>
  <c r="CU103" i="8"/>
  <c r="AU122" i="8"/>
  <c r="E132" i="8" s="1"/>
  <c r="G130" i="8" s="1"/>
  <c r="HH375" i="7"/>
  <c r="K13" i="24" s="1"/>
  <c r="ED123" i="8"/>
  <c r="M42" i="24" s="1"/>
  <c r="EC123" i="8"/>
  <c r="M41" i="24" s="1"/>
  <c r="EB123" i="8"/>
  <c r="M40" i="24" s="1"/>
  <c r="DY123" i="8"/>
  <c r="M37" i="24" s="1"/>
  <c r="DG123" i="8"/>
  <c r="K39" i="24" s="1"/>
  <c r="DI123" i="8"/>
  <c r="K41" i="24" s="1"/>
  <c r="DF123" i="8"/>
  <c r="K38" i="24" s="1"/>
  <c r="G133" i="8"/>
  <c r="DA123" i="8"/>
  <c r="J43" i="24" s="1"/>
  <c r="CV123" i="8"/>
  <c r="J38" i="24" s="1"/>
  <c r="CF123" i="8"/>
  <c r="H42" i="24" s="1"/>
  <c r="CN123" i="8"/>
  <c r="I40" i="24" s="1"/>
  <c r="CM123" i="8"/>
  <c r="I39" i="24" s="1"/>
  <c r="CK123" i="8"/>
  <c r="I37" i="24" s="1"/>
  <c r="CE123" i="8"/>
  <c r="H41" i="24" s="1"/>
  <c r="AZ123" i="8"/>
  <c r="E40" i="24" s="1"/>
  <c r="BW123" i="8"/>
  <c r="G43" i="24" s="1"/>
  <c r="CC123" i="8"/>
  <c r="H39" i="24" s="1"/>
  <c r="BC123" i="8"/>
  <c r="E43" i="24" s="1"/>
  <c r="BS123" i="8"/>
  <c r="G39" i="24" s="1"/>
  <c r="BK123" i="8"/>
  <c r="F41" i="24" s="1"/>
  <c r="CB123" i="8"/>
  <c r="H38" i="24" s="1"/>
  <c r="AQ123" i="8"/>
  <c r="D41" i="24" s="1"/>
  <c r="AL123" i="8"/>
  <c r="D36" i="24" s="1"/>
  <c r="AB123" i="8"/>
  <c r="C36" i="24" s="1"/>
  <c r="AC123" i="8"/>
  <c r="C37" i="24" s="1"/>
  <c r="F139" i="8"/>
  <c r="V123" i="8"/>
  <c r="B40" i="24" s="1"/>
  <c r="W123" i="8"/>
  <c r="B41" i="24" s="1"/>
  <c r="F133" i="8"/>
  <c r="HN375" i="7"/>
  <c r="K19" i="24" s="1"/>
  <c r="HK375" i="7"/>
  <c r="K16" i="24" s="1"/>
  <c r="HI375" i="7"/>
  <c r="K14" i="24" s="1"/>
  <c r="IF375" i="7"/>
  <c r="L15" i="24" s="1"/>
  <c r="DI375" i="7"/>
  <c r="F20" i="24" s="1"/>
  <c r="DB375" i="7"/>
  <c r="F13" i="24" s="1"/>
  <c r="BP95" i="7"/>
  <c r="BP375" i="7" s="1"/>
  <c r="D19" i="24" s="1"/>
  <c r="BK95" i="7"/>
  <c r="BK375" i="7" s="1"/>
  <c r="D14" i="24" s="1"/>
  <c r="IZ362" i="7"/>
  <c r="IZ375" i="7" s="1"/>
  <c r="M13" i="24" s="1"/>
  <c r="JF362" i="7"/>
  <c r="JF375" i="7"/>
  <c r="M19" i="24" s="1"/>
  <c r="JC358" i="7"/>
  <c r="JC375" i="7" s="1"/>
  <c r="M16" i="24" s="1"/>
  <c r="JB358" i="7"/>
  <c r="JB375" i="7" s="1"/>
  <c r="M15" i="24" s="1"/>
  <c r="HJ375" i="7"/>
  <c r="K15" i="24" s="1"/>
  <c r="HO375" i="7"/>
  <c r="K20" i="24" s="1"/>
  <c r="BL375" i="7"/>
  <c r="D15" i="24" s="1"/>
  <c r="BT95" i="7"/>
  <c r="BM95" i="7"/>
  <c r="BM375" i="7" s="1"/>
  <c r="D16" i="24" s="1"/>
  <c r="B13" i="24"/>
  <c r="G387" i="7"/>
  <c r="M57" i="4"/>
  <c r="CQ57" i="4" s="1"/>
  <c r="M39" i="4"/>
  <c r="X39" i="4" s="1"/>
  <c r="M34" i="4"/>
  <c r="O34" i="4" s="1"/>
  <c r="M56" i="4"/>
  <c r="CK56" i="4" s="1"/>
  <c r="M47" i="4"/>
  <c r="M52" i="4"/>
  <c r="CA52" i="4" s="1"/>
  <c r="M36" i="4"/>
  <c r="Q36" i="4" s="1"/>
  <c r="M44" i="4"/>
  <c r="AM44" i="4" s="1"/>
  <c r="M55" i="4"/>
  <c r="M42" i="4"/>
  <c r="M40" i="4"/>
  <c r="AB40" i="4" s="1"/>
  <c r="AB64" i="4" s="1"/>
  <c r="C9" i="24" s="1"/>
  <c r="M50" i="4"/>
  <c r="CA50" i="4" s="1"/>
  <c r="DF64" i="4"/>
  <c r="F86" i="4" s="1"/>
  <c r="M53" i="4"/>
  <c r="CK53" i="4" s="1"/>
  <c r="CG51" i="4"/>
  <c r="BA51" i="4"/>
  <c r="CW58" i="4"/>
  <c r="CW64" i="4" s="1"/>
  <c r="E85" i="4" s="1"/>
  <c r="BI58" i="4"/>
  <c r="BI64" i="4" s="1"/>
  <c r="E80" i="4" s="1"/>
  <c r="M43" i="4"/>
  <c r="AM43" i="4" s="1"/>
  <c r="M61" i="4"/>
  <c r="CY61" i="4" s="1"/>
  <c r="M41" i="4"/>
  <c r="M54" i="4"/>
  <c r="CL54" i="4" s="1"/>
  <c r="CL64" i="4" s="1"/>
  <c r="K7" i="24" s="1"/>
  <c r="CP64" i="4"/>
  <c r="F84" i="4" s="1"/>
  <c r="CX64" i="4"/>
  <c r="F85" i="4" s="1"/>
  <c r="D130" i="8"/>
  <c r="H384" i="7"/>
  <c r="G384" i="7"/>
  <c r="S123" i="8"/>
  <c r="R42" i="8"/>
  <c r="U42" i="8"/>
  <c r="U123" i="8" s="1"/>
  <c r="F255" i="2"/>
  <c r="H75" i="4"/>
  <c r="B70" i="24" s="1"/>
  <c r="BR64" i="4"/>
  <c r="F81" i="4" s="1"/>
  <c r="BQ64" i="4"/>
  <c r="E81" i="4" s="1"/>
  <c r="BE64" i="4"/>
  <c r="G6" i="24" s="1"/>
  <c r="CJ55" i="4"/>
  <c r="CJ64" i="4" s="1"/>
  <c r="K5" i="24" s="1"/>
  <c r="AN45" i="4"/>
  <c r="AN64" i="4" s="1"/>
  <c r="E5" i="24" s="1"/>
  <c r="AQ46" i="4"/>
  <c r="AQ64" i="4" s="1"/>
  <c r="E8" i="24" s="1"/>
  <c r="AM42" i="4"/>
  <c r="BA64" i="4"/>
  <c r="E79" i="4" s="1"/>
  <c r="BN47" i="4"/>
  <c r="BN64" i="4" s="1"/>
  <c r="H7" i="24" s="1"/>
  <c r="M59" i="4"/>
  <c r="CQ59" i="4" s="1"/>
  <c r="M51" i="4"/>
  <c r="AV51" i="4" s="1"/>
  <c r="AV64" i="4" s="1"/>
  <c r="F5" i="24" s="1"/>
  <c r="AF41" i="4"/>
  <c r="AF64" i="4" s="1"/>
  <c r="BM48" i="4"/>
  <c r="BM64" i="4" s="1"/>
  <c r="H6" i="24" s="1"/>
  <c r="M58" i="4"/>
  <c r="BD58" i="4" s="1"/>
  <c r="BD64" i="4" s="1"/>
  <c r="BT49" i="4"/>
  <c r="BT64" i="4" s="1"/>
  <c r="AY64" i="4"/>
  <c r="F8" i="24" s="1"/>
  <c r="AT64" i="4"/>
  <c r="F78" i="4" s="1"/>
  <c r="H78" i="4" s="1"/>
  <c r="E70" i="24" s="1"/>
  <c r="CH64" i="4"/>
  <c r="F83" i="4" s="1"/>
  <c r="X64" i="4"/>
  <c r="C5" i="24" s="1"/>
  <c r="AX64" i="4"/>
  <c r="F7" i="24" s="1"/>
  <c r="U33" i="4"/>
  <c r="CY64" i="4"/>
  <c r="CA64" i="4"/>
  <c r="CQ64" i="4"/>
  <c r="H387" i="7"/>
  <c r="Q375" i="7"/>
  <c r="CC375" i="7"/>
  <c r="D32" i="24" s="1"/>
  <c r="B30" i="24"/>
  <c r="JH375" i="7"/>
  <c r="M21" i="24" s="1"/>
  <c r="B24" i="24"/>
  <c r="BY375" i="7"/>
  <c r="D28" i="24" s="1"/>
  <c r="BZ375" i="7"/>
  <c r="D29" i="24" s="1"/>
  <c r="BT375" i="7"/>
  <c r="D23" i="24" s="1"/>
  <c r="JR375" i="7"/>
  <c r="M31" i="24" s="1"/>
  <c r="AE123" i="8"/>
  <c r="C39" i="24" s="1"/>
  <c r="AR123" i="8"/>
  <c r="D42" i="24" s="1"/>
  <c r="DH123" i="8"/>
  <c r="K40" i="24" s="1"/>
  <c r="BM123" i="8"/>
  <c r="F43" i="24" s="1"/>
  <c r="X123" i="8"/>
  <c r="AY123" i="8"/>
  <c r="E39" i="24" s="1"/>
  <c r="CY123" i="8"/>
  <c r="J41" i="24" s="1"/>
  <c r="CX123" i="8"/>
  <c r="J40" i="24" s="1"/>
  <c r="AD123" i="8"/>
  <c r="C38" i="24" s="1"/>
  <c r="BT123" i="8"/>
  <c r="G40" i="24" s="1"/>
  <c r="DT123" i="8"/>
  <c r="L42" i="24" s="1"/>
  <c r="CD123" i="8"/>
  <c r="H40" i="24" s="1"/>
  <c r="AG123" i="8"/>
  <c r="C41" i="24" s="1"/>
  <c r="CP123" i="8"/>
  <c r="I42" i="24" s="1"/>
  <c r="BR123" i="8"/>
  <c r="G38" i="24" s="1"/>
  <c r="CL123" i="8"/>
  <c r="I38" i="24" s="1"/>
  <c r="AS123" i="8"/>
  <c r="D43" i="24" s="1"/>
  <c r="AN123" i="8"/>
  <c r="D38" i="24" s="1"/>
  <c r="CZ123" i="8"/>
  <c r="J42" i="24" s="1"/>
  <c r="CG123" i="8"/>
  <c r="H43" i="24" s="1"/>
  <c r="CQ123" i="8"/>
  <c r="I43" i="24" s="1"/>
  <c r="DZ123" i="8"/>
  <c r="M38" i="24" s="1"/>
  <c r="BQ123" i="8"/>
  <c r="G37" i="24" s="1"/>
  <c r="BL123" i="8"/>
  <c r="F42" i="24" s="1"/>
  <c r="AF123" i="8"/>
  <c r="C40" i="24" s="1"/>
  <c r="EA123" i="8"/>
  <c r="M39" i="24" s="1"/>
  <c r="AP123" i="8"/>
  <c r="D40" i="24" s="1"/>
  <c r="CO123" i="8"/>
  <c r="I41" i="24" s="1"/>
  <c r="AH123" i="8"/>
  <c r="C42" i="24" s="1"/>
  <c r="BV123" i="8"/>
  <c r="G42" i="24" s="1"/>
  <c r="CW123" i="8"/>
  <c r="J39" i="24" s="1"/>
  <c r="BU123" i="8"/>
  <c r="G41" i="24" s="1"/>
  <c r="AO123" i="8"/>
  <c r="D39" i="24" s="1"/>
  <c r="BG123" i="8"/>
  <c r="F37" i="24" s="1"/>
  <c r="DK123" i="8"/>
  <c r="K43" i="24" s="1"/>
  <c r="AX123" i="8"/>
  <c r="E38" i="24" s="1"/>
  <c r="P123" i="8"/>
  <c r="DX123" i="8"/>
  <c r="M36" i="24" s="1"/>
  <c r="DN123" i="8"/>
  <c r="BZ123" i="8"/>
  <c r="H36" i="24" s="1"/>
  <c r="BP123" i="8"/>
  <c r="G36" i="24" s="1"/>
  <c r="AV123" i="8"/>
  <c r="E36" i="24" s="1"/>
  <c r="CT123" i="8"/>
  <c r="CJ123" i="8"/>
  <c r="E33" i="24"/>
  <c r="CF376" i="7"/>
  <c r="I33" i="24"/>
  <c r="C33" i="24"/>
  <c r="AO376" i="7"/>
  <c r="H33" i="24"/>
  <c r="FP376" i="7"/>
  <c r="GS375" i="7"/>
  <c r="J20" i="24" s="1"/>
  <c r="J33" i="24" s="1"/>
  <c r="ET376" i="7"/>
  <c r="B17" i="24"/>
  <c r="B18" i="24"/>
  <c r="B15" i="24"/>
  <c r="B19" i="24"/>
  <c r="B16" i="24"/>
  <c r="B20" i="24"/>
  <c r="B26" i="24"/>
  <c r="B14" i="24"/>
  <c r="G15" i="24"/>
  <c r="G33" i="24" s="1"/>
  <c r="DX376" i="7"/>
  <c r="L19" i="24"/>
  <c r="S376" i="7"/>
  <c r="E248" i="2"/>
  <c r="E261" i="2" s="1"/>
  <c r="G248" i="2"/>
  <c r="E263" i="2" s="1"/>
  <c r="F263" i="2" s="1"/>
  <c r="G263" i="2" s="1"/>
  <c r="I248" i="2"/>
  <c r="E265" i="2" s="1"/>
  <c r="F265" i="2" s="1"/>
  <c r="G265" i="2" s="1"/>
  <c r="J248" i="2"/>
  <c r="E266" i="2" s="1"/>
  <c r="F266" i="2" s="1"/>
  <c r="G266" i="2" s="1"/>
  <c r="F261" i="2"/>
  <c r="F248" i="2"/>
  <c r="E262" i="2" s="1"/>
  <c r="H262" i="2" s="1"/>
  <c r="H248" i="2"/>
  <c r="E264" i="2" s="1"/>
  <c r="H264" i="2" s="1"/>
  <c r="J266" i="2"/>
  <c r="I266" i="2"/>
  <c r="H263" i="2"/>
  <c r="AA127" i="22"/>
  <c r="AA148" i="22" s="1"/>
  <c r="U127" i="22"/>
  <c r="U124" i="22"/>
  <c r="Y124" i="22"/>
  <c r="T123" i="22"/>
  <c r="Y123" i="22"/>
  <c r="Y148" i="22" s="1"/>
  <c r="J42" i="22"/>
  <c r="M42" i="22"/>
  <c r="M40" i="22"/>
  <c r="K40" i="22"/>
  <c r="K38" i="22"/>
  <c r="I38" i="22"/>
  <c r="J41" i="22"/>
  <c r="L41" i="22"/>
  <c r="L39" i="22"/>
  <c r="J39" i="22"/>
  <c r="U128" i="22"/>
  <c r="AB128" i="22"/>
  <c r="AE129" i="22"/>
  <c r="AC129" i="22"/>
  <c r="P132" i="22"/>
  <c r="AF132" i="22"/>
  <c r="AC131" i="22"/>
  <c r="AE131" i="22"/>
  <c r="AD126" i="22"/>
  <c r="AD148" i="22" s="1"/>
  <c r="W126" i="22"/>
  <c r="S121" i="22"/>
  <c r="R121" i="22"/>
  <c r="R148" i="22" s="1"/>
  <c r="U118" i="22"/>
  <c r="O118" i="22"/>
  <c r="M125" i="22"/>
  <c r="V125" i="22"/>
  <c r="Q119" i="22"/>
  <c r="P119" i="22"/>
  <c r="W122" i="22"/>
  <c r="S122" i="22"/>
  <c r="P120" i="22"/>
  <c r="Q120" i="22"/>
  <c r="X117" i="22"/>
  <c r="N117" i="22"/>
  <c r="N148" i="22" s="1"/>
  <c r="M127" i="22"/>
  <c r="X127" i="22"/>
  <c r="AC130" i="22"/>
  <c r="AC148" i="22" s="1"/>
  <c r="V130" i="22"/>
  <c r="F190" i="22"/>
  <c r="S114" i="22"/>
  <c r="U114" i="22"/>
  <c r="U148" i="22" s="1"/>
  <c r="V115" i="22"/>
  <c r="T115" i="22"/>
  <c r="T148" i="22" s="1"/>
  <c r="AF116" i="22"/>
  <c r="AB116" i="22"/>
  <c r="AB148" i="22" s="1"/>
  <c r="M113" i="22"/>
  <c r="X113" i="22"/>
  <c r="X148" i="22" s="1"/>
  <c r="H182" i="22"/>
  <c r="D173" i="22"/>
  <c r="I172" i="22"/>
  <c r="J148" i="22"/>
  <c r="L112" i="22"/>
  <c r="O112" i="22" s="1"/>
  <c r="O148" i="22" s="1"/>
  <c r="J172" i="22"/>
  <c r="K148" i="22"/>
  <c r="H33" i="22"/>
  <c r="K173" i="22"/>
  <c r="G182" i="22"/>
  <c r="H148" i="22"/>
  <c r="L171" i="22"/>
  <c r="G148" i="22"/>
  <c r="L64" i="4"/>
  <c r="J131" i="2"/>
  <c r="E151" i="2" s="1"/>
  <c r="I131" i="2"/>
  <c r="E150" i="2" s="1"/>
  <c r="G99" i="2"/>
  <c r="H131" i="2"/>
  <c r="E149" i="2" s="1"/>
  <c r="F131" i="2"/>
  <c r="G215" i="2"/>
  <c r="G216" i="2" s="1"/>
  <c r="D258" i="2" s="1"/>
  <c r="D261" i="2" s="1"/>
  <c r="E34" i="6"/>
  <c r="F34" i="6" s="1"/>
  <c r="G34" i="6" s="1"/>
  <c r="E35" i="6"/>
  <c r="F35" i="6" s="1"/>
  <c r="E36" i="6"/>
  <c r="E37" i="6"/>
  <c r="E38" i="6"/>
  <c r="F38" i="6" s="1"/>
  <c r="G38" i="6" s="1"/>
  <c r="E39" i="6"/>
  <c r="F39" i="6"/>
  <c r="G39" i="6" s="1"/>
  <c r="E40" i="6"/>
  <c r="E41" i="6"/>
  <c r="E42" i="6"/>
  <c r="F42" i="6" s="1"/>
  <c r="G42" i="6" s="1"/>
  <c r="E43" i="6"/>
  <c r="F43" i="6" s="1"/>
  <c r="G43" i="6" s="1"/>
  <c r="E44" i="6"/>
  <c r="E45" i="6"/>
  <c r="E46" i="6"/>
  <c r="F46" i="6" s="1"/>
  <c r="G46" i="6" s="1"/>
  <c r="E47" i="6"/>
  <c r="F47" i="6"/>
  <c r="G47" i="6" s="1"/>
  <c r="E48" i="6"/>
  <c r="E33" i="6"/>
  <c r="E13" i="6"/>
  <c r="G18" i="6"/>
  <c r="E17" i="6"/>
  <c r="F17" i="6" s="1"/>
  <c r="G17" i="6" s="1"/>
  <c r="E16" i="6"/>
  <c r="F16" i="6" s="1"/>
  <c r="E15" i="6"/>
  <c r="F15" i="6" s="1"/>
  <c r="E14" i="6"/>
  <c r="DB376" i="7" l="1"/>
  <c r="F33" i="24"/>
  <c r="U64" i="4"/>
  <c r="E75" i="4" s="1"/>
  <c r="CG64" i="4"/>
  <c r="E83" i="4" s="1"/>
  <c r="CK64" i="4"/>
  <c r="K6" i="24" s="1"/>
  <c r="H84" i="4"/>
  <c r="K70" i="24" s="1"/>
  <c r="G84" i="4"/>
  <c r="K69" i="24" s="1"/>
  <c r="EH122" i="8"/>
  <c r="E143" i="8"/>
  <c r="L36" i="24"/>
  <c r="I36" i="24"/>
  <c r="I44" i="24" s="1"/>
  <c r="I55" i="24" s="1"/>
  <c r="CJ124" i="8"/>
  <c r="CJ125" i="8" s="1"/>
  <c r="CJ126" i="8" s="1"/>
  <c r="CJ127" i="8" s="1"/>
  <c r="J36" i="24"/>
  <c r="E62" i="24"/>
  <c r="E63" i="24"/>
  <c r="E75" i="24" s="1"/>
  <c r="H62" i="24"/>
  <c r="H63" i="24"/>
  <c r="L33" i="24"/>
  <c r="DD123" i="8"/>
  <c r="K36" i="24" s="1"/>
  <c r="DO123" i="8"/>
  <c r="L37" i="24" s="1"/>
  <c r="DE123" i="8"/>
  <c r="K37" i="24" s="1"/>
  <c r="CU123" i="8"/>
  <c r="J37" i="24" s="1"/>
  <c r="CA123" i="8"/>
  <c r="H37" i="24" s="1"/>
  <c r="H44" i="24" s="1"/>
  <c r="AW123" i="8"/>
  <c r="E37" i="24" s="1"/>
  <c r="E44" i="24" s="1"/>
  <c r="AM123" i="8"/>
  <c r="D37" i="24" s="1"/>
  <c r="D44" i="24" s="1"/>
  <c r="G143" i="8"/>
  <c r="R123" i="8"/>
  <c r="B36" i="24" s="1"/>
  <c r="N376" i="7"/>
  <c r="ID376" i="7"/>
  <c r="K33" i="24"/>
  <c r="HH376" i="7"/>
  <c r="JV375" i="7"/>
  <c r="H10" i="24"/>
  <c r="AM64" i="4"/>
  <c r="E4" i="24" s="1"/>
  <c r="E10" i="24" s="1"/>
  <c r="BS65" i="4"/>
  <c r="I2" i="24" s="1"/>
  <c r="I5" i="24"/>
  <c r="I10" i="24" s="1"/>
  <c r="G81" i="4"/>
  <c r="H69" i="24" s="1"/>
  <c r="G78" i="4"/>
  <c r="E69" i="24" s="1"/>
  <c r="C44" i="24"/>
  <c r="C55" i="24" s="1"/>
  <c r="F44" i="24"/>
  <c r="F55" i="24" s="1"/>
  <c r="M44" i="24"/>
  <c r="F130" i="8"/>
  <c r="D143" i="8"/>
  <c r="B39" i="24"/>
  <c r="G44" i="24"/>
  <c r="G55" i="24" s="1"/>
  <c r="B38" i="24"/>
  <c r="B37" i="24"/>
  <c r="B42" i="24"/>
  <c r="DU123" i="8"/>
  <c r="L43" i="24" s="1"/>
  <c r="H81" i="4"/>
  <c r="H70" i="24" s="1"/>
  <c r="N70" i="24" s="1"/>
  <c r="C10" i="24"/>
  <c r="G75" i="4"/>
  <c r="B69" i="24" s="1"/>
  <c r="AE65" i="4"/>
  <c r="D2" i="24" s="1"/>
  <c r="D5" i="24"/>
  <c r="D10" i="24" s="1"/>
  <c r="G5" i="24"/>
  <c r="G10" i="24" s="1"/>
  <c r="BC65" i="4"/>
  <c r="G2" i="24" s="1"/>
  <c r="CB51" i="4"/>
  <c r="CB64" i="4" s="1"/>
  <c r="BK65" i="4"/>
  <c r="H2" i="24" s="1"/>
  <c r="CR58" i="4"/>
  <c r="CR64" i="4" s="1"/>
  <c r="W65" i="4"/>
  <c r="C2" i="24" s="1"/>
  <c r="AW64" i="4"/>
  <c r="CI65" i="4"/>
  <c r="K2" i="24" s="1"/>
  <c r="K10" i="24"/>
  <c r="J4" i="24"/>
  <c r="L4" i="24"/>
  <c r="Q33" i="4"/>
  <c r="Q64" i="4" s="1"/>
  <c r="CY65" i="4"/>
  <c r="M2" i="24" s="1"/>
  <c r="M4" i="24"/>
  <c r="M10" i="24" s="1"/>
  <c r="M33" i="24"/>
  <c r="D33" i="24"/>
  <c r="IZ376" i="7"/>
  <c r="BJ376" i="7"/>
  <c r="Y123" i="8"/>
  <c r="B43" i="24" s="1"/>
  <c r="GL376" i="7"/>
  <c r="B33" i="24"/>
  <c r="R64" i="4"/>
  <c r="S64" i="4"/>
  <c r="J83" i="22"/>
  <c r="M83" i="22"/>
  <c r="P64" i="4"/>
  <c r="I151" i="2"/>
  <c r="F151" i="2"/>
  <c r="J151" i="2" s="1"/>
  <c r="F150" i="2"/>
  <c r="G150" i="2" s="1"/>
  <c r="H150" i="2" s="1"/>
  <c r="H265" i="2"/>
  <c r="F268" i="2"/>
  <c r="G261" i="2"/>
  <c r="G268" i="2" s="1"/>
  <c r="E268" i="2"/>
  <c r="D262" i="2"/>
  <c r="I261" i="2"/>
  <c r="J261" i="2"/>
  <c r="K266" i="2"/>
  <c r="H266" i="2"/>
  <c r="L266" i="2" s="1"/>
  <c r="S148" i="22"/>
  <c r="L83" i="22"/>
  <c r="K83" i="22"/>
  <c r="AF148" i="22"/>
  <c r="V148" i="22"/>
  <c r="W148" i="22"/>
  <c r="AE148" i="22"/>
  <c r="P148" i="22"/>
  <c r="Q148" i="22"/>
  <c r="P171" i="22"/>
  <c r="P182" i="22" s="1"/>
  <c r="L148" i="22"/>
  <c r="M112" i="22"/>
  <c r="M148" i="22" s="1"/>
  <c r="G190" i="22"/>
  <c r="H83" i="22"/>
  <c r="I33" i="22"/>
  <c r="I83" i="22" s="1"/>
  <c r="L172" i="22"/>
  <c r="O172" i="22" s="1"/>
  <c r="O182" i="22" s="1"/>
  <c r="D174" i="22"/>
  <c r="I173" i="22"/>
  <c r="J173" i="22"/>
  <c r="L173" i="22" s="1"/>
  <c r="M173" i="22" s="1"/>
  <c r="M182" i="22" s="1"/>
  <c r="H190" i="22"/>
  <c r="M64" i="4"/>
  <c r="O64" i="4"/>
  <c r="F45" i="6"/>
  <c r="G45" i="6" s="1"/>
  <c r="F41" i="6"/>
  <c r="G41" i="6" s="1"/>
  <c r="F37" i="6"/>
  <c r="G37" i="6" s="1"/>
  <c r="G35" i="6"/>
  <c r="E147" i="2"/>
  <c r="D146" i="2"/>
  <c r="G131" i="2"/>
  <c r="E148" i="2" s="1"/>
  <c r="E131" i="2"/>
  <c r="E146" i="2" s="1"/>
  <c r="F48" i="6"/>
  <c r="G48" i="6" s="1"/>
  <c r="F44" i="6"/>
  <c r="G44" i="6" s="1"/>
  <c r="F40" i="6"/>
  <c r="G40" i="6" s="1"/>
  <c r="F36" i="6"/>
  <c r="G36" i="6" s="1"/>
  <c r="F33" i="6"/>
  <c r="G33" i="6" s="1"/>
  <c r="G15" i="6"/>
  <c r="G16" i="6"/>
  <c r="F14" i="6"/>
  <c r="G14" i="6" s="1"/>
  <c r="F13" i="6"/>
  <c r="G13" i="6" s="1"/>
  <c r="AM65" i="4" l="1"/>
  <c r="E2" i="24" s="1"/>
  <c r="H75" i="24"/>
  <c r="E74" i="24"/>
  <c r="N69" i="24"/>
  <c r="H74" i="24"/>
  <c r="J44" i="24"/>
  <c r="J55" i="24" s="1"/>
  <c r="CT124" i="8"/>
  <c r="CT125" i="8" s="1"/>
  <c r="CT126" i="8" s="1"/>
  <c r="CT127" i="8" s="1"/>
  <c r="DN124" i="8"/>
  <c r="DN125" i="8" s="1"/>
  <c r="DN126" i="8" s="1"/>
  <c r="DN127" i="8" s="1"/>
  <c r="L44" i="24"/>
  <c r="L55" i="24" s="1"/>
  <c r="E55" i="24"/>
  <c r="E61" i="24" s="1"/>
  <c r="H55" i="24"/>
  <c r="K44" i="24"/>
  <c r="D55" i="24"/>
  <c r="F143" i="8"/>
  <c r="II13" i="24"/>
  <c r="JW375" i="7"/>
  <c r="IJ13" i="24" s="1"/>
  <c r="B44" i="24"/>
  <c r="EH123" i="8"/>
  <c r="EI123" i="8" s="1"/>
  <c r="G381" i="7"/>
  <c r="B62" i="24" s="1"/>
  <c r="EH124" i="8"/>
  <c r="G151" i="2"/>
  <c r="K151" i="2" s="1"/>
  <c r="F6" i="24"/>
  <c r="F10" i="24" s="1"/>
  <c r="E68" i="24" s="1"/>
  <c r="E71" i="24" s="1"/>
  <c r="AU65" i="4"/>
  <c r="F2" i="24" s="1"/>
  <c r="J5" i="24"/>
  <c r="J10" i="24" s="1"/>
  <c r="H68" i="24" s="1"/>
  <c r="H71" i="24" s="1"/>
  <c r="CA65" i="4"/>
  <c r="J2" i="24" s="1"/>
  <c r="L5" i="24"/>
  <c r="L10" i="24" s="1"/>
  <c r="K68" i="24" s="1"/>
  <c r="K71" i="24" s="1"/>
  <c r="CQ65" i="4"/>
  <c r="L2" i="24" s="1"/>
  <c r="B8" i="24"/>
  <c r="B6" i="24"/>
  <c r="B5" i="24"/>
  <c r="B4" i="24"/>
  <c r="O65" i="4"/>
  <c r="B7" i="24"/>
  <c r="H381" i="7"/>
  <c r="B63" i="24" s="1"/>
  <c r="B75" i="24" s="1"/>
  <c r="H261" i="2"/>
  <c r="F148" i="2"/>
  <c r="G148" i="2" s="1"/>
  <c r="H149" i="2"/>
  <c r="F146" i="2"/>
  <c r="J146" i="2" s="1"/>
  <c r="I146" i="2"/>
  <c r="H268" i="2"/>
  <c r="K261" i="2"/>
  <c r="L261" i="2"/>
  <c r="I262" i="2"/>
  <c r="D263" i="2"/>
  <c r="L262" i="2"/>
  <c r="K262" i="2"/>
  <c r="J262" i="2"/>
  <c r="D175" i="22"/>
  <c r="I174" i="22"/>
  <c r="K174" i="22"/>
  <c r="J174" i="22"/>
  <c r="L174" i="22" s="1"/>
  <c r="N174" i="22" s="1"/>
  <c r="N182" i="22" s="1"/>
  <c r="D147" i="2"/>
  <c r="D148" i="2" s="1"/>
  <c r="E153" i="2"/>
  <c r="H61" i="24" l="1"/>
  <c r="B55" i="24"/>
  <c r="B61" i="24" s="1"/>
  <c r="K55" i="24"/>
  <c r="B74" i="24"/>
  <c r="H151" i="2"/>
  <c r="L151" i="2" s="1"/>
  <c r="M52" i="24" s="1"/>
  <c r="G146" i="2"/>
  <c r="K146" i="2" s="1"/>
  <c r="B2" i="24"/>
  <c r="B10" i="24"/>
  <c r="B68" i="24" s="1"/>
  <c r="G390" i="7"/>
  <c r="G394" i="7" s="1"/>
  <c r="IH13" i="24"/>
  <c r="H147" i="2"/>
  <c r="L147" i="2" s="1"/>
  <c r="F153" i="2"/>
  <c r="H148" i="2"/>
  <c r="L148" i="2" s="1"/>
  <c r="I147" i="2"/>
  <c r="K147" i="2"/>
  <c r="J147" i="2"/>
  <c r="I148" i="2"/>
  <c r="J148" i="2"/>
  <c r="K148" i="2"/>
  <c r="L263" i="2"/>
  <c r="D264" i="2"/>
  <c r="I263" i="2"/>
  <c r="J263" i="2"/>
  <c r="K263" i="2"/>
  <c r="D176" i="22"/>
  <c r="I175" i="22"/>
  <c r="K175" i="22"/>
  <c r="J175" i="22"/>
  <c r="D149" i="2"/>
  <c r="B71" i="24" l="1"/>
  <c r="N71" i="24" s="1"/>
  <c r="N68" i="24"/>
  <c r="H146" i="2"/>
  <c r="H153" i="2" s="1"/>
  <c r="G153" i="2"/>
  <c r="M49" i="24"/>
  <c r="M48" i="24"/>
  <c r="F394" i="7"/>
  <c r="H390" i="7"/>
  <c r="H394" i="7" s="1"/>
  <c r="L175" i="22"/>
  <c r="Q175" i="22" s="1"/>
  <c r="Q182" i="22" s="1"/>
  <c r="I149" i="2"/>
  <c r="K149" i="2"/>
  <c r="J149" i="2"/>
  <c r="L149" i="2"/>
  <c r="K264" i="2"/>
  <c r="J264" i="2"/>
  <c r="D265" i="2"/>
  <c r="L264" i="2"/>
  <c r="I264" i="2"/>
  <c r="D177" i="22"/>
  <c r="I176" i="22"/>
  <c r="J176" i="22"/>
  <c r="K176" i="22"/>
  <c r="D150" i="2"/>
  <c r="L146" i="2" l="1"/>
  <c r="M50" i="24"/>
  <c r="I150" i="2"/>
  <c r="I153" i="2" s="1"/>
  <c r="K150" i="2"/>
  <c r="K153" i="2" s="1"/>
  <c r="K62" i="24" s="1"/>
  <c r="J150" i="2"/>
  <c r="J153" i="2" s="1"/>
  <c r="K63" i="24" s="1"/>
  <c r="L150" i="2"/>
  <c r="J265" i="2"/>
  <c r="J268" i="2" s="1"/>
  <c r="I265" i="2"/>
  <c r="I268" i="2" s="1"/>
  <c r="L265" i="2"/>
  <c r="K265" i="2"/>
  <c r="K268" i="2" s="1"/>
  <c r="L176" i="22"/>
  <c r="D178" i="22"/>
  <c r="I177" i="22"/>
  <c r="J177" i="22"/>
  <c r="K177" i="22"/>
  <c r="K75" i="24" l="1"/>
  <c r="N75" i="24" s="1"/>
  <c r="N63" i="24"/>
  <c r="K74" i="24"/>
  <c r="N74" i="24" s="1"/>
  <c r="N62" i="24"/>
  <c r="M47" i="24"/>
  <c r="M51" i="24"/>
  <c r="L153" i="2"/>
  <c r="L268" i="2"/>
  <c r="L270" i="2" s="1"/>
  <c r="L177" i="22"/>
  <c r="S177" i="22" s="1"/>
  <c r="S182" i="22" s="1"/>
  <c r="D179" i="22"/>
  <c r="I178" i="22"/>
  <c r="J178" i="22"/>
  <c r="K178" i="22"/>
  <c r="R176" i="22"/>
  <c r="R182" i="22" s="1"/>
  <c r="M53" i="24" l="1"/>
  <c r="L178" i="22"/>
  <c r="T178" i="22" s="1"/>
  <c r="T182" i="22" s="1"/>
  <c r="I179" i="22"/>
  <c r="I182" i="22" s="1"/>
  <c r="I190" i="22" s="1"/>
  <c r="J179" i="22"/>
  <c r="K179" i="22"/>
  <c r="K182" i="22" s="1"/>
  <c r="K190" i="22" s="1"/>
  <c r="N55" i="24" l="1"/>
  <c r="M55" i="24"/>
  <c r="K61" i="24" s="1"/>
  <c r="L179" i="22"/>
  <c r="L182" i="22" s="1"/>
  <c r="L190" i="22" s="1"/>
  <c r="J182" i="22"/>
  <c r="J190" i="22" s="1"/>
  <c r="N61" i="24" l="1"/>
</calcChain>
</file>

<file path=xl/sharedStrings.xml><?xml version="1.0" encoding="utf-8"?>
<sst xmlns="http://schemas.openxmlformats.org/spreadsheetml/2006/main" count="1566" uniqueCount="474">
  <si>
    <t>Date</t>
  </si>
  <si>
    <t>Description</t>
  </si>
  <si>
    <t>TPS</t>
  </si>
  <si>
    <t>TVQ</t>
  </si>
  <si>
    <t>essence</t>
  </si>
  <si>
    <t>Récl TPS</t>
  </si>
  <si>
    <t>Récl TVQ</t>
  </si>
  <si>
    <t>prorata</t>
  </si>
  <si>
    <t>TOTAL</t>
  </si>
  <si>
    <t>Achat de stock</t>
  </si>
  <si>
    <t>AcS</t>
  </si>
  <si>
    <t>CODE</t>
  </si>
  <si>
    <t>Pour les gens travaillant en construction (matériaux) , en magasin, ou dans le but de revendre.</t>
  </si>
  <si>
    <t>Sous-traitance</t>
  </si>
  <si>
    <t>SoT</t>
  </si>
  <si>
    <t>Publicité</t>
  </si>
  <si>
    <t>Pub</t>
  </si>
  <si>
    <t>Frais de Représentation</t>
  </si>
  <si>
    <t>carte affaire, site web, dépliant…</t>
  </si>
  <si>
    <t>FrR</t>
  </si>
  <si>
    <t>Assurances</t>
  </si>
  <si>
    <t>Ass</t>
  </si>
  <si>
    <t>Intérêt</t>
  </si>
  <si>
    <t>Int</t>
  </si>
  <si>
    <t>Taxes d'affaires, Permis et cotisation</t>
  </si>
  <si>
    <t>Si vous faites partie d'une association ou d'un ordre professionnel, les frais sont déductibles.</t>
  </si>
  <si>
    <t>PeC</t>
  </si>
  <si>
    <t>Frais de bureau</t>
  </si>
  <si>
    <t>Papeterie, crayons, agrafeuse, dossiers, classeurs…</t>
  </si>
  <si>
    <t>FrB</t>
  </si>
  <si>
    <t>Fourniture</t>
  </si>
  <si>
    <t>Fou</t>
  </si>
  <si>
    <t>Frais comptable ou juridique</t>
  </si>
  <si>
    <t>Les frais de comptabtilité ou si vous engager un avocat pour une raison quelconque</t>
  </si>
  <si>
    <t>FCJ</t>
  </si>
  <si>
    <t>frais de gestion, administration</t>
  </si>
  <si>
    <t>FGA</t>
  </si>
  <si>
    <t>Loyer</t>
  </si>
  <si>
    <t xml:space="preserve">Le loyer commercial seulement, n'inscrivez pas votre loyer personnel. </t>
  </si>
  <si>
    <t>Entretien Réparation</t>
  </si>
  <si>
    <t>Réparation d'équipement, de local commercial</t>
  </si>
  <si>
    <t>EnR</t>
  </si>
  <si>
    <t>Impôt Foncier</t>
  </si>
  <si>
    <t>ImF</t>
  </si>
  <si>
    <t>Services Publics</t>
  </si>
  <si>
    <t>Téléphone commercial, cellulaire, internet commercial. N'inscrivez aucun service résidentiel ici (les inscrire dans l'onglet dépense loyer)</t>
  </si>
  <si>
    <t>SeP</t>
  </si>
  <si>
    <t>Frais de Voyage</t>
  </si>
  <si>
    <t>Hôtels, avion, déplacements, tout est déductible, tant que vous voyagez rééellement pour affaire</t>
  </si>
  <si>
    <t>FrV</t>
  </si>
  <si>
    <t>Livraison, Transport Messagerie</t>
  </si>
  <si>
    <t>Si vous expédiez régulierement des colis, incrivez vos dépenses ici</t>
  </si>
  <si>
    <t>LTM</t>
  </si>
  <si>
    <t>Autre dépenses</t>
  </si>
  <si>
    <t>AuD</t>
  </si>
  <si>
    <t>Engager quelqu'un à contrat pour faire une partie du travail (non-employé, travailleur autonome lui aussi)</t>
  </si>
  <si>
    <t>Cotisation annuelle Mastercard</t>
  </si>
  <si>
    <t xml:space="preserve"> Publicité Canada 411</t>
  </si>
  <si>
    <t>Service de prise de rendez-vous en ligne (serveur australien pas de TPS/TVQ)</t>
  </si>
  <si>
    <t>Abonnnement Protégez-Vous (approx 25% utlisation personelle)</t>
  </si>
  <si>
    <t>Papeterie Le Plateau (papier et cartouche imprimante</t>
  </si>
  <si>
    <t>FIDO (approx. 50% utlisation personnelle)</t>
  </si>
  <si>
    <t>Déjeuner La Poule Pondue (Meeting avec gens d'affaire)</t>
  </si>
  <si>
    <t>Cotisation annuelle Ordre des Turlututus Volants</t>
  </si>
  <si>
    <t>Loyer mensuel (Bureau sur Masson)</t>
  </si>
  <si>
    <t>Loyer pourcentage (Clinique Au Joyeux Patient)</t>
  </si>
  <si>
    <t>Assurance Professionnel (les assurances ont une taxe spéciale de 9% non remboursable TPS/TVQ)</t>
  </si>
  <si>
    <t xml:space="preserve">Impôt Laplante (Rapport d'impôt) </t>
  </si>
  <si>
    <t>Achat 200 livres "La force de vaincre son courage à deux mains" pour la revente</t>
  </si>
  <si>
    <t>Livre "Comment bâtir son entreprise" (Les livres uniquement TPS)</t>
  </si>
  <si>
    <t>Achat 3 bundles de gee prock pour les contrats de platreries</t>
  </si>
  <si>
    <t>Aiguilles d'Acupuncture</t>
  </si>
  <si>
    <t>Frais de congrès, formation continue</t>
  </si>
  <si>
    <t>FCF</t>
  </si>
  <si>
    <t>Stage pratique "Comment intervenir dans les cas de dépression majeure chez les coléoptères"</t>
  </si>
  <si>
    <t>Billet d'Avion Montréal - New York pour la conférence "Quoi faire en cas d'apocalypse H1N1)</t>
  </si>
  <si>
    <t>Hôtel New York (dépense étrangère, pas de TPS/TVQ)</t>
  </si>
  <si>
    <t>Restaurants New York (dépense étrangère, pas de TPS/TVQ)</t>
  </si>
  <si>
    <r>
      <t xml:space="preserve">Les frais engagés en repas pour rencontrer des clients ou discuter affaires avec d'éventuels partenaires, ou lorsque vous devez dormir à l'extérieur. </t>
    </r>
    <r>
      <rPr>
        <b/>
        <u/>
        <sz val="11"/>
        <color theme="1"/>
        <rFont val="Calibri"/>
        <family val="2"/>
        <scheme val="minor"/>
      </rPr>
      <t>Toujours déductible à 50%. Inscrivez 0,5 dans la colonne prorata</t>
    </r>
  </si>
  <si>
    <t>Expédition FedEx livre "La Force de Vaincre son Courage à Deux Mains"</t>
  </si>
  <si>
    <t>Descrption / Nom du client</t>
  </si>
  <si>
    <t>Vente de 1 livre "La force de vaincre son courage à deux mains" TVQ non chargée sur livres</t>
  </si>
  <si>
    <t>Traitement M. Vert, Géant</t>
  </si>
  <si>
    <t>Contrat Gee Prock chez Mme Des Framboises</t>
  </si>
  <si>
    <t>REVENUS</t>
  </si>
  <si>
    <t>Vente du  tableau ''Le  Moine Allaire''</t>
  </si>
  <si>
    <t>Épilation M. Ginet Robidoux</t>
  </si>
  <si>
    <t>Contrat Déboisement M. Yvon Haché-Dubois</t>
  </si>
  <si>
    <t>etc…</t>
  </si>
  <si>
    <t xml:space="preserve">Rapport impôt Yvon Compté </t>
  </si>
  <si>
    <t>Coupe de cheveux M. Desbiens</t>
  </si>
  <si>
    <t>Gig de musique Bar Les Effleureuses</t>
  </si>
  <si>
    <t>INSTRUCTIONS GÉNÉRALES</t>
  </si>
  <si>
    <t>COMMENT REMPLIR CETTE SECTION</t>
  </si>
  <si>
    <t>prorata ( 0 à 1)</t>
  </si>
  <si>
    <t>EXEMPLE</t>
  </si>
  <si>
    <t>AMORTISSEMENT</t>
  </si>
  <si>
    <t>Prix</t>
  </si>
  <si>
    <t>Laser Modulo 100</t>
  </si>
  <si>
    <t>Cloueuse automatique</t>
  </si>
  <si>
    <t>Ordinateur Windows vista</t>
  </si>
  <si>
    <t>VENTE DE MES VIEUX ÉQUIPEMENTS</t>
  </si>
  <si>
    <t>ACHAT DE NOUVEAUX ÉQUIPEMENTS</t>
  </si>
  <si>
    <t>Prix total</t>
  </si>
  <si>
    <t>Table de traitement en bois</t>
  </si>
  <si>
    <t>Table de traitement électrique</t>
  </si>
  <si>
    <t>Cloueuse automatique 200 clous/min</t>
  </si>
  <si>
    <t>Amplificateur ''Shfa Dubrwi''</t>
  </si>
  <si>
    <t>Importation  mixeur DJ EXTREME (achat fait à l'extérieur du pays pas de TPS/TVQ)</t>
  </si>
  <si>
    <t>Coût hors TPS/TVQ</t>
  </si>
  <si>
    <t>DÉPENSE DE VOITURE</t>
  </si>
  <si>
    <t>Pour correctement calculer ce que vous a coûté votre voiture, vous devez le calculer au prorata. Il faut donc calculer la totalité des frais encourus par la voiture (essence, assurance, license, SAAQ, réparation, etc…) et le multiplier par un prorata juste. Pour correctement calculer le prorata, il faut avec exactitude calculer les km parcouru pour le travail vs le total des km parcouru par la voiture durant l'année.</t>
  </si>
  <si>
    <t>marque, modèle et année de la voiture</t>
  </si>
  <si>
    <t>Odomètre au 1er janvier de l'année en cours</t>
  </si>
  <si>
    <t>Odomètre au 31 décembre de l'année en cours</t>
  </si>
  <si>
    <t>Information sur la voiture actuelle</t>
  </si>
  <si>
    <t>Information sur voiture achetée en cours d'année</t>
  </si>
  <si>
    <t>Information sur voiture vendue en cours d'année</t>
  </si>
  <si>
    <t xml:space="preserve">Odomètre au 1er jour de l'achat </t>
  </si>
  <si>
    <t>Odomètre au jour de la vente</t>
  </si>
  <si>
    <t>Prix vendu</t>
  </si>
  <si>
    <t>Valeurs approximative au 1er janvier (si jamais déclaré)</t>
  </si>
  <si>
    <t xml:space="preserve">À remplir si vous avez gardé la même voiture tout l'année </t>
  </si>
  <si>
    <t xml:space="preserve">À remplir si vous avez acheté une voiture durant l'année (neuve ou usagée) </t>
  </si>
  <si>
    <t>À remplir si vous avez vendu votre voiture durant l'année</t>
  </si>
  <si>
    <t>Total du déplacement</t>
  </si>
  <si>
    <t>Prix payé, sans taxes</t>
  </si>
  <si>
    <t>TVQ (s'il y a lieu)</t>
  </si>
  <si>
    <t>TPS (S'il y a lieu)</t>
  </si>
  <si>
    <t>date</t>
  </si>
  <si>
    <t>Km total pour entreprise</t>
  </si>
  <si>
    <t>Carnet des déplacements*</t>
  </si>
  <si>
    <t>Déplacement 2e clinique Verdun</t>
  </si>
  <si>
    <t>distance aller-retour</t>
  </si>
  <si>
    <t>Service à domicile Mme Green</t>
  </si>
  <si>
    <t>Déplacement Rimouski Conférence</t>
  </si>
  <si>
    <t>Hopital Lassalle accouchement</t>
  </si>
  <si>
    <t>Livraison de 2500 kg gomme (Caries+ inc. Chibougamau)</t>
  </si>
  <si>
    <t>Rénovations chez Gilles Girard</t>
  </si>
  <si>
    <t>* Les déplacements pour aller de votre domicile au principal lieu d'affaire ne peuvent être comptabilisés.</t>
  </si>
  <si>
    <t>km total de toutes les voitures durant l'année</t>
  </si>
  <si>
    <t>prorata pour dépenses admissibles</t>
  </si>
  <si>
    <t>Carnet des dépenses*</t>
  </si>
  <si>
    <t>changement d'huile</t>
  </si>
  <si>
    <t>changement de pneu</t>
  </si>
  <si>
    <t>réparation</t>
  </si>
  <si>
    <t>SAAQ</t>
  </si>
  <si>
    <t>Permis de conduire (Pas de TPS/TVQ)</t>
  </si>
  <si>
    <t>Immatriculation  (Pas de TPS/TVQ)</t>
  </si>
  <si>
    <t>Hyundai Élantra 2007</t>
  </si>
  <si>
    <t>Essence</t>
  </si>
  <si>
    <t>Ess</t>
  </si>
  <si>
    <t>Assurance</t>
  </si>
  <si>
    <t>Entretien / Réparation</t>
  </si>
  <si>
    <t>Immatriculation / Permis</t>
  </si>
  <si>
    <t>Loc</t>
  </si>
  <si>
    <t>Code</t>
  </si>
  <si>
    <t>Prorata</t>
  </si>
  <si>
    <t>Total</t>
  </si>
  <si>
    <t>Toyota Corolla 2014</t>
  </si>
  <si>
    <t>Montant sans taxes</t>
  </si>
  <si>
    <t>Distance parcourue pour fins commerciale durant l'année :</t>
  </si>
  <si>
    <t xml:space="preserve">Total des km parcouru par la voiture </t>
  </si>
  <si>
    <t>Montant avec taxes</t>
  </si>
  <si>
    <t>Assurances (payé une fois l'an, pas de TPS/TVQ)</t>
  </si>
  <si>
    <t>Montant total (tx incl)</t>
  </si>
  <si>
    <t xml:space="preserve">Location </t>
  </si>
  <si>
    <t>Assurance (pas de TPS/TVQ)</t>
  </si>
  <si>
    <t>Immatriculation / Permis (pas de TPS/TVQ)</t>
  </si>
  <si>
    <t>N'inscrivez Aucune donnée ici!!</t>
  </si>
  <si>
    <t>Surface utilisée pour affaire (m2)</t>
  </si>
  <si>
    <t>Surface totale de l'appartement (m2)</t>
  </si>
  <si>
    <t>Électricité</t>
  </si>
  <si>
    <t>Gaz</t>
  </si>
  <si>
    <t>mars</t>
  </si>
  <si>
    <t>avril</t>
  </si>
  <si>
    <t>mai</t>
  </si>
  <si>
    <t>juin</t>
  </si>
  <si>
    <t>juillet</t>
  </si>
  <si>
    <t>août</t>
  </si>
  <si>
    <t>Laser super duper Hi Tech</t>
  </si>
  <si>
    <t>- Inscrivez ici tous les équipements que vous avez acheté durant l'année, dépassant 200$. Si votre équipement a coûté moins de 200$ vous pouvez inscrire la dépense dans le mois associé en tant que ''Fourniture'' (Code : Fou)</t>
  </si>
  <si>
    <t xml:space="preserve"> - Inscrivez également les équipements que vous avez vendu et qui vous ont été utile pour votre travail durant les années antérieures (n'incluez pas l'équipement directement dédié à la revente)</t>
  </si>
  <si>
    <t>Carnet des déplacements***</t>
  </si>
  <si>
    <t>*** Les déplacements pour aller de votre domicile au principal lieu d'affaire ne peuvent être comptabilisés.</t>
  </si>
  <si>
    <t>Prix payé, SANS TAXES</t>
  </si>
  <si>
    <t>JANVIER</t>
  </si>
  <si>
    <t xml:space="preserve">- Si vous utilisez certaines dépenses à des fins personnelles (exemple cellulaire, revues pour salles d'attente) inscrivez le prorata affaire approximatif dans la colonne désignée. Si votre dépense est entièrement pour l'entreprise, inscrivez 1. </t>
  </si>
  <si>
    <t>Si vous n'êtes pas en mesure de classifier une dépense, inscrivez un descriptif très clair dans la section description</t>
  </si>
  <si>
    <r>
      <t>Tous les cours en lien avec votre formation peut être inscrit ici, Si votre institution fournie un</t>
    </r>
    <r>
      <rPr>
        <b/>
        <sz val="11"/>
        <color theme="1"/>
        <rFont val="Calibri"/>
        <family val="2"/>
        <scheme val="minor"/>
      </rPr>
      <t xml:space="preserve"> T2202 "frais de scolarité"</t>
    </r>
    <r>
      <rPr>
        <sz val="11"/>
        <color theme="1"/>
        <rFont val="Calibri"/>
        <family val="2"/>
        <scheme val="minor"/>
      </rPr>
      <t>, svp le fournir</t>
    </r>
  </si>
  <si>
    <t xml:space="preserve">TABLEAUX À REMPLIR : </t>
  </si>
  <si>
    <t>- N'inscrivez des données que dans les cases jaunes pâles</t>
  </si>
  <si>
    <t>Exemple :</t>
  </si>
  <si>
    <t>- Si un équipement a également une vocation personnelle, inscrire le prorata pour utilisation commerciale (par exemple 70% du temps d'utilisation de votre ordinateur est pour affaire, inscrivez 0,7). Si l'équipement est uniquement pour affaire, inscrivez 1.</t>
  </si>
  <si>
    <t>ATTENTION!</t>
  </si>
  <si>
    <t>Loyer résidentiel</t>
  </si>
  <si>
    <t>Tout type d'assurance</t>
  </si>
  <si>
    <t>Livres</t>
  </si>
  <si>
    <t>Voiture usagée</t>
  </si>
  <si>
    <t>Immatriculation SAAQ</t>
  </si>
  <si>
    <t>Permis de Conduire</t>
  </si>
  <si>
    <t>OUI (5%)</t>
  </si>
  <si>
    <t>OUI (9.5%)</t>
  </si>
  <si>
    <t>Dépenses à l'étranger (commande en ligne, voyage affaire…)</t>
  </si>
  <si>
    <t>Location à contrat (mensualités)</t>
  </si>
  <si>
    <r>
      <t>- Si vous louez à contrat votre voiture, inscrivez vos mensualité dans le "</t>
    </r>
    <r>
      <rPr>
        <b/>
        <sz val="11"/>
        <color theme="1"/>
        <rFont val="Calibri"/>
        <family val="2"/>
        <scheme val="minor"/>
      </rPr>
      <t>Carnet des dépenses</t>
    </r>
    <r>
      <rPr>
        <sz val="11"/>
        <color theme="1"/>
        <rFont val="Calibri"/>
        <family val="2"/>
        <scheme val="minor"/>
      </rPr>
      <t>" sous le code "</t>
    </r>
    <r>
      <rPr>
        <b/>
        <sz val="11"/>
        <color theme="1"/>
        <rFont val="Calibri"/>
        <family val="2"/>
        <scheme val="minor"/>
      </rPr>
      <t>Loc</t>
    </r>
    <r>
      <rPr>
        <sz val="11"/>
        <color theme="1"/>
        <rFont val="Calibri"/>
        <family val="2"/>
        <scheme val="minor"/>
      </rPr>
      <t>"</t>
    </r>
  </si>
  <si>
    <r>
      <t>- Remplissez le "</t>
    </r>
    <r>
      <rPr>
        <b/>
        <sz val="11"/>
        <color theme="1"/>
        <rFont val="Calibri"/>
        <family val="2"/>
        <scheme val="minor"/>
      </rPr>
      <t>Carnet des Déplacements</t>
    </r>
    <r>
      <rPr>
        <sz val="11"/>
        <color theme="1"/>
        <rFont val="Calibri"/>
        <family val="2"/>
        <scheme val="minor"/>
      </rPr>
      <t>" en donnant une description claire de la raison de votre déplacement</t>
    </r>
  </si>
  <si>
    <r>
      <t>- Remplissez le "</t>
    </r>
    <r>
      <rPr>
        <b/>
        <sz val="11"/>
        <color theme="1"/>
        <rFont val="Calibri"/>
        <family val="2"/>
        <scheme val="minor"/>
      </rPr>
      <t>Carnet des Dépenses</t>
    </r>
    <r>
      <rPr>
        <sz val="11"/>
        <color theme="1"/>
        <rFont val="Calibri"/>
        <family val="2"/>
        <scheme val="minor"/>
      </rPr>
      <t>" en donnant une description claire des dépenses et en y associant le bon code</t>
    </r>
  </si>
  <si>
    <t>Voiture</t>
  </si>
  <si>
    <r>
      <t>-Remplissez les tableaux "</t>
    </r>
    <r>
      <rPr>
        <b/>
        <sz val="11"/>
        <color theme="1"/>
        <rFont val="Calibri"/>
        <family val="2"/>
        <scheme val="minor"/>
      </rPr>
      <t>Voiture</t>
    </r>
    <r>
      <rPr>
        <sz val="11"/>
        <color theme="1"/>
        <rFont val="Calibri"/>
        <family val="2"/>
        <scheme val="minor"/>
      </rPr>
      <t>"</t>
    </r>
  </si>
  <si>
    <t>Stationnement</t>
  </si>
  <si>
    <t>Sta</t>
  </si>
  <si>
    <t>Stationnement traitement domicile. M. Ménard</t>
  </si>
  <si>
    <t>Stationnement (déductible à 100%)</t>
  </si>
  <si>
    <t>TVQ à récl.</t>
  </si>
  <si>
    <t>TPS à récl.</t>
  </si>
  <si>
    <t>- Ne remplissez que les case surlignées en jaune pâle</t>
  </si>
  <si>
    <t>RÉSUMÉ VOITURE</t>
  </si>
  <si>
    <t>- Les données finales se retrouvent dans le tableau "Résumé Voiture" n'inscrivez rien dans cette section.</t>
  </si>
  <si>
    <t>- Si vous devez produire un rapport trimestriel, il est préférable de faire une correction en fin d'année pour récupérer la TPS/TVQ sur les dépenses de voiture. En effet, le gouvernement exige le prorata moyen sur toute l'année pour calculer les dépense de voiture, alors que le prorata est différent d'un trimestre à l'autre.</t>
  </si>
  <si>
    <t>Assurances professionnelles, responsabilité civile, invalidités… Tout type d'assurance que vous payez en lien avec votre travail (TOUJOURS NON TAXABLE TPS /TVQ)</t>
  </si>
  <si>
    <t xml:space="preserve">Tout type d'intérêt (prêt, maison, voiture) </t>
  </si>
  <si>
    <t>Si vous avez obtenu un prêt de la banque pour vous lancer en affaire, les intérêts sont déductibles  (TOUJOURS NON TAXABLE TPS /TVQ)</t>
  </si>
  <si>
    <t>Si vous payez des taxes à la ville pour être en affaire, inscrivez-les ici. SI elles sont incluses dans votre loyer commercial, n'inscrivez rien  (TOUJOURS NON TAXABLE TPS /TVQ)</t>
  </si>
  <si>
    <t>RECETTE TOTALES (TX incl)</t>
  </si>
  <si>
    <t xml:space="preserve">TPS à remettre (recevoir) NET </t>
  </si>
  <si>
    <t>TVQ à remettre (recevoir) NET</t>
  </si>
  <si>
    <t>TVQ perçue</t>
  </si>
  <si>
    <t>cash</t>
  </si>
  <si>
    <t>loyer st-eu</t>
  </si>
  <si>
    <t>matos acu</t>
  </si>
  <si>
    <t>Par exemple les frais associés Comprend également les frais bancaires</t>
  </si>
  <si>
    <t>Le matériel nécessaire au quotiden pour pratiquer votre travail. Un massothérapeute y déclare son huile, ses draps….  Un contracteur en rénovation y déclare le plâtre, les vis…</t>
  </si>
  <si>
    <t>- N'inscrivez que le montant total de votre dépense dans la colonne associée. (TPS et TVQ inclus si applicable)</t>
  </si>
  <si>
    <t>comptant</t>
  </si>
  <si>
    <t>chèque</t>
  </si>
  <si>
    <t>chq</t>
  </si>
  <si>
    <t>carte de crédit</t>
  </si>
  <si>
    <t>crd</t>
  </si>
  <si>
    <t>carte de débit</t>
  </si>
  <si>
    <t>dbt</t>
  </si>
  <si>
    <t>PayPal</t>
  </si>
  <si>
    <t>pyl</t>
  </si>
  <si>
    <r>
      <t>- Si vous avez des doutes après avoir lu les instructions, étudiez l'onglet '</t>
    </r>
    <r>
      <rPr>
        <b/>
        <sz val="11"/>
        <color theme="1"/>
        <rFont val="Calibri"/>
        <family val="2"/>
        <scheme val="minor"/>
      </rPr>
      <t>'Exemple</t>
    </r>
    <r>
      <rPr>
        <sz val="11"/>
        <color theme="1"/>
        <rFont val="Calibri"/>
        <family val="2"/>
        <scheme val="minor"/>
      </rPr>
      <t>''. Vous y trouverez à peu près toutes les possibilités de dépenses et de revenus, avec ou sans taxes.</t>
    </r>
  </si>
  <si>
    <t>- N'inscrivez des montants que dans les cases jaune pâle.</t>
  </si>
  <si>
    <r>
      <t>- Dans la section "</t>
    </r>
    <r>
      <rPr>
        <b/>
        <sz val="11"/>
        <color theme="1"/>
        <rFont val="Calibri"/>
        <family val="2"/>
        <scheme val="minor"/>
      </rPr>
      <t>REVENUS</t>
    </r>
    <r>
      <rPr>
        <sz val="11"/>
        <color theme="1"/>
        <rFont val="Calibri"/>
        <family val="2"/>
        <scheme val="minor"/>
      </rPr>
      <t xml:space="preserve">" incscirvez tout vos revenus provenant de votre entreprise. N'inscrivez pas de salaire (si vous êtes également employé) ni d'allocation gouvernementales. (TPS, crédit de solidarité, allocations familiales) </t>
    </r>
  </si>
  <si>
    <t>TPS Perçue</t>
  </si>
  <si>
    <t>DÉPENSES COURANTES</t>
  </si>
  <si>
    <t>DÉPENSES DE RÉSIDENCE</t>
  </si>
  <si>
    <t>TYPES DE DÉPENSES COURANTES</t>
  </si>
  <si>
    <t>TYPE DE DÉPENSE DE RÉSIDENCE</t>
  </si>
  <si>
    <t>HQ</t>
  </si>
  <si>
    <t>gaz</t>
  </si>
  <si>
    <t>AssH</t>
  </si>
  <si>
    <t>Assurances Habitation (pas de TPS/TVQ)</t>
  </si>
  <si>
    <t>LoyR</t>
  </si>
  <si>
    <t>web</t>
  </si>
  <si>
    <t>TxF</t>
  </si>
  <si>
    <t>Entretien Réparation Résidentiel</t>
  </si>
  <si>
    <t>Internet Résidentiel</t>
  </si>
  <si>
    <t>CALCUL DU PRORATA DES DÉPENSES DE RÉSIDENCE</t>
  </si>
  <si>
    <t>***Il ne s'agit pas des paiements hypothécaires, mais bien d'intérêts, la part intérêt qui se trouve dans votre mensualité hypothécaire. Si vous n'avez pas cette information contactez votre banque et demandez combien d'intérêt au total ont été payé sur votre résidence au cours de l'année</t>
  </si>
  <si>
    <t>Loyer Résidentiel (pas de TPS/TVQ) (locataire uniquement)</t>
  </si>
  <si>
    <t>ERR</t>
  </si>
  <si>
    <t>ItH</t>
  </si>
  <si>
    <t>LoyC</t>
  </si>
  <si>
    <t>loyR</t>
  </si>
  <si>
    <t>Intérêts hypothécaires*** (pas de TPS/TVQ) (propriétaire)</t>
  </si>
  <si>
    <t>Taxes municipales et scolaires (pas de TPS/TVQ) (propriétaire)</t>
  </si>
  <si>
    <t>TOTAL DÉPENSES  (sans taxes)</t>
  </si>
  <si>
    <t>Sous-total</t>
  </si>
  <si>
    <t>TOTAL DÉPENSES</t>
  </si>
  <si>
    <t>REVENU NET (AVANT IMPÔT)</t>
  </si>
  <si>
    <t>Sous-Total</t>
  </si>
  <si>
    <t>N/A</t>
  </si>
  <si>
    <t>MONTANTS PRORATÉS</t>
  </si>
  <si>
    <t>Montant Total tx incl.</t>
  </si>
  <si>
    <t>Montant sans tx</t>
  </si>
  <si>
    <t>DÉPENSES TOTALES</t>
  </si>
  <si>
    <t>Dépense admise avec taxes</t>
  </si>
  <si>
    <t>Dépense adm. Sans taxes</t>
  </si>
  <si>
    <t>MONTANT PRORATÉ</t>
  </si>
  <si>
    <t>Dépense adm tx incl.</t>
  </si>
  <si>
    <t>Dépenses adm. sans tx</t>
  </si>
  <si>
    <t>Montant Sans tx</t>
  </si>
  <si>
    <t>TYPE DE PAIEMENTS</t>
  </si>
  <si>
    <t>- Ne vous souciez pas de la dépense associée à votre achat, Impôt Laplante se chargera de calculer la perte de valeur et l'amortissement.</t>
  </si>
  <si>
    <t>Ordinateur Windows 8.1</t>
  </si>
  <si>
    <t>- Si vous voulez faire le suivi des revenus en liquide, carte de crédit, Paypal ou chèque, copiez-collez le code dans la colonne appropriée. (non-obligatoire)</t>
  </si>
  <si>
    <t>Montant proratés</t>
  </si>
  <si>
    <t xml:space="preserve">  </t>
  </si>
  <si>
    <t>Intérêts hypothécaires*** (pas de TPS/TVQ) (pour les propriétaire )</t>
  </si>
  <si>
    <t>Taxes municipales et scolaires (pas de TPS/TVQ) (pour les propriétaire)</t>
  </si>
  <si>
    <r>
      <t>- La secton "</t>
    </r>
    <r>
      <rPr>
        <b/>
        <sz val="11"/>
        <color theme="1"/>
        <rFont val="Calibri"/>
        <family val="2"/>
        <scheme val="minor"/>
      </rPr>
      <t>Type de dépenses courantes</t>
    </r>
    <r>
      <rPr>
        <sz val="11"/>
        <color theme="1"/>
        <rFont val="Calibri"/>
        <family val="2"/>
        <scheme val="minor"/>
      </rPr>
      <t>" vous donne une description de chaque type de dépense ainsi qu'un code associé. Copier-Coller le code dans la colonne apprpriée du tableau "D</t>
    </r>
    <r>
      <rPr>
        <b/>
        <sz val="11"/>
        <color theme="1"/>
        <rFont val="Calibri"/>
        <family val="2"/>
        <scheme val="minor"/>
      </rPr>
      <t>épense Courantes"</t>
    </r>
    <r>
      <rPr>
        <sz val="11"/>
        <color theme="1"/>
        <rFont val="Calibri"/>
        <family val="2"/>
        <scheme val="minor"/>
      </rPr>
      <t xml:space="preserve"> vis-à-vis la dépense associée.</t>
    </r>
  </si>
  <si>
    <r>
      <t>- Dans le tableau "</t>
    </r>
    <r>
      <rPr>
        <b/>
        <sz val="11"/>
        <color theme="1"/>
        <rFont val="Calibri"/>
        <family val="2"/>
        <scheme val="minor"/>
      </rPr>
      <t>Dépenses  Courantes</t>
    </r>
    <r>
      <rPr>
        <sz val="11"/>
        <color theme="1"/>
        <rFont val="Calibri"/>
        <family val="2"/>
        <scheme val="minor"/>
      </rPr>
      <t>", inscrivez la date et la description de la dépense, ainsi que le code associé.</t>
    </r>
  </si>
  <si>
    <r>
      <t>- N'inscrivez aucune dépense associée à votre résidence dans le tableau "</t>
    </r>
    <r>
      <rPr>
        <b/>
        <sz val="11"/>
        <color theme="1"/>
        <rFont val="Calibri"/>
        <family val="2"/>
        <scheme val="minor"/>
      </rPr>
      <t>Dépenses Courantes</t>
    </r>
    <r>
      <rPr>
        <sz val="11"/>
        <color theme="1"/>
        <rFont val="Calibri"/>
        <family val="2"/>
        <scheme val="minor"/>
      </rPr>
      <t>" Elles vont dans le tableau "</t>
    </r>
    <r>
      <rPr>
        <b/>
        <sz val="11"/>
        <color theme="1"/>
        <rFont val="Calibri"/>
        <family val="2"/>
        <scheme val="minor"/>
      </rPr>
      <t>Dépenses de Résidence</t>
    </r>
    <r>
      <rPr>
        <sz val="11"/>
        <color theme="1"/>
        <rFont val="Calibri"/>
        <family val="2"/>
        <scheme val="minor"/>
      </rPr>
      <t>"</t>
    </r>
  </si>
  <si>
    <r>
      <t>- Si vous utilisez fréquemment votre résidence pour le travail, remplissez le tableau "</t>
    </r>
    <r>
      <rPr>
        <b/>
        <sz val="11"/>
        <color theme="1"/>
        <rFont val="Calibri"/>
        <family val="2"/>
        <scheme val="minor"/>
      </rPr>
      <t>Dépense de Résidence</t>
    </r>
    <r>
      <rPr>
        <sz val="11"/>
        <color theme="1"/>
        <rFont val="Calibri"/>
        <family val="2"/>
        <scheme val="minor"/>
      </rPr>
      <t xml:space="preserve">''. </t>
    </r>
  </si>
  <si>
    <r>
      <rPr>
        <b/>
        <sz val="11"/>
        <color theme="1"/>
        <rFont val="Calibri"/>
        <family val="2"/>
        <scheme val="minor"/>
      </rPr>
      <t>PRORATA</t>
    </r>
    <r>
      <rPr>
        <sz val="11"/>
        <color theme="1"/>
        <rFont val="Calibri"/>
        <family val="2"/>
        <scheme val="minor"/>
      </rPr>
      <t xml:space="preserve"> (vous pouvez inscrire directement un prorata approximatif de l'espace que vous utilisez pour affaire de votre résidence)</t>
    </r>
  </si>
  <si>
    <t>Liv</t>
  </si>
  <si>
    <t>Les livres sont considérés comme de le fourniture (Fou) mais pour que les taxes soient calculées correctement (TPS 5%, TVQ 0%) inscrivez le code Liv pour tous livres achetés.</t>
  </si>
  <si>
    <t>- Si une dépense a été faites à l'étranger (serveur web étranger, voyage affaire, important d'équipement spécial…. ) Écrasez les valeurs de TPS et TVQ en inscrivant "0"</t>
  </si>
  <si>
    <r>
      <t xml:space="preserve">- La TPS et la TVQ se calculent automatiquement, de même que le montant de la dépense sans taxe. Normalement, si une dépense n'inclue pas de TPS et/ou de TVQ (ex : livres uniquement TPS, Assurance pas de TPS ni TVQ) le logiciel calcule automatiquement. </t>
    </r>
    <r>
      <rPr>
        <b/>
        <sz val="11"/>
        <color theme="1"/>
        <rFont val="Calibri"/>
        <family val="2"/>
        <scheme val="minor"/>
      </rPr>
      <t>Mais vérifiez toujours</t>
    </r>
    <r>
      <rPr>
        <sz val="11"/>
        <color theme="1"/>
        <rFont val="Calibri"/>
        <family val="2"/>
        <scheme val="minor"/>
      </rPr>
      <t xml:space="preserve">. </t>
    </r>
  </si>
  <si>
    <t>Comptant (sans taxe)</t>
  </si>
  <si>
    <t>Chèque (sans taxe)</t>
  </si>
  <si>
    <t>Carte de crédit (sans taxe)</t>
  </si>
  <si>
    <t>Carte de débit (sans taxe)</t>
  </si>
  <si>
    <t>PayPal (sans taxe)</t>
  </si>
  <si>
    <t>janvier</t>
  </si>
  <si>
    <t>février</t>
  </si>
  <si>
    <r>
      <t>- L'onglet "</t>
    </r>
    <r>
      <rPr>
        <b/>
        <sz val="11"/>
        <color theme="1"/>
        <rFont val="Calibri"/>
        <family val="2"/>
        <scheme val="minor"/>
      </rPr>
      <t>Résumé</t>
    </r>
    <r>
      <rPr>
        <sz val="11"/>
        <color theme="1"/>
        <rFont val="Calibri"/>
        <family val="2"/>
        <scheme val="minor"/>
      </rPr>
      <t>" vous donne le bilan financier de toute votre année. Avec ces données vous êtes prêts à remplir vos rapports de TPS/TVQ et votre rapport d'impôt!</t>
    </r>
  </si>
  <si>
    <t>Le logiciel calcule automatiquement la TPS et la TVQ pour arriver au montant sans taxe. Il arrive parfois que certains services ou produits ne sont pas soumis à la TPS et/ou la TVQ. En voici la liste. Le logiciel calcule automatiquement si un type de dépense contient ou non de la TPS et ou TVQ, sauf sous deux exception : Les dépenses à l'étranger (service web, équipement importé spécialisé, voyage d'affaire) et si vous faites affaire avec un petit fournisseur qui ne demande pas la TPS/TVQ. dans ces cas, écrasez les données et inscrivez 0 dans les cases appropriées</t>
  </si>
  <si>
    <t>Petit fournisseur de biens et services non-inscrit à la TPS/TVQ (ex. : sous-traitant professeur de yoga, photographe amateur, etc..)</t>
  </si>
  <si>
    <t>INSCRIVEZ-VOUS MÊME 0 DANS LES CASES APPROPRIÉES</t>
  </si>
  <si>
    <r>
      <t xml:space="preserve">Les frais engagés en repas pour rencontrer des clients ou discuter affaires avec d'éventuels partenaires, ou lorsque vous devez dormir à l'extérieur. </t>
    </r>
    <r>
      <rPr>
        <b/>
        <u/>
        <sz val="10"/>
        <color theme="1"/>
        <rFont val="Calibri"/>
        <family val="2"/>
        <scheme val="minor"/>
      </rPr>
      <t>Toujours déductible à 50%. Inscrivez 0,5 dans la colonne prorata</t>
    </r>
  </si>
  <si>
    <r>
      <t>Tous les cours en lien avec votre formation peut être inscrit ici, Si votre institution fournie un</t>
    </r>
    <r>
      <rPr>
        <b/>
        <sz val="10"/>
        <color theme="1"/>
        <rFont val="Calibri"/>
        <family val="2"/>
        <scheme val="minor"/>
      </rPr>
      <t xml:space="preserve"> T2202 "frais de scolarité"</t>
    </r>
    <r>
      <rPr>
        <sz val="10"/>
        <color theme="1"/>
        <rFont val="Calibri"/>
        <family val="2"/>
        <scheme val="minor"/>
      </rPr>
      <t>, svp le fournir</t>
    </r>
  </si>
  <si>
    <t>Frais bancaires, frais mensuels pour les machines à carte de crédit, service de rendez-vous en ligne</t>
  </si>
  <si>
    <t>- Vous pouvez ajouter ou supprimer des lignes si vous avez plus ou moins derevenus ou  dépenses, mais faites-le dans le milieu du tableau pour être certain que les totaux prennent en compte toutes les données</t>
  </si>
  <si>
    <t>- Si vous avez des doutes à savoir comment remplir cette section, un exemple se trouve au bas de la page</t>
  </si>
  <si>
    <r>
      <t>- l'onglet "</t>
    </r>
    <r>
      <rPr>
        <b/>
        <sz val="11"/>
        <color theme="1"/>
        <rFont val="Calibri"/>
        <family val="2"/>
        <scheme val="minor"/>
      </rPr>
      <t>Transition</t>
    </r>
    <r>
      <rPr>
        <sz val="11"/>
        <color theme="1"/>
        <rFont val="Calibri"/>
        <family val="2"/>
        <scheme val="minor"/>
      </rPr>
      <t>" sert de feuille de calcul pour l'onglet "</t>
    </r>
    <r>
      <rPr>
        <b/>
        <sz val="11"/>
        <color theme="1"/>
        <rFont val="Calibri"/>
        <family val="2"/>
        <scheme val="minor"/>
      </rPr>
      <t>Résumé</t>
    </r>
    <r>
      <rPr>
        <sz val="11"/>
        <color theme="1"/>
        <rFont val="Calibri"/>
        <family val="2"/>
        <scheme val="minor"/>
      </rPr>
      <t>" n'en tenez pas compte. N'INSCRIVEZ AUCUNE DONNÉE SU CETTE FEUILLE</t>
    </r>
  </si>
  <si>
    <t xml:space="preserve">- Voici un document pour travailleurs autonomes inscrits à la TPS et TVQ. En gros, il s'agit simplement de remplir les cases suivantes (toujours surlignées en jaune pâle) : la date, la description et le montant de la dépense ou du revenu toujours taxes incluses si applicable. Voici quand même quelques points à considérer. </t>
  </si>
  <si>
    <r>
      <t>- Si vous avez acheté de l'équipement perçeuse, fusil à clou, ordinateur, table à massage, laser, bureau….) de plus de 200$ ou avez vendu de l'équipement usagé qui vous a déjà servi, veuillez l'inscrire dans l'onglet ''</t>
    </r>
    <r>
      <rPr>
        <b/>
        <sz val="11"/>
        <color theme="1"/>
        <rFont val="Calibri"/>
        <family val="2"/>
        <scheme val="minor"/>
      </rPr>
      <t>Amortissement'</t>
    </r>
    <r>
      <rPr>
        <sz val="11"/>
        <color theme="1"/>
        <rFont val="Calibri"/>
        <family val="2"/>
        <scheme val="minor"/>
      </rPr>
      <t>'</t>
    </r>
  </si>
  <si>
    <r>
      <t>- Si vous utilisez fréquemment votre résidence pour le travail, reportez-vous aux tableaux 'Dépenses de Résidence'' dans les mois courant. N'inscrivez aucune dépense de votre résidence (loyer, électricité, Bell, Vidéotron...) dans les tableaux "</t>
    </r>
    <r>
      <rPr>
        <b/>
        <sz val="11"/>
        <color theme="1"/>
        <rFont val="Calibri"/>
        <family val="2"/>
        <scheme val="minor"/>
      </rPr>
      <t>Dépenses Courantes"</t>
    </r>
    <r>
      <rPr>
        <sz val="11"/>
        <color theme="1"/>
        <rFont val="Calibri"/>
        <family val="2"/>
        <scheme val="minor"/>
      </rPr>
      <t>.</t>
    </r>
  </si>
  <si>
    <t>- Les dépenses et les revenus courants sont inscrits dans les onglet correspondants aux mois respectifs. L'onglet ''Exemple'' vous donne quelques exemples à savoir comment remplir correctement les revenus et dépenses d'un mois courant.</t>
  </si>
  <si>
    <r>
      <t>- Si vous utilisez fréquemment la voiture pour le travail, inscrivez toutes les dépenses reliées à cette dernière dans  l'onglet ''</t>
    </r>
    <r>
      <rPr>
        <b/>
        <sz val="11"/>
        <color theme="1"/>
        <rFont val="Calibri"/>
        <family val="2"/>
        <scheme val="minor"/>
      </rPr>
      <t>Voiture'</t>
    </r>
    <r>
      <rPr>
        <sz val="11"/>
        <color theme="1"/>
        <rFont val="Calibri"/>
        <family val="2"/>
        <scheme val="minor"/>
      </rPr>
      <t>'.</t>
    </r>
  </si>
  <si>
    <t>- Si vous êtes propriétaire de votre voiture et qu'elle n'est pas finie de payer, veuillez svp nous fournir le contrat de vente (nécessaire qu'une seule fois)</t>
  </si>
  <si>
    <r>
      <t xml:space="preserve">Revenus brut (sans taxes) </t>
    </r>
    <r>
      <rPr>
        <b/>
        <sz val="11"/>
        <color theme="1"/>
        <rFont val="Calibri"/>
        <family val="2"/>
        <scheme val="minor"/>
      </rPr>
      <t>(101)</t>
    </r>
  </si>
  <si>
    <r>
      <t xml:space="preserve">TVQ perçue </t>
    </r>
    <r>
      <rPr>
        <b/>
        <sz val="11"/>
        <color theme="1"/>
        <rFont val="Calibri"/>
        <family val="2"/>
        <scheme val="minor"/>
      </rPr>
      <t>(205)</t>
    </r>
  </si>
  <si>
    <r>
      <t>TPS perçue</t>
    </r>
    <r>
      <rPr>
        <b/>
        <sz val="11"/>
        <color theme="1"/>
        <rFont val="Calibri"/>
        <family val="2"/>
        <scheme val="minor"/>
      </rPr>
      <t xml:space="preserve"> (105)</t>
    </r>
  </si>
  <si>
    <r>
      <t xml:space="preserve">TVQ à réclamer </t>
    </r>
    <r>
      <rPr>
        <b/>
        <sz val="11"/>
        <color theme="1"/>
        <rFont val="Calibri"/>
        <family val="2"/>
        <scheme val="minor"/>
      </rPr>
      <t>(208)</t>
    </r>
  </si>
  <si>
    <r>
      <t xml:space="preserve">TPS à réclamer </t>
    </r>
    <r>
      <rPr>
        <b/>
        <sz val="11"/>
        <color theme="1"/>
        <rFont val="Calibri"/>
        <family val="2"/>
        <scheme val="minor"/>
      </rPr>
      <t>(108)</t>
    </r>
  </si>
  <si>
    <t>2e Trimestre</t>
  </si>
  <si>
    <t>1er Trimeste</t>
  </si>
  <si>
    <t>3e Trimeste</t>
  </si>
  <si>
    <t>4e Trimestre</t>
  </si>
  <si>
    <r>
      <t>TOTAL</t>
    </r>
    <r>
      <rPr>
        <sz val="11"/>
        <color theme="1"/>
        <rFont val="Calibri"/>
        <family val="2"/>
        <scheme val="minor"/>
      </rPr>
      <t xml:space="preserve"> (Annuel)</t>
    </r>
  </si>
  <si>
    <t>OCTOBRE</t>
  </si>
  <si>
    <t>NOVEMBRE</t>
  </si>
  <si>
    <t>DÉCEMBRE</t>
  </si>
  <si>
    <t>No. Facture ou reçu</t>
  </si>
  <si>
    <t>FÉVRIER</t>
  </si>
  <si>
    <t>MARS</t>
  </si>
  <si>
    <t>AVRIL</t>
  </si>
  <si>
    <t>MAI</t>
  </si>
  <si>
    <t>JUIN</t>
  </si>
  <si>
    <t>JUILLET</t>
  </si>
  <si>
    <t>AOÛT</t>
  </si>
  <si>
    <t>SEPTEMBRE</t>
  </si>
  <si>
    <t>Mois</t>
  </si>
  <si>
    <t>Janvier</t>
  </si>
  <si>
    <t>Février</t>
  </si>
  <si>
    <t>Mars</t>
  </si>
  <si>
    <t>Avril</t>
  </si>
  <si>
    <t>Mai</t>
  </si>
  <si>
    <t>Juin</t>
  </si>
  <si>
    <t>Juillet</t>
  </si>
  <si>
    <t>Août</t>
  </si>
  <si>
    <t>Septembre</t>
  </si>
  <si>
    <t>Octobre</t>
  </si>
  <si>
    <t>Novembre</t>
  </si>
  <si>
    <t>Décembre</t>
  </si>
  <si>
    <t>Transfert bancaire</t>
  </si>
  <si>
    <t>trf</t>
  </si>
  <si>
    <t>REVENUS BRUTS (sans taxes)</t>
  </si>
  <si>
    <t>Total (doit être égal à Revenu Brut si vous avez trié vos types de revenus)</t>
  </si>
  <si>
    <t>DÉPENSES COURANTES (sans taxes)</t>
  </si>
  <si>
    <t>Frais de Représentation (50% déjà calculé)</t>
  </si>
  <si>
    <t>DÉPENSES DE RÉSIDENCE (sans taxes)</t>
  </si>
  <si>
    <t>FRAIS DE VOITURE ( comptabilisé en fin d'année seulement)***</t>
  </si>
  <si>
    <t>Dépenses!ES82</t>
  </si>
  <si>
    <t>Dépenses!ET82</t>
  </si>
  <si>
    <t>Dépenses!EU82</t>
  </si>
  <si>
    <t>Dépenses!EV82</t>
  </si>
  <si>
    <t>Dépenses!EW82</t>
  </si>
  <si>
    <t>Dépenses!EX82</t>
  </si>
  <si>
    <t>Dépenses!EY82</t>
  </si>
  <si>
    <t>Dépenses!EZ82</t>
  </si>
  <si>
    <t>Dépenses!FA82</t>
  </si>
  <si>
    <t>Dépenses!FB82</t>
  </si>
  <si>
    <t>Dépenses!FC82</t>
  </si>
  <si>
    <t>Dépenses!FD82</t>
  </si>
  <si>
    <t>Dépenses!FE82</t>
  </si>
  <si>
    <t>Dépenses!FF82</t>
  </si>
  <si>
    <t>Dépenses!FG82</t>
  </si>
  <si>
    <t>Dépenses!FH82</t>
  </si>
  <si>
    <t>Dépenses!FI82</t>
  </si>
  <si>
    <t>Dépenses!FJ82</t>
  </si>
  <si>
    <t>Dépenses!FK82</t>
  </si>
  <si>
    <t>Dépenses!FL82</t>
  </si>
  <si>
    <t>Dépenses!FM82</t>
  </si>
  <si>
    <t>Dépenses!FN82</t>
  </si>
  <si>
    <t>Dépenses!FO82</t>
  </si>
  <si>
    <t>Dépenses!FP82</t>
  </si>
  <si>
    <t>Dépenses!FQ82</t>
  </si>
  <si>
    <t>Dépenses!FR82</t>
  </si>
  <si>
    <t>Dépenses!FS82</t>
  </si>
  <si>
    <t>Dépenses!FT82</t>
  </si>
  <si>
    <t>Dépenses!FU82</t>
  </si>
  <si>
    <t>Dépenses!FV82</t>
  </si>
  <si>
    <t>Dépenses!FW82</t>
  </si>
  <si>
    <t>Dépenses!FX82</t>
  </si>
  <si>
    <t>Dépenses!FY82</t>
  </si>
  <si>
    <t>Dépenses!FZ82</t>
  </si>
  <si>
    <t>Dépenses!GA82</t>
  </si>
  <si>
    <t>Dépenses!GB82</t>
  </si>
  <si>
    <t>Dépenses!GC82</t>
  </si>
  <si>
    <t>Dépenses!GD82</t>
  </si>
  <si>
    <t>Dépenses!GE82</t>
  </si>
  <si>
    <t>Dépenses!GF82</t>
  </si>
  <si>
    <t>Dépenses!GG82</t>
  </si>
  <si>
    <t>Dépenses!GH82</t>
  </si>
  <si>
    <t>Dépenses!GI82</t>
  </si>
  <si>
    <t>Dépenses!GJ82</t>
  </si>
  <si>
    <t>Dépenses!GK82</t>
  </si>
  <si>
    <t>Dépenses!GL82</t>
  </si>
  <si>
    <t>Dépenses!GM82</t>
  </si>
  <si>
    <t>Dépenses!GN82</t>
  </si>
  <si>
    <t>Dépenses!GO82</t>
  </si>
  <si>
    <t>Dépenses!GP82</t>
  </si>
  <si>
    <t>Dépenses!GQ82</t>
  </si>
  <si>
    <t>Dépenses!GR82</t>
  </si>
  <si>
    <t>Dépenses!GS82</t>
  </si>
  <si>
    <t>Dépenses!GT82</t>
  </si>
  <si>
    <t>Dépenses!GU82</t>
  </si>
  <si>
    <t>Dépenses!GV82</t>
  </si>
  <si>
    <t>Dépenses!GW82</t>
  </si>
  <si>
    <t>Dépenses!GX82</t>
  </si>
  <si>
    <t>Dépenses!GY82</t>
  </si>
  <si>
    <t>Dépenses!HJ82</t>
  </si>
  <si>
    <t>Dépenses!HK82</t>
  </si>
  <si>
    <t>Dépenses!HL82</t>
  </si>
  <si>
    <t>Dépenses!HM82</t>
  </si>
  <si>
    <t>Dépenses!HN82</t>
  </si>
  <si>
    <t>Dépenses!HO82</t>
  </si>
  <si>
    <t>Dépenses!HP82</t>
  </si>
  <si>
    <t>Dépenses!HQ82</t>
  </si>
  <si>
    <t>Dépenses!HR82</t>
  </si>
  <si>
    <t>Dépenses!HS82</t>
  </si>
  <si>
    <t>Dépenses!HT82</t>
  </si>
  <si>
    <t>Dépenses!HU82</t>
  </si>
  <si>
    <t>Dépenses!HV82</t>
  </si>
  <si>
    <t>Dépenses!HW82</t>
  </si>
  <si>
    <t>Dépenses!HX82</t>
  </si>
  <si>
    <t>Dépenses!HY82</t>
  </si>
  <si>
    <t>Dépenses!HZ82</t>
  </si>
  <si>
    <t>Dépenses!IA82</t>
  </si>
  <si>
    <t>Dépenses!IB82</t>
  </si>
  <si>
    <t>Dépenses!IC82</t>
  </si>
  <si>
    <t>Dépenses!ID82</t>
  </si>
  <si>
    <t>Dépenses!IE82</t>
  </si>
  <si>
    <t>Dépenses!IF82</t>
  </si>
  <si>
    <t>Dépenses!IG82</t>
  </si>
  <si>
    <t>Dépenses!IH82</t>
  </si>
  <si>
    <t>Dépenses!II82</t>
  </si>
  <si>
    <t>Dépenses!IJ82</t>
  </si>
  <si>
    <t>Dépenses!IK82</t>
  </si>
  <si>
    <t>Dépenses!IL82</t>
  </si>
  <si>
    <t>Dépenses!IM82</t>
  </si>
  <si>
    <t>Dépenses!IN82</t>
  </si>
  <si>
    <t>Dépenses!IO82</t>
  </si>
  <si>
    <t>Dépenses!IP82</t>
  </si>
  <si>
    <t>Dépenses!IQ82</t>
  </si>
  <si>
    <t>Dépenses!IR82</t>
  </si>
  <si>
    <t>Dépenses!IS82</t>
  </si>
  <si>
    <t>Dépenses!IT82</t>
  </si>
  <si>
    <t>Dépenses!IU82</t>
  </si>
  <si>
    <t>Dépenses!IV82</t>
  </si>
  <si>
    <t>Dépenses!IW82</t>
  </si>
  <si>
    <t>Dépenses!IX82</t>
  </si>
  <si>
    <t>Dépenses!IY82</t>
  </si>
  <si>
    <t>Mensuel</t>
  </si>
  <si>
    <t>Trimestriel</t>
  </si>
  <si>
    <t>Date achat</t>
  </si>
  <si>
    <t>Date payé</t>
  </si>
  <si>
    <t>Date reçcu</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</si>
</sst>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_);[Red]\(#,##0\ &quot;$&quot;\)"/>
    <numFmt numFmtId="44" formatCode="_ * #,##0.00_)\ &quot;$&quot;_ ;_ * \(#,##0.00\)\ &quot;$&quot;_ ;_ * &quot;-&quot;??_)\ &quot;$&quot;_ ;_ @_ "/>
    <numFmt numFmtId="164" formatCode="#,##0.00\ &quot;$&quot;"/>
    <numFmt numFmtId="165" formatCode="yy/mm/dd"/>
    <numFmt numFmtId="166" formatCode="0.0"/>
    <numFmt numFmtId="167" formatCode="0.0000"/>
    <numFmt numFmtId="168" formatCode="_ * #,##0.0_)\ &quot;$&quot;_ ;_ * \(#,##0.0\)\ &quot;$&quot;_ ;_ * &quot;-&quot;?_)\ &quot;$&quot;_ ;_ @_ "/>
    <numFmt numFmtId="169" formatCode="#,##0.00\ _$"/>
  </numFmts>
  <fonts count="29" x14ac:knownFonts="1">
    <font>
      <sz val="11"/>
      <color theme="1"/>
      <name val="Calibri"/>
      <family val="2"/>
      <scheme val="minor"/>
    </font>
    <font>
      <b/>
      <sz val="22"/>
      <color theme="1"/>
      <name val="Calibri"/>
      <family val="2"/>
      <scheme val="minor"/>
    </font>
    <font>
      <b/>
      <u/>
      <sz val="11"/>
      <color theme="1"/>
      <name val="Calibri"/>
      <family val="2"/>
      <scheme val="minor"/>
    </font>
    <font>
      <b/>
      <sz val="14"/>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u/>
      <sz val="10"/>
      <name val="Arial"/>
      <family val="2"/>
    </font>
    <font>
      <sz val="14"/>
      <color theme="1"/>
      <name val="Calibri"/>
      <family val="2"/>
      <scheme val="minor"/>
    </font>
    <font>
      <b/>
      <sz val="20"/>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b/>
      <sz val="36"/>
      <color theme="1"/>
      <name val="Calibri"/>
      <family val="2"/>
      <scheme val="minor"/>
    </font>
    <font>
      <b/>
      <sz val="11"/>
      <color theme="0"/>
      <name val="Calibri"/>
      <family val="2"/>
      <scheme val="minor"/>
    </font>
    <font>
      <sz val="11"/>
      <color theme="0"/>
      <name val="Calibri"/>
      <family val="2"/>
      <scheme val="minor"/>
    </font>
    <font>
      <sz val="18"/>
      <color theme="1"/>
      <name val="Calibri"/>
      <family val="2"/>
      <scheme val="minor"/>
    </font>
    <font>
      <b/>
      <sz val="10"/>
      <color theme="1"/>
      <name val="Calibri"/>
      <family val="2"/>
      <scheme val="minor"/>
    </font>
    <font>
      <sz val="10"/>
      <color theme="1"/>
      <name val="Calibri"/>
      <family val="2"/>
      <scheme val="minor"/>
    </font>
    <font>
      <b/>
      <sz val="26"/>
      <color theme="1"/>
      <name val="Calibri"/>
      <family val="2"/>
      <scheme val="minor"/>
    </font>
    <font>
      <sz val="11"/>
      <name val="Calibri"/>
      <family val="2"/>
      <scheme val="minor"/>
    </font>
    <font>
      <b/>
      <sz val="14"/>
      <color theme="0"/>
      <name val="Calibri"/>
      <family val="2"/>
      <scheme val="minor"/>
    </font>
    <font>
      <b/>
      <sz val="11"/>
      <name val="Calibri"/>
      <family val="2"/>
      <scheme val="minor"/>
    </font>
    <font>
      <b/>
      <u/>
      <sz val="10"/>
      <color theme="1"/>
      <name val="Calibri"/>
      <family val="2"/>
      <scheme val="minor"/>
    </font>
    <font>
      <b/>
      <u/>
      <sz val="36"/>
      <color theme="1"/>
      <name val="Calibri"/>
      <family val="2"/>
      <scheme val="minor"/>
    </font>
    <font>
      <sz val="9"/>
      <color theme="1"/>
      <name val="Calibri"/>
      <family val="2"/>
      <scheme val="minor"/>
    </font>
    <font>
      <b/>
      <sz val="13"/>
      <color theme="0"/>
      <name val="Calibri"/>
      <family val="2"/>
      <scheme val="minor"/>
    </font>
    <font>
      <b/>
      <sz val="13"/>
      <color theme="1"/>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rgb="FFFFFF9B"/>
        <bgColor indexed="64"/>
      </patternFill>
    </fill>
    <fill>
      <patternFill patternType="solid">
        <fgColor indexed="50"/>
        <bgColor indexed="51"/>
      </patternFill>
    </fill>
    <fill>
      <patternFill patternType="solid">
        <fgColor rgb="FF99CC00"/>
        <bgColor indexed="64"/>
      </patternFill>
    </fill>
    <fill>
      <patternFill patternType="solid">
        <fgColor rgb="FFFF5353"/>
        <bgColor indexed="64"/>
      </patternFill>
    </fill>
    <fill>
      <patternFill patternType="solid">
        <fgColor rgb="FFCC0099"/>
        <bgColor indexed="64"/>
      </patternFill>
    </fill>
  </fills>
  <borders count="7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left/>
      <right/>
      <top/>
      <bottom/>
      <diagonal style="thin">
        <color auto="1"/>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hair">
        <color indexed="8"/>
      </top>
      <bottom style="hair">
        <color indexed="8"/>
      </bottom>
      <diagonal/>
    </border>
    <border>
      <left/>
      <right/>
      <top/>
      <bottom style="hair">
        <color indexed="8"/>
      </bottom>
      <diagonal/>
    </border>
    <border>
      <left style="medium">
        <color auto="1"/>
      </left>
      <right/>
      <top/>
      <bottom style="hair">
        <color indexed="8"/>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indexed="64"/>
      </top>
      <bottom style="medium">
        <color indexed="64"/>
      </bottom>
      <diagonal/>
    </border>
    <border>
      <left style="medium">
        <color auto="1"/>
      </left>
      <right/>
      <top/>
      <bottom style="hair">
        <color auto="1"/>
      </bottom>
      <diagonal/>
    </border>
    <border>
      <left/>
      <right style="medium">
        <color auto="1"/>
      </right>
      <top/>
      <bottom style="hair">
        <color auto="1"/>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style="hair">
        <color indexed="8"/>
      </left>
      <right style="hair">
        <color indexed="8"/>
      </right>
      <top style="medium">
        <color indexed="64"/>
      </top>
      <bottom style="medium">
        <color indexed="64"/>
      </bottom>
      <diagonal/>
    </border>
    <border diagonalUp="1">
      <left/>
      <right/>
      <top style="medium">
        <color indexed="64"/>
      </top>
      <bottom/>
      <diagonal style="thin">
        <color auto="1"/>
      </diagonal>
    </border>
    <border diagonalUp="1">
      <left/>
      <right/>
      <top/>
      <bottom style="medium">
        <color indexed="64"/>
      </bottom>
      <diagonal style="thin">
        <color auto="1"/>
      </diagonal>
    </border>
    <border>
      <left/>
      <right style="hair">
        <color indexed="8"/>
      </right>
      <top style="medium">
        <color indexed="64"/>
      </top>
      <bottom style="medium">
        <color indexed="64"/>
      </bottom>
      <diagonal/>
    </border>
    <border>
      <left style="medium">
        <color auto="1"/>
      </left>
      <right style="medium">
        <color auto="1"/>
      </right>
      <top/>
      <bottom style="hair">
        <color auto="1"/>
      </bottom>
      <diagonal/>
    </border>
    <border>
      <left style="hair">
        <color indexed="8"/>
      </left>
      <right/>
      <top style="medium">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medium">
        <color auto="1"/>
      </right>
      <top style="medium">
        <color indexed="64"/>
      </top>
      <bottom style="hair">
        <color indexed="8"/>
      </bottom>
      <diagonal/>
    </border>
    <border>
      <left/>
      <right style="medium">
        <color auto="1"/>
      </right>
      <top style="hair">
        <color indexed="8"/>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double">
        <color auto="1"/>
      </right>
      <top style="medium">
        <color auto="1"/>
      </top>
      <bottom style="medium">
        <color auto="1"/>
      </bottom>
      <diagonal/>
    </border>
    <border>
      <left style="medium">
        <color auto="1"/>
      </left>
      <right style="double">
        <color auto="1"/>
      </right>
      <top/>
      <bottom/>
      <diagonal/>
    </border>
    <border>
      <left style="medium">
        <color auto="1"/>
      </left>
      <right style="double">
        <color auto="1"/>
      </right>
      <top style="medium">
        <color auto="1"/>
      </top>
      <bottom/>
      <diagonal/>
    </border>
    <border>
      <left style="medium">
        <color auto="1"/>
      </left>
      <right style="double">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bottom style="hair">
        <color auto="1"/>
      </bottom>
      <diagonal/>
    </border>
    <border>
      <left style="hair">
        <color auto="1"/>
      </left>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right style="hair">
        <color auto="1"/>
      </right>
      <top style="medium">
        <color auto="1"/>
      </top>
      <bottom/>
      <diagonal/>
    </border>
  </borders>
  <cellStyleXfs count="2">
    <xf numFmtId="0" fontId="0" fillId="0" borderId="0"/>
    <xf numFmtId="0" fontId="5" fillId="0" borderId="0"/>
  </cellStyleXfs>
  <cellXfs count="687">
    <xf numFmtId="0" fontId="0" fillId="0" borderId="0" xfId="0"/>
    <xf numFmtId="14" fontId="0" fillId="0" borderId="0" xfId="0" applyNumberFormat="1"/>
    <xf numFmtId="0" fontId="0" fillId="2" borderId="0" xfId="0" applyFill="1" applyAlignment="1" applyProtection="1">
      <alignment horizontal="center" vertical="center"/>
    </xf>
    <xf numFmtId="0" fontId="0" fillId="4" borderId="0" xfId="0" applyFill="1" applyAlignment="1" applyProtection="1">
      <alignment horizontal="center" vertical="center"/>
    </xf>
    <xf numFmtId="0" fontId="0" fillId="3" borderId="0" xfId="0" applyFill="1" applyAlignment="1" applyProtection="1">
      <alignment horizontal="center" vertical="center"/>
    </xf>
    <xf numFmtId="0" fontId="0" fillId="5" borderId="0" xfId="0" applyFill="1" applyAlignment="1" applyProtection="1">
      <alignment horizontal="center" vertical="center"/>
    </xf>
    <xf numFmtId="0" fontId="0" fillId="6" borderId="0" xfId="0" applyFill="1" applyAlignment="1" applyProtection="1">
      <alignment horizontal="center" vertical="center"/>
    </xf>
    <xf numFmtId="0" fontId="0" fillId="7" borderId="0" xfId="0" applyFill="1" applyAlignment="1" applyProtection="1">
      <alignment horizontal="center" vertical="center"/>
    </xf>
    <xf numFmtId="0" fontId="0" fillId="8" borderId="0" xfId="0" applyFill="1" applyAlignment="1" applyProtection="1">
      <alignment horizontal="center" vertical="center"/>
    </xf>
    <xf numFmtId="0" fontId="0" fillId="9" borderId="0" xfId="0" applyFill="1" applyAlignment="1" applyProtection="1">
      <alignment horizontal="center" vertical="center"/>
    </xf>
    <xf numFmtId="0" fontId="0" fillId="12" borderId="0" xfId="0" applyFill="1" applyAlignment="1" applyProtection="1">
      <alignment horizontal="center" vertical="center"/>
    </xf>
    <xf numFmtId="0" fontId="0" fillId="14" borderId="0" xfId="0" applyFill="1" applyAlignment="1" applyProtection="1">
      <alignment horizontal="center" vertical="center"/>
    </xf>
    <xf numFmtId="0" fontId="0" fillId="13" borderId="0" xfId="0" applyFill="1" applyAlignment="1" applyProtection="1">
      <alignment horizontal="center" vertical="center"/>
    </xf>
    <xf numFmtId="0" fontId="0" fillId="15" borderId="0" xfId="0" applyFill="1" applyAlignment="1" applyProtection="1">
      <alignment horizontal="center" vertical="center"/>
    </xf>
    <xf numFmtId="0" fontId="0" fillId="11" borderId="0" xfId="0" applyFill="1" applyAlignment="1" applyProtection="1">
      <alignment horizontal="center" vertical="center"/>
    </xf>
    <xf numFmtId="0" fontId="0" fillId="10" borderId="0" xfId="0" applyFill="1" applyAlignment="1" applyProtection="1">
      <alignment horizontal="center" vertical="center"/>
    </xf>
    <xf numFmtId="0" fontId="0" fillId="17" borderId="0" xfId="0" applyFill="1" applyAlignment="1" applyProtection="1">
      <alignment horizontal="center" vertical="center"/>
    </xf>
    <xf numFmtId="0" fontId="0" fillId="16" borderId="0" xfId="0" applyFill="1" applyAlignment="1" applyProtection="1">
      <alignment horizontal="center" vertical="center"/>
    </xf>
    <xf numFmtId="0" fontId="0" fillId="18" borderId="0" xfId="0" applyFill="1" applyAlignment="1" applyProtection="1">
      <alignment horizontal="center" vertical="center"/>
    </xf>
    <xf numFmtId="0" fontId="0" fillId="19" borderId="0" xfId="0" applyFill="1" applyAlignment="1" applyProtection="1">
      <alignment horizontal="center" vertical="center"/>
    </xf>
    <xf numFmtId="0" fontId="0" fillId="0" borderId="0" xfId="0" applyProtection="1"/>
    <xf numFmtId="0" fontId="1" fillId="0" borderId="0" xfId="0" applyFont="1" applyProtection="1"/>
    <xf numFmtId="16" fontId="0" fillId="0" borderId="0" xfId="0" applyNumberFormat="1" applyProtection="1"/>
    <xf numFmtId="164" fontId="0" fillId="0" borderId="0" xfId="0" applyNumberFormat="1" applyProtection="1"/>
    <xf numFmtId="0" fontId="0" fillId="20" borderId="0" xfId="0" applyFill="1" applyAlignment="1" applyProtection="1">
      <alignment horizontal="center" vertical="center"/>
    </xf>
    <xf numFmtId="0" fontId="0" fillId="0" borderId="0" xfId="0" applyFill="1" applyProtection="1"/>
    <xf numFmtId="164" fontId="0" fillId="0" borderId="0" xfId="0" applyNumberFormat="1" applyFill="1" applyProtection="1"/>
    <xf numFmtId="0" fontId="0" fillId="2" borderId="1"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7" borderId="2" xfId="0" applyFill="1" applyBorder="1" applyAlignment="1" applyProtection="1">
      <alignment horizontal="center" vertical="center"/>
    </xf>
    <xf numFmtId="0" fontId="0" fillId="8" borderId="2" xfId="0" applyFill="1" applyBorder="1" applyAlignment="1" applyProtection="1">
      <alignment horizontal="center" vertical="center"/>
    </xf>
    <xf numFmtId="0" fontId="0" fillId="9" borderId="2" xfId="0" applyFill="1" applyBorder="1" applyAlignment="1" applyProtection="1">
      <alignment horizontal="center" vertical="center"/>
    </xf>
    <xf numFmtId="0" fontId="0" fillId="12" borderId="2" xfId="0" applyFill="1" applyBorder="1" applyAlignment="1" applyProtection="1">
      <alignment horizontal="center" vertical="center"/>
    </xf>
    <xf numFmtId="0" fontId="0" fillId="14" borderId="2"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5" borderId="2" xfId="0" applyFill="1" applyBorder="1" applyAlignment="1" applyProtection="1">
      <alignment horizontal="center" vertical="center"/>
    </xf>
    <xf numFmtId="0" fontId="0" fillId="11" borderId="2" xfId="0" applyFill="1" applyBorder="1" applyAlignment="1" applyProtection="1">
      <alignment horizontal="center" vertical="center"/>
    </xf>
    <xf numFmtId="0" fontId="0" fillId="10" borderId="2" xfId="0" applyFill="1" applyBorder="1" applyAlignment="1" applyProtection="1">
      <alignment horizontal="center" vertical="center"/>
    </xf>
    <xf numFmtId="0" fontId="0" fillId="17" borderId="2" xfId="0" applyFill="1" applyBorder="1" applyAlignment="1" applyProtection="1">
      <alignment horizontal="center" vertical="center"/>
    </xf>
    <xf numFmtId="0" fontId="0" fillId="16" borderId="2" xfId="0" applyFill="1" applyBorder="1" applyAlignment="1" applyProtection="1">
      <alignment horizontal="center" vertical="center"/>
    </xf>
    <xf numFmtId="0" fontId="0" fillId="18" borderId="2" xfId="0" applyFill="1" applyBorder="1" applyAlignment="1" applyProtection="1">
      <alignment horizontal="center" vertical="center"/>
    </xf>
    <xf numFmtId="0" fontId="0" fillId="20" borderId="2" xfId="0" applyFill="1" applyBorder="1" applyAlignment="1" applyProtection="1">
      <alignment horizontal="center" vertical="center"/>
    </xf>
    <xf numFmtId="0" fontId="0" fillId="19" borderId="3" xfId="0" applyFill="1" applyBorder="1" applyAlignment="1" applyProtection="1">
      <alignment horizontal="center" vertical="center"/>
    </xf>
    <xf numFmtId="164" fontId="0" fillId="0" borderId="4" xfId="0" applyNumberFormat="1" applyBorder="1" applyProtection="1"/>
    <xf numFmtId="164" fontId="0" fillId="0" borderId="0" xfId="0" applyNumberFormat="1" applyBorder="1" applyProtection="1"/>
    <xf numFmtId="164" fontId="0" fillId="0" borderId="5" xfId="0" applyNumberFormat="1" applyBorder="1" applyProtection="1"/>
    <xf numFmtId="164" fontId="0" fillId="0" borderId="6" xfId="0" applyNumberFormat="1" applyBorder="1" applyProtection="1"/>
    <xf numFmtId="164" fontId="0" fillId="0" borderId="7" xfId="0" applyNumberFormat="1" applyBorder="1" applyProtection="1"/>
    <xf numFmtId="164" fontId="0" fillId="0" borderId="8" xfId="0" applyNumberFormat="1" applyBorder="1" applyProtection="1"/>
    <xf numFmtId="0" fontId="0" fillId="0" borderId="0" xfId="0" applyAlignment="1" applyProtection="1">
      <alignment wrapText="1"/>
    </xf>
    <xf numFmtId="0" fontId="0" fillId="0" borderId="0" xfId="0" applyAlignment="1" applyProtection="1">
      <alignment horizontal="center"/>
    </xf>
    <xf numFmtId="164" fontId="0" fillId="0" borderId="0" xfId="0" applyNumberFormat="1" applyAlignment="1" applyProtection="1">
      <alignment horizontal="center"/>
    </xf>
    <xf numFmtId="0" fontId="0" fillId="0" borderId="9" xfId="0" applyBorder="1" applyAlignment="1" applyProtection="1">
      <alignment horizontal="center"/>
    </xf>
    <xf numFmtId="0" fontId="3" fillId="0" borderId="0" xfId="0" applyFont="1"/>
    <xf numFmtId="0" fontId="0" fillId="0" borderId="0" xfId="0" applyFill="1"/>
    <xf numFmtId="164" fontId="0" fillId="0" borderId="11" xfId="0" applyNumberFormat="1" applyBorder="1"/>
    <xf numFmtId="0" fontId="0" fillId="21" borderId="11" xfId="0" applyFill="1" applyBorder="1"/>
    <xf numFmtId="0" fontId="0" fillId="21" borderId="12" xfId="0" applyFill="1" applyBorder="1"/>
    <xf numFmtId="164" fontId="0" fillId="0" borderId="12" xfId="0" applyNumberFormat="1" applyBorder="1"/>
    <xf numFmtId="0" fontId="0" fillId="0" borderId="13" xfId="0" applyBorder="1"/>
    <xf numFmtId="0" fontId="0" fillId="0" borderId="11" xfId="0" applyBorder="1"/>
    <xf numFmtId="0" fontId="0" fillId="0" borderId="12" xfId="0" applyBorder="1"/>
    <xf numFmtId="0" fontId="0" fillId="0" borderId="0" xfId="0" applyBorder="1"/>
    <xf numFmtId="0" fontId="0" fillId="0" borderId="13" xfId="0" applyFill="1" applyBorder="1"/>
    <xf numFmtId="0" fontId="0" fillId="0" borderId="11" xfId="0" applyFill="1" applyBorder="1"/>
    <xf numFmtId="44" fontId="0" fillId="21" borderId="11" xfId="0" applyNumberFormat="1" applyFill="1" applyBorder="1"/>
    <xf numFmtId="0" fontId="0" fillId="21" borderId="13" xfId="0" applyFill="1" applyBorder="1"/>
    <xf numFmtId="44" fontId="0" fillId="21" borderId="12" xfId="0" applyNumberFormat="1" applyFill="1" applyBorder="1"/>
    <xf numFmtId="0" fontId="5" fillId="0" borderId="14" xfId="1" applyBorder="1"/>
    <xf numFmtId="0" fontId="8" fillId="0" borderId="0" xfId="1" applyFont="1"/>
    <xf numFmtId="0" fontId="2" fillId="0" borderId="0" xfId="0" applyFont="1"/>
    <xf numFmtId="164" fontId="0" fillId="0" borderId="0" xfId="0" applyNumberFormat="1"/>
    <xf numFmtId="0" fontId="0" fillId="2"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Fill="1" applyAlignment="1">
      <alignment horizontal="center"/>
    </xf>
    <xf numFmtId="0" fontId="0" fillId="0" borderId="0" xfId="0" applyFill="1" applyBorder="1"/>
    <xf numFmtId="164" fontId="0" fillId="0" borderId="0" xfId="0" applyNumberFormat="1" applyBorder="1"/>
    <xf numFmtId="0" fontId="7" fillId="0" borderId="10" xfId="1" applyFont="1" applyFill="1" applyBorder="1"/>
    <xf numFmtId="0" fontId="0" fillId="2" borderId="10" xfId="0" applyFill="1" applyBorder="1" applyAlignment="1">
      <alignment horizontal="center" vertical="center"/>
    </xf>
    <xf numFmtId="0" fontId="0" fillId="5" borderId="10" xfId="0" applyFill="1" applyBorder="1" applyAlignment="1">
      <alignment horizontal="center" vertical="center"/>
    </xf>
    <xf numFmtId="0" fontId="0" fillId="3" borderId="10" xfId="0" applyFill="1" applyBorder="1" applyAlignment="1">
      <alignment horizontal="center" vertical="center"/>
    </xf>
    <xf numFmtId="0" fontId="0" fillId="7" borderId="10" xfId="0" applyFill="1" applyBorder="1" applyAlignment="1">
      <alignment horizontal="center" vertical="center"/>
    </xf>
    <xf numFmtId="0" fontId="0" fillId="8" borderId="10" xfId="0" applyFill="1" applyBorder="1" applyAlignment="1">
      <alignment horizontal="center" vertical="center"/>
    </xf>
    <xf numFmtId="164" fontId="0" fillId="0" borderId="13" xfId="0" applyNumberFormat="1" applyBorder="1" applyProtection="1"/>
    <xf numFmtId="164" fontId="0" fillId="0" borderId="11" xfId="0" applyNumberFormat="1" applyBorder="1" applyProtection="1"/>
    <xf numFmtId="164" fontId="0" fillId="0" borderId="11" xfId="0" applyNumberFormat="1" applyFill="1" applyBorder="1"/>
    <xf numFmtId="165" fontId="7" fillId="21" borderId="17" xfId="1" applyNumberFormat="1" applyFont="1" applyFill="1" applyBorder="1"/>
    <xf numFmtId="0" fontId="0" fillId="2" borderId="17" xfId="0" applyFill="1" applyBorder="1" applyAlignment="1">
      <alignment horizontal="center"/>
    </xf>
    <xf numFmtId="164" fontId="0" fillId="21" borderId="17" xfId="0" applyNumberFormat="1" applyFill="1" applyBorder="1" applyProtection="1"/>
    <xf numFmtId="165" fontId="7" fillId="21" borderId="18" xfId="1" applyNumberFormat="1" applyFont="1" applyFill="1" applyBorder="1"/>
    <xf numFmtId="0" fontId="0" fillId="2" borderId="18" xfId="0" applyFill="1" applyBorder="1" applyAlignment="1">
      <alignment horizontal="center"/>
    </xf>
    <xf numFmtId="164" fontId="0" fillId="21" borderId="18" xfId="0" applyNumberFormat="1" applyFill="1" applyBorder="1" applyProtection="1"/>
    <xf numFmtId="0" fontId="0" fillId="3" borderId="18" xfId="0" applyFill="1" applyBorder="1" applyAlignment="1">
      <alignment horizontal="center"/>
    </xf>
    <xf numFmtId="0" fontId="0" fillId="7" borderId="18" xfId="0" applyFill="1" applyBorder="1" applyAlignment="1">
      <alignment horizontal="center"/>
    </xf>
    <xf numFmtId="0" fontId="0" fillId="5" borderId="18" xfId="0" applyFill="1" applyBorder="1" applyAlignment="1">
      <alignment horizontal="center"/>
    </xf>
    <xf numFmtId="0" fontId="5" fillId="21" borderId="18" xfId="1" applyFill="1" applyBorder="1"/>
    <xf numFmtId="0" fontId="5" fillId="21" borderId="20" xfId="1" applyFill="1" applyBorder="1"/>
    <xf numFmtId="168" fontId="7" fillId="21" borderId="20" xfId="1" applyNumberFormat="1" applyFont="1" applyFill="1" applyBorder="1"/>
    <xf numFmtId="164" fontId="0" fillId="21" borderId="20" xfId="0" applyNumberFormat="1" applyFill="1" applyBorder="1" applyProtection="1"/>
    <xf numFmtId="164" fontId="0" fillId="0" borderId="12" xfId="0" applyNumberFormat="1" applyBorder="1" applyProtection="1"/>
    <xf numFmtId="164" fontId="0" fillId="0" borderId="12" xfId="0" applyNumberFormat="1" applyFill="1" applyBorder="1"/>
    <xf numFmtId="0" fontId="0" fillId="0" borderId="2" xfId="0" applyBorder="1"/>
    <xf numFmtId="167" fontId="0" fillId="0" borderId="2" xfId="0" applyNumberFormat="1" applyBorder="1"/>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0" xfId="1" applyFont="1" applyFill="1" applyBorder="1" applyAlignment="1">
      <alignment vertical="center" wrapText="1"/>
    </xf>
    <xf numFmtId="0" fontId="0" fillId="0" borderId="13" xfId="0" applyBorder="1" applyAlignment="1">
      <alignment horizontal="center"/>
    </xf>
    <xf numFmtId="0" fontId="0" fillId="0" borderId="13" xfId="0" applyBorder="1" applyAlignment="1">
      <alignment wrapText="1"/>
    </xf>
    <xf numFmtId="166" fontId="0" fillId="0" borderId="0" xfId="0" applyNumberFormat="1"/>
    <xf numFmtId="164" fontId="0" fillId="0" borderId="2" xfId="0" applyNumberFormat="1" applyFill="1" applyBorder="1" applyProtection="1"/>
    <xf numFmtId="164" fontId="0" fillId="0" borderId="13" xfId="0" applyNumberFormat="1" applyFill="1" applyBorder="1" applyProtection="1"/>
    <xf numFmtId="164" fontId="0" fillId="0" borderId="11" xfId="0" applyNumberFormat="1" applyFill="1" applyBorder="1" applyProtection="1"/>
    <xf numFmtId="164" fontId="0" fillId="0" borderId="12" xfId="0" applyNumberFormat="1" applyFill="1" applyBorder="1" applyProtection="1"/>
    <xf numFmtId="0" fontId="0" fillId="21" borderId="17" xfId="0" applyFill="1" applyBorder="1"/>
    <xf numFmtId="164" fontId="0" fillId="0" borderId="17" xfId="0" applyNumberFormat="1" applyFill="1" applyBorder="1" applyProtection="1"/>
    <xf numFmtId="0" fontId="0" fillId="21" borderId="18" xfId="0" applyFill="1" applyBorder="1"/>
    <xf numFmtId="164" fontId="0" fillId="0" borderId="18" xfId="0" applyNumberFormat="1" applyFill="1" applyBorder="1" applyProtection="1"/>
    <xf numFmtId="0" fontId="0" fillId="21" borderId="20" xfId="0" applyFill="1" applyBorder="1"/>
    <xf numFmtId="164" fontId="0" fillId="0" borderId="20" xfId="0" applyNumberFormat="1" applyFill="1" applyBorder="1" applyProtection="1"/>
    <xf numFmtId="164" fontId="0" fillId="0" borderId="8" xfId="0" applyNumberFormat="1" applyBorder="1"/>
    <xf numFmtId="0" fontId="0" fillId="0" borderId="26" xfId="0" applyBorder="1"/>
    <xf numFmtId="0" fontId="0" fillId="0" borderId="27" xfId="0" applyFill="1" applyBorder="1"/>
    <xf numFmtId="0" fontId="0" fillId="23" borderId="10" xfId="0" applyFill="1" applyBorder="1"/>
    <xf numFmtId="0" fontId="0" fillId="23" borderId="22" xfId="0" applyFill="1" applyBorder="1"/>
    <xf numFmtId="0" fontId="0" fillId="23" borderId="21" xfId="0" applyFill="1" applyBorder="1" applyAlignment="1">
      <alignment horizontal="center"/>
    </xf>
    <xf numFmtId="0" fontId="0" fillId="0" borderId="0" xfId="0" quotePrefix="1"/>
    <xf numFmtId="0" fontId="0" fillId="23" borderId="38" xfId="0" applyFill="1" applyBorder="1"/>
    <xf numFmtId="14" fontId="0" fillId="21" borderId="13" xfId="0" applyNumberFormat="1" applyFill="1" applyBorder="1"/>
    <xf numFmtId="14" fontId="0" fillId="21" borderId="11" xfId="0" applyNumberFormat="1" applyFill="1" applyBorder="1"/>
    <xf numFmtId="14" fontId="0" fillId="21" borderId="12" xfId="0" applyNumberFormat="1" applyFill="1" applyBorder="1"/>
    <xf numFmtId="0" fontId="0" fillId="23" borderId="10" xfId="0" applyFill="1" applyBorder="1" applyAlignment="1">
      <alignment horizontal="center"/>
    </xf>
    <xf numFmtId="6" fontId="0" fillId="21" borderId="13" xfId="0" applyNumberFormat="1" applyFill="1" applyBorder="1"/>
    <xf numFmtId="6" fontId="0" fillId="21" borderId="11" xfId="0" applyNumberFormat="1" applyFill="1" applyBorder="1"/>
    <xf numFmtId="6" fontId="0" fillId="21" borderId="12" xfId="0" applyNumberFormat="1" applyFill="1" applyBorder="1"/>
    <xf numFmtId="0" fontId="0" fillId="0" borderId="42" xfId="1" applyFont="1" applyBorder="1"/>
    <xf numFmtId="0" fontId="0" fillId="0" borderId="43" xfId="1" applyFont="1" applyBorder="1"/>
    <xf numFmtId="0" fontId="5" fillId="0" borderId="44" xfId="1" applyBorder="1"/>
    <xf numFmtId="0" fontId="7" fillId="0" borderId="45" xfId="1" applyFont="1" applyFill="1" applyBorder="1"/>
    <xf numFmtId="0" fontId="0" fillId="0" borderId="16" xfId="1" applyFont="1" applyBorder="1"/>
    <xf numFmtId="0" fontId="5" fillId="0" borderId="15" xfId="1" applyBorder="1"/>
    <xf numFmtId="0" fontId="0" fillId="0" borderId="0" xfId="0" quotePrefix="1" applyProtection="1"/>
    <xf numFmtId="0" fontId="0" fillId="23" borderId="10" xfId="0" applyFill="1" applyBorder="1" applyProtection="1"/>
    <xf numFmtId="0" fontId="0" fillId="23" borderId="10" xfId="0" applyFill="1" applyBorder="1" applyAlignment="1" applyProtection="1">
      <alignment horizontal="center"/>
    </xf>
    <xf numFmtId="14" fontId="0" fillId="21" borderId="17" xfId="0" applyNumberFormat="1" applyFill="1" applyBorder="1" applyAlignment="1" applyProtection="1">
      <alignment horizontal="center"/>
    </xf>
    <xf numFmtId="0" fontId="0" fillId="21" borderId="17" xfId="0" applyFill="1" applyBorder="1" applyProtection="1"/>
    <xf numFmtId="0" fontId="0" fillId="21" borderId="17" xfId="0" applyFill="1" applyBorder="1" applyAlignment="1" applyProtection="1">
      <alignment horizontal="center"/>
    </xf>
    <xf numFmtId="14" fontId="0" fillId="21" borderId="18" xfId="0" applyNumberFormat="1" applyFill="1" applyBorder="1" applyAlignment="1" applyProtection="1">
      <alignment horizontal="center"/>
    </xf>
    <xf numFmtId="0" fontId="0" fillId="21" borderId="18" xfId="0" applyFill="1" applyBorder="1" applyProtection="1"/>
    <xf numFmtId="0" fontId="0" fillId="21" borderId="18" xfId="0" applyFill="1" applyBorder="1" applyAlignment="1" applyProtection="1">
      <alignment horizontal="center"/>
    </xf>
    <xf numFmtId="0" fontId="0" fillId="21" borderId="18" xfId="0" applyFill="1" applyBorder="1" applyAlignment="1" applyProtection="1">
      <alignment horizontal="center" vertical="center"/>
    </xf>
    <xf numFmtId="14" fontId="0" fillId="21" borderId="20" xfId="0" applyNumberFormat="1" applyFill="1" applyBorder="1" applyAlignment="1" applyProtection="1">
      <alignment horizontal="center"/>
    </xf>
    <xf numFmtId="0" fontId="0" fillId="21" borderId="20" xfId="0" applyFill="1" applyBorder="1" applyProtection="1"/>
    <xf numFmtId="0" fontId="0" fillId="21" borderId="20" xfId="0" applyFill="1" applyBorder="1" applyAlignment="1" applyProtection="1">
      <alignment horizontal="center" vertical="center"/>
    </xf>
    <xf numFmtId="0" fontId="0" fillId="21" borderId="20" xfId="0" applyFill="1" applyBorder="1" applyAlignment="1" applyProtection="1">
      <alignment horizontal="center"/>
    </xf>
    <xf numFmtId="0" fontId="0" fillId="23" borderId="21" xfId="0" applyFill="1" applyBorder="1" applyProtection="1"/>
    <xf numFmtId="0" fontId="0" fillId="23" borderId="22" xfId="0" applyFill="1"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0" fillId="21" borderId="31" xfId="0" applyFill="1" applyBorder="1" applyProtection="1"/>
    <xf numFmtId="0" fontId="0" fillId="21" borderId="34" xfId="0" applyFill="1" applyBorder="1" applyProtection="1"/>
    <xf numFmtId="0" fontId="0" fillId="21" borderId="37" xfId="0" applyFill="1" applyBorder="1" applyProtection="1"/>
    <xf numFmtId="14" fontId="0" fillId="0" borderId="1" xfId="0" applyNumberFormat="1" applyFill="1" applyBorder="1" applyAlignment="1" applyProtection="1">
      <alignment horizontal="center"/>
    </xf>
    <xf numFmtId="0" fontId="0" fillId="0" borderId="2" xfId="0" applyFill="1" applyBorder="1" applyProtection="1"/>
    <xf numFmtId="164" fontId="0" fillId="0" borderId="2" xfId="0" applyNumberFormat="1" applyFill="1" applyBorder="1" applyAlignment="1" applyProtection="1">
      <alignment horizontal="center"/>
    </xf>
    <xf numFmtId="164" fontId="0" fillId="0" borderId="3" xfId="0" applyNumberFormat="1" applyFill="1" applyBorder="1" applyProtection="1"/>
    <xf numFmtId="16" fontId="0" fillId="0" borderId="6" xfId="0" applyNumberFormat="1" applyBorder="1" applyProtection="1"/>
    <xf numFmtId="0" fontId="0" fillId="0" borderId="7" xfId="0" applyBorder="1" applyProtection="1"/>
    <xf numFmtId="164" fontId="0" fillId="0" borderId="7" xfId="0" applyNumberFormat="1" applyBorder="1" applyAlignment="1" applyProtection="1">
      <alignment horizontal="center"/>
    </xf>
    <xf numFmtId="0" fontId="0" fillId="0" borderId="3" xfId="0" applyBorder="1" applyProtection="1"/>
    <xf numFmtId="14" fontId="0" fillId="0" borderId="13" xfId="0" applyNumberFormat="1" applyFill="1" applyBorder="1"/>
    <xf numFmtId="6" fontId="0" fillId="0" borderId="13" xfId="0" applyNumberFormat="1" applyFill="1" applyBorder="1"/>
    <xf numFmtId="14" fontId="0" fillId="0" borderId="11" xfId="0" applyNumberFormat="1" applyFill="1" applyBorder="1"/>
    <xf numFmtId="6" fontId="0" fillId="0" borderId="11" xfId="0" applyNumberFormat="1" applyFill="1" applyBorder="1"/>
    <xf numFmtId="14" fontId="0" fillId="0" borderId="12" xfId="0" applyNumberFormat="1" applyFill="1" applyBorder="1"/>
    <xf numFmtId="0" fontId="0" fillId="0" borderId="12" xfId="0" applyFill="1" applyBorder="1"/>
    <xf numFmtId="6" fontId="0" fillId="0" borderId="12" xfId="0" applyNumberFormat="1" applyFill="1" applyBorder="1"/>
    <xf numFmtId="0" fontId="11" fillId="0" borderId="0" xfId="0" applyFont="1"/>
    <xf numFmtId="14" fontId="0" fillId="0" borderId="0" xfId="0" applyNumberFormat="1" applyFill="1" applyBorder="1"/>
    <xf numFmtId="6" fontId="0" fillId="0" borderId="0" xfId="0" applyNumberFormat="1" applyFill="1" applyBorder="1"/>
    <xf numFmtId="164" fontId="0" fillId="21" borderId="17" xfId="0" applyNumberFormat="1" applyFill="1" applyBorder="1"/>
    <xf numFmtId="164" fontId="0" fillId="0" borderId="17" xfId="0" applyNumberFormat="1" applyBorder="1"/>
    <xf numFmtId="164" fontId="0" fillId="21" borderId="18" xfId="0" applyNumberFormat="1" applyFill="1" applyBorder="1"/>
    <xf numFmtId="164" fontId="0" fillId="0" borderId="18" xfId="0" applyNumberFormat="1" applyBorder="1"/>
    <xf numFmtId="164" fontId="0" fillId="21" borderId="20" xfId="0" applyNumberFormat="1" applyFill="1" applyBorder="1"/>
    <xf numFmtId="164" fontId="0" fillId="0" borderId="20" xfId="0" applyNumberFormat="1" applyBorder="1"/>
    <xf numFmtId="0" fontId="0" fillId="0" borderId="0" xfId="0" applyAlignment="1">
      <alignment wrapText="1"/>
    </xf>
    <xf numFmtId="0" fontId="10" fillId="0" borderId="0" xfId="0" applyFont="1"/>
    <xf numFmtId="0" fontId="0" fillId="0" borderId="0"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22" xfId="0"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10" xfId="0" applyBorder="1"/>
    <xf numFmtId="0" fontId="0" fillId="0" borderId="10" xfId="0" applyBorder="1" applyAlignment="1">
      <alignment horizontal="center"/>
    </xf>
    <xf numFmtId="168" fontId="7" fillId="0" borderId="18" xfId="1" applyNumberFormat="1" applyFont="1" applyFill="1" applyBorder="1"/>
    <xf numFmtId="168" fontId="7" fillId="0" borderId="20" xfId="1" applyNumberFormat="1" applyFont="1" applyFill="1" applyBorder="1"/>
    <xf numFmtId="0" fontId="7" fillId="0" borderId="17" xfId="1" applyFont="1" applyFill="1" applyBorder="1"/>
    <xf numFmtId="165" fontId="7" fillId="0" borderId="17" xfId="1" applyNumberFormat="1" applyFont="1" applyFill="1" applyBorder="1"/>
    <xf numFmtId="0" fontId="7" fillId="0" borderId="18" xfId="1" applyFont="1" applyFill="1" applyBorder="1"/>
    <xf numFmtId="165" fontId="7" fillId="0" borderId="18" xfId="1" applyNumberFormat="1" applyFont="1" applyFill="1" applyBorder="1"/>
    <xf numFmtId="0" fontId="5" fillId="0" borderId="18" xfId="1" applyFill="1" applyBorder="1"/>
    <xf numFmtId="0" fontId="5" fillId="0" borderId="20" xfId="1" applyFill="1" applyBorder="1"/>
    <xf numFmtId="44" fontId="0" fillId="0" borderId="12" xfId="0" applyNumberFormat="1" applyFill="1" applyBorder="1"/>
    <xf numFmtId="44" fontId="0" fillId="0" borderId="11" xfId="0" applyNumberFormat="1" applyFill="1" applyBorder="1"/>
    <xf numFmtId="0" fontId="6" fillId="0" borderId="6" xfId="1" applyFont="1" applyFill="1" applyBorder="1" applyAlignment="1">
      <alignment vertical="center" wrapText="1"/>
    </xf>
    <xf numFmtId="44" fontId="0" fillId="0" borderId="0" xfId="0" applyNumberFormat="1" applyFill="1" applyBorder="1"/>
    <xf numFmtId="166" fontId="0" fillId="0" borderId="3" xfId="0" applyNumberFormat="1" applyBorder="1"/>
    <xf numFmtId="166" fontId="0" fillId="0" borderId="5" xfId="0" applyNumberFormat="1" applyBorder="1"/>
    <xf numFmtId="0" fontId="0" fillId="24" borderId="0" xfId="0" applyFill="1" applyAlignment="1">
      <alignment horizontal="center"/>
    </xf>
    <xf numFmtId="0" fontId="0" fillId="24" borderId="10" xfId="0" applyFill="1" applyBorder="1" applyAlignment="1">
      <alignment horizontal="center"/>
    </xf>
    <xf numFmtId="0" fontId="0" fillId="0" borderId="14" xfId="1" applyFont="1" applyBorder="1"/>
    <xf numFmtId="0" fontId="0" fillId="0" borderId="44" xfId="1" applyFont="1" applyBorder="1"/>
    <xf numFmtId="0" fontId="0" fillId="0" borderId="15" xfId="1" applyFont="1" applyBorder="1"/>
    <xf numFmtId="0" fontId="0" fillId="0" borderId="10" xfId="0" applyFill="1" applyBorder="1" applyAlignment="1">
      <alignment wrapText="1"/>
    </xf>
    <xf numFmtId="164" fontId="0" fillId="0" borderId="3" xfId="0" applyNumberFormat="1" applyBorder="1"/>
    <xf numFmtId="164" fontId="0" fillId="0" borderId="5" xfId="0" applyNumberFormat="1" applyBorder="1"/>
    <xf numFmtId="164" fontId="0" fillId="0" borderId="13" xfId="0" applyNumberFormat="1" applyBorder="1"/>
    <xf numFmtId="0" fontId="0" fillId="0" borderId="13" xfId="0" applyBorder="1" applyProtection="1"/>
    <xf numFmtId="0" fontId="0" fillId="0" borderId="10" xfId="0" applyBorder="1" applyProtection="1"/>
    <xf numFmtId="0" fontId="0" fillId="0" borderId="21" xfId="0" applyBorder="1" applyProtection="1"/>
    <xf numFmtId="164" fontId="0" fillId="0" borderId="1" xfId="0" applyNumberFormat="1" applyFill="1" applyBorder="1" applyProtection="1"/>
    <xf numFmtId="0" fontId="0" fillId="0" borderId="3" xfId="0" applyFill="1" applyBorder="1" applyAlignment="1" applyProtection="1">
      <alignment horizontal="center" vertical="center"/>
    </xf>
    <xf numFmtId="164" fontId="0" fillId="0" borderId="1" xfId="0" applyNumberFormat="1" applyBorder="1" applyProtection="1"/>
    <xf numFmtId="164" fontId="0" fillId="0" borderId="2" xfId="0" applyNumberFormat="1" applyBorder="1" applyProtection="1"/>
    <xf numFmtId="0" fontId="0" fillId="0" borderId="3" xfId="0" applyFill="1" applyBorder="1" applyProtection="1"/>
    <xf numFmtId="0" fontId="14" fillId="0" borderId="0" xfId="0" applyFont="1" applyProtection="1"/>
    <xf numFmtId="0" fontId="0" fillId="23" borderId="10" xfId="0" applyFill="1" applyBorder="1" applyAlignment="1" applyProtection="1">
      <alignment horizontal="center" vertical="center"/>
    </xf>
    <xf numFmtId="0" fontId="0" fillId="23" borderId="22" xfId="0" applyFill="1" applyBorder="1" applyAlignment="1" applyProtection="1">
      <alignment horizontal="center" vertical="center"/>
    </xf>
    <xf numFmtId="164" fontId="0" fillId="0" borderId="0" xfId="0" applyNumberFormat="1" applyBorder="1" applyAlignment="1">
      <alignment horizontal="center"/>
    </xf>
    <xf numFmtId="0" fontId="5" fillId="0" borderId="0" xfId="1" applyFill="1" applyBorder="1"/>
    <xf numFmtId="0" fontId="0" fillId="0" borderId="3" xfId="0" applyBorder="1"/>
    <xf numFmtId="0" fontId="0" fillId="0" borderId="0" xfId="0" applyBorder="1"/>
    <xf numFmtId="0" fontId="0" fillId="0" borderId="0" xfId="0" applyAlignment="1" applyProtection="1">
      <alignment vertical="center"/>
    </xf>
    <xf numFmtId="0" fontId="1" fillId="0" borderId="0" xfId="0" applyFont="1" applyProtection="1"/>
    <xf numFmtId="0" fontId="0" fillId="0" borderId="0" xfId="0" quotePrefix="1" applyAlignment="1">
      <alignment wrapText="1"/>
    </xf>
    <xf numFmtId="16" fontId="0" fillId="0" borderId="0" xfId="0" applyNumberFormat="1" applyBorder="1" applyProtection="1"/>
    <xf numFmtId="0" fontId="0" fillId="0" borderId="0" xfId="0" applyBorder="1" applyProtection="1"/>
    <xf numFmtId="164" fontId="0" fillId="0" borderId="0" xfId="0" applyNumberFormat="1" applyBorder="1" applyAlignment="1" applyProtection="1">
      <alignment horizontal="center"/>
    </xf>
    <xf numFmtId="0" fontId="0" fillId="0" borderId="0" xfId="0" applyAlignment="1" applyProtection="1">
      <alignment horizontal="center" vertical="center"/>
    </xf>
    <xf numFmtId="0" fontId="0" fillId="2" borderId="5"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0" borderId="10" xfId="0" applyFill="1" applyBorder="1" applyProtection="1"/>
    <xf numFmtId="0" fontId="0" fillId="0" borderId="13" xfId="0" applyBorder="1" applyAlignment="1" applyProtection="1">
      <alignment horizontal="center"/>
    </xf>
    <xf numFmtId="0" fontId="0" fillId="2" borderId="10"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8" borderId="22" xfId="0" applyFill="1" applyBorder="1" applyAlignment="1" applyProtection="1">
      <alignment horizontal="center" vertical="center"/>
    </xf>
    <xf numFmtId="0" fontId="0" fillId="9" borderId="22" xfId="0" applyFill="1" applyBorder="1" applyAlignment="1" applyProtection="1">
      <alignment horizontal="center" vertical="center"/>
    </xf>
    <xf numFmtId="14" fontId="0" fillId="21" borderId="49" xfId="0" applyNumberFormat="1" applyFill="1" applyBorder="1" applyAlignment="1" applyProtection="1">
      <alignment horizontal="center"/>
    </xf>
    <xf numFmtId="14" fontId="0" fillId="21" borderId="13" xfId="0" applyNumberFormat="1" applyFill="1" applyBorder="1" applyAlignment="1" applyProtection="1">
      <alignment horizontal="center"/>
    </xf>
    <xf numFmtId="0" fontId="13" fillId="0" borderId="0" xfId="0" applyFont="1" applyProtection="1"/>
    <xf numFmtId="164" fontId="0" fillId="2" borderId="0" xfId="0" applyNumberFormat="1" applyFill="1" applyBorder="1" applyAlignment="1" applyProtection="1">
      <alignment horizontal="center"/>
    </xf>
    <xf numFmtId="164" fontId="0" fillId="3" borderId="0" xfId="0" applyNumberFormat="1" applyFill="1" applyBorder="1" applyAlignment="1" applyProtection="1">
      <alignment horizontal="center"/>
    </xf>
    <xf numFmtId="164" fontId="0" fillId="5" borderId="0" xfId="0" applyNumberFormat="1" applyFill="1" applyBorder="1" applyAlignment="1" applyProtection="1">
      <alignment horizontal="center"/>
    </xf>
    <xf numFmtId="164" fontId="0" fillId="6" borderId="0" xfId="0" applyNumberFormat="1" applyFill="1" applyBorder="1" applyAlignment="1" applyProtection="1">
      <alignment horizontal="center"/>
    </xf>
    <xf numFmtId="164" fontId="0" fillId="7" borderId="0" xfId="0" applyNumberFormat="1" applyFill="1" applyBorder="1" applyAlignment="1" applyProtection="1">
      <alignment horizontal="center"/>
    </xf>
    <xf numFmtId="164" fontId="0" fillId="8" borderId="0" xfId="0" applyNumberFormat="1" applyFill="1" applyBorder="1" applyAlignment="1" applyProtection="1">
      <alignment horizontal="center"/>
    </xf>
    <xf numFmtId="164" fontId="0" fillId="9" borderId="0" xfId="0" applyNumberFormat="1" applyFill="1" applyBorder="1" applyAlignment="1" applyProtection="1">
      <alignment horizontal="center"/>
    </xf>
    <xf numFmtId="164" fontId="0" fillId="24" borderId="0" xfId="0" applyNumberFormat="1" applyFill="1" applyBorder="1" applyAlignment="1" applyProtection="1">
      <alignment horizontal="center"/>
    </xf>
    <xf numFmtId="0" fontId="13" fillId="0" borderId="0" xfId="0" applyFont="1" applyBorder="1" applyProtection="1"/>
    <xf numFmtId="0" fontId="17" fillId="0" borderId="0" xfId="0" applyFont="1" applyBorder="1" applyProtection="1"/>
    <xf numFmtId="0" fontId="0" fillId="2"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8" borderId="0" xfId="0" applyFill="1" applyBorder="1" applyAlignment="1" applyProtection="1">
      <alignment horizontal="center" vertical="center"/>
    </xf>
    <xf numFmtId="164" fontId="0" fillId="0" borderId="0" xfId="0" applyNumberFormat="1" applyFill="1" applyBorder="1" applyAlignment="1" applyProtection="1">
      <alignment horizontal="center"/>
    </xf>
    <xf numFmtId="2" fontId="0" fillId="21" borderId="17" xfId="0" applyNumberFormat="1" applyFill="1" applyBorder="1" applyAlignment="1" applyProtection="1">
      <alignment horizontal="center"/>
    </xf>
    <xf numFmtId="2" fontId="0" fillId="21" borderId="18" xfId="0" applyNumberFormat="1" applyFill="1" applyBorder="1" applyAlignment="1" applyProtection="1">
      <alignment horizontal="center"/>
    </xf>
    <xf numFmtId="2" fontId="0" fillId="0" borderId="0" xfId="0" applyNumberFormat="1" applyFill="1" applyBorder="1"/>
    <xf numFmtId="0" fontId="0" fillId="0" borderId="28" xfId="0" applyBorder="1" applyAlignment="1">
      <alignment wrapText="1"/>
    </xf>
    <xf numFmtId="164" fontId="0" fillId="0" borderId="4" xfId="0" applyNumberFormat="1" applyBorder="1" applyAlignment="1" applyProtection="1">
      <alignment wrapText="1"/>
    </xf>
    <xf numFmtId="164" fontId="0" fillId="0" borderId="0" xfId="0" applyNumberFormat="1" applyBorder="1" applyAlignment="1" applyProtection="1">
      <alignment wrapText="1"/>
    </xf>
    <xf numFmtId="2" fontId="0" fillId="21" borderId="25" xfId="0" applyNumberFormat="1" applyFill="1" applyBorder="1" applyAlignment="1">
      <alignment horizontal="center" vertical="center"/>
    </xf>
    <xf numFmtId="0" fontId="0" fillId="21" borderId="23" xfId="0" applyFill="1" applyBorder="1" applyAlignment="1">
      <alignment horizontal="center"/>
    </xf>
    <xf numFmtId="0" fontId="0" fillId="21" borderId="24" xfId="0" applyFill="1" applyBorder="1" applyAlignment="1">
      <alignment horizontal="center"/>
    </xf>
    <xf numFmtId="164" fontId="0" fillId="2" borderId="12" xfId="0" applyNumberFormat="1" applyFill="1" applyBorder="1" applyAlignment="1" applyProtection="1">
      <alignment horizontal="center"/>
    </xf>
    <xf numFmtId="164" fontId="0" fillId="3" borderId="12" xfId="0" applyNumberFormat="1" applyFill="1" applyBorder="1" applyAlignment="1" applyProtection="1">
      <alignment horizontal="center"/>
    </xf>
    <xf numFmtId="164" fontId="0" fillId="5" borderId="12" xfId="0" applyNumberFormat="1" applyFill="1" applyBorder="1" applyAlignment="1" applyProtection="1">
      <alignment horizontal="center"/>
    </xf>
    <xf numFmtId="164" fontId="0" fillId="6" borderId="12" xfId="0" applyNumberFormat="1" applyFill="1" applyBorder="1" applyAlignment="1" applyProtection="1">
      <alignment horizontal="center"/>
    </xf>
    <xf numFmtId="164" fontId="0" fillId="7" borderId="12" xfId="0" applyNumberFormat="1" applyFill="1" applyBorder="1" applyAlignment="1" applyProtection="1">
      <alignment horizontal="center"/>
    </xf>
    <xf numFmtId="164" fontId="0" fillId="8" borderId="12" xfId="0" applyNumberFormat="1" applyFill="1" applyBorder="1" applyAlignment="1" applyProtection="1">
      <alignment horizontal="center"/>
    </xf>
    <xf numFmtId="164" fontId="0" fillId="9" borderId="12" xfId="0" applyNumberFormat="1" applyFill="1" applyBorder="1" applyAlignment="1" applyProtection="1">
      <alignment horizontal="center"/>
    </xf>
    <xf numFmtId="164" fontId="0" fillId="24" borderId="6" xfId="0" applyNumberFormat="1" applyFill="1" applyBorder="1" applyAlignment="1" applyProtection="1">
      <alignment horizontal="center"/>
    </xf>
    <xf numFmtId="0" fontId="0" fillId="0" borderId="12" xfId="0" applyBorder="1" applyProtection="1"/>
    <xf numFmtId="164" fontId="0" fillId="0" borderId="12" xfId="0" applyNumberFormat="1" applyBorder="1" applyAlignment="1" applyProtection="1">
      <alignment horizontal="center"/>
    </xf>
    <xf numFmtId="164" fontId="4" fillId="0" borderId="12" xfId="0" applyNumberFormat="1" applyFont="1" applyBorder="1"/>
    <xf numFmtId="0" fontId="4" fillId="0" borderId="0" xfId="0" applyFont="1"/>
    <xf numFmtId="164" fontId="4" fillId="0" borderId="0" xfId="0" applyNumberFormat="1" applyFont="1" applyBorder="1"/>
    <xf numFmtId="0" fontId="0" fillId="0" borderId="0" xfId="0" applyAlignment="1" applyProtection="1">
      <alignment vertical="center" wrapText="1"/>
    </xf>
    <xf numFmtId="164" fontId="0" fillId="0" borderId="10" xfId="0" applyNumberFormat="1" applyBorder="1" applyAlignment="1" applyProtection="1">
      <alignment horizontal="center"/>
    </xf>
    <xf numFmtId="0" fontId="20" fillId="0" borderId="0" xfId="0" applyFont="1" applyAlignment="1" applyProtection="1"/>
    <xf numFmtId="0" fontId="5" fillId="0" borderId="13" xfId="1" applyFill="1" applyBorder="1"/>
    <xf numFmtId="168" fontId="7" fillId="0" borderId="13" xfId="1" applyNumberFormat="1" applyFont="1" applyFill="1" applyBorder="1"/>
    <xf numFmtId="0" fontId="5" fillId="0" borderId="12" xfId="1" applyFill="1" applyBorder="1"/>
    <xf numFmtId="168" fontId="7" fillId="0" borderId="12" xfId="1" applyNumberFormat="1" applyFont="1" applyFill="1" applyBorder="1"/>
    <xf numFmtId="0" fontId="7" fillId="0" borderId="50" xfId="1" applyFont="1" applyFill="1" applyBorder="1"/>
    <xf numFmtId="0" fontId="20" fillId="0" borderId="21" xfId="0" applyFont="1" applyBorder="1" applyAlignment="1" applyProtection="1">
      <alignment horizontal="center"/>
    </xf>
    <xf numFmtId="0" fontId="20" fillId="0" borderId="38" xfId="0" applyFont="1" applyBorder="1" applyAlignment="1" applyProtection="1">
      <alignment horizontal="center"/>
    </xf>
    <xf numFmtId="0" fontId="0" fillId="0" borderId="10" xfId="0" applyBorder="1" applyAlignment="1" applyProtection="1">
      <alignment wrapText="1"/>
    </xf>
    <xf numFmtId="0" fontId="0" fillId="23" borderId="22" xfId="0" applyFill="1" applyBorder="1" applyAlignment="1" applyProtection="1">
      <alignment wrapText="1"/>
    </xf>
    <xf numFmtId="0" fontId="0" fillId="23" borderId="10" xfId="0" applyFill="1" applyBorder="1" applyAlignment="1" applyProtection="1">
      <alignment wrapText="1"/>
    </xf>
    <xf numFmtId="0" fontId="0" fillId="0" borderId="10" xfId="0" applyFill="1" applyBorder="1" applyAlignment="1" applyProtection="1">
      <alignment wrapText="1"/>
    </xf>
    <xf numFmtId="0" fontId="21" fillId="24" borderId="0" xfId="0" applyFont="1" applyFill="1" applyAlignment="1" applyProtection="1">
      <alignment horizontal="center" vertical="center"/>
    </xf>
    <xf numFmtId="0" fontId="0" fillId="24" borderId="2" xfId="0" applyFill="1" applyBorder="1" applyAlignment="1" applyProtection="1">
      <alignment horizontal="center" vertical="center"/>
    </xf>
    <xf numFmtId="164" fontId="0" fillId="0" borderId="18" xfId="0" quotePrefix="1" applyNumberFormat="1" applyFill="1" applyBorder="1" applyProtection="1"/>
    <xf numFmtId="0" fontId="10" fillId="0" borderId="6" xfId="0" applyFont="1" applyFill="1" applyBorder="1" applyAlignment="1" applyProtection="1"/>
    <xf numFmtId="0" fontId="10" fillId="0" borderId="7" xfId="0" applyFont="1" applyFill="1" applyBorder="1" applyAlignment="1" applyProtection="1"/>
    <xf numFmtId="0" fontId="0" fillId="0" borderId="21" xfId="0" applyBorder="1" applyAlignment="1" applyProtection="1">
      <alignment wrapText="1"/>
    </xf>
    <xf numFmtId="0" fontId="0" fillId="24" borderId="0" xfId="0" applyFill="1" applyBorder="1" applyAlignment="1" applyProtection="1">
      <alignment horizontal="center" vertical="center"/>
    </xf>
    <xf numFmtId="0" fontId="4" fillId="0" borderId="0" xfId="0" applyFont="1" applyBorder="1"/>
    <xf numFmtId="0" fontId="3" fillId="0" borderId="11" xfId="0" applyFont="1" applyBorder="1" applyAlignment="1">
      <alignment wrapText="1"/>
    </xf>
    <xf numFmtId="0" fontId="0" fillId="0" borderId="49" xfId="0" applyBorder="1" applyAlignment="1" applyProtection="1">
      <alignment vertical="center"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Alignment="1">
      <alignment vertical="center"/>
    </xf>
    <xf numFmtId="0" fontId="0" fillId="0" borderId="0" xfId="0" quotePrefix="1" applyAlignment="1">
      <alignment vertical="center"/>
    </xf>
    <xf numFmtId="0" fontId="0" fillId="0" borderId="0" xfId="0" quotePrefix="1" applyAlignment="1" applyProtection="1">
      <alignment vertical="center" wrapText="1"/>
    </xf>
    <xf numFmtId="0" fontId="0" fillId="2" borderId="0" xfId="0" applyFill="1" applyAlignment="1" applyProtection="1">
      <alignment vertical="center" wrapText="1"/>
    </xf>
    <xf numFmtId="0" fontId="0" fillId="0" borderId="0" xfId="0" quotePrefix="1" applyAlignment="1" applyProtection="1">
      <alignment vertical="center"/>
    </xf>
    <xf numFmtId="0" fontId="0" fillId="0" borderId="0" xfId="0" quotePrefix="1" applyAlignment="1" applyProtection="1">
      <alignment horizontal="left" vertical="center" wrapText="1"/>
    </xf>
    <xf numFmtId="0" fontId="0" fillId="0" borderId="0" xfId="0" quotePrefix="1" applyAlignment="1" applyProtection="1">
      <alignment vertical="center"/>
    </xf>
    <xf numFmtId="0" fontId="0" fillId="21" borderId="17" xfId="0" applyFill="1" applyBorder="1" applyAlignment="1" applyProtection="1">
      <alignment wrapText="1"/>
    </xf>
    <xf numFmtId="0" fontId="0" fillId="21" borderId="18" xfId="0" applyFill="1" applyBorder="1" applyAlignment="1" applyProtection="1">
      <alignment wrapText="1"/>
    </xf>
    <xf numFmtId="16" fontId="0" fillId="21" borderId="18" xfId="0" applyNumberFormat="1" applyFill="1" applyBorder="1" applyAlignment="1" applyProtection="1">
      <alignment wrapText="1"/>
    </xf>
    <xf numFmtId="0" fontId="25" fillId="0" borderId="0" xfId="0" applyFont="1"/>
    <xf numFmtId="2" fontId="0" fillId="0" borderId="8" xfId="0" applyNumberFormat="1" applyBorder="1"/>
    <xf numFmtId="169" fontId="0" fillId="0" borderId="4" xfId="0" applyNumberFormat="1" applyBorder="1" applyAlignment="1"/>
    <xf numFmtId="169" fontId="0" fillId="0" borderId="12" xfId="0" applyNumberFormat="1" applyBorder="1"/>
    <xf numFmtId="165" fontId="7" fillId="0" borderId="2" xfId="1" applyNumberFormat="1" applyFont="1" applyFill="1" applyBorder="1"/>
    <xf numFmtId="165" fontId="7" fillId="0" borderId="0" xfId="1" applyNumberFormat="1" applyFont="1" applyFill="1" applyBorder="1"/>
    <xf numFmtId="0" fontId="22" fillId="0" borderId="11" xfId="0" applyFont="1" applyBorder="1" applyAlignment="1">
      <alignment wrapText="1"/>
    </xf>
    <xf numFmtId="0" fontId="16" fillId="0" borderId="11" xfId="0" applyFont="1" applyBorder="1" applyAlignment="1">
      <alignment wrapText="1"/>
    </xf>
    <xf numFmtId="0" fontId="16" fillId="0" borderId="0" xfId="0" applyFont="1" applyBorder="1" applyAlignment="1" applyProtection="1">
      <alignment vertical="center" wrapText="1"/>
    </xf>
    <xf numFmtId="0" fontId="15" fillId="0" borderId="0" xfId="0" applyFont="1" applyFill="1" applyBorder="1" applyAlignment="1">
      <alignment wrapText="1"/>
    </xf>
    <xf numFmtId="0" fontId="23" fillId="0" borderId="0" xfId="0" applyFont="1" applyFill="1" applyBorder="1" applyAlignment="1">
      <alignment wrapText="1"/>
    </xf>
    <xf numFmtId="0" fontId="0" fillId="0" borderId="11" xfId="0" applyFont="1" applyBorder="1" applyAlignment="1">
      <alignment wrapText="1"/>
    </xf>
    <xf numFmtId="0" fontId="0" fillId="0" borderId="0" xfId="0" applyFill="1" applyBorder="1" applyAlignment="1" applyProtection="1">
      <alignment vertical="center" wrapText="1"/>
    </xf>
    <xf numFmtId="164" fontId="0" fillId="0" borderId="0" xfId="0" applyNumberFormat="1" applyAlignment="1" applyProtection="1">
      <alignment vertical="center"/>
    </xf>
    <xf numFmtId="0" fontId="0" fillId="24" borderId="10" xfId="0" applyFill="1" applyBorder="1" applyAlignment="1" applyProtection="1">
      <alignment horizontal="center" vertical="center"/>
    </xf>
    <xf numFmtId="169" fontId="0" fillId="0" borderId="12" xfId="0" applyNumberFormat="1" applyBorder="1" applyAlignment="1">
      <alignment horizontal="center"/>
    </xf>
    <xf numFmtId="0" fontId="0" fillId="0" borderId="10" xfId="0" applyBorder="1" applyAlignment="1">
      <alignment wrapText="1"/>
    </xf>
    <xf numFmtId="0" fontId="0" fillId="0" borderId="0" xfId="0" quotePrefix="1" applyAlignment="1" applyProtection="1">
      <alignment vertical="center" wrapText="1"/>
    </xf>
    <xf numFmtId="0" fontId="0" fillId="0" borderId="0" xfId="0" quotePrefix="1" applyAlignment="1" applyProtection="1">
      <alignment horizontal="left" vertical="center" wrapText="1"/>
    </xf>
    <xf numFmtId="0" fontId="0" fillId="0" borderId="0" xfId="0" applyBorder="1" applyProtection="1"/>
    <xf numFmtId="0" fontId="13" fillId="0" borderId="0" xfId="0" applyFont="1" applyProtection="1"/>
    <xf numFmtId="0" fontId="0" fillId="0" borderId="0" xfId="0" applyAlignment="1" applyProtection="1">
      <alignment vertical="center"/>
    </xf>
    <xf numFmtId="0" fontId="0" fillId="0" borderId="0" xfId="0" applyBorder="1"/>
    <xf numFmtId="0" fontId="0" fillId="0" borderId="0" xfId="0" quotePrefix="1" applyAlignment="1" applyProtection="1">
      <alignment vertical="center"/>
    </xf>
    <xf numFmtId="0" fontId="0" fillId="21" borderId="55" xfId="0" applyFill="1" applyBorder="1" applyAlignment="1">
      <alignment horizontal="center"/>
    </xf>
    <xf numFmtId="0" fontId="0" fillId="21" borderId="56" xfId="0" applyFill="1" applyBorder="1" applyAlignment="1">
      <alignment horizontal="center"/>
    </xf>
    <xf numFmtId="2" fontId="0" fillId="21" borderId="57" xfId="0" applyNumberFormat="1" applyFill="1" applyBorder="1" applyAlignment="1">
      <alignment horizontal="center" vertical="center"/>
    </xf>
    <xf numFmtId="164" fontId="4" fillId="0" borderId="10" xfId="0" applyNumberFormat="1" applyFont="1" applyBorder="1"/>
    <xf numFmtId="164" fontId="13" fillId="23" borderId="10" xfId="0" applyNumberFormat="1" applyFont="1" applyFill="1" applyBorder="1" applyAlignment="1">
      <alignment horizontal="center" wrapText="1"/>
    </xf>
    <xf numFmtId="0" fontId="26" fillId="0" borderId="0" xfId="0" applyFont="1" applyAlignment="1" applyProtection="1">
      <alignment vertical="top" wrapText="1"/>
    </xf>
    <xf numFmtId="0" fontId="27" fillId="23" borderId="10" xfId="0" applyFont="1" applyFill="1" applyBorder="1"/>
    <xf numFmtId="0" fontId="28" fillId="23" borderId="10" xfId="0" applyFont="1" applyFill="1" applyBorder="1"/>
    <xf numFmtId="0" fontId="28" fillId="0" borderId="0" xfId="0" applyFont="1"/>
    <xf numFmtId="0" fontId="28" fillId="0" borderId="0" xfId="0" applyFont="1" applyBorder="1"/>
    <xf numFmtId="0" fontId="0" fillId="0" borderId="0" xfId="0" applyAlignment="1" applyProtection="1">
      <alignment vertical="center"/>
    </xf>
    <xf numFmtId="0" fontId="0" fillId="0" borderId="0" xfId="0" applyBorder="1"/>
    <xf numFmtId="0" fontId="0" fillId="0" borderId="0" xfId="0" quotePrefix="1" applyAlignment="1" applyProtection="1">
      <alignment vertical="center"/>
    </xf>
    <xf numFmtId="0" fontId="0" fillId="0" borderId="0" xfId="0" applyAlignment="1" applyProtection="1">
      <alignment vertical="center"/>
    </xf>
    <xf numFmtId="0" fontId="0" fillId="0" borderId="2" xfId="0" applyBorder="1"/>
    <xf numFmtId="0" fontId="0" fillId="0" borderId="3" xfId="0" applyBorder="1" applyProtection="1"/>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14" fontId="0" fillId="21" borderId="39" xfId="0" applyNumberFormat="1" applyFill="1" applyBorder="1" applyAlignment="1" applyProtection="1">
      <alignment horizontal="center"/>
    </xf>
    <xf numFmtId="0" fontId="0" fillId="23" borderId="21" xfId="0" applyFill="1" applyBorder="1" applyAlignment="1" applyProtection="1">
      <alignment wrapText="1"/>
    </xf>
    <xf numFmtId="0" fontId="0" fillId="0" borderId="0" xfId="0" applyAlignment="1" applyProtection="1">
      <alignment vertical="center"/>
    </xf>
    <xf numFmtId="0" fontId="0" fillId="0" borderId="0" xfId="0" quotePrefix="1" applyAlignment="1" applyProtection="1">
      <alignment vertical="center"/>
    </xf>
    <xf numFmtId="0" fontId="0" fillId="0" borderId="6" xfId="0" applyBorder="1" applyProtection="1"/>
    <xf numFmtId="0" fontId="0" fillId="0" borderId="8" xfId="0" applyBorder="1" applyProtection="1"/>
    <xf numFmtId="14" fontId="0" fillId="21" borderId="32" xfId="0" applyNumberFormat="1" applyFill="1" applyBorder="1" applyAlignment="1" applyProtection="1">
      <alignment horizontal="center"/>
    </xf>
    <xf numFmtId="14" fontId="0" fillId="21" borderId="35" xfId="0" applyNumberFormat="1" applyFill="1" applyBorder="1" applyAlignment="1" applyProtection="1">
      <alignment horizontal="center"/>
    </xf>
    <xf numFmtId="0" fontId="0" fillId="0" borderId="1" xfId="0" applyBorder="1" applyProtection="1"/>
    <xf numFmtId="0" fontId="0" fillId="0" borderId="3" xfId="0" applyBorder="1" applyProtection="1"/>
    <xf numFmtId="0" fontId="0" fillId="23" borderId="21" xfId="0" applyFill="1" applyBorder="1" applyAlignment="1" applyProtection="1">
      <alignment horizontal="center" vertical="center"/>
    </xf>
    <xf numFmtId="0" fontId="0" fillId="23" borderId="21" xfId="0" applyFill="1" applyBorder="1" applyProtection="1"/>
    <xf numFmtId="0" fontId="0" fillId="0" borderId="0" xfId="0" applyAlignment="1">
      <alignment wrapText="1"/>
    </xf>
    <xf numFmtId="14" fontId="0" fillId="0" borderId="2" xfId="0" applyNumberFormat="1" applyFill="1" applyBorder="1" applyAlignment="1" applyProtection="1">
      <alignment horizontal="center"/>
    </xf>
    <xf numFmtId="16" fontId="0" fillId="0" borderId="7" xfId="0" applyNumberFormat="1" applyBorder="1" applyProtection="1"/>
    <xf numFmtId="0" fontId="0" fillId="0" borderId="18" xfId="0" applyBorder="1" applyProtection="1"/>
    <xf numFmtId="9" fontId="0" fillId="0" borderId="0" xfId="0" applyNumberFormat="1" applyAlignment="1" applyProtection="1">
      <alignment vertical="center"/>
    </xf>
    <xf numFmtId="9" fontId="0" fillId="21" borderId="18" xfId="0" applyNumberFormat="1" applyFill="1" applyBorder="1" applyAlignment="1" applyProtection="1">
      <alignment horizontal="center"/>
    </xf>
    <xf numFmtId="0" fontId="0" fillId="25" borderId="0" xfId="0" applyFill="1" applyAlignment="1" applyProtection="1">
      <alignment horizontal="center"/>
    </xf>
    <xf numFmtId="0" fontId="0" fillId="25" borderId="10" xfId="0" applyFill="1" applyBorder="1" applyAlignment="1" applyProtection="1">
      <alignment horizontal="center" vertical="center"/>
    </xf>
    <xf numFmtId="0" fontId="1" fillId="0" borderId="38" xfId="0" applyFont="1" applyBorder="1" applyAlignment="1" applyProtection="1">
      <alignment horizontal="center"/>
    </xf>
    <xf numFmtId="0" fontId="0" fillId="2" borderId="22" xfId="0" applyFill="1" applyBorder="1" applyAlignment="1" applyProtection="1">
      <alignment horizontal="center" vertical="center"/>
    </xf>
    <xf numFmtId="0" fontId="0" fillId="25" borderId="64" xfId="0" applyFill="1" applyBorder="1" applyAlignment="1" applyProtection="1">
      <alignment horizontal="center" vertical="center"/>
    </xf>
    <xf numFmtId="164" fontId="0" fillId="0" borderId="65" xfId="0" applyNumberFormat="1" applyBorder="1" applyProtection="1"/>
    <xf numFmtId="0" fontId="0" fillId="0" borderId="66" xfId="0" applyBorder="1"/>
    <xf numFmtId="164" fontId="0" fillId="0" borderId="67" xfId="0" applyNumberFormat="1" applyBorder="1" applyProtection="1"/>
    <xf numFmtId="0" fontId="10" fillId="0" borderId="0" xfId="0" applyFont="1" applyFill="1" applyBorder="1" applyAlignment="1" applyProtection="1">
      <alignment horizontal="center"/>
    </xf>
    <xf numFmtId="0" fontId="0" fillId="0" borderId="2" xfId="0" applyFill="1" applyBorder="1" applyAlignment="1" applyProtection="1">
      <alignment horizontal="center" vertical="center"/>
    </xf>
    <xf numFmtId="0" fontId="0" fillId="0" borderId="4" xfId="0" applyNumberFormat="1" applyBorder="1" applyProtection="1"/>
    <xf numFmtId="164" fontId="0" fillId="0" borderId="68" xfId="0" applyNumberFormat="1" applyBorder="1" applyProtection="1"/>
    <xf numFmtId="164" fontId="0" fillId="0" borderId="69" xfId="0" applyNumberFormat="1" applyBorder="1" applyProtection="1"/>
    <xf numFmtId="164" fontId="0" fillId="0" borderId="70" xfId="0" applyNumberFormat="1" applyBorder="1" applyProtection="1"/>
    <xf numFmtId="164" fontId="0" fillId="2" borderId="71" xfId="0" applyNumberFormat="1" applyFill="1" applyBorder="1" applyAlignment="1" applyProtection="1">
      <alignment horizontal="center"/>
    </xf>
    <xf numFmtId="164" fontId="0" fillId="3" borderId="72" xfId="0" applyNumberFormat="1" applyFill="1" applyBorder="1" applyAlignment="1" applyProtection="1">
      <alignment horizontal="center"/>
    </xf>
    <xf numFmtId="164" fontId="0" fillId="5" borderId="72" xfId="0" applyNumberFormat="1" applyFill="1" applyBorder="1" applyAlignment="1" applyProtection="1">
      <alignment horizontal="center"/>
    </xf>
    <xf numFmtId="164" fontId="0" fillId="6" borderId="72" xfId="0" applyNumberFormat="1" applyFill="1" applyBorder="1" applyAlignment="1" applyProtection="1">
      <alignment horizontal="center"/>
    </xf>
    <xf numFmtId="164" fontId="0" fillId="7" borderId="72" xfId="0" applyNumberFormat="1" applyFill="1" applyBorder="1" applyAlignment="1" applyProtection="1">
      <alignment horizontal="center"/>
    </xf>
    <xf numFmtId="164" fontId="0" fillId="8" borderId="72" xfId="0" applyNumberFormat="1" applyFill="1" applyBorder="1" applyAlignment="1" applyProtection="1">
      <alignment horizontal="center"/>
    </xf>
    <xf numFmtId="164" fontId="0" fillId="9" borderId="72" xfId="0" applyNumberFormat="1" applyFill="1" applyBorder="1" applyAlignment="1" applyProtection="1">
      <alignment horizontal="center"/>
    </xf>
    <xf numFmtId="164" fontId="0" fillId="24" borderId="73" xfId="0" applyNumberFormat="1" applyFill="1" applyBorder="1" applyAlignment="1" applyProtection="1">
      <alignment horizontal="center"/>
    </xf>
    <xf numFmtId="14" fontId="0" fillId="21" borderId="74" xfId="0" applyNumberFormat="1" applyFill="1" applyBorder="1" applyAlignment="1" applyProtection="1">
      <alignment horizontal="center"/>
    </xf>
    <xf numFmtId="14" fontId="0" fillId="21" borderId="40" xfId="0" applyNumberFormat="1" applyFill="1" applyBorder="1" applyAlignment="1" applyProtection="1">
      <alignment horizontal="center"/>
    </xf>
    <xf numFmtId="164" fontId="0" fillId="21" borderId="49" xfId="0" applyNumberFormat="1" applyFill="1" applyBorder="1" applyProtection="1"/>
    <xf numFmtId="164" fontId="0" fillId="0" borderId="68" xfId="0" applyNumberFormat="1" applyFill="1" applyBorder="1" applyProtection="1"/>
    <xf numFmtId="164" fontId="0" fillId="0" borderId="69" xfId="0" applyNumberFormat="1" applyFill="1" applyBorder="1" applyProtection="1"/>
    <xf numFmtId="2" fontId="0" fillId="21" borderId="20" xfId="0" applyNumberFormat="1" applyFill="1" applyBorder="1" applyAlignment="1" applyProtection="1">
      <alignment horizontal="center"/>
    </xf>
    <xf numFmtId="0" fontId="13" fillId="0" borderId="21"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0" fontId="0" fillId="0" borderId="75" xfId="0" applyNumberFormat="1" applyBorder="1" applyProtection="1"/>
    <xf numFmtId="0" fontId="0" fillId="19" borderId="2" xfId="0" applyFill="1" applyBorder="1" applyAlignment="1" applyProtection="1">
      <alignment horizontal="center" vertical="center"/>
    </xf>
    <xf numFmtId="164" fontId="0" fillId="21" borderId="34" xfId="0" applyNumberFormat="1" applyFill="1" applyBorder="1" applyAlignment="1" applyProtection="1">
      <alignment horizontal="center"/>
    </xf>
    <xf numFmtId="0" fontId="0" fillId="25" borderId="38" xfId="0" applyFill="1" applyBorder="1" applyAlignment="1" applyProtection="1">
      <alignment horizontal="center" vertical="center"/>
    </xf>
    <xf numFmtId="164" fontId="0" fillId="0" borderId="38" xfId="0" applyNumberFormat="1" applyBorder="1" applyAlignment="1" applyProtection="1">
      <alignment horizontal="center"/>
    </xf>
    <xf numFmtId="16" fontId="5" fillId="21" borderId="18" xfId="1" applyNumberFormat="1" applyFill="1" applyBorder="1"/>
    <xf numFmtId="164" fontId="0" fillId="0" borderId="0" xfId="0" applyNumberFormat="1" applyAlignment="1">
      <alignment wrapText="1"/>
    </xf>
    <xf numFmtId="164" fontId="0" fillId="24" borderId="38" xfId="0" applyNumberFormat="1" applyFill="1" applyBorder="1" applyAlignment="1" applyProtection="1">
      <alignment horizontal="center"/>
    </xf>
    <xf numFmtId="164" fontId="0" fillId="24" borderId="76" xfId="0" applyNumberFormat="1" applyFill="1" applyBorder="1" applyAlignment="1" applyProtection="1">
      <alignment horizontal="center"/>
    </xf>
    <xf numFmtId="164" fontId="0" fillId="0" borderId="75" xfId="0" applyNumberFormat="1" applyBorder="1" applyProtection="1"/>
    <xf numFmtId="164" fontId="0" fillId="2" borderId="77" xfId="0" applyNumberFormat="1" applyFill="1" applyBorder="1" applyAlignment="1" applyProtection="1">
      <alignment horizontal="center"/>
    </xf>
    <xf numFmtId="164" fontId="0" fillId="0" borderId="78" xfId="0" applyNumberFormat="1" applyBorder="1" applyProtection="1"/>
    <xf numFmtId="164" fontId="0" fillId="24" borderId="21" xfId="0" applyNumberFormat="1" applyFill="1" applyBorder="1" applyAlignment="1" applyProtection="1">
      <alignment horizontal="center"/>
    </xf>
    <xf numFmtId="164" fontId="0" fillId="24" borderId="22" xfId="0" applyNumberFormat="1" applyFill="1" applyBorder="1" applyAlignment="1" applyProtection="1">
      <alignment horizontal="center"/>
    </xf>
    <xf numFmtId="164" fontId="0" fillId="0" borderId="3" xfId="0" applyNumberFormat="1" applyBorder="1" applyProtection="1"/>
    <xf numFmtId="164" fontId="0" fillId="0" borderId="8" xfId="0" applyNumberFormat="1" applyBorder="1" applyAlignment="1" applyProtection="1">
      <alignment horizontal="center"/>
    </xf>
    <xf numFmtId="164" fontId="0" fillId="0" borderId="0" xfId="0" quotePrefix="1" applyNumberFormat="1"/>
    <xf numFmtId="0" fontId="3" fillId="0" borderId="10" xfId="0" applyFont="1" applyBorder="1" applyAlignment="1" applyProtection="1">
      <alignment horizontal="center"/>
    </xf>
    <xf numFmtId="164" fontId="0" fillId="0" borderId="17" xfId="0" applyNumberFormat="1" applyBorder="1" applyProtection="1"/>
    <xf numFmtId="164" fontId="0" fillId="0" borderId="18" xfId="0" applyNumberFormat="1" applyBorder="1" applyProtection="1"/>
    <xf numFmtId="164" fontId="0" fillId="0" borderId="20" xfId="0" applyNumberFormat="1" applyBorder="1" applyProtection="1"/>
    <xf numFmtId="0" fontId="13" fillId="0" borderId="32" xfId="0" applyFont="1" applyBorder="1" applyProtection="1"/>
    <xf numFmtId="0" fontId="13" fillId="0" borderId="34" xfId="0" applyFont="1" applyBorder="1" applyProtection="1"/>
    <xf numFmtId="164" fontId="0" fillId="0" borderId="32" xfId="0" applyNumberFormat="1" applyBorder="1" applyProtection="1"/>
    <xf numFmtId="0" fontId="0" fillId="20" borderId="3" xfId="0" applyFill="1" applyBorder="1" applyAlignment="1" applyProtection="1">
      <alignment horizontal="center" vertical="center"/>
    </xf>
    <xf numFmtId="0" fontId="0" fillId="19" borderId="1" xfId="0" applyFill="1" applyBorder="1" applyAlignment="1" applyProtection="1">
      <alignment horizontal="center" vertical="center"/>
    </xf>
    <xf numFmtId="0" fontId="0" fillId="21" borderId="39" xfId="0" applyNumberFormat="1" applyFill="1" applyBorder="1" applyAlignment="1" applyProtection="1">
      <alignment horizontal="center"/>
    </xf>
    <xf numFmtId="0" fontId="0" fillId="21" borderId="32" xfId="0" applyNumberFormat="1" applyFill="1" applyBorder="1" applyAlignment="1" applyProtection="1">
      <alignment horizontal="center"/>
    </xf>
    <xf numFmtId="3" fontId="0" fillId="21" borderId="11" xfId="0" applyNumberFormat="1" applyFill="1" applyBorder="1"/>
    <xf numFmtId="0" fontId="0" fillId="0" borderId="0" xfId="0" applyAlignment="1">
      <alignment horizontal="left" wrapText="1"/>
    </xf>
    <xf numFmtId="0" fontId="9" fillId="0" borderId="0" xfId="0" quotePrefix="1" applyFont="1" applyAlignment="1" applyProtection="1">
      <alignment vertical="center" wrapText="1"/>
    </xf>
    <xf numFmtId="0" fontId="0" fillId="0" borderId="0" xfId="0" quotePrefix="1" applyAlignment="1" applyProtection="1">
      <alignment vertical="center" wrapText="1"/>
    </xf>
    <xf numFmtId="0" fontId="0" fillId="0" borderId="0" xfId="0" quotePrefix="1" applyFont="1" applyAlignment="1" applyProtection="1">
      <alignment horizontal="left" vertical="center" wrapText="1"/>
    </xf>
    <xf numFmtId="0" fontId="0" fillId="0" borderId="0" xfId="0" quotePrefix="1" applyAlignment="1" applyProtection="1">
      <alignment horizontal="left" vertical="center" wrapText="1"/>
    </xf>
    <xf numFmtId="0" fontId="0" fillId="0" borderId="0" xfId="0" quotePrefix="1" applyAlignment="1" applyProtection="1">
      <alignment vertical="center"/>
    </xf>
    <xf numFmtId="0" fontId="0" fillId="0" borderId="0" xfId="0" applyBorder="1" applyProtection="1"/>
    <xf numFmtId="0" fontId="0" fillId="0" borderId="0" xfId="0" applyAlignment="1" applyProtection="1">
      <alignment vertical="center"/>
    </xf>
    <xf numFmtId="0" fontId="19" fillId="0" borderId="0" xfId="0" applyFont="1" applyAlignment="1" applyProtection="1">
      <alignment vertical="center" wrapText="1"/>
    </xf>
    <xf numFmtId="0" fontId="19" fillId="2" borderId="0" xfId="0" applyFont="1" applyFill="1" applyAlignment="1" applyProtection="1">
      <alignment vertical="center" wrapText="1"/>
    </xf>
    <xf numFmtId="0" fontId="0" fillId="0" borderId="0" xfId="0" applyBorder="1"/>
    <xf numFmtId="0" fontId="10" fillId="0" borderId="21" xfId="0" applyFont="1" applyBorder="1" applyAlignment="1" applyProtection="1">
      <alignment horizontal="center"/>
    </xf>
    <xf numFmtId="0" fontId="20" fillId="0" borderId="38" xfId="0" applyFont="1" applyBorder="1" applyAlignment="1" applyProtection="1">
      <alignment horizontal="center"/>
    </xf>
    <xf numFmtId="0" fontId="20" fillId="0" borderId="22" xfId="0" applyFont="1" applyBorder="1" applyAlignment="1" applyProtection="1">
      <alignment horizontal="center"/>
    </xf>
    <xf numFmtId="0" fontId="14" fillId="0" borderId="0" xfId="0" applyFont="1" applyAlignment="1" applyProtection="1">
      <alignment horizontal="left"/>
    </xf>
    <xf numFmtId="0" fontId="1" fillId="23" borderId="21" xfId="0" applyFont="1" applyFill="1" applyBorder="1" applyAlignment="1" applyProtection="1">
      <alignment horizontal="center"/>
    </xf>
    <xf numFmtId="0" fontId="1" fillId="23" borderId="38" xfId="0" applyFont="1" applyFill="1" applyBorder="1" applyAlignment="1" applyProtection="1">
      <alignment horizontal="center"/>
    </xf>
    <xf numFmtId="0" fontId="1" fillId="23" borderId="22" xfId="0" applyFont="1" applyFill="1"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13" fillId="0" borderId="0" xfId="0" applyFont="1" applyProtection="1"/>
    <xf numFmtId="0" fontId="10" fillId="23" borderId="21" xfId="0" applyFont="1" applyFill="1" applyBorder="1" applyAlignment="1" applyProtection="1">
      <alignment horizontal="center"/>
    </xf>
    <xf numFmtId="0" fontId="10" fillId="23" borderId="38"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8" xfId="0" applyFont="1" applyFill="1" applyBorder="1" applyAlignment="1" applyProtection="1">
      <alignment horizontal="center"/>
    </xf>
    <xf numFmtId="0" fontId="10" fillId="0" borderId="22" xfId="0" applyFont="1" applyFill="1" applyBorder="1" applyAlignment="1" applyProtection="1">
      <alignment horizontal="center"/>
    </xf>
    <xf numFmtId="0" fontId="19" fillId="0" borderId="0" xfId="0" applyFont="1" applyAlignment="1" applyProtection="1">
      <alignment horizontal="left"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20" fillId="0" borderId="21" xfId="0" applyFont="1" applyBorder="1" applyAlignment="1" applyProtection="1">
      <alignment horizontal="center"/>
    </xf>
    <xf numFmtId="0" fontId="12" fillId="23" borderId="21" xfId="0" applyFont="1" applyFill="1" applyBorder="1" applyAlignment="1">
      <alignment horizontal="center"/>
    </xf>
    <xf numFmtId="0" fontId="12" fillId="23" borderId="38" xfId="0" applyFont="1" applyFill="1" applyBorder="1" applyAlignment="1">
      <alignment horizontal="center"/>
    </xf>
    <xf numFmtId="0" fontId="12" fillId="23" borderId="22" xfId="0" applyFont="1"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21"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6" fillId="22" borderId="1" xfId="1" applyFont="1" applyFill="1" applyBorder="1" applyAlignment="1">
      <alignment horizontal="center" vertical="center" wrapText="1"/>
    </xf>
    <xf numFmtId="0" fontId="6" fillId="22" borderId="2" xfId="1" applyFont="1" applyFill="1" applyBorder="1" applyAlignment="1">
      <alignment horizontal="center" vertical="center" wrapText="1"/>
    </xf>
    <xf numFmtId="0" fontId="6" fillId="22" borderId="6" xfId="1" applyFont="1" applyFill="1" applyBorder="1" applyAlignment="1">
      <alignment horizontal="center" vertical="center" wrapText="1"/>
    </xf>
    <xf numFmtId="0" fontId="6" fillId="22" borderId="7" xfId="1" applyFont="1" applyFill="1" applyBorder="1" applyAlignment="1">
      <alignment horizontal="center" vertical="center" wrapText="1"/>
    </xf>
    <xf numFmtId="0" fontId="5" fillId="0" borderId="4" xfId="1" applyFill="1" applyBorder="1"/>
    <xf numFmtId="0" fontId="5" fillId="0" borderId="0" xfId="1" applyFill="1" applyBorder="1"/>
    <xf numFmtId="0" fontId="5" fillId="0" borderId="5" xfId="1" applyFill="1" applyBorder="1"/>
    <xf numFmtId="0" fontId="0" fillId="0" borderId="0" xfId="0" quotePrefix="1" applyAlignment="1">
      <alignment wrapText="1"/>
    </xf>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21" xfId="0" applyBorder="1" applyAlignment="1">
      <alignment horizontal="center" vertical="top"/>
    </xf>
    <xf numFmtId="0" fontId="0" fillId="0" borderId="38" xfId="0" applyBorder="1" applyAlignment="1">
      <alignment horizontal="center" vertical="top"/>
    </xf>
    <xf numFmtId="0" fontId="0" fillId="0" borderId="22" xfId="0" applyBorder="1" applyAlignment="1">
      <alignment horizontal="center" vertical="top"/>
    </xf>
    <xf numFmtId="0" fontId="7" fillId="21" borderId="32" xfId="1" applyFont="1" applyFill="1" applyBorder="1"/>
    <xf numFmtId="0" fontId="7" fillId="21" borderId="33" xfId="1" applyFont="1" applyFill="1" applyBorder="1"/>
    <xf numFmtId="0" fontId="7" fillId="21" borderId="34" xfId="1" applyFont="1" applyFill="1" applyBorder="1"/>
    <xf numFmtId="0" fontId="0" fillId="0" borderId="4" xfId="0" applyFill="1" applyBorder="1"/>
    <xf numFmtId="0" fontId="0" fillId="0" borderId="0" xfId="0" applyFill="1" applyBorder="1"/>
    <xf numFmtId="0" fontId="0" fillId="0" borderId="5" xfId="0" applyFill="1" applyBorder="1"/>
    <xf numFmtId="0" fontId="7" fillId="0" borderId="21" xfId="1" applyFont="1" applyFill="1" applyBorder="1" applyAlignment="1">
      <alignment horizontal="center"/>
    </xf>
    <xf numFmtId="0" fontId="7" fillId="0" borderId="38" xfId="1" applyFont="1" applyFill="1" applyBorder="1" applyAlignment="1">
      <alignment horizontal="center"/>
    </xf>
    <xf numFmtId="0" fontId="7" fillId="0" borderId="48" xfId="1" applyFont="1" applyFill="1" applyBorder="1" applyAlignment="1">
      <alignment horizontal="center"/>
    </xf>
    <xf numFmtId="0" fontId="7" fillId="21" borderId="29" xfId="1" applyFont="1" applyFill="1" applyBorder="1"/>
    <xf numFmtId="0" fontId="7" fillId="21" borderId="30" xfId="1" applyFont="1" applyFill="1" applyBorder="1"/>
    <xf numFmtId="0" fontId="7" fillId="21" borderId="31" xfId="1" applyFont="1" applyFill="1" applyBorder="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7" fillId="0" borderId="4" xfId="1" applyFont="1" applyFill="1" applyBorder="1"/>
    <xf numFmtId="0" fontId="7" fillId="0" borderId="0" xfId="1" applyFont="1" applyFill="1" applyBorder="1"/>
    <xf numFmtId="0" fontId="7" fillId="0" borderId="5" xfId="1" applyFont="1" applyFill="1" applyBorder="1"/>
    <xf numFmtId="0" fontId="5" fillId="21" borderId="32" xfId="1" applyFill="1" applyBorder="1"/>
    <xf numFmtId="0" fontId="5" fillId="21" borderId="33" xfId="1" applyFill="1" applyBorder="1"/>
    <xf numFmtId="0" fontId="5" fillId="21" borderId="34" xfId="1" applyFill="1" applyBorder="1"/>
    <xf numFmtId="0" fontId="6" fillId="22" borderId="21" xfId="1" applyFont="1" applyFill="1" applyBorder="1" applyAlignment="1">
      <alignment horizontal="center" vertical="center" wrapText="1"/>
    </xf>
    <xf numFmtId="0" fontId="6" fillId="22" borderId="38" xfId="1" applyFont="1" applyFill="1" applyBorder="1" applyAlignment="1">
      <alignment horizontal="center" vertical="center" wrapText="1"/>
    </xf>
    <xf numFmtId="0" fontId="6" fillId="22" borderId="22" xfId="1" applyFont="1" applyFill="1" applyBorder="1" applyAlignment="1">
      <alignment horizontal="center" vertical="center" wrapText="1"/>
    </xf>
    <xf numFmtId="0" fontId="4" fillId="0" borderId="6" xfId="0" applyFont="1" applyBorder="1" applyAlignment="1"/>
    <xf numFmtId="0" fontId="4" fillId="0" borderId="7" xfId="0" applyFont="1" applyBorder="1" applyAlignment="1"/>
    <xf numFmtId="0" fontId="4" fillId="0" borderId="8" xfId="0" applyFont="1" applyBorder="1" applyAlignment="1"/>
    <xf numFmtId="0" fontId="0" fillId="0" borderId="6" xfId="0" applyBorder="1" applyAlignment="1"/>
    <xf numFmtId="0" fontId="0" fillId="0" borderId="7" xfId="0" applyBorder="1" applyAlignment="1"/>
    <xf numFmtId="0" fontId="0" fillId="0" borderId="8" xfId="0" applyBorder="1" applyAlignment="1"/>
    <xf numFmtId="0" fontId="5" fillId="0" borderId="6" xfId="1" applyFill="1" applyBorder="1"/>
    <xf numFmtId="0" fontId="5" fillId="0" borderId="7" xfId="1" applyFill="1" applyBorder="1"/>
    <xf numFmtId="0" fontId="5" fillId="0" borderId="8" xfId="1" applyFill="1" applyBorder="1"/>
    <xf numFmtId="166" fontId="7" fillId="0" borderId="39" xfId="1" applyNumberFormat="1" applyFont="1" applyFill="1" applyBorder="1"/>
    <xf numFmtId="166" fontId="7" fillId="0" borderId="40" xfId="1" applyNumberFormat="1" applyFont="1" applyFill="1" applyBorder="1"/>
    <xf numFmtId="166" fontId="7" fillId="0" borderId="4" xfId="1" applyNumberFormat="1" applyFont="1" applyFill="1" applyBorder="1"/>
    <xf numFmtId="166" fontId="7" fillId="0" borderId="5" xfId="1" applyNumberFormat="1" applyFont="1" applyFill="1" applyBorder="1"/>
    <xf numFmtId="0" fontId="5" fillId="21" borderId="35" xfId="1" applyFill="1" applyBorder="1"/>
    <xf numFmtId="0" fontId="5" fillId="21" borderId="36" xfId="1" applyFill="1" applyBorder="1"/>
    <xf numFmtId="0" fontId="5" fillId="21" borderId="37" xfId="1" applyFill="1" applyBorder="1"/>
    <xf numFmtId="0" fontId="7" fillId="0" borderId="1" xfId="1" applyFont="1" applyFill="1" applyBorder="1"/>
    <xf numFmtId="0" fontId="7" fillId="0" borderId="2" xfId="1" applyFont="1" applyFill="1" applyBorder="1"/>
    <xf numFmtId="0" fontId="7" fillId="0" borderId="3" xfId="1" applyFont="1" applyFill="1" applyBorder="1"/>
    <xf numFmtId="0" fontId="4" fillId="0" borderId="21" xfId="0" applyFont="1" applyBorder="1" applyAlignment="1">
      <alignment horizontal="center"/>
    </xf>
    <xf numFmtId="0" fontId="4" fillId="0" borderId="38" xfId="0" applyFont="1" applyBorder="1" applyAlignment="1">
      <alignment horizontal="center"/>
    </xf>
    <xf numFmtId="0" fontId="4" fillId="0" borderId="22" xfId="0" applyFont="1" applyBorder="1" applyAlignment="1">
      <alignment horizontal="center"/>
    </xf>
    <xf numFmtId="166" fontId="7" fillId="21" borderId="32" xfId="1" applyNumberFormat="1" applyFont="1" applyFill="1" applyBorder="1"/>
    <xf numFmtId="166" fontId="7" fillId="21" borderId="34" xfId="1" applyNumberFormat="1" applyFont="1" applyFill="1" applyBorder="1"/>
    <xf numFmtId="0" fontId="7" fillId="0" borderId="21" xfId="1" applyFont="1" applyFill="1" applyBorder="1"/>
    <xf numFmtId="0" fontId="7" fillId="0" borderId="22" xfId="1" applyFont="1" applyFill="1" applyBorder="1"/>
    <xf numFmtId="166" fontId="7" fillId="21" borderId="29" xfId="1" applyNumberFormat="1" applyFont="1" applyFill="1" applyBorder="1"/>
    <xf numFmtId="166" fontId="7" fillId="21" borderId="31" xfId="1" applyNumberFormat="1" applyFont="1" applyFill="1" applyBorder="1"/>
    <xf numFmtId="166" fontId="7" fillId="0" borderId="32" xfId="1" applyNumberFormat="1" applyFont="1" applyFill="1" applyBorder="1"/>
    <xf numFmtId="166" fontId="7" fillId="0" borderId="34" xfId="1" applyNumberFormat="1" applyFont="1" applyFill="1" applyBorder="1"/>
    <xf numFmtId="167" fontId="7" fillId="0" borderId="35" xfId="1" applyNumberFormat="1" applyFont="1" applyFill="1" applyBorder="1"/>
    <xf numFmtId="167" fontId="7" fillId="0" borderId="37" xfId="1" applyNumberFormat="1" applyFont="1" applyFill="1" applyBorder="1"/>
    <xf numFmtId="0" fontId="6" fillId="22" borderId="3" xfId="1" applyFont="1" applyFill="1" applyBorder="1" applyAlignment="1">
      <alignment horizontal="center" vertical="center" wrapText="1"/>
    </xf>
    <xf numFmtId="0" fontId="6" fillId="22" borderId="8" xfId="1" applyFont="1" applyFill="1" applyBorder="1" applyAlignment="1">
      <alignment horizontal="center" vertical="center" wrapText="1"/>
    </xf>
    <xf numFmtId="0" fontId="7" fillId="0" borderId="50" xfId="1" applyFont="1" applyFill="1" applyBorder="1" applyAlignment="1">
      <alignment horizontal="center"/>
    </xf>
    <xf numFmtId="0" fontId="7" fillId="0" borderId="22" xfId="1" applyFont="1" applyFill="1" applyBorder="1" applyAlignment="1">
      <alignment horizontal="center"/>
    </xf>
    <xf numFmtId="166" fontId="7" fillId="0" borderId="29" xfId="1" applyNumberFormat="1" applyFont="1" applyFill="1" applyBorder="1"/>
    <xf numFmtId="166" fontId="7" fillId="0" borderId="31" xfId="1" applyNumberFormat="1" applyFont="1" applyFill="1" applyBorder="1"/>
    <xf numFmtId="166" fontId="7" fillId="21" borderId="35" xfId="1" applyNumberFormat="1" applyFont="1" applyFill="1" applyBorder="1"/>
    <xf numFmtId="166" fontId="7" fillId="21" borderId="37" xfId="1" applyNumberFormat="1" applyFont="1" applyFill="1" applyBorder="1"/>
    <xf numFmtId="0" fontId="0" fillId="0" borderId="51" xfId="1" applyFont="1" applyBorder="1"/>
    <xf numFmtId="0" fontId="0" fillId="0" borderId="52" xfId="1" applyFont="1" applyBorder="1"/>
    <xf numFmtId="0" fontId="0" fillId="0" borderId="53" xfId="1" applyFont="1" applyBorder="1"/>
    <xf numFmtId="0" fontId="0" fillId="0" borderId="42" xfId="1" applyFont="1" applyBorder="1"/>
    <xf numFmtId="0" fontId="0" fillId="0" borderId="14" xfId="1" applyFont="1" applyBorder="1"/>
    <xf numFmtId="0" fontId="0" fillId="0" borderId="41" xfId="1" applyFont="1" applyBorder="1"/>
    <xf numFmtId="0" fontId="0" fillId="0" borderId="43" xfId="1" applyFont="1" applyBorder="1"/>
    <xf numFmtId="0" fontId="0" fillId="0" borderId="44" xfId="1" applyFont="1" applyBorder="1"/>
    <xf numFmtId="0" fontId="0" fillId="0" borderId="54" xfId="1" applyFont="1" applyBorder="1"/>
    <xf numFmtId="2" fontId="7" fillId="0" borderId="6" xfId="1" applyNumberFormat="1" applyFont="1" applyFill="1" applyBorder="1"/>
    <xf numFmtId="2" fontId="7" fillId="0" borderId="8" xfId="1" applyNumberFormat="1" applyFont="1" applyFill="1" applyBorder="1"/>
    <xf numFmtId="164" fontId="0" fillId="0" borderId="10" xfId="0" applyNumberFormat="1" applyBorder="1" applyAlignment="1" applyProtection="1">
      <alignment horizontal="center" vertical="center"/>
    </xf>
    <xf numFmtId="0" fontId="0" fillId="0" borderId="10" xfId="0" applyBorder="1" applyAlignment="1" applyProtection="1">
      <alignment horizontal="center" vertical="center"/>
    </xf>
    <xf numFmtId="0" fontId="1" fillId="0" borderId="21" xfId="0" applyFont="1" applyBorder="1" applyAlignment="1" applyProtection="1">
      <alignment horizontal="center"/>
    </xf>
    <xf numFmtId="0" fontId="1" fillId="0" borderId="38" xfId="0" applyFont="1" applyBorder="1" applyAlignment="1" applyProtection="1">
      <alignment horizontal="center"/>
    </xf>
    <xf numFmtId="0" fontId="1" fillId="0" borderId="22" xfId="0" applyFont="1" applyBorder="1" applyAlignment="1" applyProtection="1">
      <alignment horizontal="center"/>
    </xf>
    <xf numFmtId="164" fontId="0" fillId="0" borderId="21" xfId="0" applyNumberFormat="1" applyBorder="1" applyAlignment="1" applyProtection="1">
      <alignment horizontal="center"/>
    </xf>
    <xf numFmtId="164" fontId="0" fillId="0" borderId="38" xfId="0" applyNumberFormat="1" applyBorder="1" applyAlignment="1" applyProtection="1">
      <alignment horizontal="center"/>
    </xf>
    <xf numFmtId="164" fontId="0" fillId="0" borderId="22" xfId="0" applyNumberFormat="1" applyBorder="1" applyAlignment="1" applyProtection="1">
      <alignment horizontal="center"/>
    </xf>
    <xf numFmtId="0" fontId="13" fillId="0" borderId="21" xfId="0" applyFont="1" applyBorder="1" applyAlignment="1" applyProtection="1">
      <alignment horizontal="center"/>
    </xf>
    <xf numFmtId="0" fontId="13" fillId="0" borderId="22" xfId="0" applyFont="1" applyBorder="1" applyAlignment="1" applyProtection="1">
      <alignment horizontal="center"/>
    </xf>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164" fontId="0" fillId="0" borderId="10" xfId="0" applyNumberFormat="1" applyBorder="1" applyAlignment="1" applyProtection="1">
      <alignment horizontal="center" vertical="center" wrapText="1"/>
    </xf>
    <xf numFmtId="0" fontId="0" fillId="0" borderId="10" xfId="0" applyBorder="1" applyAlignment="1" applyProtection="1">
      <alignment horizontal="center" vertical="center" wrapText="1"/>
    </xf>
    <xf numFmtId="0" fontId="13" fillId="0" borderId="1" xfId="0" applyFont="1" applyBorder="1" applyProtection="1"/>
    <xf numFmtId="0" fontId="13" fillId="0" borderId="3" xfId="0" applyFont="1" applyBorder="1" applyProtection="1"/>
    <xf numFmtId="0" fontId="13" fillId="0" borderId="4" xfId="0" applyFont="1" applyBorder="1" applyProtection="1"/>
    <xf numFmtId="0" fontId="13" fillId="0" borderId="5" xfId="0" applyFont="1" applyBorder="1" applyProtection="1"/>
    <xf numFmtId="0" fontId="0" fillId="23" borderId="21" xfId="0" applyFill="1" applyBorder="1" applyProtection="1"/>
    <xf numFmtId="0" fontId="0" fillId="23" borderId="38" xfId="0" applyFill="1" applyBorder="1" applyProtection="1"/>
    <xf numFmtId="0" fontId="0" fillId="23" borderId="22" xfId="0" applyFill="1" applyBorder="1" applyProtection="1"/>
    <xf numFmtId="14" fontId="0" fillId="21" borderId="29" xfId="0" applyNumberFormat="1" applyFill="1" applyBorder="1" applyAlignment="1" applyProtection="1">
      <alignment horizontal="center"/>
    </xf>
    <xf numFmtId="14" fontId="0" fillId="21" borderId="30" xfId="0" applyNumberFormat="1" applyFill="1" applyBorder="1" applyAlignment="1" applyProtection="1">
      <alignment horizontal="center"/>
    </xf>
    <xf numFmtId="14" fontId="0" fillId="21" borderId="31" xfId="0" applyNumberFormat="1" applyFill="1" applyBorder="1" applyAlignment="1" applyProtection="1">
      <alignment horizontal="center"/>
    </xf>
    <xf numFmtId="164" fontId="0" fillId="21" borderId="32" xfId="0" applyNumberFormat="1" applyFill="1" applyBorder="1" applyAlignment="1" applyProtection="1">
      <alignment horizontal="center"/>
    </xf>
    <xf numFmtId="0" fontId="13" fillId="0" borderId="6" xfId="0" applyFont="1" applyBorder="1" applyProtection="1"/>
    <xf numFmtId="0" fontId="13" fillId="0" borderId="8" xfId="0" applyFont="1" applyBorder="1" applyProtection="1"/>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13" fillId="0" borderId="35" xfId="0" applyFont="1" applyBorder="1" applyProtection="1"/>
    <xf numFmtId="0" fontId="13" fillId="0" borderId="37" xfId="0" applyFont="1" applyBorder="1" applyProtection="1"/>
    <xf numFmtId="0" fontId="1" fillId="0" borderId="21" xfId="0" applyFont="1" applyBorder="1" applyAlignment="1" applyProtection="1">
      <alignment horizontal="center" wrapText="1"/>
    </xf>
    <xf numFmtId="0" fontId="1" fillId="0" borderId="38" xfId="0" applyFont="1" applyBorder="1" applyAlignment="1" applyProtection="1">
      <alignment horizontal="center" wrapText="1"/>
    </xf>
    <xf numFmtId="0" fontId="1" fillId="0" borderId="22" xfId="0" applyFont="1" applyBorder="1" applyAlignment="1" applyProtection="1">
      <alignment horizontal="center" wrapText="1"/>
    </xf>
    <xf numFmtId="0" fontId="13" fillId="0" borderId="32" xfId="0" applyFont="1" applyBorder="1" applyProtection="1"/>
    <xf numFmtId="0" fontId="13" fillId="0" borderId="34" xfId="0" applyFont="1" applyBorder="1" applyProtection="1"/>
    <xf numFmtId="0" fontId="0" fillId="0" borderId="13" xfId="0" applyBorder="1" applyAlignment="1" applyProtection="1">
      <alignment horizontal="center" vertical="center"/>
    </xf>
    <xf numFmtId="14" fontId="0" fillId="21" borderId="35" xfId="0" applyNumberFormat="1" applyFill="1" applyBorder="1" applyAlignment="1" applyProtection="1">
      <alignment horizontal="center"/>
    </xf>
    <xf numFmtId="14" fontId="0" fillId="21" borderId="36" xfId="0" applyNumberFormat="1" applyFill="1" applyBorder="1" applyAlignment="1" applyProtection="1">
      <alignment horizontal="center"/>
    </xf>
    <xf numFmtId="14" fontId="0" fillId="21" borderId="37" xfId="0" applyNumberFormat="1" applyFill="1" applyBorder="1" applyAlignment="1" applyProtection="1">
      <alignment horizontal="center"/>
    </xf>
    <xf numFmtId="14" fontId="0" fillId="0" borderId="2" xfId="0" applyNumberFormat="1" applyFill="1" applyBorder="1" applyAlignment="1" applyProtection="1">
      <alignment horizontal="center"/>
    </xf>
    <xf numFmtId="0" fontId="0" fillId="23" borderId="21" xfId="0" applyFill="1" applyBorder="1" applyAlignment="1" applyProtection="1">
      <alignment horizontal="center" vertical="center"/>
    </xf>
    <xf numFmtId="0" fontId="0" fillId="23" borderId="38" xfId="0" applyFill="1" applyBorder="1" applyAlignment="1" applyProtection="1">
      <alignment horizontal="center" vertical="center"/>
    </xf>
    <xf numFmtId="0" fontId="0" fillId="23" borderId="22" xfId="0" applyFill="1" applyBorder="1" applyAlignment="1" applyProtection="1">
      <alignment horizontal="center" vertical="center"/>
    </xf>
    <xf numFmtId="16" fontId="0" fillId="0" borderId="7" xfId="0" applyNumberFormat="1" applyBorder="1" applyProtection="1"/>
    <xf numFmtId="0" fontId="13" fillId="0" borderId="29" xfId="0" applyFont="1" applyBorder="1" applyProtection="1"/>
    <xf numFmtId="0" fontId="13" fillId="0" borderId="31" xfId="0" applyFont="1" applyBorder="1" applyProtection="1"/>
    <xf numFmtId="0" fontId="13" fillId="0" borderId="21"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0" fontId="0" fillId="0" borderId="21" xfId="0" applyBorder="1"/>
    <xf numFmtId="0" fontId="0" fillId="0" borderId="38" xfId="0" applyBorder="1"/>
    <xf numFmtId="0" fontId="0" fillId="0" borderId="22" xfId="0" applyBorder="1"/>
    <xf numFmtId="0" fontId="3" fillId="0" borderId="1" xfId="0" applyFont="1" applyBorder="1" applyAlignment="1">
      <alignment wrapText="1"/>
    </xf>
    <xf numFmtId="0" fontId="3" fillId="0" borderId="2" xfId="0" applyFont="1" applyBorder="1" applyAlignment="1">
      <alignment wrapText="1"/>
    </xf>
    <xf numFmtId="0" fontId="3" fillId="0" borderId="22" xfId="0" applyFont="1" applyBorder="1" applyAlignment="1">
      <alignment wrapText="1"/>
    </xf>
    <xf numFmtId="0" fontId="0" fillId="0" borderId="1" xfId="0" applyBorder="1" applyProtection="1"/>
    <xf numFmtId="0" fontId="0" fillId="0" borderId="2" xfId="0" applyBorder="1" applyProtection="1"/>
    <xf numFmtId="0" fontId="0" fillId="0" borderId="3"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59" xfId="0" applyBorder="1"/>
    <xf numFmtId="0" fontId="0" fillId="0" borderId="60" xfId="0" applyBorder="1"/>
    <xf numFmtId="0" fontId="0" fillId="0" borderId="23" xfId="0" applyBorder="1"/>
    <xf numFmtId="0" fontId="0" fillId="0" borderId="61" xfId="0" applyFill="1" applyBorder="1"/>
    <xf numFmtId="0" fontId="0" fillId="0" borderId="58" xfId="0" applyFill="1" applyBorder="1"/>
    <xf numFmtId="0" fontId="0" fillId="0" borderId="24" xfId="0" applyFill="1" applyBorder="1"/>
    <xf numFmtId="0" fontId="0" fillId="0" borderId="62" xfId="0" applyBorder="1" applyAlignment="1">
      <alignment wrapText="1"/>
    </xf>
    <xf numFmtId="0" fontId="0" fillId="0" borderId="63" xfId="0" applyBorder="1" applyAlignment="1">
      <alignment wrapText="1"/>
    </xf>
    <xf numFmtId="0" fontId="0" fillId="0" borderId="25" xfId="0" applyBorder="1" applyAlignment="1">
      <alignment wrapText="1"/>
    </xf>
    <xf numFmtId="0" fontId="0" fillId="0" borderId="0" xfId="0" applyAlignment="1">
      <alignment wrapText="1"/>
    </xf>
    <xf numFmtId="164" fontId="0" fillId="0" borderId="1" xfId="0" applyNumberFormat="1" applyBorder="1" applyAlignment="1" applyProtection="1">
      <alignment horizontal="center" vertical="center"/>
    </xf>
    <xf numFmtId="164" fontId="0" fillId="0" borderId="4" xfId="0" applyNumberFormat="1" applyBorder="1" applyAlignment="1" applyProtection="1">
      <alignment horizontal="center" vertical="center"/>
    </xf>
    <xf numFmtId="164" fontId="0" fillId="0" borderId="13" xfId="0" applyNumberFormat="1" applyBorder="1" applyAlignment="1" applyProtection="1">
      <alignment horizontal="center" vertical="center"/>
    </xf>
    <xf numFmtId="164" fontId="0" fillId="0" borderId="11" xfId="0" applyNumberFormat="1" applyBorder="1" applyAlignment="1" applyProtection="1">
      <alignment horizontal="center" vertical="center"/>
    </xf>
    <xf numFmtId="164" fontId="4" fillId="23" borderId="21" xfId="0" applyNumberFormat="1" applyFont="1" applyFill="1" applyBorder="1" applyAlignment="1">
      <alignment horizontal="center" vertical="center"/>
    </xf>
    <xf numFmtId="164" fontId="4" fillId="23" borderId="38" xfId="0" applyNumberFormat="1" applyFont="1" applyFill="1" applyBorder="1" applyAlignment="1">
      <alignment horizontal="center" vertical="center"/>
    </xf>
    <xf numFmtId="164" fontId="4" fillId="23" borderId="22" xfId="0" applyNumberFormat="1" applyFont="1" applyFill="1" applyBorder="1" applyAlignment="1">
      <alignment horizontal="center" vertical="center"/>
    </xf>
    <xf numFmtId="164" fontId="0" fillId="0" borderId="21" xfId="0" applyNumberFormat="1" applyBorder="1" applyAlignment="1">
      <alignment horizontal="center"/>
    </xf>
    <xf numFmtId="164" fontId="0" fillId="0" borderId="38" xfId="0" applyNumberFormat="1" applyBorder="1" applyAlignment="1">
      <alignment horizontal="center"/>
    </xf>
    <xf numFmtId="164" fontId="0" fillId="0" borderId="22" xfId="0" applyNumberFormat="1" applyBorder="1" applyAlignment="1">
      <alignment horizontal="center"/>
    </xf>
    <xf numFmtId="164" fontId="0" fillId="0" borderId="21" xfId="0" quotePrefix="1" applyNumberFormat="1" applyBorder="1" applyAlignment="1">
      <alignment horizontal="center"/>
    </xf>
    <xf numFmtId="164" fontId="0" fillId="0" borderId="21"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22" xfId="0" applyNumberFormat="1" applyBorder="1" applyAlignment="1">
      <alignment horizontal="center" vertical="center"/>
    </xf>
  </cellXfs>
  <cellStyles count="2">
    <cellStyle name="Excel Built-in Normal" xfId="1"/>
    <cellStyle name="Normal" xfId="0" builtinId="0"/>
  </cellStyles>
  <dxfs count="0"/>
  <tableStyles count="0" defaultTableStyle="TableStyleMedium2" defaultPivotStyle="PivotStyleLight16"/>
  <colors>
    <mruColors>
      <color rgb="FFCC0099"/>
      <color rgb="FF99CC00"/>
      <color rgb="FFFF5353"/>
      <color rgb="FFFFFF9B"/>
      <color rgb="FF99CC50"/>
      <color rgb="FFC7C7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2" zoomScale="115" zoomScaleNormal="115" workbookViewId="0">
      <selection activeCell="E19" sqref="E19"/>
    </sheetView>
  </sheetViews>
  <sheetFormatPr defaultColWidth="11.42578125" defaultRowHeight="15" x14ac:dyDescent="0.25"/>
  <cols>
    <col min="1" max="1" width="46.28515625" customWidth="1"/>
    <col min="2" max="2" width="12.7109375" customWidth="1"/>
  </cols>
  <sheetData>
    <row r="1" spans="1:9" ht="28.5" x14ac:dyDescent="0.45">
      <c r="A1" s="21" t="s">
        <v>92</v>
      </c>
      <c r="B1" s="20"/>
    </row>
    <row r="2" spans="1:9" ht="28.5" x14ac:dyDescent="0.45">
      <c r="A2" s="21"/>
      <c r="B2" s="20"/>
    </row>
    <row r="3" spans="1:9" s="327" customFormat="1" ht="75.75" customHeight="1" x14ac:dyDescent="0.25">
      <c r="A3" s="459" t="s">
        <v>319</v>
      </c>
      <c r="B3" s="459"/>
      <c r="C3" s="459"/>
      <c r="D3" s="459"/>
      <c r="E3" s="459"/>
      <c r="F3" s="459"/>
      <c r="G3" s="459"/>
      <c r="H3" s="459"/>
      <c r="I3" s="459"/>
    </row>
    <row r="4" spans="1:9" s="327" customFormat="1" ht="46.5" customHeight="1" x14ac:dyDescent="0.25">
      <c r="A4" s="460" t="s">
        <v>322</v>
      </c>
      <c r="B4" s="460"/>
      <c r="C4" s="460"/>
      <c r="D4" s="460"/>
      <c r="E4" s="460"/>
      <c r="F4" s="460"/>
      <c r="G4" s="460"/>
      <c r="H4" s="460"/>
      <c r="I4" s="460"/>
    </row>
    <row r="5" spans="1:9" s="327" customFormat="1" ht="43.5" customHeight="1" x14ac:dyDescent="0.25">
      <c r="A5" s="460" t="s">
        <v>323</v>
      </c>
      <c r="B5" s="460"/>
      <c r="C5" s="460"/>
      <c r="D5" s="460"/>
      <c r="E5" s="460"/>
      <c r="F5" s="460"/>
      <c r="G5" s="460"/>
      <c r="H5" s="460"/>
      <c r="I5" s="460"/>
    </row>
    <row r="6" spans="1:9" s="327" customFormat="1" ht="49.5" customHeight="1" x14ac:dyDescent="0.25">
      <c r="A6" s="460" t="s">
        <v>321</v>
      </c>
      <c r="B6" s="460"/>
      <c r="C6" s="460"/>
      <c r="D6" s="460"/>
      <c r="E6" s="460"/>
      <c r="F6" s="460"/>
      <c r="G6" s="460"/>
      <c r="H6" s="460"/>
      <c r="I6" s="460"/>
    </row>
    <row r="7" spans="1:9" s="327" customFormat="1" ht="51" customHeight="1" x14ac:dyDescent="0.25">
      <c r="A7" s="460" t="s">
        <v>320</v>
      </c>
      <c r="B7" s="460"/>
      <c r="C7" s="460"/>
      <c r="D7" s="460"/>
      <c r="E7" s="460"/>
      <c r="F7" s="460"/>
      <c r="G7" s="460"/>
      <c r="H7" s="460"/>
      <c r="I7" s="460"/>
    </row>
    <row r="8" spans="1:9" s="327" customFormat="1" ht="21" customHeight="1" x14ac:dyDescent="0.25">
      <c r="A8" s="328" t="s">
        <v>309</v>
      </c>
    </row>
    <row r="9" spans="1:9" s="327" customFormat="1" ht="24" customHeight="1" x14ac:dyDescent="0.25">
      <c r="A9" s="328" t="s">
        <v>318</v>
      </c>
    </row>
    <row r="11" spans="1:9" ht="26.25" x14ac:dyDescent="0.4">
      <c r="A11" s="192" t="s">
        <v>194</v>
      </c>
    </row>
    <row r="13" spans="1:9" ht="62.25" customHeight="1" x14ac:dyDescent="0.25">
      <c r="A13" s="458" t="s">
        <v>310</v>
      </c>
      <c r="B13" s="458"/>
      <c r="C13" s="458"/>
      <c r="D13" s="458"/>
      <c r="E13" s="458"/>
      <c r="F13" s="458"/>
      <c r="G13" s="458"/>
      <c r="H13" s="458"/>
      <c r="I13" s="458"/>
    </row>
    <row r="14" spans="1:9" ht="21" customHeight="1" thickBot="1" x14ac:dyDescent="0.3"/>
    <row r="15" spans="1:9" ht="15.75" thickBot="1" x14ac:dyDescent="0.3">
      <c r="A15" s="201"/>
      <c r="B15" s="202" t="s">
        <v>2</v>
      </c>
      <c r="C15" s="196" t="s">
        <v>3</v>
      </c>
    </row>
    <row r="16" spans="1:9" x14ac:dyDescent="0.25">
      <c r="A16" s="62" t="s">
        <v>221</v>
      </c>
      <c r="B16" s="112">
        <v>0</v>
      </c>
      <c r="C16" s="194">
        <v>0</v>
      </c>
    </row>
    <row r="17" spans="1:4" x14ac:dyDescent="0.25">
      <c r="A17" s="63" t="s">
        <v>195</v>
      </c>
      <c r="B17" s="199">
        <v>0</v>
      </c>
      <c r="C17" s="194">
        <v>0</v>
      </c>
    </row>
    <row r="18" spans="1:4" x14ac:dyDescent="0.25">
      <c r="A18" s="63" t="s">
        <v>196</v>
      </c>
      <c r="B18" s="199">
        <v>0</v>
      </c>
      <c r="C18" s="194">
        <v>0</v>
      </c>
    </row>
    <row r="19" spans="1:4" x14ac:dyDescent="0.25">
      <c r="A19" s="63" t="s">
        <v>197</v>
      </c>
      <c r="B19" s="199" t="s">
        <v>201</v>
      </c>
      <c r="C19" s="194">
        <v>0</v>
      </c>
    </row>
    <row r="20" spans="1:4" x14ac:dyDescent="0.25">
      <c r="A20" s="63" t="s">
        <v>198</v>
      </c>
      <c r="B20" s="199">
        <v>0</v>
      </c>
      <c r="C20" s="194" t="s">
        <v>202</v>
      </c>
    </row>
    <row r="21" spans="1:4" x14ac:dyDescent="0.25">
      <c r="A21" s="63" t="s">
        <v>199</v>
      </c>
      <c r="B21" s="199">
        <v>0</v>
      </c>
      <c r="C21" s="194">
        <v>0</v>
      </c>
    </row>
    <row r="22" spans="1:4" x14ac:dyDescent="0.25">
      <c r="A22" s="63" t="s">
        <v>200</v>
      </c>
      <c r="B22" s="199">
        <v>0</v>
      </c>
      <c r="C22" s="194">
        <v>0</v>
      </c>
    </row>
    <row r="23" spans="1:4" ht="30" x14ac:dyDescent="0.25">
      <c r="A23" s="197" t="s">
        <v>203</v>
      </c>
      <c r="B23" s="199">
        <v>0</v>
      </c>
      <c r="C23" s="194">
        <v>0</v>
      </c>
      <c r="D23" t="s">
        <v>312</v>
      </c>
    </row>
    <row r="24" spans="1:4" ht="45.75" thickBot="1" x14ac:dyDescent="0.3">
      <c r="A24" s="198" t="s">
        <v>311</v>
      </c>
      <c r="B24" s="200">
        <v>0</v>
      </c>
      <c r="C24" s="195">
        <v>0</v>
      </c>
      <c r="D24" t="s">
        <v>312</v>
      </c>
    </row>
  </sheetData>
  <mergeCells count="6">
    <mergeCell ref="A13:I13"/>
    <mergeCell ref="A3:I3"/>
    <mergeCell ref="A4:I4"/>
    <mergeCell ref="A5:I5"/>
    <mergeCell ref="A6:I6"/>
    <mergeCell ref="A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3"/>
  <sheetViews>
    <sheetView workbookViewId="0">
      <selection activeCell="D109" sqref="D109"/>
    </sheetView>
  </sheetViews>
  <sheetFormatPr defaultColWidth="9.140625" defaultRowHeight="15" x14ac:dyDescent="0.25"/>
  <cols>
    <col min="1" max="1" width="11.7109375" style="20" customWidth="1"/>
    <col min="2" max="2" width="51.85546875" style="20" customWidth="1"/>
    <col min="3" max="3" width="9.42578125" style="20" customWidth="1"/>
    <col min="4" max="4" width="13.7109375" style="20" bestFit="1" customWidth="1"/>
    <col min="5" max="5" width="14.7109375" style="53" customWidth="1"/>
    <col min="6" max="6" width="14.28515625" style="20" bestFit="1" customWidth="1"/>
    <col min="7" max="7" width="12" style="20" bestFit="1" customWidth="1"/>
    <col min="8" max="8" width="12.5703125" style="20" customWidth="1"/>
    <col min="9" max="9" width="13" style="20" customWidth="1"/>
    <col min="10" max="10" width="8.85546875" style="20" bestFit="1" customWidth="1"/>
    <col min="11" max="11" width="9.28515625" style="20" customWidth="1"/>
    <col min="12" max="12" width="13.28515625" style="20" customWidth="1"/>
    <col min="13" max="13" width="10.85546875" style="20" customWidth="1"/>
    <col min="14" max="14" width="9.7109375" style="20" bestFit="1" customWidth="1"/>
    <col min="15" max="34" width="10.7109375" style="20" customWidth="1"/>
    <col min="35" max="16384" width="9.140625" style="20"/>
  </cols>
  <sheetData>
    <row r="1" spans="1:9" ht="46.5" x14ac:dyDescent="0.7">
      <c r="A1" s="472" t="s">
        <v>95</v>
      </c>
      <c r="B1" s="472"/>
      <c r="E1" s="20"/>
    </row>
    <row r="4" spans="1:9" ht="28.5" x14ac:dyDescent="0.45">
      <c r="A4" s="242" t="s">
        <v>93</v>
      </c>
      <c r="E4" s="20"/>
    </row>
    <row r="5" spans="1:9" x14ac:dyDescent="0.25">
      <c r="E5" s="20"/>
    </row>
    <row r="6" spans="1:9" s="241" customFormat="1" ht="30" customHeight="1" x14ac:dyDescent="0.25">
      <c r="A6" s="460"/>
      <c r="B6" s="460"/>
      <c r="C6" s="460"/>
      <c r="D6" s="460"/>
      <c r="E6" s="460"/>
      <c r="F6" s="460"/>
      <c r="G6" s="460"/>
      <c r="H6" s="460"/>
      <c r="I6" s="329"/>
    </row>
    <row r="7" spans="1:9" s="241" customFormat="1" ht="30" customHeight="1" x14ac:dyDescent="0.25">
      <c r="A7" s="460" t="s">
        <v>245</v>
      </c>
      <c r="B7" s="460"/>
      <c r="C7" s="460"/>
      <c r="D7" s="460"/>
      <c r="E7" s="460"/>
      <c r="F7" s="460"/>
      <c r="G7" s="460"/>
      <c r="H7" s="460"/>
      <c r="I7" s="329"/>
    </row>
    <row r="8" spans="1:9" s="241" customFormat="1" ht="30" customHeight="1" x14ac:dyDescent="0.25">
      <c r="A8" s="331" t="s">
        <v>288</v>
      </c>
      <c r="I8" s="329"/>
    </row>
    <row r="9" spans="1:9" s="241" customFormat="1" ht="30" customHeight="1" x14ac:dyDescent="0.25">
      <c r="A9" s="462" t="s">
        <v>293</v>
      </c>
      <c r="B9" s="462"/>
      <c r="C9" s="462"/>
      <c r="D9" s="462"/>
      <c r="E9" s="462"/>
      <c r="F9" s="462"/>
      <c r="G9" s="462"/>
      <c r="H9" s="462"/>
      <c r="I9" s="332"/>
    </row>
    <row r="10" spans="1:9" s="241" customFormat="1" ht="30" customHeight="1" x14ac:dyDescent="0.25">
      <c r="A10" s="331" t="s">
        <v>294</v>
      </c>
    </row>
    <row r="11" spans="1:9" s="241" customFormat="1" ht="30" customHeight="1" x14ac:dyDescent="0.25">
      <c r="A11" s="462" t="s">
        <v>187</v>
      </c>
      <c r="B11" s="462"/>
      <c r="C11" s="462"/>
      <c r="D11" s="462"/>
      <c r="E11" s="462"/>
      <c r="F11" s="462"/>
      <c r="G11" s="462"/>
      <c r="H11" s="462"/>
      <c r="I11" s="332"/>
    </row>
    <row r="12" spans="1:9" s="241" customFormat="1" ht="30" customHeight="1" x14ac:dyDescent="0.25">
      <c r="A12" s="463" t="s">
        <v>233</v>
      </c>
      <c r="B12" s="463"/>
      <c r="C12" s="463"/>
      <c r="D12" s="463"/>
      <c r="E12" s="463"/>
      <c r="F12" s="463"/>
      <c r="G12" s="463"/>
      <c r="H12" s="463"/>
      <c r="I12" s="331"/>
    </row>
    <row r="13" spans="1:9" s="241" customFormat="1" ht="30" customHeight="1" x14ac:dyDescent="0.25">
      <c r="A13" s="461" t="s">
        <v>301</v>
      </c>
      <c r="B13" s="461"/>
      <c r="C13" s="461"/>
      <c r="D13" s="461"/>
      <c r="E13" s="461"/>
      <c r="F13" s="461"/>
      <c r="G13" s="461"/>
      <c r="H13" s="461"/>
      <c r="I13" s="332"/>
    </row>
    <row r="14" spans="1:9" s="241" customFormat="1" ht="30" customHeight="1" x14ac:dyDescent="0.25">
      <c r="A14" s="462" t="s">
        <v>300</v>
      </c>
      <c r="B14" s="462"/>
      <c r="C14" s="462"/>
      <c r="D14" s="462"/>
      <c r="E14" s="462"/>
      <c r="F14" s="462"/>
      <c r="G14" s="462"/>
      <c r="H14" s="462"/>
      <c r="I14" s="332"/>
    </row>
    <row r="15" spans="1:9" s="241" customFormat="1" ht="30" customHeight="1" x14ac:dyDescent="0.25">
      <c r="A15" s="331" t="s">
        <v>295</v>
      </c>
      <c r="E15" s="247"/>
    </row>
    <row r="16" spans="1:9" s="241" customFormat="1" ht="30" customHeight="1" x14ac:dyDescent="0.25">
      <c r="A16" s="462" t="s">
        <v>296</v>
      </c>
      <c r="B16" s="462"/>
      <c r="C16" s="462"/>
      <c r="D16" s="462"/>
      <c r="E16" s="462"/>
      <c r="F16" s="462"/>
      <c r="G16" s="462"/>
      <c r="H16" s="462"/>
    </row>
    <row r="17" spans="1:33" s="241" customFormat="1" ht="30" customHeight="1" x14ac:dyDescent="0.25">
      <c r="A17" s="462" t="s">
        <v>316</v>
      </c>
      <c r="B17" s="462"/>
      <c r="C17" s="462"/>
      <c r="D17" s="462"/>
      <c r="E17" s="462"/>
      <c r="F17" s="462"/>
      <c r="G17" s="462"/>
      <c r="H17" s="462"/>
    </row>
    <row r="18" spans="1:33" s="241" customFormat="1" ht="30" customHeight="1" x14ac:dyDescent="0.25">
      <c r="A18" s="331" t="s">
        <v>244</v>
      </c>
    </row>
    <row r="19" spans="1:33" x14ac:dyDescent="0.25">
      <c r="E19" s="20"/>
    </row>
    <row r="20" spans="1:33" x14ac:dyDescent="0.25">
      <c r="A20" s="146"/>
      <c r="E20" s="20"/>
    </row>
    <row r="21" spans="1:33" x14ac:dyDescent="0.25">
      <c r="A21" s="244"/>
      <c r="B21" s="245"/>
      <c r="C21" s="47"/>
      <c r="D21" s="246"/>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23"/>
    </row>
    <row r="22" spans="1:33" x14ac:dyDescent="0.25">
      <c r="A22" s="22"/>
      <c r="D22" s="53"/>
      <c r="E22" s="20"/>
    </row>
    <row r="23" spans="1:33" ht="23.25" x14ac:dyDescent="0.35">
      <c r="A23" s="268" t="s">
        <v>285</v>
      </c>
      <c r="B23" s="269"/>
      <c r="C23" s="268" t="s">
        <v>156</v>
      </c>
      <c r="D23" s="53"/>
      <c r="E23" s="20"/>
    </row>
    <row r="24" spans="1:33" x14ac:dyDescent="0.25">
      <c r="A24" s="464" t="s">
        <v>234</v>
      </c>
      <c r="B24" s="464"/>
      <c r="C24" s="270" t="s">
        <v>228</v>
      </c>
      <c r="D24" s="53"/>
      <c r="E24" s="20"/>
    </row>
    <row r="25" spans="1:33" x14ac:dyDescent="0.25">
      <c r="A25" s="464" t="s">
        <v>235</v>
      </c>
      <c r="B25" s="464"/>
      <c r="C25" s="271" t="s">
        <v>236</v>
      </c>
      <c r="D25" s="53"/>
      <c r="E25" s="20"/>
    </row>
    <row r="26" spans="1:33" x14ac:dyDescent="0.25">
      <c r="A26" s="464" t="s">
        <v>237</v>
      </c>
      <c r="B26" s="464"/>
      <c r="C26" s="272" t="s">
        <v>238</v>
      </c>
      <c r="D26" s="53"/>
      <c r="E26" s="20"/>
      <c r="M26" s="23"/>
    </row>
    <row r="27" spans="1:33" x14ac:dyDescent="0.25">
      <c r="A27" s="464" t="s">
        <v>239</v>
      </c>
      <c r="B27" s="464"/>
      <c r="C27" s="273" t="s">
        <v>240</v>
      </c>
      <c r="D27" s="53"/>
      <c r="E27" s="20"/>
    </row>
    <row r="28" spans="1:33" x14ac:dyDescent="0.25">
      <c r="A28" s="464" t="s">
        <v>241</v>
      </c>
      <c r="B28" s="464"/>
      <c r="C28" s="317" t="s">
        <v>242</v>
      </c>
      <c r="D28" s="53"/>
      <c r="E28" s="20"/>
    </row>
    <row r="29" spans="1:33" x14ac:dyDescent="0.25">
      <c r="A29" s="22"/>
      <c r="D29" s="53"/>
      <c r="E29" s="20"/>
    </row>
    <row r="30" spans="1:33" ht="15.75" thickBot="1" x14ac:dyDescent="0.3">
      <c r="A30" s="22"/>
      <c r="D30" s="53"/>
      <c r="E30" s="20"/>
    </row>
    <row r="31" spans="1:33" ht="29.25" thickBot="1" x14ac:dyDescent="0.5">
      <c r="A31" s="473" t="s">
        <v>84</v>
      </c>
      <c r="B31" s="474"/>
      <c r="C31" s="474"/>
      <c r="D31" s="474"/>
      <c r="E31" s="475"/>
    </row>
    <row r="32" spans="1:33" ht="29.25" customHeight="1" thickBot="1" x14ac:dyDescent="0.3">
      <c r="A32" s="147" t="s">
        <v>0</v>
      </c>
      <c r="B32" s="160" t="s">
        <v>80</v>
      </c>
      <c r="C32" s="147" t="s">
        <v>156</v>
      </c>
      <c r="D32" s="161"/>
      <c r="E32" s="308" t="s">
        <v>276</v>
      </c>
      <c r="F32" s="250" t="s">
        <v>227</v>
      </c>
      <c r="G32" s="250" t="s">
        <v>246</v>
      </c>
      <c r="H32" s="227" t="s">
        <v>284</v>
      </c>
      <c r="I32" s="252" t="s">
        <v>228</v>
      </c>
      <c r="J32" s="253" t="s">
        <v>236</v>
      </c>
      <c r="K32" s="254" t="s">
        <v>238</v>
      </c>
      <c r="L32" s="255" t="s">
        <v>240</v>
      </c>
      <c r="M32" s="256" t="s">
        <v>242</v>
      </c>
    </row>
    <row r="33" spans="1:14" ht="15.75" thickBot="1" x14ac:dyDescent="0.3">
      <c r="A33" s="149">
        <v>41456</v>
      </c>
      <c r="B33" s="164" t="s">
        <v>81</v>
      </c>
      <c r="C33" s="248" t="s">
        <v>228</v>
      </c>
      <c r="D33" s="162"/>
      <c r="E33" s="94">
        <v>42</v>
      </c>
      <c r="F33" s="122">
        <v>0</v>
      </c>
      <c r="G33" s="120">
        <f t="shared" ref="G33:G81" si="0">(E33-F33)/1.05*0.05</f>
        <v>2</v>
      </c>
      <c r="H33" s="90">
        <f t="shared" ref="H33:H64" si="1">E33-F33-G33</f>
        <v>40</v>
      </c>
      <c r="I33" s="46">
        <f t="shared" ref="I33:I64" si="2">IF($C33="cash",$H33,0)</f>
        <v>40</v>
      </c>
      <c r="J33" s="46">
        <f t="shared" ref="J33:J64" si="3">IF($C33="chq",$H33,0)</f>
        <v>0</v>
      </c>
      <c r="K33" s="46">
        <f t="shared" ref="K33:K64" si="4">IF($C33="crd",$H33,0)</f>
        <v>0</v>
      </c>
      <c r="L33" s="46">
        <f t="shared" ref="L33:L64" si="5">IF($C33="dbt",$H33,0)</f>
        <v>0</v>
      </c>
      <c r="M33" s="90">
        <f t="shared" ref="M33:M64" si="6">IF($C33="pyl",$H33,0)</f>
        <v>0</v>
      </c>
      <c r="N33" s="47"/>
    </row>
    <row r="34" spans="1:14" x14ac:dyDescent="0.25">
      <c r="A34" s="149">
        <v>41474</v>
      </c>
      <c r="B34" s="165" t="s">
        <v>82</v>
      </c>
      <c r="C34" s="248" t="s">
        <v>228</v>
      </c>
      <c r="D34" s="55"/>
      <c r="E34" s="97">
        <v>65</v>
      </c>
      <c r="F34" s="122">
        <f t="shared" ref="F34:F81" si="7">E34-E34/1.095</f>
        <v>5.6392694063926925</v>
      </c>
      <c r="G34" s="122">
        <f t="shared" si="0"/>
        <v>2.8267014568384434</v>
      </c>
      <c r="H34" s="90">
        <f t="shared" si="1"/>
        <v>56.534029136768865</v>
      </c>
      <c r="I34" s="46">
        <f t="shared" si="2"/>
        <v>56.534029136768865</v>
      </c>
      <c r="J34" s="46">
        <f t="shared" si="3"/>
        <v>0</v>
      </c>
      <c r="K34" s="46">
        <f t="shared" si="4"/>
        <v>0</v>
      </c>
      <c r="L34" s="46">
        <f t="shared" si="5"/>
        <v>0</v>
      </c>
      <c r="M34" s="90">
        <f t="shared" si="6"/>
        <v>0</v>
      </c>
    </row>
    <row r="35" spans="1:14" x14ac:dyDescent="0.25">
      <c r="A35" s="152">
        <v>41500</v>
      </c>
      <c r="B35" s="165" t="s">
        <v>83</v>
      </c>
      <c r="C35" s="248" t="s">
        <v>228</v>
      </c>
      <c r="D35" s="55"/>
      <c r="E35" s="97">
        <v>3500</v>
      </c>
      <c r="F35" s="122">
        <f t="shared" si="7"/>
        <v>303.65296803652973</v>
      </c>
      <c r="G35" s="122">
        <f t="shared" si="0"/>
        <v>152.20700152207002</v>
      </c>
      <c r="H35" s="90">
        <f t="shared" si="1"/>
        <v>3044.1400304414001</v>
      </c>
      <c r="I35" s="46">
        <f t="shared" si="2"/>
        <v>3044.1400304414001</v>
      </c>
      <c r="J35" s="46">
        <f t="shared" si="3"/>
        <v>0</v>
      </c>
      <c r="K35" s="46">
        <f t="shared" si="4"/>
        <v>0</v>
      </c>
      <c r="L35" s="46">
        <f t="shared" si="5"/>
        <v>0</v>
      </c>
      <c r="M35" s="90">
        <f t="shared" si="6"/>
        <v>0</v>
      </c>
    </row>
    <row r="36" spans="1:14" x14ac:dyDescent="0.25">
      <c r="A36" s="152">
        <v>41507</v>
      </c>
      <c r="B36" s="165" t="s">
        <v>91</v>
      </c>
      <c r="C36" s="249" t="s">
        <v>236</v>
      </c>
      <c r="D36" s="55"/>
      <c r="E36" s="97">
        <v>1000</v>
      </c>
      <c r="F36" s="122">
        <f t="shared" si="7"/>
        <v>86.757990867579906</v>
      </c>
      <c r="G36" s="122">
        <f t="shared" si="0"/>
        <v>43.487714720591434</v>
      </c>
      <c r="H36" s="90">
        <f t="shared" si="1"/>
        <v>869.75429441182871</v>
      </c>
      <c r="I36" s="46">
        <f t="shared" si="2"/>
        <v>0</v>
      </c>
      <c r="J36" s="46">
        <f t="shared" si="3"/>
        <v>869.75429441182871</v>
      </c>
      <c r="K36" s="46">
        <f t="shared" si="4"/>
        <v>0</v>
      </c>
      <c r="L36" s="46">
        <f t="shared" si="5"/>
        <v>0</v>
      </c>
      <c r="M36" s="90">
        <f t="shared" si="6"/>
        <v>0</v>
      </c>
    </row>
    <row r="37" spans="1:14" x14ac:dyDescent="0.25">
      <c r="A37" s="152">
        <v>41509</v>
      </c>
      <c r="B37" s="165" t="s">
        <v>82</v>
      </c>
      <c r="C37" s="317" t="s">
        <v>242</v>
      </c>
      <c r="D37" s="55"/>
      <c r="E37" s="97">
        <v>65</v>
      </c>
      <c r="F37" s="122">
        <f t="shared" si="7"/>
        <v>5.6392694063926925</v>
      </c>
      <c r="G37" s="122">
        <f t="shared" si="0"/>
        <v>2.8267014568384434</v>
      </c>
      <c r="H37" s="90">
        <f t="shared" si="1"/>
        <v>56.534029136768865</v>
      </c>
      <c r="I37" s="46">
        <f t="shared" si="2"/>
        <v>0</v>
      </c>
      <c r="J37" s="46">
        <f t="shared" si="3"/>
        <v>0</v>
      </c>
      <c r="K37" s="46">
        <f t="shared" si="4"/>
        <v>0</v>
      </c>
      <c r="L37" s="46">
        <f t="shared" si="5"/>
        <v>0</v>
      </c>
      <c r="M37" s="90">
        <f t="shared" si="6"/>
        <v>56.534029136768865</v>
      </c>
    </row>
    <row r="38" spans="1:14" x14ac:dyDescent="0.25">
      <c r="A38" s="152">
        <v>41512</v>
      </c>
      <c r="B38" s="165" t="s">
        <v>89</v>
      </c>
      <c r="C38" s="270" t="s">
        <v>228</v>
      </c>
      <c r="D38" s="55"/>
      <c r="E38" s="97">
        <v>95</v>
      </c>
      <c r="F38" s="122">
        <f t="shared" si="7"/>
        <v>8.2420091324200939</v>
      </c>
      <c r="G38" s="122">
        <f t="shared" si="0"/>
        <v>4.1313328984561855</v>
      </c>
      <c r="H38" s="90">
        <f t="shared" si="1"/>
        <v>82.626657969123727</v>
      </c>
      <c r="I38" s="46">
        <f t="shared" si="2"/>
        <v>82.626657969123727</v>
      </c>
      <c r="J38" s="46">
        <f t="shared" si="3"/>
        <v>0</v>
      </c>
      <c r="K38" s="46">
        <f t="shared" si="4"/>
        <v>0</v>
      </c>
      <c r="L38" s="46">
        <f t="shared" si="5"/>
        <v>0</v>
      </c>
      <c r="M38" s="90">
        <f t="shared" si="6"/>
        <v>0</v>
      </c>
    </row>
    <row r="39" spans="1:14" x14ac:dyDescent="0.25">
      <c r="A39" s="152">
        <v>41514</v>
      </c>
      <c r="B39" s="165" t="s">
        <v>85</v>
      </c>
      <c r="C39" s="271" t="s">
        <v>236</v>
      </c>
      <c r="D39" s="55"/>
      <c r="E39" s="97">
        <v>344.93</v>
      </c>
      <c r="F39" s="122">
        <f t="shared" si="7"/>
        <v>29.925433789954354</v>
      </c>
      <c r="G39" s="122">
        <f t="shared" si="0"/>
        <v>15.000217438573603</v>
      </c>
      <c r="H39" s="90">
        <f t="shared" si="1"/>
        <v>300.00434877147205</v>
      </c>
      <c r="I39" s="46">
        <f t="shared" si="2"/>
        <v>0</v>
      </c>
      <c r="J39" s="46">
        <f t="shared" si="3"/>
        <v>300.00434877147205</v>
      </c>
      <c r="K39" s="46">
        <f t="shared" si="4"/>
        <v>0</v>
      </c>
      <c r="L39" s="46">
        <f t="shared" si="5"/>
        <v>0</v>
      </c>
      <c r="M39" s="90">
        <f t="shared" si="6"/>
        <v>0</v>
      </c>
    </row>
    <row r="40" spans="1:14" x14ac:dyDescent="0.25">
      <c r="A40" s="152">
        <v>41516</v>
      </c>
      <c r="B40" s="165" t="s">
        <v>86</v>
      </c>
      <c r="C40" s="272" t="s">
        <v>238</v>
      </c>
      <c r="D40" s="55"/>
      <c r="E40" s="97">
        <v>65</v>
      </c>
      <c r="F40" s="122">
        <f t="shared" si="7"/>
        <v>5.6392694063926925</v>
      </c>
      <c r="G40" s="122">
        <f t="shared" si="0"/>
        <v>2.8267014568384434</v>
      </c>
      <c r="H40" s="90">
        <f t="shared" si="1"/>
        <v>56.534029136768865</v>
      </c>
      <c r="I40" s="46">
        <f t="shared" si="2"/>
        <v>0</v>
      </c>
      <c r="J40" s="46">
        <f t="shared" si="3"/>
        <v>0</v>
      </c>
      <c r="K40" s="46">
        <f t="shared" si="4"/>
        <v>56.534029136768865</v>
      </c>
      <c r="L40" s="46">
        <f t="shared" si="5"/>
        <v>0</v>
      </c>
      <c r="M40" s="90">
        <f t="shared" si="6"/>
        <v>0</v>
      </c>
    </row>
    <row r="41" spans="1:14" x14ac:dyDescent="0.25">
      <c r="A41" s="152">
        <v>41522</v>
      </c>
      <c r="B41" s="165" t="s">
        <v>87</v>
      </c>
      <c r="C41" s="273" t="s">
        <v>240</v>
      </c>
      <c r="D41" s="55"/>
      <c r="E41" s="97">
        <v>4599</v>
      </c>
      <c r="F41" s="122">
        <f t="shared" si="7"/>
        <v>399</v>
      </c>
      <c r="G41" s="122">
        <f t="shared" si="0"/>
        <v>200</v>
      </c>
      <c r="H41" s="90">
        <f t="shared" si="1"/>
        <v>4000</v>
      </c>
      <c r="I41" s="46">
        <f t="shared" si="2"/>
        <v>0</v>
      </c>
      <c r="J41" s="46">
        <f t="shared" si="3"/>
        <v>0</v>
      </c>
      <c r="K41" s="46">
        <f t="shared" si="4"/>
        <v>0</v>
      </c>
      <c r="L41" s="46">
        <f t="shared" si="5"/>
        <v>4000</v>
      </c>
      <c r="M41" s="90">
        <f t="shared" si="6"/>
        <v>0</v>
      </c>
    </row>
    <row r="42" spans="1:14" x14ac:dyDescent="0.25">
      <c r="A42" s="152">
        <v>41526</v>
      </c>
      <c r="B42" s="165" t="s">
        <v>90</v>
      </c>
      <c r="C42" s="317" t="s">
        <v>242</v>
      </c>
      <c r="D42" s="55"/>
      <c r="E42" s="97">
        <v>28.74</v>
      </c>
      <c r="F42" s="122">
        <f t="shared" si="7"/>
        <v>2.4934246575342449</v>
      </c>
      <c r="G42" s="122">
        <f t="shared" si="0"/>
        <v>1.2498369210697977</v>
      </c>
      <c r="H42" s="90">
        <f t="shared" si="1"/>
        <v>24.996738421395957</v>
      </c>
      <c r="I42" s="46">
        <f t="shared" si="2"/>
        <v>0</v>
      </c>
      <c r="J42" s="46">
        <f t="shared" si="3"/>
        <v>0</v>
      </c>
      <c r="K42" s="46">
        <f t="shared" si="4"/>
        <v>0</v>
      </c>
      <c r="L42" s="46">
        <f t="shared" si="5"/>
        <v>0</v>
      </c>
      <c r="M42" s="90">
        <f t="shared" si="6"/>
        <v>24.996738421395957</v>
      </c>
    </row>
    <row r="43" spans="1:14" x14ac:dyDescent="0.25">
      <c r="A43" s="152">
        <v>41528</v>
      </c>
      <c r="B43" s="165" t="s">
        <v>88</v>
      </c>
      <c r="C43" s="165"/>
      <c r="D43" s="55"/>
      <c r="E43" s="97"/>
      <c r="F43" s="122">
        <f t="shared" si="7"/>
        <v>0</v>
      </c>
      <c r="G43" s="122">
        <f t="shared" si="0"/>
        <v>0</v>
      </c>
      <c r="H43" s="90">
        <f t="shared" si="1"/>
        <v>0</v>
      </c>
      <c r="I43" s="46">
        <f t="shared" si="2"/>
        <v>0</v>
      </c>
      <c r="J43" s="46">
        <f t="shared" si="3"/>
        <v>0</v>
      </c>
      <c r="K43" s="46">
        <f t="shared" si="4"/>
        <v>0</v>
      </c>
      <c r="L43" s="46">
        <f t="shared" si="5"/>
        <v>0</v>
      </c>
      <c r="M43" s="90">
        <f t="shared" si="6"/>
        <v>0</v>
      </c>
    </row>
    <row r="44" spans="1:14" x14ac:dyDescent="0.25">
      <c r="A44" s="152">
        <v>41530</v>
      </c>
      <c r="B44" s="165" t="s">
        <v>88</v>
      </c>
      <c r="C44" s="165"/>
      <c r="D44" s="55"/>
      <c r="E44" s="97"/>
      <c r="F44" s="122">
        <f t="shared" si="7"/>
        <v>0</v>
      </c>
      <c r="G44" s="122">
        <f t="shared" si="0"/>
        <v>0</v>
      </c>
      <c r="H44" s="90">
        <f t="shared" si="1"/>
        <v>0</v>
      </c>
      <c r="I44" s="46">
        <f t="shared" si="2"/>
        <v>0</v>
      </c>
      <c r="J44" s="46">
        <f t="shared" si="3"/>
        <v>0</v>
      </c>
      <c r="K44" s="46">
        <f t="shared" si="4"/>
        <v>0</v>
      </c>
      <c r="L44" s="46">
        <f t="shared" si="5"/>
        <v>0</v>
      </c>
      <c r="M44" s="90">
        <f t="shared" si="6"/>
        <v>0</v>
      </c>
    </row>
    <row r="45" spans="1:14" x14ac:dyDescent="0.25">
      <c r="A45" s="152">
        <v>41530</v>
      </c>
      <c r="B45" s="165" t="s">
        <v>88</v>
      </c>
      <c r="C45" s="165"/>
      <c r="D45" s="55"/>
      <c r="E45" s="97"/>
      <c r="F45" s="122">
        <f t="shared" si="7"/>
        <v>0</v>
      </c>
      <c r="G45" s="122">
        <f t="shared" si="0"/>
        <v>0</v>
      </c>
      <c r="H45" s="90">
        <f t="shared" si="1"/>
        <v>0</v>
      </c>
      <c r="I45" s="46">
        <f t="shared" si="2"/>
        <v>0</v>
      </c>
      <c r="J45" s="46">
        <f t="shared" si="3"/>
        <v>0</v>
      </c>
      <c r="K45" s="46">
        <f t="shared" si="4"/>
        <v>0</v>
      </c>
      <c r="L45" s="46">
        <f t="shared" si="5"/>
        <v>0</v>
      </c>
      <c r="M45" s="90">
        <f t="shared" si="6"/>
        <v>0</v>
      </c>
    </row>
    <row r="46" spans="1:14" x14ac:dyDescent="0.25">
      <c r="A46" s="152">
        <v>41534</v>
      </c>
      <c r="B46" s="165" t="s">
        <v>88</v>
      </c>
      <c r="C46" s="165"/>
      <c r="D46" s="55"/>
      <c r="E46" s="97"/>
      <c r="F46" s="122">
        <f t="shared" si="7"/>
        <v>0</v>
      </c>
      <c r="G46" s="122">
        <f t="shared" si="0"/>
        <v>0</v>
      </c>
      <c r="H46" s="90">
        <f t="shared" si="1"/>
        <v>0</v>
      </c>
      <c r="I46" s="46">
        <f t="shared" si="2"/>
        <v>0</v>
      </c>
      <c r="J46" s="46">
        <f t="shared" si="3"/>
        <v>0</v>
      </c>
      <c r="K46" s="46">
        <f t="shared" si="4"/>
        <v>0</v>
      </c>
      <c r="L46" s="46">
        <f t="shared" si="5"/>
        <v>0</v>
      </c>
      <c r="M46" s="90">
        <f t="shared" si="6"/>
        <v>0</v>
      </c>
    </row>
    <row r="47" spans="1:14" x14ac:dyDescent="0.25">
      <c r="A47" s="152">
        <v>41537</v>
      </c>
      <c r="B47" s="165" t="s">
        <v>88</v>
      </c>
      <c r="C47" s="165"/>
      <c r="D47" s="55"/>
      <c r="E47" s="97"/>
      <c r="F47" s="122">
        <f t="shared" si="7"/>
        <v>0</v>
      </c>
      <c r="G47" s="122">
        <f t="shared" si="0"/>
        <v>0</v>
      </c>
      <c r="H47" s="90">
        <f t="shared" si="1"/>
        <v>0</v>
      </c>
      <c r="I47" s="46">
        <f t="shared" si="2"/>
        <v>0</v>
      </c>
      <c r="J47" s="46">
        <f t="shared" si="3"/>
        <v>0</v>
      </c>
      <c r="K47" s="46">
        <f t="shared" si="4"/>
        <v>0</v>
      </c>
      <c r="L47" s="46">
        <f t="shared" si="5"/>
        <v>0</v>
      </c>
      <c r="M47" s="90">
        <f t="shared" si="6"/>
        <v>0</v>
      </c>
    </row>
    <row r="48" spans="1:14" x14ac:dyDescent="0.25">
      <c r="A48" s="152">
        <v>41540</v>
      </c>
      <c r="B48" s="165" t="s">
        <v>88</v>
      </c>
      <c r="C48" s="165"/>
      <c r="D48" s="55"/>
      <c r="E48" s="97"/>
      <c r="F48" s="122">
        <f t="shared" si="7"/>
        <v>0</v>
      </c>
      <c r="G48" s="122">
        <f t="shared" si="0"/>
        <v>0</v>
      </c>
      <c r="H48" s="90">
        <f t="shared" si="1"/>
        <v>0</v>
      </c>
      <c r="I48" s="46">
        <f t="shared" si="2"/>
        <v>0</v>
      </c>
      <c r="J48" s="46">
        <f t="shared" si="3"/>
        <v>0</v>
      </c>
      <c r="K48" s="46">
        <f t="shared" si="4"/>
        <v>0</v>
      </c>
      <c r="L48" s="46">
        <f t="shared" si="5"/>
        <v>0</v>
      </c>
      <c r="M48" s="90">
        <f t="shared" si="6"/>
        <v>0</v>
      </c>
    </row>
    <row r="49" spans="1:13" x14ac:dyDescent="0.25">
      <c r="A49" s="152">
        <v>41540</v>
      </c>
      <c r="B49" s="165" t="s">
        <v>88</v>
      </c>
      <c r="C49" s="165"/>
      <c r="D49" s="55"/>
      <c r="E49" s="97"/>
      <c r="F49" s="122">
        <f t="shared" si="7"/>
        <v>0</v>
      </c>
      <c r="G49" s="122">
        <f t="shared" si="0"/>
        <v>0</v>
      </c>
      <c r="H49" s="90">
        <f t="shared" si="1"/>
        <v>0</v>
      </c>
      <c r="I49" s="46">
        <f t="shared" si="2"/>
        <v>0</v>
      </c>
      <c r="J49" s="46">
        <f t="shared" si="3"/>
        <v>0</v>
      </c>
      <c r="K49" s="46">
        <f t="shared" si="4"/>
        <v>0</v>
      </c>
      <c r="L49" s="46">
        <f t="shared" si="5"/>
        <v>0</v>
      </c>
      <c r="M49" s="90">
        <f t="shared" si="6"/>
        <v>0</v>
      </c>
    </row>
    <row r="50" spans="1:13" x14ac:dyDescent="0.25">
      <c r="A50" s="152"/>
      <c r="B50" s="165"/>
      <c r="C50" s="165"/>
      <c r="D50" s="55"/>
      <c r="E50" s="97"/>
      <c r="F50" s="122">
        <f t="shared" si="7"/>
        <v>0</v>
      </c>
      <c r="G50" s="122">
        <f t="shared" si="0"/>
        <v>0</v>
      </c>
      <c r="H50" s="90">
        <f t="shared" si="1"/>
        <v>0</v>
      </c>
      <c r="I50" s="46">
        <f t="shared" si="2"/>
        <v>0</v>
      </c>
      <c r="J50" s="46">
        <f t="shared" si="3"/>
        <v>0</v>
      </c>
      <c r="K50" s="46">
        <f t="shared" si="4"/>
        <v>0</v>
      </c>
      <c r="L50" s="46">
        <f t="shared" si="5"/>
        <v>0</v>
      </c>
      <c r="M50" s="90">
        <f t="shared" si="6"/>
        <v>0</v>
      </c>
    </row>
    <row r="51" spans="1:13" x14ac:dyDescent="0.25">
      <c r="A51" s="152"/>
      <c r="B51" s="165"/>
      <c r="C51" s="165"/>
      <c r="D51" s="55"/>
      <c r="E51" s="97"/>
      <c r="F51" s="122">
        <f t="shared" si="7"/>
        <v>0</v>
      </c>
      <c r="G51" s="122">
        <f t="shared" si="0"/>
        <v>0</v>
      </c>
      <c r="H51" s="90">
        <f t="shared" si="1"/>
        <v>0</v>
      </c>
      <c r="I51" s="46">
        <f t="shared" si="2"/>
        <v>0</v>
      </c>
      <c r="J51" s="46">
        <f t="shared" si="3"/>
        <v>0</v>
      </c>
      <c r="K51" s="46">
        <f t="shared" si="4"/>
        <v>0</v>
      </c>
      <c r="L51" s="46">
        <f t="shared" si="5"/>
        <v>0</v>
      </c>
      <c r="M51" s="90">
        <f t="shared" si="6"/>
        <v>0</v>
      </c>
    </row>
    <row r="52" spans="1:13" x14ac:dyDescent="0.25">
      <c r="A52" s="152"/>
      <c r="B52" s="165"/>
      <c r="C52" s="165"/>
      <c r="D52" s="55"/>
      <c r="E52" s="97"/>
      <c r="F52" s="122">
        <f t="shared" si="7"/>
        <v>0</v>
      </c>
      <c r="G52" s="122">
        <f t="shared" si="0"/>
        <v>0</v>
      </c>
      <c r="H52" s="90">
        <f t="shared" si="1"/>
        <v>0</v>
      </c>
      <c r="I52" s="46">
        <f t="shared" si="2"/>
        <v>0</v>
      </c>
      <c r="J52" s="46">
        <f t="shared" si="3"/>
        <v>0</v>
      </c>
      <c r="K52" s="46">
        <f t="shared" si="4"/>
        <v>0</v>
      </c>
      <c r="L52" s="46">
        <f t="shared" si="5"/>
        <v>0</v>
      </c>
      <c r="M52" s="90">
        <f t="shared" si="6"/>
        <v>0</v>
      </c>
    </row>
    <row r="53" spans="1:13" x14ac:dyDescent="0.25">
      <c r="A53" s="152"/>
      <c r="B53" s="165"/>
      <c r="C53" s="165"/>
      <c r="D53" s="55"/>
      <c r="E53" s="97"/>
      <c r="F53" s="122">
        <f t="shared" si="7"/>
        <v>0</v>
      </c>
      <c r="G53" s="122">
        <f t="shared" si="0"/>
        <v>0</v>
      </c>
      <c r="H53" s="90">
        <f t="shared" si="1"/>
        <v>0</v>
      </c>
      <c r="I53" s="46">
        <f t="shared" si="2"/>
        <v>0</v>
      </c>
      <c r="J53" s="46">
        <f t="shared" si="3"/>
        <v>0</v>
      </c>
      <c r="K53" s="46">
        <f t="shared" si="4"/>
        <v>0</v>
      </c>
      <c r="L53" s="46">
        <f t="shared" si="5"/>
        <v>0</v>
      </c>
      <c r="M53" s="90">
        <f t="shared" si="6"/>
        <v>0</v>
      </c>
    </row>
    <row r="54" spans="1:13" x14ac:dyDescent="0.25">
      <c r="A54" s="152"/>
      <c r="B54" s="165"/>
      <c r="C54" s="165"/>
      <c r="D54" s="55"/>
      <c r="E54" s="97"/>
      <c r="F54" s="122">
        <f t="shared" si="7"/>
        <v>0</v>
      </c>
      <c r="G54" s="122">
        <f t="shared" si="0"/>
        <v>0</v>
      </c>
      <c r="H54" s="90">
        <f t="shared" si="1"/>
        <v>0</v>
      </c>
      <c r="I54" s="46">
        <f t="shared" si="2"/>
        <v>0</v>
      </c>
      <c r="J54" s="46">
        <f t="shared" si="3"/>
        <v>0</v>
      </c>
      <c r="K54" s="46">
        <f t="shared" si="4"/>
        <v>0</v>
      </c>
      <c r="L54" s="46">
        <f t="shared" si="5"/>
        <v>0</v>
      </c>
      <c r="M54" s="90">
        <f t="shared" si="6"/>
        <v>0</v>
      </c>
    </row>
    <row r="55" spans="1:13" x14ac:dyDescent="0.25">
      <c r="A55" s="152"/>
      <c r="B55" s="165"/>
      <c r="C55" s="165"/>
      <c r="D55" s="55"/>
      <c r="E55" s="97"/>
      <c r="F55" s="122">
        <f t="shared" si="7"/>
        <v>0</v>
      </c>
      <c r="G55" s="122">
        <f t="shared" si="0"/>
        <v>0</v>
      </c>
      <c r="H55" s="90">
        <f t="shared" si="1"/>
        <v>0</v>
      </c>
      <c r="I55" s="46">
        <f t="shared" si="2"/>
        <v>0</v>
      </c>
      <c r="J55" s="46">
        <f t="shared" si="3"/>
        <v>0</v>
      </c>
      <c r="K55" s="46">
        <f t="shared" si="4"/>
        <v>0</v>
      </c>
      <c r="L55" s="46">
        <f t="shared" si="5"/>
        <v>0</v>
      </c>
      <c r="M55" s="90">
        <f t="shared" si="6"/>
        <v>0</v>
      </c>
    </row>
    <row r="56" spans="1:13" x14ac:dyDescent="0.25">
      <c r="A56" s="152"/>
      <c r="B56" s="165"/>
      <c r="C56" s="165"/>
      <c r="D56" s="55"/>
      <c r="E56" s="97"/>
      <c r="F56" s="122">
        <f t="shared" si="7"/>
        <v>0</v>
      </c>
      <c r="G56" s="122">
        <f t="shared" si="0"/>
        <v>0</v>
      </c>
      <c r="H56" s="90">
        <f t="shared" si="1"/>
        <v>0</v>
      </c>
      <c r="I56" s="46">
        <f t="shared" si="2"/>
        <v>0</v>
      </c>
      <c r="J56" s="46">
        <f t="shared" si="3"/>
        <v>0</v>
      </c>
      <c r="K56" s="46">
        <f t="shared" si="4"/>
        <v>0</v>
      </c>
      <c r="L56" s="46">
        <f t="shared" si="5"/>
        <v>0</v>
      </c>
      <c r="M56" s="90">
        <f t="shared" si="6"/>
        <v>0</v>
      </c>
    </row>
    <row r="57" spans="1:13" x14ac:dyDescent="0.25">
      <c r="A57" s="152"/>
      <c r="B57" s="165"/>
      <c r="C57" s="165"/>
      <c r="D57" s="55"/>
      <c r="E57" s="97"/>
      <c r="F57" s="122">
        <f t="shared" si="7"/>
        <v>0</v>
      </c>
      <c r="G57" s="122">
        <f t="shared" si="0"/>
        <v>0</v>
      </c>
      <c r="H57" s="90">
        <f t="shared" si="1"/>
        <v>0</v>
      </c>
      <c r="I57" s="46">
        <f t="shared" si="2"/>
        <v>0</v>
      </c>
      <c r="J57" s="46">
        <f t="shared" si="3"/>
        <v>0</v>
      </c>
      <c r="K57" s="46">
        <f t="shared" si="4"/>
        <v>0</v>
      </c>
      <c r="L57" s="46">
        <f t="shared" si="5"/>
        <v>0</v>
      </c>
      <c r="M57" s="90">
        <f t="shared" si="6"/>
        <v>0</v>
      </c>
    </row>
    <row r="58" spans="1:13" x14ac:dyDescent="0.25">
      <c r="A58" s="152"/>
      <c r="B58" s="165"/>
      <c r="C58" s="165"/>
      <c r="D58" s="55"/>
      <c r="E58" s="97"/>
      <c r="F58" s="122">
        <f t="shared" si="7"/>
        <v>0</v>
      </c>
      <c r="G58" s="122">
        <f t="shared" si="0"/>
        <v>0</v>
      </c>
      <c r="H58" s="90">
        <f t="shared" si="1"/>
        <v>0</v>
      </c>
      <c r="I58" s="46">
        <f t="shared" si="2"/>
        <v>0</v>
      </c>
      <c r="J58" s="46">
        <f t="shared" si="3"/>
        <v>0</v>
      </c>
      <c r="K58" s="46">
        <f t="shared" si="4"/>
        <v>0</v>
      </c>
      <c r="L58" s="46">
        <f t="shared" si="5"/>
        <v>0</v>
      </c>
      <c r="M58" s="90">
        <f t="shared" si="6"/>
        <v>0</v>
      </c>
    </row>
    <row r="59" spans="1:13" x14ac:dyDescent="0.25">
      <c r="A59" s="152"/>
      <c r="B59" s="165"/>
      <c r="C59" s="165"/>
      <c r="D59" s="55"/>
      <c r="E59" s="97"/>
      <c r="F59" s="122">
        <f t="shared" si="7"/>
        <v>0</v>
      </c>
      <c r="G59" s="122">
        <f t="shared" si="0"/>
        <v>0</v>
      </c>
      <c r="H59" s="90">
        <f t="shared" si="1"/>
        <v>0</v>
      </c>
      <c r="I59" s="46">
        <f t="shared" si="2"/>
        <v>0</v>
      </c>
      <c r="J59" s="46">
        <f t="shared" si="3"/>
        <v>0</v>
      </c>
      <c r="K59" s="46">
        <f t="shared" si="4"/>
        <v>0</v>
      </c>
      <c r="L59" s="46">
        <f t="shared" si="5"/>
        <v>0</v>
      </c>
      <c r="M59" s="90">
        <f t="shared" si="6"/>
        <v>0</v>
      </c>
    </row>
    <row r="60" spans="1:13" x14ac:dyDescent="0.25">
      <c r="A60" s="152"/>
      <c r="B60" s="165"/>
      <c r="C60" s="165"/>
      <c r="D60" s="55"/>
      <c r="E60" s="97"/>
      <c r="F60" s="122">
        <f t="shared" si="7"/>
        <v>0</v>
      </c>
      <c r="G60" s="122">
        <f t="shared" si="0"/>
        <v>0</v>
      </c>
      <c r="H60" s="90">
        <f t="shared" si="1"/>
        <v>0</v>
      </c>
      <c r="I60" s="46">
        <f t="shared" si="2"/>
        <v>0</v>
      </c>
      <c r="J60" s="46">
        <f t="shared" si="3"/>
        <v>0</v>
      </c>
      <c r="K60" s="46">
        <f t="shared" si="4"/>
        <v>0</v>
      </c>
      <c r="L60" s="46">
        <f t="shared" si="5"/>
        <v>0</v>
      </c>
      <c r="M60" s="90">
        <f t="shared" si="6"/>
        <v>0</v>
      </c>
    </row>
    <row r="61" spans="1:13" x14ac:dyDescent="0.25">
      <c r="A61" s="152"/>
      <c r="B61" s="165"/>
      <c r="C61" s="165"/>
      <c r="D61" s="55"/>
      <c r="E61" s="97"/>
      <c r="F61" s="122">
        <f t="shared" si="7"/>
        <v>0</v>
      </c>
      <c r="G61" s="122">
        <f t="shared" si="0"/>
        <v>0</v>
      </c>
      <c r="H61" s="90">
        <f t="shared" si="1"/>
        <v>0</v>
      </c>
      <c r="I61" s="46">
        <f t="shared" si="2"/>
        <v>0</v>
      </c>
      <c r="J61" s="46">
        <f t="shared" si="3"/>
        <v>0</v>
      </c>
      <c r="K61" s="46">
        <f t="shared" si="4"/>
        <v>0</v>
      </c>
      <c r="L61" s="46">
        <f t="shared" si="5"/>
        <v>0</v>
      </c>
      <c r="M61" s="90">
        <f t="shared" si="6"/>
        <v>0</v>
      </c>
    </row>
    <row r="62" spans="1:13" x14ac:dyDescent="0.25">
      <c r="A62" s="152"/>
      <c r="B62" s="165"/>
      <c r="C62" s="165"/>
      <c r="D62" s="55"/>
      <c r="E62" s="97"/>
      <c r="F62" s="122">
        <f t="shared" si="7"/>
        <v>0</v>
      </c>
      <c r="G62" s="122">
        <f t="shared" si="0"/>
        <v>0</v>
      </c>
      <c r="H62" s="90">
        <f t="shared" si="1"/>
        <v>0</v>
      </c>
      <c r="I62" s="46">
        <f t="shared" si="2"/>
        <v>0</v>
      </c>
      <c r="J62" s="46">
        <f t="shared" si="3"/>
        <v>0</v>
      </c>
      <c r="K62" s="46">
        <f t="shared" si="4"/>
        <v>0</v>
      </c>
      <c r="L62" s="46">
        <f t="shared" si="5"/>
        <v>0</v>
      </c>
      <c r="M62" s="90">
        <f t="shared" si="6"/>
        <v>0</v>
      </c>
    </row>
    <row r="63" spans="1:13" x14ac:dyDescent="0.25">
      <c r="A63" s="152"/>
      <c r="B63" s="165"/>
      <c r="C63" s="165"/>
      <c r="D63" s="55"/>
      <c r="E63" s="97"/>
      <c r="F63" s="122">
        <f t="shared" si="7"/>
        <v>0</v>
      </c>
      <c r="G63" s="122">
        <f t="shared" si="0"/>
        <v>0</v>
      </c>
      <c r="H63" s="90">
        <f t="shared" si="1"/>
        <v>0</v>
      </c>
      <c r="I63" s="46">
        <f t="shared" si="2"/>
        <v>0</v>
      </c>
      <c r="J63" s="46">
        <f t="shared" si="3"/>
        <v>0</v>
      </c>
      <c r="K63" s="46">
        <f t="shared" si="4"/>
        <v>0</v>
      </c>
      <c r="L63" s="46">
        <f t="shared" si="5"/>
        <v>0</v>
      </c>
      <c r="M63" s="90">
        <f t="shared" si="6"/>
        <v>0</v>
      </c>
    </row>
    <row r="64" spans="1:13" x14ac:dyDescent="0.25">
      <c r="A64" s="152"/>
      <c r="B64" s="165"/>
      <c r="C64" s="165"/>
      <c r="D64" s="55"/>
      <c r="E64" s="97"/>
      <c r="F64" s="122">
        <f t="shared" si="7"/>
        <v>0</v>
      </c>
      <c r="G64" s="122">
        <f t="shared" si="0"/>
        <v>0</v>
      </c>
      <c r="H64" s="90">
        <f t="shared" si="1"/>
        <v>0</v>
      </c>
      <c r="I64" s="46">
        <f t="shared" si="2"/>
        <v>0</v>
      </c>
      <c r="J64" s="46">
        <f t="shared" si="3"/>
        <v>0</v>
      </c>
      <c r="K64" s="46">
        <f t="shared" si="4"/>
        <v>0</v>
      </c>
      <c r="L64" s="46">
        <f t="shared" si="5"/>
        <v>0</v>
      </c>
      <c r="M64" s="90">
        <f t="shared" si="6"/>
        <v>0</v>
      </c>
    </row>
    <row r="65" spans="1:13" x14ac:dyDescent="0.25">
      <c r="A65" s="152"/>
      <c r="B65" s="165"/>
      <c r="C65" s="165"/>
      <c r="D65" s="55"/>
      <c r="E65" s="97"/>
      <c r="F65" s="122">
        <f t="shared" si="7"/>
        <v>0</v>
      </c>
      <c r="G65" s="122">
        <f t="shared" si="0"/>
        <v>0</v>
      </c>
      <c r="H65" s="90">
        <f t="shared" ref="H65:H81" si="8">E65-F65-G65</f>
        <v>0</v>
      </c>
      <c r="I65" s="46">
        <f t="shared" ref="I65:I81" si="9">IF($C65="cash",$H65,0)</f>
        <v>0</v>
      </c>
      <c r="J65" s="46">
        <f t="shared" ref="J65:J81" si="10">IF($C65="chq",$H65,0)</f>
        <v>0</v>
      </c>
      <c r="K65" s="46">
        <f t="shared" ref="K65:K81" si="11">IF($C65="crd",$H65,0)</f>
        <v>0</v>
      </c>
      <c r="L65" s="46">
        <f t="shared" ref="L65:L81" si="12">IF($C65="dbt",$H65,0)</f>
        <v>0</v>
      </c>
      <c r="M65" s="90">
        <f t="shared" ref="M65:M81" si="13">IF($C65="pyl",$H65,0)</f>
        <v>0</v>
      </c>
    </row>
    <row r="66" spans="1:13" x14ac:dyDescent="0.25">
      <c r="A66" s="152"/>
      <c r="B66" s="165"/>
      <c r="C66" s="165"/>
      <c r="D66" s="55"/>
      <c r="E66" s="97"/>
      <c r="F66" s="122">
        <f t="shared" si="7"/>
        <v>0</v>
      </c>
      <c r="G66" s="122">
        <f t="shared" si="0"/>
        <v>0</v>
      </c>
      <c r="H66" s="90">
        <f t="shared" si="8"/>
        <v>0</v>
      </c>
      <c r="I66" s="46">
        <f t="shared" si="9"/>
        <v>0</v>
      </c>
      <c r="J66" s="46">
        <f t="shared" si="10"/>
        <v>0</v>
      </c>
      <c r="K66" s="46">
        <f t="shared" si="11"/>
        <v>0</v>
      </c>
      <c r="L66" s="46">
        <f t="shared" si="12"/>
        <v>0</v>
      </c>
      <c r="M66" s="90">
        <f t="shared" si="13"/>
        <v>0</v>
      </c>
    </row>
    <row r="67" spans="1:13" x14ac:dyDescent="0.25">
      <c r="A67" s="152"/>
      <c r="B67" s="165"/>
      <c r="C67" s="165"/>
      <c r="D67" s="55"/>
      <c r="E67" s="97"/>
      <c r="F67" s="122">
        <f t="shared" si="7"/>
        <v>0</v>
      </c>
      <c r="G67" s="122">
        <f t="shared" si="0"/>
        <v>0</v>
      </c>
      <c r="H67" s="90">
        <f t="shared" si="8"/>
        <v>0</v>
      </c>
      <c r="I67" s="46">
        <f t="shared" si="9"/>
        <v>0</v>
      </c>
      <c r="J67" s="46">
        <f t="shared" si="10"/>
        <v>0</v>
      </c>
      <c r="K67" s="46">
        <f t="shared" si="11"/>
        <v>0</v>
      </c>
      <c r="L67" s="46">
        <f t="shared" si="12"/>
        <v>0</v>
      </c>
      <c r="M67" s="90">
        <f t="shared" si="13"/>
        <v>0</v>
      </c>
    </row>
    <row r="68" spans="1:13" x14ac:dyDescent="0.25">
      <c r="A68" s="152"/>
      <c r="B68" s="165"/>
      <c r="C68" s="165"/>
      <c r="D68" s="55"/>
      <c r="E68" s="97"/>
      <c r="F68" s="122">
        <f t="shared" si="7"/>
        <v>0</v>
      </c>
      <c r="G68" s="122">
        <f t="shared" si="0"/>
        <v>0</v>
      </c>
      <c r="H68" s="90">
        <f t="shared" si="8"/>
        <v>0</v>
      </c>
      <c r="I68" s="46">
        <f t="shared" si="9"/>
        <v>0</v>
      </c>
      <c r="J68" s="46">
        <f t="shared" si="10"/>
        <v>0</v>
      </c>
      <c r="K68" s="46">
        <f t="shared" si="11"/>
        <v>0</v>
      </c>
      <c r="L68" s="46">
        <f t="shared" si="12"/>
        <v>0</v>
      </c>
      <c r="M68" s="90">
        <f t="shared" si="13"/>
        <v>0</v>
      </c>
    </row>
    <row r="69" spans="1:13" x14ac:dyDescent="0.25">
      <c r="A69" s="152"/>
      <c r="B69" s="165"/>
      <c r="C69" s="165"/>
      <c r="D69" s="55"/>
      <c r="E69" s="97"/>
      <c r="F69" s="122">
        <f t="shared" si="7"/>
        <v>0</v>
      </c>
      <c r="G69" s="122">
        <f t="shared" si="0"/>
        <v>0</v>
      </c>
      <c r="H69" s="90">
        <f t="shared" si="8"/>
        <v>0</v>
      </c>
      <c r="I69" s="46">
        <f t="shared" si="9"/>
        <v>0</v>
      </c>
      <c r="J69" s="46">
        <f t="shared" si="10"/>
        <v>0</v>
      </c>
      <c r="K69" s="46">
        <f t="shared" si="11"/>
        <v>0</v>
      </c>
      <c r="L69" s="46">
        <f t="shared" si="12"/>
        <v>0</v>
      </c>
      <c r="M69" s="90">
        <f t="shared" si="13"/>
        <v>0</v>
      </c>
    </row>
    <row r="70" spans="1:13" x14ac:dyDescent="0.25">
      <c r="A70" s="152"/>
      <c r="B70" s="165"/>
      <c r="C70" s="165"/>
      <c r="D70" s="55"/>
      <c r="E70" s="97"/>
      <c r="F70" s="122">
        <f t="shared" si="7"/>
        <v>0</v>
      </c>
      <c r="G70" s="122">
        <f t="shared" si="0"/>
        <v>0</v>
      </c>
      <c r="H70" s="90">
        <f t="shared" si="8"/>
        <v>0</v>
      </c>
      <c r="I70" s="46">
        <f t="shared" si="9"/>
        <v>0</v>
      </c>
      <c r="J70" s="46">
        <f t="shared" si="10"/>
        <v>0</v>
      </c>
      <c r="K70" s="46">
        <f t="shared" si="11"/>
        <v>0</v>
      </c>
      <c r="L70" s="46">
        <f t="shared" si="12"/>
        <v>0</v>
      </c>
      <c r="M70" s="90">
        <f t="shared" si="13"/>
        <v>0</v>
      </c>
    </row>
    <row r="71" spans="1:13" x14ac:dyDescent="0.25">
      <c r="A71" s="152"/>
      <c r="B71" s="165"/>
      <c r="C71" s="165"/>
      <c r="D71" s="55"/>
      <c r="E71" s="97"/>
      <c r="F71" s="122">
        <f t="shared" si="7"/>
        <v>0</v>
      </c>
      <c r="G71" s="122">
        <f t="shared" si="0"/>
        <v>0</v>
      </c>
      <c r="H71" s="90">
        <f t="shared" si="8"/>
        <v>0</v>
      </c>
      <c r="I71" s="46">
        <f t="shared" si="9"/>
        <v>0</v>
      </c>
      <c r="J71" s="46">
        <f t="shared" si="10"/>
        <v>0</v>
      </c>
      <c r="K71" s="46">
        <f t="shared" si="11"/>
        <v>0</v>
      </c>
      <c r="L71" s="46">
        <f t="shared" si="12"/>
        <v>0</v>
      </c>
      <c r="M71" s="90">
        <f t="shared" si="13"/>
        <v>0</v>
      </c>
    </row>
    <row r="72" spans="1:13" x14ac:dyDescent="0.25">
      <c r="A72" s="152"/>
      <c r="B72" s="165"/>
      <c r="C72" s="165"/>
      <c r="D72" s="55"/>
      <c r="E72" s="97"/>
      <c r="F72" s="122">
        <f t="shared" si="7"/>
        <v>0</v>
      </c>
      <c r="G72" s="122">
        <f t="shared" si="0"/>
        <v>0</v>
      </c>
      <c r="H72" s="90">
        <f t="shared" si="8"/>
        <v>0</v>
      </c>
      <c r="I72" s="46">
        <f t="shared" si="9"/>
        <v>0</v>
      </c>
      <c r="J72" s="46">
        <f t="shared" si="10"/>
        <v>0</v>
      </c>
      <c r="K72" s="46">
        <f t="shared" si="11"/>
        <v>0</v>
      </c>
      <c r="L72" s="46">
        <f t="shared" si="12"/>
        <v>0</v>
      </c>
      <c r="M72" s="90">
        <f t="shared" si="13"/>
        <v>0</v>
      </c>
    </row>
    <row r="73" spans="1:13" x14ac:dyDescent="0.25">
      <c r="A73" s="152"/>
      <c r="B73" s="165"/>
      <c r="C73" s="165"/>
      <c r="D73" s="55"/>
      <c r="E73" s="97"/>
      <c r="F73" s="122">
        <f t="shared" si="7"/>
        <v>0</v>
      </c>
      <c r="G73" s="122">
        <f t="shared" si="0"/>
        <v>0</v>
      </c>
      <c r="H73" s="90">
        <f t="shared" si="8"/>
        <v>0</v>
      </c>
      <c r="I73" s="46">
        <f t="shared" si="9"/>
        <v>0</v>
      </c>
      <c r="J73" s="46">
        <f t="shared" si="10"/>
        <v>0</v>
      </c>
      <c r="K73" s="46">
        <f t="shared" si="11"/>
        <v>0</v>
      </c>
      <c r="L73" s="46">
        <f t="shared" si="12"/>
        <v>0</v>
      </c>
      <c r="M73" s="90">
        <f t="shared" si="13"/>
        <v>0</v>
      </c>
    </row>
    <row r="74" spans="1:13" x14ac:dyDescent="0.25">
      <c r="A74" s="152"/>
      <c r="B74" s="165"/>
      <c r="C74" s="165"/>
      <c r="D74" s="55"/>
      <c r="E74" s="97"/>
      <c r="F74" s="122">
        <f t="shared" si="7"/>
        <v>0</v>
      </c>
      <c r="G74" s="122">
        <f t="shared" si="0"/>
        <v>0</v>
      </c>
      <c r="H74" s="90">
        <f t="shared" si="8"/>
        <v>0</v>
      </c>
      <c r="I74" s="46">
        <f t="shared" si="9"/>
        <v>0</v>
      </c>
      <c r="J74" s="46">
        <f t="shared" si="10"/>
        <v>0</v>
      </c>
      <c r="K74" s="46">
        <f t="shared" si="11"/>
        <v>0</v>
      </c>
      <c r="L74" s="46">
        <f t="shared" si="12"/>
        <v>0</v>
      </c>
      <c r="M74" s="90">
        <f t="shared" si="13"/>
        <v>0</v>
      </c>
    </row>
    <row r="75" spans="1:13" x14ac:dyDescent="0.25">
      <c r="A75" s="152"/>
      <c r="B75" s="165"/>
      <c r="C75" s="165"/>
      <c r="D75" s="55"/>
      <c r="E75" s="97"/>
      <c r="F75" s="122">
        <f t="shared" si="7"/>
        <v>0</v>
      </c>
      <c r="G75" s="122">
        <f t="shared" si="0"/>
        <v>0</v>
      </c>
      <c r="H75" s="90">
        <f t="shared" si="8"/>
        <v>0</v>
      </c>
      <c r="I75" s="46">
        <f t="shared" si="9"/>
        <v>0</v>
      </c>
      <c r="J75" s="46">
        <f t="shared" si="10"/>
        <v>0</v>
      </c>
      <c r="K75" s="46">
        <f t="shared" si="11"/>
        <v>0</v>
      </c>
      <c r="L75" s="46">
        <f t="shared" si="12"/>
        <v>0</v>
      </c>
      <c r="M75" s="90">
        <f t="shared" si="13"/>
        <v>0</v>
      </c>
    </row>
    <row r="76" spans="1:13" x14ac:dyDescent="0.25">
      <c r="A76" s="152"/>
      <c r="B76" s="165"/>
      <c r="C76" s="165"/>
      <c r="D76" s="55"/>
      <c r="E76" s="97"/>
      <c r="F76" s="122">
        <f t="shared" si="7"/>
        <v>0</v>
      </c>
      <c r="G76" s="122">
        <f t="shared" si="0"/>
        <v>0</v>
      </c>
      <c r="H76" s="90">
        <f t="shared" si="8"/>
        <v>0</v>
      </c>
      <c r="I76" s="46">
        <f t="shared" si="9"/>
        <v>0</v>
      </c>
      <c r="J76" s="46">
        <f t="shared" si="10"/>
        <v>0</v>
      </c>
      <c r="K76" s="46">
        <f t="shared" si="11"/>
        <v>0</v>
      </c>
      <c r="L76" s="46">
        <f t="shared" si="12"/>
        <v>0</v>
      </c>
      <c r="M76" s="90">
        <f t="shared" si="13"/>
        <v>0</v>
      </c>
    </row>
    <row r="77" spans="1:13" x14ac:dyDescent="0.25">
      <c r="A77" s="152"/>
      <c r="B77" s="165"/>
      <c r="C77" s="165"/>
      <c r="D77" s="55"/>
      <c r="E77" s="97"/>
      <c r="F77" s="122">
        <f t="shared" si="7"/>
        <v>0</v>
      </c>
      <c r="G77" s="122">
        <f t="shared" si="0"/>
        <v>0</v>
      </c>
      <c r="H77" s="90">
        <f t="shared" si="8"/>
        <v>0</v>
      </c>
      <c r="I77" s="46">
        <f t="shared" si="9"/>
        <v>0</v>
      </c>
      <c r="J77" s="46">
        <f t="shared" si="10"/>
        <v>0</v>
      </c>
      <c r="K77" s="46">
        <f t="shared" si="11"/>
        <v>0</v>
      </c>
      <c r="L77" s="46">
        <f t="shared" si="12"/>
        <v>0</v>
      </c>
      <c r="M77" s="90">
        <f t="shared" si="13"/>
        <v>0</v>
      </c>
    </row>
    <row r="78" spans="1:13" x14ac:dyDescent="0.25">
      <c r="A78" s="152"/>
      <c r="B78" s="165"/>
      <c r="C78" s="165"/>
      <c r="D78" s="55"/>
      <c r="E78" s="97"/>
      <c r="F78" s="122">
        <f t="shared" si="7"/>
        <v>0</v>
      </c>
      <c r="G78" s="122">
        <f t="shared" si="0"/>
        <v>0</v>
      </c>
      <c r="H78" s="90">
        <f t="shared" si="8"/>
        <v>0</v>
      </c>
      <c r="I78" s="46">
        <f t="shared" si="9"/>
        <v>0</v>
      </c>
      <c r="J78" s="46">
        <f t="shared" si="10"/>
        <v>0</v>
      </c>
      <c r="K78" s="46">
        <f t="shared" si="11"/>
        <v>0</v>
      </c>
      <c r="L78" s="46">
        <f t="shared" si="12"/>
        <v>0</v>
      </c>
      <c r="M78" s="90">
        <f t="shared" si="13"/>
        <v>0</v>
      </c>
    </row>
    <row r="79" spans="1:13" x14ac:dyDescent="0.25">
      <c r="A79" s="152"/>
      <c r="B79" s="165"/>
      <c r="C79" s="165"/>
      <c r="D79" s="55"/>
      <c r="E79" s="97"/>
      <c r="F79" s="122">
        <f t="shared" si="7"/>
        <v>0</v>
      </c>
      <c r="G79" s="122">
        <f t="shared" si="0"/>
        <v>0</v>
      </c>
      <c r="H79" s="90">
        <f t="shared" si="8"/>
        <v>0</v>
      </c>
      <c r="I79" s="46">
        <f t="shared" si="9"/>
        <v>0</v>
      </c>
      <c r="J79" s="46">
        <f t="shared" si="10"/>
        <v>0</v>
      </c>
      <c r="K79" s="46">
        <f t="shared" si="11"/>
        <v>0</v>
      </c>
      <c r="L79" s="46">
        <f t="shared" si="12"/>
        <v>0</v>
      </c>
      <c r="M79" s="90">
        <f t="shared" si="13"/>
        <v>0</v>
      </c>
    </row>
    <row r="80" spans="1:13" x14ac:dyDescent="0.25">
      <c r="A80" s="152"/>
      <c r="B80" s="165"/>
      <c r="C80" s="165"/>
      <c r="D80" s="55"/>
      <c r="E80" s="97"/>
      <c r="F80" s="122">
        <f t="shared" si="7"/>
        <v>0</v>
      </c>
      <c r="G80" s="122">
        <f t="shared" si="0"/>
        <v>0</v>
      </c>
      <c r="H80" s="90">
        <f t="shared" si="8"/>
        <v>0</v>
      </c>
      <c r="I80" s="46">
        <f t="shared" si="9"/>
        <v>0</v>
      </c>
      <c r="J80" s="46">
        <f t="shared" si="10"/>
        <v>0</v>
      </c>
      <c r="K80" s="46">
        <f t="shared" si="11"/>
        <v>0</v>
      </c>
      <c r="L80" s="46">
        <f t="shared" si="12"/>
        <v>0</v>
      </c>
      <c r="M80" s="90">
        <f t="shared" si="13"/>
        <v>0</v>
      </c>
    </row>
    <row r="81" spans="1:13" ht="15.75" thickBot="1" x14ac:dyDescent="0.3">
      <c r="A81" s="156"/>
      <c r="B81" s="166"/>
      <c r="C81" s="165"/>
      <c r="D81" s="163"/>
      <c r="E81" s="104"/>
      <c r="F81" s="124">
        <f t="shared" si="7"/>
        <v>0</v>
      </c>
      <c r="G81" s="124">
        <f t="shared" si="0"/>
        <v>0</v>
      </c>
      <c r="H81" s="105">
        <f t="shared" si="8"/>
        <v>0</v>
      </c>
      <c r="I81" s="105">
        <f t="shared" si="9"/>
        <v>0</v>
      </c>
      <c r="J81" s="105">
        <f t="shared" si="10"/>
        <v>0</v>
      </c>
      <c r="K81" s="105">
        <f t="shared" si="11"/>
        <v>0</v>
      </c>
      <c r="L81" s="105">
        <f t="shared" si="12"/>
        <v>0</v>
      </c>
      <c r="M81" s="105">
        <f t="shared" si="13"/>
        <v>0</v>
      </c>
    </row>
    <row r="82" spans="1:13" x14ac:dyDescent="0.25">
      <c r="A82" s="476" t="s">
        <v>8</v>
      </c>
      <c r="B82" s="477"/>
      <c r="C82" s="477"/>
      <c r="D82" s="478"/>
      <c r="E82" s="174"/>
      <c r="F82" s="226"/>
      <c r="G82" s="226"/>
      <c r="H82" s="226"/>
      <c r="I82" s="226"/>
      <c r="J82" s="226"/>
      <c r="K82" s="226"/>
      <c r="L82" s="226"/>
      <c r="M82" s="226"/>
    </row>
    <row r="83" spans="1:13" ht="15.75" thickBot="1" x14ac:dyDescent="0.3">
      <c r="A83" s="479"/>
      <c r="B83" s="480"/>
      <c r="C83" s="480"/>
      <c r="D83" s="481"/>
      <c r="E83" s="51">
        <f>SUM(E33:E81)</f>
        <v>9804.67</v>
      </c>
      <c r="F83" s="51">
        <f>SUM(F33:F81)</f>
        <v>846.98963470319643</v>
      </c>
      <c r="G83" s="51">
        <f>SUM(G33:G81)</f>
        <v>426.55620787127634</v>
      </c>
      <c r="H83" s="105">
        <f>SUM(H33:H81)</f>
        <v>8531.1241574255273</v>
      </c>
      <c r="I83" s="105">
        <f t="shared" ref="I83:M83" si="14">SUM(I33:I81)</f>
        <v>3223.3007175472926</v>
      </c>
      <c r="J83" s="105">
        <f t="shared" si="14"/>
        <v>1169.7586431833008</v>
      </c>
      <c r="K83" s="105">
        <f t="shared" si="14"/>
        <v>56.534029136768865</v>
      </c>
      <c r="L83" s="105">
        <f t="shared" si="14"/>
        <v>4000</v>
      </c>
      <c r="M83" s="105">
        <f t="shared" si="14"/>
        <v>81.530767558164825</v>
      </c>
    </row>
    <row r="86" spans="1:13" ht="23.25" x14ac:dyDescent="0.35">
      <c r="A86" s="482" t="s">
        <v>249</v>
      </c>
      <c r="B86" s="482"/>
      <c r="C86" s="259" t="s">
        <v>11</v>
      </c>
      <c r="E86" s="52"/>
      <c r="F86" s="52"/>
      <c r="G86" s="52"/>
      <c r="H86" s="52"/>
      <c r="I86" s="52"/>
      <c r="J86" s="52"/>
    </row>
    <row r="87" spans="1:13" s="241" customFormat="1" ht="30" customHeight="1" x14ac:dyDescent="0.25">
      <c r="A87" s="465" t="s">
        <v>9</v>
      </c>
      <c r="B87" s="465"/>
      <c r="C87" s="2" t="s">
        <v>10</v>
      </c>
      <c r="D87" s="466" t="s">
        <v>12</v>
      </c>
      <c r="E87" s="466"/>
      <c r="F87" s="466"/>
      <c r="G87" s="466"/>
      <c r="H87" s="466"/>
      <c r="I87" s="466"/>
      <c r="J87" s="466"/>
      <c r="K87" s="297"/>
    </row>
    <row r="88" spans="1:13" s="241" customFormat="1" ht="30" customHeight="1" x14ac:dyDescent="0.25">
      <c r="A88" s="465" t="s">
        <v>13</v>
      </c>
      <c r="B88" s="465"/>
      <c r="C88" s="3" t="s">
        <v>14</v>
      </c>
      <c r="D88" s="466" t="s">
        <v>55</v>
      </c>
      <c r="E88" s="466"/>
      <c r="F88" s="466"/>
      <c r="G88" s="466"/>
      <c r="H88" s="466"/>
      <c r="I88" s="466"/>
      <c r="J88" s="466"/>
      <c r="K88" s="297"/>
    </row>
    <row r="89" spans="1:13" s="241" customFormat="1" ht="30" customHeight="1" x14ac:dyDescent="0.25">
      <c r="A89" s="465" t="s">
        <v>15</v>
      </c>
      <c r="B89" s="465"/>
      <c r="C89" s="4" t="s">
        <v>16</v>
      </c>
      <c r="D89" s="466" t="s">
        <v>18</v>
      </c>
      <c r="E89" s="466"/>
      <c r="F89" s="466"/>
      <c r="G89" s="466"/>
      <c r="H89" s="466"/>
      <c r="I89" s="466"/>
      <c r="J89" s="466"/>
      <c r="K89" s="297"/>
    </row>
    <row r="90" spans="1:13" s="241" customFormat="1" ht="30" customHeight="1" x14ac:dyDescent="0.25">
      <c r="A90" s="465" t="s">
        <v>17</v>
      </c>
      <c r="B90" s="465"/>
      <c r="C90" s="5" t="s">
        <v>19</v>
      </c>
      <c r="D90" s="467" t="s">
        <v>78</v>
      </c>
      <c r="E90" s="467"/>
      <c r="F90" s="467"/>
      <c r="G90" s="467"/>
      <c r="H90" s="467"/>
      <c r="I90" s="467"/>
      <c r="J90" s="467"/>
      <c r="K90" s="330"/>
    </row>
    <row r="91" spans="1:13" s="241" customFormat="1" ht="30" customHeight="1" x14ac:dyDescent="0.25">
      <c r="A91" s="465" t="s">
        <v>20</v>
      </c>
      <c r="B91" s="465"/>
      <c r="C91" s="6" t="s">
        <v>21</v>
      </c>
      <c r="D91" s="466" t="s">
        <v>220</v>
      </c>
      <c r="E91" s="466"/>
      <c r="F91" s="466"/>
      <c r="G91" s="466"/>
      <c r="H91" s="466"/>
      <c r="I91" s="466"/>
      <c r="J91" s="466"/>
      <c r="K91" s="297"/>
    </row>
    <row r="92" spans="1:13" s="241" customFormat="1" ht="30" customHeight="1" x14ac:dyDescent="0.25">
      <c r="A92" s="465" t="s">
        <v>22</v>
      </c>
      <c r="B92" s="465"/>
      <c r="C92" s="7" t="s">
        <v>23</v>
      </c>
      <c r="D92" s="466" t="s">
        <v>222</v>
      </c>
      <c r="E92" s="466"/>
      <c r="F92" s="466"/>
      <c r="G92" s="466"/>
      <c r="H92" s="466"/>
      <c r="I92" s="466"/>
      <c r="J92" s="466"/>
      <c r="K92" s="297"/>
    </row>
    <row r="93" spans="1:13" s="241" customFormat="1" ht="30" customHeight="1" x14ac:dyDescent="0.25">
      <c r="A93" s="465" t="s">
        <v>24</v>
      </c>
      <c r="B93" s="465"/>
      <c r="C93" s="8" t="s">
        <v>26</v>
      </c>
      <c r="D93" s="466" t="s">
        <v>25</v>
      </c>
      <c r="E93" s="466"/>
      <c r="F93" s="466"/>
      <c r="G93" s="466"/>
      <c r="H93" s="466"/>
      <c r="I93" s="466"/>
      <c r="J93" s="466"/>
      <c r="K93" s="297"/>
    </row>
    <row r="94" spans="1:13" s="241" customFormat="1" ht="30" customHeight="1" x14ac:dyDescent="0.25">
      <c r="A94" s="465" t="s">
        <v>27</v>
      </c>
      <c r="B94" s="465"/>
      <c r="C94" s="9" t="s">
        <v>29</v>
      </c>
      <c r="D94" s="466" t="s">
        <v>28</v>
      </c>
      <c r="E94" s="466"/>
      <c r="F94" s="466"/>
      <c r="G94" s="466"/>
      <c r="H94" s="466"/>
      <c r="I94" s="466"/>
      <c r="J94" s="466"/>
      <c r="K94" s="297"/>
    </row>
    <row r="95" spans="1:13" s="241" customFormat="1" ht="30" customHeight="1" x14ac:dyDescent="0.25">
      <c r="A95" s="465" t="s">
        <v>30</v>
      </c>
      <c r="B95" s="465"/>
      <c r="C95" s="10" t="s">
        <v>31</v>
      </c>
      <c r="D95" s="466" t="s">
        <v>232</v>
      </c>
      <c r="E95" s="466"/>
      <c r="F95" s="466"/>
      <c r="G95" s="466"/>
      <c r="H95" s="466"/>
      <c r="I95" s="466"/>
      <c r="J95" s="466"/>
      <c r="K95" s="297"/>
    </row>
    <row r="96" spans="1:13" s="241" customFormat="1" ht="30" customHeight="1" x14ac:dyDescent="0.25">
      <c r="A96" s="241" t="s">
        <v>197</v>
      </c>
      <c r="C96" s="311" t="s">
        <v>298</v>
      </c>
      <c r="D96" s="488" t="s">
        <v>299</v>
      </c>
      <c r="E96" s="488"/>
      <c r="F96" s="488"/>
      <c r="G96" s="488"/>
      <c r="H96" s="488"/>
      <c r="I96" s="488"/>
      <c r="J96" s="488"/>
      <c r="K96" s="297"/>
    </row>
    <row r="97" spans="1:32" s="241" customFormat="1" ht="30" customHeight="1" x14ac:dyDescent="0.25">
      <c r="A97" s="465" t="s">
        <v>32</v>
      </c>
      <c r="B97" s="465"/>
      <c r="C97" s="11" t="s">
        <v>34</v>
      </c>
      <c r="D97" s="466" t="s">
        <v>33</v>
      </c>
      <c r="E97" s="466"/>
      <c r="F97" s="466"/>
      <c r="G97" s="466"/>
      <c r="H97" s="466"/>
      <c r="I97" s="466"/>
      <c r="J97" s="466"/>
      <c r="K97" s="297"/>
    </row>
    <row r="98" spans="1:32" s="241" customFormat="1" ht="30" customHeight="1" x14ac:dyDescent="0.25">
      <c r="A98" s="465" t="s">
        <v>35</v>
      </c>
      <c r="B98" s="465"/>
      <c r="C98" s="12" t="s">
        <v>36</v>
      </c>
      <c r="D98" s="466" t="s">
        <v>231</v>
      </c>
      <c r="E98" s="466"/>
      <c r="F98" s="466"/>
      <c r="G98" s="466"/>
      <c r="H98" s="466"/>
      <c r="I98" s="466"/>
      <c r="J98" s="466"/>
      <c r="K98" s="297"/>
    </row>
    <row r="99" spans="1:32" s="241" customFormat="1" ht="30" customHeight="1" x14ac:dyDescent="0.25">
      <c r="A99" s="465" t="s">
        <v>37</v>
      </c>
      <c r="B99" s="465"/>
      <c r="C99" s="13" t="s">
        <v>265</v>
      </c>
      <c r="D99" s="466" t="s">
        <v>38</v>
      </c>
      <c r="E99" s="466"/>
      <c r="F99" s="466"/>
      <c r="G99" s="466"/>
      <c r="H99" s="466"/>
      <c r="I99" s="466"/>
      <c r="J99" s="466"/>
      <c r="K99" s="297"/>
    </row>
    <row r="100" spans="1:32" s="241" customFormat="1" ht="30" customHeight="1" x14ac:dyDescent="0.25">
      <c r="A100" s="465" t="s">
        <v>39</v>
      </c>
      <c r="B100" s="465"/>
      <c r="C100" s="14" t="s">
        <v>41</v>
      </c>
      <c r="D100" s="466" t="s">
        <v>40</v>
      </c>
      <c r="E100" s="466"/>
      <c r="F100" s="466"/>
      <c r="G100" s="466"/>
      <c r="H100" s="466"/>
      <c r="I100" s="466"/>
      <c r="J100" s="466"/>
      <c r="K100" s="297"/>
    </row>
    <row r="101" spans="1:32" s="241" customFormat="1" ht="30" customHeight="1" x14ac:dyDescent="0.25">
      <c r="A101" s="465" t="s">
        <v>42</v>
      </c>
      <c r="B101" s="465"/>
      <c r="C101" s="15" t="s">
        <v>43</v>
      </c>
      <c r="D101" s="466" t="s">
        <v>223</v>
      </c>
      <c r="E101" s="466"/>
      <c r="F101" s="466"/>
      <c r="G101" s="466"/>
      <c r="H101" s="466"/>
      <c r="I101" s="466"/>
      <c r="J101" s="466"/>
      <c r="K101" s="297"/>
    </row>
    <row r="102" spans="1:32" s="241" customFormat="1" ht="30" customHeight="1" x14ac:dyDescent="0.25">
      <c r="A102" s="465" t="s">
        <v>44</v>
      </c>
      <c r="B102" s="465"/>
      <c r="C102" s="16" t="s">
        <v>46</v>
      </c>
      <c r="D102" s="466" t="s">
        <v>45</v>
      </c>
      <c r="E102" s="466"/>
      <c r="F102" s="466"/>
      <c r="G102" s="466"/>
      <c r="H102" s="466"/>
      <c r="I102" s="466"/>
      <c r="J102" s="466"/>
      <c r="K102" s="297"/>
    </row>
    <row r="103" spans="1:32" s="241" customFormat="1" ht="30" customHeight="1" x14ac:dyDescent="0.25">
      <c r="A103" s="465" t="s">
        <v>47</v>
      </c>
      <c r="B103" s="465"/>
      <c r="C103" s="17" t="s">
        <v>49</v>
      </c>
      <c r="D103" s="466" t="s">
        <v>48</v>
      </c>
      <c r="E103" s="466"/>
      <c r="F103" s="466"/>
      <c r="G103" s="466"/>
      <c r="H103" s="466"/>
      <c r="I103" s="466"/>
      <c r="J103" s="466"/>
      <c r="K103" s="297"/>
    </row>
    <row r="104" spans="1:32" s="241" customFormat="1" ht="30" customHeight="1" x14ac:dyDescent="0.25">
      <c r="A104" s="465" t="s">
        <v>50</v>
      </c>
      <c r="B104" s="465"/>
      <c r="C104" s="18" t="s">
        <v>52</v>
      </c>
      <c r="D104" s="466" t="s">
        <v>51</v>
      </c>
      <c r="E104" s="466"/>
      <c r="F104" s="466"/>
      <c r="G104" s="466"/>
      <c r="H104" s="466"/>
      <c r="I104" s="466"/>
      <c r="J104" s="466"/>
      <c r="K104" s="297"/>
    </row>
    <row r="105" spans="1:32" s="241" customFormat="1" ht="30" customHeight="1" x14ac:dyDescent="0.25">
      <c r="A105" s="465" t="s">
        <v>72</v>
      </c>
      <c r="B105" s="465"/>
      <c r="C105" s="24" t="s">
        <v>73</v>
      </c>
      <c r="D105" s="466" t="s">
        <v>189</v>
      </c>
      <c r="E105" s="466"/>
      <c r="F105" s="466"/>
      <c r="G105" s="466"/>
      <c r="H105" s="466"/>
      <c r="I105" s="466"/>
      <c r="J105" s="466"/>
      <c r="K105" s="297"/>
    </row>
    <row r="106" spans="1:32" s="241" customFormat="1" ht="30" customHeight="1" x14ac:dyDescent="0.25">
      <c r="A106" s="465" t="s">
        <v>53</v>
      </c>
      <c r="B106" s="465"/>
      <c r="C106" s="19" t="s">
        <v>54</v>
      </c>
      <c r="D106" s="466" t="s">
        <v>188</v>
      </c>
      <c r="E106" s="466"/>
      <c r="F106" s="466"/>
      <c r="G106" s="466"/>
      <c r="H106" s="466"/>
      <c r="I106" s="466"/>
      <c r="J106" s="466"/>
      <c r="K106" s="297"/>
    </row>
    <row r="109" spans="1:32" ht="29.25" thickBot="1" x14ac:dyDescent="0.5">
      <c r="B109" s="242"/>
    </row>
    <row r="110" spans="1:32" ht="27" thickBot="1" x14ac:dyDescent="0.45">
      <c r="A110" s="483" t="s">
        <v>247</v>
      </c>
      <c r="B110" s="484"/>
      <c r="C110" s="484"/>
      <c r="D110" s="484"/>
      <c r="E110" s="484"/>
      <c r="F110" s="314"/>
      <c r="G110" s="315"/>
      <c r="I110" s="485" t="s">
        <v>275</v>
      </c>
      <c r="J110" s="486"/>
      <c r="K110" s="486"/>
      <c r="L110" s="487"/>
    </row>
    <row r="111" spans="1:32" ht="35.25" customHeight="1" thickBot="1" x14ac:dyDescent="0.3">
      <c r="A111" s="235" t="s">
        <v>0</v>
      </c>
      <c r="B111" s="236" t="s">
        <v>1</v>
      </c>
      <c r="C111" s="148" t="s">
        <v>11</v>
      </c>
      <c r="D111" s="148" t="s">
        <v>94</v>
      </c>
      <c r="E111" s="309" t="s">
        <v>276</v>
      </c>
      <c r="F111" s="250" t="s">
        <v>3</v>
      </c>
      <c r="G111" s="250" t="s">
        <v>2</v>
      </c>
      <c r="H111" s="316" t="s">
        <v>277</v>
      </c>
      <c r="I111" s="307" t="s">
        <v>282</v>
      </c>
      <c r="J111" s="227" t="s">
        <v>6</v>
      </c>
      <c r="K111" s="227" t="s">
        <v>5</v>
      </c>
      <c r="L111" s="307" t="s">
        <v>283</v>
      </c>
      <c r="M111" s="27" t="s">
        <v>10</v>
      </c>
      <c r="N111" s="28" t="s">
        <v>14</v>
      </c>
      <c r="O111" s="29" t="s">
        <v>16</v>
      </c>
      <c r="P111" s="30" t="s">
        <v>19</v>
      </c>
      <c r="Q111" s="31" t="s">
        <v>21</v>
      </c>
      <c r="R111" s="32" t="s">
        <v>23</v>
      </c>
      <c r="S111" s="33" t="s">
        <v>26</v>
      </c>
      <c r="T111" s="34" t="s">
        <v>29</v>
      </c>
      <c r="U111" s="35" t="s">
        <v>31</v>
      </c>
      <c r="V111" s="312" t="s">
        <v>298</v>
      </c>
      <c r="W111" s="36" t="s">
        <v>34</v>
      </c>
      <c r="X111" s="37" t="s">
        <v>36</v>
      </c>
      <c r="Y111" s="38" t="s">
        <v>265</v>
      </c>
      <c r="Z111" s="39" t="s">
        <v>41</v>
      </c>
      <c r="AA111" s="40" t="s">
        <v>43</v>
      </c>
      <c r="AB111" s="41" t="s">
        <v>46</v>
      </c>
      <c r="AC111" s="42" t="s">
        <v>49</v>
      </c>
      <c r="AD111" s="43" t="s">
        <v>52</v>
      </c>
      <c r="AE111" s="44" t="s">
        <v>73</v>
      </c>
      <c r="AF111" s="45" t="s">
        <v>54</v>
      </c>
    </row>
    <row r="112" spans="1:32" ht="30" customHeight="1" x14ac:dyDescent="0.25">
      <c r="A112" s="258">
        <v>41456</v>
      </c>
      <c r="B112" s="334" t="s">
        <v>57</v>
      </c>
      <c r="C112" s="13" t="s">
        <v>16</v>
      </c>
      <c r="D112" s="151">
        <v>1</v>
      </c>
      <c r="E112" s="94">
        <v>34.479999999999997</v>
      </c>
      <c r="F112" s="122">
        <f t="shared" ref="F112:F145" si="15">IF(OR(C112="Ass",C112="int",C112="ImF",C112="liv"),0,E112-E112/1.095)</f>
        <v>2.991415525114153</v>
      </c>
      <c r="G112" s="313">
        <f>IF(OR(C112="Ass",C112="int",C112="ImF"),0,(E112-F112)/1.05*0.05)</f>
        <v>1.4994564035659925</v>
      </c>
      <c r="H112" s="46">
        <f>E112-F112-G112</f>
        <v>29.98912807131985</v>
      </c>
      <c r="I112" s="90">
        <f t="shared" ref="I112:I146" si="16">E112*D112</f>
        <v>34.479999999999997</v>
      </c>
      <c r="J112" s="90">
        <f t="shared" ref="J112:J146" si="17">F112*D112</f>
        <v>2.991415525114153</v>
      </c>
      <c r="K112" s="90">
        <f t="shared" ref="K112:K146" si="18">G112*D112</f>
        <v>1.4994564035659925</v>
      </c>
      <c r="L112" s="90">
        <f>(E112-J112-K112)*D112</f>
        <v>29.98912807131985</v>
      </c>
      <c r="M112" s="46">
        <f t="shared" ref="M112:M146" si="19">IF($C112="acs",$L112,0)</f>
        <v>0</v>
      </c>
      <c r="N112" s="47">
        <f t="shared" ref="N112:N146" si="20">IF($C112="SoT",$L112,0)</f>
        <v>0</v>
      </c>
      <c r="O112" s="47">
        <f t="shared" ref="O112:O146" si="21">IF($C112="Pub",$L112,0)</f>
        <v>29.98912807131985</v>
      </c>
      <c r="P112" s="47">
        <f t="shared" ref="P112:P146" si="22">IF($C112="frR",$L112,0)</f>
        <v>0</v>
      </c>
      <c r="Q112" s="47">
        <f t="shared" ref="Q112:Q146" si="23">IF($C112="Ass",$L112,0)</f>
        <v>0</v>
      </c>
      <c r="R112" s="47">
        <f t="shared" ref="R112:R146" si="24">IF($C112="Int",$L112,0)</f>
        <v>0</v>
      </c>
      <c r="S112" s="47">
        <f t="shared" ref="S112:S146" si="25">IF($C112="PeC",$L112,0)</f>
        <v>0</v>
      </c>
      <c r="T112" s="47">
        <f t="shared" ref="T112:T146" si="26">IF($C112="FrB",$L112,0)</f>
        <v>0</v>
      </c>
      <c r="U112" s="47">
        <f t="shared" ref="U112:U146" si="27">IF($C112="Fou",$L112,0)</f>
        <v>0</v>
      </c>
      <c r="V112" s="47">
        <f>IF($C112="Liv",$L112,0)</f>
        <v>0</v>
      </c>
      <c r="W112" s="47">
        <f t="shared" ref="W112:W146" si="28">IF($C112="FCJ",$L112,0)</f>
        <v>0</v>
      </c>
      <c r="X112" s="47">
        <f t="shared" ref="X112:X146" si="29">IF($C112="FGA",$L112,0)</f>
        <v>0</v>
      </c>
      <c r="Y112" s="47">
        <f t="shared" ref="Y112:Y146" si="30">IF($C112="LOYC",$L112,0)</f>
        <v>0</v>
      </c>
      <c r="Z112" s="47">
        <f t="shared" ref="Z112:Z146" si="31">IF($C112="EnR",$L112,0)</f>
        <v>0</v>
      </c>
      <c r="AA112" s="47">
        <f t="shared" ref="AA112:AA146" si="32">IF($C112="ImF",$L112,0)</f>
        <v>0</v>
      </c>
      <c r="AB112" s="47">
        <f t="shared" ref="AB112:AB146" si="33">IF($C112="SeP",$L112,0)</f>
        <v>0</v>
      </c>
      <c r="AC112" s="47">
        <f t="shared" ref="AC112:AC146" si="34">IF($C112="FrV",$L112,0)</f>
        <v>0</v>
      </c>
      <c r="AD112" s="47">
        <f t="shared" ref="AD112:AD146" si="35">IF($C112="LTM",$L112,0)</f>
        <v>0</v>
      </c>
      <c r="AE112" s="47">
        <f t="shared" ref="AE112:AE146" si="36">IF($C112="FCF",$L112,0)</f>
        <v>0</v>
      </c>
      <c r="AF112" s="48">
        <f t="shared" ref="AF112:AF146" si="37">IF($C112="AuD",$L112,0)</f>
        <v>0</v>
      </c>
    </row>
    <row r="113" spans="1:32" ht="30" customHeight="1" x14ac:dyDescent="0.25">
      <c r="A113" s="257">
        <v>41456</v>
      </c>
      <c r="B113" s="335" t="s">
        <v>58</v>
      </c>
      <c r="C113" s="2" t="s">
        <v>36</v>
      </c>
      <c r="D113" s="154">
        <v>1</v>
      </c>
      <c r="E113" s="97">
        <v>16.18</v>
      </c>
      <c r="F113" s="122">
        <f t="shared" si="15"/>
        <v>1.4037442922374428</v>
      </c>
      <c r="G113" s="313">
        <f t="shared" ref="G113:G146" si="38">IF(OR(C113="Ass",C113="int",C113="ImF"),0,(E113-F113)/1.05*0.05)</f>
        <v>0.70363122417916946</v>
      </c>
      <c r="H113" s="46">
        <f t="shared" ref="H113:H146" si="39">E113-F113-G113</f>
        <v>14.072624483583388</v>
      </c>
      <c r="I113" s="90">
        <f t="shared" si="16"/>
        <v>16.18</v>
      </c>
      <c r="J113" s="90">
        <f t="shared" si="17"/>
        <v>1.4037442922374428</v>
      </c>
      <c r="K113" s="90">
        <f t="shared" si="18"/>
        <v>0.70363122417916946</v>
      </c>
      <c r="L113" s="90">
        <f>(E113-J113-K113)*D113</f>
        <v>14.072624483583388</v>
      </c>
      <c r="M113" s="46">
        <f t="shared" si="19"/>
        <v>0</v>
      </c>
      <c r="N113" s="47">
        <f t="shared" si="20"/>
        <v>0</v>
      </c>
      <c r="O113" s="47">
        <f t="shared" si="21"/>
        <v>0</v>
      </c>
      <c r="P113" s="47">
        <f t="shared" si="22"/>
        <v>0</v>
      </c>
      <c r="Q113" s="47">
        <f t="shared" si="23"/>
        <v>0</v>
      </c>
      <c r="R113" s="47">
        <f t="shared" si="24"/>
        <v>0</v>
      </c>
      <c r="S113" s="47">
        <f t="shared" si="25"/>
        <v>0</v>
      </c>
      <c r="T113" s="47">
        <f t="shared" si="26"/>
        <v>0</v>
      </c>
      <c r="U113" s="47">
        <f t="shared" si="27"/>
        <v>0</v>
      </c>
      <c r="V113" s="47">
        <f t="shared" ref="V113:V146" si="40">IF($C113="Liv",$L113,0)</f>
        <v>0</v>
      </c>
      <c r="W113" s="47">
        <f t="shared" si="28"/>
        <v>0</v>
      </c>
      <c r="X113" s="47">
        <f t="shared" si="29"/>
        <v>14.072624483583388</v>
      </c>
      <c r="Y113" s="47">
        <f t="shared" si="30"/>
        <v>0</v>
      </c>
      <c r="Z113" s="47">
        <f t="shared" si="31"/>
        <v>0</v>
      </c>
      <c r="AA113" s="47">
        <f t="shared" si="32"/>
        <v>0</v>
      </c>
      <c r="AB113" s="47">
        <f t="shared" si="33"/>
        <v>0</v>
      </c>
      <c r="AC113" s="47">
        <f t="shared" si="34"/>
        <v>0</v>
      </c>
      <c r="AD113" s="47">
        <f t="shared" si="35"/>
        <v>0</v>
      </c>
      <c r="AE113" s="47">
        <f t="shared" si="36"/>
        <v>0</v>
      </c>
      <c r="AF113" s="48">
        <f t="shared" si="37"/>
        <v>0</v>
      </c>
    </row>
    <row r="114" spans="1:32" ht="30" customHeight="1" x14ac:dyDescent="0.25">
      <c r="A114" s="152">
        <v>41463</v>
      </c>
      <c r="B114" s="335" t="s">
        <v>59</v>
      </c>
      <c r="C114" s="8" t="s">
        <v>31</v>
      </c>
      <c r="D114" s="154">
        <v>0.75</v>
      </c>
      <c r="E114" s="97">
        <v>45.99</v>
      </c>
      <c r="F114" s="122">
        <f t="shared" si="15"/>
        <v>3.990000000000002</v>
      </c>
      <c r="G114" s="313">
        <f t="shared" si="38"/>
        <v>2</v>
      </c>
      <c r="H114" s="46">
        <f t="shared" si="39"/>
        <v>40</v>
      </c>
      <c r="I114" s="90">
        <f t="shared" si="16"/>
        <v>34.4925</v>
      </c>
      <c r="J114" s="90">
        <f t="shared" si="17"/>
        <v>2.9925000000000015</v>
      </c>
      <c r="K114" s="90">
        <f t="shared" si="18"/>
        <v>1.5</v>
      </c>
      <c r="L114" s="90">
        <f t="shared" ref="L114:L146" si="41">H114*D114</f>
        <v>30</v>
      </c>
      <c r="M114" s="46">
        <f t="shared" si="19"/>
        <v>0</v>
      </c>
      <c r="N114" s="47">
        <f t="shared" si="20"/>
        <v>0</v>
      </c>
      <c r="O114" s="47">
        <f t="shared" si="21"/>
        <v>0</v>
      </c>
      <c r="P114" s="47">
        <f t="shared" si="22"/>
        <v>0</v>
      </c>
      <c r="Q114" s="47">
        <f t="shared" si="23"/>
        <v>0</v>
      </c>
      <c r="R114" s="47">
        <f t="shared" si="24"/>
        <v>0</v>
      </c>
      <c r="S114" s="47">
        <f t="shared" si="25"/>
        <v>0</v>
      </c>
      <c r="T114" s="47">
        <f t="shared" si="26"/>
        <v>0</v>
      </c>
      <c r="U114" s="47">
        <f t="shared" si="27"/>
        <v>30</v>
      </c>
      <c r="V114" s="47">
        <f t="shared" si="40"/>
        <v>0</v>
      </c>
      <c r="W114" s="47">
        <f t="shared" si="28"/>
        <v>0</v>
      </c>
      <c r="X114" s="47">
        <f t="shared" si="29"/>
        <v>0</v>
      </c>
      <c r="Y114" s="47">
        <f t="shared" si="30"/>
        <v>0</v>
      </c>
      <c r="Z114" s="47">
        <f t="shared" si="31"/>
        <v>0</v>
      </c>
      <c r="AA114" s="47">
        <f t="shared" si="32"/>
        <v>0</v>
      </c>
      <c r="AB114" s="47">
        <f t="shared" si="33"/>
        <v>0</v>
      </c>
      <c r="AC114" s="47">
        <f t="shared" si="34"/>
        <v>0</v>
      </c>
      <c r="AD114" s="47">
        <f t="shared" si="35"/>
        <v>0</v>
      </c>
      <c r="AE114" s="47">
        <f t="shared" si="36"/>
        <v>0</v>
      </c>
      <c r="AF114" s="48">
        <f t="shared" si="37"/>
        <v>0</v>
      </c>
    </row>
    <row r="115" spans="1:32" x14ac:dyDescent="0.25">
      <c r="A115" s="152">
        <v>41470</v>
      </c>
      <c r="B115" s="335" t="s">
        <v>60</v>
      </c>
      <c r="C115" s="311" t="s">
        <v>29</v>
      </c>
      <c r="D115" s="154">
        <v>1</v>
      </c>
      <c r="E115" s="97">
        <v>44.27</v>
      </c>
      <c r="F115" s="122">
        <f t="shared" si="15"/>
        <v>3.8407762557077589</v>
      </c>
      <c r="G115" s="313">
        <f t="shared" si="38"/>
        <v>1.9252011306805832</v>
      </c>
      <c r="H115" s="46">
        <f t="shared" si="39"/>
        <v>38.50402261361166</v>
      </c>
      <c r="I115" s="90">
        <f t="shared" si="16"/>
        <v>44.27</v>
      </c>
      <c r="J115" s="90">
        <f t="shared" si="17"/>
        <v>3.8407762557077589</v>
      </c>
      <c r="K115" s="90">
        <f t="shared" si="18"/>
        <v>1.9252011306805832</v>
      </c>
      <c r="L115" s="90">
        <f t="shared" si="41"/>
        <v>38.50402261361166</v>
      </c>
      <c r="M115" s="46">
        <f t="shared" si="19"/>
        <v>0</v>
      </c>
      <c r="N115" s="47">
        <f t="shared" si="20"/>
        <v>0</v>
      </c>
      <c r="O115" s="47">
        <f t="shared" si="21"/>
        <v>0</v>
      </c>
      <c r="P115" s="47">
        <f t="shared" si="22"/>
        <v>0</v>
      </c>
      <c r="Q115" s="47">
        <f t="shared" si="23"/>
        <v>0</v>
      </c>
      <c r="R115" s="47">
        <f t="shared" si="24"/>
        <v>0</v>
      </c>
      <c r="S115" s="47">
        <f t="shared" si="25"/>
        <v>0</v>
      </c>
      <c r="T115" s="47">
        <f t="shared" si="26"/>
        <v>38.50402261361166</v>
      </c>
      <c r="U115" s="47">
        <f t="shared" si="27"/>
        <v>0</v>
      </c>
      <c r="V115" s="47">
        <f t="shared" si="40"/>
        <v>0</v>
      </c>
      <c r="W115" s="47">
        <f t="shared" si="28"/>
        <v>0</v>
      </c>
      <c r="X115" s="47">
        <f t="shared" si="29"/>
        <v>0</v>
      </c>
      <c r="Y115" s="47">
        <f t="shared" si="30"/>
        <v>0</v>
      </c>
      <c r="Z115" s="47">
        <f t="shared" si="31"/>
        <v>0</v>
      </c>
      <c r="AA115" s="47">
        <f t="shared" si="32"/>
        <v>0</v>
      </c>
      <c r="AB115" s="47">
        <f t="shared" si="33"/>
        <v>0</v>
      </c>
      <c r="AC115" s="47">
        <f t="shared" si="34"/>
        <v>0</v>
      </c>
      <c r="AD115" s="47">
        <f t="shared" si="35"/>
        <v>0</v>
      </c>
      <c r="AE115" s="47">
        <f t="shared" si="36"/>
        <v>0</v>
      </c>
      <c r="AF115" s="48">
        <f t="shared" si="37"/>
        <v>0</v>
      </c>
    </row>
    <row r="116" spans="1:32" x14ac:dyDescent="0.25">
      <c r="A116" s="152">
        <v>41480</v>
      </c>
      <c r="B116" s="335" t="s">
        <v>61</v>
      </c>
      <c r="C116" s="16" t="s">
        <v>46</v>
      </c>
      <c r="D116" s="154">
        <v>0.5</v>
      </c>
      <c r="E116" s="97">
        <v>47.02</v>
      </c>
      <c r="F116" s="122">
        <f t="shared" si="15"/>
        <v>4.0793607305936064</v>
      </c>
      <c r="G116" s="313">
        <f t="shared" si="38"/>
        <v>2.0447923461622093</v>
      </c>
      <c r="H116" s="46">
        <f t="shared" si="39"/>
        <v>40.895846923244186</v>
      </c>
      <c r="I116" s="90">
        <f t="shared" si="16"/>
        <v>23.51</v>
      </c>
      <c r="J116" s="90">
        <f t="shared" si="17"/>
        <v>2.0396803652968032</v>
      </c>
      <c r="K116" s="90">
        <f t="shared" si="18"/>
        <v>1.0223961730811046</v>
      </c>
      <c r="L116" s="90">
        <f t="shared" si="41"/>
        <v>20.447923461622093</v>
      </c>
      <c r="M116" s="46">
        <f t="shared" si="19"/>
        <v>0</v>
      </c>
      <c r="N116" s="47">
        <f t="shared" si="20"/>
        <v>0</v>
      </c>
      <c r="O116" s="47">
        <f t="shared" si="21"/>
        <v>0</v>
      </c>
      <c r="P116" s="47">
        <f t="shared" si="22"/>
        <v>0</v>
      </c>
      <c r="Q116" s="47">
        <f t="shared" si="23"/>
        <v>0</v>
      </c>
      <c r="R116" s="47">
        <f t="shared" si="24"/>
        <v>0</v>
      </c>
      <c r="S116" s="47">
        <f t="shared" si="25"/>
        <v>0</v>
      </c>
      <c r="T116" s="47">
        <f t="shared" si="26"/>
        <v>0</v>
      </c>
      <c r="U116" s="47">
        <f t="shared" si="27"/>
        <v>0</v>
      </c>
      <c r="V116" s="47">
        <f t="shared" si="40"/>
        <v>0</v>
      </c>
      <c r="W116" s="47">
        <f t="shared" si="28"/>
        <v>0</v>
      </c>
      <c r="X116" s="47">
        <f t="shared" si="29"/>
        <v>0</v>
      </c>
      <c r="Y116" s="47">
        <f t="shared" si="30"/>
        <v>0</v>
      </c>
      <c r="Z116" s="47">
        <f t="shared" si="31"/>
        <v>0</v>
      </c>
      <c r="AA116" s="47">
        <f t="shared" si="32"/>
        <v>0</v>
      </c>
      <c r="AB116" s="47">
        <f t="shared" si="33"/>
        <v>20.447923461622093</v>
      </c>
      <c r="AC116" s="47">
        <f t="shared" si="34"/>
        <v>0</v>
      </c>
      <c r="AD116" s="47">
        <f t="shared" si="35"/>
        <v>0</v>
      </c>
      <c r="AE116" s="47">
        <f t="shared" si="36"/>
        <v>0</v>
      </c>
      <c r="AF116" s="48">
        <f t="shared" si="37"/>
        <v>0</v>
      </c>
    </row>
    <row r="117" spans="1:32" x14ac:dyDescent="0.25">
      <c r="A117" s="152">
        <v>41480</v>
      </c>
      <c r="B117" s="335" t="s">
        <v>56</v>
      </c>
      <c r="C117" s="12" t="s">
        <v>36</v>
      </c>
      <c r="D117" s="154">
        <v>0.5</v>
      </c>
      <c r="E117" s="97">
        <v>75</v>
      </c>
      <c r="F117" s="122">
        <f t="shared" si="15"/>
        <v>6.506849315068493</v>
      </c>
      <c r="G117" s="313">
        <f t="shared" si="38"/>
        <v>3.2615786040443577</v>
      </c>
      <c r="H117" s="46">
        <f t="shared" si="39"/>
        <v>65.231572080887148</v>
      </c>
      <c r="I117" s="90">
        <f t="shared" si="16"/>
        <v>37.5</v>
      </c>
      <c r="J117" s="90">
        <f t="shared" si="17"/>
        <v>3.2534246575342465</v>
      </c>
      <c r="K117" s="90">
        <f t="shared" si="18"/>
        <v>1.6307893020221789</v>
      </c>
      <c r="L117" s="90">
        <f t="shared" si="41"/>
        <v>32.615786040443574</v>
      </c>
      <c r="M117" s="46">
        <f t="shared" si="19"/>
        <v>0</v>
      </c>
      <c r="N117" s="47">
        <f t="shared" si="20"/>
        <v>0</v>
      </c>
      <c r="O117" s="47">
        <f t="shared" si="21"/>
        <v>0</v>
      </c>
      <c r="P117" s="47">
        <f t="shared" si="22"/>
        <v>0</v>
      </c>
      <c r="Q117" s="47">
        <f t="shared" si="23"/>
        <v>0</v>
      </c>
      <c r="R117" s="47">
        <f t="shared" si="24"/>
        <v>0</v>
      </c>
      <c r="S117" s="47">
        <f t="shared" si="25"/>
        <v>0</v>
      </c>
      <c r="T117" s="47">
        <f t="shared" si="26"/>
        <v>0</v>
      </c>
      <c r="U117" s="47">
        <f t="shared" si="27"/>
        <v>0</v>
      </c>
      <c r="V117" s="47">
        <f t="shared" si="40"/>
        <v>0</v>
      </c>
      <c r="W117" s="47">
        <f t="shared" si="28"/>
        <v>0</v>
      </c>
      <c r="X117" s="47">
        <f t="shared" si="29"/>
        <v>32.615786040443574</v>
      </c>
      <c r="Y117" s="47">
        <f t="shared" si="30"/>
        <v>0</v>
      </c>
      <c r="Z117" s="47">
        <f t="shared" si="31"/>
        <v>0</v>
      </c>
      <c r="AA117" s="47">
        <f t="shared" si="32"/>
        <v>0</v>
      </c>
      <c r="AB117" s="47">
        <f t="shared" si="33"/>
        <v>0</v>
      </c>
      <c r="AC117" s="47">
        <f t="shared" si="34"/>
        <v>0</v>
      </c>
      <c r="AD117" s="47">
        <f t="shared" si="35"/>
        <v>0</v>
      </c>
      <c r="AE117" s="47">
        <f t="shared" si="36"/>
        <v>0</v>
      </c>
      <c r="AF117" s="48">
        <f t="shared" si="37"/>
        <v>0</v>
      </c>
    </row>
    <row r="118" spans="1:32" ht="30" customHeight="1" x14ac:dyDescent="0.25">
      <c r="A118" s="152">
        <v>41486</v>
      </c>
      <c r="B118" s="335" t="s">
        <v>69</v>
      </c>
      <c r="C118" s="10" t="s">
        <v>31</v>
      </c>
      <c r="D118" s="154">
        <v>1</v>
      </c>
      <c r="E118" s="97">
        <v>41.99</v>
      </c>
      <c r="F118" s="122">
        <f t="shared" si="15"/>
        <v>3.6429680365296804</v>
      </c>
      <c r="G118" s="313">
        <f t="shared" si="38"/>
        <v>1.8260491411176343</v>
      </c>
      <c r="H118" s="46">
        <f t="shared" si="39"/>
        <v>36.520982822352686</v>
      </c>
      <c r="I118" s="90">
        <f t="shared" si="16"/>
        <v>41.99</v>
      </c>
      <c r="J118" s="90">
        <f t="shared" si="17"/>
        <v>3.6429680365296804</v>
      </c>
      <c r="K118" s="90">
        <f t="shared" si="18"/>
        <v>1.8260491411176343</v>
      </c>
      <c r="L118" s="90">
        <f t="shared" si="41"/>
        <v>36.520982822352686</v>
      </c>
      <c r="M118" s="46">
        <f t="shared" si="19"/>
        <v>0</v>
      </c>
      <c r="N118" s="47">
        <f t="shared" si="20"/>
        <v>0</v>
      </c>
      <c r="O118" s="47">
        <f t="shared" si="21"/>
        <v>0</v>
      </c>
      <c r="P118" s="47">
        <f t="shared" si="22"/>
        <v>0</v>
      </c>
      <c r="Q118" s="47">
        <f t="shared" si="23"/>
        <v>0</v>
      </c>
      <c r="R118" s="47">
        <f t="shared" si="24"/>
        <v>0</v>
      </c>
      <c r="S118" s="47">
        <f t="shared" si="25"/>
        <v>0</v>
      </c>
      <c r="T118" s="47">
        <f t="shared" si="26"/>
        <v>0</v>
      </c>
      <c r="U118" s="47">
        <f t="shared" si="27"/>
        <v>36.520982822352686</v>
      </c>
      <c r="V118" s="47">
        <f t="shared" si="40"/>
        <v>0</v>
      </c>
      <c r="W118" s="47">
        <f t="shared" si="28"/>
        <v>0</v>
      </c>
      <c r="X118" s="47">
        <f t="shared" si="29"/>
        <v>0</v>
      </c>
      <c r="Y118" s="47">
        <f t="shared" si="30"/>
        <v>0</v>
      </c>
      <c r="Z118" s="47">
        <f t="shared" si="31"/>
        <v>0</v>
      </c>
      <c r="AA118" s="47">
        <f t="shared" si="32"/>
        <v>0</v>
      </c>
      <c r="AB118" s="47">
        <f t="shared" si="33"/>
        <v>0</v>
      </c>
      <c r="AC118" s="47">
        <f t="shared" si="34"/>
        <v>0</v>
      </c>
      <c r="AD118" s="47">
        <f t="shared" si="35"/>
        <v>0</v>
      </c>
      <c r="AE118" s="47">
        <f t="shared" si="36"/>
        <v>0</v>
      </c>
      <c r="AF118" s="48">
        <f t="shared" si="37"/>
        <v>0</v>
      </c>
    </row>
    <row r="119" spans="1:32" ht="30" x14ac:dyDescent="0.25">
      <c r="A119" s="152">
        <v>41486</v>
      </c>
      <c r="B119" s="335" t="s">
        <v>66</v>
      </c>
      <c r="C119" s="6" t="s">
        <v>21</v>
      </c>
      <c r="D119" s="154">
        <v>1</v>
      </c>
      <c r="E119" s="97">
        <v>99.01</v>
      </c>
      <c r="F119" s="122">
        <f>IF(OR(C119="Ass",C119="int",C119="ImF",C119="liv"),0,E119-E119/1.095)</f>
        <v>0</v>
      </c>
      <c r="G119" s="313">
        <f>IF(OR(C119="Ass",C119="int",C119="ImF"),0,(E119-F119)/1.05*0.05)</f>
        <v>0</v>
      </c>
      <c r="H119" s="46">
        <f t="shared" si="39"/>
        <v>99.01</v>
      </c>
      <c r="I119" s="90">
        <f t="shared" si="16"/>
        <v>99.01</v>
      </c>
      <c r="J119" s="90">
        <f t="shared" si="17"/>
        <v>0</v>
      </c>
      <c r="K119" s="90">
        <f t="shared" si="18"/>
        <v>0</v>
      </c>
      <c r="L119" s="90">
        <f t="shared" si="41"/>
        <v>99.01</v>
      </c>
      <c r="M119" s="46">
        <f t="shared" si="19"/>
        <v>0</v>
      </c>
      <c r="N119" s="47">
        <f t="shared" si="20"/>
        <v>0</v>
      </c>
      <c r="O119" s="47">
        <f t="shared" si="21"/>
        <v>0</v>
      </c>
      <c r="P119" s="47">
        <f t="shared" si="22"/>
        <v>0</v>
      </c>
      <c r="Q119" s="47">
        <f t="shared" si="23"/>
        <v>99.01</v>
      </c>
      <c r="R119" s="47">
        <f t="shared" si="24"/>
        <v>0</v>
      </c>
      <c r="S119" s="47">
        <f t="shared" si="25"/>
        <v>0</v>
      </c>
      <c r="T119" s="47">
        <f t="shared" si="26"/>
        <v>0</v>
      </c>
      <c r="U119" s="47">
        <f t="shared" si="27"/>
        <v>0</v>
      </c>
      <c r="V119" s="47">
        <f>IF($C119="Liv",$L119,0)</f>
        <v>0</v>
      </c>
      <c r="W119" s="47">
        <f t="shared" si="28"/>
        <v>0</v>
      </c>
      <c r="X119" s="47">
        <f t="shared" si="29"/>
        <v>0</v>
      </c>
      <c r="Y119" s="47">
        <f t="shared" si="30"/>
        <v>0</v>
      </c>
      <c r="Z119" s="47">
        <f t="shared" si="31"/>
        <v>0</v>
      </c>
      <c r="AA119" s="47">
        <f t="shared" si="32"/>
        <v>0</v>
      </c>
      <c r="AB119" s="47">
        <f t="shared" si="33"/>
        <v>0</v>
      </c>
      <c r="AC119" s="47">
        <f t="shared" si="34"/>
        <v>0</v>
      </c>
      <c r="AD119" s="47">
        <f t="shared" si="35"/>
        <v>0</v>
      </c>
      <c r="AE119" s="47">
        <f t="shared" si="36"/>
        <v>0</v>
      </c>
      <c r="AF119" s="48">
        <f t="shared" si="37"/>
        <v>0</v>
      </c>
    </row>
    <row r="120" spans="1:32" ht="22.5" customHeight="1" x14ac:dyDescent="0.25">
      <c r="A120" s="152">
        <v>41487</v>
      </c>
      <c r="B120" s="335" t="s">
        <v>62</v>
      </c>
      <c r="C120" s="5" t="s">
        <v>19</v>
      </c>
      <c r="D120" s="154">
        <v>0.5</v>
      </c>
      <c r="E120" s="97">
        <v>23.49</v>
      </c>
      <c r="F120" s="122">
        <f>IF(OR(C120="Ass",C120="int",C120="ImF",C120="liv"),0,E120-E120/1.095)</f>
        <v>2.0379452054794527</v>
      </c>
      <c r="G120" s="313">
        <f>IF(OR(C120="Ass",C120="int",C120="ImF"),0,(E120-F120)/1.05*0.05)</f>
        <v>1.0215264187866928</v>
      </c>
      <c r="H120" s="46">
        <f t="shared" si="39"/>
        <v>20.430528375733854</v>
      </c>
      <c r="I120" s="90">
        <f t="shared" si="16"/>
        <v>11.744999999999999</v>
      </c>
      <c r="J120" s="90">
        <f t="shared" si="17"/>
        <v>1.0189726027397263</v>
      </c>
      <c r="K120" s="90">
        <f t="shared" si="18"/>
        <v>0.51076320939334641</v>
      </c>
      <c r="L120" s="90">
        <f t="shared" si="41"/>
        <v>10.215264187866927</v>
      </c>
      <c r="M120" s="46">
        <f t="shared" si="19"/>
        <v>0</v>
      </c>
      <c r="N120" s="47">
        <f t="shared" si="20"/>
        <v>0</v>
      </c>
      <c r="O120" s="47">
        <f t="shared" si="21"/>
        <v>0</v>
      </c>
      <c r="P120" s="47">
        <f t="shared" si="22"/>
        <v>10.215264187866927</v>
      </c>
      <c r="Q120" s="47">
        <f t="shared" si="23"/>
        <v>0</v>
      </c>
      <c r="R120" s="47">
        <f t="shared" si="24"/>
        <v>0</v>
      </c>
      <c r="S120" s="47">
        <f t="shared" si="25"/>
        <v>0</v>
      </c>
      <c r="T120" s="47">
        <f t="shared" si="26"/>
        <v>0</v>
      </c>
      <c r="U120" s="47">
        <f t="shared" si="27"/>
        <v>0</v>
      </c>
      <c r="V120" s="47">
        <f>IF($C120="Liv",$L120,0)</f>
        <v>0</v>
      </c>
      <c r="W120" s="47">
        <f t="shared" si="28"/>
        <v>0</v>
      </c>
      <c r="X120" s="47">
        <f t="shared" si="29"/>
        <v>0</v>
      </c>
      <c r="Y120" s="47">
        <f t="shared" si="30"/>
        <v>0</v>
      </c>
      <c r="Z120" s="47">
        <f t="shared" si="31"/>
        <v>0</v>
      </c>
      <c r="AA120" s="47">
        <f t="shared" si="32"/>
        <v>0</v>
      </c>
      <c r="AB120" s="47">
        <f t="shared" si="33"/>
        <v>0</v>
      </c>
      <c r="AC120" s="47">
        <f t="shared" si="34"/>
        <v>0</v>
      </c>
      <c r="AD120" s="47">
        <f t="shared" si="35"/>
        <v>0</v>
      </c>
      <c r="AE120" s="47">
        <f t="shared" si="36"/>
        <v>0</v>
      </c>
      <c r="AF120" s="48">
        <f t="shared" si="37"/>
        <v>0</v>
      </c>
    </row>
    <row r="121" spans="1:32" x14ac:dyDescent="0.25">
      <c r="A121" s="152">
        <v>41511</v>
      </c>
      <c r="B121" s="335" t="s">
        <v>63</v>
      </c>
      <c r="C121" s="8" t="s">
        <v>26</v>
      </c>
      <c r="D121" s="154">
        <v>1</v>
      </c>
      <c r="E121" s="97">
        <v>1500</v>
      </c>
      <c r="F121" s="122">
        <f t="shared" si="15"/>
        <v>130.13698630136992</v>
      </c>
      <c r="G121" s="313">
        <f t="shared" si="38"/>
        <v>65.231572080887148</v>
      </c>
      <c r="H121" s="46">
        <f t="shared" si="39"/>
        <v>1304.6314416177429</v>
      </c>
      <c r="I121" s="90">
        <f t="shared" si="16"/>
        <v>1500</v>
      </c>
      <c r="J121" s="90">
        <f t="shared" si="17"/>
        <v>130.13698630136992</v>
      </c>
      <c r="K121" s="90">
        <f t="shared" si="18"/>
        <v>65.231572080887148</v>
      </c>
      <c r="L121" s="90">
        <f t="shared" si="41"/>
        <v>1304.6314416177429</v>
      </c>
      <c r="M121" s="46">
        <f t="shared" si="19"/>
        <v>0</v>
      </c>
      <c r="N121" s="47">
        <f t="shared" si="20"/>
        <v>0</v>
      </c>
      <c r="O121" s="47">
        <f t="shared" si="21"/>
        <v>0</v>
      </c>
      <c r="P121" s="47">
        <f t="shared" si="22"/>
        <v>0</v>
      </c>
      <c r="Q121" s="47">
        <f t="shared" si="23"/>
        <v>0</v>
      </c>
      <c r="R121" s="47">
        <f t="shared" si="24"/>
        <v>0</v>
      </c>
      <c r="S121" s="47">
        <f t="shared" si="25"/>
        <v>1304.6314416177429</v>
      </c>
      <c r="T121" s="47">
        <f t="shared" si="26"/>
        <v>0</v>
      </c>
      <c r="U121" s="47">
        <f t="shared" si="27"/>
        <v>0</v>
      </c>
      <c r="V121" s="47">
        <f t="shared" si="40"/>
        <v>0</v>
      </c>
      <c r="W121" s="47">
        <f t="shared" si="28"/>
        <v>0</v>
      </c>
      <c r="X121" s="47">
        <f t="shared" si="29"/>
        <v>0</v>
      </c>
      <c r="Y121" s="47">
        <f t="shared" si="30"/>
        <v>0</v>
      </c>
      <c r="Z121" s="47">
        <f t="shared" si="31"/>
        <v>0</v>
      </c>
      <c r="AA121" s="47">
        <f t="shared" si="32"/>
        <v>0</v>
      </c>
      <c r="AB121" s="47">
        <f t="shared" si="33"/>
        <v>0</v>
      </c>
      <c r="AC121" s="47">
        <f t="shared" si="34"/>
        <v>0</v>
      </c>
      <c r="AD121" s="47">
        <f t="shared" si="35"/>
        <v>0</v>
      </c>
      <c r="AE121" s="47">
        <f t="shared" si="36"/>
        <v>0</v>
      </c>
      <c r="AF121" s="48">
        <f t="shared" si="37"/>
        <v>0</v>
      </c>
    </row>
    <row r="122" spans="1:32" x14ac:dyDescent="0.25">
      <c r="A122" s="152">
        <v>41513</v>
      </c>
      <c r="B122" s="335" t="s">
        <v>67</v>
      </c>
      <c r="C122" s="11" t="s">
        <v>34</v>
      </c>
      <c r="D122" s="154">
        <v>1</v>
      </c>
      <c r="E122" s="97">
        <v>95.23</v>
      </c>
      <c r="F122" s="122">
        <f t="shared" si="15"/>
        <v>8.2619634703196283</v>
      </c>
      <c r="G122" s="313">
        <f t="shared" si="38"/>
        <v>4.1413350728419225</v>
      </c>
      <c r="H122" s="46">
        <f t="shared" si="39"/>
        <v>82.82670145683845</v>
      </c>
      <c r="I122" s="90">
        <f t="shared" si="16"/>
        <v>95.23</v>
      </c>
      <c r="J122" s="90">
        <f t="shared" si="17"/>
        <v>8.2619634703196283</v>
      </c>
      <c r="K122" s="90">
        <f t="shared" si="18"/>
        <v>4.1413350728419225</v>
      </c>
      <c r="L122" s="90">
        <f t="shared" si="41"/>
        <v>82.82670145683845</v>
      </c>
      <c r="M122" s="46">
        <f t="shared" si="19"/>
        <v>0</v>
      </c>
      <c r="N122" s="47">
        <f t="shared" si="20"/>
        <v>0</v>
      </c>
      <c r="O122" s="47">
        <f t="shared" si="21"/>
        <v>0</v>
      </c>
      <c r="P122" s="47">
        <f t="shared" si="22"/>
        <v>0</v>
      </c>
      <c r="Q122" s="47">
        <f t="shared" si="23"/>
        <v>0</v>
      </c>
      <c r="R122" s="47">
        <f t="shared" si="24"/>
        <v>0</v>
      </c>
      <c r="S122" s="47">
        <f t="shared" si="25"/>
        <v>0</v>
      </c>
      <c r="T122" s="47">
        <f t="shared" si="26"/>
        <v>0</v>
      </c>
      <c r="U122" s="47">
        <f t="shared" si="27"/>
        <v>0</v>
      </c>
      <c r="V122" s="47">
        <f t="shared" si="40"/>
        <v>0</v>
      </c>
      <c r="W122" s="47">
        <f t="shared" si="28"/>
        <v>82.82670145683845</v>
      </c>
      <c r="X122" s="47">
        <f t="shared" si="29"/>
        <v>0</v>
      </c>
      <c r="Y122" s="47">
        <f t="shared" si="30"/>
        <v>0</v>
      </c>
      <c r="Z122" s="47">
        <f t="shared" si="31"/>
        <v>0</v>
      </c>
      <c r="AA122" s="47">
        <f t="shared" si="32"/>
        <v>0</v>
      </c>
      <c r="AB122" s="47">
        <f t="shared" si="33"/>
        <v>0</v>
      </c>
      <c r="AC122" s="47">
        <f t="shared" si="34"/>
        <v>0</v>
      </c>
      <c r="AD122" s="47">
        <f t="shared" si="35"/>
        <v>0</v>
      </c>
      <c r="AE122" s="47">
        <f t="shared" si="36"/>
        <v>0</v>
      </c>
      <c r="AF122" s="48">
        <f t="shared" si="37"/>
        <v>0</v>
      </c>
    </row>
    <row r="123" spans="1:32" x14ac:dyDescent="0.25">
      <c r="A123" s="152">
        <v>41516</v>
      </c>
      <c r="B123" s="335" t="s">
        <v>64</v>
      </c>
      <c r="C123" s="13" t="s">
        <v>265</v>
      </c>
      <c r="D123" s="154">
        <v>1</v>
      </c>
      <c r="E123" s="97">
        <v>500.1</v>
      </c>
      <c r="F123" s="122">
        <f t="shared" si="15"/>
        <v>43.387671232876698</v>
      </c>
      <c r="G123" s="313">
        <f t="shared" si="38"/>
        <v>21.748206131767777</v>
      </c>
      <c r="H123" s="46">
        <f t="shared" si="39"/>
        <v>434.96412263535552</v>
      </c>
      <c r="I123" s="90">
        <f t="shared" si="16"/>
        <v>500.1</v>
      </c>
      <c r="J123" s="90">
        <f t="shared" si="17"/>
        <v>43.387671232876698</v>
      </c>
      <c r="K123" s="90">
        <f t="shared" si="18"/>
        <v>21.748206131767777</v>
      </c>
      <c r="L123" s="90">
        <f t="shared" si="41"/>
        <v>434.96412263535552</v>
      </c>
      <c r="M123" s="46">
        <f t="shared" si="19"/>
        <v>0</v>
      </c>
      <c r="N123" s="47">
        <f t="shared" si="20"/>
        <v>0</v>
      </c>
      <c r="O123" s="47">
        <f t="shared" si="21"/>
        <v>0</v>
      </c>
      <c r="P123" s="47">
        <f t="shared" si="22"/>
        <v>0</v>
      </c>
      <c r="Q123" s="47">
        <f t="shared" si="23"/>
        <v>0</v>
      </c>
      <c r="R123" s="47">
        <f t="shared" si="24"/>
        <v>0</v>
      </c>
      <c r="S123" s="47">
        <f t="shared" si="25"/>
        <v>0</v>
      </c>
      <c r="T123" s="47">
        <f t="shared" si="26"/>
        <v>0</v>
      </c>
      <c r="U123" s="47">
        <f t="shared" si="27"/>
        <v>0</v>
      </c>
      <c r="V123" s="47">
        <f t="shared" si="40"/>
        <v>0</v>
      </c>
      <c r="W123" s="47">
        <f t="shared" si="28"/>
        <v>0</v>
      </c>
      <c r="X123" s="47">
        <f t="shared" si="29"/>
        <v>0</v>
      </c>
      <c r="Y123" s="47">
        <f t="shared" si="30"/>
        <v>434.96412263535552</v>
      </c>
      <c r="Z123" s="47">
        <f t="shared" si="31"/>
        <v>0</v>
      </c>
      <c r="AA123" s="47">
        <f t="shared" si="32"/>
        <v>0</v>
      </c>
      <c r="AB123" s="47">
        <f t="shared" si="33"/>
        <v>0</v>
      </c>
      <c r="AC123" s="47">
        <f t="shared" si="34"/>
        <v>0</v>
      </c>
      <c r="AD123" s="47">
        <f t="shared" si="35"/>
        <v>0</v>
      </c>
      <c r="AE123" s="47">
        <f t="shared" si="36"/>
        <v>0</v>
      </c>
      <c r="AF123" s="48">
        <f t="shared" si="37"/>
        <v>0</v>
      </c>
    </row>
    <row r="124" spans="1:32" x14ac:dyDescent="0.25">
      <c r="A124" s="152">
        <v>41517</v>
      </c>
      <c r="B124" s="335" t="s">
        <v>65</v>
      </c>
      <c r="C124" s="13" t="s">
        <v>265</v>
      </c>
      <c r="D124" s="154">
        <v>1</v>
      </c>
      <c r="E124" s="97">
        <v>300</v>
      </c>
      <c r="F124" s="122">
        <f t="shared" si="15"/>
        <v>26.027397260273972</v>
      </c>
      <c r="G124" s="313">
        <f t="shared" si="38"/>
        <v>13.046314416177431</v>
      </c>
      <c r="H124" s="46">
        <f t="shared" si="39"/>
        <v>260.92628832354859</v>
      </c>
      <c r="I124" s="90">
        <f t="shared" si="16"/>
        <v>300</v>
      </c>
      <c r="J124" s="90">
        <f t="shared" si="17"/>
        <v>26.027397260273972</v>
      </c>
      <c r="K124" s="90">
        <f t="shared" si="18"/>
        <v>13.046314416177431</v>
      </c>
      <c r="L124" s="90">
        <f t="shared" si="41"/>
        <v>260.92628832354859</v>
      </c>
      <c r="M124" s="46">
        <f t="shared" si="19"/>
        <v>0</v>
      </c>
      <c r="N124" s="47">
        <f t="shared" si="20"/>
        <v>0</v>
      </c>
      <c r="O124" s="47">
        <f t="shared" si="21"/>
        <v>0</v>
      </c>
      <c r="P124" s="47">
        <f t="shared" si="22"/>
        <v>0</v>
      </c>
      <c r="Q124" s="47">
        <f t="shared" si="23"/>
        <v>0</v>
      </c>
      <c r="R124" s="47">
        <f t="shared" si="24"/>
        <v>0</v>
      </c>
      <c r="S124" s="47">
        <f t="shared" si="25"/>
        <v>0</v>
      </c>
      <c r="T124" s="47">
        <f t="shared" si="26"/>
        <v>0</v>
      </c>
      <c r="U124" s="47">
        <f t="shared" si="27"/>
        <v>0</v>
      </c>
      <c r="V124" s="47">
        <f t="shared" si="40"/>
        <v>0</v>
      </c>
      <c r="W124" s="47">
        <f t="shared" si="28"/>
        <v>0</v>
      </c>
      <c r="X124" s="47">
        <f t="shared" si="29"/>
        <v>0</v>
      </c>
      <c r="Y124" s="47">
        <f t="shared" si="30"/>
        <v>260.92628832354859</v>
      </c>
      <c r="Z124" s="47">
        <f t="shared" si="31"/>
        <v>0</v>
      </c>
      <c r="AA124" s="47">
        <f t="shared" si="32"/>
        <v>0</v>
      </c>
      <c r="AB124" s="47">
        <f t="shared" si="33"/>
        <v>0</v>
      </c>
      <c r="AC124" s="47">
        <f t="shared" si="34"/>
        <v>0</v>
      </c>
      <c r="AD124" s="47">
        <f t="shared" si="35"/>
        <v>0</v>
      </c>
      <c r="AE124" s="47">
        <f t="shared" si="36"/>
        <v>0</v>
      </c>
      <c r="AF124" s="48">
        <f t="shared" si="37"/>
        <v>0</v>
      </c>
    </row>
    <row r="125" spans="1:32" ht="30" x14ac:dyDescent="0.25">
      <c r="A125" s="152">
        <v>41518</v>
      </c>
      <c r="B125" s="335" t="s">
        <v>68</v>
      </c>
      <c r="C125" s="2" t="s">
        <v>10</v>
      </c>
      <c r="D125" s="154">
        <v>1</v>
      </c>
      <c r="E125" s="97">
        <v>2100</v>
      </c>
      <c r="F125" s="122">
        <f t="shared" si="15"/>
        <v>182.19178082191775</v>
      </c>
      <c r="G125" s="313">
        <f t="shared" si="38"/>
        <v>91.324200913242009</v>
      </c>
      <c r="H125" s="46">
        <f t="shared" si="39"/>
        <v>1826.4840182648402</v>
      </c>
      <c r="I125" s="90">
        <f t="shared" si="16"/>
        <v>2100</v>
      </c>
      <c r="J125" s="90">
        <f t="shared" si="17"/>
        <v>182.19178082191775</v>
      </c>
      <c r="K125" s="90">
        <f t="shared" si="18"/>
        <v>91.324200913242009</v>
      </c>
      <c r="L125" s="90">
        <f t="shared" si="41"/>
        <v>1826.4840182648402</v>
      </c>
      <c r="M125" s="46">
        <f t="shared" si="19"/>
        <v>1826.4840182648402</v>
      </c>
      <c r="N125" s="47">
        <f t="shared" si="20"/>
        <v>0</v>
      </c>
      <c r="O125" s="47">
        <f t="shared" si="21"/>
        <v>0</v>
      </c>
      <c r="P125" s="47">
        <f t="shared" si="22"/>
        <v>0</v>
      </c>
      <c r="Q125" s="47">
        <f t="shared" si="23"/>
        <v>0</v>
      </c>
      <c r="R125" s="47">
        <f t="shared" si="24"/>
        <v>0</v>
      </c>
      <c r="S125" s="47">
        <f t="shared" si="25"/>
        <v>0</v>
      </c>
      <c r="T125" s="47">
        <f t="shared" si="26"/>
        <v>0</v>
      </c>
      <c r="U125" s="47">
        <f t="shared" si="27"/>
        <v>0</v>
      </c>
      <c r="V125" s="47">
        <f t="shared" si="40"/>
        <v>0</v>
      </c>
      <c r="W125" s="47">
        <f t="shared" si="28"/>
        <v>0</v>
      </c>
      <c r="X125" s="47">
        <f t="shared" si="29"/>
        <v>0</v>
      </c>
      <c r="Y125" s="47">
        <f t="shared" si="30"/>
        <v>0</v>
      </c>
      <c r="Z125" s="47">
        <f t="shared" si="31"/>
        <v>0</v>
      </c>
      <c r="AA125" s="47">
        <f t="shared" si="32"/>
        <v>0</v>
      </c>
      <c r="AB125" s="47">
        <f t="shared" si="33"/>
        <v>0</v>
      </c>
      <c r="AC125" s="47">
        <f t="shared" si="34"/>
        <v>0</v>
      </c>
      <c r="AD125" s="47">
        <f t="shared" si="35"/>
        <v>0</v>
      </c>
      <c r="AE125" s="47">
        <f t="shared" si="36"/>
        <v>0</v>
      </c>
      <c r="AF125" s="48">
        <f t="shared" si="37"/>
        <v>0</v>
      </c>
    </row>
    <row r="126" spans="1:32" ht="30" customHeight="1" x14ac:dyDescent="0.25">
      <c r="A126" s="152">
        <v>41522</v>
      </c>
      <c r="B126" s="335" t="s">
        <v>79</v>
      </c>
      <c r="C126" s="18" t="s">
        <v>52</v>
      </c>
      <c r="D126" s="154">
        <v>1</v>
      </c>
      <c r="E126" s="97">
        <v>5.4</v>
      </c>
      <c r="F126" s="122">
        <f t="shared" si="15"/>
        <v>0.46849315068493169</v>
      </c>
      <c r="G126" s="313">
        <f t="shared" si="38"/>
        <v>0.23483365949119372</v>
      </c>
      <c r="H126" s="46">
        <f t="shared" si="39"/>
        <v>4.6966731898238745</v>
      </c>
      <c r="I126" s="90">
        <f t="shared" si="16"/>
        <v>5.4</v>
      </c>
      <c r="J126" s="90">
        <f t="shared" si="17"/>
        <v>0.46849315068493169</v>
      </c>
      <c r="K126" s="90">
        <f t="shared" si="18"/>
        <v>0.23483365949119372</v>
      </c>
      <c r="L126" s="90">
        <f t="shared" si="41"/>
        <v>4.6966731898238745</v>
      </c>
      <c r="M126" s="46">
        <f t="shared" si="19"/>
        <v>0</v>
      </c>
      <c r="N126" s="47">
        <f t="shared" si="20"/>
        <v>0</v>
      </c>
      <c r="O126" s="47">
        <f t="shared" si="21"/>
        <v>0</v>
      </c>
      <c r="P126" s="47">
        <f t="shared" si="22"/>
        <v>0</v>
      </c>
      <c r="Q126" s="47">
        <f t="shared" si="23"/>
        <v>0</v>
      </c>
      <c r="R126" s="47">
        <f t="shared" si="24"/>
        <v>0</v>
      </c>
      <c r="S126" s="47">
        <f t="shared" si="25"/>
        <v>0</v>
      </c>
      <c r="T126" s="47">
        <f t="shared" si="26"/>
        <v>0</v>
      </c>
      <c r="U126" s="47">
        <f t="shared" si="27"/>
        <v>0</v>
      </c>
      <c r="V126" s="47">
        <f t="shared" si="40"/>
        <v>0</v>
      </c>
      <c r="W126" s="47">
        <f t="shared" si="28"/>
        <v>0</v>
      </c>
      <c r="X126" s="47">
        <f t="shared" si="29"/>
        <v>0</v>
      </c>
      <c r="Y126" s="47">
        <f t="shared" si="30"/>
        <v>0</v>
      </c>
      <c r="Z126" s="47">
        <f t="shared" si="31"/>
        <v>0</v>
      </c>
      <c r="AA126" s="47">
        <f t="shared" si="32"/>
        <v>0</v>
      </c>
      <c r="AB126" s="47">
        <f t="shared" si="33"/>
        <v>0</v>
      </c>
      <c r="AC126" s="47">
        <f t="shared" si="34"/>
        <v>0</v>
      </c>
      <c r="AD126" s="47">
        <f t="shared" si="35"/>
        <v>4.6966731898238745</v>
      </c>
      <c r="AE126" s="47">
        <f t="shared" si="36"/>
        <v>0</v>
      </c>
      <c r="AF126" s="48">
        <f t="shared" si="37"/>
        <v>0</v>
      </c>
    </row>
    <row r="127" spans="1:32" ht="30" customHeight="1" x14ac:dyDescent="0.25">
      <c r="A127" s="152">
        <v>41540</v>
      </c>
      <c r="B127" s="335" t="s">
        <v>70</v>
      </c>
      <c r="C127" s="2" t="s">
        <v>10</v>
      </c>
      <c r="D127" s="154">
        <v>1</v>
      </c>
      <c r="E127" s="97">
        <v>1000</v>
      </c>
      <c r="F127" s="122">
        <f>IF(OR(C127="Ass",C127="int",C127="ImF",C127="liv"),0,E127-E127/1.095)</f>
        <v>86.757990867579906</v>
      </c>
      <c r="G127" s="313">
        <f>IF(OR(C127="Ass",C127="int",C127="ImF"),0,(E127-F127)/1.05*0.05)</f>
        <v>43.487714720591434</v>
      </c>
      <c r="H127" s="46">
        <f t="shared" si="39"/>
        <v>869.75429441182871</v>
      </c>
      <c r="I127" s="90">
        <f t="shared" si="16"/>
        <v>1000</v>
      </c>
      <c r="J127" s="90">
        <f t="shared" si="17"/>
        <v>86.757990867579906</v>
      </c>
      <c r="K127" s="90">
        <f t="shared" si="18"/>
        <v>43.487714720591434</v>
      </c>
      <c r="L127" s="90">
        <f t="shared" si="41"/>
        <v>869.75429441182871</v>
      </c>
      <c r="M127" s="46">
        <f t="shared" si="19"/>
        <v>869.75429441182871</v>
      </c>
      <c r="N127" s="47">
        <f t="shared" si="20"/>
        <v>0</v>
      </c>
      <c r="O127" s="47">
        <f t="shared" si="21"/>
        <v>0</v>
      </c>
      <c r="P127" s="47">
        <f t="shared" si="22"/>
        <v>0</v>
      </c>
      <c r="Q127" s="47">
        <f t="shared" si="23"/>
        <v>0</v>
      </c>
      <c r="R127" s="47">
        <f t="shared" si="24"/>
        <v>0</v>
      </c>
      <c r="S127" s="47">
        <f t="shared" si="25"/>
        <v>0</v>
      </c>
      <c r="T127" s="47">
        <f t="shared" si="26"/>
        <v>0</v>
      </c>
      <c r="U127" s="47">
        <f t="shared" si="27"/>
        <v>0</v>
      </c>
      <c r="V127" s="47">
        <f>IF($C127="Liv",$L127,0)</f>
        <v>0</v>
      </c>
      <c r="W127" s="47">
        <f t="shared" si="28"/>
        <v>0</v>
      </c>
      <c r="X127" s="47">
        <f t="shared" si="29"/>
        <v>0</v>
      </c>
      <c r="Y127" s="47">
        <f t="shared" si="30"/>
        <v>0</v>
      </c>
      <c r="Z127" s="47">
        <f t="shared" si="31"/>
        <v>0</v>
      </c>
      <c r="AA127" s="47">
        <f t="shared" si="32"/>
        <v>0</v>
      </c>
      <c r="AB127" s="47">
        <f t="shared" si="33"/>
        <v>0</v>
      </c>
      <c r="AC127" s="47">
        <f t="shared" si="34"/>
        <v>0</v>
      </c>
      <c r="AD127" s="47">
        <f t="shared" si="35"/>
        <v>0</v>
      </c>
      <c r="AE127" s="47">
        <f t="shared" si="36"/>
        <v>0</v>
      </c>
      <c r="AF127" s="48">
        <f t="shared" si="37"/>
        <v>0</v>
      </c>
    </row>
    <row r="128" spans="1:32" x14ac:dyDescent="0.25">
      <c r="A128" s="152">
        <v>41501</v>
      </c>
      <c r="B128" s="336" t="s">
        <v>71</v>
      </c>
      <c r="C128" s="10" t="s">
        <v>31</v>
      </c>
      <c r="D128" s="154">
        <v>1</v>
      </c>
      <c r="E128" s="97">
        <v>229.94</v>
      </c>
      <c r="F128" s="122">
        <f>IF(OR(C128="Ass",C128="int",C128="ImF",C128="liv"),0,E128-E128/1.095)</f>
        <v>19.949132420091331</v>
      </c>
      <c r="G128" s="313">
        <f>IF(OR(C128="Ass",C128="int",C128="ImF"),0,(E128-F128)/1.05*0.05)</f>
        <v>9.9995651228527933</v>
      </c>
      <c r="H128" s="46">
        <f t="shared" si="39"/>
        <v>199.99130245705587</v>
      </c>
      <c r="I128" s="90">
        <f t="shared" si="16"/>
        <v>229.94</v>
      </c>
      <c r="J128" s="90">
        <f t="shared" si="17"/>
        <v>19.949132420091331</v>
      </c>
      <c r="K128" s="90">
        <f t="shared" si="18"/>
        <v>9.9995651228527933</v>
      </c>
      <c r="L128" s="90">
        <f t="shared" si="41"/>
        <v>199.99130245705587</v>
      </c>
      <c r="M128" s="46">
        <f t="shared" si="19"/>
        <v>0</v>
      </c>
      <c r="N128" s="47">
        <f t="shared" si="20"/>
        <v>0</v>
      </c>
      <c r="O128" s="47">
        <f t="shared" si="21"/>
        <v>0</v>
      </c>
      <c r="P128" s="47">
        <f t="shared" si="22"/>
        <v>0</v>
      </c>
      <c r="Q128" s="47">
        <f t="shared" si="23"/>
        <v>0</v>
      </c>
      <c r="R128" s="47">
        <f t="shared" si="24"/>
        <v>0</v>
      </c>
      <c r="S128" s="47">
        <f t="shared" si="25"/>
        <v>0</v>
      </c>
      <c r="T128" s="47">
        <f t="shared" si="26"/>
        <v>0</v>
      </c>
      <c r="U128" s="47">
        <f t="shared" si="27"/>
        <v>199.99130245705587</v>
      </c>
      <c r="V128" s="47">
        <f>IF($C128="Liv",$L128,0)</f>
        <v>0</v>
      </c>
      <c r="W128" s="47">
        <f t="shared" si="28"/>
        <v>0</v>
      </c>
      <c r="X128" s="47">
        <f t="shared" si="29"/>
        <v>0</v>
      </c>
      <c r="Y128" s="47">
        <f t="shared" si="30"/>
        <v>0</v>
      </c>
      <c r="Z128" s="47">
        <f t="shared" si="31"/>
        <v>0</v>
      </c>
      <c r="AA128" s="47">
        <f t="shared" si="32"/>
        <v>0</v>
      </c>
      <c r="AB128" s="47">
        <f t="shared" si="33"/>
        <v>0</v>
      </c>
      <c r="AC128" s="47">
        <f t="shared" si="34"/>
        <v>0</v>
      </c>
      <c r="AD128" s="47">
        <f t="shared" si="35"/>
        <v>0</v>
      </c>
      <c r="AE128" s="47">
        <f t="shared" si="36"/>
        <v>0</v>
      </c>
      <c r="AF128" s="48">
        <f t="shared" si="37"/>
        <v>0</v>
      </c>
    </row>
    <row r="129" spans="1:32" ht="30" customHeight="1" x14ac:dyDescent="0.25">
      <c r="A129" s="152">
        <v>41540</v>
      </c>
      <c r="B129" s="335" t="s">
        <v>74</v>
      </c>
      <c r="C129" s="24" t="s">
        <v>73</v>
      </c>
      <c r="D129" s="154">
        <v>1</v>
      </c>
      <c r="E129" s="97">
        <v>1724.63</v>
      </c>
      <c r="F129" s="122">
        <f t="shared" si="15"/>
        <v>149.62543378995429</v>
      </c>
      <c r="G129" s="313">
        <f t="shared" si="38"/>
        <v>75.000217438573614</v>
      </c>
      <c r="H129" s="46">
        <f t="shared" si="39"/>
        <v>1500.0043487714722</v>
      </c>
      <c r="I129" s="90">
        <f t="shared" si="16"/>
        <v>1724.63</v>
      </c>
      <c r="J129" s="90">
        <f t="shared" si="17"/>
        <v>149.62543378995429</v>
      </c>
      <c r="K129" s="90">
        <f t="shared" si="18"/>
        <v>75.000217438573614</v>
      </c>
      <c r="L129" s="90">
        <f t="shared" si="41"/>
        <v>1500.0043487714722</v>
      </c>
      <c r="M129" s="46">
        <f t="shared" si="19"/>
        <v>0</v>
      </c>
      <c r="N129" s="47">
        <f t="shared" si="20"/>
        <v>0</v>
      </c>
      <c r="O129" s="47">
        <f t="shared" si="21"/>
        <v>0</v>
      </c>
      <c r="P129" s="47">
        <f t="shared" si="22"/>
        <v>0</v>
      </c>
      <c r="Q129" s="47">
        <f t="shared" si="23"/>
        <v>0</v>
      </c>
      <c r="R129" s="47">
        <f t="shared" si="24"/>
        <v>0</v>
      </c>
      <c r="S129" s="47">
        <f t="shared" si="25"/>
        <v>0</v>
      </c>
      <c r="T129" s="47">
        <f t="shared" si="26"/>
        <v>0</v>
      </c>
      <c r="U129" s="47">
        <f t="shared" si="27"/>
        <v>0</v>
      </c>
      <c r="V129" s="47">
        <f t="shared" si="40"/>
        <v>0</v>
      </c>
      <c r="W129" s="47">
        <f t="shared" si="28"/>
        <v>0</v>
      </c>
      <c r="X129" s="47">
        <f t="shared" si="29"/>
        <v>0</v>
      </c>
      <c r="Y129" s="47">
        <f t="shared" si="30"/>
        <v>0</v>
      </c>
      <c r="Z129" s="47">
        <f t="shared" si="31"/>
        <v>0</v>
      </c>
      <c r="AA129" s="47">
        <f t="shared" si="32"/>
        <v>0</v>
      </c>
      <c r="AB129" s="47">
        <f t="shared" si="33"/>
        <v>0</v>
      </c>
      <c r="AC129" s="47">
        <f t="shared" si="34"/>
        <v>0</v>
      </c>
      <c r="AD129" s="47">
        <f t="shared" si="35"/>
        <v>0</v>
      </c>
      <c r="AE129" s="47">
        <f t="shared" si="36"/>
        <v>1500.0043487714722</v>
      </c>
      <c r="AF129" s="48">
        <f t="shared" si="37"/>
        <v>0</v>
      </c>
    </row>
    <row r="130" spans="1:32" ht="30" customHeight="1" x14ac:dyDescent="0.25">
      <c r="A130" s="152">
        <v>41523</v>
      </c>
      <c r="B130" s="335" t="s">
        <v>75</v>
      </c>
      <c r="C130" s="311" t="s">
        <v>298</v>
      </c>
      <c r="D130" s="154">
        <v>1</v>
      </c>
      <c r="E130" s="97">
        <v>804.83</v>
      </c>
      <c r="F130" s="122">
        <f t="shared" si="15"/>
        <v>0</v>
      </c>
      <c r="G130" s="313">
        <f t="shared" si="38"/>
        <v>38.325238095238099</v>
      </c>
      <c r="H130" s="46">
        <f t="shared" si="39"/>
        <v>766.50476190476195</v>
      </c>
      <c r="I130" s="90">
        <f t="shared" si="16"/>
        <v>804.83</v>
      </c>
      <c r="J130" s="90">
        <f t="shared" si="17"/>
        <v>0</v>
      </c>
      <c r="K130" s="90">
        <f t="shared" si="18"/>
        <v>38.325238095238099</v>
      </c>
      <c r="L130" s="90">
        <f t="shared" si="41"/>
        <v>766.50476190476195</v>
      </c>
      <c r="M130" s="46">
        <f t="shared" si="19"/>
        <v>0</v>
      </c>
      <c r="N130" s="47">
        <f t="shared" si="20"/>
        <v>0</v>
      </c>
      <c r="O130" s="47">
        <f t="shared" si="21"/>
        <v>0</v>
      </c>
      <c r="P130" s="47">
        <f t="shared" si="22"/>
        <v>0</v>
      </c>
      <c r="Q130" s="47">
        <f t="shared" si="23"/>
        <v>0</v>
      </c>
      <c r="R130" s="47">
        <f t="shared" si="24"/>
        <v>0</v>
      </c>
      <c r="S130" s="47">
        <f t="shared" si="25"/>
        <v>0</v>
      </c>
      <c r="T130" s="47">
        <f t="shared" si="26"/>
        <v>0</v>
      </c>
      <c r="U130" s="47">
        <f t="shared" si="27"/>
        <v>0</v>
      </c>
      <c r="V130" s="47">
        <f t="shared" si="40"/>
        <v>766.50476190476195</v>
      </c>
      <c r="W130" s="47">
        <f t="shared" si="28"/>
        <v>0</v>
      </c>
      <c r="X130" s="47">
        <f t="shared" si="29"/>
        <v>0</v>
      </c>
      <c r="Y130" s="47">
        <f t="shared" si="30"/>
        <v>0</v>
      </c>
      <c r="Z130" s="47">
        <f t="shared" si="31"/>
        <v>0</v>
      </c>
      <c r="AA130" s="47">
        <f t="shared" si="32"/>
        <v>0</v>
      </c>
      <c r="AB130" s="47">
        <f t="shared" si="33"/>
        <v>0</v>
      </c>
      <c r="AC130" s="47">
        <f t="shared" si="34"/>
        <v>0</v>
      </c>
      <c r="AD130" s="47">
        <f t="shared" si="35"/>
        <v>0</v>
      </c>
      <c r="AE130" s="47">
        <f t="shared" si="36"/>
        <v>0</v>
      </c>
      <c r="AF130" s="48">
        <f t="shared" si="37"/>
        <v>0</v>
      </c>
    </row>
    <row r="131" spans="1:32" x14ac:dyDescent="0.25">
      <c r="A131" s="152">
        <v>41530</v>
      </c>
      <c r="B131" s="335" t="s">
        <v>76</v>
      </c>
      <c r="C131" s="17" t="s">
        <v>49</v>
      </c>
      <c r="D131" s="154">
        <v>1</v>
      </c>
      <c r="E131" s="97">
        <v>300</v>
      </c>
      <c r="F131" s="122">
        <f t="shared" si="15"/>
        <v>26.027397260273972</v>
      </c>
      <c r="G131" s="313">
        <f t="shared" si="38"/>
        <v>13.046314416177431</v>
      </c>
      <c r="H131" s="46">
        <f t="shared" si="39"/>
        <v>260.92628832354859</v>
      </c>
      <c r="I131" s="90">
        <f t="shared" si="16"/>
        <v>300</v>
      </c>
      <c r="J131" s="90">
        <f t="shared" si="17"/>
        <v>26.027397260273972</v>
      </c>
      <c r="K131" s="90">
        <f t="shared" si="18"/>
        <v>13.046314416177431</v>
      </c>
      <c r="L131" s="90">
        <f t="shared" si="41"/>
        <v>260.92628832354859</v>
      </c>
      <c r="M131" s="46">
        <f t="shared" si="19"/>
        <v>0</v>
      </c>
      <c r="N131" s="47">
        <f t="shared" si="20"/>
        <v>0</v>
      </c>
      <c r="O131" s="47">
        <f t="shared" si="21"/>
        <v>0</v>
      </c>
      <c r="P131" s="47">
        <f t="shared" si="22"/>
        <v>0</v>
      </c>
      <c r="Q131" s="47">
        <f t="shared" si="23"/>
        <v>0</v>
      </c>
      <c r="R131" s="47">
        <f t="shared" si="24"/>
        <v>0</v>
      </c>
      <c r="S131" s="47">
        <f t="shared" si="25"/>
        <v>0</v>
      </c>
      <c r="T131" s="47">
        <f t="shared" si="26"/>
        <v>0</v>
      </c>
      <c r="U131" s="47">
        <f t="shared" si="27"/>
        <v>0</v>
      </c>
      <c r="V131" s="47">
        <f t="shared" si="40"/>
        <v>0</v>
      </c>
      <c r="W131" s="47">
        <f t="shared" si="28"/>
        <v>0</v>
      </c>
      <c r="X131" s="47">
        <f t="shared" si="29"/>
        <v>0</v>
      </c>
      <c r="Y131" s="47">
        <f t="shared" si="30"/>
        <v>0</v>
      </c>
      <c r="Z131" s="47">
        <f t="shared" si="31"/>
        <v>0</v>
      </c>
      <c r="AA131" s="47">
        <f t="shared" si="32"/>
        <v>0</v>
      </c>
      <c r="AB131" s="47">
        <f t="shared" si="33"/>
        <v>0</v>
      </c>
      <c r="AC131" s="47">
        <f t="shared" si="34"/>
        <v>260.92628832354859</v>
      </c>
      <c r="AD131" s="47">
        <f t="shared" si="35"/>
        <v>0</v>
      </c>
      <c r="AE131" s="47">
        <f t="shared" si="36"/>
        <v>0</v>
      </c>
      <c r="AF131" s="48">
        <f t="shared" si="37"/>
        <v>0</v>
      </c>
    </row>
    <row r="132" spans="1:32" ht="30" customHeight="1" x14ac:dyDescent="0.25">
      <c r="A132" s="152">
        <v>41531</v>
      </c>
      <c r="B132" s="335" t="s">
        <v>77</v>
      </c>
      <c r="C132" s="5" t="s">
        <v>19</v>
      </c>
      <c r="D132" s="154">
        <v>0.5</v>
      </c>
      <c r="E132" s="97">
        <v>200</v>
      </c>
      <c r="F132" s="122">
        <f t="shared" si="15"/>
        <v>17.351598173515981</v>
      </c>
      <c r="G132" s="313">
        <f t="shared" si="38"/>
        <v>8.6975429441182879</v>
      </c>
      <c r="H132" s="46">
        <f t="shared" si="39"/>
        <v>173.95085888236574</v>
      </c>
      <c r="I132" s="90">
        <f t="shared" si="16"/>
        <v>100</v>
      </c>
      <c r="J132" s="90">
        <f t="shared" si="17"/>
        <v>8.6757990867579906</v>
      </c>
      <c r="K132" s="90">
        <f t="shared" si="18"/>
        <v>4.3487714720591439</v>
      </c>
      <c r="L132" s="90">
        <f t="shared" si="41"/>
        <v>86.975429441182868</v>
      </c>
      <c r="M132" s="46">
        <f t="shared" si="19"/>
        <v>0</v>
      </c>
      <c r="N132" s="47">
        <f t="shared" si="20"/>
        <v>0</v>
      </c>
      <c r="O132" s="47">
        <f t="shared" si="21"/>
        <v>0</v>
      </c>
      <c r="P132" s="47">
        <f t="shared" si="22"/>
        <v>86.975429441182868</v>
      </c>
      <c r="Q132" s="47">
        <f t="shared" si="23"/>
        <v>0</v>
      </c>
      <c r="R132" s="47">
        <f t="shared" si="24"/>
        <v>0</v>
      </c>
      <c r="S132" s="47">
        <f t="shared" si="25"/>
        <v>0</v>
      </c>
      <c r="T132" s="47">
        <f t="shared" si="26"/>
        <v>0</v>
      </c>
      <c r="U132" s="47">
        <f t="shared" si="27"/>
        <v>0</v>
      </c>
      <c r="V132" s="47">
        <f t="shared" si="40"/>
        <v>0</v>
      </c>
      <c r="W132" s="47">
        <f t="shared" si="28"/>
        <v>0</v>
      </c>
      <c r="X132" s="47">
        <f t="shared" si="29"/>
        <v>0</v>
      </c>
      <c r="Y132" s="47">
        <f t="shared" si="30"/>
        <v>0</v>
      </c>
      <c r="Z132" s="47">
        <f t="shared" si="31"/>
        <v>0</v>
      </c>
      <c r="AA132" s="47">
        <f t="shared" si="32"/>
        <v>0</v>
      </c>
      <c r="AB132" s="47">
        <f t="shared" si="33"/>
        <v>0</v>
      </c>
      <c r="AC132" s="47">
        <f t="shared" si="34"/>
        <v>0</v>
      </c>
      <c r="AD132" s="47">
        <f t="shared" si="35"/>
        <v>0</v>
      </c>
      <c r="AE132" s="47">
        <f t="shared" si="36"/>
        <v>0</v>
      </c>
      <c r="AF132" s="48">
        <f t="shared" si="37"/>
        <v>0</v>
      </c>
    </row>
    <row r="133" spans="1:32" s="25" customFormat="1" x14ac:dyDescent="0.25">
      <c r="A133" s="152"/>
      <c r="B133" s="153"/>
      <c r="C133" s="154"/>
      <c r="D133" s="154"/>
      <c r="E133" s="97"/>
      <c r="F133" s="122">
        <f t="shared" si="15"/>
        <v>0</v>
      </c>
      <c r="G133" s="313">
        <f t="shared" si="38"/>
        <v>0</v>
      </c>
      <c r="H133" s="46">
        <f t="shared" si="39"/>
        <v>0</v>
      </c>
      <c r="I133" s="90">
        <f t="shared" si="16"/>
        <v>0</v>
      </c>
      <c r="J133" s="90">
        <f t="shared" si="17"/>
        <v>0</v>
      </c>
      <c r="K133" s="90">
        <f t="shared" si="18"/>
        <v>0</v>
      </c>
      <c r="L133" s="90">
        <f t="shared" si="41"/>
        <v>0</v>
      </c>
      <c r="M133" s="46">
        <f t="shared" si="19"/>
        <v>0</v>
      </c>
      <c r="N133" s="47">
        <f t="shared" si="20"/>
        <v>0</v>
      </c>
      <c r="O133" s="47">
        <f t="shared" si="21"/>
        <v>0</v>
      </c>
      <c r="P133" s="47">
        <f t="shared" si="22"/>
        <v>0</v>
      </c>
      <c r="Q133" s="47">
        <f t="shared" si="23"/>
        <v>0</v>
      </c>
      <c r="R133" s="47">
        <f t="shared" si="24"/>
        <v>0</v>
      </c>
      <c r="S133" s="47">
        <f t="shared" si="25"/>
        <v>0</v>
      </c>
      <c r="T133" s="47">
        <f t="shared" si="26"/>
        <v>0</v>
      </c>
      <c r="U133" s="47">
        <f t="shared" si="27"/>
        <v>0</v>
      </c>
      <c r="V133" s="47">
        <f t="shared" si="40"/>
        <v>0</v>
      </c>
      <c r="W133" s="47">
        <f t="shared" si="28"/>
        <v>0</v>
      </c>
      <c r="X133" s="47">
        <f t="shared" si="29"/>
        <v>0</v>
      </c>
      <c r="Y133" s="47">
        <f t="shared" si="30"/>
        <v>0</v>
      </c>
      <c r="Z133" s="47">
        <f t="shared" si="31"/>
        <v>0</v>
      </c>
      <c r="AA133" s="47">
        <f t="shared" si="32"/>
        <v>0</v>
      </c>
      <c r="AB133" s="47">
        <f t="shared" si="33"/>
        <v>0</v>
      </c>
      <c r="AC133" s="47">
        <f t="shared" si="34"/>
        <v>0</v>
      </c>
      <c r="AD133" s="47">
        <f t="shared" si="35"/>
        <v>0</v>
      </c>
      <c r="AE133" s="47">
        <f t="shared" si="36"/>
        <v>0</v>
      </c>
      <c r="AF133" s="48">
        <f t="shared" si="37"/>
        <v>0</v>
      </c>
    </row>
    <row r="134" spans="1:32" s="25" customFormat="1" x14ac:dyDescent="0.25">
      <c r="A134" s="152"/>
      <c r="B134" s="153"/>
      <c r="C134" s="155"/>
      <c r="D134" s="154"/>
      <c r="E134" s="97"/>
      <c r="F134" s="122">
        <f t="shared" si="15"/>
        <v>0</v>
      </c>
      <c r="G134" s="313">
        <f t="shared" si="38"/>
        <v>0</v>
      </c>
      <c r="H134" s="46">
        <f t="shared" si="39"/>
        <v>0</v>
      </c>
      <c r="I134" s="90">
        <f t="shared" si="16"/>
        <v>0</v>
      </c>
      <c r="J134" s="90">
        <f t="shared" si="17"/>
        <v>0</v>
      </c>
      <c r="K134" s="90">
        <f t="shared" si="18"/>
        <v>0</v>
      </c>
      <c r="L134" s="90">
        <f t="shared" si="41"/>
        <v>0</v>
      </c>
      <c r="M134" s="46">
        <f t="shared" si="19"/>
        <v>0</v>
      </c>
      <c r="N134" s="47">
        <f t="shared" si="20"/>
        <v>0</v>
      </c>
      <c r="O134" s="47">
        <f t="shared" si="21"/>
        <v>0</v>
      </c>
      <c r="P134" s="47">
        <f t="shared" si="22"/>
        <v>0</v>
      </c>
      <c r="Q134" s="47">
        <f t="shared" si="23"/>
        <v>0</v>
      </c>
      <c r="R134" s="47">
        <f t="shared" si="24"/>
        <v>0</v>
      </c>
      <c r="S134" s="47">
        <f t="shared" si="25"/>
        <v>0</v>
      </c>
      <c r="T134" s="47">
        <f t="shared" si="26"/>
        <v>0</v>
      </c>
      <c r="U134" s="47">
        <f t="shared" si="27"/>
        <v>0</v>
      </c>
      <c r="V134" s="47">
        <f t="shared" si="40"/>
        <v>0</v>
      </c>
      <c r="W134" s="47">
        <f t="shared" si="28"/>
        <v>0</v>
      </c>
      <c r="X134" s="47">
        <f t="shared" si="29"/>
        <v>0</v>
      </c>
      <c r="Y134" s="47">
        <f t="shared" si="30"/>
        <v>0</v>
      </c>
      <c r="Z134" s="47">
        <f t="shared" si="31"/>
        <v>0</v>
      </c>
      <c r="AA134" s="47">
        <f t="shared" si="32"/>
        <v>0</v>
      </c>
      <c r="AB134" s="47">
        <f t="shared" si="33"/>
        <v>0</v>
      </c>
      <c r="AC134" s="47">
        <f t="shared" si="34"/>
        <v>0</v>
      </c>
      <c r="AD134" s="47">
        <f t="shared" si="35"/>
        <v>0</v>
      </c>
      <c r="AE134" s="47">
        <f t="shared" si="36"/>
        <v>0</v>
      </c>
      <c r="AF134" s="48">
        <f t="shared" si="37"/>
        <v>0</v>
      </c>
    </row>
    <row r="135" spans="1:32" s="25" customFormat="1" x14ac:dyDescent="0.25">
      <c r="A135" s="152"/>
      <c r="B135" s="153"/>
      <c r="C135" s="155"/>
      <c r="D135" s="154"/>
      <c r="E135" s="97"/>
      <c r="F135" s="122">
        <f t="shared" si="15"/>
        <v>0</v>
      </c>
      <c r="G135" s="313">
        <f t="shared" si="38"/>
        <v>0</v>
      </c>
      <c r="H135" s="46">
        <f t="shared" si="39"/>
        <v>0</v>
      </c>
      <c r="I135" s="90">
        <f t="shared" si="16"/>
        <v>0</v>
      </c>
      <c r="J135" s="90">
        <f t="shared" si="17"/>
        <v>0</v>
      </c>
      <c r="K135" s="90">
        <f t="shared" si="18"/>
        <v>0</v>
      </c>
      <c r="L135" s="90">
        <f t="shared" si="41"/>
        <v>0</v>
      </c>
      <c r="M135" s="46">
        <f t="shared" si="19"/>
        <v>0</v>
      </c>
      <c r="N135" s="47">
        <f t="shared" si="20"/>
        <v>0</v>
      </c>
      <c r="O135" s="47">
        <f t="shared" si="21"/>
        <v>0</v>
      </c>
      <c r="P135" s="47">
        <f t="shared" si="22"/>
        <v>0</v>
      </c>
      <c r="Q135" s="47">
        <f t="shared" si="23"/>
        <v>0</v>
      </c>
      <c r="R135" s="47">
        <f t="shared" si="24"/>
        <v>0</v>
      </c>
      <c r="S135" s="47">
        <f t="shared" si="25"/>
        <v>0</v>
      </c>
      <c r="T135" s="47">
        <f t="shared" si="26"/>
        <v>0</v>
      </c>
      <c r="U135" s="47">
        <f t="shared" si="27"/>
        <v>0</v>
      </c>
      <c r="V135" s="47">
        <f t="shared" si="40"/>
        <v>0</v>
      </c>
      <c r="W135" s="47">
        <f t="shared" si="28"/>
        <v>0</v>
      </c>
      <c r="X135" s="47">
        <f t="shared" si="29"/>
        <v>0</v>
      </c>
      <c r="Y135" s="47">
        <f t="shared" si="30"/>
        <v>0</v>
      </c>
      <c r="Z135" s="47">
        <f t="shared" si="31"/>
        <v>0</v>
      </c>
      <c r="AA135" s="47">
        <f t="shared" si="32"/>
        <v>0</v>
      </c>
      <c r="AB135" s="47">
        <f t="shared" si="33"/>
        <v>0</v>
      </c>
      <c r="AC135" s="47">
        <f t="shared" si="34"/>
        <v>0</v>
      </c>
      <c r="AD135" s="47">
        <f t="shared" si="35"/>
        <v>0</v>
      </c>
      <c r="AE135" s="47">
        <f t="shared" si="36"/>
        <v>0</v>
      </c>
      <c r="AF135" s="48">
        <f t="shared" si="37"/>
        <v>0</v>
      </c>
    </row>
    <row r="136" spans="1:32" s="25" customFormat="1" x14ac:dyDescent="0.25">
      <c r="A136" s="152"/>
      <c r="B136" s="153"/>
      <c r="C136" s="155"/>
      <c r="D136" s="154"/>
      <c r="E136" s="97"/>
      <c r="F136" s="122">
        <f t="shared" si="15"/>
        <v>0</v>
      </c>
      <c r="G136" s="313">
        <f t="shared" si="38"/>
        <v>0</v>
      </c>
      <c r="H136" s="46">
        <f t="shared" si="39"/>
        <v>0</v>
      </c>
      <c r="I136" s="90">
        <f t="shared" si="16"/>
        <v>0</v>
      </c>
      <c r="J136" s="90">
        <f t="shared" si="17"/>
        <v>0</v>
      </c>
      <c r="K136" s="90">
        <f t="shared" si="18"/>
        <v>0</v>
      </c>
      <c r="L136" s="90">
        <f t="shared" si="41"/>
        <v>0</v>
      </c>
      <c r="M136" s="46">
        <f t="shared" si="19"/>
        <v>0</v>
      </c>
      <c r="N136" s="47">
        <f t="shared" si="20"/>
        <v>0</v>
      </c>
      <c r="O136" s="47">
        <f t="shared" si="21"/>
        <v>0</v>
      </c>
      <c r="P136" s="47">
        <f t="shared" si="22"/>
        <v>0</v>
      </c>
      <c r="Q136" s="47">
        <f t="shared" si="23"/>
        <v>0</v>
      </c>
      <c r="R136" s="47">
        <f t="shared" si="24"/>
        <v>0</v>
      </c>
      <c r="S136" s="47">
        <f t="shared" si="25"/>
        <v>0</v>
      </c>
      <c r="T136" s="47">
        <f t="shared" si="26"/>
        <v>0</v>
      </c>
      <c r="U136" s="47">
        <f t="shared" si="27"/>
        <v>0</v>
      </c>
      <c r="V136" s="47">
        <f t="shared" si="40"/>
        <v>0</v>
      </c>
      <c r="W136" s="47">
        <f t="shared" si="28"/>
        <v>0</v>
      </c>
      <c r="X136" s="47">
        <f t="shared" si="29"/>
        <v>0</v>
      </c>
      <c r="Y136" s="47">
        <f t="shared" si="30"/>
        <v>0</v>
      </c>
      <c r="Z136" s="47">
        <f t="shared" si="31"/>
        <v>0</v>
      </c>
      <c r="AA136" s="47">
        <f t="shared" si="32"/>
        <v>0</v>
      </c>
      <c r="AB136" s="47">
        <f t="shared" si="33"/>
        <v>0</v>
      </c>
      <c r="AC136" s="47">
        <f t="shared" si="34"/>
        <v>0</v>
      </c>
      <c r="AD136" s="47">
        <f t="shared" si="35"/>
        <v>0</v>
      </c>
      <c r="AE136" s="47">
        <f t="shared" si="36"/>
        <v>0</v>
      </c>
      <c r="AF136" s="48">
        <f t="shared" si="37"/>
        <v>0</v>
      </c>
    </row>
    <row r="137" spans="1:32" s="25" customFormat="1" x14ac:dyDescent="0.25">
      <c r="A137" s="152"/>
      <c r="B137" s="153"/>
      <c r="C137" s="155"/>
      <c r="D137" s="154"/>
      <c r="E137" s="97"/>
      <c r="F137" s="122">
        <f t="shared" si="15"/>
        <v>0</v>
      </c>
      <c r="G137" s="313">
        <f t="shared" si="38"/>
        <v>0</v>
      </c>
      <c r="H137" s="46">
        <f t="shared" si="39"/>
        <v>0</v>
      </c>
      <c r="I137" s="90">
        <f t="shared" si="16"/>
        <v>0</v>
      </c>
      <c r="J137" s="90">
        <f t="shared" si="17"/>
        <v>0</v>
      </c>
      <c r="K137" s="90">
        <f t="shared" si="18"/>
        <v>0</v>
      </c>
      <c r="L137" s="90">
        <f t="shared" si="41"/>
        <v>0</v>
      </c>
      <c r="M137" s="46">
        <f t="shared" si="19"/>
        <v>0</v>
      </c>
      <c r="N137" s="47">
        <f t="shared" si="20"/>
        <v>0</v>
      </c>
      <c r="O137" s="47">
        <f t="shared" si="21"/>
        <v>0</v>
      </c>
      <c r="P137" s="47">
        <f t="shared" si="22"/>
        <v>0</v>
      </c>
      <c r="Q137" s="47">
        <f t="shared" si="23"/>
        <v>0</v>
      </c>
      <c r="R137" s="47">
        <f t="shared" si="24"/>
        <v>0</v>
      </c>
      <c r="S137" s="47">
        <f t="shared" si="25"/>
        <v>0</v>
      </c>
      <c r="T137" s="47">
        <f t="shared" si="26"/>
        <v>0</v>
      </c>
      <c r="U137" s="47">
        <f t="shared" si="27"/>
        <v>0</v>
      </c>
      <c r="V137" s="47">
        <f t="shared" si="40"/>
        <v>0</v>
      </c>
      <c r="W137" s="47">
        <f t="shared" si="28"/>
        <v>0</v>
      </c>
      <c r="X137" s="47">
        <f t="shared" si="29"/>
        <v>0</v>
      </c>
      <c r="Y137" s="47">
        <f t="shared" si="30"/>
        <v>0</v>
      </c>
      <c r="Z137" s="47">
        <f t="shared" si="31"/>
        <v>0</v>
      </c>
      <c r="AA137" s="47">
        <f t="shared" si="32"/>
        <v>0</v>
      </c>
      <c r="AB137" s="47">
        <f t="shared" si="33"/>
        <v>0</v>
      </c>
      <c r="AC137" s="47">
        <f t="shared" si="34"/>
        <v>0</v>
      </c>
      <c r="AD137" s="47">
        <f t="shared" si="35"/>
        <v>0</v>
      </c>
      <c r="AE137" s="47">
        <f t="shared" si="36"/>
        <v>0</v>
      </c>
      <c r="AF137" s="48">
        <f t="shared" si="37"/>
        <v>0</v>
      </c>
    </row>
    <row r="138" spans="1:32" s="25" customFormat="1" x14ac:dyDescent="0.25">
      <c r="A138" s="152"/>
      <c r="B138" s="153"/>
      <c r="C138" s="155"/>
      <c r="D138" s="154"/>
      <c r="E138" s="97"/>
      <c r="F138" s="122">
        <f t="shared" si="15"/>
        <v>0</v>
      </c>
      <c r="G138" s="313">
        <f t="shared" si="38"/>
        <v>0</v>
      </c>
      <c r="H138" s="46">
        <f t="shared" si="39"/>
        <v>0</v>
      </c>
      <c r="I138" s="90">
        <f t="shared" si="16"/>
        <v>0</v>
      </c>
      <c r="J138" s="90">
        <f t="shared" si="17"/>
        <v>0</v>
      </c>
      <c r="K138" s="90">
        <f t="shared" si="18"/>
        <v>0</v>
      </c>
      <c r="L138" s="90">
        <f t="shared" si="41"/>
        <v>0</v>
      </c>
      <c r="M138" s="46">
        <f t="shared" si="19"/>
        <v>0</v>
      </c>
      <c r="N138" s="47">
        <f t="shared" si="20"/>
        <v>0</v>
      </c>
      <c r="O138" s="47">
        <f t="shared" si="21"/>
        <v>0</v>
      </c>
      <c r="P138" s="47">
        <f t="shared" si="22"/>
        <v>0</v>
      </c>
      <c r="Q138" s="47">
        <f t="shared" si="23"/>
        <v>0</v>
      </c>
      <c r="R138" s="47">
        <f t="shared" si="24"/>
        <v>0</v>
      </c>
      <c r="S138" s="47">
        <f t="shared" si="25"/>
        <v>0</v>
      </c>
      <c r="T138" s="47">
        <f t="shared" si="26"/>
        <v>0</v>
      </c>
      <c r="U138" s="47">
        <f t="shared" si="27"/>
        <v>0</v>
      </c>
      <c r="V138" s="47">
        <f t="shared" si="40"/>
        <v>0</v>
      </c>
      <c r="W138" s="47">
        <f t="shared" si="28"/>
        <v>0</v>
      </c>
      <c r="X138" s="47">
        <f t="shared" si="29"/>
        <v>0</v>
      </c>
      <c r="Y138" s="47">
        <f t="shared" si="30"/>
        <v>0</v>
      </c>
      <c r="Z138" s="47">
        <f t="shared" si="31"/>
        <v>0</v>
      </c>
      <c r="AA138" s="47">
        <f t="shared" si="32"/>
        <v>0</v>
      </c>
      <c r="AB138" s="47">
        <f t="shared" si="33"/>
        <v>0</v>
      </c>
      <c r="AC138" s="47">
        <f t="shared" si="34"/>
        <v>0</v>
      </c>
      <c r="AD138" s="47">
        <f t="shared" si="35"/>
        <v>0</v>
      </c>
      <c r="AE138" s="47">
        <f t="shared" si="36"/>
        <v>0</v>
      </c>
      <c r="AF138" s="48">
        <f t="shared" si="37"/>
        <v>0</v>
      </c>
    </row>
    <row r="139" spans="1:32" s="25" customFormat="1" x14ac:dyDescent="0.25">
      <c r="A139" s="152"/>
      <c r="B139" s="153"/>
      <c r="C139" s="155"/>
      <c r="D139" s="154"/>
      <c r="E139" s="97"/>
      <c r="F139" s="122">
        <f t="shared" si="15"/>
        <v>0</v>
      </c>
      <c r="G139" s="313">
        <f t="shared" si="38"/>
        <v>0</v>
      </c>
      <c r="H139" s="46">
        <f t="shared" si="39"/>
        <v>0</v>
      </c>
      <c r="I139" s="90">
        <f t="shared" si="16"/>
        <v>0</v>
      </c>
      <c r="J139" s="90">
        <f t="shared" si="17"/>
        <v>0</v>
      </c>
      <c r="K139" s="90">
        <f t="shared" si="18"/>
        <v>0</v>
      </c>
      <c r="L139" s="90">
        <f t="shared" si="41"/>
        <v>0</v>
      </c>
      <c r="M139" s="46">
        <f t="shared" si="19"/>
        <v>0</v>
      </c>
      <c r="N139" s="47">
        <f t="shared" si="20"/>
        <v>0</v>
      </c>
      <c r="O139" s="47">
        <f t="shared" si="21"/>
        <v>0</v>
      </c>
      <c r="P139" s="47">
        <f t="shared" si="22"/>
        <v>0</v>
      </c>
      <c r="Q139" s="47">
        <f t="shared" si="23"/>
        <v>0</v>
      </c>
      <c r="R139" s="47">
        <f t="shared" si="24"/>
        <v>0</v>
      </c>
      <c r="S139" s="47">
        <f t="shared" si="25"/>
        <v>0</v>
      </c>
      <c r="T139" s="47">
        <f t="shared" si="26"/>
        <v>0</v>
      </c>
      <c r="U139" s="47">
        <f t="shared" si="27"/>
        <v>0</v>
      </c>
      <c r="V139" s="47">
        <f t="shared" si="40"/>
        <v>0</v>
      </c>
      <c r="W139" s="47">
        <f t="shared" si="28"/>
        <v>0</v>
      </c>
      <c r="X139" s="47">
        <f t="shared" si="29"/>
        <v>0</v>
      </c>
      <c r="Y139" s="47">
        <f t="shared" si="30"/>
        <v>0</v>
      </c>
      <c r="Z139" s="47">
        <f t="shared" si="31"/>
        <v>0</v>
      </c>
      <c r="AA139" s="47">
        <f t="shared" si="32"/>
        <v>0</v>
      </c>
      <c r="AB139" s="47">
        <f t="shared" si="33"/>
        <v>0</v>
      </c>
      <c r="AC139" s="47">
        <f t="shared" si="34"/>
        <v>0</v>
      </c>
      <c r="AD139" s="47">
        <f t="shared" si="35"/>
        <v>0</v>
      </c>
      <c r="AE139" s="47">
        <f t="shared" si="36"/>
        <v>0</v>
      </c>
      <c r="AF139" s="48">
        <f t="shared" si="37"/>
        <v>0</v>
      </c>
    </row>
    <row r="140" spans="1:32" s="25" customFormat="1" x14ac:dyDescent="0.25">
      <c r="A140" s="152"/>
      <c r="B140" s="153"/>
      <c r="C140" s="155"/>
      <c r="D140" s="154"/>
      <c r="E140" s="97"/>
      <c r="F140" s="122">
        <f t="shared" si="15"/>
        <v>0</v>
      </c>
      <c r="G140" s="313">
        <f t="shared" si="38"/>
        <v>0</v>
      </c>
      <c r="H140" s="46">
        <f t="shared" si="39"/>
        <v>0</v>
      </c>
      <c r="I140" s="90">
        <f t="shared" si="16"/>
        <v>0</v>
      </c>
      <c r="J140" s="90">
        <f t="shared" si="17"/>
        <v>0</v>
      </c>
      <c r="K140" s="90">
        <f t="shared" si="18"/>
        <v>0</v>
      </c>
      <c r="L140" s="90">
        <f t="shared" si="41"/>
        <v>0</v>
      </c>
      <c r="M140" s="46">
        <f t="shared" si="19"/>
        <v>0</v>
      </c>
      <c r="N140" s="47">
        <f t="shared" si="20"/>
        <v>0</v>
      </c>
      <c r="O140" s="47">
        <f t="shared" si="21"/>
        <v>0</v>
      </c>
      <c r="P140" s="47">
        <f t="shared" si="22"/>
        <v>0</v>
      </c>
      <c r="Q140" s="47">
        <f t="shared" si="23"/>
        <v>0</v>
      </c>
      <c r="R140" s="47">
        <f t="shared" si="24"/>
        <v>0</v>
      </c>
      <c r="S140" s="47">
        <f t="shared" si="25"/>
        <v>0</v>
      </c>
      <c r="T140" s="47">
        <f t="shared" si="26"/>
        <v>0</v>
      </c>
      <c r="U140" s="47">
        <f t="shared" si="27"/>
        <v>0</v>
      </c>
      <c r="V140" s="47">
        <f t="shared" si="40"/>
        <v>0</v>
      </c>
      <c r="W140" s="47">
        <f t="shared" si="28"/>
        <v>0</v>
      </c>
      <c r="X140" s="47">
        <f t="shared" si="29"/>
        <v>0</v>
      </c>
      <c r="Y140" s="47">
        <f t="shared" si="30"/>
        <v>0</v>
      </c>
      <c r="Z140" s="47">
        <f t="shared" si="31"/>
        <v>0</v>
      </c>
      <c r="AA140" s="47">
        <f t="shared" si="32"/>
        <v>0</v>
      </c>
      <c r="AB140" s="47">
        <f t="shared" si="33"/>
        <v>0</v>
      </c>
      <c r="AC140" s="47">
        <f t="shared" si="34"/>
        <v>0</v>
      </c>
      <c r="AD140" s="47">
        <f t="shared" si="35"/>
        <v>0</v>
      </c>
      <c r="AE140" s="47">
        <f t="shared" si="36"/>
        <v>0</v>
      </c>
      <c r="AF140" s="48">
        <f t="shared" si="37"/>
        <v>0</v>
      </c>
    </row>
    <row r="141" spans="1:32" s="25" customFormat="1" x14ac:dyDescent="0.25">
      <c r="A141" s="152"/>
      <c r="B141" s="153"/>
      <c r="C141" s="155"/>
      <c r="D141" s="154"/>
      <c r="E141" s="97"/>
      <c r="F141" s="122">
        <f t="shared" si="15"/>
        <v>0</v>
      </c>
      <c r="G141" s="313">
        <f t="shared" si="38"/>
        <v>0</v>
      </c>
      <c r="H141" s="46">
        <f t="shared" si="39"/>
        <v>0</v>
      </c>
      <c r="I141" s="90">
        <f t="shared" si="16"/>
        <v>0</v>
      </c>
      <c r="J141" s="90">
        <f t="shared" si="17"/>
        <v>0</v>
      </c>
      <c r="K141" s="90">
        <f t="shared" si="18"/>
        <v>0</v>
      </c>
      <c r="L141" s="90">
        <f t="shared" si="41"/>
        <v>0</v>
      </c>
      <c r="M141" s="46">
        <f t="shared" si="19"/>
        <v>0</v>
      </c>
      <c r="N141" s="47">
        <f t="shared" si="20"/>
        <v>0</v>
      </c>
      <c r="O141" s="47">
        <f t="shared" si="21"/>
        <v>0</v>
      </c>
      <c r="P141" s="47">
        <f t="shared" si="22"/>
        <v>0</v>
      </c>
      <c r="Q141" s="47">
        <f t="shared" si="23"/>
        <v>0</v>
      </c>
      <c r="R141" s="47">
        <f t="shared" si="24"/>
        <v>0</v>
      </c>
      <c r="S141" s="47">
        <f t="shared" si="25"/>
        <v>0</v>
      </c>
      <c r="T141" s="47">
        <f t="shared" si="26"/>
        <v>0</v>
      </c>
      <c r="U141" s="47">
        <f t="shared" si="27"/>
        <v>0</v>
      </c>
      <c r="V141" s="47">
        <f t="shared" si="40"/>
        <v>0</v>
      </c>
      <c r="W141" s="47">
        <f t="shared" si="28"/>
        <v>0</v>
      </c>
      <c r="X141" s="47">
        <f t="shared" si="29"/>
        <v>0</v>
      </c>
      <c r="Y141" s="47">
        <f t="shared" si="30"/>
        <v>0</v>
      </c>
      <c r="Z141" s="47">
        <f t="shared" si="31"/>
        <v>0</v>
      </c>
      <c r="AA141" s="47">
        <f t="shared" si="32"/>
        <v>0</v>
      </c>
      <c r="AB141" s="47">
        <f t="shared" si="33"/>
        <v>0</v>
      </c>
      <c r="AC141" s="47">
        <f t="shared" si="34"/>
        <v>0</v>
      </c>
      <c r="AD141" s="47">
        <f t="shared" si="35"/>
        <v>0</v>
      </c>
      <c r="AE141" s="47">
        <f t="shared" si="36"/>
        <v>0</v>
      </c>
      <c r="AF141" s="48">
        <f t="shared" si="37"/>
        <v>0</v>
      </c>
    </row>
    <row r="142" spans="1:32" s="25" customFormat="1" x14ac:dyDescent="0.25">
      <c r="A142" s="152"/>
      <c r="B142" s="153"/>
      <c r="C142" s="155"/>
      <c r="D142" s="154"/>
      <c r="E142" s="97"/>
      <c r="F142" s="122">
        <f t="shared" si="15"/>
        <v>0</v>
      </c>
      <c r="G142" s="313">
        <f t="shared" si="38"/>
        <v>0</v>
      </c>
      <c r="H142" s="46">
        <f t="shared" si="39"/>
        <v>0</v>
      </c>
      <c r="I142" s="90">
        <f t="shared" si="16"/>
        <v>0</v>
      </c>
      <c r="J142" s="90">
        <f t="shared" si="17"/>
        <v>0</v>
      </c>
      <c r="K142" s="90">
        <f t="shared" si="18"/>
        <v>0</v>
      </c>
      <c r="L142" s="90">
        <f t="shared" si="41"/>
        <v>0</v>
      </c>
      <c r="M142" s="46">
        <f t="shared" si="19"/>
        <v>0</v>
      </c>
      <c r="N142" s="47">
        <f t="shared" si="20"/>
        <v>0</v>
      </c>
      <c r="O142" s="47">
        <f t="shared" si="21"/>
        <v>0</v>
      </c>
      <c r="P142" s="47">
        <f t="shared" si="22"/>
        <v>0</v>
      </c>
      <c r="Q142" s="47">
        <f t="shared" si="23"/>
        <v>0</v>
      </c>
      <c r="R142" s="47">
        <f t="shared" si="24"/>
        <v>0</v>
      </c>
      <c r="S142" s="47">
        <f t="shared" si="25"/>
        <v>0</v>
      </c>
      <c r="T142" s="47">
        <f t="shared" si="26"/>
        <v>0</v>
      </c>
      <c r="U142" s="47">
        <f t="shared" si="27"/>
        <v>0</v>
      </c>
      <c r="V142" s="47">
        <f t="shared" si="40"/>
        <v>0</v>
      </c>
      <c r="W142" s="47">
        <f t="shared" si="28"/>
        <v>0</v>
      </c>
      <c r="X142" s="47">
        <f t="shared" si="29"/>
        <v>0</v>
      </c>
      <c r="Y142" s="47">
        <f t="shared" si="30"/>
        <v>0</v>
      </c>
      <c r="Z142" s="47">
        <f t="shared" si="31"/>
        <v>0</v>
      </c>
      <c r="AA142" s="47">
        <f t="shared" si="32"/>
        <v>0</v>
      </c>
      <c r="AB142" s="47">
        <f t="shared" si="33"/>
        <v>0</v>
      </c>
      <c r="AC142" s="47">
        <f t="shared" si="34"/>
        <v>0</v>
      </c>
      <c r="AD142" s="47">
        <f t="shared" si="35"/>
        <v>0</v>
      </c>
      <c r="AE142" s="47">
        <f t="shared" si="36"/>
        <v>0</v>
      </c>
      <c r="AF142" s="48">
        <f t="shared" si="37"/>
        <v>0</v>
      </c>
    </row>
    <row r="143" spans="1:32" s="25" customFormat="1" x14ac:dyDescent="0.25">
      <c r="A143" s="152"/>
      <c r="B143" s="153"/>
      <c r="C143" s="155"/>
      <c r="D143" s="154"/>
      <c r="E143" s="97"/>
      <c r="F143" s="122">
        <f t="shared" si="15"/>
        <v>0</v>
      </c>
      <c r="G143" s="313">
        <f t="shared" si="38"/>
        <v>0</v>
      </c>
      <c r="H143" s="46">
        <f t="shared" si="39"/>
        <v>0</v>
      </c>
      <c r="I143" s="90">
        <f t="shared" si="16"/>
        <v>0</v>
      </c>
      <c r="J143" s="90">
        <f t="shared" si="17"/>
        <v>0</v>
      </c>
      <c r="K143" s="90">
        <f t="shared" si="18"/>
        <v>0</v>
      </c>
      <c r="L143" s="90">
        <f t="shared" si="41"/>
        <v>0</v>
      </c>
      <c r="M143" s="46">
        <f t="shared" si="19"/>
        <v>0</v>
      </c>
      <c r="N143" s="47">
        <f t="shared" si="20"/>
        <v>0</v>
      </c>
      <c r="O143" s="47">
        <f t="shared" si="21"/>
        <v>0</v>
      </c>
      <c r="P143" s="47">
        <f t="shared" si="22"/>
        <v>0</v>
      </c>
      <c r="Q143" s="47">
        <f t="shared" si="23"/>
        <v>0</v>
      </c>
      <c r="R143" s="47">
        <f t="shared" si="24"/>
        <v>0</v>
      </c>
      <c r="S143" s="47">
        <f t="shared" si="25"/>
        <v>0</v>
      </c>
      <c r="T143" s="47">
        <f t="shared" si="26"/>
        <v>0</v>
      </c>
      <c r="U143" s="47">
        <f t="shared" si="27"/>
        <v>0</v>
      </c>
      <c r="V143" s="47">
        <f t="shared" si="40"/>
        <v>0</v>
      </c>
      <c r="W143" s="47">
        <f t="shared" si="28"/>
        <v>0</v>
      </c>
      <c r="X143" s="47">
        <f t="shared" si="29"/>
        <v>0</v>
      </c>
      <c r="Y143" s="47">
        <f t="shared" si="30"/>
        <v>0</v>
      </c>
      <c r="Z143" s="47">
        <f t="shared" si="31"/>
        <v>0</v>
      </c>
      <c r="AA143" s="47">
        <f t="shared" si="32"/>
        <v>0</v>
      </c>
      <c r="AB143" s="47">
        <f t="shared" si="33"/>
        <v>0</v>
      </c>
      <c r="AC143" s="47">
        <f t="shared" si="34"/>
        <v>0</v>
      </c>
      <c r="AD143" s="47">
        <f t="shared" si="35"/>
        <v>0</v>
      </c>
      <c r="AE143" s="47">
        <f t="shared" si="36"/>
        <v>0</v>
      </c>
      <c r="AF143" s="48">
        <f t="shared" si="37"/>
        <v>0</v>
      </c>
    </row>
    <row r="144" spans="1:32" s="25" customFormat="1" x14ac:dyDescent="0.25">
      <c r="A144" s="152"/>
      <c r="B144" s="153"/>
      <c r="C144" s="155"/>
      <c r="D144" s="154"/>
      <c r="E144" s="97"/>
      <c r="F144" s="122">
        <f t="shared" si="15"/>
        <v>0</v>
      </c>
      <c r="G144" s="313">
        <f t="shared" si="38"/>
        <v>0</v>
      </c>
      <c r="H144" s="46">
        <f t="shared" si="39"/>
        <v>0</v>
      </c>
      <c r="I144" s="90">
        <f t="shared" si="16"/>
        <v>0</v>
      </c>
      <c r="J144" s="90">
        <f t="shared" si="17"/>
        <v>0</v>
      </c>
      <c r="K144" s="90">
        <f t="shared" si="18"/>
        <v>0</v>
      </c>
      <c r="L144" s="90">
        <f t="shared" si="41"/>
        <v>0</v>
      </c>
      <c r="M144" s="46">
        <f t="shared" si="19"/>
        <v>0</v>
      </c>
      <c r="N144" s="47">
        <f t="shared" si="20"/>
        <v>0</v>
      </c>
      <c r="O144" s="47">
        <f t="shared" si="21"/>
        <v>0</v>
      </c>
      <c r="P144" s="47">
        <f t="shared" si="22"/>
        <v>0</v>
      </c>
      <c r="Q144" s="47">
        <f t="shared" si="23"/>
        <v>0</v>
      </c>
      <c r="R144" s="47">
        <f t="shared" si="24"/>
        <v>0</v>
      </c>
      <c r="S144" s="47">
        <f t="shared" si="25"/>
        <v>0</v>
      </c>
      <c r="T144" s="47">
        <f t="shared" si="26"/>
        <v>0</v>
      </c>
      <c r="U144" s="47">
        <f t="shared" si="27"/>
        <v>0</v>
      </c>
      <c r="V144" s="47">
        <f t="shared" si="40"/>
        <v>0</v>
      </c>
      <c r="W144" s="47">
        <f t="shared" si="28"/>
        <v>0</v>
      </c>
      <c r="X144" s="47">
        <f t="shared" si="29"/>
        <v>0</v>
      </c>
      <c r="Y144" s="47">
        <f t="shared" si="30"/>
        <v>0</v>
      </c>
      <c r="Z144" s="47">
        <f t="shared" si="31"/>
        <v>0</v>
      </c>
      <c r="AA144" s="47">
        <f t="shared" si="32"/>
        <v>0</v>
      </c>
      <c r="AB144" s="47">
        <f t="shared" si="33"/>
        <v>0</v>
      </c>
      <c r="AC144" s="47">
        <f t="shared" si="34"/>
        <v>0</v>
      </c>
      <c r="AD144" s="47">
        <f t="shared" si="35"/>
        <v>0</v>
      </c>
      <c r="AE144" s="47">
        <f t="shared" si="36"/>
        <v>0</v>
      </c>
      <c r="AF144" s="48">
        <f t="shared" si="37"/>
        <v>0</v>
      </c>
    </row>
    <row r="145" spans="1:33" s="25" customFormat="1" x14ac:dyDescent="0.25">
      <c r="A145" s="152"/>
      <c r="B145" s="153"/>
      <c r="C145" s="155"/>
      <c r="D145" s="154"/>
      <c r="E145" s="97"/>
      <c r="F145" s="122">
        <f t="shared" si="15"/>
        <v>0</v>
      </c>
      <c r="G145" s="313">
        <f t="shared" si="38"/>
        <v>0</v>
      </c>
      <c r="H145" s="46">
        <f t="shared" si="39"/>
        <v>0</v>
      </c>
      <c r="I145" s="90">
        <f t="shared" si="16"/>
        <v>0</v>
      </c>
      <c r="J145" s="90">
        <f t="shared" si="17"/>
        <v>0</v>
      </c>
      <c r="K145" s="90">
        <f t="shared" si="18"/>
        <v>0</v>
      </c>
      <c r="L145" s="90">
        <f t="shared" si="41"/>
        <v>0</v>
      </c>
      <c r="M145" s="46">
        <f t="shared" si="19"/>
        <v>0</v>
      </c>
      <c r="N145" s="47">
        <f t="shared" si="20"/>
        <v>0</v>
      </c>
      <c r="O145" s="47">
        <f t="shared" si="21"/>
        <v>0</v>
      </c>
      <c r="P145" s="47">
        <f t="shared" si="22"/>
        <v>0</v>
      </c>
      <c r="Q145" s="47">
        <f t="shared" si="23"/>
        <v>0</v>
      </c>
      <c r="R145" s="47">
        <f t="shared" si="24"/>
        <v>0</v>
      </c>
      <c r="S145" s="47">
        <f t="shared" si="25"/>
        <v>0</v>
      </c>
      <c r="T145" s="47">
        <f t="shared" si="26"/>
        <v>0</v>
      </c>
      <c r="U145" s="47">
        <f t="shared" si="27"/>
        <v>0</v>
      </c>
      <c r="V145" s="47">
        <f t="shared" si="40"/>
        <v>0</v>
      </c>
      <c r="W145" s="47">
        <f t="shared" si="28"/>
        <v>0</v>
      </c>
      <c r="X145" s="47">
        <f t="shared" si="29"/>
        <v>0</v>
      </c>
      <c r="Y145" s="47">
        <f t="shared" si="30"/>
        <v>0</v>
      </c>
      <c r="Z145" s="47">
        <f t="shared" si="31"/>
        <v>0</v>
      </c>
      <c r="AA145" s="47">
        <f t="shared" si="32"/>
        <v>0</v>
      </c>
      <c r="AB145" s="47">
        <f t="shared" si="33"/>
        <v>0</v>
      </c>
      <c r="AC145" s="47">
        <f t="shared" si="34"/>
        <v>0</v>
      </c>
      <c r="AD145" s="47">
        <f t="shared" si="35"/>
        <v>0</v>
      </c>
      <c r="AE145" s="47">
        <f t="shared" si="36"/>
        <v>0</v>
      </c>
      <c r="AF145" s="48">
        <f t="shared" si="37"/>
        <v>0</v>
      </c>
    </row>
    <row r="146" spans="1:33" s="25" customFormat="1" ht="15.75" thickBot="1" x14ac:dyDescent="0.3">
      <c r="A146" s="156"/>
      <c r="B146" s="157"/>
      <c r="C146" s="158"/>
      <c r="D146" s="159"/>
      <c r="E146" s="104"/>
      <c r="F146" s="122">
        <f t="shared" ref="F146" si="42">IF(OR(C146="Ass",C146="int",C146="ImF"),0,E146-E146/1.095)</f>
        <v>0</v>
      </c>
      <c r="G146" s="313">
        <f t="shared" si="38"/>
        <v>0</v>
      </c>
      <c r="H146" s="46">
        <f t="shared" si="39"/>
        <v>0</v>
      </c>
      <c r="I146" s="90">
        <f t="shared" si="16"/>
        <v>0</v>
      </c>
      <c r="J146" s="90">
        <f t="shared" si="17"/>
        <v>0</v>
      </c>
      <c r="K146" s="90">
        <f t="shared" si="18"/>
        <v>0</v>
      </c>
      <c r="L146" s="90">
        <f t="shared" si="41"/>
        <v>0</v>
      </c>
      <c r="M146" s="46">
        <f t="shared" si="19"/>
        <v>0</v>
      </c>
      <c r="N146" s="47">
        <f t="shared" si="20"/>
        <v>0</v>
      </c>
      <c r="O146" s="47">
        <f t="shared" si="21"/>
        <v>0</v>
      </c>
      <c r="P146" s="47">
        <f t="shared" si="22"/>
        <v>0</v>
      </c>
      <c r="Q146" s="47">
        <f t="shared" si="23"/>
        <v>0</v>
      </c>
      <c r="R146" s="47">
        <f t="shared" si="24"/>
        <v>0</v>
      </c>
      <c r="S146" s="47">
        <f t="shared" si="25"/>
        <v>0</v>
      </c>
      <c r="T146" s="47">
        <f t="shared" si="26"/>
        <v>0</v>
      </c>
      <c r="U146" s="47">
        <f t="shared" si="27"/>
        <v>0</v>
      </c>
      <c r="V146" s="47">
        <f t="shared" si="40"/>
        <v>0</v>
      </c>
      <c r="W146" s="47">
        <f t="shared" si="28"/>
        <v>0</v>
      </c>
      <c r="X146" s="47">
        <f t="shared" si="29"/>
        <v>0</v>
      </c>
      <c r="Y146" s="47">
        <f t="shared" si="30"/>
        <v>0</v>
      </c>
      <c r="Z146" s="47">
        <f t="shared" si="31"/>
        <v>0</v>
      </c>
      <c r="AA146" s="47">
        <f t="shared" si="32"/>
        <v>0</v>
      </c>
      <c r="AB146" s="47">
        <f t="shared" si="33"/>
        <v>0</v>
      </c>
      <c r="AC146" s="47">
        <f t="shared" si="34"/>
        <v>0</v>
      </c>
      <c r="AD146" s="47">
        <f t="shared" si="35"/>
        <v>0</v>
      </c>
      <c r="AE146" s="47">
        <f t="shared" si="36"/>
        <v>0</v>
      </c>
      <c r="AF146" s="48">
        <f t="shared" si="37"/>
        <v>0</v>
      </c>
    </row>
    <row r="147" spans="1:33" s="25" customFormat="1" x14ac:dyDescent="0.25">
      <c r="A147" s="167"/>
      <c r="B147" s="168"/>
      <c r="C147" s="115"/>
      <c r="D147" s="169"/>
      <c r="E147" s="115"/>
      <c r="F147" s="115"/>
      <c r="G147" s="170"/>
      <c r="H147" s="229"/>
      <c r="I147" s="115"/>
      <c r="J147" s="115"/>
      <c r="K147" s="115"/>
      <c r="L147" s="230"/>
      <c r="M147" s="231"/>
      <c r="N147" s="232"/>
      <c r="O147" s="232"/>
      <c r="P147" s="232"/>
      <c r="Q147" s="232"/>
      <c r="R147" s="232"/>
      <c r="S147" s="232"/>
      <c r="T147" s="232"/>
      <c r="U147" s="232"/>
      <c r="V147" s="232"/>
      <c r="W147" s="232"/>
      <c r="X147" s="232"/>
      <c r="Y147" s="232"/>
      <c r="Z147" s="232"/>
      <c r="AA147" s="232"/>
      <c r="AB147" s="232"/>
      <c r="AC147" s="232"/>
      <c r="AD147" s="232"/>
      <c r="AE147" s="232"/>
      <c r="AF147" s="233"/>
    </row>
    <row r="148" spans="1:33" ht="15.75" thickBot="1" x14ac:dyDescent="0.3">
      <c r="A148" s="171" t="s">
        <v>8</v>
      </c>
      <c r="B148" s="172"/>
      <c r="C148" s="50"/>
      <c r="D148" s="173"/>
      <c r="E148" s="50">
        <f t="shared" ref="E148:AF148" si="43">SUM(E112:E146)</f>
        <v>9187.56</v>
      </c>
      <c r="F148" s="50">
        <f t="shared" si="43"/>
        <v>718.67890410958887</v>
      </c>
      <c r="G148" s="51">
        <f t="shared" si="43"/>
        <v>398.56529028049579</v>
      </c>
      <c r="H148" s="49">
        <f t="shared" si="43"/>
        <v>8070.3158056099146</v>
      </c>
      <c r="I148" s="50">
        <f>SUM(I112:I146)</f>
        <v>9003.307499999999</v>
      </c>
      <c r="J148" s="50">
        <f t="shared" si="43"/>
        <v>702.69352739726014</v>
      </c>
      <c r="K148" s="50">
        <f t="shared" si="43"/>
        <v>390.55257012393997</v>
      </c>
      <c r="L148" s="51">
        <f t="shared" si="43"/>
        <v>7910.0614024788001</v>
      </c>
      <c r="M148" s="49">
        <f t="shared" si="43"/>
        <v>2696.238312676669</v>
      </c>
      <c r="N148" s="50">
        <f t="shared" si="43"/>
        <v>0</v>
      </c>
      <c r="O148" s="50">
        <f t="shared" si="43"/>
        <v>29.98912807131985</v>
      </c>
      <c r="P148" s="50">
        <f t="shared" si="43"/>
        <v>97.19069362904979</v>
      </c>
      <c r="Q148" s="50">
        <f t="shared" si="43"/>
        <v>99.01</v>
      </c>
      <c r="R148" s="50">
        <f t="shared" si="43"/>
        <v>0</v>
      </c>
      <c r="S148" s="50">
        <f t="shared" si="43"/>
        <v>1304.6314416177429</v>
      </c>
      <c r="T148" s="50">
        <f t="shared" si="43"/>
        <v>38.50402261361166</v>
      </c>
      <c r="U148" s="50">
        <f t="shared" si="43"/>
        <v>266.51228527940856</v>
      </c>
      <c r="V148" s="50">
        <f t="shared" si="43"/>
        <v>766.50476190476195</v>
      </c>
      <c r="W148" s="50">
        <f t="shared" si="43"/>
        <v>82.82670145683845</v>
      </c>
      <c r="X148" s="50">
        <f t="shared" si="43"/>
        <v>46.688410524026963</v>
      </c>
      <c r="Y148" s="50">
        <f t="shared" si="43"/>
        <v>695.89041095890411</v>
      </c>
      <c r="Z148" s="50">
        <f t="shared" si="43"/>
        <v>0</v>
      </c>
      <c r="AA148" s="50">
        <f t="shared" si="43"/>
        <v>0</v>
      </c>
      <c r="AB148" s="50">
        <f t="shared" si="43"/>
        <v>20.447923461622093</v>
      </c>
      <c r="AC148" s="50">
        <f t="shared" si="43"/>
        <v>260.92628832354859</v>
      </c>
      <c r="AD148" s="50">
        <f t="shared" si="43"/>
        <v>4.6966731898238745</v>
      </c>
      <c r="AE148" s="50">
        <f t="shared" si="43"/>
        <v>1500.0043487714722</v>
      </c>
      <c r="AF148" s="51">
        <f t="shared" si="43"/>
        <v>0</v>
      </c>
      <c r="AG148" s="23"/>
    </row>
    <row r="149" spans="1:33" x14ac:dyDescent="0.25">
      <c r="A149" s="244"/>
      <c r="B149" s="245"/>
      <c r="C149" s="47"/>
      <c r="D149" s="246"/>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23"/>
    </row>
    <row r="150" spans="1:33" x14ac:dyDescent="0.25">
      <c r="A150" s="244"/>
      <c r="B150" s="245"/>
      <c r="C150" s="47"/>
      <c r="D150" s="246"/>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23"/>
    </row>
    <row r="151" spans="1:33" ht="23.25" x14ac:dyDescent="0.35">
      <c r="A151" s="482" t="s">
        <v>250</v>
      </c>
      <c r="B151" s="482"/>
      <c r="C151" s="482" t="s">
        <v>11</v>
      </c>
      <c r="D151" s="482"/>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23"/>
    </row>
    <row r="152" spans="1:33" x14ac:dyDescent="0.25">
      <c r="A152" s="468" t="s">
        <v>172</v>
      </c>
      <c r="B152" s="468"/>
      <c r="C152" s="260" t="s">
        <v>251</v>
      </c>
      <c r="D152" s="246"/>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23"/>
    </row>
    <row r="153" spans="1:33" x14ac:dyDescent="0.25">
      <c r="A153" s="468" t="s">
        <v>173</v>
      </c>
      <c r="B153" s="468"/>
      <c r="C153" s="261" t="s">
        <v>252</v>
      </c>
      <c r="D153" s="246"/>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23"/>
    </row>
    <row r="154" spans="1:33" x14ac:dyDescent="0.25">
      <c r="A154" s="468" t="s">
        <v>254</v>
      </c>
      <c r="B154" s="468"/>
      <c r="C154" s="262" t="s">
        <v>253</v>
      </c>
      <c r="D154" s="246"/>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23"/>
    </row>
    <row r="155" spans="1:33" x14ac:dyDescent="0.25">
      <c r="A155" s="468" t="s">
        <v>262</v>
      </c>
      <c r="B155" s="468"/>
      <c r="C155" s="263" t="s">
        <v>255</v>
      </c>
      <c r="D155" s="246"/>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23"/>
    </row>
    <row r="156" spans="1:33" x14ac:dyDescent="0.25">
      <c r="A156" s="468" t="s">
        <v>259</v>
      </c>
      <c r="B156" s="468"/>
      <c r="C156" s="264" t="s">
        <v>256</v>
      </c>
      <c r="D156" s="246"/>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23"/>
    </row>
    <row r="157" spans="1:33" x14ac:dyDescent="0.25">
      <c r="A157" s="468" t="s">
        <v>291</v>
      </c>
      <c r="B157" s="468"/>
      <c r="C157" s="265" t="s">
        <v>264</v>
      </c>
      <c r="D157" s="246"/>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23"/>
    </row>
    <row r="158" spans="1:33" x14ac:dyDescent="0.25">
      <c r="A158" s="468" t="s">
        <v>292</v>
      </c>
      <c r="B158" s="468"/>
      <c r="C158" s="266" t="s">
        <v>257</v>
      </c>
      <c r="D158" s="246"/>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23"/>
    </row>
    <row r="159" spans="1:33" x14ac:dyDescent="0.25">
      <c r="A159" s="468" t="s">
        <v>258</v>
      </c>
      <c r="B159" s="468"/>
      <c r="C159" s="267" t="s">
        <v>263</v>
      </c>
      <c r="D159" s="246"/>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23"/>
    </row>
    <row r="160" spans="1:33" x14ac:dyDescent="0.25">
      <c r="A160" s="240"/>
      <c r="B160" s="240"/>
      <c r="C160" s="274"/>
      <c r="D160" s="246"/>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23"/>
    </row>
    <row r="161" spans="1:33" ht="15.75" thickBot="1" x14ac:dyDescent="0.3">
      <c r="A161" s="240"/>
      <c r="B161" s="240"/>
      <c r="C161" s="274"/>
      <c r="D161" s="246"/>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23"/>
    </row>
    <row r="162" spans="1:33" ht="19.5" thickBot="1" x14ac:dyDescent="0.35">
      <c r="A162" s="240"/>
      <c r="B162" s="489" t="s">
        <v>260</v>
      </c>
      <c r="C162" s="490"/>
      <c r="D162" s="246"/>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23"/>
    </row>
    <row r="163" spans="1:33" x14ac:dyDescent="0.25">
      <c r="A163" s="240"/>
      <c r="B163" s="126" t="s">
        <v>170</v>
      </c>
      <c r="C163" s="282">
        <v>20</v>
      </c>
      <c r="D163" s="246"/>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23"/>
    </row>
    <row r="164" spans="1:33" x14ac:dyDescent="0.25">
      <c r="A164" s="240"/>
      <c r="B164" s="127" t="s">
        <v>171</v>
      </c>
      <c r="C164" s="283">
        <v>60</v>
      </c>
      <c r="D164" s="246"/>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23"/>
    </row>
    <row r="165" spans="1:33" ht="45.75" thickBot="1" x14ac:dyDescent="0.3">
      <c r="A165" s="240"/>
      <c r="B165" s="278" t="s">
        <v>297</v>
      </c>
      <c r="C165" s="281">
        <f>C163/C164</f>
        <v>0.33333333333333331</v>
      </c>
      <c r="D165" s="279"/>
      <c r="E165" s="280"/>
      <c r="F165" s="280"/>
      <c r="G165" s="280"/>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23"/>
    </row>
    <row r="166" spans="1:33" x14ac:dyDescent="0.25">
      <c r="A166" s="240"/>
      <c r="B166" s="240"/>
      <c r="C166" s="277"/>
      <c r="D166" s="246"/>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23"/>
    </row>
    <row r="167" spans="1:33" x14ac:dyDescent="0.25">
      <c r="A167" s="240"/>
      <c r="B167" s="458" t="s">
        <v>261</v>
      </c>
      <c r="C167" s="458"/>
      <c r="D167" s="458"/>
      <c r="E167" s="458"/>
      <c r="F167" s="458"/>
      <c r="G167" s="458"/>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23"/>
    </row>
    <row r="168" spans="1:33" ht="15.75" thickBot="1" x14ac:dyDescent="0.3">
      <c r="A168" s="244"/>
      <c r="B168" s="245"/>
      <c r="C168" s="47"/>
      <c r="D168" s="246"/>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23"/>
    </row>
    <row r="169" spans="1:33" ht="27" thickBot="1" x14ac:dyDescent="0.45">
      <c r="A169" s="483" t="s">
        <v>248</v>
      </c>
      <c r="B169" s="484"/>
      <c r="C169" s="484"/>
      <c r="D169" s="484"/>
      <c r="E169" s="484"/>
      <c r="F169" s="314"/>
      <c r="G169" s="315"/>
      <c r="H169" s="47"/>
      <c r="I169" s="485" t="s">
        <v>275</v>
      </c>
      <c r="J169" s="486"/>
      <c r="K169" s="486"/>
      <c r="L169" s="487"/>
      <c r="M169" s="47"/>
      <c r="N169" s="47"/>
      <c r="O169" s="47"/>
      <c r="P169" s="47"/>
      <c r="Q169" s="47"/>
      <c r="R169" s="47"/>
      <c r="S169" s="47"/>
      <c r="T169" s="47"/>
      <c r="U169" s="47"/>
      <c r="V169" s="47"/>
      <c r="W169" s="47"/>
      <c r="X169" s="47"/>
      <c r="Y169" s="47"/>
      <c r="Z169" s="47"/>
      <c r="AA169" s="47"/>
      <c r="AB169" s="47"/>
      <c r="AC169" s="47"/>
      <c r="AD169" s="47"/>
      <c r="AE169" s="47"/>
      <c r="AF169" s="47"/>
      <c r="AG169" s="23"/>
    </row>
    <row r="170" spans="1:33" ht="36.75" customHeight="1" thickBot="1" x14ac:dyDescent="0.3">
      <c r="A170" s="235" t="s">
        <v>0</v>
      </c>
      <c r="B170" s="236" t="s">
        <v>1</v>
      </c>
      <c r="C170" s="148" t="s">
        <v>11</v>
      </c>
      <c r="D170" s="148" t="s">
        <v>94</v>
      </c>
      <c r="E170" s="309" t="s">
        <v>276</v>
      </c>
      <c r="F170" s="250" t="s">
        <v>3</v>
      </c>
      <c r="G170" s="250" t="s">
        <v>2</v>
      </c>
      <c r="H170" s="228" t="s">
        <v>277</v>
      </c>
      <c r="I170" s="307" t="s">
        <v>282</v>
      </c>
      <c r="J170" s="227" t="s">
        <v>6</v>
      </c>
      <c r="K170" s="227" t="s">
        <v>5</v>
      </c>
      <c r="L170" s="307" t="s">
        <v>283</v>
      </c>
      <c r="M170" s="284" t="s">
        <v>251</v>
      </c>
      <c r="N170" s="285" t="s">
        <v>252</v>
      </c>
      <c r="O170" s="286" t="s">
        <v>253</v>
      </c>
      <c r="P170" s="287" t="s">
        <v>255</v>
      </c>
      <c r="Q170" s="288" t="s">
        <v>256</v>
      </c>
      <c r="R170" s="289" t="s">
        <v>264</v>
      </c>
      <c r="S170" s="290" t="s">
        <v>257</v>
      </c>
      <c r="T170" s="291" t="s">
        <v>263</v>
      </c>
      <c r="U170" s="47"/>
      <c r="V170" s="47"/>
      <c r="W170" s="47"/>
      <c r="X170" s="47"/>
      <c r="Y170" s="47"/>
      <c r="Z170" s="47"/>
      <c r="AA170" s="47"/>
      <c r="AB170" s="47"/>
      <c r="AC170" s="47"/>
      <c r="AD170" s="47"/>
      <c r="AE170" s="47"/>
      <c r="AF170" s="47"/>
      <c r="AG170" s="23"/>
    </row>
    <row r="171" spans="1:33" x14ac:dyDescent="0.25">
      <c r="A171" s="258">
        <v>41647</v>
      </c>
      <c r="B171" s="150" t="s">
        <v>229</v>
      </c>
      <c r="C171" s="263" t="s">
        <v>266</v>
      </c>
      <c r="D171" s="275">
        <f>C165</f>
        <v>0.33333333333333331</v>
      </c>
      <c r="E171" s="94">
        <v>20</v>
      </c>
      <c r="F171" s="122">
        <f>IF(OR(C171="loyR",C171="AssH",C171="ItH",C171="TxF"),0,E171-E171/1.095)</f>
        <v>0</v>
      </c>
      <c r="G171" s="122">
        <f t="shared" ref="G171:G180" si="44">IF(OR(C171="loyR",C171="AssH",C171="ItH",C171="TxF"),0,(E171-F171)/1.05*0.05)</f>
        <v>0</v>
      </c>
      <c r="H171" s="89">
        <f t="shared" ref="H171:H180" si="45">E171-F171-G171</f>
        <v>20</v>
      </c>
      <c r="I171" s="90">
        <f>E171*D171</f>
        <v>6.6666666666666661</v>
      </c>
      <c r="J171" s="89">
        <f>F171*D171</f>
        <v>0</v>
      </c>
      <c r="K171" s="89">
        <f>G171*D171</f>
        <v>0</v>
      </c>
      <c r="L171" s="89">
        <f t="shared" ref="L171:L180" si="46">(E171-J171-K171)*D171</f>
        <v>6.6666666666666661</v>
      </c>
      <c r="M171" s="89">
        <f t="shared" ref="M171:M180" si="47">IF($C171="HQ",$L171,0)</f>
        <v>0</v>
      </c>
      <c r="N171" s="89">
        <f t="shared" ref="N171:N180" si="48">IF($C171="gaz",$L171,0)</f>
        <v>0</v>
      </c>
      <c r="O171" s="89">
        <f t="shared" ref="O171:O180" si="49">IF($C171="assh",$L171,0)</f>
        <v>0</v>
      </c>
      <c r="P171" s="89">
        <f t="shared" ref="P171:P180" si="50">IF($C171="loyr",$L171,0)</f>
        <v>6.6666666666666661</v>
      </c>
      <c r="Q171" s="89">
        <f t="shared" ref="Q171:Q180" si="51">IF($C171="web",$L171,0)</f>
        <v>0</v>
      </c>
      <c r="R171" s="89">
        <f t="shared" ref="R171:R180" si="52">IF($C171="itH",$L171,0)</f>
        <v>0</v>
      </c>
      <c r="S171" s="89">
        <f t="shared" ref="S171:S180" si="53">IF($C171="TxF",$L171,0)</f>
        <v>0</v>
      </c>
      <c r="T171" s="89">
        <f t="shared" ref="T171:T180" si="54">IF($C171="ERR",$L171,0)</f>
        <v>0</v>
      </c>
      <c r="U171" s="47"/>
      <c r="V171" s="47"/>
      <c r="W171" s="47"/>
      <c r="X171" s="47"/>
      <c r="Y171" s="47"/>
      <c r="Z171" s="47"/>
      <c r="AA171" s="47"/>
      <c r="AB171" s="47"/>
      <c r="AC171" s="47"/>
      <c r="AD171" s="47"/>
      <c r="AE171" s="47"/>
      <c r="AF171" s="47"/>
      <c r="AG171" s="23"/>
    </row>
    <row r="172" spans="1:33" x14ac:dyDescent="0.25">
      <c r="A172" s="257">
        <v>41647</v>
      </c>
      <c r="B172" s="153" t="s">
        <v>230</v>
      </c>
      <c r="C172" s="262" t="s">
        <v>253</v>
      </c>
      <c r="D172" s="276">
        <f>D171</f>
        <v>0.33333333333333331</v>
      </c>
      <c r="E172" s="97">
        <v>525</v>
      </c>
      <c r="F172" s="122">
        <f t="shared" ref="F172:F180" si="55">IF(OR(C172="loyR",C172="AssH",C172="ItH",C172="TxF"),0,E172-E172/1.095)</f>
        <v>0</v>
      </c>
      <c r="G172" s="122">
        <f t="shared" si="44"/>
        <v>0</v>
      </c>
      <c r="H172" s="90">
        <f t="shared" si="45"/>
        <v>525</v>
      </c>
      <c r="I172" s="90">
        <f t="shared" ref="I172:I180" si="56">E172*D172</f>
        <v>175</v>
      </c>
      <c r="J172" s="90">
        <f t="shared" ref="J172:J180" si="57">F172*D172</f>
        <v>0</v>
      </c>
      <c r="K172" s="90">
        <f t="shared" ref="K172:K180" si="58">G172*D172</f>
        <v>0</v>
      </c>
      <c r="L172" s="90">
        <f t="shared" si="46"/>
        <v>175</v>
      </c>
      <c r="M172" s="90">
        <f t="shared" si="47"/>
        <v>0</v>
      </c>
      <c r="N172" s="90">
        <f t="shared" si="48"/>
        <v>0</v>
      </c>
      <c r="O172" s="90">
        <f t="shared" si="49"/>
        <v>175</v>
      </c>
      <c r="P172" s="90">
        <f t="shared" si="50"/>
        <v>0</v>
      </c>
      <c r="Q172" s="90">
        <f t="shared" si="51"/>
        <v>0</v>
      </c>
      <c r="R172" s="90">
        <f t="shared" si="52"/>
        <v>0</v>
      </c>
      <c r="S172" s="90">
        <f t="shared" si="53"/>
        <v>0</v>
      </c>
      <c r="T172" s="90">
        <f t="shared" si="54"/>
        <v>0</v>
      </c>
      <c r="U172" s="47"/>
      <c r="V172" s="47"/>
      <c r="W172" s="47"/>
      <c r="X172" s="47"/>
      <c r="Y172" s="47"/>
      <c r="Z172" s="47"/>
      <c r="AA172" s="47"/>
      <c r="AB172" s="47"/>
      <c r="AC172" s="47"/>
      <c r="AD172" s="47"/>
      <c r="AE172" s="47"/>
      <c r="AF172" s="47"/>
      <c r="AG172" s="23"/>
    </row>
    <row r="173" spans="1:33" x14ac:dyDescent="0.25">
      <c r="A173" s="152"/>
      <c r="B173" s="153"/>
      <c r="C173" s="260" t="s">
        <v>251</v>
      </c>
      <c r="D173" s="276">
        <f t="shared" ref="D173:D179" si="59">D172</f>
        <v>0.33333333333333331</v>
      </c>
      <c r="E173" s="97">
        <v>300</v>
      </c>
      <c r="F173" s="122">
        <f t="shared" si="55"/>
        <v>26.027397260273972</v>
      </c>
      <c r="G173" s="122">
        <f>IF(OR(C173="loyR",C173="AssH",C173="ItH",C173="TxF"),0,(E173-F173)/1.05*0.05)</f>
        <v>13.046314416177431</v>
      </c>
      <c r="H173" s="90">
        <f t="shared" si="45"/>
        <v>260.92628832354859</v>
      </c>
      <c r="I173" s="90">
        <f t="shared" si="56"/>
        <v>100</v>
      </c>
      <c r="J173" s="90">
        <f t="shared" si="57"/>
        <v>8.6757990867579906</v>
      </c>
      <c r="K173" s="90">
        <f t="shared" si="58"/>
        <v>4.3487714720591431</v>
      </c>
      <c r="L173" s="90">
        <f t="shared" si="46"/>
        <v>95.658476480394285</v>
      </c>
      <c r="M173" s="90">
        <f t="shared" si="47"/>
        <v>95.658476480394285</v>
      </c>
      <c r="N173" s="90">
        <f t="shared" si="48"/>
        <v>0</v>
      </c>
      <c r="O173" s="90">
        <f t="shared" si="49"/>
        <v>0</v>
      </c>
      <c r="P173" s="90">
        <f t="shared" si="50"/>
        <v>0</v>
      </c>
      <c r="Q173" s="90">
        <f t="shared" si="51"/>
        <v>0</v>
      </c>
      <c r="R173" s="90">
        <f t="shared" si="52"/>
        <v>0</v>
      </c>
      <c r="S173" s="90">
        <f t="shared" si="53"/>
        <v>0</v>
      </c>
      <c r="T173" s="90">
        <f t="shared" si="54"/>
        <v>0</v>
      </c>
      <c r="U173" s="47"/>
      <c r="V173" s="47"/>
      <c r="W173" s="47"/>
      <c r="X173" s="47"/>
      <c r="Y173" s="47"/>
      <c r="Z173" s="47"/>
      <c r="AA173" s="47"/>
      <c r="AB173" s="47"/>
      <c r="AC173" s="47"/>
      <c r="AD173" s="47"/>
      <c r="AE173" s="47"/>
      <c r="AF173" s="47"/>
      <c r="AG173" s="23"/>
    </row>
    <row r="174" spans="1:33" x14ac:dyDescent="0.25">
      <c r="A174" s="152"/>
      <c r="B174" s="153"/>
      <c r="C174" s="261" t="s">
        <v>252</v>
      </c>
      <c r="D174" s="276">
        <f t="shared" si="59"/>
        <v>0.33333333333333331</v>
      </c>
      <c r="E174" s="97">
        <v>120</v>
      </c>
      <c r="F174" s="122">
        <f t="shared" si="55"/>
        <v>10.410958904109592</v>
      </c>
      <c r="G174" s="122">
        <f t="shared" si="44"/>
        <v>5.2185257664709717</v>
      </c>
      <c r="H174" s="90">
        <f t="shared" si="45"/>
        <v>104.37051532941943</v>
      </c>
      <c r="I174" s="90">
        <f t="shared" si="56"/>
        <v>40</v>
      </c>
      <c r="J174" s="90">
        <f t="shared" si="57"/>
        <v>3.470319634703197</v>
      </c>
      <c r="K174" s="90">
        <f t="shared" si="58"/>
        <v>1.7395085888236572</v>
      </c>
      <c r="L174" s="90">
        <f t="shared" si="46"/>
        <v>38.263390592157712</v>
      </c>
      <c r="M174" s="90">
        <f t="shared" si="47"/>
        <v>0</v>
      </c>
      <c r="N174" s="90">
        <f t="shared" si="48"/>
        <v>38.263390592157712</v>
      </c>
      <c r="O174" s="90">
        <f t="shared" si="49"/>
        <v>0</v>
      </c>
      <c r="P174" s="90">
        <f t="shared" si="50"/>
        <v>0</v>
      </c>
      <c r="Q174" s="90">
        <f t="shared" si="51"/>
        <v>0</v>
      </c>
      <c r="R174" s="90">
        <f t="shared" si="52"/>
        <v>0</v>
      </c>
      <c r="S174" s="90">
        <f t="shared" si="53"/>
        <v>0</v>
      </c>
      <c r="T174" s="90">
        <f t="shared" si="54"/>
        <v>0</v>
      </c>
      <c r="U174" s="47"/>
      <c r="V174" s="47"/>
      <c r="W174" s="47"/>
      <c r="X174" s="47"/>
      <c r="Y174" s="47"/>
      <c r="Z174" s="47"/>
      <c r="AA174" s="47"/>
      <c r="AB174" s="47"/>
      <c r="AC174" s="47"/>
      <c r="AD174" s="47"/>
      <c r="AE174" s="47"/>
      <c r="AF174" s="47"/>
      <c r="AG174" s="23"/>
    </row>
    <row r="175" spans="1:33" x14ac:dyDescent="0.25">
      <c r="A175" s="152"/>
      <c r="B175" s="153"/>
      <c r="C175" s="264" t="s">
        <v>256</v>
      </c>
      <c r="D175" s="276">
        <f t="shared" si="59"/>
        <v>0.33333333333333331</v>
      </c>
      <c r="E175" s="97">
        <v>250</v>
      </c>
      <c r="F175" s="122">
        <f t="shared" si="55"/>
        <v>21.689497716894977</v>
      </c>
      <c r="G175" s="122">
        <f t="shared" si="44"/>
        <v>10.871928680147859</v>
      </c>
      <c r="H175" s="90">
        <f t="shared" si="45"/>
        <v>217.43857360295718</v>
      </c>
      <c r="I175" s="90">
        <f t="shared" si="56"/>
        <v>83.333333333333329</v>
      </c>
      <c r="J175" s="90">
        <f t="shared" si="57"/>
        <v>7.2298325722983252</v>
      </c>
      <c r="K175" s="90">
        <f t="shared" si="58"/>
        <v>3.6239762267159525</v>
      </c>
      <c r="L175" s="90">
        <f t="shared" si="46"/>
        <v>79.715397066995237</v>
      </c>
      <c r="M175" s="90">
        <f t="shared" si="47"/>
        <v>0</v>
      </c>
      <c r="N175" s="90">
        <f t="shared" si="48"/>
        <v>0</v>
      </c>
      <c r="O175" s="90">
        <f t="shared" si="49"/>
        <v>0</v>
      </c>
      <c r="P175" s="90">
        <f t="shared" si="50"/>
        <v>0</v>
      </c>
      <c r="Q175" s="90">
        <f t="shared" si="51"/>
        <v>79.715397066995237</v>
      </c>
      <c r="R175" s="90">
        <f t="shared" si="52"/>
        <v>0</v>
      </c>
      <c r="S175" s="90">
        <f t="shared" si="53"/>
        <v>0</v>
      </c>
      <c r="T175" s="90">
        <f t="shared" si="54"/>
        <v>0</v>
      </c>
      <c r="U175" s="47"/>
      <c r="V175" s="47"/>
      <c r="W175" s="47"/>
      <c r="X175" s="47"/>
      <c r="Y175" s="47"/>
      <c r="Z175" s="47"/>
      <c r="AA175" s="47"/>
      <c r="AB175" s="47"/>
      <c r="AC175" s="47"/>
      <c r="AD175" s="47"/>
      <c r="AE175" s="47"/>
      <c r="AF175" s="47"/>
      <c r="AG175" s="23"/>
    </row>
    <row r="176" spans="1:33" x14ac:dyDescent="0.25">
      <c r="A176" s="152"/>
      <c r="B176" s="153"/>
      <c r="C176" s="265" t="s">
        <v>264</v>
      </c>
      <c r="D176" s="276">
        <f t="shared" si="59"/>
        <v>0.33333333333333331</v>
      </c>
      <c r="E176" s="97">
        <v>300</v>
      </c>
      <c r="F176" s="122">
        <f t="shared" si="55"/>
        <v>0</v>
      </c>
      <c r="G176" s="122">
        <f t="shared" si="44"/>
        <v>0</v>
      </c>
      <c r="H176" s="90">
        <f t="shared" si="45"/>
        <v>300</v>
      </c>
      <c r="I176" s="90">
        <f t="shared" si="56"/>
        <v>100</v>
      </c>
      <c r="J176" s="90">
        <f t="shared" si="57"/>
        <v>0</v>
      </c>
      <c r="K176" s="90">
        <f t="shared" si="58"/>
        <v>0</v>
      </c>
      <c r="L176" s="90">
        <f t="shared" si="46"/>
        <v>100</v>
      </c>
      <c r="M176" s="90">
        <f t="shared" si="47"/>
        <v>0</v>
      </c>
      <c r="N176" s="90">
        <f t="shared" si="48"/>
        <v>0</v>
      </c>
      <c r="O176" s="90">
        <f t="shared" si="49"/>
        <v>0</v>
      </c>
      <c r="P176" s="90">
        <f t="shared" si="50"/>
        <v>0</v>
      </c>
      <c r="Q176" s="90">
        <f t="shared" si="51"/>
        <v>0</v>
      </c>
      <c r="R176" s="90">
        <f t="shared" si="52"/>
        <v>100</v>
      </c>
      <c r="S176" s="90">
        <f t="shared" si="53"/>
        <v>0</v>
      </c>
      <c r="T176" s="90">
        <f t="shared" si="54"/>
        <v>0</v>
      </c>
      <c r="U176" s="47"/>
      <c r="V176" s="47"/>
      <c r="W176" s="47"/>
      <c r="X176" s="47"/>
      <c r="Y176" s="47"/>
      <c r="Z176" s="47"/>
      <c r="AA176" s="47"/>
      <c r="AB176" s="47"/>
      <c r="AC176" s="47"/>
      <c r="AD176" s="47"/>
      <c r="AE176" s="47"/>
      <c r="AF176" s="47"/>
      <c r="AG176" s="23"/>
    </row>
    <row r="177" spans="1:33" x14ac:dyDescent="0.25">
      <c r="A177" s="152"/>
      <c r="B177" s="153"/>
      <c r="C177" s="266" t="s">
        <v>257</v>
      </c>
      <c r="D177" s="276">
        <f t="shared" si="59"/>
        <v>0.33333333333333331</v>
      </c>
      <c r="E177" s="97">
        <v>145</v>
      </c>
      <c r="F177" s="122">
        <f t="shared" si="55"/>
        <v>0</v>
      </c>
      <c r="G177" s="122">
        <f t="shared" si="44"/>
        <v>0</v>
      </c>
      <c r="H177" s="90">
        <f t="shared" si="45"/>
        <v>145</v>
      </c>
      <c r="I177" s="90">
        <f t="shared" si="56"/>
        <v>48.333333333333329</v>
      </c>
      <c r="J177" s="90">
        <f t="shared" si="57"/>
        <v>0</v>
      </c>
      <c r="K177" s="90">
        <f t="shared" si="58"/>
        <v>0</v>
      </c>
      <c r="L177" s="90">
        <f t="shared" si="46"/>
        <v>48.333333333333329</v>
      </c>
      <c r="M177" s="90">
        <f t="shared" si="47"/>
        <v>0</v>
      </c>
      <c r="N177" s="90">
        <f t="shared" si="48"/>
        <v>0</v>
      </c>
      <c r="O177" s="90">
        <f t="shared" si="49"/>
        <v>0</v>
      </c>
      <c r="P177" s="90">
        <f t="shared" si="50"/>
        <v>0</v>
      </c>
      <c r="Q177" s="90">
        <f t="shared" si="51"/>
        <v>0</v>
      </c>
      <c r="R177" s="90">
        <f t="shared" si="52"/>
        <v>0</v>
      </c>
      <c r="S177" s="90">
        <f t="shared" si="53"/>
        <v>48.333333333333329</v>
      </c>
      <c r="T177" s="90">
        <f t="shared" si="54"/>
        <v>0</v>
      </c>
      <c r="U177" s="47"/>
      <c r="V177" s="47"/>
      <c r="W177" s="47"/>
      <c r="X177" s="47"/>
      <c r="Y177" s="47"/>
      <c r="Z177" s="47"/>
      <c r="AA177" s="47"/>
      <c r="AB177" s="47"/>
      <c r="AC177" s="47"/>
      <c r="AD177" s="47"/>
      <c r="AE177" s="47"/>
      <c r="AF177" s="47"/>
      <c r="AG177" s="23"/>
    </row>
    <row r="178" spans="1:33" x14ac:dyDescent="0.25">
      <c r="A178" s="152"/>
      <c r="B178" s="153"/>
      <c r="C178" s="267" t="s">
        <v>263</v>
      </c>
      <c r="D178" s="276">
        <f t="shared" si="59"/>
        <v>0.33333333333333331</v>
      </c>
      <c r="E178" s="97">
        <v>200</v>
      </c>
      <c r="F178" s="122">
        <f t="shared" si="55"/>
        <v>17.351598173515981</v>
      </c>
      <c r="G178" s="122">
        <f t="shared" si="44"/>
        <v>8.6975429441182879</v>
      </c>
      <c r="H178" s="90">
        <f t="shared" si="45"/>
        <v>173.95085888236574</v>
      </c>
      <c r="I178" s="90">
        <f t="shared" si="56"/>
        <v>66.666666666666657</v>
      </c>
      <c r="J178" s="90">
        <f t="shared" si="57"/>
        <v>5.7838660578386598</v>
      </c>
      <c r="K178" s="90">
        <f t="shared" si="58"/>
        <v>2.8991809813727625</v>
      </c>
      <c r="L178" s="90">
        <f t="shared" si="46"/>
        <v>63.772317653596197</v>
      </c>
      <c r="M178" s="90">
        <f t="shared" si="47"/>
        <v>0</v>
      </c>
      <c r="N178" s="90">
        <f t="shared" si="48"/>
        <v>0</v>
      </c>
      <c r="O178" s="90">
        <f t="shared" si="49"/>
        <v>0</v>
      </c>
      <c r="P178" s="90">
        <f t="shared" si="50"/>
        <v>0</v>
      </c>
      <c r="Q178" s="90">
        <f t="shared" si="51"/>
        <v>0</v>
      </c>
      <c r="R178" s="90">
        <f t="shared" si="52"/>
        <v>0</v>
      </c>
      <c r="S178" s="90">
        <f t="shared" si="53"/>
        <v>0</v>
      </c>
      <c r="T178" s="90">
        <f t="shared" si="54"/>
        <v>63.772317653596197</v>
      </c>
      <c r="U178" s="47"/>
      <c r="V178" s="47"/>
      <c r="W178" s="47"/>
      <c r="X178" s="47"/>
      <c r="Y178" s="47"/>
      <c r="Z178" s="47"/>
      <c r="AA178" s="47"/>
      <c r="AB178" s="47"/>
      <c r="AC178" s="47"/>
      <c r="AD178" s="47"/>
      <c r="AE178" s="47"/>
      <c r="AF178" s="47"/>
      <c r="AG178" s="23"/>
    </row>
    <row r="179" spans="1:33" x14ac:dyDescent="0.25">
      <c r="A179" s="152"/>
      <c r="B179" s="153"/>
      <c r="C179" s="154"/>
      <c r="D179" s="276">
        <f t="shared" si="59"/>
        <v>0.33333333333333331</v>
      </c>
      <c r="E179" s="97"/>
      <c r="F179" s="122">
        <f t="shared" si="55"/>
        <v>0</v>
      </c>
      <c r="G179" s="122">
        <f t="shared" si="44"/>
        <v>0</v>
      </c>
      <c r="H179" s="90">
        <f t="shared" si="45"/>
        <v>0</v>
      </c>
      <c r="I179" s="90">
        <f t="shared" si="56"/>
        <v>0</v>
      </c>
      <c r="J179" s="90">
        <f t="shared" si="57"/>
        <v>0</v>
      </c>
      <c r="K179" s="90">
        <f t="shared" si="58"/>
        <v>0</v>
      </c>
      <c r="L179" s="90">
        <f t="shared" si="46"/>
        <v>0</v>
      </c>
      <c r="M179" s="90">
        <f t="shared" si="47"/>
        <v>0</v>
      </c>
      <c r="N179" s="90">
        <f t="shared" si="48"/>
        <v>0</v>
      </c>
      <c r="O179" s="90">
        <f t="shared" si="49"/>
        <v>0</v>
      </c>
      <c r="P179" s="90">
        <f t="shared" si="50"/>
        <v>0</v>
      </c>
      <c r="Q179" s="90">
        <f t="shared" si="51"/>
        <v>0</v>
      </c>
      <c r="R179" s="90">
        <f t="shared" si="52"/>
        <v>0</v>
      </c>
      <c r="S179" s="90">
        <f t="shared" si="53"/>
        <v>0</v>
      </c>
      <c r="T179" s="90">
        <f t="shared" si="54"/>
        <v>0</v>
      </c>
      <c r="U179" s="47"/>
      <c r="V179" s="47"/>
      <c r="W179" s="47"/>
      <c r="X179" s="47"/>
      <c r="Y179" s="47"/>
      <c r="Z179" s="47"/>
      <c r="AA179" s="47"/>
      <c r="AB179" s="47"/>
      <c r="AC179" s="47"/>
      <c r="AD179" s="47"/>
      <c r="AE179" s="47"/>
      <c r="AF179" s="47"/>
      <c r="AG179" s="23"/>
    </row>
    <row r="180" spans="1:33" ht="15.75" thickBot="1" x14ac:dyDescent="0.3">
      <c r="A180" s="156"/>
      <c r="B180" s="157"/>
      <c r="C180" s="159"/>
      <c r="D180" s="159"/>
      <c r="E180" s="104"/>
      <c r="F180" s="122">
        <f t="shared" si="55"/>
        <v>0</v>
      </c>
      <c r="G180" s="122">
        <f t="shared" si="44"/>
        <v>0</v>
      </c>
      <c r="H180" s="105">
        <f t="shared" si="45"/>
        <v>0</v>
      </c>
      <c r="I180" s="90">
        <f t="shared" si="56"/>
        <v>0</v>
      </c>
      <c r="J180" s="105">
        <f t="shared" si="57"/>
        <v>0</v>
      </c>
      <c r="K180" s="105">
        <f t="shared" si="58"/>
        <v>0</v>
      </c>
      <c r="L180" s="105">
        <f t="shared" si="46"/>
        <v>0</v>
      </c>
      <c r="M180" s="105">
        <f t="shared" si="47"/>
        <v>0</v>
      </c>
      <c r="N180" s="105">
        <f t="shared" si="48"/>
        <v>0</v>
      </c>
      <c r="O180" s="105">
        <f t="shared" si="49"/>
        <v>0</v>
      </c>
      <c r="P180" s="105">
        <f t="shared" si="50"/>
        <v>0</v>
      </c>
      <c r="Q180" s="105">
        <f t="shared" si="51"/>
        <v>0</v>
      </c>
      <c r="R180" s="105">
        <f t="shared" si="52"/>
        <v>0</v>
      </c>
      <c r="S180" s="105">
        <f t="shared" si="53"/>
        <v>0</v>
      </c>
      <c r="T180" s="105">
        <f t="shared" si="54"/>
        <v>0</v>
      </c>
      <c r="U180" s="47"/>
      <c r="V180" s="47"/>
      <c r="W180" s="47"/>
      <c r="X180" s="47"/>
      <c r="Y180" s="47"/>
      <c r="Z180" s="47"/>
      <c r="AA180" s="47"/>
      <c r="AB180" s="47"/>
      <c r="AC180" s="47"/>
      <c r="AD180" s="47"/>
      <c r="AE180" s="47"/>
      <c r="AF180" s="47"/>
      <c r="AG180" s="23"/>
    </row>
    <row r="181" spans="1:33" x14ac:dyDescent="0.25">
      <c r="A181" s="226"/>
      <c r="B181" s="226"/>
      <c r="C181" s="226"/>
      <c r="D181" s="226"/>
      <c r="E181" s="251"/>
      <c r="F181" s="226"/>
      <c r="G181" s="226"/>
      <c r="H181" s="226"/>
      <c r="I181" s="226"/>
      <c r="J181" s="226"/>
      <c r="K181" s="226"/>
      <c r="L181" s="226"/>
      <c r="M181" s="226"/>
      <c r="N181" s="226"/>
      <c r="O181" s="226"/>
      <c r="P181" s="226"/>
      <c r="Q181" s="226"/>
      <c r="R181" s="226"/>
      <c r="S181" s="226"/>
      <c r="T181" s="226"/>
    </row>
    <row r="182" spans="1:33" ht="15.75" thickBot="1" x14ac:dyDescent="0.3">
      <c r="A182" s="292" t="s">
        <v>8</v>
      </c>
      <c r="B182" s="292"/>
      <c r="C182" s="292"/>
      <c r="D182" s="292"/>
      <c r="E182" s="293">
        <f>SUM(E171:E180)</f>
        <v>1860</v>
      </c>
      <c r="F182" s="293">
        <f t="shared" ref="F182:T182" si="60">SUM(F171:F180)</f>
        <v>75.479452054794521</v>
      </c>
      <c r="G182" s="293">
        <f t="shared" si="60"/>
        <v>37.834311806914549</v>
      </c>
      <c r="H182" s="293">
        <f t="shared" si="60"/>
        <v>1746.686236138291</v>
      </c>
      <c r="I182" s="293">
        <f t="shared" si="60"/>
        <v>619.99999999999989</v>
      </c>
      <c r="J182" s="293">
        <f t="shared" si="60"/>
        <v>25.159817351598171</v>
      </c>
      <c r="K182" s="293">
        <f t="shared" si="60"/>
        <v>12.611437268971514</v>
      </c>
      <c r="L182" s="293">
        <f t="shared" si="60"/>
        <v>607.4095817931435</v>
      </c>
      <c r="M182" s="293">
        <f t="shared" si="60"/>
        <v>95.658476480394285</v>
      </c>
      <c r="N182" s="293">
        <f t="shared" si="60"/>
        <v>38.263390592157712</v>
      </c>
      <c r="O182" s="293">
        <f t="shared" si="60"/>
        <v>175</v>
      </c>
      <c r="P182" s="293">
        <f t="shared" si="60"/>
        <v>6.6666666666666661</v>
      </c>
      <c r="Q182" s="293">
        <f t="shared" si="60"/>
        <v>79.715397066995237</v>
      </c>
      <c r="R182" s="293">
        <f t="shared" si="60"/>
        <v>100</v>
      </c>
      <c r="S182" s="293">
        <f t="shared" si="60"/>
        <v>48.333333333333329</v>
      </c>
      <c r="T182" s="293">
        <f t="shared" si="60"/>
        <v>63.772317653596197</v>
      </c>
    </row>
    <row r="186" spans="1:33" ht="34.5" thickBot="1" x14ac:dyDescent="0.55000000000000004">
      <c r="C186" s="299"/>
      <c r="D186" s="299"/>
      <c r="E186" s="299"/>
      <c r="F186" s="299"/>
      <c r="G186" s="299"/>
      <c r="H186" s="299"/>
      <c r="I186" s="299"/>
      <c r="J186" s="299"/>
      <c r="K186" s="299"/>
      <c r="L186" s="299"/>
    </row>
    <row r="187" spans="1:33" ht="34.5" thickBot="1" x14ac:dyDescent="0.55000000000000004">
      <c r="E187" s="491" t="s">
        <v>278</v>
      </c>
      <c r="F187" s="470"/>
      <c r="G187" s="470"/>
      <c r="H187" s="470"/>
      <c r="I187" s="470"/>
      <c r="J187" s="470"/>
      <c r="K187" s="470"/>
      <c r="L187" s="471"/>
    </row>
    <row r="188" spans="1:33" ht="34.5" thickBot="1" x14ac:dyDescent="0.55000000000000004">
      <c r="E188" s="305"/>
      <c r="F188" s="306"/>
      <c r="G188" s="306"/>
      <c r="H188" s="306"/>
      <c r="I188" s="469" t="s">
        <v>289</v>
      </c>
      <c r="J188" s="470"/>
      <c r="K188" s="470"/>
      <c r="L188" s="471"/>
    </row>
    <row r="189" spans="1:33" ht="34.5" customHeight="1" thickBot="1" x14ac:dyDescent="0.3">
      <c r="E189" s="310" t="s">
        <v>276</v>
      </c>
      <c r="F189" s="250" t="s">
        <v>3</v>
      </c>
      <c r="G189" s="250" t="s">
        <v>2</v>
      </c>
      <c r="H189" s="307" t="s">
        <v>277</v>
      </c>
      <c r="I189" s="307" t="s">
        <v>282</v>
      </c>
      <c r="J189" s="227" t="s">
        <v>6</v>
      </c>
      <c r="K189" s="227" t="s">
        <v>5</v>
      </c>
      <c r="L189" s="307" t="s">
        <v>283</v>
      </c>
    </row>
    <row r="190" spans="1:33" ht="15.75" thickBot="1" x14ac:dyDescent="0.3">
      <c r="E190" s="298">
        <f>E182+E148</f>
        <v>11047.56</v>
      </c>
      <c r="F190" s="298">
        <f t="shared" ref="F190:L190" si="61">F182+F148</f>
        <v>794.15835616438335</v>
      </c>
      <c r="G190" s="298">
        <f t="shared" si="61"/>
        <v>436.39960208741036</v>
      </c>
      <c r="H190" s="298">
        <f t="shared" si="61"/>
        <v>9817.0020417482046</v>
      </c>
      <c r="I190" s="298">
        <f t="shared" si="61"/>
        <v>9623.307499999999</v>
      </c>
      <c r="J190" s="298">
        <f t="shared" si="61"/>
        <v>727.85334474885826</v>
      </c>
      <c r="K190" s="298">
        <f t="shared" si="61"/>
        <v>403.16400739291146</v>
      </c>
      <c r="L190" s="298">
        <f t="shared" si="61"/>
        <v>8517.470984271944</v>
      </c>
      <c r="M190" s="54"/>
    </row>
    <row r="195" spans="5:12" x14ac:dyDescent="0.25">
      <c r="E195" s="20"/>
      <c r="L195" s="20" t="s">
        <v>290</v>
      </c>
    </row>
    <row r="196" spans="5:12" x14ac:dyDescent="0.25">
      <c r="E196" s="20"/>
    </row>
    <row r="197" spans="5:12" x14ac:dyDescent="0.25">
      <c r="E197" s="20"/>
    </row>
    <row r="198" spans="5:12" x14ac:dyDescent="0.25">
      <c r="E198" s="20"/>
    </row>
    <row r="199" spans="5:12" x14ac:dyDescent="0.25">
      <c r="E199" s="20"/>
    </row>
    <row r="200" spans="5:12" x14ac:dyDescent="0.25">
      <c r="E200" s="20"/>
    </row>
    <row r="201" spans="5:12" x14ac:dyDescent="0.25">
      <c r="E201" s="20"/>
    </row>
    <row r="202" spans="5:12" x14ac:dyDescent="0.25">
      <c r="E202" s="20"/>
    </row>
    <row r="203" spans="5:12" x14ac:dyDescent="0.25">
      <c r="E203" s="20"/>
    </row>
    <row r="204" spans="5:12" x14ac:dyDescent="0.25">
      <c r="E204" s="20"/>
    </row>
    <row r="205" spans="5:12" x14ac:dyDescent="0.25">
      <c r="E205" s="20"/>
    </row>
    <row r="206" spans="5:12" x14ac:dyDescent="0.25">
      <c r="E206" s="20"/>
    </row>
    <row r="207" spans="5:12" x14ac:dyDescent="0.25">
      <c r="E207" s="20"/>
    </row>
    <row r="208" spans="5:12" x14ac:dyDescent="0.25">
      <c r="E208" s="20"/>
    </row>
    <row r="209" spans="5:5" x14ac:dyDescent="0.25">
      <c r="E209" s="20"/>
    </row>
    <row r="210" spans="5:5" x14ac:dyDescent="0.25">
      <c r="E210" s="20"/>
    </row>
    <row r="211" spans="5:5" x14ac:dyDescent="0.25">
      <c r="E211" s="20"/>
    </row>
    <row r="212" spans="5:5" x14ac:dyDescent="0.25">
      <c r="E212" s="20"/>
    </row>
    <row r="213" spans="5:5" x14ac:dyDescent="0.25">
      <c r="E213" s="20"/>
    </row>
  </sheetData>
  <mergeCells count="75">
    <mergeCell ref="B162:C162"/>
    <mergeCell ref="B167:G167"/>
    <mergeCell ref="A169:E169"/>
    <mergeCell ref="I169:L169"/>
    <mergeCell ref="E187:L187"/>
    <mergeCell ref="I188:L188"/>
    <mergeCell ref="A17:H17"/>
    <mergeCell ref="A1:B1"/>
    <mergeCell ref="A24:B24"/>
    <mergeCell ref="A31:E31"/>
    <mergeCell ref="A82:D83"/>
    <mergeCell ref="A86:B86"/>
    <mergeCell ref="D87:J87"/>
    <mergeCell ref="A97:B97"/>
    <mergeCell ref="A110:E110"/>
    <mergeCell ref="I110:L110"/>
    <mergeCell ref="A151:B151"/>
    <mergeCell ref="C151:D151"/>
    <mergeCell ref="D96:J96"/>
    <mergeCell ref="D97:J97"/>
    <mergeCell ref="D98:J98"/>
    <mergeCell ref="D99:J99"/>
    <mergeCell ref="D100:J100"/>
    <mergeCell ref="D101:J101"/>
    <mergeCell ref="A154:B154"/>
    <mergeCell ref="A155:B155"/>
    <mergeCell ref="A104:B104"/>
    <mergeCell ref="A105:B105"/>
    <mergeCell ref="A106:B106"/>
    <mergeCell ref="D104:J104"/>
    <mergeCell ref="D105:J105"/>
    <mergeCell ref="D106:J106"/>
    <mergeCell ref="A101:B101"/>
    <mergeCell ref="A102:B102"/>
    <mergeCell ref="A103:B103"/>
    <mergeCell ref="D102:J102"/>
    <mergeCell ref="D103:J103"/>
    <mergeCell ref="A156:B156"/>
    <mergeCell ref="A157:B157"/>
    <mergeCell ref="A158:B158"/>
    <mergeCell ref="A159:B159"/>
    <mergeCell ref="A152:B152"/>
    <mergeCell ref="A153:B153"/>
    <mergeCell ref="A98:B98"/>
    <mergeCell ref="A99:B99"/>
    <mergeCell ref="A100:B100"/>
    <mergeCell ref="A94:B94"/>
    <mergeCell ref="A95:B95"/>
    <mergeCell ref="D94:J94"/>
    <mergeCell ref="D95:J95"/>
    <mergeCell ref="A91:B91"/>
    <mergeCell ref="A92:B92"/>
    <mergeCell ref="A93:B93"/>
    <mergeCell ref="D91:J91"/>
    <mergeCell ref="D92:J92"/>
    <mergeCell ref="D93:J93"/>
    <mergeCell ref="A88:B88"/>
    <mergeCell ref="A89:B89"/>
    <mergeCell ref="A90:B90"/>
    <mergeCell ref="D88:J88"/>
    <mergeCell ref="D89:J89"/>
    <mergeCell ref="D90:J90"/>
    <mergeCell ref="A28:B28"/>
    <mergeCell ref="A87:B87"/>
    <mergeCell ref="A14:H14"/>
    <mergeCell ref="A16:H16"/>
    <mergeCell ref="A25:B25"/>
    <mergeCell ref="A26:B26"/>
    <mergeCell ref="A27:B27"/>
    <mergeCell ref="A13:H13"/>
    <mergeCell ref="A6:H6"/>
    <mergeCell ref="A7:H7"/>
    <mergeCell ref="A9:H9"/>
    <mergeCell ref="A11:H11"/>
    <mergeCell ref="A12:H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6" workbookViewId="0">
      <selection activeCell="M47" sqref="M47"/>
    </sheetView>
  </sheetViews>
  <sheetFormatPr defaultColWidth="11.42578125" defaultRowHeight="15" x14ac:dyDescent="0.25"/>
  <cols>
    <col min="2" max="2" width="73.85546875" bestFit="1" customWidth="1"/>
    <col min="3" max="3" width="8.85546875" customWidth="1"/>
    <col min="6" max="6" width="10.5703125" customWidth="1"/>
    <col min="7" max="7" width="17.7109375" bestFit="1" customWidth="1"/>
  </cols>
  <sheetData>
    <row r="1" spans="1:7" ht="28.5" x14ac:dyDescent="0.45">
      <c r="A1" s="21" t="s">
        <v>96</v>
      </c>
    </row>
    <row r="3" spans="1:7" x14ac:dyDescent="0.25">
      <c r="A3" s="131" t="s">
        <v>181</v>
      </c>
    </row>
    <row r="4" spans="1:7" x14ac:dyDescent="0.25">
      <c r="A4" s="131" t="s">
        <v>182</v>
      </c>
    </row>
    <row r="5" spans="1:7" x14ac:dyDescent="0.25">
      <c r="A5" s="131" t="s">
        <v>193</v>
      </c>
    </row>
    <row r="6" spans="1:7" x14ac:dyDescent="0.25">
      <c r="A6" s="131" t="s">
        <v>191</v>
      </c>
    </row>
    <row r="7" spans="1:7" x14ac:dyDescent="0.25">
      <c r="A7" s="131" t="s">
        <v>286</v>
      </c>
    </row>
    <row r="9" spans="1:7" ht="31.5" x14ac:dyDescent="0.5">
      <c r="A9" s="182" t="s">
        <v>192</v>
      </c>
    </row>
    <row r="11" spans="1:7" ht="15.75" thickBot="1" x14ac:dyDescent="0.3">
      <c r="A11" t="s">
        <v>102</v>
      </c>
    </row>
    <row r="12" spans="1:7" ht="15.75" thickBot="1" x14ac:dyDescent="0.3">
      <c r="A12" s="130" t="s">
        <v>0</v>
      </c>
      <c r="B12" s="132" t="s">
        <v>1</v>
      </c>
      <c r="C12" s="132" t="s">
        <v>7</v>
      </c>
      <c r="D12" s="132" t="s">
        <v>103</v>
      </c>
      <c r="E12" s="132" t="s">
        <v>2</v>
      </c>
      <c r="F12" s="132" t="s">
        <v>3</v>
      </c>
      <c r="G12" s="129" t="s">
        <v>109</v>
      </c>
    </row>
    <row r="13" spans="1:7" x14ac:dyDescent="0.25">
      <c r="A13" s="175">
        <v>41315</v>
      </c>
      <c r="B13" s="66" t="s">
        <v>105</v>
      </c>
      <c r="C13" s="66">
        <v>1</v>
      </c>
      <c r="D13" s="116">
        <v>2874.37</v>
      </c>
      <c r="E13" s="116">
        <f>D13-D13/1.095</f>
        <v>249.37456621004549</v>
      </c>
      <c r="F13" s="116">
        <f>(D13-E13)/1.05*0.05</f>
        <v>124.9997825614264</v>
      </c>
      <c r="G13" s="116">
        <f t="shared" ref="G13:G18" si="0">D13-E13-F13</f>
        <v>2499.995651228528</v>
      </c>
    </row>
    <row r="14" spans="1:7" x14ac:dyDescent="0.25">
      <c r="A14" s="177">
        <v>41316</v>
      </c>
      <c r="B14" s="67" t="s">
        <v>180</v>
      </c>
      <c r="C14" s="67">
        <v>1</v>
      </c>
      <c r="D14" s="117">
        <v>22995</v>
      </c>
      <c r="E14" s="117">
        <f>D14-D14/1.095</f>
        <v>1995</v>
      </c>
      <c r="F14" s="117">
        <f>(D14-E14)/1.05*0.05</f>
        <v>1000</v>
      </c>
      <c r="G14" s="117">
        <f t="shared" si="0"/>
        <v>20000</v>
      </c>
    </row>
    <row r="15" spans="1:7" x14ac:dyDescent="0.25">
      <c r="A15" s="177">
        <v>41532</v>
      </c>
      <c r="B15" s="67" t="s">
        <v>106</v>
      </c>
      <c r="C15" s="67">
        <v>1</v>
      </c>
      <c r="D15" s="117">
        <v>574.88</v>
      </c>
      <c r="E15" s="117">
        <f>D15-D15/1.095</f>
        <v>49.875433789954286</v>
      </c>
      <c r="F15" s="117">
        <f>(D15-E15)/1.05*0.05</f>
        <v>25.000217438573607</v>
      </c>
      <c r="G15" s="117">
        <f t="shared" si="0"/>
        <v>500.00434877147211</v>
      </c>
    </row>
    <row r="16" spans="1:7" x14ac:dyDescent="0.25">
      <c r="A16" s="177">
        <v>41560</v>
      </c>
      <c r="B16" s="67" t="s">
        <v>287</v>
      </c>
      <c r="C16" s="67">
        <v>0.5</v>
      </c>
      <c r="D16" s="117">
        <v>799.08</v>
      </c>
      <c r="E16" s="117">
        <f>D16-D16/1.095</f>
        <v>69.326575342465731</v>
      </c>
      <c r="F16" s="117">
        <f>(D16-E16)/1.05*0.05</f>
        <v>34.750163078930207</v>
      </c>
      <c r="G16" s="117">
        <f t="shared" si="0"/>
        <v>695.00326157860411</v>
      </c>
    </row>
    <row r="17" spans="1:7" x14ac:dyDescent="0.25">
      <c r="A17" s="177">
        <v>41613</v>
      </c>
      <c r="B17" s="67" t="s">
        <v>107</v>
      </c>
      <c r="C17" s="67">
        <v>1</v>
      </c>
      <c r="D17" s="117">
        <v>799.08</v>
      </c>
      <c r="E17" s="117">
        <f>D17-D17/1.095</f>
        <v>69.326575342465731</v>
      </c>
      <c r="F17" s="117">
        <f>(D17-E17)/1.05*0.05</f>
        <v>34.750163078930207</v>
      </c>
      <c r="G17" s="117">
        <f t="shared" si="0"/>
        <v>695.00326157860411</v>
      </c>
    </row>
    <row r="18" spans="1:7" ht="15.75" thickBot="1" x14ac:dyDescent="0.3">
      <c r="A18" s="179">
        <v>41639</v>
      </c>
      <c r="B18" s="180" t="s">
        <v>108</v>
      </c>
      <c r="C18" s="180">
        <v>1</v>
      </c>
      <c r="D18" s="118">
        <v>15000</v>
      </c>
      <c r="E18" s="118">
        <v>0</v>
      </c>
      <c r="F18" s="118">
        <v>0</v>
      </c>
      <c r="G18" s="118">
        <f t="shared" si="0"/>
        <v>15000</v>
      </c>
    </row>
    <row r="19" spans="1:7" x14ac:dyDescent="0.25">
      <c r="A19" s="1"/>
      <c r="C19" s="26"/>
      <c r="D19" s="26"/>
      <c r="E19" s="26"/>
      <c r="F19" s="23"/>
    </row>
    <row r="20" spans="1:7" x14ac:dyDescent="0.25">
      <c r="A20" s="1"/>
      <c r="C20" s="26"/>
      <c r="D20" s="26"/>
      <c r="E20" s="26"/>
      <c r="F20" s="23"/>
    </row>
    <row r="21" spans="1:7" ht="15.75" thickBot="1" x14ac:dyDescent="0.3">
      <c r="A21" t="s">
        <v>101</v>
      </c>
    </row>
    <row r="22" spans="1:7" ht="15.75" thickBot="1" x14ac:dyDescent="0.3">
      <c r="A22" s="130" t="s">
        <v>0</v>
      </c>
      <c r="B22" s="132" t="s">
        <v>1</v>
      </c>
      <c r="C22" s="132" t="s">
        <v>7</v>
      </c>
      <c r="D22" s="129" t="s">
        <v>97</v>
      </c>
    </row>
    <row r="23" spans="1:7" x14ac:dyDescent="0.25">
      <c r="A23" s="175">
        <v>41315</v>
      </c>
      <c r="B23" s="66" t="s">
        <v>104</v>
      </c>
      <c r="C23" s="66">
        <v>1</v>
      </c>
      <c r="D23" s="176">
        <v>250</v>
      </c>
    </row>
    <row r="24" spans="1:7" x14ac:dyDescent="0.25">
      <c r="A24" s="177">
        <v>41316</v>
      </c>
      <c r="B24" s="67" t="s">
        <v>98</v>
      </c>
      <c r="C24" s="67">
        <v>1</v>
      </c>
      <c r="D24" s="178">
        <v>1500</v>
      </c>
    </row>
    <row r="25" spans="1:7" x14ac:dyDescent="0.25">
      <c r="A25" s="177">
        <v>41532</v>
      </c>
      <c r="B25" s="67" t="s">
        <v>99</v>
      </c>
      <c r="C25" s="67">
        <v>1</v>
      </c>
      <c r="D25" s="178">
        <v>100</v>
      </c>
    </row>
    <row r="26" spans="1:7" ht="15.75" thickBot="1" x14ac:dyDescent="0.3">
      <c r="A26" s="179">
        <v>41560</v>
      </c>
      <c r="B26" s="180" t="s">
        <v>100</v>
      </c>
      <c r="C26" s="180">
        <v>0.5</v>
      </c>
      <c r="D26" s="181">
        <v>100</v>
      </c>
    </row>
    <row r="27" spans="1:7" x14ac:dyDescent="0.25">
      <c r="A27" s="183"/>
      <c r="B27" s="81"/>
      <c r="C27" s="81"/>
      <c r="D27" s="184"/>
    </row>
    <row r="28" spans="1:7" x14ac:dyDescent="0.25">
      <c r="C28" s="57"/>
    </row>
    <row r="29" spans="1:7" ht="31.5" x14ac:dyDescent="0.5">
      <c r="A29" s="182" t="s">
        <v>190</v>
      </c>
      <c r="B29" s="182"/>
      <c r="C29" s="57"/>
    </row>
    <row r="30" spans="1:7" ht="15.75" thickBot="1" x14ac:dyDescent="0.3">
      <c r="C30" s="57"/>
    </row>
    <row r="31" spans="1:7" ht="21.75" thickBot="1" x14ac:dyDescent="0.4">
      <c r="A31" s="492" t="s">
        <v>102</v>
      </c>
      <c r="B31" s="493"/>
      <c r="C31" s="493"/>
      <c r="D31" s="493"/>
      <c r="E31" s="493"/>
      <c r="F31" s="493"/>
      <c r="G31" s="494"/>
    </row>
    <row r="32" spans="1:7" ht="15.75" thickBot="1" x14ac:dyDescent="0.3">
      <c r="A32" s="136" t="s">
        <v>0</v>
      </c>
      <c r="B32" s="128" t="s">
        <v>1</v>
      </c>
      <c r="C32" s="128" t="s">
        <v>7</v>
      </c>
      <c r="D32" s="128" t="s">
        <v>103</v>
      </c>
      <c r="E32" s="128" t="s">
        <v>2</v>
      </c>
      <c r="F32" s="128" t="s">
        <v>3</v>
      </c>
      <c r="G32" s="128" t="s">
        <v>109</v>
      </c>
    </row>
    <row r="33" spans="1:7" x14ac:dyDescent="0.25">
      <c r="A33" s="119"/>
      <c r="B33" s="119"/>
      <c r="C33" s="119">
        <v>1</v>
      </c>
      <c r="D33" s="119"/>
      <c r="E33" s="185">
        <f>D33-D33/1.095</f>
        <v>0</v>
      </c>
      <c r="F33" s="185">
        <f>(D33-E33)/1.05*0.05</f>
        <v>0</v>
      </c>
      <c r="G33" s="186">
        <f>D33-E33-F33</f>
        <v>0</v>
      </c>
    </row>
    <row r="34" spans="1:7" x14ac:dyDescent="0.25">
      <c r="A34" s="121"/>
      <c r="B34" s="121"/>
      <c r="C34" s="121">
        <v>1</v>
      </c>
      <c r="D34" s="121"/>
      <c r="E34" s="187">
        <f t="shared" ref="E34:E48" si="1">D34-D34/1.095</f>
        <v>0</v>
      </c>
      <c r="F34" s="187">
        <f t="shared" ref="F34:F48" si="2">(D34-E34)/1.05*0.05</f>
        <v>0</v>
      </c>
      <c r="G34" s="188">
        <f t="shared" ref="G34:G48" si="3">D34-E34-F34</f>
        <v>0</v>
      </c>
    </row>
    <row r="35" spans="1:7" x14ac:dyDescent="0.25">
      <c r="A35" s="121"/>
      <c r="B35" s="121"/>
      <c r="C35" s="121">
        <v>1</v>
      </c>
      <c r="D35" s="121"/>
      <c r="E35" s="187">
        <f t="shared" si="1"/>
        <v>0</v>
      </c>
      <c r="F35" s="187">
        <f t="shared" si="2"/>
        <v>0</v>
      </c>
      <c r="G35" s="188">
        <f t="shared" si="3"/>
        <v>0</v>
      </c>
    </row>
    <row r="36" spans="1:7" x14ac:dyDescent="0.25">
      <c r="A36" s="121"/>
      <c r="B36" s="121"/>
      <c r="C36" s="121">
        <v>1</v>
      </c>
      <c r="D36" s="121"/>
      <c r="E36" s="187">
        <f t="shared" si="1"/>
        <v>0</v>
      </c>
      <c r="F36" s="187">
        <f t="shared" si="2"/>
        <v>0</v>
      </c>
      <c r="G36" s="188">
        <f t="shared" si="3"/>
        <v>0</v>
      </c>
    </row>
    <row r="37" spans="1:7" x14ac:dyDescent="0.25">
      <c r="A37" s="121"/>
      <c r="B37" s="121"/>
      <c r="C37" s="121">
        <v>1</v>
      </c>
      <c r="D37" s="121"/>
      <c r="E37" s="187">
        <f t="shared" si="1"/>
        <v>0</v>
      </c>
      <c r="F37" s="187">
        <f t="shared" si="2"/>
        <v>0</v>
      </c>
      <c r="G37" s="188">
        <f t="shared" si="3"/>
        <v>0</v>
      </c>
    </row>
    <row r="38" spans="1:7" x14ac:dyDescent="0.25">
      <c r="A38" s="121"/>
      <c r="B38" s="121"/>
      <c r="C38" s="121">
        <v>1</v>
      </c>
      <c r="D38" s="121"/>
      <c r="E38" s="187">
        <f t="shared" si="1"/>
        <v>0</v>
      </c>
      <c r="F38" s="187">
        <f t="shared" si="2"/>
        <v>0</v>
      </c>
      <c r="G38" s="188">
        <f t="shared" si="3"/>
        <v>0</v>
      </c>
    </row>
    <row r="39" spans="1:7" x14ac:dyDescent="0.25">
      <c r="A39" s="121"/>
      <c r="B39" s="121"/>
      <c r="C39" s="121">
        <v>1</v>
      </c>
      <c r="D39" s="121"/>
      <c r="E39" s="187">
        <f t="shared" si="1"/>
        <v>0</v>
      </c>
      <c r="F39" s="187">
        <f t="shared" si="2"/>
        <v>0</v>
      </c>
      <c r="G39" s="188">
        <f t="shared" si="3"/>
        <v>0</v>
      </c>
    </row>
    <row r="40" spans="1:7" x14ac:dyDescent="0.25">
      <c r="A40" s="121"/>
      <c r="B40" s="121"/>
      <c r="C40" s="121">
        <v>1</v>
      </c>
      <c r="D40" s="121"/>
      <c r="E40" s="187">
        <f t="shared" si="1"/>
        <v>0</v>
      </c>
      <c r="F40" s="187">
        <f t="shared" si="2"/>
        <v>0</v>
      </c>
      <c r="G40" s="188">
        <f t="shared" si="3"/>
        <v>0</v>
      </c>
    </row>
    <row r="41" spans="1:7" x14ac:dyDescent="0.25">
      <c r="A41" s="121"/>
      <c r="B41" s="121"/>
      <c r="C41" s="121">
        <v>1</v>
      </c>
      <c r="D41" s="121"/>
      <c r="E41" s="187">
        <f t="shared" si="1"/>
        <v>0</v>
      </c>
      <c r="F41" s="187">
        <f t="shared" si="2"/>
        <v>0</v>
      </c>
      <c r="G41" s="188">
        <f t="shared" si="3"/>
        <v>0</v>
      </c>
    </row>
    <row r="42" spans="1:7" x14ac:dyDescent="0.25">
      <c r="A42" s="121"/>
      <c r="B42" s="121"/>
      <c r="C42" s="121">
        <v>1</v>
      </c>
      <c r="D42" s="121"/>
      <c r="E42" s="187">
        <f t="shared" si="1"/>
        <v>0</v>
      </c>
      <c r="F42" s="187">
        <f t="shared" si="2"/>
        <v>0</v>
      </c>
      <c r="G42" s="188">
        <f t="shared" si="3"/>
        <v>0</v>
      </c>
    </row>
    <row r="43" spans="1:7" x14ac:dyDescent="0.25">
      <c r="A43" s="121"/>
      <c r="B43" s="121"/>
      <c r="C43" s="121">
        <v>1</v>
      </c>
      <c r="D43" s="121"/>
      <c r="E43" s="187">
        <f t="shared" si="1"/>
        <v>0</v>
      </c>
      <c r="F43" s="187">
        <f t="shared" si="2"/>
        <v>0</v>
      </c>
      <c r="G43" s="188">
        <f t="shared" si="3"/>
        <v>0</v>
      </c>
    </row>
    <row r="44" spans="1:7" x14ac:dyDescent="0.25">
      <c r="A44" s="121"/>
      <c r="B44" s="121"/>
      <c r="C44" s="121">
        <v>1</v>
      </c>
      <c r="D44" s="121"/>
      <c r="E44" s="187">
        <f t="shared" si="1"/>
        <v>0</v>
      </c>
      <c r="F44" s="187">
        <f t="shared" si="2"/>
        <v>0</v>
      </c>
      <c r="G44" s="188">
        <f t="shared" si="3"/>
        <v>0</v>
      </c>
    </row>
    <row r="45" spans="1:7" x14ac:dyDescent="0.25">
      <c r="A45" s="121"/>
      <c r="B45" s="121"/>
      <c r="C45" s="121">
        <v>1</v>
      </c>
      <c r="D45" s="121"/>
      <c r="E45" s="187">
        <f t="shared" si="1"/>
        <v>0</v>
      </c>
      <c r="F45" s="187">
        <f t="shared" si="2"/>
        <v>0</v>
      </c>
      <c r="G45" s="188">
        <f t="shared" si="3"/>
        <v>0</v>
      </c>
    </row>
    <row r="46" spans="1:7" x14ac:dyDescent="0.25">
      <c r="A46" s="121"/>
      <c r="B46" s="121"/>
      <c r="C46" s="121">
        <v>1</v>
      </c>
      <c r="D46" s="121"/>
      <c r="E46" s="187">
        <f t="shared" si="1"/>
        <v>0</v>
      </c>
      <c r="F46" s="187">
        <f t="shared" si="2"/>
        <v>0</v>
      </c>
      <c r="G46" s="188">
        <f t="shared" si="3"/>
        <v>0</v>
      </c>
    </row>
    <row r="47" spans="1:7" x14ac:dyDescent="0.25">
      <c r="A47" s="121"/>
      <c r="B47" s="121"/>
      <c r="C47" s="121">
        <v>1</v>
      </c>
      <c r="D47" s="121"/>
      <c r="E47" s="187">
        <f t="shared" si="1"/>
        <v>0</v>
      </c>
      <c r="F47" s="187">
        <f t="shared" si="2"/>
        <v>0</v>
      </c>
      <c r="G47" s="188">
        <f t="shared" si="3"/>
        <v>0</v>
      </c>
    </row>
    <row r="48" spans="1:7" ht="15.75" thickBot="1" x14ac:dyDescent="0.3">
      <c r="A48" s="123"/>
      <c r="B48" s="123"/>
      <c r="C48" s="123">
        <v>1</v>
      </c>
      <c r="D48" s="123"/>
      <c r="E48" s="189">
        <f t="shared" si="1"/>
        <v>0</v>
      </c>
      <c r="F48" s="189">
        <f t="shared" si="2"/>
        <v>0</v>
      </c>
      <c r="G48" s="190">
        <f t="shared" si="3"/>
        <v>0</v>
      </c>
    </row>
    <row r="51" spans="1:4" ht="15.75" thickBot="1" x14ac:dyDescent="0.3">
      <c r="A51" t="s">
        <v>101</v>
      </c>
    </row>
    <row r="52" spans="1:4" ht="15.75" thickBot="1" x14ac:dyDescent="0.3">
      <c r="A52" s="130" t="s">
        <v>0</v>
      </c>
      <c r="B52" s="132" t="s">
        <v>1</v>
      </c>
      <c r="C52" s="132" t="s">
        <v>7</v>
      </c>
      <c r="D52" s="129" t="s">
        <v>97</v>
      </c>
    </row>
    <row r="53" spans="1:4" x14ac:dyDescent="0.25">
      <c r="A53" s="133"/>
      <c r="B53" s="69"/>
      <c r="C53" s="69">
        <v>1</v>
      </c>
      <c r="D53" s="137"/>
    </row>
    <row r="54" spans="1:4" x14ac:dyDescent="0.25">
      <c r="A54" s="134"/>
      <c r="B54" s="59"/>
      <c r="C54" s="59">
        <v>1</v>
      </c>
      <c r="D54" s="138"/>
    </row>
    <row r="55" spans="1:4" x14ac:dyDescent="0.25">
      <c r="A55" s="134"/>
      <c r="B55" s="59"/>
      <c r="C55" s="59">
        <v>1</v>
      </c>
      <c r="D55" s="138"/>
    </row>
    <row r="56" spans="1:4" ht="15.75" thickBot="1" x14ac:dyDescent="0.3">
      <c r="A56" s="135"/>
      <c r="B56" s="60"/>
      <c r="C56" s="60">
        <v>1</v>
      </c>
      <c r="D56" s="139"/>
    </row>
  </sheetData>
  <mergeCells count="1">
    <mergeCell ref="A31:G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0"/>
  <sheetViews>
    <sheetView topLeftCell="A142" workbookViewId="0">
      <selection activeCell="G101" sqref="G101"/>
    </sheetView>
  </sheetViews>
  <sheetFormatPr defaultColWidth="9.140625" defaultRowHeight="15" x14ac:dyDescent="0.25"/>
  <cols>
    <col min="1" max="1" width="50.42578125" customWidth="1"/>
    <col min="2" max="2" width="13.5703125" customWidth="1"/>
    <col min="3" max="3" width="8.140625" customWidth="1"/>
    <col min="4" max="4" width="19.5703125" bestFit="1" customWidth="1"/>
    <col min="5" max="5" width="11.42578125" customWidth="1"/>
    <col min="6" max="7" width="10.28515625" customWidth="1"/>
    <col min="8" max="8" width="12.42578125" customWidth="1"/>
    <col min="9" max="9" width="18.42578125" customWidth="1"/>
    <col min="10" max="11" width="12.42578125" customWidth="1"/>
    <col min="12" max="12" width="16.42578125" customWidth="1"/>
    <col min="13" max="13" width="11.5703125" customWidth="1"/>
    <col min="14" max="14" width="19.28515625" customWidth="1"/>
    <col min="15" max="15" width="13.85546875" customWidth="1"/>
    <col min="16" max="16" width="45.85546875" bestFit="1" customWidth="1"/>
    <col min="17" max="17" width="29.140625" customWidth="1"/>
    <col min="19" max="19" width="20.42578125" bestFit="1" customWidth="1"/>
    <col min="21" max="21" width="10.28515625" customWidth="1"/>
    <col min="22" max="22" width="9.7109375" customWidth="1"/>
    <col min="23" max="23" width="11" customWidth="1"/>
    <col min="24" max="24" width="9.140625" customWidth="1"/>
    <col min="25" max="26" width="8" bestFit="1" customWidth="1"/>
    <col min="28" max="29" width="8" bestFit="1" customWidth="1"/>
    <col min="30" max="30" width="6" bestFit="1" customWidth="1"/>
  </cols>
  <sheetData>
    <row r="1" spans="1:28" ht="28.5" x14ac:dyDescent="0.45">
      <c r="A1" s="21" t="s">
        <v>110</v>
      </c>
      <c r="B1" s="21"/>
      <c r="C1" s="21"/>
    </row>
    <row r="3" spans="1:28" ht="33" customHeight="1" x14ac:dyDescent="0.25">
      <c r="A3" s="458" t="s">
        <v>111</v>
      </c>
      <c r="B3" s="458"/>
      <c r="C3" s="458"/>
      <c r="D3" s="458"/>
      <c r="E3" s="458"/>
      <c r="F3" s="458"/>
      <c r="G3" s="458"/>
      <c r="H3" s="458"/>
      <c r="I3" s="458"/>
      <c r="J3" s="458"/>
      <c r="K3" s="458"/>
      <c r="L3" s="458"/>
      <c r="M3" s="458"/>
      <c r="N3" s="458"/>
      <c r="O3" s="458"/>
      <c r="P3" s="191"/>
      <c r="Q3" s="191"/>
      <c r="R3" s="191"/>
      <c r="S3" s="191"/>
      <c r="T3" s="191"/>
      <c r="U3" s="191"/>
    </row>
    <row r="5" spans="1:28" x14ac:dyDescent="0.25">
      <c r="A5" s="131" t="s">
        <v>317</v>
      </c>
    </row>
    <row r="6" spans="1:28" x14ac:dyDescent="0.25">
      <c r="A6" s="508" t="s">
        <v>209</v>
      </c>
      <c r="B6" s="508"/>
      <c r="C6" s="508"/>
      <c r="D6" s="508"/>
      <c r="E6" s="508"/>
      <c r="F6" s="508"/>
      <c r="G6" s="508"/>
      <c r="H6" s="508"/>
      <c r="I6" s="508"/>
      <c r="J6" s="508"/>
    </row>
    <row r="7" spans="1:28" x14ac:dyDescent="0.25">
      <c r="A7" s="508" t="s">
        <v>205</v>
      </c>
      <c r="B7" s="508"/>
      <c r="C7" s="508"/>
      <c r="D7" s="508"/>
      <c r="E7" s="508"/>
      <c r="F7" s="508"/>
      <c r="G7" s="508"/>
      <c r="H7" s="508"/>
      <c r="I7" s="508"/>
      <c r="J7" s="508"/>
    </row>
    <row r="8" spans="1:28" ht="15" customHeight="1" x14ac:dyDescent="0.25">
      <c r="A8" s="508" t="s">
        <v>324</v>
      </c>
      <c r="B8" s="508"/>
      <c r="C8" s="508"/>
      <c r="D8" s="508"/>
      <c r="E8" s="508"/>
      <c r="F8" s="508"/>
      <c r="G8" s="508"/>
      <c r="H8" s="508"/>
      <c r="I8" s="508"/>
      <c r="J8" s="243"/>
    </row>
    <row r="9" spans="1:28" x14ac:dyDescent="0.25">
      <c r="A9" s="508" t="s">
        <v>206</v>
      </c>
      <c r="B9" s="508"/>
      <c r="C9" s="508"/>
      <c r="D9" s="508"/>
      <c r="E9" s="508"/>
      <c r="F9" s="508"/>
      <c r="G9" s="508"/>
      <c r="H9" s="508"/>
      <c r="I9" s="508"/>
      <c r="J9" s="508"/>
    </row>
    <row r="10" spans="1:28" x14ac:dyDescent="0.25">
      <c r="A10" s="508" t="s">
        <v>207</v>
      </c>
      <c r="B10" s="508"/>
      <c r="C10" s="508"/>
      <c r="D10" s="508"/>
      <c r="E10" s="508"/>
      <c r="F10" s="508"/>
      <c r="G10" s="508"/>
      <c r="H10" s="508"/>
      <c r="I10" s="508"/>
      <c r="J10" s="508"/>
    </row>
    <row r="11" spans="1:28" x14ac:dyDescent="0.25">
      <c r="A11" s="508" t="s">
        <v>216</v>
      </c>
      <c r="B11" s="508"/>
      <c r="C11" s="508"/>
      <c r="D11" s="508"/>
      <c r="E11" s="508"/>
      <c r="F11" s="508"/>
      <c r="G11" s="508"/>
      <c r="H11" s="508"/>
      <c r="I11" s="508"/>
      <c r="J11" s="508"/>
    </row>
    <row r="12" spans="1:28" x14ac:dyDescent="0.25">
      <c r="A12" s="508" t="s">
        <v>218</v>
      </c>
      <c r="B12" s="508"/>
      <c r="C12" s="508"/>
      <c r="D12" s="508"/>
      <c r="E12" s="508"/>
      <c r="F12" s="508"/>
      <c r="G12" s="508"/>
      <c r="H12" s="508"/>
      <c r="I12" s="508"/>
      <c r="J12" s="508"/>
    </row>
    <row r="13" spans="1:28" ht="46.5" customHeight="1" x14ac:dyDescent="0.25">
      <c r="A13" s="508" t="s">
        <v>219</v>
      </c>
      <c r="B13" s="508"/>
      <c r="C13" s="508"/>
      <c r="D13" s="508"/>
      <c r="E13" s="508"/>
      <c r="F13" s="508"/>
      <c r="G13" s="508"/>
      <c r="H13" s="508"/>
      <c r="I13" s="508"/>
      <c r="J13" s="508"/>
    </row>
    <row r="16" spans="1:28" ht="26.25" x14ac:dyDescent="0.4">
      <c r="A16" s="192" t="s">
        <v>208</v>
      </c>
      <c r="AB16" s="57"/>
    </row>
    <row r="17" spans="1:28" ht="26.25" x14ac:dyDescent="0.4">
      <c r="A17" s="192"/>
      <c r="AB17" s="57"/>
    </row>
    <row r="18" spans="1:28" x14ac:dyDescent="0.25">
      <c r="AB18" s="57"/>
    </row>
    <row r="19" spans="1:28" ht="15.75" thickBot="1" x14ac:dyDescent="0.3">
      <c r="A19" t="s">
        <v>122</v>
      </c>
    </row>
    <row r="20" spans="1:28" ht="15.75" customHeight="1" thickBot="1" x14ac:dyDescent="0.3">
      <c r="A20" s="498" t="s">
        <v>115</v>
      </c>
      <c r="B20" s="499"/>
      <c r="C20" s="499"/>
      <c r="D20" s="500"/>
      <c r="E20" s="65"/>
    </row>
    <row r="21" spans="1:28" ht="15.75" customHeight="1" x14ac:dyDescent="0.25">
      <c r="A21" s="495" t="s">
        <v>112</v>
      </c>
      <c r="B21" s="496"/>
      <c r="C21" s="497"/>
      <c r="D21" s="69"/>
      <c r="E21" s="65"/>
    </row>
    <row r="22" spans="1:28" x14ac:dyDescent="0.25">
      <c r="A22" s="515" t="s">
        <v>113</v>
      </c>
      <c r="B22" s="468"/>
      <c r="C22" s="516"/>
      <c r="D22" s="59"/>
      <c r="E22" s="65"/>
    </row>
    <row r="23" spans="1:28" ht="15.75" thickBot="1" x14ac:dyDescent="0.3">
      <c r="A23" s="515" t="s">
        <v>114</v>
      </c>
      <c r="B23" s="468"/>
      <c r="C23" s="516"/>
      <c r="D23" s="59"/>
      <c r="E23" s="65"/>
    </row>
    <row r="24" spans="1:28" ht="15.75" thickBot="1" x14ac:dyDescent="0.3">
      <c r="A24" s="515" t="s">
        <v>125</v>
      </c>
      <c r="B24" s="468"/>
      <c r="C24" s="516"/>
      <c r="D24" s="201">
        <f>D23-D22</f>
        <v>0</v>
      </c>
      <c r="E24" s="65"/>
    </row>
    <row r="25" spans="1:28" ht="15.75" thickBot="1" x14ac:dyDescent="0.3">
      <c r="A25" s="509" t="s">
        <v>121</v>
      </c>
      <c r="B25" s="510"/>
      <c r="C25" s="511"/>
      <c r="D25" s="70"/>
      <c r="E25" s="65"/>
    </row>
    <row r="26" spans="1:28" x14ac:dyDescent="0.25">
      <c r="E26" s="65"/>
    </row>
    <row r="27" spans="1:28" ht="15.75" thickBot="1" x14ac:dyDescent="0.3">
      <c r="A27" t="s">
        <v>123</v>
      </c>
      <c r="E27" s="65"/>
    </row>
    <row r="28" spans="1:28" ht="15.75" thickBot="1" x14ac:dyDescent="0.3">
      <c r="A28" s="498" t="s">
        <v>116</v>
      </c>
      <c r="B28" s="499"/>
      <c r="C28" s="499"/>
      <c r="D28" s="500"/>
      <c r="E28" s="65"/>
    </row>
    <row r="29" spans="1:28" x14ac:dyDescent="0.25">
      <c r="A29" s="495" t="s">
        <v>112</v>
      </c>
      <c r="B29" s="496"/>
      <c r="C29" s="497"/>
      <c r="D29" s="69"/>
      <c r="E29" s="65"/>
    </row>
    <row r="30" spans="1:28" x14ac:dyDescent="0.25">
      <c r="A30" s="515" t="s">
        <v>118</v>
      </c>
      <c r="B30" s="468"/>
      <c r="C30" s="516"/>
      <c r="D30" s="457"/>
      <c r="E30" s="65"/>
    </row>
    <row r="31" spans="1:28" ht="15.75" thickBot="1" x14ac:dyDescent="0.3">
      <c r="A31" s="515" t="s">
        <v>114</v>
      </c>
      <c r="B31" s="468"/>
      <c r="C31" s="516"/>
      <c r="D31" s="457"/>
      <c r="E31" s="65"/>
    </row>
    <row r="32" spans="1:28" ht="15.75" thickBot="1" x14ac:dyDescent="0.3">
      <c r="A32" s="515" t="s">
        <v>125</v>
      </c>
      <c r="B32" s="468"/>
      <c r="C32" s="516"/>
      <c r="D32" s="201">
        <f>D31-D30</f>
        <v>0</v>
      </c>
      <c r="E32" s="65"/>
    </row>
    <row r="33" spans="1:24" x14ac:dyDescent="0.25">
      <c r="A33" s="515" t="s">
        <v>126</v>
      </c>
      <c r="B33" s="468"/>
      <c r="C33" s="516"/>
      <c r="D33" s="59"/>
      <c r="E33" s="65"/>
    </row>
    <row r="34" spans="1:24" x14ac:dyDescent="0.25">
      <c r="A34" s="523" t="s">
        <v>128</v>
      </c>
      <c r="B34" s="524"/>
      <c r="C34" s="525"/>
      <c r="D34" s="68"/>
      <c r="E34" s="65"/>
    </row>
    <row r="35" spans="1:24" ht="15.75" thickBot="1" x14ac:dyDescent="0.3">
      <c r="A35" s="509" t="s">
        <v>127</v>
      </c>
      <c r="B35" s="510"/>
      <c r="C35" s="511"/>
      <c r="D35" s="70"/>
      <c r="E35" s="65"/>
    </row>
    <row r="36" spans="1:24" x14ac:dyDescent="0.25">
      <c r="E36" s="65"/>
    </row>
    <row r="37" spans="1:24" x14ac:dyDescent="0.25">
      <c r="E37" s="65"/>
    </row>
    <row r="38" spans="1:24" ht="15.75" thickBot="1" x14ac:dyDescent="0.3">
      <c r="A38" t="s">
        <v>124</v>
      </c>
      <c r="E38" s="65"/>
    </row>
    <row r="39" spans="1:24" ht="15.75" thickBot="1" x14ac:dyDescent="0.3">
      <c r="A39" s="498" t="s">
        <v>117</v>
      </c>
      <c r="B39" s="499"/>
      <c r="C39" s="499"/>
      <c r="D39" s="500"/>
      <c r="E39" s="65"/>
    </row>
    <row r="40" spans="1:24" x14ac:dyDescent="0.25">
      <c r="A40" s="495" t="s">
        <v>112</v>
      </c>
      <c r="B40" s="496"/>
      <c r="C40" s="497"/>
      <c r="D40" s="69"/>
      <c r="E40" s="65"/>
      <c r="O40" s="73"/>
      <c r="P40" s="107"/>
      <c r="Q40" s="108"/>
      <c r="R40" s="107"/>
      <c r="S40" s="107"/>
      <c r="T40" s="107"/>
      <c r="U40" s="107"/>
      <c r="V40" s="107"/>
      <c r="W40" s="107"/>
      <c r="X40" s="107"/>
    </row>
    <row r="41" spans="1:24" x14ac:dyDescent="0.25">
      <c r="A41" s="515" t="s">
        <v>113</v>
      </c>
      <c r="B41" s="468"/>
      <c r="C41" s="516"/>
      <c r="D41" s="457"/>
      <c r="E41" s="65"/>
      <c r="P41" s="65"/>
      <c r="Q41" s="65"/>
      <c r="R41" s="65"/>
      <c r="S41" s="65"/>
      <c r="T41" s="65"/>
      <c r="U41" s="65"/>
      <c r="V41" s="65"/>
      <c r="W41" s="65"/>
      <c r="X41" s="65"/>
    </row>
    <row r="42" spans="1:24" ht="15.75" thickBot="1" x14ac:dyDescent="0.3">
      <c r="A42" s="515" t="s">
        <v>119</v>
      </c>
      <c r="B42" s="468"/>
      <c r="C42" s="516"/>
      <c r="D42" s="457"/>
      <c r="E42" s="65"/>
      <c r="P42" s="65"/>
      <c r="Q42" s="65"/>
      <c r="R42" s="65"/>
      <c r="S42" s="65"/>
      <c r="T42" s="65"/>
      <c r="U42" s="65"/>
      <c r="V42" s="65"/>
      <c r="W42" s="65"/>
      <c r="X42" s="65"/>
    </row>
    <row r="43" spans="1:24" ht="15.75" thickBot="1" x14ac:dyDescent="0.3">
      <c r="A43" s="515" t="s">
        <v>125</v>
      </c>
      <c r="B43" s="468"/>
      <c r="C43" s="516"/>
      <c r="D43" s="201">
        <f>D42-D41</f>
        <v>0</v>
      </c>
      <c r="E43" s="65"/>
    </row>
    <row r="44" spans="1:24" ht="15.75" thickBot="1" x14ac:dyDescent="0.3">
      <c r="A44" s="509" t="s">
        <v>120</v>
      </c>
      <c r="B44" s="510"/>
      <c r="C44" s="511"/>
      <c r="D44" s="70"/>
      <c r="E44" s="65"/>
    </row>
    <row r="45" spans="1:24" x14ac:dyDescent="0.25">
      <c r="A45" s="240"/>
      <c r="B45" s="240"/>
      <c r="C45" s="240"/>
      <c r="D45" s="214"/>
      <c r="E45" s="240"/>
    </row>
    <row r="46" spans="1:24" ht="15.75" thickBot="1" x14ac:dyDescent="0.3">
      <c r="E46" s="65"/>
    </row>
    <row r="47" spans="1:24" ht="15" customHeight="1" x14ac:dyDescent="0.25">
      <c r="A47" s="501" t="s">
        <v>183</v>
      </c>
      <c r="B47" s="502"/>
      <c r="C47" s="502"/>
      <c r="D47" s="502"/>
      <c r="E47" s="502"/>
      <c r="F47" s="502"/>
      <c r="G47" s="502"/>
      <c r="H47" s="579"/>
    </row>
    <row r="48" spans="1:24" ht="15.75" customHeight="1" thickBot="1" x14ac:dyDescent="0.3">
      <c r="A48" s="503"/>
      <c r="B48" s="504"/>
      <c r="C48" s="504"/>
      <c r="D48" s="504"/>
      <c r="E48" s="504"/>
      <c r="F48" s="504"/>
      <c r="G48" s="504"/>
      <c r="H48" s="580"/>
    </row>
    <row r="49" spans="1:8" ht="15.75" thickBot="1" x14ac:dyDescent="0.3">
      <c r="A49" s="526" t="s">
        <v>1</v>
      </c>
      <c r="B49" s="527"/>
      <c r="C49" s="527"/>
      <c r="D49" s="527"/>
      <c r="E49" s="528"/>
      <c r="F49" s="304" t="s">
        <v>129</v>
      </c>
      <c r="G49" s="571" t="s">
        <v>133</v>
      </c>
      <c r="H49" s="572"/>
    </row>
    <row r="50" spans="1:8" x14ac:dyDescent="0.25">
      <c r="A50" s="529"/>
      <c r="B50" s="530"/>
      <c r="C50" s="530"/>
      <c r="D50" s="530"/>
      <c r="E50" s="531"/>
      <c r="F50" s="92"/>
      <c r="G50" s="573"/>
      <c r="H50" s="574"/>
    </row>
    <row r="51" spans="1:8" x14ac:dyDescent="0.25">
      <c r="A51" s="520"/>
      <c r="B51" s="521"/>
      <c r="C51" s="521"/>
      <c r="D51" s="521"/>
      <c r="E51" s="522"/>
      <c r="F51" s="95"/>
      <c r="G51" s="569"/>
      <c r="H51" s="570"/>
    </row>
    <row r="52" spans="1:8" x14ac:dyDescent="0.25">
      <c r="A52" s="520"/>
      <c r="B52" s="521"/>
      <c r="C52" s="521"/>
      <c r="D52" s="521"/>
      <c r="E52" s="522"/>
      <c r="F52" s="95"/>
      <c r="G52" s="569"/>
      <c r="H52" s="570"/>
    </row>
    <row r="53" spans="1:8" x14ac:dyDescent="0.25">
      <c r="A53" s="520"/>
      <c r="B53" s="521"/>
      <c r="C53" s="521"/>
      <c r="D53" s="521"/>
      <c r="E53" s="522"/>
      <c r="F53" s="95"/>
      <c r="G53" s="569"/>
      <c r="H53" s="570"/>
    </row>
    <row r="54" spans="1:8" x14ac:dyDescent="0.25">
      <c r="A54" s="520"/>
      <c r="B54" s="521"/>
      <c r="C54" s="521"/>
      <c r="D54" s="521"/>
      <c r="E54" s="522"/>
      <c r="F54" s="95"/>
      <c r="G54" s="569"/>
      <c r="H54" s="570"/>
    </row>
    <row r="55" spans="1:8" x14ac:dyDescent="0.25">
      <c r="A55" s="520"/>
      <c r="B55" s="521"/>
      <c r="C55" s="521"/>
      <c r="D55" s="521"/>
      <c r="E55" s="522"/>
      <c r="F55" s="95"/>
      <c r="G55" s="569"/>
      <c r="H55" s="570"/>
    </row>
    <row r="56" spans="1:8" x14ac:dyDescent="0.25">
      <c r="A56" s="520"/>
      <c r="B56" s="521"/>
      <c r="C56" s="521"/>
      <c r="D56" s="521"/>
      <c r="E56" s="522"/>
      <c r="F56" s="95"/>
      <c r="G56" s="569"/>
      <c r="H56" s="570"/>
    </row>
    <row r="57" spans="1:8" x14ac:dyDescent="0.25">
      <c r="A57" s="520"/>
      <c r="B57" s="521"/>
      <c r="C57" s="521"/>
      <c r="D57" s="521"/>
      <c r="E57" s="522"/>
      <c r="F57" s="95"/>
      <c r="G57" s="569"/>
      <c r="H57" s="570"/>
    </row>
    <row r="58" spans="1:8" x14ac:dyDescent="0.25">
      <c r="A58" s="520"/>
      <c r="B58" s="521"/>
      <c r="C58" s="521"/>
      <c r="D58" s="521"/>
      <c r="E58" s="522"/>
      <c r="F58" s="95"/>
      <c r="G58" s="569"/>
      <c r="H58" s="570"/>
    </row>
    <row r="59" spans="1:8" x14ac:dyDescent="0.25">
      <c r="A59" s="520"/>
      <c r="B59" s="521"/>
      <c r="C59" s="521"/>
      <c r="D59" s="521"/>
      <c r="E59" s="522"/>
      <c r="F59" s="95"/>
      <c r="G59" s="569"/>
      <c r="H59" s="570"/>
    </row>
    <row r="60" spans="1:8" x14ac:dyDescent="0.25">
      <c r="A60" s="520"/>
      <c r="B60" s="521"/>
      <c r="C60" s="521"/>
      <c r="D60" s="521"/>
      <c r="E60" s="522"/>
      <c r="F60" s="95"/>
      <c r="G60" s="569"/>
      <c r="H60" s="570"/>
    </row>
    <row r="61" spans="1:8" x14ac:dyDescent="0.25">
      <c r="A61" s="520"/>
      <c r="B61" s="521"/>
      <c r="C61" s="521"/>
      <c r="D61" s="521"/>
      <c r="E61" s="522"/>
      <c r="F61" s="95"/>
      <c r="G61" s="569"/>
      <c r="H61" s="570"/>
    </row>
    <row r="62" spans="1:8" x14ac:dyDescent="0.25">
      <c r="A62" s="520"/>
      <c r="B62" s="521"/>
      <c r="C62" s="521"/>
      <c r="D62" s="521"/>
      <c r="E62" s="522"/>
      <c r="F62" s="95"/>
      <c r="G62" s="569"/>
      <c r="H62" s="570"/>
    </row>
    <row r="63" spans="1:8" x14ac:dyDescent="0.25">
      <c r="A63" s="520"/>
      <c r="B63" s="521"/>
      <c r="C63" s="521"/>
      <c r="D63" s="521"/>
      <c r="E63" s="522"/>
      <c r="F63" s="95"/>
      <c r="G63" s="569"/>
      <c r="H63" s="570"/>
    </row>
    <row r="64" spans="1:8" x14ac:dyDescent="0.25">
      <c r="A64" s="520"/>
      <c r="B64" s="521"/>
      <c r="C64" s="521"/>
      <c r="D64" s="521"/>
      <c r="E64" s="522"/>
      <c r="F64" s="95"/>
      <c r="G64" s="569"/>
      <c r="H64" s="570"/>
    </row>
    <row r="65" spans="1:8" x14ac:dyDescent="0.25">
      <c r="A65" s="520"/>
      <c r="B65" s="521"/>
      <c r="C65" s="521"/>
      <c r="D65" s="521"/>
      <c r="E65" s="522"/>
      <c r="F65" s="95"/>
      <c r="G65" s="569"/>
      <c r="H65" s="570"/>
    </row>
    <row r="66" spans="1:8" x14ac:dyDescent="0.25">
      <c r="A66" s="520"/>
      <c r="B66" s="521"/>
      <c r="C66" s="521"/>
      <c r="D66" s="521"/>
      <c r="E66" s="522"/>
      <c r="F66" s="95"/>
      <c r="G66" s="569"/>
      <c r="H66" s="570"/>
    </row>
    <row r="67" spans="1:8" x14ac:dyDescent="0.25">
      <c r="A67" s="520"/>
      <c r="B67" s="521"/>
      <c r="C67" s="521"/>
      <c r="D67" s="521"/>
      <c r="E67" s="522"/>
      <c r="F67" s="95"/>
      <c r="G67" s="569"/>
      <c r="H67" s="570"/>
    </row>
    <row r="68" spans="1:8" x14ac:dyDescent="0.25">
      <c r="A68" s="520"/>
      <c r="B68" s="521"/>
      <c r="C68" s="521"/>
      <c r="D68" s="521"/>
      <c r="E68" s="522"/>
      <c r="F68" s="95"/>
      <c r="G68" s="569"/>
      <c r="H68" s="570"/>
    </row>
    <row r="69" spans="1:8" x14ac:dyDescent="0.25">
      <c r="A69" s="520"/>
      <c r="B69" s="521"/>
      <c r="C69" s="521"/>
      <c r="D69" s="521"/>
      <c r="E69" s="522"/>
      <c r="F69" s="95"/>
      <c r="G69" s="569"/>
      <c r="H69" s="570"/>
    </row>
    <row r="70" spans="1:8" x14ac:dyDescent="0.25">
      <c r="A70" s="520"/>
      <c r="B70" s="521"/>
      <c r="C70" s="521"/>
      <c r="D70" s="521"/>
      <c r="E70" s="522"/>
      <c r="F70" s="95"/>
      <c r="G70" s="569"/>
      <c r="H70" s="570"/>
    </row>
    <row r="71" spans="1:8" x14ac:dyDescent="0.25">
      <c r="A71" s="520"/>
      <c r="B71" s="521"/>
      <c r="C71" s="521"/>
      <c r="D71" s="521"/>
      <c r="E71" s="522"/>
      <c r="F71" s="95"/>
      <c r="G71" s="569"/>
      <c r="H71" s="570"/>
    </row>
    <row r="72" spans="1:8" x14ac:dyDescent="0.25">
      <c r="A72" s="520"/>
      <c r="B72" s="521"/>
      <c r="C72" s="521"/>
      <c r="D72" s="521"/>
      <c r="E72" s="522"/>
      <c r="F72" s="95"/>
      <c r="G72" s="569"/>
      <c r="H72" s="570"/>
    </row>
    <row r="73" spans="1:8" x14ac:dyDescent="0.25">
      <c r="A73" s="520"/>
      <c r="B73" s="521"/>
      <c r="C73" s="521"/>
      <c r="D73" s="521"/>
      <c r="E73" s="522"/>
      <c r="F73" s="95"/>
      <c r="G73" s="569"/>
      <c r="H73" s="570"/>
    </row>
    <row r="74" spans="1:8" x14ac:dyDescent="0.25">
      <c r="A74" s="520"/>
      <c r="B74" s="521"/>
      <c r="C74" s="521"/>
      <c r="D74" s="521"/>
      <c r="E74" s="522"/>
      <c r="F74" s="95"/>
      <c r="G74" s="569"/>
      <c r="H74" s="570"/>
    </row>
    <row r="75" spans="1:8" x14ac:dyDescent="0.25">
      <c r="A75" s="520"/>
      <c r="B75" s="521"/>
      <c r="C75" s="521"/>
      <c r="D75" s="521"/>
      <c r="E75" s="522"/>
      <c r="F75" s="95"/>
      <c r="G75" s="569"/>
      <c r="H75" s="570"/>
    </row>
    <row r="76" spans="1:8" x14ac:dyDescent="0.25">
      <c r="A76" s="520"/>
      <c r="B76" s="521"/>
      <c r="C76" s="521"/>
      <c r="D76" s="521"/>
      <c r="E76" s="522"/>
      <c r="F76" s="95"/>
      <c r="G76" s="569"/>
      <c r="H76" s="570"/>
    </row>
    <row r="77" spans="1:8" x14ac:dyDescent="0.25">
      <c r="A77" s="520"/>
      <c r="B77" s="521"/>
      <c r="C77" s="521"/>
      <c r="D77" s="521"/>
      <c r="E77" s="522"/>
      <c r="F77" s="95"/>
      <c r="G77" s="569"/>
      <c r="H77" s="570"/>
    </row>
    <row r="78" spans="1:8" x14ac:dyDescent="0.25">
      <c r="A78" s="520"/>
      <c r="B78" s="521"/>
      <c r="C78" s="521"/>
      <c r="D78" s="521"/>
      <c r="E78" s="522"/>
      <c r="F78" s="95"/>
      <c r="G78" s="569"/>
      <c r="H78" s="570"/>
    </row>
    <row r="79" spans="1:8" x14ac:dyDescent="0.25">
      <c r="A79" s="520"/>
      <c r="B79" s="521"/>
      <c r="C79" s="521"/>
      <c r="D79" s="521"/>
      <c r="E79" s="522"/>
      <c r="F79" s="95"/>
      <c r="G79" s="569"/>
      <c r="H79" s="570"/>
    </row>
    <row r="80" spans="1:8" x14ac:dyDescent="0.25">
      <c r="A80" s="520"/>
      <c r="B80" s="521"/>
      <c r="C80" s="521"/>
      <c r="D80" s="521"/>
      <c r="E80" s="522"/>
      <c r="F80" s="95"/>
      <c r="G80" s="569"/>
      <c r="H80" s="570"/>
    </row>
    <row r="81" spans="1:8" x14ac:dyDescent="0.25">
      <c r="A81" s="520"/>
      <c r="B81" s="521"/>
      <c r="C81" s="521"/>
      <c r="D81" s="521"/>
      <c r="E81" s="522"/>
      <c r="F81" s="95"/>
      <c r="G81" s="569"/>
      <c r="H81" s="570"/>
    </row>
    <row r="82" spans="1:8" x14ac:dyDescent="0.25">
      <c r="A82" s="520"/>
      <c r="B82" s="521"/>
      <c r="C82" s="521"/>
      <c r="D82" s="521"/>
      <c r="E82" s="522"/>
      <c r="F82" s="95"/>
      <c r="G82" s="569"/>
      <c r="H82" s="570"/>
    </row>
    <row r="83" spans="1:8" x14ac:dyDescent="0.25">
      <c r="A83" s="520"/>
      <c r="B83" s="521"/>
      <c r="C83" s="521"/>
      <c r="D83" s="521"/>
      <c r="E83" s="522"/>
      <c r="F83" s="95"/>
      <c r="G83" s="569"/>
      <c r="H83" s="570"/>
    </row>
    <row r="84" spans="1:8" x14ac:dyDescent="0.25">
      <c r="A84" s="520"/>
      <c r="B84" s="521"/>
      <c r="C84" s="521"/>
      <c r="D84" s="521"/>
      <c r="E84" s="522"/>
      <c r="F84" s="95"/>
      <c r="G84" s="569"/>
      <c r="H84" s="570"/>
    </row>
    <row r="85" spans="1:8" x14ac:dyDescent="0.25">
      <c r="A85" s="520"/>
      <c r="B85" s="521"/>
      <c r="C85" s="521"/>
      <c r="D85" s="521"/>
      <c r="E85" s="522"/>
      <c r="F85" s="95"/>
      <c r="G85" s="569"/>
      <c r="H85" s="570"/>
    </row>
    <row r="86" spans="1:8" x14ac:dyDescent="0.25">
      <c r="A86" s="520"/>
      <c r="B86" s="521"/>
      <c r="C86" s="521"/>
      <c r="D86" s="521"/>
      <c r="E86" s="522"/>
      <c r="F86" s="95"/>
      <c r="G86" s="569"/>
      <c r="H86" s="570"/>
    </row>
    <row r="87" spans="1:8" x14ac:dyDescent="0.25">
      <c r="A87" s="520"/>
      <c r="B87" s="521"/>
      <c r="C87" s="521"/>
      <c r="D87" s="521"/>
      <c r="E87" s="522"/>
      <c r="F87" s="95"/>
      <c r="G87" s="569"/>
      <c r="H87" s="570"/>
    </row>
    <row r="88" spans="1:8" x14ac:dyDescent="0.25">
      <c r="A88" s="520"/>
      <c r="B88" s="521"/>
      <c r="C88" s="521"/>
      <c r="D88" s="521"/>
      <c r="E88" s="522"/>
      <c r="F88" s="95"/>
      <c r="G88" s="569"/>
      <c r="H88" s="570"/>
    </row>
    <row r="89" spans="1:8" x14ac:dyDescent="0.25">
      <c r="A89" s="520"/>
      <c r="B89" s="521"/>
      <c r="C89" s="521"/>
      <c r="D89" s="521"/>
      <c r="E89" s="522"/>
      <c r="F89" s="95"/>
      <c r="G89" s="569"/>
      <c r="H89" s="570"/>
    </row>
    <row r="90" spans="1:8" x14ac:dyDescent="0.25">
      <c r="A90" s="520"/>
      <c r="B90" s="521"/>
      <c r="C90" s="521"/>
      <c r="D90" s="521"/>
      <c r="E90" s="522"/>
      <c r="F90" s="95"/>
      <c r="G90" s="569"/>
      <c r="H90" s="570"/>
    </row>
    <row r="91" spans="1:8" x14ac:dyDescent="0.25">
      <c r="A91" s="520"/>
      <c r="B91" s="521"/>
      <c r="C91" s="521"/>
      <c r="D91" s="521"/>
      <c r="E91" s="522"/>
      <c r="F91" s="101"/>
      <c r="G91" s="569"/>
      <c r="H91" s="570"/>
    </row>
    <row r="92" spans="1:8" x14ac:dyDescent="0.25">
      <c r="A92" s="541"/>
      <c r="B92" s="542"/>
      <c r="C92" s="542"/>
      <c r="D92" s="542"/>
      <c r="E92" s="543"/>
      <c r="F92" s="101"/>
      <c r="G92" s="569"/>
      <c r="H92" s="570"/>
    </row>
    <row r="93" spans="1:8" x14ac:dyDescent="0.25">
      <c r="A93" s="541"/>
      <c r="B93" s="542"/>
      <c r="C93" s="542"/>
      <c r="D93" s="542"/>
      <c r="E93" s="543"/>
      <c r="F93" s="101"/>
      <c r="G93" s="569"/>
      <c r="H93" s="570"/>
    </row>
    <row r="94" spans="1:8" x14ac:dyDescent="0.25">
      <c r="A94" s="541"/>
      <c r="B94" s="542"/>
      <c r="C94" s="542"/>
      <c r="D94" s="542"/>
      <c r="E94" s="543"/>
      <c r="F94" s="101"/>
      <c r="G94" s="569"/>
      <c r="H94" s="570"/>
    </row>
    <row r="95" spans="1:8" x14ac:dyDescent="0.25">
      <c r="A95" s="541"/>
      <c r="B95" s="542"/>
      <c r="C95" s="542"/>
      <c r="D95" s="542"/>
      <c r="E95" s="543"/>
      <c r="F95" s="101"/>
      <c r="G95" s="569"/>
      <c r="H95" s="570"/>
    </row>
    <row r="96" spans="1:8" x14ac:dyDescent="0.25">
      <c r="A96" s="541"/>
      <c r="B96" s="542"/>
      <c r="C96" s="542"/>
      <c r="D96" s="542"/>
      <c r="E96" s="543"/>
      <c r="F96" s="101"/>
      <c r="G96" s="569"/>
      <c r="H96" s="570"/>
    </row>
    <row r="97" spans="1:9" ht="15.75" thickBot="1" x14ac:dyDescent="0.3">
      <c r="A97" s="560"/>
      <c r="B97" s="561"/>
      <c r="C97" s="561"/>
      <c r="D97" s="561"/>
      <c r="E97" s="562"/>
      <c r="F97" s="102"/>
      <c r="G97" s="585"/>
      <c r="H97" s="586"/>
    </row>
    <row r="98" spans="1:9" x14ac:dyDescent="0.25">
      <c r="A98" s="144" t="s">
        <v>130</v>
      </c>
      <c r="B98" s="221"/>
      <c r="C98" s="221"/>
      <c r="D98" s="221"/>
      <c r="E98" s="221"/>
      <c r="F98" s="145"/>
      <c r="G98" s="583">
        <f>SUM(G50:G97)</f>
        <v>0</v>
      </c>
      <c r="H98" s="584"/>
    </row>
    <row r="99" spans="1:9" x14ac:dyDescent="0.25">
      <c r="A99" s="140" t="s">
        <v>140</v>
      </c>
      <c r="B99" s="219"/>
      <c r="C99" s="219"/>
      <c r="D99" s="219"/>
      <c r="E99" s="219"/>
      <c r="F99" s="71"/>
      <c r="G99" s="575">
        <f>D24+D32+D43</f>
        <v>0</v>
      </c>
      <c r="H99" s="576"/>
    </row>
    <row r="100" spans="1:9" ht="15.75" thickBot="1" x14ac:dyDescent="0.3">
      <c r="A100" s="141" t="s">
        <v>141</v>
      </c>
      <c r="B100" s="220"/>
      <c r="C100" s="220"/>
      <c r="D100" s="220"/>
      <c r="E100" s="220"/>
      <c r="F100" s="142"/>
      <c r="G100" s="577">
        <f>IF(G99=0,0,G98/G99)</f>
        <v>0</v>
      </c>
      <c r="H100" s="578"/>
    </row>
    <row r="101" spans="1:9" x14ac:dyDescent="0.25">
      <c r="A101" s="72" t="s">
        <v>184</v>
      </c>
      <c r="B101" s="72"/>
      <c r="C101" s="72"/>
      <c r="D101" s="72"/>
      <c r="E101" s="72"/>
      <c r="F101" s="72"/>
      <c r="G101" s="72"/>
    </row>
    <row r="104" spans="1:9" ht="18.75" x14ac:dyDescent="0.3">
      <c r="A104" s="56" t="s">
        <v>11</v>
      </c>
    </row>
    <row r="105" spans="1:9" x14ac:dyDescent="0.25">
      <c r="A105" t="s">
        <v>150</v>
      </c>
      <c r="C105" s="75" t="s">
        <v>151</v>
      </c>
    </row>
    <row r="106" spans="1:9" x14ac:dyDescent="0.25">
      <c r="A106" t="s">
        <v>152</v>
      </c>
      <c r="C106" s="76" t="s">
        <v>21</v>
      </c>
    </row>
    <row r="107" spans="1:9" x14ac:dyDescent="0.25">
      <c r="A107" t="s">
        <v>153</v>
      </c>
      <c r="C107" s="77" t="s">
        <v>41</v>
      </c>
    </row>
    <row r="108" spans="1:9" x14ac:dyDescent="0.25">
      <c r="A108" t="s">
        <v>154</v>
      </c>
      <c r="C108" s="78" t="s">
        <v>146</v>
      </c>
    </row>
    <row r="109" spans="1:9" x14ac:dyDescent="0.25">
      <c r="A109" t="s">
        <v>204</v>
      </c>
      <c r="C109" s="79" t="s">
        <v>155</v>
      </c>
    </row>
    <row r="110" spans="1:9" x14ac:dyDescent="0.25">
      <c r="A110" t="s">
        <v>210</v>
      </c>
      <c r="C110" s="217" t="s">
        <v>211</v>
      </c>
    </row>
    <row r="111" spans="1:9" ht="15.75" thickBot="1" x14ac:dyDescent="0.3"/>
    <row r="112" spans="1:9" ht="15.75" x14ac:dyDescent="0.25">
      <c r="A112" s="501" t="s">
        <v>142</v>
      </c>
      <c r="B112" s="502"/>
      <c r="C112" s="502"/>
      <c r="D112" s="502"/>
      <c r="E112" s="110"/>
      <c r="F112" s="111"/>
      <c r="G112" s="111"/>
      <c r="H112" s="111"/>
      <c r="I112" s="111"/>
    </row>
    <row r="113" spans="1:10" ht="16.5" thickBot="1" x14ac:dyDescent="0.3">
      <c r="A113" s="503"/>
      <c r="B113" s="504"/>
      <c r="C113" s="504"/>
      <c r="D113" s="504"/>
      <c r="E113" s="213"/>
      <c r="F113" s="109"/>
      <c r="G113" s="109"/>
      <c r="H113" s="109"/>
      <c r="I113" s="109"/>
    </row>
    <row r="114" spans="1:10" ht="15.75" thickBot="1" x14ac:dyDescent="0.3">
      <c r="A114" s="83" t="s">
        <v>1</v>
      </c>
      <c r="B114" s="83" t="s">
        <v>129</v>
      </c>
      <c r="C114" s="83" t="s">
        <v>156</v>
      </c>
      <c r="D114" s="83" t="s">
        <v>165</v>
      </c>
      <c r="E114" s="84" t="s">
        <v>151</v>
      </c>
      <c r="F114" s="85" t="s">
        <v>21</v>
      </c>
      <c r="G114" s="86" t="s">
        <v>41</v>
      </c>
      <c r="H114" s="87" t="s">
        <v>146</v>
      </c>
      <c r="I114" s="88" t="s">
        <v>155</v>
      </c>
      <c r="J114" s="218" t="s">
        <v>211</v>
      </c>
    </row>
    <row r="115" spans="1:10" x14ac:dyDescent="0.25">
      <c r="A115" s="101"/>
      <c r="B115" s="434"/>
      <c r="C115" s="101"/>
      <c r="D115" s="97"/>
      <c r="E115" s="89">
        <f t="shared" ref="E115:E129" si="0">IF($C115="ess",$D115,0)</f>
        <v>0</v>
      </c>
      <c r="F115" s="89">
        <f t="shared" ref="F115:F129" si="1">IF($C115="ass",$D115,0)</f>
        <v>0</v>
      </c>
      <c r="G115" s="89">
        <f t="shared" ref="G115:G129" si="2">IF($C115="enr",$D115,0)</f>
        <v>0</v>
      </c>
      <c r="H115" s="89">
        <f t="shared" ref="H115:H129" si="3">IF($C115="saaq",$D115,0)</f>
        <v>0</v>
      </c>
      <c r="I115" s="89">
        <f t="shared" ref="I115:I129" si="4">IF($C115="loc",$D115,0)</f>
        <v>0</v>
      </c>
      <c r="J115" s="89">
        <f t="shared" ref="J115:J129" si="5">IF($C115="sta",$D115,0)</f>
        <v>0</v>
      </c>
    </row>
    <row r="116" spans="1:10" x14ac:dyDescent="0.25">
      <c r="A116" s="101"/>
      <c r="B116" s="434"/>
      <c r="C116" s="97"/>
      <c r="D116" s="97"/>
      <c r="E116" s="90">
        <f t="shared" si="0"/>
        <v>0</v>
      </c>
      <c r="F116" s="90">
        <f t="shared" si="1"/>
        <v>0</v>
      </c>
      <c r="G116" s="90">
        <f t="shared" si="2"/>
        <v>0</v>
      </c>
      <c r="H116" s="90">
        <f t="shared" si="3"/>
        <v>0</v>
      </c>
      <c r="I116" s="90">
        <f t="shared" si="4"/>
        <v>0</v>
      </c>
      <c r="J116" s="90">
        <f t="shared" si="5"/>
        <v>0</v>
      </c>
    </row>
    <row r="117" spans="1:10" x14ac:dyDescent="0.25">
      <c r="A117" s="101"/>
      <c r="B117" s="434"/>
      <c r="C117" s="97"/>
      <c r="D117" s="97"/>
      <c r="E117" s="90">
        <f t="shared" si="0"/>
        <v>0</v>
      </c>
      <c r="F117" s="90">
        <f t="shared" si="1"/>
        <v>0</v>
      </c>
      <c r="G117" s="90">
        <f t="shared" si="2"/>
        <v>0</v>
      </c>
      <c r="H117" s="90">
        <f t="shared" si="3"/>
        <v>0</v>
      </c>
      <c r="I117" s="90">
        <f t="shared" si="4"/>
        <v>0</v>
      </c>
      <c r="J117" s="90">
        <f t="shared" si="5"/>
        <v>0</v>
      </c>
    </row>
    <row r="118" spans="1:10" x14ac:dyDescent="0.25">
      <c r="A118" s="101"/>
      <c r="B118" s="434"/>
      <c r="C118" s="97"/>
      <c r="D118" s="97"/>
      <c r="E118" s="90">
        <f t="shared" si="0"/>
        <v>0</v>
      </c>
      <c r="F118" s="90">
        <f t="shared" si="1"/>
        <v>0</v>
      </c>
      <c r="G118" s="90">
        <f t="shared" si="2"/>
        <v>0</v>
      </c>
      <c r="H118" s="90">
        <f t="shared" si="3"/>
        <v>0</v>
      </c>
      <c r="I118" s="90">
        <f t="shared" si="4"/>
        <v>0</v>
      </c>
      <c r="J118" s="90">
        <f t="shared" si="5"/>
        <v>0</v>
      </c>
    </row>
    <row r="119" spans="1:10" x14ac:dyDescent="0.25">
      <c r="A119" s="101"/>
      <c r="B119" s="434"/>
      <c r="C119" s="97"/>
      <c r="D119" s="97"/>
      <c r="E119" s="91">
        <f t="shared" si="0"/>
        <v>0</v>
      </c>
      <c r="F119" s="91">
        <f t="shared" si="1"/>
        <v>0</v>
      </c>
      <c r="G119" s="91">
        <f t="shared" si="2"/>
        <v>0</v>
      </c>
      <c r="H119" s="91">
        <f t="shared" si="3"/>
        <v>0</v>
      </c>
      <c r="I119" s="91">
        <f t="shared" si="4"/>
        <v>0</v>
      </c>
      <c r="J119" s="90">
        <f t="shared" si="5"/>
        <v>0</v>
      </c>
    </row>
    <row r="120" spans="1:10" x14ac:dyDescent="0.25">
      <c r="A120" s="101"/>
      <c r="B120" s="434"/>
      <c r="C120" s="97"/>
      <c r="D120" s="97"/>
      <c r="E120" s="90">
        <f t="shared" si="0"/>
        <v>0</v>
      </c>
      <c r="F120" s="90">
        <f t="shared" si="1"/>
        <v>0</v>
      </c>
      <c r="G120" s="90">
        <f t="shared" si="2"/>
        <v>0</v>
      </c>
      <c r="H120" s="90">
        <f t="shared" si="3"/>
        <v>0</v>
      </c>
      <c r="I120" s="90">
        <f t="shared" si="4"/>
        <v>0</v>
      </c>
      <c r="J120" s="90">
        <f t="shared" si="5"/>
        <v>0</v>
      </c>
    </row>
    <row r="121" spans="1:10" x14ac:dyDescent="0.25">
      <c r="A121" s="101"/>
      <c r="B121" s="434"/>
      <c r="C121" s="97"/>
      <c r="D121" s="97"/>
      <c r="E121" s="90">
        <f t="shared" si="0"/>
        <v>0</v>
      </c>
      <c r="F121" s="90">
        <f t="shared" si="1"/>
        <v>0</v>
      </c>
      <c r="G121" s="90">
        <f t="shared" si="2"/>
        <v>0</v>
      </c>
      <c r="H121" s="90">
        <f t="shared" si="3"/>
        <v>0</v>
      </c>
      <c r="I121" s="90">
        <f t="shared" si="4"/>
        <v>0</v>
      </c>
      <c r="J121" s="90">
        <f t="shared" si="5"/>
        <v>0</v>
      </c>
    </row>
    <row r="122" spans="1:10" x14ac:dyDescent="0.25">
      <c r="A122" s="101"/>
      <c r="B122" s="434"/>
      <c r="C122" s="97"/>
      <c r="D122" s="97"/>
      <c r="E122" s="90">
        <f t="shared" si="0"/>
        <v>0</v>
      </c>
      <c r="F122" s="90">
        <f t="shared" si="1"/>
        <v>0</v>
      </c>
      <c r="G122" s="90">
        <f t="shared" si="2"/>
        <v>0</v>
      </c>
      <c r="H122" s="90">
        <f t="shared" si="3"/>
        <v>0</v>
      </c>
      <c r="I122" s="90">
        <f t="shared" si="4"/>
        <v>0</v>
      </c>
      <c r="J122" s="90">
        <f t="shared" si="5"/>
        <v>0</v>
      </c>
    </row>
    <row r="123" spans="1:10" x14ac:dyDescent="0.25">
      <c r="A123" s="101"/>
      <c r="B123" s="101"/>
      <c r="C123" s="97"/>
      <c r="D123" s="97"/>
      <c r="E123" s="90">
        <f t="shared" si="0"/>
        <v>0</v>
      </c>
      <c r="F123" s="90">
        <f t="shared" si="1"/>
        <v>0</v>
      </c>
      <c r="G123" s="90">
        <f t="shared" si="2"/>
        <v>0</v>
      </c>
      <c r="H123" s="90">
        <f t="shared" si="3"/>
        <v>0</v>
      </c>
      <c r="I123" s="90">
        <f t="shared" si="4"/>
        <v>0</v>
      </c>
      <c r="J123" s="90">
        <f t="shared" si="5"/>
        <v>0</v>
      </c>
    </row>
    <row r="124" spans="1:10" x14ac:dyDescent="0.25">
      <c r="A124" s="101"/>
      <c r="B124" s="101"/>
      <c r="C124" s="97"/>
      <c r="D124" s="97"/>
      <c r="E124" s="90">
        <f t="shared" si="0"/>
        <v>0</v>
      </c>
      <c r="F124" s="90">
        <f t="shared" si="1"/>
        <v>0</v>
      </c>
      <c r="G124" s="90">
        <f t="shared" si="2"/>
        <v>0</v>
      </c>
      <c r="H124" s="90">
        <f t="shared" si="3"/>
        <v>0</v>
      </c>
      <c r="I124" s="90">
        <f t="shared" si="4"/>
        <v>0</v>
      </c>
      <c r="J124" s="90">
        <f t="shared" si="5"/>
        <v>0</v>
      </c>
    </row>
    <row r="125" spans="1:10" x14ac:dyDescent="0.25">
      <c r="A125" s="101"/>
      <c r="B125" s="101"/>
      <c r="C125" s="97"/>
      <c r="D125" s="97"/>
      <c r="E125" s="90">
        <f t="shared" si="0"/>
        <v>0</v>
      </c>
      <c r="F125" s="90">
        <f t="shared" si="1"/>
        <v>0</v>
      </c>
      <c r="G125" s="90">
        <f t="shared" si="2"/>
        <v>0</v>
      </c>
      <c r="H125" s="90">
        <f t="shared" si="3"/>
        <v>0</v>
      </c>
      <c r="I125" s="90">
        <f t="shared" si="4"/>
        <v>0</v>
      </c>
      <c r="J125" s="90">
        <f t="shared" si="5"/>
        <v>0</v>
      </c>
    </row>
    <row r="126" spans="1:10" x14ac:dyDescent="0.25">
      <c r="A126" s="101"/>
      <c r="B126" s="101"/>
      <c r="C126" s="97"/>
      <c r="D126" s="97"/>
      <c r="E126" s="90">
        <f t="shared" si="0"/>
        <v>0</v>
      </c>
      <c r="F126" s="90">
        <f t="shared" si="1"/>
        <v>0</v>
      </c>
      <c r="G126" s="90">
        <f t="shared" si="2"/>
        <v>0</v>
      </c>
      <c r="H126" s="90">
        <f t="shared" si="3"/>
        <v>0</v>
      </c>
      <c r="I126" s="90">
        <f t="shared" si="4"/>
        <v>0</v>
      </c>
      <c r="J126" s="90">
        <f t="shared" si="5"/>
        <v>0</v>
      </c>
    </row>
    <row r="127" spans="1:10" x14ac:dyDescent="0.25">
      <c r="A127" s="101"/>
      <c r="B127" s="101"/>
      <c r="C127" s="101"/>
      <c r="D127" s="97"/>
      <c r="E127" s="90">
        <f t="shared" si="0"/>
        <v>0</v>
      </c>
      <c r="F127" s="90">
        <f t="shared" si="1"/>
        <v>0</v>
      </c>
      <c r="G127" s="90">
        <f t="shared" si="2"/>
        <v>0</v>
      </c>
      <c r="H127" s="90">
        <f t="shared" si="3"/>
        <v>0</v>
      </c>
      <c r="I127" s="90">
        <f t="shared" si="4"/>
        <v>0</v>
      </c>
      <c r="J127" s="90">
        <f t="shared" si="5"/>
        <v>0</v>
      </c>
    </row>
    <row r="128" spans="1:10" x14ac:dyDescent="0.25">
      <c r="A128" s="101"/>
      <c r="B128" s="101"/>
      <c r="C128" s="101"/>
      <c r="D128" s="97"/>
      <c r="E128" s="90">
        <f t="shared" si="0"/>
        <v>0</v>
      </c>
      <c r="F128" s="90">
        <f t="shared" si="1"/>
        <v>0</v>
      </c>
      <c r="G128" s="90">
        <f t="shared" si="2"/>
        <v>0</v>
      </c>
      <c r="H128" s="90">
        <f t="shared" si="3"/>
        <v>0</v>
      </c>
      <c r="I128" s="90">
        <f t="shared" si="4"/>
        <v>0</v>
      </c>
      <c r="J128" s="90">
        <f t="shared" si="5"/>
        <v>0</v>
      </c>
    </row>
    <row r="129" spans="1:12" ht="15.75" thickBot="1" x14ac:dyDescent="0.3">
      <c r="A129" s="102"/>
      <c r="B129" s="102"/>
      <c r="C129" s="102"/>
      <c r="D129" s="103"/>
      <c r="E129" s="105">
        <f t="shared" si="0"/>
        <v>0</v>
      </c>
      <c r="F129" s="105">
        <f t="shared" si="1"/>
        <v>0</v>
      </c>
      <c r="G129" s="105">
        <f t="shared" si="2"/>
        <v>0</v>
      </c>
      <c r="H129" s="105">
        <f t="shared" si="3"/>
        <v>0</v>
      </c>
      <c r="I129" s="105">
        <f t="shared" si="4"/>
        <v>0</v>
      </c>
      <c r="J129" s="105">
        <f t="shared" si="5"/>
        <v>0</v>
      </c>
    </row>
    <row r="130" spans="1:12" x14ac:dyDescent="0.25">
      <c r="A130" s="300"/>
      <c r="B130" s="300"/>
      <c r="C130" s="300"/>
      <c r="D130" s="301"/>
      <c r="E130" s="89"/>
      <c r="F130" s="89"/>
      <c r="G130" s="89"/>
      <c r="H130" s="89"/>
      <c r="I130" s="89"/>
      <c r="J130" s="89"/>
    </row>
    <row r="131" spans="1:12" ht="15.75" thickBot="1" x14ac:dyDescent="0.3">
      <c r="A131" s="302" t="s">
        <v>158</v>
      </c>
      <c r="B131" s="302"/>
      <c r="C131" s="303"/>
      <c r="D131" s="106">
        <f t="shared" ref="D131:J131" si="6">SUM(D115:D123)</f>
        <v>0</v>
      </c>
      <c r="E131" s="106">
        <f t="shared" si="6"/>
        <v>0</v>
      </c>
      <c r="F131" s="106">
        <f t="shared" si="6"/>
        <v>0</v>
      </c>
      <c r="G131" s="106">
        <f t="shared" si="6"/>
        <v>0</v>
      </c>
      <c r="H131" s="106">
        <f t="shared" si="6"/>
        <v>0</v>
      </c>
      <c r="I131" s="106">
        <f t="shared" si="6"/>
        <v>0</v>
      </c>
      <c r="J131" s="106">
        <f t="shared" si="6"/>
        <v>0</v>
      </c>
    </row>
    <row r="138" spans="1:12" ht="26.25" x14ac:dyDescent="0.4">
      <c r="A138" s="192" t="s">
        <v>217</v>
      </c>
      <c r="B138" s="56"/>
      <c r="C138" s="56"/>
    </row>
    <row r="139" spans="1:12" x14ac:dyDescent="0.25">
      <c r="A139" s="295" t="s">
        <v>169</v>
      </c>
    </row>
    <row r="140" spans="1:12" ht="15.75" thickBot="1" x14ac:dyDescent="0.3"/>
    <row r="141" spans="1:12" x14ac:dyDescent="0.25">
      <c r="A141" s="495" t="s">
        <v>161</v>
      </c>
      <c r="B141" s="496"/>
      <c r="C141" s="497"/>
      <c r="D141" s="215">
        <f>G98</f>
        <v>0</v>
      </c>
      <c r="E141" s="114"/>
    </row>
    <row r="142" spans="1:12" x14ac:dyDescent="0.25">
      <c r="A142" s="515" t="s">
        <v>162</v>
      </c>
      <c r="B142" s="468"/>
      <c r="C142" s="516"/>
      <c r="D142" s="216">
        <f>D43+D32+D24</f>
        <v>0</v>
      </c>
      <c r="E142" s="114"/>
    </row>
    <row r="143" spans="1:12" ht="15.75" thickBot="1" x14ac:dyDescent="0.3">
      <c r="A143" s="509" t="s">
        <v>157</v>
      </c>
      <c r="B143" s="510"/>
      <c r="C143" s="511"/>
      <c r="D143" s="338">
        <f>IF(D142=0,0,D141/D142)</f>
        <v>0</v>
      </c>
    </row>
    <row r="144" spans="1:12" ht="15.75" thickBot="1" x14ac:dyDescent="0.3">
      <c r="I144" s="566" t="s">
        <v>281</v>
      </c>
      <c r="J144" s="567"/>
      <c r="K144" s="567"/>
      <c r="L144" s="568"/>
    </row>
    <row r="145" spans="1:12" ht="35.25" customHeight="1" thickBot="1" x14ac:dyDescent="0.3">
      <c r="A145" s="498"/>
      <c r="B145" s="499"/>
      <c r="C145" s="500"/>
      <c r="D145" s="222" t="s">
        <v>157</v>
      </c>
      <c r="E145" s="113" t="s">
        <v>163</v>
      </c>
      <c r="F145" s="353" t="s">
        <v>3</v>
      </c>
      <c r="G145" s="353" t="s">
        <v>2</v>
      </c>
      <c r="H145" s="113" t="s">
        <v>160</v>
      </c>
      <c r="I145" s="222" t="s">
        <v>279</v>
      </c>
      <c r="J145" s="222" t="s">
        <v>214</v>
      </c>
      <c r="K145" s="222" t="s">
        <v>215</v>
      </c>
      <c r="L145" s="222" t="s">
        <v>280</v>
      </c>
    </row>
    <row r="146" spans="1:12" x14ac:dyDescent="0.25">
      <c r="A146" s="532" t="s">
        <v>150</v>
      </c>
      <c r="B146" s="533"/>
      <c r="C146" s="534"/>
      <c r="D146" s="339">
        <f>D143</f>
        <v>0</v>
      </c>
      <c r="E146" s="89">
        <f>E131</f>
        <v>0</v>
      </c>
      <c r="F146" s="90">
        <f>E146-E146/1.095</f>
        <v>0</v>
      </c>
      <c r="G146" s="90">
        <f>(E146-F146)/1.05*0.05</f>
        <v>0</v>
      </c>
      <c r="H146" s="89">
        <f t="shared" ref="H146:H151" si="7">E146-F146-G146</f>
        <v>0</v>
      </c>
      <c r="I146" s="225">
        <f>E146*D146</f>
        <v>0</v>
      </c>
      <c r="J146" s="225">
        <f t="shared" ref="J146:J151" si="8">D146*F146</f>
        <v>0</v>
      </c>
      <c r="K146" s="223">
        <f t="shared" ref="K146:K151" si="9">D146*G146</f>
        <v>0</v>
      </c>
      <c r="L146" s="225">
        <f t="shared" ref="L146:L151" si="10">D146*H146</f>
        <v>0</v>
      </c>
    </row>
    <row r="147" spans="1:12" x14ac:dyDescent="0.25">
      <c r="A147" s="535" t="s">
        <v>167</v>
      </c>
      <c r="B147" s="536"/>
      <c r="C147" s="537"/>
      <c r="D147" s="339">
        <f>D146</f>
        <v>0</v>
      </c>
      <c r="E147" s="90">
        <f>F131</f>
        <v>0</v>
      </c>
      <c r="F147" s="90">
        <v>0</v>
      </c>
      <c r="G147" s="90">
        <v>0</v>
      </c>
      <c r="H147" s="90">
        <f t="shared" si="7"/>
        <v>0</v>
      </c>
      <c r="I147" s="58">
        <f t="shared" ref="I147:I151" si="11">E147*D147</f>
        <v>0</v>
      </c>
      <c r="J147" s="58">
        <f t="shared" si="8"/>
        <v>0</v>
      </c>
      <c r="K147" s="224">
        <f t="shared" si="9"/>
        <v>0</v>
      </c>
      <c r="L147" s="58">
        <f t="shared" si="10"/>
        <v>0</v>
      </c>
    </row>
    <row r="148" spans="1:12" x14ac:dyDescent="0.25">
      <c r="A148" s="535" t="s">
        <v>153</v>
      </c>
      <c r="B148" s="536"/>
      <c r="C148" s="537"/>
      <c r="D148" s="339">
        <f>D147</f>
        <v>0</v>
      </c>
      <c r="E148" s="90">
        <f>G131</f>
        <v>0</v>
      </c>
      <c r="F148" s="90">
        <f t="shared" ref="F148:F151" si="12">E148-E148/1.095</f>
        <v>0</v>
      </c>
      <c r="G148" s="90">
        <f t="shared" ref="G148:G151" si="13">(E148-F148)/1.05*0.05</f>
        <v>0</v>
      </c>
      <c r="H148" s="90">
        <f t="shared" si="7"/>
        <v>0</v>
      </c>
      <c r="I148" s="58">
        <f t="shared" si="11"/>
        <v>0</v>
      </c>
      <c r="J148" s="58">
        <f t="shared" si="8"/>
        <v>0</v>
      </c>
      <c r="K148" s="224">
        <f t="shared" si="9"/>
        <v>0</v>
      </c>
      <c r="L148" s="58">
        <f t="shared" si="10"/>
        <v>0</v>
      </c>
    </row>
    <row r="149" spans="1:12" x14ac:dyDescent="0.25">
      <c r="A149" s="535" t="s">
        <v>168</v>
      </c>
      <c r="B149" s="536"/>
      <c r="C149" s="537"/>
      <c r="D149" s="339">
        <f>D148</f>
        <v>0</v>
      </c>
      <c r="E149" s="90">
        <f>H131</f>
        <v>0</v>
      </c>
      <c r="F149" s="90">
        <v>0</v>
      </c>
      <c r="G149" s="90">
        <v>0</v>
      </c>
      <c r="H149" s="90">
        <f t="shared" si="7"/>
        <v>0</v>
      </c>
      <c r="I149" s="58">
        <f t="shared" si="11"/>
        <v>0</v>
      </c>
      <c r="J149" s="58">
        <f t="shared" si="8"/>
        <v>0</v>
      </c>
      <c r="K149" s="224">
        <f t="shared" si="9"/>
        <v>0</v>
      </c>
      <c r="L149" s="58">
        <f t="shared" si="10"/>
        <v>0</v>
      </c>
    </row>
    <row r="150" spans="1:12" x14ac:dyDescent="0.25">
      <c r="A150" s="535" t="s">
        <v>166</v>
      </c>
      <c r="B150" s="536"/>
      <c r="C150" s="537"/>
      <c r="D150" s="339">
        <f>D149</f>
        <v>0</v>
      </c>
      <c r="E150" s="90">
        <f>I131</f>
        <v>0</v>
      </c>
      <c r="F150" s="90">
        <f t="shared" si="12"/>
        <v>0</v>
      </c>
      <c r="G150" s="90">
        <f t="shared" si="13"/>
        <v>0</v>
      </c>
      <c r="H150" s="90">
        <f t="shared" si="7"/>
        <v>0</v>
      </c>
      <c r="I150" s="58">
        <f t="shared" si="11"/>
        <v>0</v>
      </c>
      <c r="J150" s="58">
        <f t="shared" si="8"/>
        <v>0</v>
      </c>
      <c r="K150" s="224">
        <f t="shared" si="9"/>
        <v>0</v>
      </c>
      <c r="L150" s="58">
        <f t="shared" si="10"/>
        <v>0</v>
      </c>
    </row>
    <row r="151" spans="1:12" ht="15.75" thickBot="1" x14ac:dyDescent="0.3">
      <c r="A151" s="550" t="s">
        <v>213</v>
      </c>
      <c r="B151" s="551"/>
      <c r="C151" s="552"/>
      <c r="D151" s="352">
        <v>1</v>
      </c>
      <c r="E151" s="105">
        <f>J131</f>
        <v>0</v>
      </c>
      <c r="F151" s="90">
        <f t="shared" si="12"/>
        <v>0</v>
      </c>
      <c r="G151" s="90">
        <f t="shared" si="13"/>
        <v>0</v>
      </c>
      <c r="H151" s="105">
        <f t="shared" si="7"/>
        <v>0</v>
      </c>
      <c r="I151" s="61">
        <f t="shared" si="11"/>
        <v>0</v>
      </c>
      <c r="J151" s="61">
        <f t="shared" si="8"/>
        <v>0</v>
      </c>
      <c r="K151" s="125">
        <f t="shared" si="9"/>
        <v>0</v>
      </c>
      <c r="L151" s="61">
        <f t="shared" si="10"/>
        <v>0</v>
      </c>
    </row>
    <row r="152" spans="1:12" x14ac:dyDescent="0.25">
      <c r="A152" s="532"/>
      <c r="B152" s="533"/>
      <c r="C152" s="534"/>
      <c r="D152" s="62"/>
      <c r="E152" s="62"/>
      <c r="F152" s="62"/>
      <c r="G152" s="62"/>
      <c r="H152" s="62"/>
      <c r="I152" s="62"/>
      <c r="J152" s="62"/>
      <c r="K152" s="62"/>
      <c r="L152" s="239"/>
    </row>
    <row r="153" spans="1:12" ht="15.75" thickBot="1" x14ac:dyDescent="0.3">
      <c r="A153" s="547" t="s">
        <v>158</v>
      </c>
      <c r="B153" s="548"/>
      <c r="C153" s="549"/>
      <c r="D153" s="64"/>
      <c r="E153" s="61">
        <f>SUM(E146:E150)</f>
        <v>0</v>
      </c>
      <c r="F153" s="61">
        <f t="shared" ref="F153:L153" si="14">SUM(F146:F151)</f>
        <v>0</v>
      </c>
      <c r="G153" s="61">
        <f t="shared" si="14"/>
        <v>0</v>
      </c>
      <c r="H153" s="61">
        <f t="shared" si="14"/>
        <v>0</v>
      </c>
      <c r="I153" s="61">
        <f t="shared" si="14"/>
        <v>0</v>
      </c>
      <c r="J153" s="61">
        <f t="shared" si="14"/>
        <v>0</v>
      </c>
      <c r="K153" s="61">
        <f t="shared" si="14"/>
        <v>0</v>
      </c>
      <c r="L153" s="125">
        <f t="shared" si="14"/>
        <v>0</v>
      </c>
    </row>
    <row r="154" spans="1:12" x14ac:dyDescent="0.25">
      <c r="A154" s="536"/>
      <c r="B154" s="536"/>
      <c r="C154" s="536"/>
      <c r="D154" s="82"/>
      <c r="E154" s="82"/>
      <c r="F154" s="82"/>
      <c r="G154" s="82"/>
      <c r="H154" s="65"/>
      <c r="I154" s="65"/>
      <c r="J154" s="65"/>
      <c r="K154" s="65"/>
    </row>
    <row r="155" spans="1:12" x14ac:dyDescent="0.25">
      <c r="A155" s="536"/>
      <c r="B155" s="536"/>
      <c r="C155" s="536"/>
      <c r="D155" s="82"/>
      <c r="E155" s="82"/>
      <c r="F155" s="82"/>
      <c r="G155" s="82"/>
      <c r="H155" s="65"/>
      <c r="I155" s="65"/>
      <c r="J155" s="65"/>
      <c r="K155" s="65"/>
    </row>
    <row r="160" spans="1:12" ht="46.5" x14ac:dyDescent="0.7">
      <c r="A160" s="337" t="s">
        <v>95</v>
      </c>
      <c r="B160" s="56"/>
      <c r="C160" s="56"/>
    </row>
    <row r="164" spans="1:32" ht="26.25" x14ac:dyDescent="0.4">
      <c r="A164" s="192" t="s">
        <v>208</v>
      </c>
    </row>
    <row r="167" spans="1:32" ht="15.75" thickBot="1" x14ac:dyDescent="0.3">
      <c r="A167" t="s">
        <v>122</v>
      </c>
    </row>
    <row r="168" spans="1:32" ht="15.75" customHeight="1" thickBot="1" x14ac:dyDescent="0.3">
      <c r="A168" s="498" t="s">
        <v>115</v>
      </c>
      <c r="B168" s="499"/>
      <c r="C168" s="499"/>
      <c r="D168" s="500"/>
      <c r="E168" s="65"/>
      <c r="Z168" s="111"/>
      <c r="AA168" s="111"/>
    </row>
    <row r="169" spans="1:32" ht="15" customHeight="1" x14ac:dyDescent="0.25">
      <c r="A169" s="495" t="s">
        <v>112</v>
      </c>
      <c r="B169" s="496"/>
      <c r="C169" s="497"/>
      <c r="D169" s="66"/>
      <c r="E169" s="81"/>
      <c r="Z169" s="111"/>
      <c r="AA169" s="111"/>
      <c r="AB169" s="80"/>
      <c r="AC169" s="80"/>
      <c r="AD169" s="80"/>
      <c r="AE169" s="80"/>
      <c r="AF169" s="80"/>
    </row>
    <row r="170" spans="1:32" x14ac:dyDescent="0.25">
      <c r="A170" s="515" t="s">
        <v>113</v>
      </c>
      <c r="B170" s="468"/>
      <c r="C170" s="516"/>
      <c r="D170" s="67"/>
      <c r="E170" s="81"/>
    </row>
    <row r="171" spans="1:32" x14ac:dyDescent="0.25">
      <c r="A171" s="515" t="s">
        <v>114</v>
      </c>
      <c r="B171" s="468"/>
      <c r="C171" s="516"/>
      <c r="D171" s="67"/>
      <c r="E171" s="81"/>
    </row>
    <row r="172" spans="1:32" x14ac:dyDescent="0.25">
      <c r="A172" s="515" t="s">
        <v>125</v>
      </c>
      <c r="B172" s="468"/>
      <c r="C172" s="516"/>
      <c r="D172" s="67">
        <f>D171-D170</f>
        <v>0</v>
      </c>
      <c r="E172" s="81"/>
    </row>
    <row r="173" spans="1:32" ht="15.75" thickBot="1" x14ac:dyDescent="0.3">
      <c r="A173" s="509" t="s">
        <v>121</v>
      </c>
      <c r="B173" s="510"/>
      <c r="C173" s="511"/>
      <c r="D173" s="211"/>
      <c r="E173" s="214"/>
    </row>
    <row r="175" spans="1:32" ht="15.75" thickBot="1" x14ac:dyDescent="0.3">
      <c r="A175" t="s">
        <v>123</v>
      </c>
    </row>
    <row r="176" spans="1:32" ht="15.75" thickBot="1" x14ac:dyDescent="0.3">
      <c r="A176" s="517" t="s">
        <v>116</v>
      </c>
      <c r="B176" s="518"/>
      <c r="C176" s="518"/>
      <c r="D176" s="519"/>
    </row>
    <row r="177" spans="1:25" x14ac:dyDescent="0.25">
      <c r="A177" s="495" t="s">
        <v>112</v>
      </c>
      <c r="B177" s="496"/>
      <c r="C177" s="497"/>
      <c r="D177" s="66" t="s">
        <v>159</v>
      </c>
    </row>
    <row r="178" spans="1:25" x14ac:dyDescent="0.25">
      <c r="A178" s="515" t="s">
        <v>118</v>
      </c>
      <c r="B178" s="468"/>
      <c r="C178" s="516"/>
      <c r="D178" s="67">
        <v>12</v>
      </c>
    </row>
    <row r="179" spans="1:25" x14ac:dyDescent="0.25">
      <c r="A179" s="515" t="s">
        <v>114</v>
      </c>
      <c r="B179" s="468"/>
      <c r="C179" s="516"/>
      <c r="D179" s="67">
        <v>8512</v>
      </c>
    </row>
    <row r="180" spans="1:25" x14ac:dyDescent="0.25">
      <c r="A180" s="515" t="s">
        <v>125</v>
      </c>
      <c r="B180" s="468"/>
      <c r="C180" s="516"/>
      <c r="D180" s="67">
        <f>D179-D178</f>
        <v>8500</v>
      </c>
    </row>
    <row r="181" spans="1:25" x14ac:dyDescent="0.25">
      <c r="A181" s="515" t="s">
        <v>185</v>
      </c>
      <c r="B181" s="468"/>
      <c r="C181" s="516"/>
      <c r="D181" s="212">
        <v>23000</v>
      </c>
    </row>
    <row r="182" spans="1:25" x14ac:dyDescent="0.25">
      <c r="A182" s="523" t="s">
        <v>128</v>
      </c>
      <c r="B182" s="524"/>
      <c r="C182" s="525"/>
      <c r="D182" s="212">
        <v>1150</v>
      </c>
    </row>
    <row r="183" spans="1:25" ht="15.75" thickBot="1" x14ac:dyDescent="0.3">
      <c r="A183" s="509" t="s">
        <v>127</v>
      </c>
      <c r="B183" s="510"/>
      <c r="C183" s="511"/>
      <c r="D183" s="211">
        <v>2294.25</v>
      </c>
    </row>
    <row r="186" spans="1:25" ht="15" customHeight="1" thickBot="1" x14ac:dyDescent="0.3">
      <c r="A186" t="s">
        <v>124</v>
      </c>
    </row>
    <row r="187" spans="1:25" ht="15" customHeight="1" thickBot="1" x14ac:dyDescent="0.3">
      <c r="A187" s="512" t="s">
        <v>117</v>
      </c>
      <c r="B187" s="513"/>
      <c r="C187" s="513"/>
      <c r="D187" s="514"/>
      <c r="E187" s="65"/>
    </row>
    <row r="188" spans="1:25" ht="15" customHeight="1" x14ac:dyDescent="0.25">
      <c r="A188" s="495" t="s">
        <v>112</v>
      </c>
      <c r="B188" s="496"/>
      <c r="C188" s="497"/>
      <c r="D188" s="66" t="s">
        <v>149</v>
      </c>
      <c r="O188" s="73"/>
      <c r="P188" s="107"/>
      <c r="Q188" s="108"/>
      <c r="R188" s="107"/>
      <c r="S188" s="107"/>
      <c r="T188" s="107"/>
      <c r="U188" s="107"/>
      <c r="V188" s="107"/>
      <c r="W188" s="107"/>
      <c r="X188" s="107"/>
    </row>
    <row r="189" spans="1:25" ht="15" customHeight="1" x14ac:dyDescent="0.25">
      <c r="A189" s="515" t="s">
        <v>113</v>
      </c>
      <c r="B189" s="468"/>
      <c r="C189" s="516"/>
      <c r="D189" s="67">
        <v>83000</v>
      </c>
      <c r="P189" s="65"/>
      <c r="Q189" s="65"/>
      <c r="R189" s="65"/>
      <c r="S189" s="65"/>
      <c r="T189" s="65"/>
      <c r="U189" s="65"/>
      <c r="V189" s="65"/>
      <c r="W189" s="65"/>
      <c r="X189" s="65"/>
    </row>
    <row r="190" spans="1:25" ht="15" customHeight="1" x14ac:dyDescent="0.25">
      <c r="A190" s="515" t="s">
        <v>119</v>
      </c>
      <c r="B190" s="468"/>
      <c r="C190" s="516"/>
      <c r="D190" s="67">
        <v>93000</v>
      </c>
      <c r="Q190" s="65"/>
      <c r="R190" s="65"/>
      <c r="S190" s="65"/>
      <c r="T190" s="65"/>
      <c r="U190" s="65"/>
      <c r="V190" s="65"/>
      <c r="W190" s="65"/>
      <c r="X190" s="65"/>
      <c r="Y190" s="65"/>
    </row>
    <row r="191" spans="1:25" x14ac:dyDescent="0.25">
      <c r="A191" s="515" t="s">
        <v>125</v>
      </c>
      <c r="B191" s="468"/>
      <c r="C191" s="516"/>
      <c r="D191" s="67">
        <f>D190-D189</f>
        <v>10000</v>
      </c>
    </row>
    <row r="192" spans="1:25" ht="15.75" thickBot="1" x14ac:dyDescent="0.3">
      <c r="A192" s="509" t="s">
        <v>120</v>
      </c>
      <c r="B192" s="510"/>
      <c r="C192" s="511"/>
      <c r="D192" s="211">
        <v>7000</v>
      </c>
    </row>
    <row r="195" spans="1:8" ht="15.75" thickBot="1" x14ac:dyDescent="0.3"/>
    <row r="196" spans="1:8" ht="15" customHeight="1" thickBot="1" x14ac:dyDescent="0.3">
      <c r="A196" s="544" t="s">
        <v>131</v>
      </c>
      <c r="B196" s="545"/>
      <c r="C196" s="545"/>
      <c r="D196" s="545"/>
      <c r="E196" s="545"/>
      <c r="F196" s="545"/>
      <c r="G196" s="545"/>
      <c r="H196" s="546"/>
    </row>
    <row r="197" spans="1:8" ht="15" customHeight="1" thickBot="1" x14ac:dyDescent="0.3">
      <c r="A197" s="544"/>
      <c r="B197" s="545"/>
      <c r="C197" s="545"/>
      <c r="D197" s="545"/>
      <c r="E197" s="545"/>
      <c r="F197" s="545"/>
      <c r="G197" s="545"/>
      <c r="H197" s="546"/>
    </row>
    <row r="198" spans="1:8" ht="15.75" thickBot="1" x14ac:dyDescent="0.3">
      <c r="A198" s="526" t="s">
        <v>1</v>
      </c>
      <c r="B198" s="527"/>
      <c r="C198" s="527"/>
      <c r="D198" s="527"/>
      <c r="E198" s="528"/>
      <c r="F198" s="143" t="s">
        <v>129</v>
      </c>
      <c r="G198" s="581" t="s">
        <v>133</v>
      </c>
      <c r="H198" s="582"/>
    </row>
    <row r="199" spans="1:8" x14ac:dyDescent="0.25">
      <c r="A199" s="563" t="s">
        <v>132</v>
      </c>
      <c r="B199" s="564"/>
      <c r="C199" s="564"/>
      <c r="D199" s="564"/>
      <c r="E199" s="565"/>
      <c r="F199" s="341">
        <v>41282</v>
      </c>
      <c r="G199" s="583">
        <v>7</v>
      </c>
      <c r="H199" s="584"/>
    </row>
    <row r="200" spans="1:8" x14ac:dyDescent="0.25">
      <c r="A200" s="538" t="s">
        <v>134</v>
      </c>
      <c r="B200" s="539"/>
      <c r="C200" s="539"/>
      <c r="D200" s="539"/>
      <c r="E200" s="540"/>
      <c r="F200" s="342">
        <v>41314</v>
      </c>
      <c r="G200" s="556">
        <v>16.5</v>
      </c>
      <c r="H200" s="557"/>
    </row>
    <row r="201" spans="1:8" x14ac:dyDescent="0.25">
      <c r="A201" s="538" t="s">
        <v>135</v>
      </c>
      <c r="B201" s="539"/>
      <c r="C201" s="539"/>
      <c r="D201" s="539"/>
      <c r="E201" s="540"/>
      <c r="F201" s="342">
        <v>41343</v>
      </c>
      <c r="G201" s="556">
        <v>600</v>
      </c>
      <c r="H201" s="557"/>
    </row>
    <row r="202" spans="1:8" x14ac:dyDescent="0.25">
      <c r="A202" s="538" t="s">
        <v>137</v>
      </c>
      <c r="B202" s="539"/>
      <c r="C202" s="539"/>
      <c r="D202" s="539"/>
      <c r="E202" s="540"/>
      <c r="F202" s="342">
        <v>41379</v>
      </c>
      <c r="G202" s="556">
        <v>2000</v>
      </c>
      <c r="H202" s="557"/>
    </row>
    <row r="203" spans="1:8" x14ac:dyDescent="0.25">
      <c r="A203" s="538" t="s">
        <v>136</v>
      </c>
      <c r="B203" s="539"/>
      <c r="C203" s="539"/>
      <c r="D203" s="539"/>
      <c r="E203" s="540"/>
      <c r="F203" s="342">
        <v>41395</v>
      </c>
      <c r="G203" s="556">
        <v>40</v>
      </c>
      <c r="H203" s="557"/>
    </row>
    <row r="204" spans="1:8" x14ac:dyDescent="0.25">
      <c r="A204" s="538" t="s">
        <v>138</v>
      </c>
      <c r="B204" s="539"/>
      <c r="C204" s="539"/>
      <c r="D204" s="539"/>
      <c r="E204" s="540"/>
      <c r="F204" s="342">
        <v>41427</v>
      </c>
      <c r="G204" s="556">
        <v>45</v>
      </c>
      <c r="H204" s="557"/>
    </row>
    <row r="205" spans="1:8" x14ac:dyDescent="0.25">
      <c r="A205" s="538" t="s">
        <v>138</v>
      </c>
      <c r="B205" s="539"/>
      <c r="C205" s="539"/>
      <c r="D205" s="539"/>
      <c r="E205" s="540"/>
      <c r="F205" s="342">
        <v>41428</v>
      </c>
      <c r="G205" s="556">
        <v>45</v>
      </c>
      <c r="H205" s="557"/>
    </row>
    <row r="206" spans="1:8" x14ac:dyDescent="0.25">
      <c r="A206" s="538" t="s">
        <v>138</v>
      </c>
      <c r="B206" s="539"/>
      <c r="C206" s="539"/>
      <c r="D206" s="539"/>
      <c r="E206" s="540"/>
      <c r="F206" s="342">
        <v>41429</v>
      </c>
      <c r="G206" s="556">
        <v>45</v>
      </c>
      <c r="H206" s="557"/>
    </row>
    <row r="207" spans="1:8" x14ac:dyDescent="0.25">
      <c r="A207" s="505"/>
      <c r="B207" s="506"/>
      <c r="C207" s="506"/>
      <c r="D207" s="506"/>
      <c r="E207" s="507"/>
      <c r="F207" s="238"/>
      <c r="G207" s="556"/>
      <c r="H207" s="557"/>
    </row>
    <row r="208" spans="1:8" x14ac:dyDescent="0.25">
      <c r="A208" s="505"/>
      <c r="B208" s="506"/>
      <c r="C208" s="506"/>
      <c r="D208" s="506"/>
      <c r="E208" s="507"/>
      <c r="F208" s="238"/>
      <c r="G208" s="556"/>
      <c r="H208" s="557"/>
    </row>
    <row r="209" spans="1:8" x14ac:dyDescent="0.25">
      <c r="A209" s="505"/>
      <c r="B209" s="506"/>
      <c r="C209" s="506"/>
      <c r="D209" s="506"/>
      <c r="E209" s="507"/>
      <c r="F209" s="238"/>
      <c r="G209" s="556"/>
      <c r="H209" s="557"/>
    </row>
    <row r="210" spans="1:8" x14ac:dyDescent="0.25">
      <c r="A210" s="505"/>
      <c r="B210" s="506"/>
      <c r="C210" s="506"/>
      <c r="D210" s="506"/>
      <c r="E210" s="507"/>
      <c r="F210" s="238"/>
      <c r="G210" s="556"/>
      <c r="H210" s="557"/>
    </row>
    <row r="211" spans="1:8" x14ac:dyDescent="0.25">
      <c r="A211" s="505"/>
      <c r="B211" s="506"/>
      <c r="C211" s="506"/>
      <c r="D211" s="506"/>
      <c r="E211" s="507"/>
      <c r="F211" s="238"/>
      <c r="G211" s="556"/>
      <c r="H211" s="557"/>
    </row>
    <row r="212" spans="1:8" x14ac:dyDescent="0.25">
      <c r="A212" s="505"/>
      <c r="B212" s="506"/>
      <c r="C212" s="506"/>
      <c r="D212" s="506"/>
      <c r="E212" s="507"/>
      <c r="F212" s="238"/>
      <c r="G212" s="556"/>
      <c r="H212" s="557"/>
    </row>
    <row r="213" spans="1:8" ht="15.75" thickBot="1" x14ac:dyDescent="0.3">
      <c r="A213" s="553"/>
      <c r="B213" s="554"/>
      <c r="C213" s="554"/>
      <c r="D213" s="554"/>
      <c r="E213" s="555"/>
      <c r="F213" s="238"/>
      <c r="G213" s="558"/>
      <c r="H213" s="559"/>
    </row>
    <row r="214" spans="1:8" x14ac:dyDescent="0.25">
      <c r="A214" s="587" t="s">
        <v>130</v>
      </c>
      <c r="B214" s="588"/>
      <c r="C214" s="588"/>
      <c r="D214" s="588"/>
      <c r="E214" s="588"/>
      <c r="F214" s="589"/>
      <c r="G214" s="583">
        <f>SUM(G199:G213)</f>
        <v>2798.5</v>
      </c>
      <c r="H214" s="584"/>
    </row>
    <row r="215" spans="1:8" x14ac:dyDescent="0.25">
      <c r="A215" s="590" t="s">
        <v>140</v>
      </c>
      <c r="B215" s="591"/>
      <c r="C215" s="591"/>
      <c r="D215" s="591"/>
      <c r="E215" s="591"/>
      <c r="F215" s="592"/>
      <c r="G215" s="556">
        <f>D172+D180+D191</f>
        <v>18500</v>
      </c>
      <c r="H215" s="557"/>
    </row>
    <row r="216" spans="1:8" ht="15.75" thickBot="1" x14ac:dyDescent="0.3">
      <c r="A216" s="593" t="s">
        <v>141</v>
      </c>
      <c r="B216" s="594"/>
      <c r="C216" s="594"/>
      <c r="D216" s="594"/>
      <c r="E216" s="594"/>
      <c r="F216" s="595"/>
      <c r="G216" s="596">
        <f>G214/G215</f>
        <v>0.15127027027027026</v>
      </c>
      <c r="H216" s="597"/>
    </row>
    <row r="217" spans="1:8" x14ac:dyDescent="0.25">
      <c r="A217" s="72" t="s">
        <v>139</v>
      </c>
      <c r="B217" s="72"/>
      <c r="C217" s="72"/>
      <c r="D217" s="72"/>
      <c r="E217" s="72"/>
      <c r="F217" s="72"/>
      <c r="G217" s="72"/>
    </row>
    <row r="221" spans="1:8" ht="18.75" x14ac:dyDescent="0.3">
      <c r="B221" s="56" t="s">
        <v>11</v>
      </c>
    </row>
    <row r="222" spans="1:8" x14ac:dyDescent="0.25">
      <c r="B222" t="s">
        <v>150</v>
      </c>
      <c r="C222" s="75" t="s">
        <v>151</v>
      </c>
    </row>
    <row r="223" spans="1:8" x14ac:dyDescent="0.25">
      <c r="B223" t="s">
        <v>152</v>
      </c>
      <c r="C223" s="76" t="s">
        <v>21</v>
      </c>
    </row>
    <row r="224" spans="1:8" x14ac:dyDescent="0.25">
      <c r="B224" t="s">
        <v>153</v>
      </c>
      <c r="C224" s="77" t="s">
        <v>41</v>
      </c>
    </row>
    <row r="225" spans="1:10" x14ac:dyDescent="0.25">
      <c r="B225" t="s">
        <v>154</v>
      </c>
      <c r="C225" s="78" t="s">
        <v>146</v>
      </c>
    </row>
    <row r="226" spans="1:10" x14ac:dyDescent="0.25">
      <c r="B226" t="s">
        <v>204</v>
      </c>
      <c r="C226" s="79" t="s">
        <v>155</v>
      </c>
    </row>
    <row r="227" spans="1:10" x14ac:dyDescent="0.25">
      <c r="B227" t="s">
        <v>210</v>
      </c>
      <c r="C227" s="217" t="s">
        <v>211</v>
      </c>
    </row>
    <row r="228" spans="1:10" ht="15.75" thickBot="1" x14ac:dyDescent="0.3"/>
    <row r="229" spans="1:10" ht="15.75" x14ac:dyDescent="0.25">
      <c r="A229" s="501" t="s">
        <v>142</v>
      </c>
      <c r="B229" s="502"/>
      <c r="C229" s="502"/>
      <c r="D229" s="502"/>
      <c r="E229" s="110"/>
      <c r="F229" s="111"/>
      <c r="G229" s="111"/>
      <c r="H229" s="111"/>
      <c r="I229" s="111"/>
      <c r="J229" s="111"/>
    </row>
    <row r="230" spans="1:10" ht="16.5" thickBot="1" x14ac:dyDescent="0.3">
      <c r="A230" s="503"/>
      <c r="B230" s="504"/>
      <c r="C230" s="504"/>
      <c r="D230" s="504"/>
      <c r="E230" s="213"/>
      <c r="F230" s="109"/>
      <c r="G230" s="109"/>
      <c r="H230" s="109"/>
      <c r="I230" s="109"/>
      <c r="J230" s="111"/>
    </row>
    <row r="231" spans="1:10" ht="15.75" thickBot="1" x14ac:dyDescent="0.3">
      <c r="A231" s="83" t="s">
        <v>1</v>
      </c>
      <c r="B231" s="83" t="s">
        <v>129</v>
      </c>
      <c r="C231" s="83" t="s">
        <v>156</v>
      </c>
      <c r="D231" s="83" t="s">
        <v>165</v>
      </c>
      <c r="E231" s="84" t="s">
        <v>151</v>
      </c>
      <c r="F231" s="85" t="s">
        <v>21</v>
      </c>
      <c r="G231" s="86" t="s">
        <v>41</v>
      </c>
      <c r="H231" s="87" t="s">
        <v>146</v>
      </c>
      <c r="I231" s="88" t="s">
        <v>155</v>
      </c>
      <c r="J231" s="218" t="s">
        <v>211</v>
      </c>
    </row>
    <row r="232" spans="1:10" x14ac:dyDescent="0.25">
      <c r="A232" s="205" t="s">
        <v>4</v>
      </c>
      <c r="B232" s="206">
        <v>41282</v>
      </c>
      <c r="C232" s="93" t="s">
        <v>151</v>
      </c>
      <c r="D232" s="120">
        <v>65</v>
      </c>
      <c r="E232" s="89">
        <f t="shared" ref="E232:E246" si="15">IF($C232="ess",$D232,0)</f>
        <v>65</v>
      </c>
      <c r="F232" s="89">
        <f t="shared" ref="F232:F246" si="16">IF($C232="ass",$D232,0)</f>
        <v>0</v>
      </c>
      <c r="G232" s="89">
        <f t="shared" ref="G232:G246" si="17">IF($C232="enr",$D232,0)</f>
        <v>0</v>
      </c>
      <c r="H232" s="89">
        <f t="shared" ref="H232:H246" si="18">IF($C232="saaq",$D232,0)</f>
        <v>0</v>
      </c>
      <c r="I232" s="89">
        <f t="shared" ref="I232:I246" si="19">IF($C232="loc",$D232,0)</f>
        <v>0</v>
      </c>
      <c r="J232" s="89">
        <f t="shared" ref="J232:J246" si="20">IF($C232="sta",$D232,0)</f>
        <v>0</v>
      </c>
    </row>
    <row r="233" spans="1:10" x14ac:dyDescent="0.25">
      <c r="A233" s="207" t="s">
        <v>4</v>
      </c>
      <c r="B233" s="208">
        <v>41314</v>
      </c>
      <c r="C233" s="96" t="s">
        <v>151</v>
      </c>
      <c r="D233" s="122">
        <v>65</v>
      </c>
      <c r="E233" s="90">
        <f t="shared" si="15"/>
        <v>65</v>
      </c>
      <c r="F233" s="90">
        <f t="shared" si="16"/>
        <v>0</v>
      </c>
      <c r="G233" s="90">
        <f t="shared" si="17"/>
        <v>0</v>
      </c>
      <c r="H233" s="90">
        <f t="shared" si="18"/>
        <v>0</v>
      </c>
      <c r="I233" s="90">
        <f t="shared" si="19"/>
        <v>0</v>
      </c>
      <c r="J233" s="90">
        <f t="shared" si="20"/>
        <v>0</v>
      </c>
    </row>
    <row r="234" spans="1:10" x14ac:dyDescent="0.25">
      <c r="A234" s="207" t="s">
        <v>143</v>
      </c>
      <c r="B234" s="208">
        <v>41343</v>
      </c>
      <c r="C234" s="98" t="s">
        <v>41</v>
      </c>
      <c r="D234" s="122">
        <v>57.5</v>
      </c>
      <c r="E234" s="90">
        <f t="shared" si="15"/>
        <v>0</v>
      </c>
      <c r="F234" s="90">
        <f t="shared" si="16"/>
        <v>0</v>
      </c>
      <c r="G234" s="90">
        <f t="shared" si="17"/>
        <v>57.5</v>
      </c>
      <c r="H234" s="90">
        <f t="shared" si="18"/>
        <v>0</v>
      </c>
      <c r="I234" s="90">
        <f t="shared" si="19"/>
        <v>0</v>
      </c>
      <c r="J234" s="90">
        <f t="shared" si="20"/>
        <v>0</v>
      </c>
    </row>
    <row r="235" spans="1:10" x14ac:dyDescent="0.25">
      <c r="A235" s="207" t="s">
        <v>4</v>
      </c>
      <c r="B235" s="208">
        <v>41347</v>
      </c>
      <c r="C235" s="96" t="s">
        <v>151</v>
      </c>
      <c r="D235" s="122">
        <v>65</v>
      </c>
      <c r="E235" s="90">
        <f t="shared" si="15"/>
        <v>65</v>
      </c>
      <c r="F235" s="90">
        <f t="shared" si="16"/>
        <v>0</v>
      </c>
      <c r="G235" s="90">
        <f t="shared" si="17"/>
        <v>0</v>
      </c>
      <c r="H235" s="90">
        <f t="shared" si="18"/>
        <v>0</v>
      </c>
      <c r="I235" s="90">
        <f t="shared" si="19"/>
        <v>0</v>
      </c>
      <c r="J235" s="90">
        <f t="shared" si="20"/>
        <v>0</v>
      </c>
    </row>
    <row r="236" spans="1:10" x14ac:dyDescent="0.25">
      <c r="A236" s="207" t="s">
        <v>144</v>
      </c>
      <c r="B236" s="208">
        <v>41379</v>
      </c>
      <c r="C236" s="98" t="s">
        <v>41</v>
      </c>
      <c r="D236" s="122">
        <v>57.5</v>
      </c>
      <c r="E236" s="90">
        <f t="shared" si="15"/>
        <v>0</v>
      </c>
      <c r="F236" s="90">
        <f t="shared" si="16"/>
        <v>0</v>
      </c>
      <c r="G236" s="90">
        <f t="shared" si="17"/>
        <v>57.5</v>
      </c>
      <c r="H236" s="90">
        <f t="shared" si="18"/>
        <v>0</v>
      </c>
      <c r="I236" s="90">
        <f t="shared" si="19"/>
        <v>0</v>
      </c>
      <c r="J236" s="90">
        <f t="shared" si="20"/>
        <v>0</v>
      </c>
    </row>
    <row r="237" spans="1:10" x14ac:dyDescent="0.25">
      <c r="A237" s="207" t="s">
        <v>145</v>
      </c>
      <c r="B237" s="208">
        <v>41395</v>
      </c>
      <c r="C237" s="98" t="s">
        <v>41</v>
      </c>
      <c r="D237" s="122">
        <v>460</v>
      </c>
      <c r="E237" s="90">
        <f t="shared" si="15"/>
        <v>0</v>
      </c>
      <c r="F237" s="90">
        <f t="shared" si="16"/>
        <v>0</v>
      </c>
      <c r="G237" s="90">
        <f t="shared" si="17"/>
        <v>460</v>
      </c>
      <c r="H237" s="90">
        <f t="shared" si="18"/>
        <v>0</v>
      </c>
      <c r="I237" s="90">
        <f t="shared" si="19"/>
        <v>0</v>
      </c>
      <c r="J237" s="90">
        <f t="shared" si="20"/>
        <v>0</v>
      </c>
    </row>
    <row r="238" spans="1:10" x14ac:dyDescent="0.25">
      <c r="A238" s="207" t="s">
        <v>147</v>
      </c>
      <c r="B238" s="208">
        <v>41427</v>
      </c>
      <c r="C238" s="99" t="s">
        <v>146</v>
      </c>
      <c r="D238" s="122">
        <v>90</v>
      </c>
      <c r="E238" s="90">
        <f t="shared" si="15"/>
        <v>0</v>
      </c>
      <c r="F238" s="90">
        <f t="shared" si="16"/>
        <v>0</v>
      </c>
      <c r="G238" s="90">
        <f t="shared" si="17"/>
        <v>0</v>
      </c>
      <c r="H238" s="90">
        <f t="shared" si="18"/>
        <v>90</v>
      </c>
      <c r="I238" s="90">
        <f t="shared" si="19"/>
        <v>0</v>
      </c>
      <c r="J238" s="90">
        <f t="shared" si="20"/>
        <v>0</v>
      </c>
    </row>
    <row r="239" spans="1:10" x14ac:dyDescent="0.25">
      <c r="A239" s="207" t="s">
        <v>164</v>
      </c>
      <c r="B239" s="208">
        <v>41428</v>
      </c>
      <c r="C239" s="100" t="s">
        <v>21</v>
      </c>
      <c r="D239" s="122">
        <v>360</v>
      </c>
      <c r="E239" s="90">
        <f t="shared" si="15"/>
        <v>0</v>
      </c>
      <c r="F239" s="90">
        <f t="shared" si="16"/>
        <v>360</v>
      </c>
      <c r="G239" s="90">
        <f t="shared" si="17"/>
        <v>0</v>
      </c>
      <c r="H239" s="90">
        <f t="shared" si="18"/>
        <v>0</v>
      </c>
      <c r="I239" s="90">
        <f t="shared" si="19"/>
        <v>0</v>
      </c>
      <c r="J239" s="90">
        <f t="shared" si="20"/>
        <v>0</v>
      </c>
    </row>
    <row r="240" spans="1:10" x14ac:dyDescent="0.25">
      <c r="A240" s="207" t="s">
        <v>148</v>
      </c>
      <c r="B240" s="208">
        <v>41429</v>
      </c>
      <c r="C240" s="99" t="s">
        <v>146</v>
      </c>
      <c r="D240" s="122">
        <v>345</v>
      </c>
      <c r="E240" s="90">
        <f t="shared" si="15"/>
        <v>0</v>
      </c>
      <c r="F240" s="90">
        <f t="shared" si="16"/>
        <v>0</v>
      </c>
      <c r="G240" s="90">
        <f t="shared" si="17"/>
        <v>0</v>
      </c>
      <c r="H240" s="90">
        <f t="shared" si="18"/>
        <v>345</v>
      </c>
      <c r="I240" s="90">
        <f t="shared" si="19"/>
        <v>0</v>
      </c>
      <c r="J240" s="90">
        <f t="shared" si="20"/>
        <v>0</v>
      </c>
    </row>
    <row r="241" spans="1:10" x14ac:dyDescent="0.25">
      <c r="A241" s="207" t="s">
        <v>212</v>
      </c>
      <c r="B241" s="208">
        <v>41491</v>
      </c>
      <c r="C241" s="217" t="s">
        <v>211</v>
      </c>
      <c r="D241" s="122">
        <v>5</v>
      </c>
      <c r="E241" s="90">
        <f t="shared" si="15"/>
        <v>0</v>
      </c>
      <c r="F241" s="90">
        <f t="shared" si="16"/>
        <v>0</v>
      </c>
      <c r="G241" s="90">
        <f t="shared" si="17"/>
        <v>0</v>
      </c>
      <c r="H241" s="90">
        <f t="shared" si="18"/>
        <v>0</v>
      </c>
      <c r="I241" s="90">
        <f t="shared" si="19"/>
        <v>0</v>
      </c>
      <c r="J241" s="90">
        <f t="shared" si="20"/>
        <v>5</v>
      </c>
    </row>
    <row r="242" spans="1:10" x14ac:dyDescent="0.25">
      <c r="A242" s="209" t="s">
        <v>88</v>
      </c>
      <c r="B242" s="209"/>
      <c r="C242" s="209"/>
      <c r="D242" s="203"/>
      <c r="E242" s="90">
        <f t="shared" si="15"/>
        <v>0</v>
      </c>
      <c r="F242" s="90">
        <f t="shared" si="16"/>
        <v>0</v>
      </c>
      <c r="G242" s="90">
        <f t="shared" si="17"/>
        <v>0</v>
      </c>
      <c r="H242" s="90">
        <f t="shared" si="18"/>
        <v>0</v>
      </c>
      <c r="I242" s="90">
        <f t="shared" si="19"/>
        <v>0</v>
      </c>
      <c r="J242" s="90">
        <f t="shared" si="20"/>
        <v>0</v>
      </c>
    </row>
    <row r="243" spans="1:10" x14ac:dyDescent="0.25">
      <c r="A243" s="209" t="s">
        <v>88</v>
      </c>
      <c r="B243" s="209"/>
      <c r="C243" s="209"/>
      <c r="D243" s="203"/>
      <c r="E243" s="90">
        <f t="shared" si="15"/>
        <v>0</v>
      </c>
      <c r="F243" s="90">
        <f t="shared" si="16"/>
        <v>0</v>
      </c>
      <c r="G243" s="90">
        <f t="shared" si="17"/>
        <v>0</v>
      </c>
      <c r="H243" s="90">
        <f t="shared" si="18"/>
        <v>0</v>
      </c>
      <c r="I243" s="90">
        <f t="shared" si="19"/>
        <v>0</v>
      </c>
      <c r="J243" s="90">
        <f t="shared" si="20"/>
        <v>0</v>
      </c>
    </row>
    <row r="244" spans="1:10" x14ac:dyDescent="0.25">
      <c r="A244" s="209" t="s">
        <v>88</v>
      </c>
      <c r="B244" s="209"/>
      <c r="C244" s="209"/>
      <c r="D244" s="203"/>
      <c r="E244" s="90">
        <f t="shared" si="15"/>
        <v>0</v>
      </c>
      <c r="F244" s="90">
        <f t="shared" si="16"/>
        <v>0</v>
      </c>
      <c r="G244" s="90">
        <f t="shared" si="17"/>
        <v>0</v>
      </c>
      <c r="H244" s="90">
        <f t="shared" si="18"/>
        <v>0</v>
      </c>
      <c r="I244" s="90">
        <f t="shared" si="19"/>
        <v>0</v>
      </c>
      <c r="J244" s="90">
        <f t="shared" si="20"/>
        <v>0</v>
      </c>
    </row>
    <row r="245" spans="1:10" x14ac:dyDescent="0.25">
      <c r="A245" s="209" t="s">
        <v>88</v>
      </c>
      <c r="B245" s="209"/>
      <c r="C245" s="209"/>
      <c r="D245" s="203"/>
      <c r="E245" s="90">
        <f t="shared" si="15"/>
        <v>0</v>
      </c>
      <c r="F245" s="90">
        <f t="shared" si="16"/>
        <v>0</v>
      </c>
      <c r="G245" s="90">
        <f t="shared" si="17"/>
        <v>0</v>
      </c>
      <c r="H245" s="90">
        <f t="shared" si="18"/>
        <v>0</v>
      </c>
      <c r="I245" s="90">
        <f t="shared" si="19"/>
        <v>0</v>
      </c>
      <c r="J245" s="90">
        <f t="shared" si="20"/>
        <v>0</v>
      </c>
    </row>
    <row r="246" spans="1:10" ht="15.75" thickBot="1" x14ac:dyDescent="0.3">
      <c r="A246" s="210" t="s">
        <v>88</v>
      </c>
      <c r="B246" s="210"/>
      <c r="C246" s="210"/>
      <c r="D246" s="204"/>
      <c r="E246" s="105">
        <f t="shared" si="15"/>
        <v>0</v>
      </c>
      <c r="F246" s="105">
        <f t="shared" si="16"/>
        <v>0</v>
      </c>
      <c r="G246" s="105">
        <f t="shared" si="17"/>
        <v>0</v>
      </c>
      <c r="H246" s="105">
        <f t="shared" si="18"/>
        <v>0</v>
      </c>
      <c r="I246" s="105">
        <f t="shared" si="19"/>
        <v>0</v>
      </c>
      <c r="J246" s="105">
        <f t="shared" si="20"/>
        <v>0</v>
      </c>
    </row>
    <row r="247" spans="1:10" x14ac:dyDescent="0.25">
      <c r="A247" s="300"/>
      <c r="B247" s="300"/>
      <c r="C247" s="300"/>
      <c r="D247" s="301"/>
      <c r="E247" s="89"/>
      <c r="F247" s="89"/>
      <c r="G247" s="89"/>
      <c r="H247" s="89"/>
      <c r="I247" s="89"/>
      <c r="J247" s="89"/>
    </row>
    <row r="248" spans="1:10" ht="15.75" thickBot="1" x14ac:dyDescent="0.3">
      <c r="A248" s="302" t="s">
        <v>158</v>
      </c>
      <c r="B248" s="302"/>
      <c r="C248" s="303"/>
      <c r="D248" s="106">
        <f>SUM(D232:D246)</f>
        <v>1570</v>
      </c>
      <c r="E248" s="106">
        <f>SUM(E232:E246)</f>
        <v>195</v>
      </c>
      <c r="F248" s="106">
        <f t="shared" ref="F248:I248" si="21">SUM(F232:F246)</f>
        <v>360</v>
      </c>
      <c r="G248" s="106">
        <f t="shared" si="21"/>
        <v>575</v>
      </c>
      <c r="H248" s="106">
        <f t="shared" si="21"/>
        <v>435</v>
      </c>
      <c r="I248" s="106">
        <f t="shared" si="21"/>
        <v>0</v>
      </c>
      <c r="J248" s="106">
        <f>SUM(J232:J246)</f>
        <v>5</v>
      </c>
    </row>
    <row r="250" spans="1:10" x14ac:dyDescent="0.25">
      <c r="E250" s="74"/>
    </row>
    <row r="253" spans="1:10" ht="26.25" x14ac:dyDescent="0.4">
      <c r="A253" s="192" t="s">
        <v>217</v>
      </c>
      <c r="B253" s="56"/>
      <c r="C253" s="56"/>
    </row>
    <row r="254" spans="1:10" x14ac:dyDescent="0.25">
      <c r="A254" s="295" t="s">
        <v>169</v>
      </c>
    </row>
    <row r="255" spans="1:10" ht="15.75" thickBot="1" x14ac:dyDescent="0.3">
      <c r="F255">
        <f>IF(OR(F116="Ass",F116="int",F116="ImF",F116="liv"),0,H116-H116/1.095)</f>
        <v>0</v>
      </c>
    </row>
    <row r="256" spans="1:10" x14ac:dyDescent="0.25">
      <c r="A256" s="495" t="s">
        <v>161</v>
      </c>
      <c r="B256" s="496"/>
      <c r="C256" s="497"/>
      <c r="D256" s="215">
        <f>G214</f>
        <v>2798.5</v>
      </c>
      <c r="E256" s="114"/>
    </row>
    <row r="257" spans="1:12" x14ac:dyDescent="0.25">
      <c r="A257" s="515" t="s">
        <v>162</v>
      </c>
      <c r="B257" s="468"/>
      <c r="C257" s="516"/>
      <c r="D257" s="216">
        <f>D191+D180+D172</f>
        <v>18500</v>
      </c>
      <c r="E257" s="114"/>
    </row>
    <row r="258" spans="1:12" ht="15.75" thickBot="1" x14ac:dyDescent="0.3">
      <c r="A258" s="509" t="s">
        <v>157</v>
      </c>
      <c r="B258" s="510"/>
      <c r="C258" s="511"/>
      <c r="D258" s="338">
        <f>D256/D257</f>
        <v>0.15127027027027026</v>
      </c>
    </row>
    <row r="259" spans="1:12" ht="15.75" thickBot="1" x14ac:dyDescent="0.3">
      <c r="I259" s="566" t="s">
        <v>281</v>
      </c>
      <c r="J259" s="567"/>
      <c r="K259" s="567"/>
      <c r="L259" s="568"/>
    </row>
    <row r="260" spans="1:12" ht="35.25" customHeight="1" thickBot="1" x14ac:dyDescent="0.3">
      <c r="A260" s="498"/>
      <c r="B260" s="499"/>
      <c r="C260" s="500"/>
      <c r="D260" s="222" t="s">
        <v>157</v>
      </c>
      <c r="E260" s="113" t="s">
        <v>163</v>
      </c>
      <c r="F260" s="113" t="s">
        <v>3</v>
      </c>
      <c r="G260" s="113" t="s">
        <v>2</v>
      </c>
      <c r="H260" s="113" t="s">
        <v>160</v>
      </c>
      <c r="I260" s="222" t="s">
        <v>279</v>
      </c>
      <c r="J260" s="222" t="s">
        <v>214</v>
      </c>
      <c r="K260" s="222" t="s">
        <v>215</v>
      </c>
      <c r="L260" s="222" t="s">
        <v>280</v>
      </c>
    </row>
    <row r="261" spans="1:12" ht="15.75" thickBot="1" x14ac:dyDescent="0.3">
      <c r="A261" s="532" t="s">
        <v>150</v>
      </c>
      <c r="B261" s="533"/>
      <c r="C261" s="534"/>
      <c r="D261" s="339">
        <f>D258</f>
        <v>0.15127027027027026</v>
      </c>
      <c r="E261" s="89">
        <f>E248</f>
        <v>195</v>
      </c>
      <c r="F261" s="89">
        <f>E261-E261/1.095</f>
        <v>16.917808219178085</v>
      </c>
      <c r="G261" s="89">
        <f>(E261-F261)/1.05*0.05</f>
        <v>8.4801043705153294</v>
      </c>
      <c r="H261" s="89">
        <f t="shared" ref="H261:H266" si="22">E261-F261-G261</f>
        <v>169.60208741030658</v>
      </c>
      <c r="I261" s="225">
        <f>E261*D261</f>
        <v>29.4977027027027</v>
      </c>
      <c r="J261" s="225">
        <f t="shared" ref="J261:J266" si="23">D261*F261</f>
        <v>2.5591614216956686</v>
      </c>
      <c r="K261" s="223">
        <f t="shared" ref="K261:K266" si="24">D261*G261</f>
        <v>1.2827876800479538</v>
      </c>
      <c r="L261" s="225">
        <f t="shared" ref="L261:L266" si="25">D261*H261</f>
        <v>25.655753600959077</v>
      </c>
    </row>
    <row r="262" spans="1:12" ht="15.75" thickBot="1" x14ac:dyDescent="0.3">
      <c r="A262" s="535" t="s">
        <v>167</v>
      </c>
      <c r="B262" s="536"/>
      <c r="C262" s="537"/>
      <c r="D262" s="339">
        <f>D261</f>
        <v>0.15127027027027026</v>
      </c>
      <c r="E262" s="90">
        <f>F248</f>
        <v>360</v>
      </c>
      <c r="F262" s="89">
        <v>0</v>
      </c>
      <c r="G262" s="89">
        <v>0</v>
      </c>
      <c r="H262" s="90">
        <f t="shared" si="22"/>
        <v>360</v>
      </c>
      <c r="I262" s="58">
        <f t="shared" ref="I262:I266" si="26">E262*D262</f>
        <v>54.457297297297295</v>
      </c>
      <c r="J262" s="58">
        <f t="shared" si="23"/>
        <v>0</v>
      </c>
      <c r="K262" s="224">
        <f t="shared" si="24"/>
        <v>0</v>
      </c>
      <c r="L262" s="58">
        <f t="shared" si="25"/>
        <v>54.457297297297295</v>
      </c>
    </row>
    <row r="263" spans="1:12" ht="15.75" thickBot="1" x14ac:dyDescent="0.3">
      <c r="A263" s="535" t="s">
        <v>153</v>
      </c>
      <c r="B263" s="536"/>
      <c r="C263" s="537"/>
      <c r="D263" s="339">
        <f>D262</f>
        <v>0.15127027027027026</v>
      </c>
      <c r="E263" s="90">
        <f>G248</f>
        <v>575</v>
      </c>
      <c r="F263" s="89">
        <f t="shared" ref="F263:F266" si="27">E263-E263/1.095</f>
        <v>49.885844748858403</v>
      </c>
      <c r="G263" s="89">
        <f t="shared" ref="G263:G266" si="28">(E263-F263)/1.05*0.05</f>
        <v>25.005435964340077</v>
      </c>
      <c r="H263" s="90">
        <f t="shared" si="22"/>
        <v>500.10871928680154</v>
      </c>
      <c r="I263" s="58">
        <f t="shared" si="26"/>
        <v>86.980405405405406</v>
      </c>
      <c r="J263" s="58">
        <f t="shared" si="23"/>
        <v>7.5462452178205535</v>
      </c>
      <c r="K263" s="224">
        <f t="shared" si="24"/>
        <v>3.7825790565516595</v>
      </c>
      <c r="L263" s="58">
        <f t="shared" si="25"/>
        <v>75.651581131033197</v>
      </c>
    </row>
    <row r="264" spans="1:12" ht="15.75" thickBot="1" x14ac:dyDescent="0.3">
      <c r="A264" s="535" t="s">
        <v>168</v>
      </c>
      <c r="B264" s="536"/>
      <c r="C264" s="537"/>
      <c r="D264" s="339">
        <f>D263</f>
        <v>0.15127027027027026</v>
      </c>
      <c r="E264" s="90">
        <f>H248</f>
        <v>435</v>
      </c>
      <c r="F264" s="89">
        <v>0</v>
      </c>
      <c r="G264" s="89">
        <v>0</v>
      </c>
      <c r="H264" s="90">
        <f t="shared" si="22"/>
        <v>435</v>
      </c>
      <c r="I264" s="58">
        <f t="shared" si="26"/>
        <v>65.802567567567564</v>
      </c>
      <c r="J264" s="58">
        <f t="shared" si="23"/>
        <v>0</v>
      </c>
      <c r="K264" s="224">
        <f t="shared" si="24"/>
        <v>0</v>
      </c>
      <c r="L264" s="58">
        <f t="shared" si="25"/>
        <v>65.802567567567564</v>
      </c>
    </row>
    <row r="265" spans="1:12" ht="15.75" thickBot="1" x14ac:dyDescent="0.3">
      <c r="A265" s="535" t="s">
        <v>166</v>
      </c>
      <c r="B265" s="536"/>
      <c r="C265" s="537"/>
      <c r="D265" s="339">
        <f>D264</f>
        <v>0.15127027027027026</v>
      </c>
      <c r="E265" s="90">
        <f>I248</f>
        <v>0</v>
      </c>
      <c r="F265" s="89">
        <f t="shared" si="27"/>
        <v>0</v>
      </c>
      <c r="G265" s="89">
        <f t="shared" si="28"/>
        <v>0</v>
      </c>
      <c r="H265" s="90">
        <f t="shared" si="22"/>
        <v>0</v>
      </c>
      <c r="I265" s="58">
        <f t="shared" si="26"/>
        <v>0</v>
      </c>
      <c r="J265" s="58">
        <f t="shared" si="23"/>
        <v>0</v>
      </c>
      <c r="K265" s="224">
        <f t="shared" si="24"/>
        <v>0</v>
      </c>
      <c r="L265" s="58">
        <f t="shared" si="25"/>
        <v>0</v>
      </c>
    </row>
    <row r="266" spans="1:12" ht="15.75" thickBot="1" x14ac:dyDescent="0.3">
      <c r="A266" s="550" t="s">
        <v>213</v>
      </c>
      <c r="B266" s="551"/>
      <c r="C266" s="552"/>
      <c r="D266" s="340">
        <v>1</v>
      </c>
      <c r="E266" s="105">
        <f>J248</f>
        <v>5</v>
      </c>
      <c r="F266" s="89">
        <f t="shared" si="27"/>
        <v>0.43378995433789935</v>
      </c>
      <c r="G266" s="89">
        <f t="shared" si="28"/>
        <v>0.21743857360295715</v>
      </c>
      <c r="H266" s="105">
        <f t="shared" si="22"/>
        <v>4.3487714720591431</v>
      </c>
      <c r="I266" s="61">
        <f t="shared" si="26"/>
        <v>5</v>
      </c>
      <c r="J266" s="61">
        <f t="shared" si="23"/>
        <v>0.43378995433789935</v>
      </c>
      <c r="K266" s="125">
        <f t="shared" si="24"/>
        <v>0.21743857360295715</v>
      </c>
      <c r="L266" s="61">
        <f t="shared" si="25"/>
        <v>4.3487714720591431</v>
      </c>
    </row>
    <row r="267" spans="1:12" x14ac:dyDescent="0.25">
      <c r="A267" s="532"/>
      <c r="B267" s="533"/>
      <c r="C267" s="534"/>
      <c r="D267" s="62"/>
      <c r="E267" s="62"/>
      <c r="F267" s="62"/>
      <c r="G267" s="62"/>
      <c r="H267" s="62"/>
      <c r="I267" s="62"/>
      <c r="J267" s="62"/>
      <c r="K267" s="62"/>
      <c r="L267" s="239"/>
    </row>
    <row r="268" spans="1:12" ht="15.75" thickBot="1" x14ac:dyDescent="0.3">
      <c r="A268" s="547" t="s">
        <v>158</v>
      </c>
      <c r="B268" s="548"/>
      <c r="C268" s="549"/>
      <c r="D268" s="64"/>
      <c r="E268" s="61">
        <f t="shared" ref="E268:L268" si="29">SUM(E261:E266)</f>
        <v>1570</v>
      </c>
      <c r="F268" s="61">
        <f t="shared" si="29"/>
        <v>67.237442922374385</v>
      </c>
      <c r="G268" s="61">
        <f t="shared" si="29"/>
        <v>33.702978908458363</v>
      </c>
      <c r="H268" s="61">
        <f t="shared" si="29"/>
        <v>1469.0595781691673</v>
      </c>
      <c r="I268" s="61">
        <f t="shared" si="29"/>
        <v>241.73797297297295</v>
      </c>
      <c r="J268" s="61">
        <f t="shared" si="29"/>
        <v>10.539196593854122</v>
      </c>
      <c r="K268" s="61">
        <f t="shared" si="29"/>
        <v>5.2828053102025709</v>
      </c>
      <c r="L268" s="125">
        <f t="shared" si="29"/>
        <v>225.91597106891629</v>
      </c>
    </row>
    <row r="270" spans="1:12" x14ac:dyDescent="0.25">
      <c r="L270" s="74">
        <f>L268*1.14975</f>
        <v>259.74688773648654</v>
      </c>
    </row>
  </sheetData>
  <mergeCells count="220">
    <mergeCell ref="A267:C267"/>
    <mergeCell ref="A268:C268"/>
    <mergeCell ref="A214:F214"/>
    <mergeCell ref="A215:F215"/>
    <mergeCell ref="A216:F216"/>
    <mergeCell ref="A258:C258"/>
    <mergeCell ref="I259:L259"/>
    <mergeCell ref="A260:C260"/>
    <mergeCell ref="A261:C261"/>
    <mergeCell ref="A262:C262"/>
    <mergeCell ref="A263:C263"/>
    <mergeCell ref="A264:C264"/>
    <mergeCell ref="A265:C265"/>
    <mergeCell ref="A266:C266"/>
    <mergeCell ref="G214:H214"/>
    <mergeCell ref="G215:H215"/>
    <mergeCell ref="G216:H216"/>
    <mergeCell ref="A256:C256"/>
    <mergeCell ref="A257:C257"/>
    <mergeCell ref="G202:H202"/>
    <mergeCell ref="G203:H203"/>
    <mergeCell ref="G90:H90"/>
    <mergeCell ref="G91:H91"/>
    <mergeCell ref="G92:H92"/>
    <mergeCell ref="G93:H93"/>
    <mergeCell ref="G94:H94"/>
    <mergeCell ref="G95:H95"/>
    <mergeCell ref="G96:H96"/>
    <mergeCell ref="G97:H97"/>
    <mergeCell ref="G98:H98"/>
    <mergeCell ref="G70:H70"/>
    <mergeCell ref="G71:H71"/>
    <mergeCell ref="G99:H99"/>
    <mergeCell ref="G100:H100"/>
    <mergeCell ref="A47:H48"/>
    <mergeCell ref="G198:H198"/>
    <mergeCell ref="G199:H199"/>
    <mergeCell ref="G200:H200"/>
    <mergeCell ref="G201:H201"/>
    <mergeCell ref="G81:H81"/>
    <mergeCell ref="G82:H82"/>
    <mergeCell ref="G83:H83"/>
    <mergeCell ref="G88:H88"/>
    <mergeCell ref="G89:H89"/>
    <mergeCell ref="G72:H72"/>
    <mergeCell ref="G84:H84"/>
    <mergeCell ref="G85:H85"/>
    <mergeCell ref="G86:H86"/>
    <mergeCell ref="G87:H87"/>
    <mergeCell ref="G58:H58"/>
    <mergeCell ref="G59:H59"/>
    <mergeCell ref="G60:H60"/>
    <mergeCell ref="G61:H61"/>
    <mergeCell ref="G62:H62"/>
    <mergeCell ref="G78:H78"/>
    <mergeCell ref="G79:H79"/>
    <mergeCell ref="G80:H80"/>
    <mergeCell ref="G67:H67"/>
    <mergeCell ref="G68:H68"/>
    <mergeCell ref="G69:H69"/>
    <mergeCell ref="G49:H49"/>
    <mergeCell ref="G50:H50"/>
    <mergeCell ref="G51:H51"/>
    <mergeCell ref="G52:H52"/>
    <mergeCell ref="G53:H53"/>
    <mergeCell ref="G54:H54"/>
    <mergeCell ref="G55:H55"/>
    <mergeCell ref="G56:H56"/>
    <mergeCell ref="G57:H57"/>
    <mergeCell ref="G63:H63"/>
    <mergeCell ref="G64:H64"/>
    <mergeCell ref="G65:H65"/>
    <mergeCell ref="G66:H66"/>
    <mergeCell ref="G73:H73"/>
    <mergeCell ref="G74:H74"/>
    <mergeCell ref="G75:H75"/>
    <mergeCell ref="G76:H76"/>
    <mergeCell ref="G77:H77"/>
    <mergeCell ref="A211:E211"/>
    <mergeCell ref="A212:E212"/>
    <mergeCell ref="A213:E213"/>
    <mergeCell ref="A6:J6"/>
    <mergeCell ref="A7:J7"/>
    <mergeCell ref="A9:J9"/>
    <mergeCell ref="A10:J10"/>
    <mergeCell ref="A170:C170"/>
    <mergeCell ref="A171:C171"/>
    <mergeCell ref="A172:C172"/>
    <mergeCell ref="G204:H204"/>
    <mergeCell ref="G205:H205"/>
    <mergeCell ref="G206:H206"/>
    <mergeCell ref="G207:H207"/>
    <mergeCell ref="G208:H208"/>
    <mergeCell ref="G209:H209"/>
    <mergeCell ref="G210:H210"/>
    <mergeCell ref="G211:H211"/>
    <mergeCell ref="G212:H212"/>
    <mergeCell ref="G213:H213"/>
    <mergeCell ref="A97:E97"/>
    <mergeCell ref="A198:E198"/>
    <mergeCell ref="A199:E199"/>
    <mergeCell ref="I144:L144"/>
    <mergeCell ref="A200:E200"/>
    <mergeCell ref="A201:E201"/>
    <mergeCell ref="A202:E202"/>
    <mergeCell ref="A203:E203"/>
    <mergeCell ref="A204:E204"/>
    <mergeCell ref="A205:E205"/>
    <mergeCell ref="A206:E206"/>
    <mergeCell ref="A91:E91"/>
    <mergeCell ref="A92:E92"/>
    <mergeCell ref="A93:E93"/>
    <mergeCell ref="A94:E94"/>
    <mergeCell ref="A95:E95"/>
    <mergeCell ref="A96:E96"/>
    <mergeCell ref="A191:C191"/>
    <mergeCell ref="A196:H197"/>
    <mergeCell ref="A153:C153"/>
    <mergeCell ref="A154:C154"/>
    <mergeCell ref="A155:C155"/>
    <mergeCell ref="A145:C145"/>
    <mergeCell ref="A150:C150"/>
    <mergeCell ref="A151:C151"/>
    <mergeCell ref="A152:C152"/>
    <mergeCell ref="A147:C147"/>
    <mergeCell ref="A148:C148"/>
    <mergeCell ref="A59:E59"/>
    <mergeCell ref="A85:E85"/>
    <mergeCell ref="A86:E86"/>
    <mergeCell ref="A87:E87"/>
    <mergeCell ref="A88:E88"/>
    <mergeCell ref="A89:E89"/>
    <mergeCell ref="A90:E90"/>
    <mergeCell ref="A79:E79"/>
    <mergeCell ref="A80:E80"/>
    <mergeCell ref="A64:E64"/>
    <mergeCell ref="A65:E65"/>
    <mergeCell ref="A66:E66"/>
    <mergeCell ref="A81:E81"/>
    <mergeCell ref="A82:E82"/>
    <mergeCell ref="A83:E83"/>
    <mergeCell ref="A84:E84"/>
    <mergeCell ref="A73:E73"/>
    <mergeCell ref="A74:E74"/>
    <mergeCell ref="A75:E75"/>
    <mergeCell ref="A76:E76"/>
    <mergeCell ref="A77:E77"/>
    <mergeCell ref="A78:E78"/>
    <mergeCell ref="A190:C190"/>
    <mergeCell ref="A25:C25"/>
    <mergeCell ref="A141:C141"/>
    <mergeCell ref="A142:C142"/>
    <mergeCell ref="A143:C143"/>
    <mergeCell ref="A146:C146"/>
    <mergeCell ref="A39:D39"/>
    <mergeCell ref="A40:C40"/>
    <mergeCell ref="A41:C41"/>
    <mergeCell ref="A42:C42"/>
    <mergeCell ref="A43:C43"/>
    <mergeCell ref="A44:C44"/>
    <mergeCell ref="A30:C30"/>
    <mergeCell ref="A31:C31"/>
    <mergeCell ref="A32:C32"/>
    <mergeCell ref="A33:C33"/>
    <mergeCell ref="A149:C149"/>
    <mergeCell ref="A29:C29"/>
    <mergeCell ref="A34:C34"/>
    <mergeCell ref="A35:C35"/>
    <mergeCell ref="A67:E67"/>
    <mergeCell ref="A68:E68"/>
    <mergeCell ref="A69:E69"/>
    <mergeCell ref="A70:E70"/>
    <mergeCell ref="A8:I8"/>
    <mergeCell ref="A60:E60"/>
    <mergeCell ref="A22:C22"/>
    <mergeCell ref="A23:C23"/>
    <mergeCell ref="A24:C24"/>
    <mergeCell ref="A182:C182"/>
    <mergeCell ref="A183:C183"/>
    <mergeCell ref="A188:C188"/>
    <mergeCell ref="A189:C189"/>
    <mergeCell ref="A71:E71"/>
    <mergeCell ref="A72:E72"/>
    <mergeCell ref="A61:E61"/>
    <mergeCell ref="A62:E62"/>
    <mergeCell ref="A63:E63"/>
    <mergeCell ref="A49:E49"/>
    <mergeCell ref="A50:E50"/>
    <mergeCell ref="A51:E51"/>
    <mergeCell ref="A52:E52"/>
    <mergeCell ref="A53:E53"/>
    <mergeCell ref="A54:E54"/>
    <mergeCell ref="A55:E55"/>
    <mergeCell ref="A56:E56"/>
    <mergeCell ref="A57:E57"/>
    <mergeCell ref="A58:E58"/>
    <mergeCell ref="A21:C21"/>
    <mergeCell ref="A28:D28"/>
    <mergeCell ref="A3:O3"/>
    <mergeCell ref="A112:D113"/>
    <mergeCell ref="A229:D230"/>
    <mergeCell ref="A207:E207"/>
    <mergeCell ref="A208:E208"/>
    <mergeCell ref="A13:J13"/>
    <mergeCell ref="A192:C192"/>
    <mergeCell ref="A187:D187"/>
    <mergeCell ref="A168:D168"/>
    <mergeCell ref="A20:D20"/>
    <mergeCell ref="A173:C173"/>
    <mergeCell ref="A177:C177"/>
    <mergeCell ref="A178:C178"/>
    <mergeCell ref="A179:C179"/>
    <mergeCell ref="A180:C180"/>
    <mergeCell ref="A181:C181"/>
    <mergeCell ref="A176:D176"/>
    <mergeCell ref="A169:C169"/>
    <mergeCell ref="A11:J11"/>
    <mergeCell ref="A12:J12"/>
    <mergeCell ref="A209:E209"/>
    <mergeCell ref="A210:E210"/>
  </mergeCells>
  <dataValidations count="1">
    <dataValidation type="list" allowBlank="1" showInputMessage="1" showErrorMessage="1" sqref="C115:C116 C119:C120 C122:C129">
      <formula1>$C$105:$C$110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01"/>
  <sheetViews>
    <sheetView topLeftCell="A60" zoomScale="80" zoomScaleNormal="80" workbookViewId="0">
      <selection activeCell="N57" sqref="N57"/>
    </sheetView>
  </sheetViews>
  <sheetFormatPr defaultColWidth="9.140625" defaultRowHeight="15" x14ac:dyDescent="0.25"/>
  <cols>
    <col min="1" max="2" width="16.28515625" style="20" customWidth="1"/>
    <col min="3" max="7" width="11.7109375" style="20" customWidth="1"/>
    <col min="8" max="8" width="13.7109375" style="20" customWidth="1"/>
    <col min="9" max="9" width="13.7109375" style="20" bestFit="1" customWidth="1"/>
    <col min="10" max="10" width="14.7109375" style="53" customWidth="1"/>
    <col min="11" max="11" width="14.28515625" style="20" bestFit="1" customWidth="1"/>
    <col min="12" max="12" width="23.85546875" style="20" bestFit="1" customWidth="1"/>
    <col min="13" max="13" width="15.28515625" style="20" bestFit="1" customWidth="1"/>
    <col min="14" max="14" width="9.7109375" style="20" bestFit="1" customWidth="1"/>
    <col min="15" max="15" width="13" style="20" customWidth="1"/>
    <col min="16" max="16" width="9.42578125" style="20" bestFit="1" customWidth="1"/>
    <col min="17" max="17" width="9.28515625" style="20" customWidth="1"/>
    <col min="18" max="18" width="13.28515625" style="20" customWidth="1"/>
    <col min="19" max="19" width="10.85546875" style="20" customWidth="1"/>
    <col min="22" max="22" width="10.85546875" bestFit="1" customWidth="1"/>
    <col min="23" max="48" width="10.7109375" style="20" customWidth="1"/>
    <col min="49" max="16384" width="9.140625" style="20"/>
  </cols>
  <sheetData>
    <row r="1" spans="1:102" ht="46.5" x14ac:dyDescent="0.7">
      <c r="A1" s="234" t="s">
        <v>186</v>
      </c>
      <c r="B1" s="234"/>
      <c r="C1" s="234"/>
      <c r="D1" s="234"/>
      <c r="E1" s="234"/>
      <c r="F1" s="234"/>
      <c r="J1" s="20"/>
    </row>
    <row r="4" spans="1:102" ht="28.5" x14ac:dyDescent="0.45">
      <c r="A4" s="242" t="s">
        <v>93</v>
      </c>
      <c r="B4" s="242"/>
      <c r="C4" s="242"/>
      <c r="D4" s="242"/>
      <c r="E4" s="242"/>
      <c r="F4" s="242"/>
      <c r="J4" s="20"/>
    </row>
    <row r="5" spans="1:102" x14ac:dyDescent="0.25">
      <c r="J5" s="20"/>
    </row>
    <row r="6" spans="1:102" s="241" customFormat="1" ht="30" customHeight="1" x14ac:dyDescent="0.25">
      <c r="A6" s="460" t="s">
        <v>243</v>
      </c>
      <c r="B6" s="460"/>
      <c r="C6" s="460"/>
      <c r="D6" s="460"/>
      <c r="E6" s="460"/>
      <c r="F6" s="460"/>
      <c r="G6" s="460"/>
      <c r="H6" s="460"/>
      <c r="I6" s="460"/>
      <c r="J6" s="460"/>
      <c r="K6" s="460"/>
      <c r="L6" s="460"/>
      <c r="M6" s="460"/>
      <c r="O6" s="329"/>
      <c r="U6" s="374"/>
      <c r="V6" s="374"/>
      <c r="AC6" s="374"/>
      <c r="AD6" s="374"/>
      <c r="AK6" s="374"/>
      <c r="AL6" s="374"/>
      <c r="AS6" s="374"/>
      <c r="AT6" s="374"/>
      <c r="BA6" s="374"/>
      <c r="BB6" s="374"/>
      <c r="BI6" s="374"/>
      <c r="BJ6" s="374"/>
      <c r="BQ6" s="374"/>
      <c r="BR6" s="374"/>
      <c r="BY6" s="374"/>
      <c r="BZ6" s="374"/>
      <c r="CG6" s="374"/>
      <c r="CH6" s="374"/>
      <c r="CO6" s="374"/>
      <c r="CP6" s="374"/>
      <c r="CW6" s="374"/>
      <c r="CX6" s="374"/>
    </row>
    <row r="7" spans="1:102" s="241" customFormat="1" ht="30" customHeight="1" x14ac:dyDescent="0.25">
      <c r="A7" s="460" t="s">
        <v>245</v>
      </c>
      <c r="B7" s="460"/>
      <c r="C7" s="460"/>
      <c r="D7" s="460"/>
      <c r="E7" s="460"/>
      <c r="F7" s="460"/>
      <c r="G7" s="460"/>
      <c r="H7" s="460"/>
      <c r="I7" s="460"/>
      <c r="J7" s="460"/>
      <c r="K7" s="460"/>
      <c r="L7" s="460"/>
      <c r="M7" s="460"/>
      <c r="O7" s="329"/>
      <c r="U7" s="374"/>
      <c r="V7" s="374"/>
      <c r="AC7" s="374"/>
      <c r="AD7" s="374"/>
      <c r="AK7" s="374"/>
      <c r="AL7" s="374"/>
      <c r="AS7" s="374"/>
      <c r="AT7" s="374"/>
      <c r="BA7" s="374"/>
      <c r="BB7" s="374"/>
      <c r="BI7" s="374"/>
      <c r="BJ7" s="374"/>
      <c r="BQ7" s="374"/>
      <c r="BR7" s="374"/>
      <c r="BY7" s="374"/>
      <c r="BZ7" s="374"/>
      <c r="CG7" s="374"/>
      <c r="CH7" s="374"/>
      <c r="CO7" s="374"/>
      <c r="CP7" s="374"/>
      <c r="CW7" s="374"/>
      <c r="CX7" s="374"/>
    </row>
    <row r="8" spans="1:102" s="241" customFormat="1" ht="30" customHeight="1" x14ac:dyDescent="0.25">
      <c r="A8" s="331" t="s">
        <v>288</v>
      </c>
      <c r="B8" s="383"/>
      <c r="C8" s="373"/>
      <c r="D8" s="333"/>
      <c r="E8" s="333"/>
      <c r="F8" s="333"/>
      <c r="O8" s="329"/>
      <c r="U8" s="374"/>
      <c r="V8" s="374"/>
      <c r="AC8" s="374"/>
      <c r="AD8" s="374"/>
      <c r="AK8" s="374"/>
      <c r="AL8" s="374"/>
      <c r="AS8" s="374"/>
      <c r="AT8" s="374"/>
      <c r="BA8" s="374"/>
      <c r="BB8" s="374"/>
      <c r="BI8" s="374"/>
      <c r="BJ8" s="374"/>
      <c r="BQ8" s="374"/>
      <c r="BR8" s="374"/>
      <c r="BY8" s="374"/>
      <c r="BZ8" s="374"/>
      <c r="CG8" s="374"/>
      <c r="CH8" s="374"/>
      <c r="CO8" s="374"/>
      <c r="CP8" s="374"/>
      <c r="CW8" s="374"/>
      <c r="CX8" s="374"/>
    </row>
    <row r="9" spans="1:102" s="241" customFormat="1" ht="30" customHeight="1" x14ac:dyDescent="0.25">
      <c r="A9" s="462" t="s">
        <v>293</v>
      </c>
      <c r="B9" s="462"/>
      <c r="C9" s="462"/>
      <c r="D9" s="462"/>
      <c r="E9" s="462"/>
      <c r="F9" s="462"/>
      <c r="G9" s="462"/>
      <c r="H9" s="462"/>
      <c r="I9" s="462"/>
      <c r="J9" s="462"/>
      <c r="K9" s="462"/>
      <c r="L9" s="462"/>
      <c r="M9" s="462"/>
      <c r="O9" s="332"/>
      <c r="U9" s="374"/>
      <c r="V9" s="374"/>
      <c r="AC9" s="374"/>
      <c r="AD9" s="374"/>
      <c r="AK9" s="374"/>
      <c r="AL9" s="374"/>
      <c r="AS9" s="374"/>
      <c r="AT9" s="374"/>
      <c r="BA9" s="374"/>
      <c r="BB9" s="374"/>
      <c r="BI9" s="374"/>
      <c r="BJ9" s="374"/>
      <c r="BQ9" s="374"/>
      <c r="BR9" s="374"/>
      <c r="BY9" s="374"/>
      <c r="BZ9" s="374"/>
      <c r="CG9" s="374"/>
      <c r="CH9" s="374"/>
      <c r="CO9" s="374"/>
      <c r="CP9" s="374"/>
      <c r="CW9" s="374"/>
      <c r="CX9" s="374"/>
    </row>
    <row r="10" spans="1:102" s="241" customFormat="1" ht="30" customHeight="1" x14ac:dyDescent="0.25">
      <c r="A10" s="331" t="s">
        <v>294</v>
      </c>
      <c r="B10" s="383"/>
      <c r="C10" s="373"/>
      <c r="D10" s="333"/>
      <c r="E10" s="333"/>
      <c r="F10" s="333"/>
      <c r="U10" s="374"/>
      <c r="V10" s="374"/>
      <c r="AC10" s="374"/>
      <c r="AD10" s="374"/>
      <c r="AK10" s="374"/>
      <c r="AL10" s="374"/>
      <c r="AS10" s="374"/>
      <c r="AT10" s="374"/>
      <c r="BA10" s="374"/>
      <c r="BB10" s="374"/>
      <c r="BI10" s="374"/>
      <c r="BJ10" s="374"/>
      <c r="BQ10" s="374"/>
      <c r="BR10" s="374"/>
      <c r="BY10" s="374"/>
      <c r="BZ10" s="374"/>
      <c r="CG10" s="374"/>
      <c r="CH10" s="374"/>
      <c r="CO10" s="374"/>
      <c r="CP10" s="374"/>
      <c r="CW10" s="374"/>
      <c r="CX10" s="374"/>
    </row>
    <row r="11" spans="1:102" s="241" customFormat="1" ht="30" customHeight="1" x14ac:dyDescent="0.25">
      <c r="A11" s="462" t="s">
        <v>187</v>
      </c>
      <c r="B11" s="462"/>
      <c r="C11" s="462"/>
      <c r="D11" s="462"/>
      <c r="E11" s="462"/>
      <c r="F11" s="462"/>
      <c r="G11" s="462"/>
      <c r="H11" s="462"/>
      <c r="I11" s="462"/>
      <c r="J11" s="462"/>
      <c r="K11" s="462"/>
      <c r="L11" s="462"/>
      <c r="M11" s="462"/>
      <c r="O11" s="332"/>
      <c r="U11" s="374"/>
      <c r="V11" s="374"/>
      <c r="AC11" s="374"/>
      <c r="AD11" s="374"/>
      <c r="AK11" s="374"/>
      <c r="AL11" s="374"/>
      <c r="AS11" s="374"/>
      <c r="AT11" s="374"/>
      <c r="BA11" s="374"/>
      <c r="BB11" s="374"/>
      <c r="BI11" s="374"/>
      <c r="BJ11" s="374"/>
      <c r="BQ11" s="374"/>
      <c r="BR11" s="374"/>
      <c r="BY11" s="374"/>
      <c r="BZ11" s="374"/>
      <c r="CG11" s="374"/>
      <c r="CH11" s="374"/>
      <c r="CO11" s="374"/>
      <c r="CP11" s="374"/>
      <c r="CW11" s="374"/>
      <c r="CX11" s="374"/>
    </row>
    <row r="12" spans="1:102" s="241" customFormat="1" ht="30" customHeight="1" x14ac:dyDescent="0.25">
      <c r="A12" s="463" t="s">
        <v>233</v>
      </c>
      <c r="B12" s="463"/>
      <c r="C12" s="463"/>
      <c r="D12" s="463"/>
      <c r="E12" s="463"/>
      <c r="F12" s="463"/>
      <c r="G12" s="463"/>
      <c r="H12" s="463"/>
      <c r="I12" s="463"/>
      <c r="J12" s="463"/>
      <c r="K12" s="463"/>
      <c r="L12" s="463"/>
      <c r="M12" s="463"/>
      <c r="O12" s="331"/>
      <c r="U12" s="374"/>
      <c r="V12" s="374"/>
      <c r="AC12" s="374"/>
      <c r="AD12" s="374"/>
      <c r="AK12" s="374"/>
      <c r="AL12" s="374"/>
      <c r="AS12" s="374"/>
      <c r="AT12" s="374"/>
      <c r="BA12" s="374"/>
      <c r="BB12" s="374"/>
      <c r="BI12" s="374"/>
      <c r="BJ12" s="374"/>
      <c r="BQ12" s="374"/>
      <c r="BR12" s="374"/>
      <c r="BY12" s="374"/>
      <c r="BZ12" s="374"/>
      <c r="CG12" s="374"/>
      <c r="CH12" s="374"/>
      <c r="CO12" s="374"/>
      <c r="CP12" s="374"/>
      <c r="CW12" s="374"/>
      <c r="CX12" s="374"/>
    </row>
    <row r="13" spans="1:102" s="241" customFormat="1" ht="30" customHeight="1" x14ac:dyDescent="0.25">
      <c r="A13" s="461" t="s">
        <v>301</v>
      </c>
      <c r="B13" s="461"/>
      <c r="C13" s="461"/>
      <c r="D13" s="461"/>
      <c r="E13" s="461"/>
      <c r="F13" s="461"/>
      <c r="G13" s="461"/>
      <c r="H13" s="461"/>
      <c r="I13" s="461"/>
      <c r="J13" s="461"/>
      <c r="K13" s="461"/>
      <c r="L13" s="461"/>
      <c r="M13" s="461"/>
      <c r="O13" s="332"/>
      <c r="U13" s="374"/>
      <c r="V13" s="374"/>
      <c r="AC13" s="374"/>
      <c r="AD13" s="374"/>
      <c r="AK13" s="374"/>
      <c r="AL13" s="374"/>
      <c r="AS13" s="374"/>
      <c r="AT13" s="374"/>
      <c r="BA13" s="374"/>
      <c r="BB13" s="374"/>
      <c r="BI13" s="374"/>
      <c r="BJ13" s="374"/>
      <c r="BQ13" s="374"/>
      <c r="BR13" s="374"/>
      <c r="BY13" s="374"/>
      <c r="BZ13" s="374"/>
      <c r="CG13" s="374"/>
      <c r="CH13" s="374"/>
      <c r="CO13" s="374"/>
      <c r="CP13" s="374"/>
      <c r="CW13" s="374"/>
      <c r="CX13" s="374"/>
    </row>
    <row r="14" spans="1:102" s="241" customFormat="1" ht="30" customHeight="1" x14ac:dyDescent="0.25">
      <c r="A14" s="462" t="s">
        <v>300</v>
      </c>
      <c r="B14" s="462"/>
      <c r="C14" s="462"/>
      <c r="D14" s="462"/>
      <c r="E14" s="462"/>
      <c r="F14" s="462"/>
      <c r="G14" s="462"/>
      <c r="H14" s="462"/>
      <c r="I14" s="462"/>
      <c r="J14" s="462"/>
      <c r="K14" s="462"/>
      <c r="L14" s="462"/>
      <c r="M14" s="462"/>
      <c r="O14" s="332"/>
      <c r="U14" s="374"/>
      <c r="V14" s="374"/>
      <c r="AC14" s="374"/>
      <c r="AD14" s="374"/>
      <c r="AK14" s="374"/>
      <c r="AL14" s="374"/>
      <c r="AS14" s="374"/>
      <c r="AT14" s="374"/>
      <c r="BA14" s="374"/>
      <c r="BB14" s="374"/>
      <c r="BI14" s="374"/>
      <c r="BJ14" s="374"/>
      <c r="BQ14" s="374"/>
      <c r="BR14" s="374"/>
      <c r="BY14" s="374"/>
      <c r="BZ14" s="374"/>
      <c r="CG14" s="374"/>
      <c r="CH14" s="374"/>
      <c r="CO14" s="374"/>
      <c r="CP14" s="374"/>
      <c r="CW14" s="374"/>
      <c r="CX14" s="374"/>
    </row>
    <row r="15" spans="1:102" s="241" customFormat="1" ht="30" customHeight="1" x14ac:dyDescent="0.25">
      <c r="A15" s="331" t="s">
        <v>295</v>
      </c>
      <c r="B15" s="383"/>
      <c r="C15" s="373"/>
      <c r="D15" s="333"/>
      <c r="E15" s="333"/>
      <c r="F15" s="333"/>
      <c r="J15" s="247"/>
      <c r="U15" s="374"/>
      <c r="V15" s="374"/>
      <c r="AC15" s="374"/>
      <c r="AD15" s="374"/>
      <c r="AK15" s="374"/>
      <c r="AL15" s="374"/>
      <c r="AS15" s="374"/>
      <c r="AT15" s="374"/>
      <c r="BA15" s="374"/>
      <c r="BB15" s="374"/>
      <c r="BI15" s="374"/>
      <c r="BJ15" s="374"/>
      <c r="BQ15" s="374"/>
      <c r="BR15" s="374"/>
      <c r="BY15" s="374"/>
      <c r="BZ15" s="374"/>
      <c r="CG15" s="374"/>
      <c r="CH15" s="374"/>
      <c r="CO15" s="374"/>
      <c r="CP15" s="374"/>
      <c r="CW15" s="374"/>
      <c r="CX15" s="374"/>
    </row>
    <row r="16" spans="1:102" s="241" customFormat="1" ht="30" customHeight="1" x14ac:dyDescent="0.25">
      <c r="A16" s="462" t="s">
        <v>296</v>
      </c>
      <c r="B16" s="462"/>
      <c r="C16" s="462"/>
      <c r="D16" s="462"/>
      <c r="E16" s="462"/>
      <c r="F16" s="462"/>
      <c r="G16" s="462"/>
      <c r="H16" s="462"/>
      <c r="I16" s="462"/>
      <c r="J16" s="462"/>
      <c r="K16" s="462"/>
      <c r="L16" s="462"/>
      <c r="M16" s="462"/>
      <c r="U16" s="374"/>
      <c r="V16" s="374"/>
      <c r="AC16" s="374"/>
      <c r="AD16" s="374"/>
      <c r="AK16" s="374"/>
      <c r="AL16" s="374"/>
      <c r="AS16" s="374"/>
      <c r="AT16" s="374"/>
      <c r="BA16" s="374"/>
      <c r="BB16" s="374"/>
      <c r="BI16" s="374"/>
      <c r="BJ16" s="374"/>
      <c r="BQ16" s="374"/>
      <c r="BR16" s="374"/>
      <c r="BY16" s="374"/>
      <c r="BZ16" s="374"/>
      <c r="CG16" s="374"/>
      <c r="CH16" s="374"/>
      <c r="CO16" s="374"/>
      <c r="CP16" s="374"/>
      <c r="CW16" s="374"/>
      <c r="CX16" s="374"/>
    </row>
    <row r="17" spans="1:110" s="241" customFormat="1" ht="30" customHeight="1" x14ac:dyDescent="0.25">
      <c r="A17" s="462" t="s">
        <v>316</v>
      </c>
      <c r="B17" s="462"/>
      <c r="C17" s="462"/>
      <c r="D17" s="462"/>
      <c r="E17" s="462"/>
      <c r="F17" s="462"/>
      <c r="G17" s="462"/>
      <c r="H17" s="462"/>
      <c r="I17" s="462"/>
      <c r="J17" s="462"/>
      <c r="K17" s="462"/>
      <c r="L17" s="462"/>
      <c r="M17" s="462"/>
      <c r="U17" s="374"/>
      <c r="V17" s="374"/>
      <c r="AC17" s="374"/>
      <c r="AD17" s="374"/>
      <c r="AK17" s="374"/>
      <c r="AL17" s="374"/>
      <c r="AS17" s="374"/>
      <c r="AT17" s="374"/>
      <c r="BA17" s="374"/>
      <c r="BB17" s="374"/>
      <c r="BI17" s="374"/>
      <c r="BJ17" s="374"/>
      <c r="BQ17" s="374"/>
      <c r="BR17" s="374"/>
      <c r="BY17" s="374"/>
      <c r="BZ17" s="374"/>
      <c r="CG17" s="374"/>
      <c r="CH17" s="374"/>
      <c r="CO17" s="374"/>
      <c r="CP17" s="374"/>
      <c r="CW17" s="374"/>
      <c r="CX17" s="374"/>
    </row>
    <row r="18" spans="1:110" s="241" customFormat="1" ht="30" customHeight="1" x14ac:dyDescent="0.25">
      <c r="A18" s="331" t="s">
        <v>244</v>
      </c>
      <c r="B18" s="383"/>
      <c r="C18" s="373"/>
      <c r="D18" s="333"/>
      <c r="E18" s="333"/>
      <c r="F18" s="333"/>
      <c r="U18" s="374"/>
      <c r="V18" s="374"/>
      <c r="AC18" s="374"/>
      <c r="AD18" s="374"/>
      <c r="AK18" s="374"/>
      <c r="AL18" s="374"/>
      <c r="AS18" s="374"/>
      <c r="AT18" s="374"/>
      <c r="BA18" s="374"/>
      <c r="BB18" s="374"/>
      <c r="BI18" s="374"/>
      <c r="BJ18" s="374"/>
      <c r="BQ18" s="374"/>
      <c r="BR18" s="374"/>
      <c r="BY18" s="374"/>
      <c r="BZ18" s="374"/>
      <c r="CG18" s="374"/>
      <c r="CH18" s="374"/>
      <c r="CO18" s="374"/>
      <c r="CP18" s="374"/>
      <c r="CW18" s="374"/>
      <c r="CX18" s="374"/>
    </row>
    <row r="19" spans="1:110" x14ac:dyDescent="0.25">
      <c r="J19" s="20"/>
    </row>
    <row r="20" spans="1:110" x14ac:dyDescent="0.25">
      <c r="A20" s="146"/>
      <c r="B20" s="146"/>
      <c r="C20" s="146"/>
      <c r="D20" s="146"/>
      <c r="E20" s="146"/>
      <c r="F20" s="146"/>
      <c r="J20" s="20"/>
    </row>
    <row r="21" spans="1:110" x14ac:dyDescent="0.25">
      <c r="A21" s="244"/>
      <c r="B21" s="244"/>
      <c r="C21" s="244"/>
      <c r="D21" s="244"/>
      <c r="E21" s="244"/>
      <c r="F21" s="244"/>
      <c r="G21" s="245"/>
      <c r="H21" s="47"/>
      <c r="I21" s="246"/>
      <c r="J21" s="47"/>
      <c r="K21" s="47"/>
      <c r="L21" s="47"/>
      <c r="M21" s="47"/>
      <c r="N21" s="47"/>
      <c r="O21" s="47"/>
      <c r="P21" s="47"/>
      <c r="Q21" s="47"/>
      <c r="R21" s="47"/>
      <c r="S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23"/>
    </row>
    <row r="22" spans="1:110" x14ac:dyDescent="0.25">
      <c r="A22" s="22"/>
      <c r="B22" s="22"/>
      <c r="C22" s="22"/>
      <c r="D22" s="22"/>
      <c r="E22" s="22"/>
      <c r="F22" s="22"/>
      <c r="I22" s="53"/>
      <c r="J22" s="20"/>
    </row>
    <row r="23" spans="1:110" ht="23.25" x14ac:dyDescent="0.35">
      <c r="A23" s="268" t="s">
        <v>285</v>
      </c>
      <c r="B23" s="268"/>
      <c r="C23" s="268"/>
      <c r="D23" s="268"/>
      <c r="E23" s="268"/>
      <c r="F23" s="268"/>
      <c r="G23" s="269"/>
      <c r="H23" s="268" t="s">
        <v>156</v>
      </c>
      <c r="I23" s="53"/>
      <c r="J23" s="20"/>
    </row>
    <row r="24" spans="1:110" x14ac:dyDescent="0.25">
      <c r="A24" s="464" t="s">
        <v>234</v>
      </c>
      <c r="B24" s="464"/>
      <c r="C24" s="464"/>
      <c r="D24" s="464"/>
      <c r="E24" s="464"/>
      <c r="F24" s="464"/>
      <c r="G24" s="464"/>
      <c r="H24" s="270" t="s">
        <v>228</v>
      </c>
      <c r="I24" s="53"/>
      <c r="J24" s="20"/>
    </row>
    <row r="25" spans="1:110" x14ac:dyDescent="0.25">
      <c r="A25" s="464" t="s">
        <v>235</v>
      </c>
      <c r="B25" s="464"/>
      <c r="C25" s="464"/>
      <c r="D25" s="464"/>
      <c r="E25" s="464"/>
      <c r="F25" s="464"/>
      <c r="G25" s="464"/>
      <c r="H25" s="271" t="s">
        <v>236</v>
      </c>
      <c r="I25" s="53"/>
      <c r="J25" s="20"/>
    </row>
    <row r="26" spans="1:110" x14ac:dyDescent="0.25">
      <c r="A26" s="464" t="s">
        <v>237</v>
      </c>
      <c r="B26" s="464"/>
      <c r="C26" s="464"/>
      <c r="D26" s="464"/>
      <c r="E26" s="464"/>
      <c r="F26" s="464"/>
      <c r="G26" s="464"/>
      <c r="H26" s="272" t="s">
        <v>238</v>
      </c>
      <c r="I26" s="53"/>
      <c r="J26" s="20"/>
      <c r="S26" s="23"/>
    </row>
    <row r="27" spans="1:110" x14ac:dyDescent="0.25">
      <c r="A27" s="464" t="s">
        <v>239</v>
      </c>
      <c r="B27" s="464"/>
      <c r="C27" s="464"/>
      <c r="D27" s="464"/>
      <c r="E27" s="464"/>
      <c r="F27" s="464"/>
      <c r="G27" s="464"/>
      <c r="H27" s="273" t="s">
        <v>240</v>
      </c>
      <c r="I27" s="53"/>
      <c r="J27" s="20"/>
    </row>
    <row r="28" spans="1:110" x14ac:dyDescent="0.25">
      <c r="A28" s="464" t="s">
        <v>241</v>
      </c>
      <c r="B28" s="464"/>
      <c r="C28" s="464"/>
      <c r="D28" s="464"/>
      <c r="E28" s="464"/>
      <c r="F28" s="464"/>
      <c r="G28" s="464"/>
      <c r="H28" s="317" t="s">
        <v>242</v>
      </c>
      <c r="I28" s="53"/>
      <c r="J28" s="20"/>
    </row>
    <row r="29" spans="1:110" x14ac:dyDescent="0.25">
      <c r="A29" s="22" t="s">
        <v>360</v>
      </c>
      <c r="B29" s="22"/>
      <c r="C29" s="22"/>
      <c r="D29" s="22"/>
      <c r="E29" s="22"/>
      <c r="F29" s="22"/>
      <c r="H29" s="398" t="s">
        <v>361</v>
      </c>
      <c r="I29" s="53"/>
      <c r="J29" s="20"/>
    </row>
    <row r="30" spans="1:110" ht="15.75" thickBot="1" x14ac:dyDescent="0.3">
      <c r="A30" s="22"/>
      <c r="B30" s="22"/>
      <c r="C30" s="22"/>
      <c r="D30" s="22"/>
      <c r="E30" s="22"/>
      <c r="F30" s="22"/>
      <c r="I30" s="53"/>
      <c r="J30" s="20"/>
    </row>
    <row r="31" spans="1:110" ht="29.25" thickBot="1" x14ac:dyDescent="0.5">
      <c r="A31" s="473" t="s">
        <v>84</v>
      </c>
      <c r="B31" s="474"/>
      <c r="C31" s="474"/>
      <c r="D31" s="474"/>
      <c r="E31" s="474"/>
      <c r="F31" s="474"/>
      <c r="G31" s="474"/>
      <c r="H31" s="474"/>
      <c r="I31" s="474"/>
      <c r="J31" s="475"/>
      <c r="O31" s="600" t="s">
        <v>348</v>
      </c>
      <c r="P31" s="601"/>
      <c r="Q31" s="601"/>
      <c r="R31" s="601"/>
      <c r="S31" s="601"/>
      <c r="T31" s="602"/>
      <c r="U31" s="400"/>
      <c r="V31" s="400"/>
      <c r="W31" s="600" t="s">
        <v>349</v>
      </c>
      <c r="X31" s="601"/>
      <c r="Y31" s="601"/>
      <c r="Z31" s="601"/>
      <c r="AA31" s="601"/>
      <c r="AB31" s="602"/>
      <c r="AC31" s="400"/>
      <c r="AD31" s="400"/>
      <c r="AE31" s="600" t="s">
        <v>350</v>
      </c>
      <c r="AF31" s="601"/>
      <c r="AG31" s="601"/>
      <c r="AH31" s="601"/>
      <c r="AI31" s="601"/>
      <c r="AJ31" s="602"/>
      <c r="AK31" s="400"/>
      <c r="AL31" s="400"/>
      <c r="AM31" s="600" t="s">
        <v>351</v>
      </c>
      <c r="AN31" s="601"/>
      <c r="AO31" s="601"/>
      <c r="AP31" s="601"/>
      <c r="AQ31" s="601"/>
      <c r="AR31" s="602"/>
      <c r="AS31" s="400"/>
      <c r="AT31" s="400"/>
      <c r="AU31" s="600" t="s">
        <v>352</v>
      </c>
      <c r="AV31" s="601"/>
      <c r="AW31" s="601"/>
      <c r="AX31" s="601"/>
      <c r="AY31" s="601"/>
      <c r="AZ31" s="602"/>
      <c r="BA31" s="400"/>
      <c r="BB31" s="400"/>
      <c r="BC31" s="600" t="s">
        <v>353</v>
      </c>
      <c r="BD31" s="601"/>
      <c r="BE31" s="601"/>
      <c r="BF31" s="601"/>
      <c r="BG31" s="601"/>
      <c r="BH31" s="602"/>
      <c r="BI31" s="400"/>
      <c r="BJ31" s="400"/>
      <c r="BK31" s="600" t="s">
        <v>354</v>
      </c>
      <c r="BL31" s="601"/>
      <c r="BM31" s="601"/>
      <c r="BN31" s="601"/>
      <c r="BO31" s="601"/>
      <c r="BP31" s="602"/>
      <c r="BQ31" s="400"/>
      <c r="BR31" s="400"/>
      <c r="BS31" s="600" t="s">
        <v>355</v>
      </c>
      <c r="BT31" s="601"/>
      <c r="BU31" s="601"/>
      <c r="BV31" s="601"/>
      <c r="BW31" s="601"/>
      <c r="BX31" s="602"/>
      <c r="BY31" s="400"/>
      <c r="BZ31" s="400"/>
      <c r="CA31" s="600" t="s">
        <v>356</v>
      </c>
      <c r="CB31" s="601"/>
      <c r="CC31" s="601"/>
      <c r="CD31" s="601"/>
      <c r="CE31" s="601"/>
      <c r="CF31" s="602"/>
      <c r="CG31" s="400"/>
      <c r="CH31" s="400"/>
      <c r="CI31" s="600" t="s">
        <v>357</v>
      </c>
      <c r="CJ31" s="601"/>
      <c r="CK31" s="601"/>
      <c r="CL31" s="601"/>
      <c r="CM31" s="601"/>
      <c r="CN31" s="602"/>
      <c r="CO31" s="400"/>
      <c r="CP31" s="400"/>
      <c r="CQ31" s="600" t="s">
        <v>358</v>
      </c>
      <c r="CR31" s="601"/>
      <c r="CS31" s="601"/>
      <c r="CT31" s="601"/>
      <c r="CU31" s="601"/>
      <c r="CV31" s="602"/>
      <c r="CW31" s="400"/>
      <c r="CX31" s="400"/>
      <c r="CY31" s="600" t="s">
        <v>359</v>
      </c>
      <c r="CZ31" s="601"/>
      <c r="DA31" s="601"/>
      <c r="DB31" s="601"/>
      <c r="DC31" s="601"/>
      <c r="DD31" s="602"/>
    </row>
    <row r="32" spans="1:110" ht="29.25" customHeight="1" thickBot="1" x14ac:dyDescent="0.3">
      <c r="A32" s="147" t="s">
        <v>473</v>
      </c>
      <c r="B32" s="391" t="s">
        <v>472</v>
      </c>
      <c r="C32" s="381" t="s">
        <v>338</v>
      </c>
      <c r="D32" s="617" t="s">
        <v>80</v>
      </c>
      <c r="E32" s="618"/>
      <c r="F32" s="618"/>
      <c r="G32" s="619"/>
      <c r="H32" s="147" t="s">
        <v>156</v>
      </c>
      <c r="I32" s="161"/>
      <c r="J32" s="308" t="s">
        <v>276</v>
      </c>
      <c r="K32" s="250" t="s">
        <v>227</v>
      </c>
      <c r="L32" s="250" t="s">
        <v>246</v>
      </c>
      <c r="M32" s="227" t="s">
        <v>284</v>
      </c>
      <c r="N32" s="20" t="s">
        <v>347</v>
      </c>
      <c r="O32" s="252" t="s">
        <v>228</v>
      </c>
      <c r="P32" s="253" t="s">
        <v>236</v>
      </c>
      <c r="Q32" s="254" t="s">
        <v>238</v>
      </c>
      <c r="R32" s="255" t="s">
        <v>240</v>
      </c>
      <c r="S32" s="351" t="s">
        <v>242</v>
      </c>
      <c r="T32" s="402" t="s">
        <v>361</v>
      </c>
      <c r="U32" s="432" t="s">
        <v>2</v>
      </c>
      <c r="V32" s="432" t="s">
        <v>3</v>
      </c>
      <c r="W32" s="401" t="s">
        <v>228</v>
      </c>
      <c r="X32" s="253" t="s">
        <v>236</v>
      </c>
      <c r="Y32" s="254" t="s">
        <v>238</v>
      </c>
      <c r="Z32" s="255" t="s">
        <v>240</v>
      </c>
      <c r="AA32" s="351" t="s">
        <v>242</v>
      </c>
      <c r="AB32" s="402" t="s">
        <v>361</v>
      </c>
      <c r="AC32" s="432" t="s">
        <v>2</v>
      </c>
      <c r="AD32" s="432" t="s">
        <v>3</v>
      </c>
      <c r="AE32" s="401" t="s">
        <v>228</v>
      </c>
      <c r="AF32" s="253" t="s">
        <v>236</v>
      </c>
      <c r="AG32" s="254" t="s">
        <v>238</v>
      </c>
      <c r="AH32" s="255" t="s">
        <v>240</v>
      </c>
      <c r="AI32" s="351" t="s">
        <v>242</v>
      </c>
      <c r="AJ32" s="399" t="s">
        <v>361</v>
      </c>
      <c r="AK32" s="432" t="s">
        <v>2</v>
      </c>
      <c r="AL32" s="432" t="s">
        <v>3</v>
      </c>
      <c r="AM32" s="252" t="s">
        <v>228</v>
      </c>
      <c r="AN32" s="253" t="s">
        <v>236</v>
      </c>
      <c r="AO32" s="254" t="s">
        <v>238</v>
      </c>
      <c r="AP32" s="255" t="s">
        <v>240</v>
      </c>
      <c r="AQ32" s="351" t="s">
        <v>242</v>
      </c>
      <c r="AR32" s="399" t="s">
        <v>361</v>
      </c>
      <c r="AS32" s="432" t="s">
        <v>2</v>
      </c>
      <c r="AT32" s="432" t="s">
        <v>3</v>
      </c>
      <c r="AU32" s="252" t="s">
        <v>228</v>
      </c>
      <c r="AV32" s="253" t="s">
        <v>236</v>
      </c>
      <c r="AW32" s="254" t="s">
        <v>238</v>
      </c>
      <c r="AX32" s="255" t="s">
        <v>240</v>
      </c>
      <c r="AY32" s="351" t="s">
        <v>242</v>
      </c>
      <c r="AZ32" s="399" t="s">
        <v>361</v>
      </c>
      <c r="BA32" s="432" t="s">
        <v>2</v>
      </c>
      <c r="BB32" s="432" t="s">
        <v>3</v>
      </c>
      <c r="BC32" s="252" t="s">
        <v>228</v>
      </c>
      <c r="BD32" s="253" t="s">
        <v>236</v>
      </c>
      <c r="BE32" s="254" t="s">
        <v>238</v>
      </c>
      <c r="BF32" s="255" t="s">
        <v>240</v>
      </c>
      <c r="BG32" s="351" t="s">
        <v>242</v>
      </c>
      <c r="BH32" s="399" t="s">
        <v>361</v>
      </c>
      <c r="BI32" s="432" t="s">
        <v>2</v>
      </c>
      <c r="BJ32" s="432" t="s">
        <v>3</v>
      </c>
      <c r="BK32" s="252" t="s">
        <v>228</v>
      </c>
      <c r="BL32" s="253" t="s">
        <v>236</v>
      </c>
      <c r="BM32" s="254" t="s">
        <v>238</v>
      </c>
      <c r="BN32" s="255" t="s">
        <v>240</v>
      </c>
      <c r="BO32" s="351" t="s">
        <v>242</v>
      </c>
      <c r="BP32" s="399" t="s">
        <v>361</v>
      </c>
      <c r="BQ32" s="432" t="s">
        <v>2</v>
      </c>
      <c r="BR32" s="432" t="s">
        <v>3</v>
      </c>
      <c r="BS32" s="252" t="s">
        <v>228</v>
      </c>
      <c r="BT32" s="253" t="s">
        <v>236</v>
      </c>
      <c r="BU32" s="254" t="s">
        <v>238</v>
      </c>
      <c r="BV32" s="255" t="s">
        <v>240</v>
      </c>
      <c r="BW32" s="351" t="s">
        <v>242</v>
      </c>
      <c r="BX32" s="399" t="s">
        <v>361</v>
      </c>
      <c r="BY32" s="432" t="s">
        <v>2</v>
      </c>
      <c r="BZ32" s="432" t="s">
        <v>3</v>
      </c>
      <c r="CA32" s="252" t="s">
        <v>228</v>
      </c>
      <c r="CB32" s="253" t="s">
        <v>236</v>
      </c>
      <c r="CC32" s="254" t="s">
        <v>238</v>
      </c>
      <c r="CD32" s="255" t="s">
        <v>240</v>
      </c>
      <c r="CE32" s="351" t="s">
        <v>242</v>
      </c>
      <c r="CF32" s="399" t="s">
        <v>361</v>
      </c>
      <c r="CG32" s="432" t="s">
        <v>2</v>
      </c>
      <c r="CH32" s="432" t="s">
        <v>3</v>
      </c>
      <c r="CI32" s="252" t="s">
        <v>228</v>
      </c>
      <c r="CJ32" s="253" t="s">
        <v>236</v>
      </c>
      <c r="CK32" s="254" t="s">
        <v>238</v>
      </c>
      <c r="CL32" s="255" t="s">
        <v>240</v>
      </c>
      <c r="CM32" s="351" t="s">
        <v>242</v>
      </c>
      <c r="CN32" s="399" t="s">
        <v>361</v>
      </c>
      <c r="CO32" s="432" t="s">
        <v>2</v>
      </c>
      <c r="CP32" s="432" t="s">
        <v>3</v>
      </c>
      <c r="CQ32" s="252" t="s">
        <v>228</v>
      </c>
      <c r="CR32" s="253" t="s">
        <v>236</v>
      </c>
      <c r="CS32" s="254" t="s">
        <v>238</v>
      </c>
      <c r="CT32" s="255" t="s">
        <v>240</v>
      </c>
      <c r="CU32" s="351" t="s">
        <v>242</v>
      </c>
      <c r="CV32" s="399" t="s">
        <v>361</v>
      </c>
      <c r="CW32" s="432" t="s">
        <v>2</v>
      </c>
      <c r="CX32" s="432" t="s">
        <v>3</v>
      </c>
      <c r="CY32" s="252" t="s">
        <v>228</v>
      </c>
      <c r="CZ32" s="253" t="s">
        <v>236</v>
      </c>
      <c r="DA32" s="254" t="s">
        <v>238</v>
      </c>
      <c r="DB32" s="255" t="s">
        <v>240</v>
      </c>
      <c r="DC32" s="351" t="s">
        <v>242</v>
      </c>
      <c r="DD32" s="399" t="s">
        <v>361</v>
      </c>
      <c r="DE32" s="432" t="s">
        <v>2</v>
      </c>
      <c r="DF32" s="432" t="s">
        <v>3</v>
      </c>
    </row>
    <row r="33" spans="1:110" x14ac:dyDescent="0.25">
      <c r="A33" s="152"/>
      <c r="B33" s="380"/>
      <c r="C33" s="455"/>
      <c r="D33" s="620"/>
      <c r="E33" s="621"/>
      <c r="F33" s="621"/>
      <c r="G33" s="622"/>
      <c r="H33" s="165"/>
      <c r="I33" s="162"/>
      <c r="J33" s="94"/>
      <c r="K33" s="122">
        <f t="shared" ref="K33:K62" si="0">J33-J33/1.095</f>
        <v>0</v>
      </c>
      <c r="L33" s="120">
        <f t="shared" ref="L33:L62" si="1">(J33-K33)/1.05*0.05</f>
        <v>0</v>
      </c>
      <c r="M33" s="90">
        <f t="shared" ref="M33:M58" si="2">J33-K33-L33</f>
        <v>0</v>
      </c>
      <c r="N33" s="395">
        <f t="shared" ref="N33:N62" si="3">MONTH(A33)</f>
        <v>1</v>
      </c>
      <c r="O33" s="46">
        <f>IF(AND($H33="cash",$N33=1),$M33,0)</f>
        <v>0</v>
      </c>
      <c r="P33" s="46">
        <f>IF(AND($H33="chq",$N33=1),$M33,0)</f>
        <v>0</v>
      </c>
      <c r="Q33" s="46">
        <f>IF(AND($H33="crd",$N33=1),$M33,0)</f>
        <v>0</v>
      </c>
      <c r="R33" s="46">
        <f>IF(AND($H33="dbt",$N33=1),$M33,0)</f>
        <v>0</v>
      </c>
      <c r="S33" s="90">
        <f>IF(AND($H33="pyl",$N33=1),$M33,0)</f>
        <v>0</v>
      </c>
      <c r="T33" s="403">
        <f>IF(AND($H33="trf",$N33=1),$M33,0)</f>
        <v>0</v>
      </c>
      <c r="U33" s="47">
        <f>IF($N33=1,$L33,0)</f>
        <v>0</v>
      </c>
      <c r="V33" s="47">
        <f>IF($N33=1,$K33,0)</f>
        <v>0</v>
      </c>
      <c r="W33" s="47">
        <f>IF(AND($H33="cash",$N33=2),$M33,0)</f>
        <v>0</v>
      </c>
      <c r="X33" s="46">
        <f>IF(AND($H33="chq",$N33=2),$M33,0)</f>
        <v>0</v>
      </c>
      <c r="Y33" s="46">
        <f>IF(AND($H33="crd",$N33=2),$M33,0)</f>
        <v>0</v>
      </c>
      <c r="Z33" s="46">
        <f>IF(AND($H33="dbt",$N33=2),$M33,0)</f>
        <v>0</v>
      </c>
      <c r="AA33" s="90">
        <f>IF(AND($H33="pyl",$N33=2),$M33,0)</f>
        <v>0</v>
      </c>
      <c r="AB33" s="403">
        <f>IF(AND($H33="trf",$N33=2),$M33,0)</f>
        <v>0</v>
      </c>
      <c r="AC33" s="47">
        <f>IF($N33=2,$L33,0)</f>
        <v>0</v>
      </c>
      <c r="AD33" s="47">
        <f>IF($N33=2,$K33,0)</f>
        <v>0</v>
      </c>
      <c r="AE33" s="47">
        <f>IF(AND($H33="cash",$N33=3),$M33,0)</f>
        <v>0</v>
      </c>
      <c r="AF33" s="46">
        <f>IF(AND($H33="chq",$N33=3),$M33,0)</f>
        <v>0</v>
      </c>
      <c r="AG33" s="46">
        <f>IF(AND($H33="crd",$N33=3),$M33,0)</f>
        <v>0</v>
      </c>
      <c r="AH33" s="46">
        <f>IF(AND($H33="dbt",$N33=3),$M33,0)</f>
        <v>0</v>
      </c>
      <c r="AI33" s="90">
        <f>IF(AND($H33="pyl",$N33=3),$M33,0)</f>
        <v>0</v>
      </c>
      <c r="AJ33" s="90">
        <f>IF(AND($H33="trf",$N33=3),$M33,0)</f>
        <v>0</v>
      </c>
      <c r="AK33" s="47">
        <f>IF($N33=3,$L33,0)</f>
        <v>0</v>
      </c>
      <c r="AL33" s="47">
        <f>IF($N33=3,$K33,0)</f>
        <v>0</v>
      </c>
      <c r="AM33" s="46">
        <f>IF(AND($H33="cash",$N33=4),$M33,0)</f>
        <v>0</v>
      </c>
      <c r="AN33" s="46">
        <f>IF(AND($H33="chq",$N33=4),$M33,0)</f>
        <v>0</v>
      </c>
      <c r="AO33" s="46">
        <f>IF(AND($H33="crd",$N33=4),$M33,0)</f>
        <v>0</v>
      </c>
      <c r="AP33" s="46">
        <f>IF(AND($H33="dbt",$N33=4),$M33,0)</f>
        <v>0</v>
      </c>
      <c r="AQ33" s="90">
        <f>IF(AND($H33="pyl",$N33=4),$M33,0)</f>
        <v>0</v>
      </c>
      <c r="AR33" s="90">
        <f>IF(AND($H33="trf",$N33=4),$M33,0)</f>
        <v>0</v>
      </c>
      <c r="AS33" s="47">
        <f>IF($N33=4,$L33,0)</f>
        <v>0</v>
      </c>
      <c r="AT33" s="47">
        <f>IF($N33=4,$K33,0)</f>
        <v>0</v>
      </c>
      <c r="AU33" s="46">
        <f>IF(AND($H33="cash",$N33=5),$M33,0)</f>
        <v>0</v>
      </c>
      <c r="AV33" s="46">
        <f>IF(AND($H33="chq",$N33=5),$M33,0)</f>
        <v>0</v>
      </c>
      <c r="AW33" s="46">
        <f>IF(AND($H33="crd",$N33=5),$M33,0)</f>
        <v>0</v>
      </c>
      <c r="AX33" s="46">
        <f>IF(AND($H33="dbt",$N33=5),$M33,0)</f>
        <v>0</v>
      </c>
      <c r="AY33" s="90">
        <f>IF(AND($H33="pyl",$N33=5),$M33,0)</f>
        <v>0</v>
      </c>
      <c r="AZ33" s="90">
        <f>IF(AND($H33="trf",$N33=5),$M33,0)</f>
        <v>0</v>
      </c>
      <c r="BA33" s="47">
        <f>IF($N33=5,$L33,0)</f>
        <v>0</v>
      </c>
      <c r="BB33" s="47">
        <f>IF($N33=5,$K33,0)</f>
        <v>0</v>
      </c>
      <c r="BC33" s="46">
        <f>IF(AND($H33="cash",$N33=6),$M33,0)</f>
        <v>0</v>
      </c>
      <c r="BD33" s="46">
        <f>IF(AND($H33="chq",$N33=6),$M33,0)</f>
        <v>0</v>
      </c>
      <c r="BE33" s="46">
        <f>IF(AND($H33="crd",$N33=6),$M33,0)</f>
        <v>0</v>
      </c>
      <c r="BF33" s="46">
        <f>IF(AND($H33="dbt",$N33=6),$M33,0)</f>
        <v>0</v>
      </c>
      <c r="BG33" s="90">
        <f>IF(AND($H33="pyl",$N33=6),$M33,0)</f>
        <v>0</v>
      </c>
      <c r="BH33" s="90">
        <f>IF(AND($H33="trf",$N33=6),$M33,0)</f>
        <v>0</v>
      </c>
      <c r="BI33" s="47">
        <f>IF($N33=6,$L33,0)</f>
        <v>0</v>
      </c>
      <c r="BJ33" s="47">
        <f>IF($N33=6,$K33,0)</f>
        <v>0</v>
      </c>
      <c r="BK33" s="46">
        <f>IF(AND($H33="cash",$N33=7),$M33,0)</f>
        <v>0</v>
      </c>
      <c r="BL33" s="46">
        <f>IF(AND($H33="chq",$N33=7),$M33,0)</f>
        <v>0</v>
      </c>
      <c r="BM33" s="46">
        <f>IF(AND($H33="crd",$N33=7),$M33,0)</f>
        <v>0</v>
      </c>
      <c r="BN33" s="46">
        <f>IF(AND($H33="dbt",$N33=7),$M33,0)</f>
        <v>0</v>
      </c>
      <c r="BO33" s="90">
        <f>IF(AND($H33="pyl",$N33=7),$M33,0)</f>
        <v>0</v>
      </c>
      <c r="BP33" s="90">
        <f>IF(AND($H33="trf",$N33=7),$M33,0)</f>
        <v>0</v>
      </c>
      <c r="BQ33" s="47">
        <f>IF($N33=7,$L33,0)</f>
        <v>0</v>
      </c>
      <c r="BR33" s="47">
        <f>IF($N33=7,$K33,0)</f>
        <v>0</v>
      </c>
      <c r="BS33" s="46">
        <f>IF(AND($H33="cash",$N33=8),$M33,0)</f>
        <v>0</v>
      </c>
      <c r="BT33" s="46">
        <f>IF(AND($H33="chq",$N33=8),$M33,0)</f>
        <v>0</v>
      </c>
      <c r="BU33" s="46">
        <f>IF(AND($H33="crd",$N33=8),$M33,0)</f>
        <v>0</v>
      </c>
      <c r="BV33" s="46">
        <f>IF(AND($H33="dbt",$N33=8),$M33,0)</f>
        <v>0</v>
      </c>
      <c r="BW33" s="90">
        <f>IF(AND($H33="pyl",$N33=8),$M33,0)</f>
        <v>0</v>
      </c>
      <c r="BX33" s="90">
        <f>IF(AND($H33="trf",$N33=8),$M33,0)</f>
        <v>0</v>
      </c>
      <c r="BY33" s="47">
        <f>IF($N33=8,$L33,0)</f>
        <v>0</v>
      </c>
      <c r="BZ33" s="47">
        <f>IF($N33=8,$K33,0)</f>
        <v>0</v>
      </c>
      <c r="CA33" s="46">
        <f>IF(AND($H33="cash",$N33=9),$M33,0)</f>
        <v>0</v>
      </c>
      <c r="CB33" s="46">
        <f>IF(AND($H33="chq",$N33=9),$M33,0)</f>
        <v>0</v>
      </c>
      <c r="CC33" s="46">
        <f>IF(AND($H33="crd",$N33=9),$M33,0)</f>
        <v>0</v>
      </c>
      <c r="CD33" s="46">
        <f>IF(AND($H33="dbt",$N33=9),$M33,0)</f>
        <v>0</v>
      </c>
      <c r="CE33" s="90">
        <f>IF(AND($H33="pyl",$N33=9),$M33,0)</f>
        <v>0</v>
      </c>
      <c r="CF33" s="90">
        <f>IF(AND($H33="trf",$N33=9),$M33,0)</f>
        <v>0</v>
      </c>
      <c r="CG33" s="47">
        <f>IF($N33=9,$L33,0)</f>
        <v>0</v>
      </c>
      <c r="CH33" s="47">
        <f>IF($N33=9,$K33,0)</f>
        <v>0</v>
      </c>
      <c r="CI33" s="46">
        <f>IF(AND($H33="cash",$N33=10),$M33,0)</f>
        <v>0</v>
      </c>
      <c r="CJ33" s="46">
        <f>IF(AND($H33="chq",$N33=10),$M33,0)</f>
        <v>0</v>
      </c>
      <c r="CK33" s="46">
        <f>IF(AND($H33="crd",$N33=10),$M33,0)</f>
        <v>0</v>
      </c>
      <c r="CL33" s="46">
        <f>IF(AND($H33="dbt",$N33=10),$M33,0)</f>
        <v>0</v>
      </c>
      <c r="CM33" s="90">
        <f>IF(AND($H33="pyl",$N33=10),$M33,0)</f>
        <v>0</v>
      </c>
      <c r="CN33" s="90">
        <f>IF(AND($H33="trf",$N33=10),$M33,0)</f>
        <v>0</v>
      </c>
      <c r="CO33" s="47">
        <f>IF($N33=10,$L33,0)</f>
        <v>0</v>
      </c>
      <c r="CP33" s="47">
        <f>IF($N33=10,$K33,0)</f>
        <v>0</v>
      </c>
      <c r="CQ33" s="46">
        <f>IF(AND($H33="cash",$N33=11),$M33,0)</f>
        <v>0</v>
      </c>
      <c r="CR33" s="46">
        <f>IF(AND($H33="chq",$N33=11),$M33,0)</f>
        <v>0</v>
      </c>
      <c r="CS33" s="46">
        <f>IF(AND($H33="crd",$N33=11),$M33,0)</f>
        <v>0</v>
      </c>
      <c r="CT33" s="46">
        <f>IF(AND($H33="dbt",$N33=11),$M33,0)</f>
        <v>0</v>
      </c>
      <c r="CU33" s="90">
        <f>IF(AND($H33="pyl",$N33=11),$M33,0)</f>
        <v>0</v>
      </c>
      <c r="CV33" s="90">
        <f>IF(AND($H33="trf",$N33=11),$M33,0)</f>
        <v>0</v>
      </c>
      <c r="CW33" s="47">
        <f>IF($N33=11,$L33,0)</f>
        <v>0</v>
      </c>
      <c r="CX33" s="47">
        <f>IF($N33=11,$K33,0)</f>
        <v>0</v>
      </c>
      <c r="CY33" s="46">
        <f>IF(AND($H33="cash",$N33=12),$M33,0)</f>
        <v>0</v>
      </c>
      <c r="CZ33" s="46">
        <f>IF(AND($H33="chq",$N33=12),$M33,0)</f>
        <v>0</v>
      </c>
      <c r="DA33" s="46">
        <f>IF(AND($H33="crd",$N33=12),$M33,0)</f>
        <v>0</v>
      </c>
      <c r="DB33" s="46">
        <f>IF(AND($H33="dbt",$N33=12),$M33,0)</f>
        <v>0</v>
      </c>
      <c r="DC33" s="90">
        <f>IF(AND($H33="pyl",$N33=12),$M33,0)</f>
        <v>0</v>
      </c>
      <c r="DD33" s="90">
        <f>IF(AND($H33="trf",$N33=12),$M33,0)</f>
        <v>0</v>
      </c>
      <c r="DE33" s="47">
        <f>IF($N33=12,$L33,0)</f>
        <v>0</v>
      </c>
      <c r="DF33" s="47">
        <f>IF($N33=12,$K33,0)</f>
        <v>0</v>
      </c>
    </row>
    <row r="34" spans="1:110" x14ac:dyDescent="0.25">
      <c r="A34" s="152"/>
      <c r="B34" s="386"/>
      <c r="C34" s="456"/>
      <c r="D34" s="608"/>
      <c r="E34" s="609"/>
      <c r="F34" s="609"/>
      <c r="G34" s="610"/>
      <c r="H34" s="165"/>
      <c r="I34" s="55"/>
      <c r="J34" s="97"/>
      <c r="K34" s="122">
        <f t="shared" si="0"/>
        <v>0</v>
      </c>
      <c r="L34" s="122">
        <f t="shared" si="1"/>
        <v>0</v>
      </c>
      <c r="M34" s="90">
        <f t="shared" si="2"/>
        <v>0</v>
      </c>
      <c r="N34" s="395">
        <f t="shared" si="3"/>
        <v>1</v>
      </c>
      <c r="O34" s="46">
        <f t="shared" ref="O34:O62" si="4">IF(AND($H34="cash",$N34=1),$M34,0)</f>
        <v>0</v>
      </c>
      <c r="P34" s="46">
        <f t="shared" ref="P34:P62" si="5">IF(AND($H34="chq",$N34=1),$M34,0)</f>
        <v>0</v>
      </c>
      <c r="Q34" s="46">
        <f t="shared" ref="Q34:Q62" si="6">IF(AND($H34="crd",$N34=1),$M34,0)</f>
        <v>0</v>
      </c>
      <c r="R34" s="46">
        <f t="shared" ref="R34:R62" si="7">IF(AND($H34="dbt",$N34=1),$M34,0)</f>
        <v>0</v>
      </c>
      <c r="S34" s="90">
        <f t="shared" ref="S34:S62" si="8">IF(AND($H34="pyl",$N34=1),$M34,0)</f>
        <v>0</v>
      </c>
      <c r="T34" s="403">
        <f t="shared" ref="T34:T62" si="9">IF(AND($H34="trf",$N34=1),$M34,0)</f>
        <v>0</v>
      </c>
      <c r="U34" s="47">
        <f t="shared" ref="U34:U62" si="10">IF($N34=1,$L34,0)</f>
        <v>0</v>
      </c>
      <c r="V34" s="47">
        <f t="shared" ref="V34:V62" si="11">IF($N34=1,$K34,0)</f>
        <v>0</v>
      </c>
      <c r="W34" s="47">
        <f t="shared" ref="W34:W62" si="12">IF(AND($H34="cash",$N34=2),$M34,0)</f>
        <v>0</v>
      </c>
      <c r="X34" s="46">
        <f t="shared" ref="X34:X62" si="13">IF(AND($H34="chq",$N34=2),$M34,0)</f>
        <v>0</v>
      </c>
      <c r="Y34" s="46">
        <f t="shared" ref="Y34:Y62" si="14">IF(AND($H34="crd",$N34=2),$M34,0)</f>
        <v>0</v>
      </c>
      <c r="Z34" s="46">
        <f t="shared" ref="Z34:Z62" si="15">IF(AND($H34="dbt",$N34=2),$M34,0)</f>
        <v>0</v>
      </c>
      <c r="AA34" s="90">
        <f t="shared" ref="AA34:AA62" si="16">IF(AND($H34="pyl",$N34=2),$M34,0)</f>
        <v>0</v>
      </c>
      <c r="AB34" s="403">
        <f t="shared" ref="AB34:AB62" si="17">IF(AND($H34="trf",$N34=2),$M34,0)</f>
        <v>0</v>
      </c>
      <c r="AC34" s="47">
        <f t="shared" ref="AC34:AC62" si="18">IF($N34=2,$L34,0)</f>
        <v>0</v>
      </c>
      <c r="AD34" s="47">
        <f t="shared" ref="AD34:AD62" si="19">IF($N34=2,$K34,0)</f>
        <v>0</v>
      </c>
      <c r="AE34" s="47">
        <f t="shared" ref="AE34:AE62" si="20">IF(AND($H34="cash",$N34=3),$M34,0)</f>
        <v>0</v>
      </c>
      <c r="AF34" s="46">
        <f t="shared" ref="AF34:AF62" si="21">IF(AND($H34="chq",$N34=3),$M34,0)</f>
        <v>0</v>
      </c>
      <c r="AG34" s="46">
        <f t="shared" ref="AG34:AG62" si="22">IF(AND($H34="crd",$N34=3),$M34,0)</f>
        <v>0</v>
      </c>
      <c r="AH34" s="46">
        <f t="shared" ref="AH34:AH62" si="23">IF(AND($H34="dbt",$N34=3),$M34,0)</f>
        <v>0</v>
      </c>
      <c r="AI34" s="90">
        <f t="shared" ref="AI34:AI62" si="24">IF(AND($H34="pyl",$N34=3),$M34,0)</f>
        <v>0</v>
      </c>
      <c r="AJ34" s="90">
        <f t="shared" ref="AJ34:AJ62" si="25">IF(AND($H34="trf",$N34=3),$M34,0)</f>
        <v>0</v>
      </c>
      <c r="AK34" s="47">
        <f t="shared" ref="AK34:AK62" si="26">IF($N34=3,$L34,0)</f>
        <v>0</v>
      </c>
      <c r="AL34" s="47">
        <f t="shared" ref="AL34:AL62" si="27">IF($N34=3,$K34,0)</f>
        <v>0</v>
      </c>
      <c r="AM34" s="46">
        <f t="shared" ref="AM34:AM62" si="28">IF(AND($H34="cash",$N34=4),$M34,0)</f>
        <v>0</v>
      </c>
      <c r="AN34" s="46">
        <f t="shared" ref="AN34:AN62" si="29">IF(AND($H34="chq",$N34=4),$M34,0)</f>
        <v>0</v>
      </c>
      <c r="AO34" s="46">
        <f t="shared" ref="AO34:AO62" si="30">IF(AND($H34="crd",$N34=4),$M34,0)</f>
        <v>0</v>
      </c>
      <c r="AP34" s="46">
        <f t="shared" ref="AP34:AP62" si="31">IF(AND($H34="dbt",$N34=4),$M34,0)</f>
        <v>0</v>
      </c>
      <c r="AQ34" s="90">
        <f t="shared" ref="AQ34:AQ62" si="32">IF(AND($H34="pyl",$N34=4),$M34,0)</f>
        <v>0</v>
      </c>
      <c r="AR34" s="90">
        <f t="shared" ref="AR34:AR62" si="33">IF(AND($H34="trf",$N34=4),$M34,0)</f>
        <v>0</v>
      </c>
      <c r="AS34" s="47">
        <f t="shared" ref="AS34:AS62" si="34">IF($N34=4,$L34,0)</f>
        <v>0</v>
      </c>
      <c r="AT34" s="47">
        <f t="shared" ref="AT34:AT62" si="35">IF($N34=4,$K34,0)</f>
        <v>0</v>
      </c>
      <c r="AU34" s="46">
        <f t="shared" ref="AU34:AU62" si="36">IF(AND($H34="cash",$N34=5),$M34,0)</f>
        <v>0</v>
      </c>
      <c r="AV34" s="46">
        <f t="shared" ref="AV34:AV62" si="37">IF(AND($H34="chq",$N34=5),$M34,0)</f>
        <v>0</v>
      </c>
      <c r="AW34" s="46">
        <f t="shared" ref="AW34:AW62" si="38">IF(AND($H34="crd",$N34=5),$M34,0)</f>
        <v>0</v>
      </c>
      <c r="AX34" s="46">
        <f t="shared" ref="AX34:AX62" si="39">IF(AND($H34="dbt",$N34=5),$M34,0)</f>
        <v>0</v>
      </c>
      <c r="AY34" s="90">
        <f t="shared" ref="AY34:AY62" si="40">IF(AND($H34="pyl",$N34=5),$M34,0)</f>
        <v>0</v>
      </c>
      <c r="AZ34" s="90">
        <f t="shared" ref="AZ34:AZ62" si="41">IF(AND($H34="trf",$N34=5),$M34,0)</f>
        <v>0</v>
      </c>
      <c r="BA34" s="47">
        <f t="shared" ref="BA34:BA62" si="42">IF($N34=5,$L34,0)</f>
        <v>0</v>
      </c>
      <c r="BB34" s="47">
        <f t="shared" ref="BB34:BB62" si="43">IF($N34=5,$K34,0)</f>
        <v>0</v>
      </c>
      <c r="BC34" s="46">
        <f t="shared" ref="BC34:BC62" si="44">IF(AND($H34="cash",$N34=6),$M34,0)</f>
        <v>0</v>
      </c>
      <c r="BD34" s="46">
        <f t="shared" ref="BD34:BD62" si="45">IF(AND($H34="chq",$N34=6),$M34,0)</f>
        <v>0</v>
      </c>
      <c r="BE34" s="46">
        <f t="shared" ref="BE34:BE62" si="46">IF(AND($H34="crd",$N34=6),$M34,0)</f>
        <v>0</v>
      </c>
      <c r="BF34" s="46">
        <f t="shared" ref="BF34:BF62" si="47">IF(AND($H34="dbt",$N34=6),$M34,0)</f>
        <v>0</v>
      </c>
      <c r="BG34" s="90">
        <f t="shared" ref="BG34:BG62" si="48">IF(AND($H34="pyl",$N34=6),$M34,0)</f>
        <v>0</v>
      </c>
      <c r="BH34" s="90">
        <f t="shared" ref="BH34:BH62" si="49">IF(AND($H34="trf",$N34=6),$M34,0)</f>
        <v>0</v>
      </c>
      <c r="BI34" s="47">
        <f t="shared" ref="BI34:BI62" si="50">IF($N34=6,$L34,0)</f>
        <v>0</v>
      </c>
      <c r="BJ34" s="47">
        <f t="shared" ref="BJ34:BJ62" si="51">IF($N34=6,$K34,0)</f>
        <v>0</v>
      </c>
      <c r="BK34" s="46">
        <f t="shared" ref="BK34:BK62" si="52">IF(AND($H34="cash",$N34=7),$M34,0)</f>
        <v>0</v>
      </c>
      <c r="BL34" s="46">
        <f t="shared" ref="BL34:BL62" si="53">IF(AND($H34="chq",$N34=7),$M34,0)</f>
        <v>0</v>
      </c>
      <c r="BM34" s="46">
        <f t="shared" ref="BM34:BM62" si="54">IF(AND($H34="crd",$N34=7),$M34,0)</f>
        <v>0</v>
      </c>
      <c r="BN34" s="46">
        <f t="shared" ref="BN34:BN62" si="55">IF(AND($H34="dbt",$N34=7),$M34,0)</f>
        <v>0</v>
      </c>
      <c r="BO34" s="90">
        <f t="shared" ref="BO34:BO62" si="56">IF(AND($H34="pyl",$N34=7),$M34,0)</f>
        <v>0</v>
      </c>
      <c r="BP34" s="90">
        <f t="shared" ref="BP34:BP62" si="57">IF(AND($H34="trf",$N34=7),$M34,0)</f>
        <v>0</v>
      </c>
      <c r="BQ34" s="47">
        <f t="shared" ref="BQ34:BQ62" si="58">IF($N34=7,$L34,0)</f>
        <v>0</v>
      </c>
      <c r="BR34" s="47">
        <f t="shared" ref="BR34:BR62" si="59">IF($N34=7,$K34,0)</f>
        <v>0</v>
      </c>
      <c r="BS34" s="46">
        <f t="shared" ref="BS34:BS62" si="60">IF(AND($H34="cash",$N34=8),$M34,0)</f>
        <v>0</v>
      </c>
      <c r="BT34" s="46">
        <f t="shared" ref="BT34:BT62" si="61">IF(AND($H34="chq",$N34=8),$M34,0)</f>
        <v>0</v>
      </c>
      <c r="BU34" s="46">
        <f t="shared" ref="BU34:BU62" si="62">IF(AND($H34="crd",$N34=8),$M34,0)</f>
        <v>0</v>
      </c>
      <c r="BV34" s="46">
        <f t="shared" ref="BV34:BV62" si="63">IF(AND($H34="dbt",$N34=8),$M34,0)</f>
        <v>0</v>
      </c>
      <c r="BW34" s="90">
        <f t="shared" ref="BW34:BW62" si="64">IF(AND($H34="pyl",$N34=8),$M34,0)</f>
        <v>0</v>
      </c>
      <c r="BX34" s="90">
        <f t="shared" ref="BX34:BX62" si="65">IF(AND($H34="trf",$N34=8),$M34,0)</f>
        <v>0</v>
      </c>
      <c r="BY34" s="47">
        <f t="shared" ref="BY34:BY62" si="66">IF($N34=8,$L34,0)</f>
        <v>0</v>
      </c>
      <c r="BZ34" s="47">
        <f t="shared" ref="BZ34:BZ62" si="67">IF($N34=8,$K34,0)</f>
        <v>0</v>
      </c>
      <c r="CA34" s="46">
        <f t="shared" ref="CA34:CA62" si="68">IF(AND($H34="cash",$N34=9),$M34,0)</f>
        <v>0</v>
      </c>
      <c r="CB34" s="46">
        <f t="shared" ref="CB34:CB62" si="69">IF(AND($H34="chq",$N34=9),$M34,0)</f>
        <v>0</v>
      </c>
      <c r="CC34" s="46">
        <f t="shared" ref="CC34:CC62" si="70">IF(AND($H34="crd",$N34=9),$M34,0)</f>
        <v>0</v>
      </c>
      <c r="CD34" s="46">
        <f t="shared" ref="CD34:CD62" si="71">IF(AND($H34="dbt",$N34=9),$M34,0)</f>
        <v>0</v>
      </c>
      <c r="CE34" s="90">
        <f t="shared" ref="CE34:CE62" si="72">IF(AND($H34="pyl",$N34=9),$M34,0)</f>
        <v>0</v>
      </c>
      <c r="CF34" s="90">
        <f t="shared" ref="CF34:CF62" si="73">IF(AND($H34="trf",$N34=9),$M34,0)</f>
        <v>0</v>
      </c>
      <c r="CG34" s="47">
        <f t="shared" ref="CG34:CG62" si="74">IF($N34=9,$L34,0)</f>
        <v>0</v>
      </c>
      <c r="CH34" s="47">
        <f t="shared" ref="CH34:CH62" si="75">IF($N34=9,$K34,0)</f>
        <v>0</v>
      </c>
      <c r="CI34" s="46">
        <f t="shared" ref="CI34:CI62" si="76">IF(AND($H34="cash",$N34=10),$M34,0)</f>
        <v>0</v>
      </c>
      <c r="CJ34" s="46">
        <f t="shared" ref="CJ34:CJ62" si="77">IF(AND($H34="chq",$N34=10),$M34,0)</f>
        <v>0</v>
      </c>
      <c r="CK34" s="46">
        <f t="shared" ref="CK34:CK62" si="78">IF(AND($H34="crd",$N34=10),$M34,0)</f>
        <v>0</v>
      </c>
      <c r="CL34" s="46">
        <f t="shared" ref="CL34:CL62" si="79">IF(AND($H34="dbt",$N34=10),$M34,0)</f>
        <v>0</v>
      </c>
      <c r="CM34" s="90">
        <f t="shared" ref="CM34:CM62" si="80">IF(AND($H34="pyl",$N34=10),$M34,0)</f>
        <v>0</v>
      </c>
      <c r="CN34" s="90">
        <f t="shared" ref="CN34:CN62" si="81">IF(AND($H34="trf",$N34=10),$M34,0)</f>
        <v>0</v>
      </c>
      <c r="CO34" s="47">
        <f t="shared" ref="CO34:CO62" si="82">IF($N34=10,$L34,0)</f>
        <v>0</v>
      </c>
      <c r="CP34" s="47">
        <f t="shared" ref="CP34:CP62" si="83">IF($N34=10,$K34,0)</f>
        <v>0</v>
      </c>
      <c r="CQ34" s="46">
        <f t="shared" ref="CQ34:CQ62" si="84">IF(AND($H34="cash",$N34=11),$M34,0)</f>
        <v>0</v>
      </c>
      <c r="CR34" s="46">
        <f t="shared" ref="CR34:CR62" si="85">IF(AND($H34="chq",$N34=11),$M34,0)</f>
        <v>0</v>
      </c>
      <c r="CS34" s="46">
        <f t="shared" ref="CS34:CS62" si="86">IF(AND($H34="crd",$N34=11),$M34,0)</f>
        <v>0</v>
      </c>
      <c r="CT34" s="46">
        <f t="shared" ref="CT34:CT62" si="87">IF(AND($H34="dbt",$N34=11),$M34,0)</f>
        <v>0</v>
      </c>
      <c r="CU34" s="90">
        <f t="shared" ref="CU34:CU62" si="88">IF(AND($H34="pyl",$N34=11),$M34,0)</f>
        <v>0</v>
      </c>
      <c r="CV34" s="90">
        <f t="shared" ref="CV34:CV62" si="89">IF(AND($H34="trf",$N34=11),$M34,0)</f>
        <v>0</v>
      </c>
      <c r="CW34" s="47">
        <f t="shared" ref="CW34:CW62" si="90">IF($N34=11,$L34,0)</f>
        <v>0</v>
      </c>
      <c r="CX34" s="47">
        <f t="shared" ref="CX34:CX62" si="91">IF($N34=11,$K34,0)</f>
        <v>0</v>
      </c>
      <c r="CY34" s="46">
        <f t="shared" ref="CY34:CY62" si="92">IF(AND($H34="cash",$N34=12),$M34,0)</f>
        <v>0</v>
      </c>
      <c r="CZ34" s="46">
        <f t="shared" ref="CZ34:CZ62" si="93">IF(AND($H34="chq",$N34=12),$M34,0)</f>
        <v>0</v>
      </c>
      <c r="DA34" s="46">
        <f t="shared" ref="DA34:DA62" si="94">IF(AND($H34="crd",$N34=12),$M34,0)</f>
        <v>0</v>
      </c>
      <c r="DB34" s="46">
        <f t="shared" ref="DB34:DB62" si="95">IF(AND($H34="dbt",$N34=12),$M34,0)</f>
        <v>0</v>
      </c>
      <c r="DC34" s="90">
        <f t="shared" ref="DC34:DC62" si="96">IF(AND($H34="pyl",$N34=12),$M34,0)</f>
        <v>0</v>
      </c>
      <c r="DD34" s="90">
        <f t="shared" ref="DD34:DD62" si="97">IF(AND($H34="trf",$N34=12),$M34,0)</f>
        <v>0</v>
      </c>
      <c r="DE34" s="47">
        <f t="shared" ref="DE34:DE62" si="98">IF($N34=12,$L34,0)</f>
        <v>0</v>
      </c>
      <c r="DF34" s="47">
        <f t="shared" ref="DF34:DF62" si="99">IF($N34=12,$K34,0)</f>
        <v>0</v>
      </c>
    </row>
    <row r="35" spans="1:110" x14ac:dyDescent="0.25">
      <c r="A35" s="152"/>
      <c r="B35" s="386"/>
      <c r="C35" s="456"/>
      <c r="D35" s="608"/>
      <c r="E35" s="609"/>
      <c r="F35" s="609"/>
      <c r="G35" s="610"/>
      <c r="H35" s="165"/>
      <c r="I35" s="55"/>
      <c r="J35" s="97"/>
      <c r="K35" s="122">
        <f t="shared" si="0"/>
        <v>0</v>
      </c>
      <c r="L35" s="122">
        <f t="shared" si="1"/>
        <v>0</v>
      </c>
      <c r="M35" s="90">
        <f t="shared" si="2"/>
        <v>0</v>
      </c>
      <c r="N35" s="395">
        <f t="shared" si="3"/>
        <v>1</v>
      </c>
      <c r="O35" s="46">
        <f t="shared" si="4"/>
        <v>0</v>
      </c>
      <c r="P35" s="46">
        <f t="shared" si="5"/>
        <v>0</v>
      </c>
      <c r="Q35" s="46">
        <f t="shared" si="6"/>
        <v>0</v>
      </c>
      <c r="R35" s="46">
        <f t="shared" si="7"/>
        <v>0</v>
      </c>
      <c r="S35" s="90">
        <f t="shared" si="8"/>
        <v>0</v>
      </c>
      <c r="T35" s="403">
        <f t="shared" si="9"/>
        <v>0</v>
      </c>
      <c r="U35" s="47">
        <f t="shared" si="10"/>
        <v>0</v>
      </c>
      <c r="V35" s="47">
        <f t="shared" si="11"/>
        <v>0</v>
      </c>
      <c r="W35" s="47">
        <f t="shared" si="12"/>
        <v>0</v>
      </c>
      <c r="X35" s="46">
        <f t="shared" si="13"/>
        <v>0</v>
      </c>
      <c r="Y35" s="46">
        <f t="shared" si="14"/>
        <v>0</v>
      </c>
      <c r="Z35" s="46">
        <f t="shared" si="15"/>
        <v>0</v>
      </c>
      <c r="AA35" s="90">
        <f t="shared" si="16"/>
        <v>0</v>
      </c>
      <c r="AB35" s="403">
        <f t="shared" si="17"/>
        <v>0</v>
      </c>
      <c r="AC35" s="47">
        <f t="shared" si="18"/>
        <v>0</v>
      </c>
      <c r="AD35" s="47">
        <f t="shared" si="19"/>
        <v>0</v>
      </c>
      <c r="AE35" s="47">
        <f t="shared" si="20"/>
        <v>0</v>
      </c>
      <c r="AF35" s="46">
        <f t="shared" si="21"/>
        <v>0</v>
      </c>
      <c r="AG35" s="46">
        <f t="shared" si="22"/>
        <v>0</v>
      </c>
      <c r="AH35" s="46">
        <f t="shared" si="23"/>
        <v>0</v>
      </c>
      <c r="AI35" s="90">
        <f t="shared" si="24"/>
        <v>0</v>
      </c>
      <c r="AJ35" s="90">
        <f t="shared" si="25"/>
        <v>0</v>
      </c>
      <c r="AK35" s="47">
        <f t="shared" si="26"/>
        <v>0</v>
      </c>
      <c r="AL35" s="47">
        <f t="shared" si="27"/>
        <v>0</v>
      </c>
      <c r="AM35" s="46">
        <f t="shared" si="28"/>
        <v>0</v>
      </c>
      <c r="AN35" s="46">
        <f t="shared" si="29"/>
        <v>0</v>
      </c>
      <c r="AO35" s="46">
        <f t="shared" si="30"/>
        <v>0</v>
      </c>
      <c r="AP35" s="46">
        <f t="shared" si="31"/>
        <v>0</v>
      </c>
      <c r="AQ35" s="90">
        <f t="shared" si="32"/>
        <v>0</v>
      </c>
      <c r="AR35" s="90">
        <f t="shared" si="33"/>
        <v>0</v>
      </c>
      <c r="AS35" s="47">
        <f t="shared" si="34"/>
        <v>0</v>
      </c>
      <c r="AT35" s="47">
        <f t="shared" si="35"/>
        <v>0</v>
      </c>
      <c r="AU35" s="46">
        <f t="shared" si="36"/>
        <v>0</v>
      </c>
      <c r="AV35" s="46">
        <f t="shared" si="37"/>
        <v>0</v>
      </c>
      <c r="AW35" s="46">
        <f t="shared" si="38"/>
        <v>0</v>
      </c>
      <c r="AX35" s="46">
        <f t="shared" si="39"/>
        <v>0</v>
      </c>
      <c r="AY35" s="90">
        <f t="shared" si="40"/>
        <v>0</v>
      </c>
      <c r="AZ35" s="90">
        <f t="shared" si="41"/>
        <v>0</v>
      </c>
      <c r="BA35" s="47">
        <f t="shared" si="42"/>
        <v>0</v>
      </c>
      <c r="BB35" s="47">
        <f t="shared" si="43"/>
        <v>0</v>
      </c>
      <c r="BC35" s="46">
        <f t="shared" si="44"/>
        <v>0</v>
      </c>
      <c r="BD35" s="46">
        <f t="shared" si="45"/>
        <v>0</v>
      </c>
      <c r="BE35" s="46">
        <f t="shared" si="46"/>
        <v>0</v>
      </c>
      <c r="BF35" s="46">
        <f t="shared" si="47"/>
        <v>0</v>
      </c>
      <c r="BG35" s="90">
        <f t="shared" si="48"/>
        <v>0</v>
      </c>
      <c r="BH35" s="90">
        <f t="shared" si="49"/>
        <v>0</v>
      </c>
      <c r="BI35" s="47">
        <f t="shared" si="50"/>
        <v>0</v>
      </c>
      <c r="BJ35" s="47">
        <f t="shared" si="51"/>
        <v>0</v>
      </c>
      <c r="BK35" s="46">
        <f t="shared" si="52"/>
        <v>0</v>
      </c>
      <c r="BL35" s="46">
        <f t="shared" si="53"/>
        <v>0</v>
      </c>
      <c r="BM35" s="46">
        <f t="shared" si="54"/>
        <v>0</v>
      </c>
      <c r="BN35" s="46">
        <f t="shared" si="55"/>
        <v>0</v>
      </c>
      <c r="BO35" s="90">
        <f t="shared" si="56"/>
        <v>0</v>
      </c>
      <c r="BP35" s="90">
        <f t="shared" si="57"/>
        <v>0</v>
      </c>
      <c r="BQ35" s="47">
        <f t="shared" si="58"/>
        <v>0</v>
      </c>
      <c r="BR35" s="47">
        <f t="shared" si="59"/>
        <v>0</v>
      </c>
      <c r="BS35" s="46">
        <f t="shared" si="60"/>
        <v>0</v>
      </c>
      <c r="BT35" s="46">
        <f t="shared" si="61"/>
        <v>0</v>
      </c>
      <c r="BU35" s="46">
        <f t="shared" si="62"/>
        <v>0</v>
      </c>
      <c r="BV35" s="46">
        <f t="shared" si="63"/>
        <v>0</v>
      </c>
      <c r="BW35" s="90">
        <f t="shared" si="64"/>
        <v>0</v>
      </c>
      <c r="BX35" s="90">
        <f t="shared" si="65"/>
        <v>0</v>
      </c>
      <c r="BY35" s="47">
        <f t="shared" si="66"/>
        <v>0</v>
      </c>
      <c r="BZ35" s="47">
        <f t="shared" si="67"/>
        <v>0</v>
      </c>
      <c r="CA35" s="46">
        <f t="shared" si="68"/>
        <v>0</v>
      </c>
      <c r="CB35" s="46">
        <f t="shared" si="69"/>
        <v>0</v>
      </c>
      <c r="CC35" s="46">
        <f t="shared" si="70"/>
        <v>0</v>
      </c>
      <c r="CD35" s="46">
        <f t="shared" si="71"/>
        <v>0</v>
      </c>
      <c r="CE35" s="90">
        <f t="shared" si="72"/>
        <v>0</v>
      </c>
      <c r="CF35" s="90">
        <f t="shared" si="73"/>
        <v>0</v>
      </c>
      <c r="CG35" s="47">
        <f t="shared" si="74"/>
        <v>0</v>
      </c>
      <c r="CH35" s="47">
        <f t="shared" si="75"/>
        <v>0</v>
      </c>
      <c r="CI35" s="46">
        <f t="shared" si="76"/>
        <v>0</v>
      </c>
      <c r="CJ35" s="46">
        <f t="shared" si="77"/>
        <v>0</v>
      </c>
      <c r="CK35" s="46">
        <f t="shared" si="78"/>
        <v>0</v>
      </c>
      <c r="CL35" s="46">
        <f t="shared" si="79"/>
        <v>0</v>
      </c>
      <c r="CM35" s="90">
        <f t="shared" si="80"/>
        <v>0</v>
      </c>
      <c r="CN35" s="90">
        <f t="shared" si="81"/>
        <v>0</v>
      </c>
      <c r="CO35" s="47">
        <f t="shared" si="82"/>
        <v>0</v>
      </c>
      <c r="CP35" s="47">
        <f t="shared" si="83"/>
        <v>0</v>
      </c>
      <c r="CQ35" s="46">
        <f t="shared" si="84"/>
        <v>0</v>
      </c>
      <c r="CR35" s="46">
        <f t="shared" si="85"/>
        <v>0</v>
      </c>
      <c r="CS35" s="46">
        <f t="shared" si="86"/>
        <v>0</v>
      </c>
      <c r="CT35" s="46">
        <f t="shared" si="87"/>
        <v>0</v>
      </c>
      <c r="CU35" s="90">
        <f t="shared" si="88"/>
        <v>0</v>
      </c>
      <c r="CV35" s="90">
        <f t="shared" si="89"/>
        <v>0</v>
      </c>
      <c r="CW35" s="47">
        <f t="shared" si="90"/>
        <v>0</v>
      </c>
      <c r="CX35" s="47">
        <f t="shared" si="91"/>
        <v>0</v>
      </c>
      <c r="CY35" s="46">
        <f t="shared" si="92"/>
        <v>0</v>
      </c>
      <c r="CZ35" s="46">
        <f t="shared" si="93"/>
        <v>0</v>
      </c>
      <c r="DA35" s="46">
        <f t="shared" si="94"/>
        <v>0</v>
      </c>
      <c r="DB35" s="46">
        <f t="shared" si="95"/>
        <v>0</v>
      </c>
      <c r="DC35" s="90">
        <f t="shared" si="96"/>
        <v>0</v>
      </c>
      <c r="DD35" s="90">
        <f t="shared" si="97"/>
        <v>0</v>
      </c>
      <c r="DE35" s="47">
        <f t="shared" si="98"/>
        <v>0</v>
      </c>
      <c r="DF35" s="47">
        <f t="shared" si="99"/>
        <v>0</v>
      </c>
    </row>
    <row r="36" spans="1:110" x14ac:dyDescent="0.25">
      <c r="A36" s="152"/>
      <c r="B36" s="386"/>
      <c r="C36" s="456"/>
      <c r="D36" s="623"/>
      <c r="E36" s="609"/>
      <c r="F36" s="609"/>
      <c r="G36" s="610"/>
      <c r="H36" s="165"/>
      <c r="I36" s="55"/>
      <c r="J36" s="97"/>
      <c r="K36" s="122">
        <f t="shared" si="0"/>
        <v>0</v>
      </c>
      <c r="L36" s="122">
        <f t="shared" si="1"/>
        <v>0</v>
      </c>
      <c r="M36" s="90">
        <f t="shared" si="2"/>
        <v>0</v>
      </c>
      <c r="N36" s="395">
        <f t="shared" si="3"/>
        <v>1</v>
      </c>
      <c r="O36" s="46">
        <f t="shared" si="4"/>
        <v>0</v>
      </c>
      <c r="P36" s="46">
        <f t="shared" si="5"/>
        <v>0</v>
      </c>
      <c r="Q36" s="46">
        <f t="shared" si="6"/>
        <v>0</v>
      </c>
      <c r="R36" s="46">
        <f t="shared" si="7"/>
        <v>0</v>
      </c>
      <c r="S36" s="90">
        <f t="shared" si="8"/>
        <v>0</v>
      </c>
      <c r="T36" s="403">
        <f t="shared" si="9"/>
        <v>0</v>
      </c>
      <c r="U36" s="47">
        <f t="shared" si="10"/>
        <v>0</v>
      </c>
      <c r="V36" s="47">
        <f t="shared" si="11"/>
        <v>0</v>
      </c>
      <c r="W36" s="47">
        <f t="shared" si="12"/>
        <v>0</v>
      </c>
      <c r="X36" s="46">
        <f t="shared" si="13"/>
        <v>0</v>
      </c>
      <c r="Y36" s="46">
        <f t="shared" si="14"/>
        <v>0</v>
      </c>
      <c r="Z36" s="46">
        <f t="shared" si="15"/>
        <v>0</v>
      </c>
      <c r="AA36" s="90">
        <f t="shared" si="16"/>
        <v>0</v>
      </c>
      <c r="AB36" s="403">
        <f t="shared" si="17"/>
        <v>0</v>
      </c>
      <c r="AC36" s="47">
        <f t="shared" si="18"/>
        <v>0</v>
      </c>
      <c r="AD36" s="47">
        <f t="shared" si="19"/>
        <v>0</v>
      </c>
      <c r="AE36" s="47">
        <f t="shared" si="20"/>
        <v>0</v>
      </c>
      <c r="AF36" s="46">
        <f t="shared" si="21"/>
        <v>0</v>
      </c>
      <c r="AG36" s="46">
        <f t="shared" si="22"/>
        <v>0</v>
      </c>
      <c r="AH36" s="46">
        <f t="shared" si="23"/>
        <v>0</v>
      </c>
      <c r="AI36" s="90">
        <f t="shared" si="24"/>
        <v>0</v>
      </c>
      <c r="AJ36" s="90">
        <f t="shared" si="25"/>
        <v>0</v>
      </c>
      <c r="AK36" s="47">
        <f t="shared" si="26"/>
        <v>0</v>
      </c>
      <c r="AL36" s="47">
        <f t="shared" si="27"/>
        <v>0</v>
      </c>
      <c r="AM36" s="46">
        <f t="shared" si="28"/>
        <v>0</v>
      </c>
      <c r="AN36" s="46">
        <f t="shared" si="29"/>
        <v>0</v>
      </c>
      <c r="AO36" s="46">
        <f t="shared" si="30"/>
        <v>0</v>
      </c>
      <c r="AP36" s="46">
        <f t="shared" si="31"/>
        <v>0</v>
      </c>
      <c r="AQ36" s="90">
        <f t="shared" si="32"/>
        <v>0</v>
      </c>
      <c r="AR36" s="90">
        <f t="shared" si="33"/>
        <v>0</v>
      </c>
      <c r="AS36" s="47">
        <f t="shared" si="34"/>
        <v>0</v>
      </c>
      <c r="AT36" s="47">
        <f t="shared" si="35"/>
        <v>0</v>
      </c>
      <c r="AU36" s="46">
        <f t="shared" si="36"/>
        <v>0</v>
      </c>
      <c r="AV36" s="46">
        <f t="shared" si="37"/>
        <v>0</v>
      </c>
      <c r="AW36" s="46">
        <f t="shared" si="38"/>
        <v>0</v>
      </c>
      <c r="AX36" s="46">
        <f t="shared" si="39"/>
        <v>0</v>
      </c>
      <c r="AY36" s="90">
        <f t="shared" si="40"/>
        <v>0</v>
      </c>
      <c r="AZ36" s="90">
        <f t="shared" si="41"/>
        <v>0</v>
      </c>
      <c r="BA36" s="47">
        <f t="shared" si="42"/>
        <v>0</v>
      </c>
      <c r="BB36" s="47">
        <f t="shared" si="43"/>
        <v>0</v>
      </c>
      <c r="BC36" s="46">
        <f t="shared" si="44"/>
        <v>0</v>
      </c>
      <c r="BD36" s="46">
        <f t="shared" si="45"/>
        <v>0</v>
      </c>
      <c r="BE36" s="46">
        <f t="shared" si="46"/>
        <v>0</v>
      </c>
      <c r="BF36" s="46">
        <f t="shared" si="47"/>
        <v>0</v>
      </c>
      <c r="BG36" s="90">
        <f t="shared" si="48"/>
        <v>0</v>
      </c>
      <c r="BH36" s="90">
        <f t="shared" si="49"/>
        <v>0</v>
      </c>
      <c r="BI36" s="47">
        <f t="shared" si="50"/>
        <v>0</v>
      </c>
      <c r="BJ36" s="47">
        <f t="shared" si="51"/>
        <v>0</v>
      </c>
      <c r="BK36" s="46">
        <f t="shared" si="52"/>
        <v>0</v>
      </c>
      <c r="BL36" s="46">
        <f t="shared" si="53"/>
        <v>0</v>
      </c>
      <c r="BM36" s="46">
        <f t="shared" si="54"/>
        <v>0</v>
      </c>
      <c r="BN36" s="46">
        <f t="shared" si="55"/>
        <v>0</v>
      </c>
      <c r="BO36" s="90">
        <f t="shared" si="56"/>
        <v>0</v>
      </c>
      <c r="BP36" s="90">
        <f t="shared" si="57"/>
        <v>0</v>
      </c>
      <c r="BQ36" s="47">
        <f t="shared" si="58"/>
        <v>0</v>
      </c>
      <c r="BR36" s="47">
        <f t="shared" si="59"/>
        <v>0</v>
      </c>
      <c r="BS36" s="46">
        <f t="shared" si="60"/>
        <v>0</v>
      </c>
      <c r="BT36" s="46">
        <f t="shared" si="61"/>
        <v>0</v>
      </c>
      <c r="BU36" s="46">
        <f t="shared" si="62"/>
        <v>0</v>
      </c>
      <c r="BV36" s="46">
        <f t="shared" si="63"/>
        <v>0</v>
      </c>
      <c r="BW36" s="90">
        <f t="shared" si="64"/>
        <v>0</v>
      </c>
      <c r="BX36" s="90">
        <f t="shared" si="65"/>
        <v>0</v>
      </c>
      <c r="BY36" s="47">
        <f t="shared" si="66"/>
        <v>0</v>
      </c>
      <c r="BZ36" s="47">
        <f t="shared" si="67"/>
        <v>0</v>
      </c>
      <c r="CA36" s="46">
        <f t="shared" si="68"/>
        <v>0</v>
      </c>
      <c r="CB36" s="46">
        <f t="shared" si="69"/>
        <v>0</v>
      </c>
      <c r="CC36" s="46">
        <f t="shared" si="70"/>
        <v>0</v>
      </c>
      <c r="CD36" s="46">
        <f t="shared" si="71"/>
        <v>0</v>
      </c>
      <c r="CE36" s="90">
        <f t="shared" si="72"/>
        <v>0</v>
      </c>
      <c r="CF36" s="90">
        <f t="shared" si="73"/>
        <v>0</v>
      </c>
      <c r="CG36" s="47">
        <f t="shared" si="74"/>
        <v>0</v>
      </c>
      <c r="CH36" s="47">
        <f t="shared" si="75"/>
        <v>0</v>
      </c>
      <c r="CI36" s="46">
        <f t="shared" si="76"/>
        <v>0</v>
      </c>
      <c r="CJ36" s="46">
        <f t="shared" si="77"/>
        <v>0</v>
      </c>
      <c r="CK36" s="46">
        <f t="shared" si="78"/>
        <v>0</v>
      </c>
      <c r="CL36" s="46">
        <f t="shared" si="79"/>
        <v>0</v>
      </c>
      <c r="CM36" s="90">
        <f t="shared" si="80"/>
        <v>0</v>
      </c>
      <c r="CN36" s="90">
        <f t="shared" si="81"/>
        <v>0</v>
      </c>
      <c r="CO36" s="47">
        <f t="shared" si="82"/>
        <v>0</v>
      </c>
      <c r="CP36" s="47">
        <f t="shared" si="83"/>
        <v>0</v>
      </c>
      <c r="CQ36" s="46">
        <f t="shared" si="84"/>
        <v>0</v>
      </c>
      <c r="CR36" s="46">
        <f t="shared" si="85"/>
        <v>0</v>
      </c>
      <c r="CS36" s="46">
        <f t="shared" si="86"/>
        <v>0</v>
      </c>
      <c r="CT36" s="46">
        <f t="shared" si="87"/>
        <v>0</v>
      </c>
      <c r="CU36" s="90">
        <f t="shared" si="88"/>
        <v>0</v>
      </c>
      <c r="CV36" s="90">
        <f t="shared" si="89"/>
        <v>0</v>
      </c>
      <c r="CW36" s="47">
        <f t="shared" si="90"/>
        <v>0</v>
      </c>
      <c r="CX36" s="47">
        <f t="shared" si="91"/>
        <v>0</v>
      </c>
      <c r="CY36" s="46">
        <f t="shared" si="92"/>
        <v>0</v>
      </c>
      <c r="CZ36" s="46">
        <f t="shared" si="93"/>
        <v>0</v>
      </c>
      <c r="DA36" s="46">
        <f t="shared" si="94"/>
        <v>0</v>
      </c>
      <c r="DB36" s="46">
        <f t="shared" si="95"/>
        <v>0</v>
      </c>
      <c r="DC36" s="90">
        <f t="shared" si="96"/>
        <v>0</v>
      </c>
      <c r="DD36" s="90">
        <f t="shared" si="97"/>
        <v>0</v>
      </c>
      <c r="DE36" s="47">
        <f t="shared" si="98"/>
        <v>0</v>
      </c>
      <c r="DF36" s="47">
        <f t="shared" si="99"/>
        <v>0</v>
      </c>
    </row>
    <row r="37" spans="1:110" x14ac:dyDescent="0.25">
      <c r="A37" s="152"/>
      <c r="B37" s="386"/>
      <c r="C37" s="456"/>
      <c r="D37" s="608"/>
      <c r="E37" s="609"/>
      <c r="F37" s="609"/>
      <c r="G37" s="610"/>
      <c r="H37" s="165"/>
      <c r="I37" s="55"/>
      <c r="J37" s="97"/>
      <c r="K37" s="122">
        <f t="shared" si="0"/>
        <v>0</v>
      </c>
      <c r="L37" s="122">
        <f t="shared" si="1"/>
        <v>0</v>
      </c>
      <c r="M37" s="90">
        <f t="shared" si="2"/>
        <v>0</v>
      </c>
      <c r="N37" s="395">
        <f t="shared" si="3"/>
        <v>1</v>
      </c>
      <c r="O37" s="46">
        <f t="shared" si="4"/>
        <v>0</v>
      </c>
      <c r="P37" s="46">
        <f t="shared" si="5"/>
        <v>0</v>
      </c>
      <c r="Q37" s="46">
        <f t="shared" si="6"/>
        <v>0</v>
      </c>
      <c r="R37" s="46">
        <f t="shared" si="7"/>
        <v>0</v>
      </c>
      <c r="S37" s="90">
        <f t="shared" si="8"/>
        <v>0</v>
      </c>
      <c r="T37" s="403">
        <f t="shared" si="9"/>
        <v>0</v>
      </c>
      <c r="U37" s="47">
        <f t="shared" si="10"/>
        <v>0</v>
      </c>
      <c r="V37" s="47">
        <f t="shared" si="11"/>
        <v>0</v>
      </c>
      <c r="W37" s="47">
        <f t="shared" si="12"/>
        <v>0</v>
      </c>
      <c r="X37" s="46">
        <f t="shared" si="13"/>
        <v>0</v>
      </c>
      <c r="Y37" s="46">
        <f t="shared" si="14"/>
        <v>0</v>
      </c>
      <c r="Z37" s="46">
        <f t="shared" si="15"/>
        <v>0</v>
      </c>
      <c r="AA37" s="90">
        <f t="shared" si="16"/>
        <v>0</v>
      </c>
      <c r="AB37" s="403">
        <f t="shared" si="17"/>
        <v>0</v>
      </c>
      <c r="AC37" s="47">
        <f t="shared" si="18"/>
        <v>0</v>
      </c>
      <c r="AD37" s="47">
        <f t="shared" si="19"/>
        <v>0</v>
      </c>
      <c r="AE37" s="47">
        <f t="shared" si="20"/>
        <v>0</v>
      </c>
      <c r="AF37" s="46">
        <f t="shared" si="21"/>
        <v>0</v>
      </c>
      <c r="AG37" s="46">
        <f t="shared" si="22"/>
        <v>0</v>
      </c>
      <c r="AH37" s="46">
        <f t="shared" si="23"/>
        <v>0</v>
      </c>
      <c r="AI37" s="90">
        <f t="shared" si="24"/>
        <v>0</v>
      </c>
      <c r="AJ37" s="90">
        <f t="shared" si="25"/>
        <v>0</v>
      </c>
      <c r="AK37" s="47">
        <f t="shared" si="26"/>
        <v>0</v>
      </c>
      <c r="AL37" s="47">
        <f t="shared" si="27"/>
        <v>0</v>
      </c>
      <c r="AM37" s="46">
        <f t="shared" si="28"/>
        <v>0</v>
      </c>
      <c r="AN37" s="46">
        <f t="shared" si="29"/>
        <v>0</v>
      </c>
      <c r="AO37" s="46">
        <f t="shared" si="30"/>
        <v>0</v>
      </c>
      <c r="AP37" s="46">
        <f t="shared" si="31"/>
        <v>0</v>
      </c>
      <c r="AQ37" s="90">
        <f t="shared" si="32"/>
        <v>0</v>
      </c>
      <c r="AR37" s="90">
        <f t="shared" si="33"/>
        <v>0</v>
      </c>
      <c r="AS37" s="47">
        <f t="shared" si="34"/>
        <v>0</v>
      </c>
      <c r="AT37" s="47">
        <f t="shared" si="35"/>
        <v>0</v>
      </c>
      <c r="AU37" s="46">
        <f t="shared" si="36"/>
        <v>0</v>
      </c>
      <c r="AV37" s="46">
        <f t="shared" si="37"/>
        <v>0</v>
      </c>
      <c r="AW37" s="46">
        <f t="shared" si="38"/>
        <v>0</v>
      </c>
      <c r="AX37" s="46">
        <f t="shared" si="39"/>
        <v>0</v>
      </c>
      <c r="AY37" s="90">
        <f t="shared" si="40"/>
        <v>0</v>
      </c>
      <c r="AZ37" s="90">
        <f t="shared" si="41"/>
        <v>0</v>
      </c>
      <c r="BA37" s="47">
        <f t="shared" si="42"/>
        <v>0</v>
      </c>
      <c r="BB37" s="47">
        <f t="shared" si="43"/>
        <v>0</v>
      </c>
      <c r="BC37" s="46">
        <f t="shared" si="44"/>
        <v>0</v>
      </c>
      <c r="BD37" s="46">
        <f t="shared" si="45"/>
        <v>0</v>
      </c>
      <c r="BE37" s="46">
        <f t="shared" si="46"/>
        <v>0</v>
      </c>
      <c r="BF37" s="46">
        <f t="shared" si="47"/>
        <v>0</v>
      </c>
      <c r="BG37" s="90">
        <f t="shared" si="48"/>
        <v>0</v>
      </c>
      <c r="BH37" s="90">
        <f t="shared" si="49"/>
        <v>0</v>
      </c>
      <c r="BI37" s="47">
        <f t="shared" si="50"/>
        <v>0</v>
      </c>
      <c r="BJ37" s="47">
        <f t="shared" si="51"/>
        <v>0</v>
      </c>
      <c r="BK37" s="46">
        <f t="shared" si="52"/>
        <v>0</v>
      </c>
      <c r="BL37" s="46">
        <f t="shared" si="53"/>
        <v>0</v>
      </c>
      <c r="BM37" s="46">
        <f t="shared" si="54"/>
        <v>0</v>
      </c>
      <c r="BN37" s="46">
        <f t="shared" si="55"/>
        <v>0</v>
      </c>
      <c r="BO37" s="90">
        <f t="shared" si="56"/>
        <v>0</v>
      </c>
      <c r="BP37" s="90">
        <f t="shared" si="57"/>
        <v>0</v>
      </c>
      <c r="BQ37" s="47">
        <f t="shared" si="58"/>
        <v>0</v>
      </c>
      <c r="BR37" s="47">
        <f t="shared" si="59"/>
        <v>0</v>
      </c>
      <c r="BS37" s="46">
        <f t="shared" si="60"/>
        <v>0</v>
      </c>
      <c r="BT37" s="46">
        <f t="shared" si="61"/>
        <v>0</v>
      </c>
      <c r="BU37" s="46">
        <f t="shared" si="62"/>
        <v>0</v>
      </c>
      <c r="BV37" s="46">
        <f t="shared" si="63"/>
        <v>0</v>
      </c>
      <c r="BW37" s="90">
        <f t="shared" si="64"/>
        <v>0</v>
      </c>
      <c r="BX37" s="90">
        <f t="shared" si="65"/>
        <v>0</v>
      </c>
      <c r="BY37" s="47">
        <f t="shared" si="66"/>
        <v>0</v>
      </c>
      <c r="BZ37" s="47">
        <f t="shared" si="67"/>
        <v>0</v>
      </c>
      <c r="CA37" s="46">
        <f t="shared" si="68"/>
        <v>0</v>
      </c>
      <c r="CB37" s="46">
        <f t="shared" si="69"/>
        <v>0</v>
      </c>
      <c r="CC37" s="46">
        <f t="shared" si="70"/>
        <v>0</v>
      </c>
      <c r="CD37" s="46">
        <f t="shared" si="71"/>
        <v>0</v>
      </c>
      <c r="CE37" s="90">
        <f t="shared" si="72"/>
        <v>0</v>
      </c>
      <c r="CF37" s="90">
        <f t="shared" si="73"/>
        <v>0</v>
      </c>
      <c r="CG37" s="47">
        <f t="shared" si="74"/>
        <v>0</v>
      </c>
      <c r="CH37" s="47">
        <f t="shared" si="75"/>
        <v>0</v>
      </c>
      <c r="CI37" s="46">
        <f t="shared" si="76"/>
        <v>0</v>
      </c>
      <c r="CJ37" s="46">
        <f t="shared" si="77"/>
        <v>0</v>
      </c>
      <c r="CK37" s="46">
        <f t="shared" si="78"/>
        <v>0</v>
      </c>
      <c r="CL37" s="46">
        <f t="shared" si="79"/>
        <v>0</v>
      </c>
      <c r="CM37" s="90">
        <f t="shared" si="80"/>
        <v>0</v>
      </c>
      <c r="CN37" s="90">
        <f t="shared" si="81"/>
        <v>0</v>
      </c>
      <c r="CO37" s="47">
        <f t="shared" si="82"/>
        <v>0</v>
      </c>
      <c r="CP37" s="47">
        <f t="shared" si="83"/>
        <v>0</v>
      </c>
      <c r="CQ37" s="46">
        <f t="shared" si="84"/>
        <v>0</v>
      </c>
      <c r="CR37" s="46">
        <f t="shared" si="85"/>
        <v>0</v>
      </c>
      <c r="CS37" s="46">
        <f t="shared" si="86"/>
        <v>0</v>
      </c>
      <c r="CT37" s="46">
        <f t="shared" si="87"/>
        <v>0</v>
      </c>
      <c r="CU37" s="90">
        <f t="shared" si="88"/>
        <v>0</v>
      </c>
      <c r="CV37" s="90">
        <f t="shared" si="89"/>
        <v>0</v>
      </c>
      <c r="CW37" s="47">
        <f t="shared" si="90"/>
        <v>0</v>
      </c>
      <c r="CX37" s="47">
        <f t="shared" si="91"/>
        <v>0</v>
      </c>
      <c r="CY37" s="46">
        <f t="shared" si="92"/>
        <v>0</v>
      </c>
      <c r="CZ37" s="46">
        <f t="shared" si="93"/>
        <v>0</v>
      </c>
      <c r="DA37" s="46">
        <f t="shared" si="94"/>
        <v>0</v>
      </c>
      <c r="DB37" s="46">
        <f t="shared" si="95"/>
        <v>0</v>
      </c>
      <c r="DC37" s="90">
        <f t="shared" si="96"/>
        <v>0</v>
      </c>
      <c r="DD37" s="90">
        <f t="shared" si="97"/>
        <v>0</v>
      </c>
      <c r="DE37" s="47">
        <f t="shared" si="98"/>
        <v>0</v>
      </c>
      <c r="DF37" s="47">
        <f t="shared" si="99"/>
        <v>0</v>
      </c>
    </row>
    <row r="38" spans="1:110" x14ac:dyDescent="0.25">
      <c r="A38" s="152"/>
      <c r="B38" s="386"/>
      <c r="C38" s="456"/>
      <c r="D38" s="608"/>
      <c r="E38" s="609"/>
      <c r="F38" s="609"/>
      <c r="G38" s="610"/>
      <c r="H38" s="165"/>
      <c r="I38" s="55"/>
      <c r="J38" s="97"/>
      <c r="K38" s="122">
        <f t="shared" si="0"/>
        <v>0</v>
      </c>
      <c r="L38" s="122">
        <f t="shared" si="1"/>
        <v>0</v>
      </c>
      <c r="M38" s="90">
        <f t="shared" si="2"/>
        <v>0</v>
      </c>
      <c r="N38" s="395">
        <f t="shared" si="3"/>
        <v>1</v>
      </c>
      <c r="O38" s="46">
        <f t="shared" si="4"/>
        <v>0</v>
      </c>
      <c r="P38" s="46">
        <f t="shared" si="5"/>
        <v>0</v>
      </c>
      <c r="Q38" s="46">
        <f t="shared" si="6"/>
        <v>0</v>
      </c>
      <c r="R38" s="46">
        <f t="shared" si="7"/>
        <v>0</v>
      </c>
      <c r="S38" s="90">
        <f t="shared" si="8"/>
        <v>0</v>
      </c>
      <c r="T38" s="403">
        <f t="shared" si="9"/>
        <v>0</v>
      </c>
      <c r="U38" s="47">
        <f t="shared" si="10"/>
        <v>0</v>
      </c>
      <c r="V38" s="47">
        <f t="shared" si="11"/>
        <v>0</v>
      </c>
      <c r="W38" s="47">
        <f t="shared" si="12"/>
        <v>0</v>
      </c>
      <c r="X38" s="46">
        <f t="shared" si="13"/>
        <v>0</v>
      </c>
      <c r="Y38" s="46">
        <f t="shared" si="14"/>
        <v>0</v>
      </c>
      <c r="Z38" s="46">
        <f t="shared" si="15"/>
        <v>0</v>
      </c>
      <c r="AA38" s="90">
        <f t="shared" si="16"/>
        <v>0</v>
      </c>
      <c r="AB38" s="403">
        <f t="shared" si="17"/>
        <v>0</v>
      </c>
      <c r="AC38" s="47">
        <f t="shared" si="18"/>
        <v>0</v>
      </c>
      <c r="AD38" s="47">
        <f t="shared" si="19"/>
        <v>0</v>
      </c>
      <c r="AE38" s="47">
        <f t="shared" si="20"/>
        <v>0</v>
      </c>
      <c r="AF38" s="46">
        <f t="shared" si="21"/>
        <v>0</v>
      </c>
      <c r="AG38" s="46">
        <f t="shared" si="22"/>
        <v>0</v>
      </c>
      <c r="AH38" s="46">
        <f t="shared" si="23"/>
        <v>0</v>
      </c>
      <c r="AI38" s="90">
        <f t="shared" si="24"/>
        <v>0</v>
      </c>
      <c r="AJ38" s="90">
        <f t="shared" si="25"/>
        <v>0</v>
      </c>
      <c r="AK38" s="47">
        <f t="shared" si="26"/>
        <v>0</v>
      </c>
      <c r="AL38" s="47">
        <f t="shared" si="27"/>
        <v>0</v>
      </c>
      <c r="AM38" s="46">
        <f t="shared" si="28"/>
        <v>0</v>
      </c>
      <c r="AN38" s="46">
        <f t="shared" si="29"/>
        <v>0</v>
      </c>
      <c r="AO38" s="46">
        <f t="shared" si="30"/>
        <v>0</v>
      </c>
      <c r="AP38" s="46">
        <f t="shared" si="31"/>
        <v>0</v>
      </c>
      <c r="AQ38" s="90">
        <f t="shared" si="32"/>
        <v>0</v>
      </c>
      <c r="AR38" s="90">
        <f t="shared" si="33"/>
        <v>0</v>
      </c>
      <c r="AS38" s="47">
        <f t="shared" si="34"/>
        <v>0</v>
      </c>
      <c r="AT38" s="47">
        <f t="shared" si="35"/>
        <v>0</v>
      </c>
      <c r="AU38" s="46">
        <f t="shared" si="36"/>
        <v>0</v>
      </c>
      <c r="AV38" s="46">
        <f t="shared" si="37"/>
        <v>0</v>
      </c>
      <c r="AW38" s="46">
        <f t="shared" si="38"/>
        <v>0</v>
      </c>
      <c r="AX38" s="46">
        <f t="shared" si="39"/>
        <v>0</v>
      </c>
      <c r="AY38" s="90">
        <f t="shared" si="40"/>
        <v>0</v>
      </c>
      <c r="AZ38" s="90">
        <f t="shared" si="41"/>
        <v>0</v>
      </c>
      <c r="BA38" s="47">
        <f t="shared" si="42"/>
        <v>0</v>
      </c>
      <c r="BB38" s="47">
        <f t="shared" si="43"/>
        <v>0</v>
      </c>
      <c r="BC38" s="46">
        <f t="shared" si="44"/>
        <v>0</v>
      </c>
      <c r="BD38" s="46">
        <f t="shared" si="45"/>
        <v>0</v>
      </c>
      <c r="BE38" s="46">
        <f t="shared" si="46"/>
        <v>0</v>
      </c>
      <c r="BF38" s="46">
        <f t="shared" si="47"/>
        <v>0</v>
      </c>
      <c r="BG38" s="90">
        <f t="shared" si="48"/>
        <v>0</v>
      </c>
      <c r="BH38" s="90">
        <f t="shared" si="49"/>
        <v>0</v>
      </c>
      <c r="BI38" s="47">
        <f t="shared" si="50"/>
        <v>0</v>
      </c>
      <c r="BJ38" s="47">
        <f t="shared" si="51"/>
        <v>0</v>
      </c>
      <c r="BK38" s="46">
        <f t="shared" si="52"/>
        <v>0</v>
      </c>
      <c r="BL38" s="46">
        <f t="shared" si="53"/>
        <v>0</v>
      </c>
      <c r="BM38" s="46">
        <f t="shared" si="54"/>
        <v>0</v>
      </c>
      <c r="BN38" s="46">
        <f t="shared" si="55"/>
        <v>0</v>
      </c>
      <c r="BO38" s="90">
        <f t="shared" si="56"/>
        <v>0</v>
      </c>
      <c r="BP38" s="90">
        <f t="shared" si="57"/>
        <v>0</v>
      </c>
      <c r="BQ38" s="47">
        <f t="shared" si="58"/>
        <v>0</v>
      </c>
      <c r="BR38" s="47">
        <f t="shared" si="59"/>
        <v>0</v>
      </c>
      <c r="BS38" s="46">
        <f t="shared" si="60"/>
        <v>0</v>
      </c>
      <c r="BT38" s="46">
        <f t="shared" si="61"/>
        <v>0</v>
      </c>
      <c r="BU38" s="46">
        <f t="shared" si="62"/>
        <v>0</v>
      </c>
      <c r="BV38" s="46">
        <f t="shared" si="63"/>
        <v>0</v>
      </c>
      <c r="BW38" s="90">
        <f t="shared" si="64"/>
        <v>0</v>
      </c>
      <c r="BX38" s="90">
        <f t="shared" si="65"/>
        <v>0</v>
      </c>
      <c r="BY38" s="47">
        <f t="shared" si="66"/>
        <v>0</v>
      </c>
      <c r="BZ38" s="47">
        <f t="shared" si="67"/>
        <v>0</v>
      </c>
      <c r="CA38" s="46">
        <f t="shared" si="68"/>
        <v>0</v>
      </c>
      <c r="CB38" s="46">
        <f t="shared" si="69"/>
        <v>0</v>
      </c>
      <c r="CC38" s="46">
        <f t="shared" si="70"/>
        <v>0</v>
      </c>
      <c r="CD38" s="46">
        <f t="shared" si="71"/>
        <v>0</v>
      </c>
      <c r="CE38" s="90">
        <f t="shared" si="72"/>
        <v>0</v>
      </c>
      <c r="CF38" s="90">
        <f t="shared" si="73"/>
        <v>0</v>
      </c>
      <c r="CG38" s="47">
        <f t="shared" si="74"/>
        <v>0</v>
      </c>
      <c r="CH38" s="47">
        <f t="shared" si="75"/>
        <v>0</v>
      </c>
      <c r="CI38" s="46">
        <f t="shared" si="76"/>
        <v>0</v>
      </c>
      <c r="CJ38" s="46">
        <f t="shared" si="77"/>
        <v>0</v>
      </c>
      <c r="CK38" s="46">
        <f t="shared" si="78"/>
        <v>0</v>
      </c>
      <c r="CL38" s="46">
        <f t="shared" si="79"/>
        <v>0</v>
      </c>
      <c r="CM38" s="90">
        <f t="shared" si="80"/>
        <v>0</v>
      </c>
      <c r="CN38" s="90">
        <f t="shared" si="81"/>
        <v>0</v>
      </c>
      <c r="CO38" s="47">
        <f t="shared" si="82"/>
        <v>0</v>
      </c>
      <c r="CP38" s="47">
        <f t="shared" si="83"/>
        <v>0</v>
      </c>
      <c r="CQ38" s="46">
        <f t="shared" si="84"/>
        <v>0</v>
      </c>
      <c r="CR38" s="46">
        <f t="shared" si="85"/>
        <v>0</v>
      </c>
      <c r="CS38" s="46">
        <f t="shared" si="86"/>
        <v>0</v>
      </c>
      <c r="CT38" s="46">
        <f t="shared" si="87"/>
        <v>0</v>
      </c>
      <c r="CU38" s="90">
        <f t="shared" si="88"/>
        <v>0</v>
      </c>
      <c r="CV38" s="90">
        <f t="shared" si="89"/>
        <v>0</v>
      </c>
      <c r="CW38" s="47">
        <f t="shared" si="90"/>
        <v>0</v>
      </c>
      <c r="CX38" s="47">
        <f t="shared" si="91"/>
        <v>0</v>
      </c>
      <c r="CY38" s="46">
        <f t="shared" si="92"/>
        <v>0</v>
      </c>
      <c r="CZ38" s="46">
        <f t="shared" si="93"/>
        <v>0</v>
      </c>
      <c r="DA38" s="46">
        <f t="shared" si="94"/>
        <v>0</v>
      </c>
      <c r="DB38" s="46">
        <f t="shared" si="95"/>
        <v>0</v>
      </c>
      <c r="DC38" s="90">
        <f t="shared" si="96"/>
        <v>0</v>
      </c>
      <c r="DD38" s="90">
        <f t="shared" si="97"/>
        <v>0</v>
      </c>
      <c r="DE38" s="47">
        <f t="shared" si="98"/>
        <v>0</v>
      </c>
      <c r="DF38" s="47">
        <f t="shared" si="99"/>
        <v>0</v>
      </c>
    </row>
    <row r="39" spans="1:110" x14ac:dyDescent="0.25">
      <c r="A39" s="152"/>
      <c r="B39" s="386"/>
      <c r="C39" s="456"/>
      <c r="D39" s="608"/>
      <c r="E39" s="609"/>
      <c r="F39" s="609"/>
      <c r="G39" s="610"/>
      <c r="H39" s="165"/>
      <c r="I39" s="55"/>
      <c r="J39" s="97"/>
      <c r="K39" s="122">
        <f t="shared" si="0"/>
        <v>0</v>
      </c>
      <c r="L39" s="122">
        <f t="shared" si="1"/>
        <v>0</v>
      </c>
      <c r="M39" s="90">
        <f t="shared" si="2"/>
        <v>0</v>
      </c>
      <c r="N39" s="395">
        <f t="shared" si="3"/>
        <v>1</v>
      </c>
      <c r="O39" s="46">
        <f t="shared" si="4"/>
        <v>0</v>
      </c>
      <c r="P39" s="46">
        <f t="shared" si="5"/>
        <v>0</v>
      </c>
      <c r="Q39" s="46">
        <f t="shared" si="6"/>
        <v>0</v>
      </c>
      <c r="R39" s="46">
        <f t="shared" si="7"/>
        <v>0</v>
      </c>
      <c r="S39" s="90">
        <f t="shared" si="8"/>
        <v>0</v>
      </c>
      <c r="T39" s="403">
        <f t="shared" si="9"/>
        <v>0</v>
      </c>
      <c r="U39" s="47">
        <f t="shared" si="10"/>
        <v>0</v>
      </c>
      <c r="V39" s="47">
        <f t="shared" si="11"/>
        <v>0</v>
      </c>
      <c r="W39" s="47">
        <f t="shared" si="12"/>
        <v>0</v>
      </c>
      <c r="X39" s="46">
        <f t="shared" si="13"/>
        <v>0</v>
      </c>
      <c r="Y39" s="46">
        <f t="shared" si="14"/>
        <v>0</v>
      </c>
      <c r="Z39" s="46">
        <f t="shared" si="15"/>
        <v>0</v>
      </c>
      <c r="AA39" s="90">
        <f t="shared" si="16"/>
        <v>0</v>
      </c>
      <c r="AB39" s="403">
        <f t="shared" si="17"/>
        <v>0</v>
      </c>
      <c r="AC39" s="47">
        <f t="shared" si="18"/>
        <v>0</v>
      </c>
      <c r="AD39" s="47">
        <f t="shared" si="19"/>
        <v>0</v>
      </c>
      <c r="AE39" s="47">
        <f t="shared" si="20"/>
        <v>0</v>
      </c>
      <c r="AF39" s="46">
        <f t="shared" si="21"/>
        <v>0</v>
      </c>
      <c r="AG39" s="46">
        <f t="shared" si="22"/>
        <v>0</v>
      </c>
      <c r="AH39" s="46">
        <f t="shared" si="23"/>
        <v>0</v>
      </c>
      <c r="AI39" s="90">
        <f t="shared" si="24"/>
        <v>0</v>
      </c>
      <c r="AJ39" s="90">
        <f t="shared" si="25"/>
        <v>0</v>
      </c>
      <c r="AK39" s="47">
        <f t="shared" si="26"/>
        <v>0</v>
      </c>
      <c r="AL39" s="47">
        <f t="shared" si="27"/>
        <v>0</v>
      </c>
      <c r="AM39" s="46">
        <f t="shared" si="28"/>
        <v>0</v>
      </c>
      <c r="AN39" s="46">
        <f t="shared" si="29"/>
        <v>0</v>
      </c>
      <c r="AO39" s="46">
        <f t="shared" si="30"/>
        <v>0</v>
      </c>
      <c r="AP39" s="46">
        <f t="shared" si="31"/>
        <v>0</v>
      </c>
      <c r="AQ39" s="90">
        <f t="shared" si="32"/>
        <v>0</v>
      </c>
      <c r="AR39" s="90">
        <f t="shared" si="33"/>
        <v>0</v>
      </c>
      <c r="AS39" s="47">
        <f t="shared" si="34"/>
        <v>0</v>
      </c>
      <c r="AT39" s="47">
        <f t="shared" si="35"/>
        <v>0</v>
      </c>
      <c r="AU39" s="46">
        <f t="shared" si="36"/>
        <v>0</v>
      </c>
      <c r="AV39" s="46">
        <f t="shared" si="37"/>
        <v>0</v>
      </c>
      <c r="AW39" s="46">
        <f t="shared" si="38"/>
        <v>0</v>
      </c>
      <c r="AX39" s="46">
        <f t="shared" si="39"/>
        <v>0</v>
      </c>
      <c r="AY39" s="90">
        <f t="shared" si="40"/>
        <v>0</v>
      </c>
      <c r="AZ39" s="90">
        <f t="shared" si="41"/>
        <v>0</v>
      </c>
      <c r="BA39" s="47">
        <f t="shared" si="42"/>
        <v>0</v>
      </c>
      <c r="BB39" s="47">
        <f t="shared" si="43"/>
        <v>0</v>
      </c>
      <c r="BC39" s="46">
        <f t="shared" si="44"/>
        <v>0</v>
      </c>
      <c r="BD39" s="46">
        <f t="shared" si="45"/>
        <v>0</v>
      </c>
      <c r="BE39" s="46">
        <f t="shared" si="46"/>
        <v>0</v>
      </c>
      <c r="BF39" s="46">
        <f t="shared" si="47"/>
        <v>0</v>
      </c>
      <c r="BG39" s="90">
        <f t="shared" si="48"/>
        <v>0</v>
      </c>
      <c r="BH39" s="90">
        <f t="shared" si="49"/>
        <v>0</v>
      </c>
      <c r="BI39" s="47">
        <f t="shared" si="50"/>
        <v>0</v>
      </c>
      <c r="BJ39" s="47">
        <f t="shared" si="51"/>
        <v>0</v>
      </c>
      <c r="BK39" s="46">
        <f t="shared" si="52"/>
        <v>0</v>
      </c>
      <c r="BL39" s="46">
        <f t="shared" si="53"/>
        <v>0</v>
      </c>
      <c r="BM39" s="46">
        <f t="shared" si="54"/>
        <v>0</v>
      </c>
      <c r="BN39" s="46">
        <f t="shared" si="55"/>
        <v>0</v>
      </c>
      <c r="BO39" s="90">
        <f t="shared" si="56"/>
        <v>0</v>
      </c>
      <c r="BP39" s="90">
        <f t="shared" si="57"/>
        <v>0</v>
      </c>
      <c r="BQ39" s="47">
        <f t="shared" si="58"/>
        <v>0</v>
      </c>
      <c r="BR39" s="47">
        <f t="shared" si="59"/>
        <v>0</v>
      </c>
      <c r="BS39" s="46">
        <f t="shared" si="60"/>
        <v>0</v>
      </c>
      <c r="BT39" s="46">
        <f t="shared" si="61"/>
        <v>0</v>
      </c>
      <c r="BU39" s="46">
        <f t="shared" si="62"/>
        <v>0</v>
      </c>
      <c r="BV39" s="46">
        <f t="shared" si="63"/>
        <v>0</v>
      </c>
      <c r="BW39" s="90">
        <f t="shared" si="64"/>
        <v>0</v>
      </c>
      <c r="BX39" s="90">
        <f t="shared" si="65"/>
        <v>0</v>
      </c>
      <c r="BY39" s="47">
        <f t="shared" si="66"/>
        <v>0</v>
      </c>
      <c r="BZ39" s="47">
        <f t="shared" si="67"/>
        <v>0</v>
      </c>
      <c r="CA39" s="46">
        <f t="shared" si="68"/>
        <v>0</v>
      </c>
      <c r="CB39" s="46">
        <f t="shared" si="69"/>
        <v>0</v>
      </c>
      <c r="CC39" s="46">
        <f t="shared" si="70"/>
        <v>0</v>
      </c>
      <c r="CD39" s="46">
        <f t="shared" si="71"/>
        <v>0</v>
      </c>
      <c r="CE39" s="90">
        <f t="shared" si="72"/>
        <v>0</v>
      </c>
      <c r="CF39" s="90">
        <f t="shared" si="73"/>
        <v>0</v>
      </c>
      <c r="CG39" s="47">
        <f t="shared" si="74"/>
        <v>0</v>
      </c>
      <c r="CH39" s="47">
        <f t="shared" si="75"/>
        <v>0</v>
      </c>
      <c r="CI39" s="46">
        <f t="shared" si="76"/>
        <v>0</v>
      </c>
      <c r="CJ39" s="46">
        <f t="shared" si="77"/>
        <v>0</v>
      </c>
      <c r="CK39" s="46">
        <f t="shared" si="78"/>
        <v>0</v>
      </c>
      <c r="CL39" s="46">
        <f t="shared" si="79"/>
        <v>0</v>
      </c>
      <c r="CM39" s="90">
        <f t="shared" si="80"/>
        <v>0</v>
      </c>
      <c r="CN39" s="90">
        <f t="shared" si="81"/>
        <v>0</v>
      </c>
      <c r="CO39" s="47">
        <f t="shared" si="82"/>
        <v>0</v>
      </c>
      <c r="CP39" s="47">
        <f t="shared" si="83"/>
        <v>0</v>
      </c>
      <c r="CQ39" s="46">
        <f t="shared" si="84"/>
        <v>0</v>
      </c>
      <c r="CR39" s="46">
        <f t="shared" si="85"/>
        <v>0</v>
      </c>
      <c r="CS39" s="46">
        <f t="shared" si="86"/>
        <v>0</v>
      </c>
      <c r="CT39" s="46">
        <f t="shared" si="87"/>
        <v>0</v>
      </c>
      <c r="CU39" s="90">
        <f t="shared" si="88"/>
        <v>0</v>
      </c>
      <c r="CV39" s="90">
        <f t="shared" si="89"/>
        <v>0</v>
      </c>
      <c r="CW39" s="47">
        <f t="shared" si="90"/>
        <v>0</v>
      </c>
      <c r="CX39" s="47">
        <f t="shared" si="91"/>
        <v>0</v>
      </c>
      <c r="CY39" s="46">
        <f t="shared" si="92"/>
        <v>0</v>
      </c>
      <c r="CZ39" s="46">
        <f t="shared" si="93"/>
        <v>0</v>
      </c>
      <c r="DA39" s="46">
        <f t="shared" si="94"/>
        <v>0</v>
      </c>
      <c r="DB39" s="46">
        <f t="shared" si="95"/>
        <v>0</v>
      </c>
      <c r="DC39" s="90">
        <f t="shared" si="96"/>
        <v>0</v>
      </c>
      <c r="DD39" s="90">
        <f t="shared" si="97"/>
        <v>0</v>
      </c>
      <c r="DE39" s="47">
        <f t="shared" si="98"/>
        <v>0</v>
      </c>
      <c r="DF39" s="47">
        <f t="shared" si="99"/>
        <v>0</v>
      </c>
    </row>
    <row r="40" spans="1:110" x14ac:dyDescent="0.25">
      <c r="A40" s="152"/>
      <c r="B40" s="386"/>
      <c r="C40" s="456"/>
      <c r="D40" s="608"/>
      <c r="E40" s="609"/>
      <c r="F40" s="609"/>
      <c r="G40" s="610"/>
      <c r="H40" s="165"/>
      <c r="I40" s="55"/>
      <c r="J40" s="97"/>
      <c r="K40" s="122">
        <f t="shared" si="0"/>
        <v>0</v>
      </c>
      <c r="L40" s="122">
        <f t="shared" si="1"/>
        <v>0</v>
      </c>
      <c r="M40" s="90">
        <f t="shared" si="2"/>
        <v>0</v>
      </c>
      <c r="N40" s="395">
        <f t="shared" si="3"/>
        <v>1</v>
      </c>
      <c r="O40" s="46">
        <f t="shared" si="4"/>
        <v>0</v>
      </c>
      <c r="P40" s="46">
        <f t="shared" si="5"/>
        <v>0</v>
      </c>
      <c r="Q40" s="46">
        <f t="shared" si="6"/>
        <v>0</v>
      </c>
      <c r="R40" s="46">
        <f t="shared" si="7"/>
        <v>0</v>
      </c>
      <c r="S40" s="90">
        <f t="shared" si="8"/>
        <v>0</v>
      </c>
      <c r="T40" s="403">
        <f t="shared" si="9"/>
        <v>0</v>
      </c>
      <c r="U40" s="47">
        <f t="shared" si="10"/>
        <v>0</v>
      </c>
      <c r="V40" s="47">
        <f t="shared" si="11"/>
        <v>0</v>
      </c>
      <c r="W40" s="47">
        <f t="shared" si="12"/>
        <v>0</v>
      </c>
      <c r="X40" s="46">
        <f t="shared" si="13"/>
        <v>0</v>
      </c>
      <c r="Y40" s="46">
        <f t="shared" si="14"/>
        <v>0</v>
      </c>
      <c r="Z40" s="46">
        <f t="shared" si="15"/>
        <v>0</v>
      </c>
      <c r="AA40" s="90">
        <f t="shared" si="16"/>
        <v>0</v>
      </c>
      <c r="AB40" s="403">
        <f t="shared" si="17"/>
        <v>0</v>
      </c>
      <c r="AC40" s="47">
        <f t="shared" si="18"/>
        <v>0</v>
      </c>
      <c r="AD40" s="47">
        <f t="shared" si="19"/>
        <v>0</v>
      </c>
      <c r="AE40" s="47">
        <f t="shared" si="20"/>
        <v>0</v>
      </c>
      <c r="AF40" s="46">
        <f t="shared" si="21"/>
        <v>0</v>
      </c>
      <c r="AG40" s="46">
        <f t="shared" si="22"/>
        <v>0</v>
      </c>
      <c r="AH40" s="46">
        <f t="shared" si="23"/>
        <v>0</v>
      </c>
      <c r="AI40" s="90">
        <f t="shared" si="24"/>
        <v>0</v>
      </c>
      <c r="AJ40" s="90">
        <f t="shared" si="25"/>
        <v>0</v>
      </c>
      <c r="AK40" s="47">
        <f t="shared" si="26"/>
        <v>0</v>
      </c>
      <c r="AL40" s="47">
        <f t="shared" si="27"/>
        <v>0</v>
      </c>
      <c r="AM40" s="46">
        <f t="shared" si="28"/>
        <v>0</v>
      </c>
      <c r="AN40" s="46">
        <f t="shared" si="29"/>
        <v>0</v>
      </c>
      <c r="AO40" s="46">
        <f t="shared" si="30"/>
        <v>0</v>
      </c>
      <c r="AP40" s="46">
        <f t="shared" si="31"/>
        <v>0</v>
      </c>
      <c r="AQ40" s="90">
        <f t="shared" si="32"/>
        <v>0</v>
      </c>
      <c r="AR40" s="90">
        <f t="shared" si="33"/>
        <v>0</v>
      </c>
      <c r="AS40" s="47">
        <f t="shared" si="34"/>
        <v>0</v>
      </c>
      <c r="AT40" s="47">
        <f t="shared" si="35"/>
        <v>0</v>
      </c>
      <c r="AU40" s="46">
        <f t="shared" si="36"/>
        <v>0</v>
      </c>
      <c r="AV40" s="46">
        <f t="shared" si="37"/>
        <v>0</v>
      </c>
      <c r="AW40" s="46">
        <f t="shared" si="38"/>
        <v>0</v>
      </c>
      <c r="AX40" s="46">
        <f t="shared" si="39"/>
        <v>0</v>
      </c>
      <c r="AY40" s="90">
        <f t="shared" si="40"/>
        <v>0</v>
      </c>
      <c r="AZ40" s="90">
        <f t="shared" si="41"/>
        <v>0</v>
      </c>
      <c r="BA40" s="47">
        <f t="shared" si="42"/>
        <v>0</v>
      </c>
      <c r="BB40" s="47">
        <f t="shared" si="43"/>
        <v>0</v>
      </c>
      <c r="BC40" s="46">
        <f t="shared" si="44"/>
        <v>0</v>
      </c>
      <c r="BD40" s="46">
        <f t="shared" si="45"/>
        <v>0</v>
      </c>
      <c r="BE40" s="46">
        <f t="shared" si="46"/>
        <v>0</v>
      </c>
      <c r="BF40" s="46">
        <f t="shared" si="47"/>
        <v>0</v>
      </c>
      <c r="BG40" s="90">
        <f t="shared" si="48"/>
        <v>0</v>
      </c>
      <c r="BH40" s="90">
        <f t="shared" si="49"/>
        <v>0</v>
      </c>
      <c r="BI40" s="47">
        <f t="shared" si="50"/>
        <v>0</v>
      </c>
      <c r="BJ40" s="47">
        <f t="shared" si="51"/>
        <v>0</v>
      </c>
      <c r="BK40" s="46">
        <f t="shared" si="52"/>
        <v>0</v>
      </c>
      <c r="BL40" s="46">
        <f t="shared" si="53"/>
        <v>0</v>
      </c>
      <c r="BM40" s="46">
        <f t="shared" si="54"/>
        <v>0</v>
      </c>
      <c r="BN40" s="46">
        <f t="shared" si="55"/>
        <v>0</v>
      </c>
      <c r="BO40" s="90">
        <f t="shared" si="56"/>
        <v>0</v>
      </c>
      <c r="BP40" s="90">
        <f t="shared" si="57"/>
        <v>0</v>
      </c>
      <c r="BQ40" s="47">
        <f t="shared" si="58"/>
        <v>0</v>
      </c>
      <c r="BR40" s="47">
        <f t="shared" si="59"/>
        <v>0</v>
      </c>
      <c r="BS40" s="46">
        <f t="shared" si="60"/>
        <v>0</v>
      </c>
      <c r="BT40" s="46">
        <f t="shared" si="61"/>
        <v>0</v>
      </c>
      <c r="BU40" s="46">
        <f t="shared" si="62"/>
        <v>0</v>
      </c>
      <c r="BV40" s="46">
        <f t="shared" si="63"/>
        <v>0</v>
      </c>
      <c r="BW40" s="90">
        <f t="shared" si="64"/>
        <v>0</v>
      </c>
      <c r="BX40" s="90">
        <f t="shared" si="65"/>
        <v>0</v>
      </c>
      <c r="BY40" s="47">
        <f t="shared" si="66"/>
        <v>0</v>
      </c>
      <c r="BZ40" s="47">
        <f t="shared" si="67"/>
        <v>0</v>
      </c>
      <c r="CA40" s="46">
        <f t="shared" si="68"/>
        <v>0</v>
      </c>
      <c r="CB40" s="46">
        <f t="shared" si="69"/>
        <v>0</v>
      </c>
      <c r="CC40" s="46">
        <f t="shared" si="70"/>
        <v>0</v>
      </c>
      <c r="CD40" s="46">
        <f t="shared" si="71"/>
        <v>0</v>
      </c>
      <c r="CE40" s="90">
        <f t="shared" si="72"/>
        <v>0</v>
      </c>
      <c r="CF40" s="90">
        <f t="shared" si="73"/>
        <v>0</v>
      </c>
      <c r="CG40" s="47">
        <f t="shared" si="74"/>
        <v>0</v>
      </c>
      <c r="CH40" s="47">
        <f t="shared" si="75"/>
        <v>0</v>
      </c>
      <c r="CI40" s="46">
        <f t="shared" si="76"/>
        <v>0</v>
      </c>
      <c r="CJ40" s="46">
        <f t="shared" si="77"/>
        <v>0</v>
      </c>
      <c r="CK40" s="46">
        <f t="shared" si="78"/>
        <v>0</v>
      </c>
      <c r="CL40" s="46">
        <f t="shared" si="79"/>
        <v>0</v>
      </c>
      <c r="CM40" s="90">
        <f t="shared" si="80"/>
        <v>0</v>
      </c>
      <c r="CN40" s="90">
        <f t="shared" si="81"/>
        <v>0</v>
      </c>
      <c r="CO40" s="47">
        <f t="shared" si="82"/>
        <v>0</v>
      </c>
      <c r="CP40" s="47">
        <f t="shared" si="83"/>
        <v>0</v>
      </c>
      <c r="CQ40" s="46">
        <f t="shared" si="84"/>
        <v>0</v>
      </c>
      <c r="CR40" s="46">
        <f t="shared" si="85"/>
        <v>0</v>
      </c>
      <c r="CS40" s="46">
        <f t="shared" si="86"/>
        <v>0</v>
      </c>
      <c r="CT40" s="46">
        <f t="shared" si="87"/>
        <v>0</v>
      </c>
      <c r="CU40" s="90">
        <f t="shared" si="88"/>
        <v>0</v>
      </c>
      <c r="CV40" s="90">
        <f t="shared" si="89"/>
        <v>0</v>
      </c>
      <c r="CW40" s="47">
        <f t="shared" si="90"/>
        <v>0</v>
      </c>
      <c r="CX40" s="47">
        <f t="shared" si="91"/>
        <v>0</v>
      </c>
      <c r="CY40" s="46">
        <f t="shared" si="92"/>
        <v>0</v>
      </c>
      <c r="CZ40" s="46">
        <f t="shared" si="93"/>
        <v>0</v>
      </c>
      <c r="DA40" s="46">
        <f t="shared" si="94"/>
        <v>0</v>
      </c>
      <c r="DB40" s="46">
        <f t="shared" si="95"/>
        <v>0</v>
      </c>
      <c r="DC40" s="90">
        <f t="shared" si="96"/>
        <v>0</v>
      </c>
      <c r="DD40" s="90">
        <f t="shared" si="97"/>
        <v>0</v>
      </c>
      <c r="DE40" s="47">
        <f t="shared" si="98"/>
        <v>0</v>
      </c>
      <c r="DF40" s="47">
        <f t="shared" si="99"/>
        <v>0</v>
      </c>
    </row>
    <row r="41" spans="1:110" x14ac:dyDescent="0.25">
      <c r="A41" s="152"/>
      <c r="B41" s="386"/>
      <c r="C41" s="456"/>
      <c r="D41" s="608"/>
      <c r="E41" s="609"/>
      <c r="F41" s="609"/>
      <c r="G41" s="610"/>
      <c r="H41" s="165"/>
      <c r="I41" s="55"/>
      <c r="J41" s="97"/>
      <c r="K41" s="122">
        <f t="shared" si="0"/>
        <v>0</v>
      </c>
      <c r="L41" s="122">
        <f t="shared" si="1"/>
        <v>0</v>
      </c>
      <c r="M41" s="90">
        <f t="shared" si="2"/>
        <v>0</v>
      </c>
      <c r="N41" s="395">
        <f t="shared" si="3"/>
        <v>1</v>
      </c>
      <c r="O41" s="46">
        <f t="shared" si="4"/>
        <v>0</v>
      </c>
      <c r="P41" s="46">
        <f t="shared" si="5"/>
        <v>0</v>
      </c>
      <c r="Q41" s="46">
        <f t="shared" si="6"/>
        <v>0</v>
      </c>
      <c r="R41" s="46">
        <f t="shared" si="7"/>
        <v>0</v>
      </c>
      <c r="S41" s="90">
        <f t="shared" si="8"/>
        <v>0</v>
      </c>
      <c r="T41" s="403">
        <f t="shared" si="9"/>
        <v>0</v>
      </c>
      <c r="U41" s="47">
        <f t="shared" si="10"/>
        <v>0</v>
      </c>
      <c r="V41" s="47">
        <f t="shared" si="11"/>
        <v>0</v>
      </c>
      <c r="W41" s="47">
        <f t="shared" si="12"/>
        <v>0</v>
      </c>
      <c r="X41" s="46">
        <f t="shared" si="13"/>
        <v>0</v>
      </c>
      <c r="Y41" s="46">
        <f t="shared" si="14"/>
        <v>0</v>
      </c>
      <c r="Z41" s="46">
        <f t="shared" si="15"/>
        <v>0</v>
      </c>
      <c r="AA41" s="90">
        <f t="shared" si="16"/>
        <v>0</v>
      </c>
      <c r="AB41" s="403">
        <f t="shared" si="17"/>
        <v>0</v>
      </c>
      <c r="AC41" s="47">
        <f t="shared" si="18"/>
        <v>0</v>
      </c>
      <c r="AD41" s="47">
        <f t="shared" si="19"/>
        <v>0</v>
      </c>
      <c r="AE41" s="47">
        <f t="shared" si="20"/>
        <v>0</v>
      </c>
      <c r="AF41" s="46">
        <f t="shared" si="21"/>
        <v>0</v>
      </c>
      <c r="AG41" s="46">
        <f t="shared" si="22"/>
        <v>0</v>
      </c>
      <c r="AH41" s="46">
        <f t="shared" si="23"/>
        <v>0</v>
      </c>
      <c r="AI41" s="90">
        <f t="shared" si="24"/>
        <v>0</v>
      </c>
      <c r="AJ41" s="90">
        <f t="shared" si="25"/>
        <v>0</v>
      </c>
      <c r="AK41" s="47">
        <f t="shared" si="26"/>
        <v>0</v>
      </c>
      <c r="AL41" s="47">
        <f t="shared" si="27"/>
        <v>0</v>
      </c>
      <c r="AM41" s="46">
        <f t="shared" si="28"/>
        <v>0</v>
      </c>
      <c r="AN41" s="46">
        <f t="shared" si="29"/>
        <v>0</v>
      </c>
      <c r="AO41" s="46">
        <f t="shared" si="30"/>
        <v>0</v>
      </c>
      <c r="AP41" s="46">
        <f t="shared" si="31"/>
        <v>0</v>
      </c>
      <c r="AQ41" s="90">
        <f t="shared" si="32"/>
        <v>0</v>
      </c>
      <c r="AR41" s="90">
        <f t="shared" si="33"/>
        <v>0</v>
      </c>
      <c r="AS41" s="47">
        <f t="shared" si="34"/>
        <v>0</v>
      </c>
      <c r="AT41" s="47">
        <f t="shared" si="35"/>
        <v>0</v>
      </c>
      <c r="AU41" s="46">
        <f t="shared" si="36"/>
        <v>0</v>
      </c>
      <c r="AV41" s="46">
        <f t="shared" si="37"/>
        <v>0</v>
      </c>
      <c r="AW41" s="46">
        <f t="shared" si="38"/>
        <v>0</v>
      </c>
      <c r="AX41" s="46">
        <f t="shared" si="39"/>
        <v>0</v>
      </c>
      <c r="AY41" s="90">
        <f t="shared" si="40"/>
        <v>0</v>
      </c>
      <c r="AZ41" s="90">
        <f t="shared" si="41"/>
        <v>0</v>
      </c>
      <c r="BA41" s="47">
        <f t="shared" si="42"/>
        <v>0</v>
      </c>
      <c r="BB41" s="47">
        <f t="shared" si="43"/>
        <v>0</v>
      </c>
      <c r="BC41" s="46">
        <f t="shared" si="44"/>
        <v>0</v>
      </c>
      <c r="BD41" s="46">
        <f t="shared" si="45"/>
        <v>0</v>
      </c>
      <c r="BE41" s="46">
        <f t="shared" si="46"/>
        <v>0</v>
      </c>
      <c r="BF41" s="46">
        <f t="shared" si="47"/>
        <v>0</v>
      </c>
      <c r="BG41" s="90">
        <f t="shared" si="48"/>
        <v>0</v>
      </c>
      <c r="BH41" s="90">
        <f t="shared" si="49"/>
        <v>0</v>
      </c>
      <c r="BI41" s="47">
        <f t="shared" si="50"/>
        <v>0</v>
      </c>
      <c r="BJ41" s="47">
        <f t="shared" si="51"/>
        <v>0</v>
      </c>
      <c r="BK41" s="46">
        <f t="shared" si="52"/>
        <v>0</v>
      </c>
      <c r="BL41" s="46">
        <f t="shared" si="53"/>
        <v>0</v>
      </c>
      <c r="BM41" s="46">
        <f t="shared" si="54"/>
        <v>0</v>
      </c>
      <c r="BN41" s="46">
        <f t="shared" si="55"/>
        <v>0</v>
      </c>
      <c r="BO41" s="90">
        <f t="shared" si="56"/>
        <v>0</v>
      </c>
      <c r="BP41" s="90">
        <f t="shared" si="57"/>
        <v>0</v>
      </c>
      <c r="BQ41" s="47">
        <f t="shared" si="58"/>
        <v>0</v>
      </c>
      <c r="BR41" s="47">
        <f t="shared" si="59"/>
        <v>0</v>
      </c>
      <c r="BS41" s="46">
        <f t="shared" si="60"/>
        <v>0</v>
      </c>
      <c r="BT41" s="46">
        <f t="shared" si="61"/>
        <v>0</v>
      </c>
      <c r="BU41" s="46">
        <f t="shared" si="62"/>
        <v>0</v>
      </c>
      <c r="BV41" s="46">
        <f t="shared" si="63"/>
        <v>0</v>
      </c>
      <c r="BW41" s="90">
        <f t="shared" si="64"/>
        <v>0</v>
      </c>
      <c r="BX41" s="90">
        <f t="shared" si="65"/>
        <v>0</v>
      </c>
      <c r="BY41" s="47">
        <f t="shared" si="66"/>
        <v>0</v>
      </c>
      <c r="BZ41" s="47">
        <f t="shared" si="67"/>
        <v>0</v>
      </c>
      <c r="CA41" s="46">
        <f t="shared" si="68"/>
        <v>0</v>
      </c>
      <c r="CB41" s="46">
        <f t="shared" si="69"/>
        <v>0</v>
      </c>
      <c r="CC41" s="46">
        <f t="shared" si="70"/>
        <v>0</v>
      </c>
      <c r="CD41" s="46">
        <f t="shared" si="71"/>
        <v>0</v>
      </c>
      <c r="CE41" s="90">
        <f t="shared" si="72"/>
        <v>0</v>
      </c>
      <c r="CF41" s="90">
        <f t="shared" si="73"/>
        <v>0</v>
      </c>
      <c r="CG41" s="47">
        <f t="shared" si="74"/>
        <v>0</v>
      </c>
      <c r="CH41" s="47">
        <f t="shared" si="75"/>
        <v>0</v>
      </c>
      <c r="CI41" s="46">
        <f t="shared" si="76"/>
        <v>0</v>
      </c>
      <c r="CJ41" s="46">
        <f t="shared" si="77"/>
        <v>0</v>
      </c>
      <c r="CK41" s="46">
        <f t="shared" si="78"/>
        <v>0</v>
      </c>
      <c r="CL41" s="46">
        <f t="shared" si="79"/>
        <v>0</v>
      </c>
      <c r="CM41" s="90">
        <f t="shared" si="80"/>
        <v>0</v>
      </c>
      <c r="CN41" s="90">
        <f t="shared" si="81"/>
        <v>0</v>
      </c>
      <c r="CO41" s="47">
        <f t="shared" si="82"/>
        <v>0</v>
      </c>
      <c r="CP41" s="47">
        <f t="shared" si="83"/>
        <v>0</v>
      </c>
      <c r="CQ41" s="46">
        <f t="shared" si="84"/>
        <v>0</v>
      </c>
      <c r="CR41" s="46">
        <f t="shared" si="85"/>
        <v>0</v>
      </c>
      <c r="CS41" s="46">
        <f t="shared" si="86"/>
        <v>0</v>
      </c>
      <c r="CT41" s="46">
        <f t="shared" si="87"/>
        <v>0</v>
      </c>
      <c r="CU41" s="90">
        <f t="shared" si="88"/>
        <v>0</v>
      </c>
      <c r="CV41" s="90">
        <f t="shared" si="89"/>
        <v>0</v>
      </c>
      <c r="CW41" s="47">
        <f t="shared" si="90"/>
        <v>0</v>
      </c>
      <c r="CX41" s="47">
        <f t="shared" si="91"/>
        <v>0</v>
      </c>
      <c r="CY41" s="46">
        <f t="shared" si="92"/>
        <v>0</v>
      </c>
      <c r="CZ41" s="46">
        <f t="shared" si="93"/>
        <v>0</v>
      </c>
      <c r="DA41" s="46">
        <f t="shared" si="94"/>
        <v>0</v>
      </c>
      <c r="DB41" s="46">
        <f t="shared" si="95"/>
        <v>0</v>
      </c>
      <c r="DC41" s="90">
        <f t="shared" si="96"/>
        <v>0</v>
      </c>
      <c r="DD41" s="90">
        <f t="shared" si="97"/>
        <v>0</v>
      </c>
      <c r="DE41" s="47">
        <f t="shared" si="98"/>
        <v>0</v>
      </c>
      <c r="DF41" s="47">
        <f t="shared" si="99"/>
        <v>0</v>
      </c>
    </row>
    <row r="42" spans="1:110" x14ac:dyDescent="0.25">
      <c r="A42" s="152"/>
      <c r="B42" s="386"/>
      <c r="C42" s="456"/>
      <c r="D42" s="608"/>
      <c r="E42" s="609"/>
      <c r="F42" s="609"/>
      <c r="G42" s="610"/>
      <c r="H42" s="165"/>
      <c r="I42" s="55"/>
      <c r="J42" s="97"/>
      <c r="K42" s="122">
        <f t="shared" si="0"/>
        <v>0</v>
      </c>
      <c r="L42" s="122">
        <f t="shared" si="1"/>
        <v>0</v>
      </c>
      <c r="M42" s="90">
        <f t="shared" si="2"/>
        <v>0</v>
      </c>
      <c r="N42" s="395">
        <f t="shared" si="3"/>
        <v>1</v>
      </c>
      <c r="O42" s="46">
        <f t="shared" si="4"/>
        <v>0</v>
      </c>
      <c r="P42" s="46">
        <f t="shared" si="5"/>
        <v>0</v>
      </c>
      <c r="Q42" s="46">
        <f t="shared" si="6"/>
        <v>0</v>
      </c>
      <c r="R42" s="46">
        <f t="shared" si="7"/>
        <v>0</v>
      </c>
      <c r="S42" s="90">
        <f t="shared" si="8"/>
        <v>0</v>
      </c>
      <c r="T42" s="403">
        <f t="shared" si="9"/>
        <v>0</v>
      </c>
      <c r="U42" s="47">
        <f t="shared" si="10"/>
        <v>0</v>
      </c>
      <c r="V42" s="47">
        <f t="shared" si="11"/>
        <v>0</v>
      </c>
      <c r="W42" s="47">
        <f t="shared" si="12"/>
        <v>0</v>
      </c>
      <c r="X42" s="46">
        <f t="shared" si="13"/>
        <v>0</v>
      </c>
      <c r="Y42" s="46">
        <f t="shared" si="14"/>
        <v>0</v>
      </c>
      <c r="Z42" s="46">
        <f t="shared" si="15"/>
        <v>0</v>
      </c>
      <c r="AA42" s="90">
        <f t="shared" si="16"/>
        <v>0</v>
      </c>
      <c r="AB42" s="403">
        <f t="shared" si="17"/>
        <v>0</v>
      </c>
      <c r="AC42" s="47">
        <f t="shared" si="18"/>
        <v>0</v>
      </c>
      <c r="AD42" s="47">
        <f t="shared" si="19"/>
        <v>0</v>
      </c>
      <c r="AE42" s="47">
        <f t="shared" si="20"/>
        <v>0</v>
      </c>
      <c r="AF42" s="46">
        <f t="shared" si="21"/>
        <v>0</v>
      </c>
      <c r="AG42" s="46">
        <f t="shared" si="22"/>
        <v>0</v>
      </c>
      <c r="AH42" s="46">
        <f t="shared" si="23"/>
        <v>0</v>
      </c>
      <c r="AI42" s="90">
        <f t="shared" si="24"/>
        <v>0</v>
      </c>
      <c r="AJ42" s="90">
        <f t="shared" si="25"/>
        <v>0</v>
      </c>
      <c r="AK42" s="47">
        <f t="shared" si="26"/>
        <v>0</v>
      </c>
      <c r="AL42" s="47">
        <f t="shared" si="27"/>
        <v>0</v>
      </c>
      <c r="AM42" s="46">
        <f t="shared" si="28"/>
        <v>0</v>
      </c>
      <c r="AN42" s="46">
        <f t="shared" si="29"/>
        <v>0</v>
      </c>
      <c r="AO42" s="46">
        <f t="shared" si="30"/>
        <v>0</v>
      </c>
      <c r="AP42" s="46">
        <f t="shared" si="31"/>
        <v>0</v>
      </c>
      <c r="AQ42" s="90">
        <f t="shared" si="32"/>
        <v>0</v>
      </c>
      <c r="AR42" s="90">
        <f t="shared" si="33"/>
        <v>0</v>
      </c>
      <c r="AS42" s="47">
        <f t="shared" si="34"/>
        <v>0</v>
      </c>
      <c r="AT42" s="47">
        <f t="shared" si="35"/>
        <v>0</v>
      </c>
      <c r="AU42" s="46">
        <f t="shared" si="36"/>
        <v>0</v>
      </c>
      <c r="AV42" s="46">
        <f t="shared" si="37"/>
        <v>0</v>
      </c>
      <c r="AW42" s="46">
        <f t="shared" si="38"/>
        <v>0</v>
      </c>
      <c r="AX42" s="46">
        <f t="shared" si="39"/>
        <v>0</v>
      </c>
      <c r="AY42" s="90">
        <f t="shared" si="40"/>
        <v>0</v>
      </c>
      <c r="AZ42" s="90">
        <f t="shared" si="41"/>
        <v>0</v>
      </c>
      <c r="BA42" s="47">
        <f t="shared" si="42"/>
        <v>0</v>
      </c>
      <c r="BB42" s="47">
        <f t="shared" si="43"/>
        <v>0</v>
      </c>
      <c r="BC42" s="46">
        <f t="shared" si="44"/>
        <v>0</v>
      </c>
      <c r="BD42" s="46">
        <f t="shared" si="45"/>
        <v>0</v>
      </c>
      <c r="BE42" s="46">
        <f t="shared" si="46"/>
        <v>0</v>
      </c>
      <c r="BF42" s="46">
        <f t="shared" si="47"/>
        <v>0</v>
      </c>
      <c r="BG42" s="90">
        <f t="shared" si="48"/>
        <v>0</v>
      </c>
      <c r="BH42" s="90">
        <f t="shared" si="49"/>
        <v>0</v>
      </c>
      <c r="BI42" s="47">
        <f t="shared" si="50"/>
        <v>0</v>
      </c>
      <c r="BJ42" s="47">
        <f t="shared" si="51"/>
        <v>0</v>
      </c>
      <c r="BK42" s="46">
        <f t="shared" si="52"/>
        <v>0</v>
      </c>
      <c r="BL42" s="46">
        <f t="shared" si="53"/>
        <v>0</v>
      </c>
      <c r="BM42" s="46">
        <f t="shared" si="54"/>
        <v>0</v>
      </c>
      <c r="BN42" s="46">
        <f t="shared" si="55"/>
        <v>0</v>
      </c>
      <c r="BO42" s="90">
        <f t="shared" si="56"/>
        <v>0</v>
      </c>
      <c r="BP42" s="90">
        <f t="shared" si="57"/>
        <v>0</v>
      </c>
      <c r="BQ42" s="47">
        <f t="shared" si="58"/>
        <v>0</v>
      </c>
      <c r="BR42" s="47">
        <f t="shared" si="59"/>
        <v>0</v>
      </c>
      <c r="BS42" s="46">
        <f t="shared" si="60"/>
        <v>0</v>
      </c>
      <c r="BT42" s="46">
        <f t="shared" si="61"/>
        <v>0</v>
      </c>
      <c r="BU42" s="46">
        <f t="shared" si="62"/>
        <v>0</v>
      </c>
      <c r="BV42" s="46">
        <f t="shared" si="63"/>
        <v>0</v>
      </c>
      <c r="BW42" s="90">
        <f t="shared" si="64"/>
        <v>0</v>
      </c>
      <c r="BX42" s="90">
        <f t="shared" si="65"/>
        <v>0</v>
      </c>
      <c r="BY42" s="47">
        <f t="shared" si="66"/>
        <v>0</v>
      </c>
      <c r="BZ42" s="47">
        <f t="shared" si="67"/>
        <v>0</v>
      </c>
      <c r="CA42" s="46">
        <f t="shared" si="68"/>
        <v>0</v>
      </c>
      <c r="CB42" s="46">
        <f t="shared" si="69"/>
        <v>0</v>
      </c>
      <c r="CC42" s="46">
        <f t="shared" si="70"/>
        <v>0</v>
      </c>
      <c r="CD42" s="46">
        <f t="shared" si="71"/>
        <v>0</v>
      </c>
      <c r="CE42" s="90">
        <f t="shared" si="72"/>
        <v>0</v>
      </c>
      <c r="CF42" s="90">
        <f t="shared" si="73"/>
        <v>0</v>
      </c>
      <c r="CG42" s="47">
        <f t="shared" si="74"/>
        <v>0</v>
      </c>
      <c r="CH42" s="47">
        <f t="shared" si="75"/>
        <v>0</v>
      </c>
      <c r="CI42" s="46">
        <f t="shared" si="76"/>
        <v>0</v>
      </c>
      <c r="CJ42" s="46">
        <f t="shared" si="77"/>
        <v>0</v>
      </c>
      <c r="CK42" s="46">
        <f t="shared" si="78"/>
        <v>0</v>
      </c>
      <c r="CL42" s="46">
        <f t="shared" si="79"/>
        <v>0</v>
      </c>
      <c r="CM42" s="90">
        <f t="shared" si="80"/>
        <v>0</v>
      </c>
      <c r="CN42" s="90">
        <f t="shared" si="81"/>
        <v>0</v>
      </c>
      <c r="CO42" s="47">
        <f t="shared" si="82"/>
        <v>0</v>
      </c>
      <c r="CP42" s="47">
        <f t="shared" si="83"/>
        <v>0</v>
      </c>
      <c r="CQ42" s="46">
        <f t="shared" si="84"/>
        <v>0</v>
      </c>
      <c r="CR42" s="46">
        <f t="shared" si="85"/>
        <v>0</v>
      </c>
      <c r="CS42" s="46">
        <f t="shared" si="86"/>
        <v>0</v>
      </c>
      <c r="CT42" s="46">
        <f t="shared" si="87"/>
        <v>0</v>
      </c>
      <c r="CU42" s="90">
        <f t="shared" si="88"/>
        <v>0</v>
      </c>
      <c r="CV42" s="90">
        <f t="shared" si="89"/>
        <v>0</v>
      </c>
      <c r="CW42" s="47">
        <f t="shared" si="90"/>
        <v>0</v>
      </c>
      <c r="CX42" s="47">
        <f t="shared" si="91"/>
        <v>0</v>
      </c>
      <c r="CY42" s="46">
        <f t="shared" si="92"/>
        <v>0</v>
      </c>
      <c r="CZ42" s="46">
        <f t="shared" si="93"/>
        <v>0</v>
      </c>
      <c r="DA42" s="46">
        <f t="shared" si="94"/>
        <v>0</v>
      </c>
      <c r="DB42" s="46">
        <f t="shared" si="95"/>
        <v>0</v>
      </c>
      <c r="DC42" s="90">
        <f t="shared" si="96"/>
        <v>0</v>
      </c>
      <c r="DD42" s="90">
        <f t="shared" si="97"/>
        <v>0</v>
      </c>
      <c r="DE42" s="47">
        <f t="shared" si="98"/>
        <v>0</v>
      </c>
      <c r="DF42" s="47">
        <f t="shared" si="99"/>
        <v>0</v>
      </c>
    </row>
    <row r="43" spans="1:110" x14ac:dyDescent="0.25">
      <c r="A43" s="152"/>
      <c r="B43" s="386"/>
      <c r="C43" s="456"/>
      <c r="D43" s="608"/>
      <c r="E43" s="609"/>
      <c r="F43" s="609"/>
      <c r="G43" s="610"/>
      <c r="H43" s="165"/>
      <c r="I43" s="55"/>
      <c r="J43" s="97"/>
      <c r="K43" s="122">
        <f t="shared" si="0"/>
        <v>0</v>
      </c>
      <c r="L43" s="122">
        <f t="shared" si="1"/>
        <v>0</v>
      </c>
      <c r="M43" s="90">
        <f t="shared" si="2"/>
        <v>0</v>
      </c>
      <c r="N43" s="395">
        <f t="shared" si="3"/>
        <v>1</v>
      </c>
      <c r="O43" s="46">
        <f t="shared" si="4"/>
        <v>0</v>
      </c>
      <c r="P43" s="46">
        <f t="shared" si="5"/>
        <v>0</v>
      </c>
      <c r="Q43" s="46">
        <f t="shared" si="6"/>
        <v>0</v>
      </c>
      <c r="R43" s="46">
        <f t="shared" si="7"/>
        <v>0</v>
      </c>
      <c r="S43" s="90">
        <f t="shared" si="8"/>
        <v>0</v>
      </c>
      <c r="T43" s="403">
        <f t="shared" si="9"/>
        <v>0</v>
      </c>
      <c r="U43" s="47">
        <f t="shared" si="10"/>
        <v>0</v>
      </c>
      <c r="V43" s="47">
        <f t="shared" si="11"/>
        <v>0</v>
      </c>
      <c r="W43" s="47">
        <f t="shared" si="12"/>
        <v>0</v>
      </c>
      <c r="X43" s="46">
        <f t="shared" si="13"/>
        <v>0</v>
      </c>
      <c r="Y43" s="46">
        <f t="shared" si="14"/>
        <v>0</v>
      </c>
      <c r="Z43" s="46">
        <f t="shared" si="15"/>
        <v>0</v>
      </c>
      <c r="AA43" s="90">
        <f t="shared" si="16"/>
        <v>0</v>
      </c>
      <c r="AB43" s="403">
        <f t="shared" si="17"/>
        <v>0</v>
      </c>
      <c r="AC43" s="47">
        <f t="shared" si="18"/>
        <v>0</v>
      </c>
      <c r="AD43" s="47">
        <f t="shared" si="19"/>
        <v>0</v>
      </c>
      <c r="AE43" s="47">
        <f t="shared" si="20"/>
        <v>0</v>
      </c>
      <c r="AF43" s="46">
        <f t="shared" si="21"/>
        <v>0</v>
      </c>
      <c r="AG43" s="46">
        <f t="shared" si="22"/>
        <v>0</v>
      </c>
      <c r="AH43" s="46">
        <f t="shared" si="23"/>
        <v>0</v>
      </c>
      <c r="AI43" s="90">
        <f t="shared" si="24"/>
        <v>0</v>
      </c>
      <c r="AJ43" s="90">
        <f t="shared" si="25"/>
        <v>0</v>
      </c>
      <c r="AK43" s="47">
        <f t="shared" si="26"/>
        <v>0</v>
      </c>
      <c r="AL43" s="47">
        <f t="shared" si="27"/>
        <v>0</v>
      </c>
      <c r="AM43" s="46">
        <f t="shared" si="28"/>
        <v>0</v>
      </c>
      <c r="AN43" s="46">
        <f t="shared" si="29"/>
        <v>0</v>
      </c>
      <c r="AO43" s="46">
        <f t="shared" si="30"/>
        <v>0</v>
      </c>
      <c r="AP43" s="46">
        <f t="shared" si="31"/>
        <v>0</v>
      </c>
      <c r="AQ43" s="90">
        <f t="shared" si="32"/>
        <v>0</v>
      </c>
      <c r="AR43" s="90">
        <f t="shared" si="33"/>
        <v>0</v>
      </c>
      <c r="AS43" s="47">
        <f t="shared" si="34"/>
        <v>0</v>
      </c>
      <c r="AT43" s="47">
        <f t="shared" si="35"/>
        <v>0</v>
      </c>
      <c r="AU43" s="46">
        <f t="shared" si="36"/>
        <v>0</v>
      </c>
      <c r="AV43" s="46">
        <f t="shared" si="37"/>
        <v>0</v>
      </c>
      <c r="AW43" s="46">
        <f t="shared" si="38"/>
        <v>0</v>
      </c>
      <c r="AX43" s="46">
        <f t="shared" si="39"/>
        <v>0</v>
      </c>
      <c r="AY43" s="90">
        <f t="shared" si="40"/>
        <v>0</v>
      </c>
      <c r="AZ43" s="90">
        <f t="shared" si="41"/>
        <v>0</v>
      </c>
      <c r="BA43" s="47">
        <f t="shared" si="42"/>
        <v>0</v>
      </c>
      <c r="BB43" s="47">
        <f t="shared" si="43"/>
        <v>0</v>
      </c>
      <c r="BC43" s="46">
        <f t="shared" si="44"/>
        <v>0</v>
      </c>
      <c r="BD43" s="46">
        <f t="shared" si="45"/>
        <v>0</v>
      </c>
      <c r="BE43" s="46">
        <f t="shared" si="46"/>
        <v>0</v>
      </c>
      <c r="BF43" s="46">
        <f t="shared" si="47"/>
        <v>0</v>
      </c>
      <c r="BG43" s="90">
        <f t="shared" si="48"/>
        <v>0</v>
      </c>
      <c r="BH43" s="90">
        <f t="shared" si="49"/>
        <v>0</v>
      </c>
      <c r="BI43" s="47">
        <f t="shared" si="50"/>
        <v>0</v>
      </c>
      <c r="BJ43" s="47">
        <f t="shared" si="51"/>
        <v>0</v>
      </c>
      <c r="BK43" s="46">
        <f t="shared" si="52"/>
        <v>0</v>
      </c>
      <c r="BL43" s="46">
        <f t="shared" si="53"/>
        <v>0</v>
      </c>
      <c r="BM43" s="46">
        <f t="shared" si="54"/>
        <v>0</v>
      </c>
      <c r="BN43" s="46">
        <f t="shared" si="55"/>
        <v>0</v>
      </c>
      <c r="BO43" s="90">
        <f t="shared" si="56"/>
        <v>0</v>
      </c>
      <c r="BP43" s="90">
        <f t="shared" si="57"/>
        <v>0</v>
      </c>
      <c r="BQ43" s="47">
        <f t="shared" si="58"/>
        <v>0</v>
      </c>
      <c r="BR43" s="47">
        <f t="shared" si="59"/>
        <v>0</v>
      </c>
      <c r="BS43" s="46">
        <f t="shared" si="60"/>
        <v>0</v>
      </c>
      <c r="BT43" s="46">
        <f t="shared" si="61"/>
        <v>0</v>
      </c>
      <c r="BU43" s="46">
        <f t="shared" si="62"/>
        <v>0</v>
      </c>
      <c r="BV43" s="46">
        <f t="shared" si="63"/>
        <v>0</v>
      </c>
      <c r="BW43" s="90">
        <f t="shared" si="64"/>
        <v>0</v>
      </c>
      <c r="BX43" s="90">
        <f t="shared" si="65"/>
        <v>0</v>
      </c>
      <c r="BY43" s="47">
        <f t="shared" si="66"/>
        <v>0</v>
      </c>
      <c r="BZ43" s="47">
        <f t="shared" si="67"/>
        <v>0</v>
      </c>
      <c r="CA43" s="46">
        <f t="shared" si="68"/>
        <v>0</v>
      </c>
      <c r="CB43" s="46">
        <f t="shared" si="69"/>
        <v>0</v>
      </c>
      <c r="CC43" s="46">
        <f t="shared" si="70"/>
        <v>0</v>
      </c>
      <c r="CD43" s="46">
        <f t="shared" si="71"/>
        <v>0</v>
      </c>
      <c r="CE43" s="90">
        <f t="shared" si="72"/>
        <v>0</v>
      </c>
      <c r="CF43" s="90">
        <f t="shared" si="73"/>
        <v>0</v>
      </c>
      <c r="CG43" s="47">
        <f t="shared" si="74"/>
        <v>0</v>
      </c>
      <c r="CH43" s="47">
        <f t="shared" si="75"/>
        <v>0</v>
      </c>
      <c r="CI43" s="46">
        <f t="shared" si="76"/>
        <v>0</v>
      </c>
      <c r="CJ43" s="46">
        <f t="shared" si="77"/>
        <v>0</v>
      </c>
      <c r="CK43" s="46">
        <f t="shared" si="78"/>
        <v>0</v>
      </c>
      <c r="CL43" s="46">
        <f t="shared" si="79"/>
        <v>0</v>
      </c>
      <c r="CM43" s="90">
        <f t="shared" si="80"/>
        <v>0</v>
      </c>
      <c r="CN43" s="90">
        <f t="shared" si="81"/>
        <v>0</v>
      </c>
      <c r="CO43" s="47">
        <f t="shared" si="82"/>
        <v>0</v>
      </c>
      <c r="CP43" s="47">
        <f t="shared" si="83"/>
        <v>0</v>
      </c>
      <c r="CQ43" s="46">
        <f t="shared" si="84"/>
        <v>0</v>
      </c>
      <c r="CR43" s="46">
        <f t="shared" si="85"/>
        <v>0</v>
      </c>
      <c r="CS43" s="46">
        <f t="shared" si="86"/>
        <v>0</v>
      </c>
      <c r="CT43" s="46">
        <f t="shared" si="87"/>
        <v>0</v>
      </c>
      <c r="CU43" s="90">
        <f t="shared" si="88"/>
        <v>0</v>
      </c>
      <c r="CV43" s="90">
        <f t="shared" si="89"/>
        <v>0</v>
      </c>
      <c r="CW43" s="47">
        <f t="shared" si="90"/>
        <v>0</v>
      </c>
      <c r="CX43" s="47">
        <f t="shared" si="91"/>
        <v>0</v>
      </c>
      <c r="CY43" s="46">
        <f t="shared" si="92"/>
        <v>0</v>
      </c>
      <c r="CZ43" s="46">
        <f t="shared" si="93"/>
        <v>0</v>
      </c>
      <c r="DA43" s="46">
        <f t="shared" si="94"/>
        <v>0</v>
      </c>
      <c r="DB43" s="46">
        <f t="shared" si="95"/>
        <v>0</v>
      </c>
      <c r="DC43" s="90">
        <f t="shared" si="96"/>
        <v>0</v>
      </c>
      <c r="DD43" s="90">
        <f t="shared" si="97"/>
        <v>0</v>
      </c>
      <c r="DE43" s="47">
        <f t="shared" si="98"/>
        <v>0</v>
      </c>
      <c r="DF43" s="47">
        <f t="shared" si="99"/>
        <v>0</v>
      </c>
    </row>
    <row r="44" spans="1:110" x14ac:dyDescent="0.25">
      <c r="A44" s="152"/>
      <c r="B44" s="386"/>
      <c r="C44" s="456"/>
      <c r="D44" s="608"/>
      <c r="E44" s="609"/>
      <c r="F44" s="609"/>
      <c r="G44" s="610"/>
      <c r="H44" s="165"/>
      <c r="I44" s="55"/>
      <c r="J44" s="97"/>
      <c r="K44" s="122">
        <f t="shared" si="0"/>
        <v>0</v>
      </c>
      <c r="L44" s="122">
        <f t="shared" si="1"/>
        <v>0</v>
      </c>
      <c r="M44" s="90">
        <f t="shared" si="2"/>
        <v>0</v>
      </c>
      <c r="N44" s="395">
        <f t="shared" si="3"/>
        <v>1</v>
      </c>
      <c r="O44" s="46">
        <f t="shared" si="4"/>
        <v>0</v>
      </c>
      <c r="P44" s="46">
        <f t="shared" si="5"/>
        <v>0</v>
      </c>
      <c r="Q44" s="46">
        <f t="shared" si="6"/>
        <v>0</v>
      </c>
      <c r="R44" s="46">
        <f t="shared" si="7"/>
        <v>0</v>
      </c>
      <c r="S44" s="90">
        <f t="shared" si="8"/>
        <v>0</v>
      </c>
      <c r="T44" s="403">
        <f t="shared" si="9"/>
        <v>0</v>
      </c>
      <c r="U44" s="47">
        <f t="shared" si="10"/>
        <v>0</v>
      </c>
      <c r="V44" s="47">
        <f t="shared" si="11"/>
        <v>0</v>
      </c>
      <c r="W44" s="47">
        <f t="shared" si="12"/>
        <v>0</v>
      </c>
      <c r="X44" s="46">
        <f t="shared" si="13"/>
        <v>0</v>
      </c>
      <c r="Y44" s="46">
        <f t="shared" si="14"/>
        <v>0</v>
      </c>
      <c r="Z44" s="46">
        <f t="shared" si="15"/>
        <v>0</v>
      </c>
      <c r="AA44" s="90">
        <f t="shared" si="16"/>
        <v>0</v>
      </c>
      <c r="AB44" s="403">
        <f t="shared" si="17"/>
        <v>0</v>
      </c>
      <c r="AC44" s="47">
        <f t="shared" si="18"/>
        <v>0</v>
      </c>
      <c r="AD44" s="47">
        <f t="shared" si="19"/>
        <v>0</v>
      </c>
      <c r="AE44" s="47">
        <f t="shared" si="20"/>
        <v>0</v>
      </c>
      <c r="AF44" s="46">
        <f t="shared" si="21"/>
        <v>0</v>
      </c>
      <c r="AG44" s="46">
        <f t="shared" si="22"/>
        <v>0</v>
      </c>
      <c r="AH44" s="46">
        <f t="shared" si="23"/>
        <v>0</v>
      </c>
      <c r="AI44" s="90">
        <f t="shared" si="24"/>
        <v>0</v>
      </c>
      <c r="AJ44" s="90">
        <f t="shared" si="25"/>
        <v>0</v>
      </c>
      <c r="AK44" s="47">
        <f t="shared" si="26"/>
        <v>0</v>
      </c>
      <c r="AL44" s="47">
        <f t="shared" si="27"/>
        <v>0</v>
      </c>
      <c r="AM44" s="46">
        <f t="shared" si="28"/>
        <v>0</v>
      </c>
      <c r="AN44" s="46">
        <f t="shared" si="29"/>
        <v>0</v>
      </c>
      <c r="AO44" s="46">
        <f t="shared" si="30"/>
        <v>0</v>
      </c>
      <c r="AP44" s="46">
        <f t="shared" si="31"/>
        <v>0</v>
      </c>
      <c r="AQ44" s="90">
        <f t="shared" si="32"/>
        <v>0</v>
      </c>
      <c r="AR44" s="90">
        <f t="shared" si="33"/>
        <v>0</v>
      </c>
      <c r="AS44" s="47">
        <f t="shared" si="34"/>
        <v>0</v>
      </c>
      <c r="AT44" s="47">
        <f t="shared" si="35"/>
        <v>0</v>
      </c>
      <c r="AU44" s="46">
        <f t="shared" si="36"/>
        <v>0</v>
      </c>
      <c r="AV44" s="46">
        <f t="shared" si="37"/>
        <v>0</v>
      </c>
      <c r="AW44" s="46">
        <f t="shared" si="38"/>
        <v>0</v>
      </c>
      <c r="AX44" s="46">
        <f t="shared" si="39"/>
        <v>0</v>
      </c>
      <c r="AY44" s="90">
        <f t="shared" si="40"/>
        <v>0</v>
      </c>
      <c r="AZ44" s="90">
        <f t="shared" si="41"/>
        <v>0</v>
      </c>
      <c r="BA44" s="47">
        <f t="shared" si="42"/>
        <v>0</v>
      </c>
      <c r="BB44" s="47">
        <f t="shared" si="43"/>
        <v>0</v>
      </c>
      <c r="BC44" s="46">
        <f t="shared" si="44"/>
        <v>0</v>
      </c>
      <c r="BD44" s="46">
        <f t="shared" si="45"/>
        <v>0</v>
      </c>
      <c r="BE44" s="46">
        <f t="shared" si="46"/>
        <v>0</v>
      </c>
      <c r="BF44" s="46">
        <f t="shared" si="47"/>
        <v>0</v>
      </c>
      <c r="BG44" s="90">
        <f t="shared" si="48"/>
        <v>0</v>
      </c>
      <c r="BH44" s="90">
        <f t="shared" si="49"/>
        <v>0</v>
      </c>
      <c r="BI44" s="47">
        <f t="shared" si="50"/>
        <v>0</v>
      </c>
      <c r="BJ44" s="47">
        <f t="shared" si="51"/>
        <v>0</v>
      </c>
      <c r="BK44" s="46">
        <f t="shared" si="52"/>
        <v>0</v>
      </c>
      <c r="BL44" s="46">
        <f t="shared" si="53"/>
        <v>0</v>
      </c>
      <c r="BM44" s="46">
        <f t="shared" si="54"/>
        <v>0</v>
      </c>
      <c r="BN44" s="46">
        <f t="shared" si="55"/>
        <v>0</v>
      </c>
      <c r="BO44" s="90">
        <f t="shared" si="56"/>
        <v>0</v>
      </c>
      <c r="BP44" s="90">
        <f t="shared" si="57"/>
        <v>0</v>
      </c>
      <c r="BQ44" s="47">
        <f t="shared" si="58"/>
        <v>0</v>
      </c>
      <c r="BR44" s="47">
        <f t="shared" si="59"/>
        <v>0</v>
      </c>
      <c r="BS44" s="46">
        <f t="shared" si="60"/>
        <v>0</v>
      </c>
      <c r="BT44" s="46">
        <f t="shared" si="61"/>
        <v>0</v>
      </c>
      <c r="BU44" s="46">
        <f t="shared" si="62"/>
        <v>0</v>
      </c>
      <c r="BV44" s="46">
        <f t="shared" si="63"/>
        <v>0</v>
      </c>
      <c r="BW44" s="90">
        <f t="shared" si="64"/>
        <v>0</v>
      </c>
      <c r="BX44" s="90">
        <f t="shared" si="65"/>
        <v>0</v>
      </c>
      <c r="BY44" s="47">
        <f t="shared" si="66"/>
        <v>0</v>
      </c>
      <c r="BZ44" s="47">
        <f t="shared" si="67"/>
        <v>0</v>
      </c>
      <c r="CA44" s="46">
        <f t="shared" si="68"/>
        <v>0</v>
      </c>
      <c r="CB44" s="46">
        <f t="shared" si="69"/>
        <v>0</v>
      </c>
      <c r="CC44" s="46">
        <f t="shared" si="70"/>
        <v>0</v>
      </c>
      <c r="CD44" s="46">
        <f t="shared" si="71"/>
        <v>0</v>
      </c>
      <c r="CE44" s="90">
        <f t="shared" si="72"/>
        <v>0</v>
      </c>
      <c r="CF44" s="90">
        <f t="shared" si="73"/>
        <v>0</v>
      </c>
      <c r="CG44" s="47">
        <f t="shared" si="74"/>
        <v>0</v>
      </c>
      <c r="CH44" s="47">
        <f t="shared" si="75"/>
        <v>0</v>
      </c>
      <c r="CI44" s="46">
        <f t="shared" si="76"/>
        <v>0</v>
      </c>
      <c r="CJ44" s="46">
        <f t="shared" si="77"/>
        <v>0</v>
      </c>
      <c r="CK44" s="46">
        <f t="shared" si="78"/>
        <v>0</v>
      </c>
      <c r="CL44" s="46">
        <f t="shared" si="79"/>
        <v>0</v>
      </c>
      <c r="CM44" s="90">
        <f t="shared" si="80"/>
        <v>0</v>
      </c>
      <c r="CN44" s="90">
        <f t="shared" si="81"/>
        <v>0</v>
      </c>
      <c r="CO44" s="47">
        <f t="shared" si="82"/>
        <v>0</v>
      </c>
      <c r="CP44" s="47">
        <f t="shared" si="83"/>
        <v>0</v>
      </c>
      <c r="CQ44" s="46">
        <f t="shared" si="84"/>
        <v>0</v>
      </c>
      <c r="CR44" s="46">
        <f t="shared" si="85"/>
        <v>0</v>
      </c>
      <c r="CS44" s="46">
        <f t="shared" si="86"/>
        <v>0</v>
      </c>
      <c r="CT44" s="46">
        <f t="shared" si="87"/>
        <v>0</v>
      </c>
      <c r="CU44" s="90">
        <f t="shared" si="88"/>
        <v>0</v>
      </c>
      <c r="CV44" s="90">
        <f t="shared" si="89"/>
        <v>0</v>
      </c>
      <c r="CW44" s="47">
        <f t="shared" si="90"/>
        <v>0</v>
      </c>
      <c r="CX44" s="47">
        <f t="shared" si="91"/>
        <v>0</v>
      </c>
      <c r="CY44" s="46">
        <f t="shared" si="92"/>
        <v>0</v>
      </c>
      <c r="CZ44" s="46">
        <f t="shared" si="93"/>
        <v>0</v>
      </c>
      <c r="DA44" s="46">
        <f t="shared" si="94"/>
        <v>0</v>
      </c>
      <c r="DB44" s="46">
        <f t="shared" si="95"/>
        <v>0</v>
      </c>
      <c r="DC44" s="90">
        <f t="shared" si="96"/>
        <v>0</v>
      </c>
      <c r="DD44" s="90">
        <f t="shared" si="97"/>
        <v>0</v>
      </c>
      <c r="DE44" s="47">
        <f t="shared" si="98"/>
        <v>0</v>
      </c>
      <c r="DF44" s="47">
        <f t="shared" si="99"/>
        <v>0</v>
      </c>
    </row>
    <row r="45" spans="1:110" x14ac:dyDescent="0.25">
      <c r="A45" s="152"/>
      <c r="B45" s="386"/>
      <c r="C45" s="456"/>
      <c r="D45" s="608"/>
      <c r="E45" s="609"/>
      <c r="F45" s="609"/>
      <c r="G45" s="610"/>
      <c r="H45" s="165"/>
      <c r="I45" s="55"/>
      <c r="J45" s="97"/>
      <c r="K45" s="122">
        <f t="shared" si="0"/>
        <v>0</v>
      </c>
      <c r="L45" s="122">
        <f t="shared" si="1"/>
        <v>0</v>
      </c>
      <c r="M45" s="90">
        <f t="shared" si="2"/>
        <v>0</v>
      </c>
      <c r="N45" s="395">
        <f t="shared" si="3"/>
        <v>1</v>
      </c>
      <c r="O45" s="46">
        <f t="shared" si="4"/>
        <v>0</v>
      </c>
      <c r="P45" s="46">
        <f t="shared" si="5"/>
        <v>0</v>
      </c>
      <c r="Q45" s="46">
        <f t="shared" si="6"/>
        <v>0</v>
      </c>
      <c r="R45" s="46">
        <f t="shared" si="7"/>
        <v>0</v>
      </c>
      <c r="S45" s="90">
        <f t="shared" si="8"/>
        <v>0</v>
      </c>
      <c r="T45" s="403">
        <f t="shared" si="9"/>
        <v>0</v>
      </c>
      <c r="U45" s="47">
        <f t="shared" si="10"/>
        <v>0</v>
      </c>
      <c r="V45" s="47">
        <f t="shared" si="11"/>
        <v>0</v>
      </c>
      <c r="W45" s="47">
        <f t="shared" si="12"/>
        <v>0</v>
      </c>
      <c r="X45" s="46">
        <f t="shared" si="13"/>
        <v>0</v>
      </c>
      <c r="Y45" s="46">
        <f t="shared" si="14"/>
        <v>0</v>
      </c>
      <c r="Z45" s="46">
        <f t="shared" si="15"/>
        <v>0</v>
      </c>
      <c r="AA45" s="90">
        <f t="shared" si="16"/>
        <v>0</v>
      </c>
      <c r="AB45" s="403">
        <f t="shared" si="17"/>
        <v>0</v>
      </c>
      <c r="AC45" s="47">
        <f t="shared" si="18"/>
        <v>0</v>
      </c>
      <c r="AD45" s="47">
        <f t="shared" si="19"/>
        <v>0</v>
      </c>
      <c r="AE45" s="47">
        <f t="shared" si="20"/>
        <v>0</v>
      </c>
      <c r="AF45" s="46">
        <f t="shared" si="21"/>
        <v>0</v>
      </c>
      <c r="AG45" s="46">
        <f t="shared" si="22"/>
        <v>0</v>
      </c>
      <c r="AH45" s="46">
        <f t="shared" si="23"/>
        <v>0</v>
      </c>
      <c r="AI45" s="90">
        <f t="shared" si="24"/>
        <v>0</v>
      </c>
      <c r="AJ45" s="90">
        <f t="shared" si="25"/>
        <v>0</v>
      </c>
      <c r="AK45" s="47">
        <f t="shared" si="26"/>
        <v>0</v>
      </c>
      <c r="AL45" s="47">
        <f t="shared" si="27"/>
        <v>0</v>
      </c>
      <c r="AM45" s="46">
        <f t="shared" si="28"/>
        <v>0</v>
      </c>
      <c r="AN45" s="46">
        <f t="shared" si="29"/>
        <v>0</v>
      </c>
      <c r="AO45" s="46">
        <f t="shared" si="30"/>
        <v>0</v>
      </c>
      <c r="AP45" s="46">
        <f t="shared" si="31"/>
        <v>0</v>
      </c>
      <c r="AQ45" s="90">
        <f t="shared" si="32"/>
        <v>0</v>
      </c>
      <c r="AR45" s="90">
        <f t="shared" si="33"/>
        <v>0</v>
      </c>
      <c r="AS45" s="47">
        <f t="shared" si="34"/>
        <v>0</v>
      </c>
      <c r="AT45" s="47">
        <f t="shared" si="35"/>
        <v>0</v>
      </c>
      <c r="AU45" s="46">
        <f t="shared" si="36"/>
        <v>0</v>
      </c>
      <c r="AV45" s="46">
        <f t="shared" si="37"/>
        <v>0</v>
      </c>
      <c r="AW45" s="46">
        <f t="shared" si="38"/>
        <v>0</v>
      </c>
      <c r="AX45" s="46">
        <f t="shared" si="39"/>
        <v>0</v>
      </c>
      <c r="AY45" s="90">
        <f t="shared" si="40"/>
        <v>0</v>
      </c>
      <c r="AZ45" s="90">
        <f t="shared" si="41"/>
        <v>0</v>
      </c>
      <c r="BA45" s="47">
        <f t="shared" si="42"/>
        <v>0</v>
      </c>
      <c r="BB45" s="47">
        <f t="shared" si="43"/>
        <v>0</v>
      </c>
      <c r="BC45" s="46">
        <f t="shared" si="44"/>
        <v>0</v>
      </c>
      <c r="BD45" s="46">
        <f t="shared" si="45"/>
        <v>0</v>
      </c>
      <c r="BE45" s="46">
        <f t="shared" si="46"/>
        <v>0</v>
      </c>
      <c r="BF45" s="46">
        <f t="shared" si="47"/>
        <v>0</v>
      </c>
      <c r="BG45" s="90">
        <f t="shared" si="48"/>
        <v>0</v>
      </c>
      <c r="BH45" s="90">
        <f t="shared" si="49"/>
        <v>0</v>
      </c>
      <c r="BI45" s="47">
        <f t="shared" si="50"/>
        <v>0</v>
      </c>
      <c r="BJ45" s="47">
        <f t="shared" si="51"/>
        <v>0</v>
      </c>
      <c r="BK45" s="46">
        <f t="shared" si="52"/>
        <v>0</v>
      </c>
      <c r="BL45" s="46">
        <f t="shared" si="53"/>
        <v>0</v>
      </c>
      <c r="BM45" s="46">
        <f t="shared" si="54"/>
        <v>0</v>
      </c>
      <c r="BN45" s="46">
        <f t="shared" si="55"/>
        <v>0</v>
      </c>
      <c r="BO45" s="90">
        <f t="shared" si="56"/>
        <v>0</v>
      </c>
      <c r="BP45" s="90">
        <f t="shared" si="57"/>
        <v>0</v>
      </c>
      <c r="BQ45" s="47">
        <f t="shared" si="58"/>
        <v>0</v>
      </c>
      <c r="BR45" s="47">
        <f t="shared" si="59"/>
        <v>0</v>
      </c>
      <c r="BS45" s="46">
        <f t="shared" si="60"/>
        <v>0</v>
      </c>
      <c r="BT45" s="46">
        <f t="shared" si="61"/>
        <v>0</v>
      </c>
      <c r="BU45" s="46">
        <f t="shared" si="62"/>
        <v>0</v>
      </c>
      <c r="BV45" s="46">
        <f t="shared" si="63"/>
        <v>0</v>
      </c>
      <c r="BW45" s="90">
        <f t="shared" si="64"/>
        <v>0</v>
      </c>
      <c r="BX45" s="90">
        <f t="shared" si="65"/>
        <v>0</v>
      </c>
      <c r="BY45" s="47">
        <f t="shared" si="66"/>
        <v>0</v>
      </c>
      <c r="BZ45" s="47">
        <f t="shared" si="67"/>
        <v>0</v>
      </c>
      <c r="CA45" s="46">
        <f t="shared" si="68"/>
        <v>0</v>
      </c>
      <c r="CB45" s="46">
        <f t="shared" si="69"/>
        <v>0</v>
      </c>
      <c r="CC45" s="46">
        <f t="shared" si="70"/>
        <v>0</v>
      </c>
      <c r="CD45" s="46">
        <f t="shared" si="71"/>
        <v>0</v>
      </c>
      <c r="CE45" s="90">
        <f t="shared" si="72"/>
        <v>0</v>
      </c>
      <c r="CF45" s="90">
        <f t="shared" si="73"/>
        <v>0</v>
      </c>
      <c r="CG45" s="47">
        <f t="shared" si="74"/>
        <v>0</v>
      </c>
      <c r="CH45" s="47">
        <f t="shared" si="75"/>
        <v>0</v>
      </c>
      <c r="CI45" s="46">
        <f t="shared" si="76"/>
        <v>0</v>
      </c>
      <c r="CJ45" s="46">
        <f t="shared" si="77"/>
        <v>0</v>
      </c>
      <c r="CK45" s="46">
        <f t="shared" si="78"/>
        <v>0</v>
      </c>
      <c r="CL45" s="46">
        <f t="shared" si="79"/>
        <v>0</v>
      </c>
      <c r="CM45" s="90">
        <f t="shared" si="80"/>
        <v>0</v>
      </c>
      <c r="CN45" s="90">
        <f t="shared" si="81"/>
        <v>0</v>
      </c>
      <c r="CO45" s="47">
        <f t="shared" si="82"/>
        <v>0</v>
      </c>
      <c r="CP45" s="47">
        <f t="shared" si="83"/>
        <v>0</v>
      </c>
      <c r="CQ45" s="46">
        <f t="shared" si="84"/>
        <v>0</v>
      </c>
      <c r="CR45" s="46">
        <f t="shared" si="85"/>
        <v>0</v>
      </c>
      <c r="CS45" s="46">
        <f t="shared" si="86"/>
        <v>0</v>
      </c>
      <c r="CT45" s="46">
        <f t="shared" si="87"/>
        <v>0</v>
      </c>
      <c r="CU45" s="90">
        <f t="shared" si="88"/>
        <v>0</v>
      </c>
      <c r="CV45" s="90">
        <f t="shared" si="89"/>
        <v>0</v>
      </c>
      <c r="CW45" s="47">
        <f t="shared" si="90"/>
        <v>0</v>
      </c>
      <c r="CX45" s="47">
        <f t="shared" si="91"/>
        <v>0</v>
      </c>
      <c r="CY45" s="46">
        <f t="shared" si="92"/>
        <v>0</v>
      </c>
      <c r="CZ45" s="46">
        <f t="shared" si="93"/>
        <v>0</v>
      </c>
      <c r="DA45" s="46">
        <f t="shared" si="94"/>
        <v>0</v>
      </c>
      <c r="DB45" s="46">
        <f t="shared" si="95"/>
        <v>0</v>
      </c>
      <c r="DC45" s="90">
        <f t="shared" si="96"/>
        <v>0</v>
      </c>
      <c r="DD45" s="90">
        <f t="shared" si="97"/>
        <v>0</v>
      </c>
      <c r="DE45" s="47">
        <f t="shared" si="98"/>
        <v>0</v>
      </c>
      <c r="DF45" s="47">
        <f t="shared" si="99"/>
        <v>0</v>
      </c>
    </row>
    <row r="46" spans="1:110" x14ac:dyDescent="0.25">
      <c r="A46" s="152"/>
      <c r="B46" s="386"/>
      <c r="C46" s="456"/>
      <c r="D46" s="608"/>
      <c r="E46" s="609"/>
      <c r="F46" s="609"/>
      <c r="G46" s="610"/>
      <c r="H46" s="165"/>
      <c r="I46" s="55"/>
      <c r="J46" s="97"/>
      <c r="K46" s="122">
        <f t="shared" si="0"/>
        <v>0</v>
      </c>
      <c r="L46" s="122">
        <f t="shared" si="1"/>
        <v>0</v>
      </c>
      <c r="M46" s="90">
        <f t="shared" si="2"/>
        <v>0</v>
      </c>
      <c r="N46" s="395">
        <f t="shared" si="3"/>
        <v>1</v>
      </c>
      <c r="O46" s="46">
        <f t="shared" si="4"/>
        <v>0</v>
      </c>
      <c r="P46" s="46">
        <f t="shared" si="5"/>
        <v>0</v>
      </c>
      <c r="Q46" s="46">
        <f t="shared" si="6"/>
        <v>0</v>
      </c>
      <c r="R46" s="46">
        <f t="shared" si="7"/>
        <v>0</v>
      </c>
      <c r="S46" s="90">
        <f t="shared" si="8"/>
        <v>0</v>
      </c>
      <c r="T46" s="403">
        <f t="shared" si="9"/>
        <v>0</v>
      </c>
      <c r="U46" s="47">
        <f t="shared" si="10"/>
        <v>0</v>
      </c>
      <c r="V46" s="47">
        <f t="shared" si="11"/>
        <v>0</v>
      </c>
      <c r="W46" s="47">
        <f t="shared" si="12"/>
        <v>0</v>
      </c>
      <c r="X46" s="46">
        <f t="shared" si="13"/>
        <v>0</v>
      </c>
      <c r="Y46" s="46">
        <f t="shared" si="14"/>
        <v>0</v>
      </c>
      <c r="Z46" s="46">
        <f t="shared" si="15"/>
        <v>0</v>
      </c>
      <c r="AA46" s="90">
        <f t="shared" si="16"/>
        <v>0</v>
      </c>
      <c r="AB46" s="403">
        <f t="shared" si="17"/>
        <v>0</v>
      </c>
      <c r="AC46" s="47">
        <f t="shared" si="18"/>
        <v>0</v>
      </c>
      <c r="AD46" s="47">
        <f t="shared" si="19"/>
        <v>0</v>
      </c>
      <c r="AE46" s="47">
        <f t="shared" si="20"/>
        <v>0</v>
      </c>
      <c r="AF46" s="46">
        <f t="shared" si="21"/>
        <v>0</v>
      </c>
      <c r="AG46" s="46">
        <f t="shared" si="22"/>
        <v>0</v>
      </c>
      <c r="AH46" s="46">
        <f t="shared" si="23"/>
        <v>0</v>
      </c>
      <c r="AI46" s="90">
        <f t="shared" si="24"/>
        <v>0</v>
      </c>
      <c r="AJ46" s="90">
        <f t="shared" si="25"/>
        <v>0</v>
      </c>
      <c r="AK46" s="47">
        <f t="shared" si="26"/>
        <v>0</v>
      </c>
      <c r="AL46" s="47">
        <f t="shared" si="27"/>
        <v>0</v>
      </c>
      <c r="AM46" s="46">
        <f t="shared" si="28"/>
        <v>0</v>
      </c>
      <c r="AN46" s="46">
        <f t="shared" si="29"/>
        <v>0</v>
      </c>
      <c r="AO46" s="46">
        <f t="shared" si="30"/>
        <v>0</v>
      </c>
      <c r="AP46" s="46">
        <f t="shared" si="31"/>
        <v>0</v>
      </c>
      <c r="AQ46" s="90">
        <f t="shared" si="32"/>
        <v>0</v>
      </c>
      <c r="AR46" s="90">
        <f t="shared" si="33"/>
        <v>0</v>
      </c>
      <c r="AS46" s="47">
        <f t="shared" si="34"/>
        <v>0</v>
      </c>
      <c r="AT46" s="47">
        <f t="shared" si="35"/>
        <v>0</v>
      </c>
      <c r="AU46" s="46">
        <f t="shared" si="36"/>
        <v>0</v>
      </c>
      <c r="AV46" s="46">
        <f t="shared" si="37"/>
        <v>0</v>
      </c>
      <c r="AW46" s="46">
        <f t="shared" si="38"/>
        <v>0</v>
      </c>
      <c r="AX46" s="46">
        <f t="shared" si="39"/>
        <v>0</v>
      </c>
      <c r="AY46" s="90">
        <f t="shared" si="40"/>
        <v>0</v>
      </c>
      <c r="AZ46" s="90">
        <f t="shared" si="41"/>
        <v>0</v>
      </c>
      <c r="BA46" s="47">
        <f t="shared" si="42"/>
        <v>0</v>
      </c>
      <c r="BB46" s="47">
        <f t="shared" si="43"/>
        <v>0</v>
      </c>
      <c r="BC46" s="46">
        <f t="shared" si="44"/>
        <v>0</v>
      </c>
      <c r="BD46" s="46">
        <f t="shared" si="45"/>
        <v>0</v>
      </c>
      <c r="BE46" s="46">
        <f t="shared" si="46"/>
        <v>0</v>
      </c>
      <c r="BF46" s="46">
        <f t="shared" si="47"/>
        <v>0</v>
      </c>
      <c r="BG46" s="90">
        <f t="shared" si="48"/>
        <v>0</v>
      </c>
      <c r="BH46" s="90">
        <f t="shared" si="49"/>
        <v>0</v>
      </c>
      <c r="BI46" s="47">
        <f t="shared" si="50"/>
        <v>0</v>
      </c>
      <c r="BJ46" s="47">
        <f t="shared" si="51"/>
        <v>0</v>
      </c>
      <c r="BK46" s="46">
        <f t="shared" si="52"/>
        <v>0</v>
      </c>
      <c r="BL46" s="46">
        <f t="shared" si="53"/>
        <v>0</v>
      </c>
      <c r="BM46" s="46">
        <f t="shared" si="54"/>
        <v>0</v>
      </c>
      <c r="BN46" s="46">
        <f t="shared" si="55"/>
        <v>0</v>
      </c>
      <c r="BO46" s="90">
        <f t="shared" si="56"/>
        <v>0</v>
      </c>
      <c r="BP46" s="90">
        <f t="shared" si="57"/>
        <v>0</v>
      </c>
      <c r="BQ46" s="47">
        <f t="shared" si="58"/>
        <v>0</v>
      </c>
      <c r="BR46" s="47">
        <f t="shared" si="59"/>
        <v>0</v>
      </c>
      <c r="BS46" s="46">
        <f t="shared" si="60"/>
        <v>0</v>
      </c>
      <c r="BT46" s="46">
        <f t="shared" si="61"/>
        <v>0</v>
      </c>
      <c r="BU46" s="46">
        <f t="shared" si="62"/>
        <v>0</v>
      </c>
      <c r="BV46" s="46">
        <f t="shared" si="63"/>
        <v>0</v>
      </c>
      <c r="BW46" s="90">
        <f t="shared" si="64"/>
        <v>0</v>
      </c>
      <c r="BX46" s="90">
        <f t="shared" si="65"/>
        <v>0</v>
      </c>
      <c r="BY46" s="47">
        <f t="shared" si="66"/>
        <v>0</v>
      </c>
      <c r="BZ46" s="47">
        <f t="shared" si="67"/>
        <v>0</v>
      </c>
      <c r="CA46" s="46">
        <f t="shared" si="68"/>
        <v>0</v>
      </c>
      <c r="CB46" s="46">
        <f t="shared" si="69"/>
        <v>0</v>
      </c>
      <c r="CC46" s="46">
        <f t="shared" si="70"/>
        <v>0</v>
      </c>
      <c r="CD46" s="46">
        <f t="shared" si="71"/>
        <v>0</v>
      </c>
      <c r="CE46" s="90">
        <f t="shared" si="72"/>
        <v>0</v>
      </c>
      <c r="CF46" s="90">
        <f t="shared" si="73"/>
        <v>0</v>
      </c>
      <c r="CG46" s="47">
        <f t="shared" si="74"/>
        <v>0</v>
      </c>
      <c r="CH46" s="47">
        <f t="shared" si="75"/>
        <v>0</v>
      </c>
      <c r="CI46" s="46">
        <f t="shared" si="76"/>
        <v>0</v>
      </c>
      <c r="CJ46" s="46">
        <f t="shared" si="77"/>
        <v>0</v>
      </c>
      <c r="CK46" s="46">
        <f t="shared" si="78"/>
        <v>0</v>
      </c>
      <c r="CL46" s="46">
        <f t="shared" si="79"/>
        <v>0</v>
      </c>
      <c r="CM46" s="90">
        <f t="shared" si="80"/>
        <v>0</v>
      </c>
      <c r="CN46" s="90">
        <f t="shared" si="81"/>
        <v>0</v>
      </c>
      <c r="CO46" s="47">
        <f t="shared" si="82"/>
        <v>0</v>
      </c>
      <c r="CP46" s="47">
        <f t="shared" si="83"/>
        <v>0</v>
      </c>
      <c r="CQ46" s="46">
        <f t="shared" si="84"/>
        <v>0</v>
      </c>
      <c r="CR46" s="46">
        <f t="shared" si="85"/>
        <v>0</v>
      </c>
      <c r="CS46" s="46">
        <f t="shared" si="86"/>
        <v>0</v>
      </c>
      <c r="CT46" s="46">
        <f t="shared" si="87"/>
        <v>0</v>
      </c>
      <c r="CU46" s="90">
        <f t="shared" si="88"/>
        <v>0</v>
      </c>
      <c r="CV46" s="90">
        <f t="shared" si="89"/>
        <v>0</v>
      </c>
      <c r="CW46" s="47">
        <f t="shared" si="90"/>
        <v>0</v>
      </c>
      <c r="CX46" s="47">
        <f t="shared" si="91"/>
        <v>0</v>
      </c>
      <c r="CY46" s="46">
        <f t="shared" si="92"/>
        <v>0</v>
      </c>
      <c r="CZ46" s="46">
        <f t="shared" si="93"/>
        <v>0</v>
      </c>
      <c r="DA46" s="46">
        <f t="shared" si="94"/>
        <v>0</v>
      </c>
      <c r="DB46" s="46">
        <f t="shared" si="95"/>
        <v>0</v>
      </c>
      <c r="DC46" s="90">
        <f t="shared" si="96"/>
        <v>0</v>
      </c>
      <c r="DD46" s="90">
        <f t="shared" si="97"/>
        <v>0</v>
      </c>
      <c r="DE46" s="47">
        <f t="shared" si="98"/>
        <v>0</v>
      </c>
      <c r="DF46" s="47">
        <f t="shared" si="99"/>
        <v>0</v>
      </c>
    </row>
    <row r="47" spans="1:110" x14ac:dyDescent="0.25">
      <c r="A47" s="152"/>
      <c r="B47" s="386"/>
      <c r="C47" s="456"/>
      <c r="D47" s="608"/>
      <c r="E47" s="609"/>
      <c r="F47" s="609"/>
      <c r="G47" s="610"/>
      <c r="H47" s="165"/>
      <c r="I47" s="55"/>
      <c r="J47" s="97"/>
      <c r="K47" s="122">
        <f t="shared" si="0"/>
        <v>0</v>
      </c>
      <c r="L47" s="122">
        <f t="shared" si="1"/>
        <v>0</v>
      </c>
      <c r="M47" s="90">
        <f t="shared" si="2"/>
        <v>0</v>
      </c>
      <c r="N47" s="395">
        <f t="shared" si="3"/>
        <v>1</v>
      </c>
      <c r="O47" s="46">
        <f t="shared" si="4"/>
        <v>0</v>
      </c>
      <c r="P47" s="46">
        <f t="shared" si="5"/>
        <v>0</v>
      </c>
      <c r="Q47" s="46">
        <f t="shared" si="6"/>
        <v>0</v>
      </c>
      <c r="R47" s="46">
        <f t="shared" si="7"/>
        <v>0</v>
      </c>
      <c r="S47" s="90">
        <f t="shared" si="8"/>
        <v>0</v>
      </c>
      <c r="T47" s="403">
        <f t="shared" si="9"/>
        <v>0</v>
      </c>
      <c r="U47" s="47">
        <f t="shared" si="10"/>
        <v>0</v>
      </c>
      <c r="V47" s="47">
        <f t="shared" si="11"/>
        <v>0</v>
      </c>
      <c r="W47" s="47">
        <f t="shared" si="12"/>
        <v>0</v>
      </c>
      <c r="X47" s="46">
        <f t="shared" si="13"/>
        <v>0</v>
      </c>
      <c r="Y47" s="46">
        <f t="shared" si="14"/>
        <v>0</v>
      </c>
      <c r="Z47" s="46">
        <f t="shared" si="15"/>
        <v>0</v>
      </c>
      <c r="AA47" s="90">
        <f t="shared" si="16"/>
        <v>0</v>
      </c>
      <c r="AB47" s="403">
        <f t="shared" si="17"/>
        <v>0</v>
      </c>
      <c r="AC47" s="47">
        <f t="shared" si="18"/>
        <v>0</v>
      </c>
      <c r="AD47" s="47">
        <f t="shared" si="19"/>
        <v>0</v>
      </c>
      <c r="AE47" s="47">
        <f t="shared" si="20"/>
        <v>0</v>
      </c>
      <c r="AF47" s="46">
        <f t="shared" si="21"/>
        <v>0</v>
      </c>
      <c r="AG47" s="46">
        <f t="shared" si="22"/>
        <v>0</v>
      </c>
      <c r="AH47" s="46">
        <f t="shared" si="23"/>
        <v>0</v>
      </c>
      <c r="AI47" s="90">
        <f t="shared" si="24"/>
        <v>0</v>
      </c>
      <c r="AJ47" s="90">
        <f t="shared" si="25"/>
        <v>0</v>
      </c>
      <c r="AK47" s="47">
        <f t="shared" si="26"/>
        <v>0</v>
      </c>
      <c r="AL47" s="47">
        <f t="shared" si="27"/>
        <v>0</v>
      </c>
      <c r="AM47" s="46">
        <f t="shared" si="28"/>
        <v>0</v>
      </c>
      <c r="AN47" s="46">
        <f t="shared" si="29"/>
        <v>0</v>
      </c>
      <c r="AO47" s="46">
        <f t="shared" si="30"/>
        <v>0</v>
      </c>
      <c r="AP47" s="46">
        <f t="shared" si="31"/>
        <v>0</v>
      </c>
      <c r="AQ47" s="90">
        <f t="shared" si="32"/>
        <v>0</v>
      </c>
      <c r="AR47" s="90">
        <f t="shared" si="33"/>
        <v>0</v>
      </c>
      <c r="AS47" s="47">
        <f t="shared" si="34"/>
        <v>0</v>
      </c>
      <c r="AT47" s="47">
        <f t="shared" si="35"/>
        <v>0</v>
      </c>
      <c r="AU47" s="46">
        <f t="shared" si="36"/>
        <v>0</v>
      </c>
      <c r="AV47" s="46">
        <f t="shared" si="37"/>
        <v>0</v>
      </c>
      <c r="AW47" s="46">
        <f t="shared" si="38"/>
        <v>0</v>
      </c>
      <c r="AX47" s="46">
        <f t="shared" si="39"/>
        <v>0</v>
      </c>
      <c r="AY47" s="90">
        <f t="shared" si="40"/>
        <v>0</v>
      </c>
      <c r="AZ47" s="90">
        <f t="shared" si="41"/>
        <v>0</v>
      </c>
      <c r="BA47" s="47">
        <f t="shared" si="42"/>
        <v>0</v>
      </c>
      <c r="BB47" s="47">
        <f t="shared" si="43"/>
        <v>0</v>
      </c>
      <c r="BC47" s="46">
        <f t="shared" si="44"/>
        <v>0</v>
      </c>
      <c r="BD47" s="46">
        <f t="shared" si="45"/>
        <v>0</v>
      </c>
      <c r="BE47" s="46">
        <f t="shared" si="46"/>
        <v>0</v>
      </c>
      <c r="BF47" s="46">
        <f t="shared" si="47"/>
        <v>0</v>
      </c>
      <c r="BG47" s="90">
        <f t="shared" si="48"/>
        <v>0</v>
      </c>
      <c r="BH47" s="90">
        <f t="shared" si="49"/>
        <v>0</v>
      </c>
      <c r="BI47" s="47">
        <f t="shared" si="50"/>
        <v>0</v>
      </c>
      <c r="BJ47" s="47">
        <f t="shared" si="51"/>
        <v>0</v>
      </c>
      <c r="BK47" s="46">
        <f t="shared" si="52"/>
        <v>0</v>
      </c>
      <c r="BL47" s="46">
        <f t="shared" si="53"/>
        <v>0</v>
      </c>
      <c r="BM47" s="46">
        <f t="shared" si="54"/>
        <v>0</v>
      </c>
      <c r="BN47" s="46">
        <f t="shared" si="55"/>
        <v>0</v>
      </c>
      <c r="BO47" s="90">
        <f t="shared" si="56"/>
        <v>0</v>
      </c>
      <c r="BP47" s="90">
        <f t="shared" si="57"/>
        <v>0</v>
      </c>
      <c r="BQ47" s="47">
        <f t="shared" si="58"/>
        <v>0</v>
      </c>
      <c r="BR47" s="47">
        <f t="shared" si="59"/>
        <v>0</v>
      </c>
      <c r="BS47" s="46">
        <f t="shared" si="60"/>
        <v>0</v>
      </c>
      <c r="BT47" s="46">
        <f t="shared" si="61"/>
        <v>0</v>
      </c>
      <c r="BU47" s="46">
        <f t="shared" si="62"/>
        <v>0</v>
      </c>
      <c r="BV47" s="46">
        <f t="shared" si="63"/>
        <v>0</v>
      </c>
      <c r="BW47" s="90">
        <f t="shared" si="64"/>
        <v>0</v>
      </c>
      <c r="BX47" s="90">
        <f t="shared" si="65"/>
        <v>0</v>
      </c>
      <c r="BY47" s="47">
        <f t="shared" si="66"/>
        <v>0</v>
      </c>
      <c r="BZ47" s="47">
        <f t="shared" si="67"/>
        <v>0</v>
      </c>
      <c r="CA47" s="46">
        <f t="shared" si="68"/>
        <v>0</v>
      </c>
      <c r="CB47" s="46">
        <f t="shared" si="69"/>
        <v>0</v>
      </c>
      <c r="CC47" s="46">
        <f t="shared" si="70"/>
        <v>0</v>
      </c>
      <c r="CD47" s="46">
        <f t="shared" si="71"/>
        <v>0</v>
      </c>
      <c r="CE47" s="90">
        <f t="shared" si="72"/>
        <v>0</v>
      </c>
      <c r="CF47" s="90">
        <f t="shared" si="73"/>
        <v>0</v>
      </c>
      <c r="CG47" s="47">
        <f t="shared" si="74"/>
        <v>0</v>
      </c>
      <c r="CH47" s="47">
        <f t="shared" si="75"/>
        <v>0</v>
      </c>
      <c r="CI47" s="46">
        <f t="shared" si="76"/>
        <v>0</v>
      </c>
      <c r="CJ47" s="46">
        <f t="shared" si="77"/>
        <v>0</v>
      </c>
      <c r="CK47" s="46">
        <f t="shared" si="78"/>
        <v>0</v>
      </c>
      <c r="CL47" s="46">
        <f t="shared" si="79"/>
        <v>0</v>
      </c>
      <c r="CM47" s="90">
        <f t="shared" si="80"/>
        <v>0</v>
      </c>
      <c r="CN47" s="90">
        <f t="shared" si="81"/>
        <v>0</v>
      </c>
      <c r="CO47" s="47">
        <f t="shared" si="82"/>
        <v>0</v>
      </c>
      <c r="CP47" s="47">
        <f t="shared" si="83"/>
        <v>0</v>
      </c>
      <c r="CQ47" s="46">
        <f t="shared" si="84"/>
        <v>0</v>
      </c>
      <c r="CR47" s="46">
        <f t="shared" si="85"/>
        <v>0</v>
      </c>
      <c r="CS47" s="46">
        <f t="shared" si="86"/>
        <v>0</v>
      </c>
      <c r="CT47" s="46">
        <f t="shared" si="87"/>
        <v>0</v>
      </c>
      <c r="CU47" s="90">
        <f t="shared" si="88"/>
        <v>0</v>
      </c>
      <c r="CV47" s="90">
        <f t="shared" si="89"/>
        <v>0</v>
      </c>
      <c r="CW47" s="47">
        <f t="shared" si="90"/>
        <v>0</v>
      </c>
      <c r="CX47" s="47">
        <f t="shared" si="91"/>
        <v>0</v>
      </c>
      <c r="CY47" s="46">
        <f t="shared" si="92"/>
        <v>0</v>
      </c>
      <c r="CZ47" s="46">
        <f t="shared" si="93"/>
        <v>0</v>
      </c>
      <c r="DA47" s="46">
        <f t="shared" si="94"/>
        <v>0</v>
      </c>
      <c r="DB47" s="46">
        <f t="shared" si="95"/>
        <v>0</v>
      </c>
      <c r="DC47" s="90">
        <f t="shared" si="96"/>
        <v>0</v>
      </c>
      <c r="DD47" s="90">
        <f t="shared" si="97"/>
        <v>0</v>
      </c>
      <c r="DE47" s="47">
        <f t="shared" si="98"/>
        <v>0</v>
      </c>
      <c r="DF47" s="47">
        <f t="shared" si="99"/>
        <v>0</v>
      </c>
    </row>
    <row r="48" spans="1:110" x14ac:dyDescent="0.25">
      <c r="A48" s="152"/>
      <c r="B48" s="386"/>
      <c r="C48" s="456"/>
      <c r="D48" s="608"/>
      <c r="E48" s="609"/>
      <c r="F48" s="609"/>
      <c r="G48" s="610"/>
      <c r="H48" s="165"/>
      <c r="I48" s="55"/>
      <c r="J48" s="97"/>
      <c r="K48" s="122">
        <f t="shared" si="0"/>
        <v>0</v>
      </c>
      <c r="L48" s="122">
        <f t="shared" si="1"/>
        <v>0</v>
      </c>
      <c r="M48" s="90">
        <f t="shared" si="2"/>
        <v>0</v>
      </c>
      <c r="N48" s="395">
        <f t="shared" si="3"/>
        <v>1</v>
      </c>
      <c r="O48" s="46">
        <f t="shared" si="4"/>
        <v>0</v>
      </c>
      <c r="P48" s="46">
        <f t="shared" si="5"/>
        <v>0</v>
      </c>
      <c r="Q48" s="46">
        <f t="shared" si="6"/>
        <v>0</v>
      </c>
      <c r="R48" s="46">
        <f t="shared" si="7"/>
        <v>0</v>
      </c>
      <c r="S48" s="90">
        <f t="shared" si="8"/>
        <v>0</v>
      </c>
      <c r="T48" s="403">
        <f t="shared" si="9"/>
        <v>0</v>
      </c>
      <c r="U48" s="47">
        <f t="shared" si="10"/>
        <v>0</v>
      </c>
      <c r="V48" s="47">
        <f t="shared" si="11"/>
        <v>0</v>
      </c>
      <c r="W48" s="47">
        <f t="shared" si="12"/>
        <v>0</v>
      </c>
      <c r="X48" s="46">
        <f t="shared" si="13"/>
        <v>0</v>
      </c>
      <c r="Y48" s="46">
        <f t="shared" si="14"/>
        <v>0</v>
      </c>
      <c r="Z48" s="46">
        <f t="shared" si="15"/>
        <v>0</v>
      </c>
      <c r="AA48" s="90">
        <f t="shared" si="16"/>
        <v>0</v>
      </c>
      <c r="AB48" s="403">
        <f t="shared" si="17"/>
        <v>0</v>
      </c>
      <c r="AC48" s="47">
        <f t="shared" si="18"/>
        <v>0</v>
      </c>
      <c r="AD48" s="47">
        <f t="shared" si="19"/>
        <v>0</v>
      </c>
      <c r="AE48" s="47">
        <f t="shared" si="20"/>
        <v>0</v>
      </c>
      <c r="AF48" s="46">
        <f t="shared" si="21"/>
        <v>0</v>
      </c>
      <c r="AG48" s="46">
        <f t="shared" si="22"/>
        <v>0</v>
      </c>
      <c r="AH48" s="46">
        <f t="shared" si="23"/>
        <v>0</v>
      </c>
      <c r="AI48" s="90">
        <f t="shared" si="24"/>
        <v>0</v>
      </c>
      <c r="AJ48" s="90">
        <f t="shared" si="25"/>
        <v>0</v>
      </c>
      <c r="AK48" s="47">
        <f t="shared" si="26"/>
        <v>0</v>
      </c>
      <c r="AL48" s="47">
        <f t="shared" si="27"/>
        <v>0</v>
      </c>
      <c r="AM48" s="46">
        <f t="shared" si="28"/>
        <v>0</v>
      </c>
      <c r="AN48" s="46">
        <f t="shared" si="29"/>
        <v>0</v>
      </c>
      <c r="AO48" s="46">
        <f t="shared" si="30"/>
        <v>0</v>
      </c>
      <c r="AP48" s="46">
        <f t="shared" si="31"/>
        <v>0</v>
      </c>
      <c r="AQ48" s="90">
        <f t="shared" si="32"/>
        <v>0</v>
      </c>
      <c r="AR48" s="90">
        <f t="shared" si="33"/>
        <v>0</v>
      </c>
      <c r="AS48" s="47">
        <f t="shared" si="34"/>
        <v>0</v>
      </c>
      <c r="AT48" s="47">
        <f t="shared" si="35"/>
        <v>0</v>
      </c>
      <c r="AU48" s="46">
        <f t="shared" si="36"/>
        <v>0</v>
      </c>
      <c r="AV48" s="46">
        <f t="shared" si="37"/>
        <v>0</v>
      </c>
      <c r="AW48" s="46">
        <f t="shared" si="38"/>
        <v>0</v>
      </c>
      <c r="AX48" s="46">
        <f t="shared" si="39"/>
        <v>0</v>
      </c>
      <c r="AY48" s="90">
        <f t="shared" si="40"/>
        <v>0</v>
      </c>
      <c r="AZ48" s="90">
        <f t="shared" si="41"/>
        <v>0</v>
      </c>
      <c r="BA48" s="47">
        <f t="shared" si="42"/>
        <v>0</v>
      </c>
      <c r="BB48" s="47">
        <f t="shared" si="43"/>
        <v>0</v>
      </c>
      <c r="BC48" s="46">
        <f t="shared" si="44"/>
        <v>0</v>
      </c>
      <c r="BD48" s="46">
        <f t="shared" si="45"/>
        <v>0</v>
      </c>
      <c r="BE48" s="46">
        <f t="shared" si="46"/>
        <v>0</v>
      </c>
      <c r="BF48" s="46">
        <f t="shared" si="47"/>
        <v>0</v>
      </c>
      <c r="BG48" s="90">
        <f t="shared" si="48"/>
        <v>0</v>
      </c>
      <c r="BH48" s="90">
        <f t="shared" si="49"/>
        <v>0</v>
      </c>
      <c r="BI48" s="47">
        <f t="shared" si="50"/>
        <v>0</v>
      </c>
      <c r="BJ48" s="47">
        <f t="shared" si="51"/>
        <v>0</v>
      </c>
      <c r="BK48" s="46">
        <f t="shared" si="52"/>
        <v>0</v>
      </c>
      <c r="BL48" s="46">
        <f t="shared" si="53"/>
        <v>0</v>
      </c>
      <c r="BM48" s="46">
        <f t="shared" si="54"/>
        <v>0</v>
      </c>
      <c r="BN48" s="46">
        <f t="shared" si="55"/>
        <v>0</v>
      </c>
      <c r="BO48" s="90">
        <f t="shared" si="56"/>
        <v>0</v>
      </c>
      <c r="BP48" s="90">
        <f t="shared" si="57"/>
        <v>0</v>
      </c>
      <c r="BQ48" s="47">
        <f t="shared" si="58"/>
        <v>0</v>
      </c>
      <c r="BR48" s="47">
        <f t="shared" si="59"/>
        <v>0</v>
      </c>
      <c r="BS48" s="46">
        <f t="shared" si="60"/>
        <v>0</v>
      </c>
      <c r="BT48" s="46">
        <f t="shared" si="61"/>
        <v>0</v>
      </c>
      <c r="BU48" s="46">
        <f t="shared" si="62"/>
        <v>0</v>
      </c>
      <c r="BV48" s="46">
        <f t="shared" si="63"/>
        <v>0</v>
      </c>
      <c r="BW48" s="90">
        <f t="shared" si="64"/>
        <v>0</v>
      </c>
      <c r="BX48" s="90">
        <f t="shared" si="65"/>
        <v>0</v>
      </c>
      <c r="BY48" s="47">
        <f t="shared" si="66"/>
        <v>0</v>
      </c>
      <c r="BZ48" s="47">
        <f t="shared" si="67"/>
        <v>0</v>
      </c>
      <c r="CA48" s="46">
        <f t="shared" si="68"/>
        <v>0</v>
      </c>
      <c r="CB48" s="46">
        <f t="shared" si="69"/>
        <v>0</v>
      </c>
      <c r="CC48" s="46">
        <f t="shared" si="70"/>
        <v>0</v>
      </c>
      <c r="CD48" s="46">
        <f t="shared" si="71"/>
        <v>0</v>
      </c>
      <c r="CE48" s="90">
        <f t="shared" si="72"/>
        <v>0</v>
      </c>
      <c r="CF48" s="90">
        <f t="shared" si="73"/>
        <v>0</v>
      </c>
      <c r="CG48" s="47">
        <f t="shared" si="74"/>
        <v>0</v>
      </c>
      <c r="CH48" s="47">
        <f t="shared" si="75"/>
        <v>0</v>
      </c>
      <c r="CI48" s="46">
        <f t="shared" si="76"/>
        <v>0</v>
      </c>
      <c r="CJ48" s="46">
        <f t="shared" si="77"/>
        <v>0</v>
      </c>
      <c r="CK48" s="46">
        <f t="shared" si="78"/>
        <v>0</v>
      </c>
      <c r="CL48" s="46">
        <f t="shared" si="79"/>
        <v>0</v>
      </c>
      <c r="CM48" s="90">
        <f t="shared" si="80"/>
        <v>0</v>
      </c>
      <c r="CN48" s="90">
        <f t="shared" si="81"/>
        <v>0</v>
      </c>
      <c r="CO48" s="47">
        <f t="shared" si="82"/>
        <v>0</v>
      </c>
      <c r="CP48" s="47">
        <f t="shared" si="83"/>
        <v>0</v>
      </c>
      <c r="CQ48" s="46">
        <f t="shared" si="84"/>
        <v>0</v>
      </c>
      <c r="CR48" s="46">
        <f t="shared" si="85"/>
        <v>0</v>
      </c>
      <c r="CS48" s="46">
        <f t="shared" si="86"/>
        <v>0</v>
      </c>
      <c r="CT48" s="46">
        <f t="shared" si="87"/>
        <v>0</v>
      </c>
      <c r="CU48" s="90">
        <f t="shared" si="88"/>
        <v>0</v>
      </c>
      <c r="CV48" s="90">
        <f t="shared" si="89"/>
        <v>0</v>
      </c>
      <c r="CW48" s="47">
        <f t="shared" si="90"/>
        <v>0</v>
      </c>
      <c r="CX48" s="47">
        <f t="shared" si="91"/>
        <v>0</v>
      </c>
      <c r="CY48" s="46">
        <f t="shared" si="92"/>
        <v>0</v>
      </c>
      <c r="CZ48" s="46">
        <f t="shared" si="93"/>
        <v>0</v>
      </c>
      <c r="DA48" s="46">
        <f t="shared" si="94"/>
        <v>0</v>
      </c>
      <c r="DB48" s="46">
        <f t="shared" si="95"/>
        <v>0</v>
      </c>
      <c r="DC48" s="90">
        <f t="shared" si="96"/>
        <v>0</v>
      </c>
      <c r="DD48" s="90">
        <f t="shared" si="97"/>
        <v>0</v>
      </c>
      <c r="DE48" s="47">
        <f t="shared" si="98"/>
        <v>0</v>
      </c>
      <c r="DF48" s="47">
        <f t="shared" si="99"/>
        <v>0</v>
      </c>
    </row>
    <row r="49" spans="1:110" x14ac:dyDescent="0.25">
      <c r="A49" s="152"/>
      <c r="B49" s="386"/>
      <c r="C49" s="456"/>
      <c r="D49" s="608"/>
      <c r="E49" s="609"/>
      <c r="F49" s="609"/>
      <c r="G49" s="610"/>
      <c r="H49" s="165"/>
      <c r="I49" s="55"/>
      <c r="J49" s="97"/>
      <c r="K49" s="122">
        <f t="shared" si="0"/>
        <v>0</v>
      </c>
      <c r="L49" s="122">
        <f t="shared" si="1"/>
        <v>0</v>
      </c>
      <c r="M49" s="90">
        <f t="shared" si="2"/>
        <v>0</v>
      </c>
      <c r="N49" s="395">
        <f t="shared" si="3"/>
        <v>1</v>
      </c>
      <c r="O49" s="46">
        <f t="shared" si="4"/>
        <v>0</v>
      </c>
      <c r="P49" s="46">
        <f t="shared" si="5"/>
        <v>0</v>
      </c>
      <c r="Q49" s="46">
        <f t="shared" si="6"/>
        <v>0</v>
      </c>
      <c r="R49" s="46">
        <f t="shared" si="7"/>
        <v>0</v>
      </c>
      <c r="S49" s="90">
        <f t="shared" si="8"/>
        <v>0</v>
      </c>
      <c r="T49" s="403">
        <f t="shared" si="9"/>
        <v>0</v>
      </c>
      <c r="U49" s="47">
        <f t="shared" si="10"/>
        <v>0</v>
      </c>
      <c r="V49" s="47">
        <f t="shared" si="11"/>
        <v>0</v>
      </c>
      <c r="W49" s="47">
        <f t="shared" si="12"/>
        <v>0</v>
      </c>
      <c r="X49" s="46">
        <f t="shared" si="13"/>
        <v>0</v>
      </c>
      <c r="Y49" s="46">
        <f t="shared" si="14"/>
        <v>0</v>
      </c>
      <c r="Z49" s="46">
        <f t="shared" si="15"/>
        <v>0</v>
      </c>
      <c r="AA49" s="90">
        <f t="shared" si="16"/>
        <v>0</v>
      </c>
      <c r="AB49" s="403">
        <f t="shared" si="17"/>
        <v>0</v>
      </c>
      <c r="AC49" s="47">
        <f t="shared" si="18"/>
        <v>0</v>
      </c>
      <c r="AD49" s="47">
        <f t="shared" si="19"/>
        <v>0</v>
      </c>
      <c r="AE49" s="47">
        <f t="shared" si="20"/>
        <v>0</v>
      </c>
      <c r="AF49" s="46">
        <f t="shared" si="21"/>
        <v>0</v>
      </c>
      <c r="AG49" s="46">
        <f t="shared" si="22"/>
        <v>0</v>
      </c>
      <c r="AH49" s="46">
        <f t="shared" si="23"/>
        <v>0</v>
      </c>
      <c r="AI49" s="90">
        <f t="shared" si="24"/>
        <v>0</v>
      </c>
      <c r="AJ49" s="90">
        <f t="shared" si="25"/>
        <v>0</v>
      </c>
      <c r="AK49" s="47">
        <f t="shared" si="26"/>
        <v>0</v>
      </c>
      <c r="AL49" s="47">
        <f t="shared" si="27"/>
        <v>0</v>
      </c>
      <c r="AM49" s="46">
        <f t="shared" si="28"/>
        <v>0</v>
      </c>
      <c r="AN49" s="46">
        <f t="shared" si="29"/>
        <v>0</v>
      </c>
      <c r="AO49" s="46">
        <f t="shared" si="30"/>
        <v>0</v>
      </c>
      <c r="AP49" s="46">
        <f t="shared" si="31"/>
        <v>0</v>
      </c>
      <c r="AQ49" s="90">
        <f t="shared" si="32"/>
        <v>0</v>
      </c>
      <c r="AR49" s="90">
        <f t="shared" si="33"/>
        <v>0</v>
      </c>
      <c r="AS49" s="47">
        <f t="shared" si="34"/>
        <v>0</v>
      </c>
      <c r="AT49" s="47">
        <f t="shared" si="35"/>
        <v>0</v>
      </c>
      <c r="AU49" s="46">
        <f t="shared" si="36"/>
        <v>0</v>
      </c>
      <c r="AV49" s="46">
        <f t="shared" si="37"/>
        <v>0</v>
      </c>
      <c r="AW49" s="46">
        <f t="shared" si="38"/>
        <v>0</v>
      </c>
      <c r="AX49" s="46">
        <f t="shared" si="39"/>
        <v>0</v>
      </c>
      <c r="AY49" s="90">
        <f t="shared" si="40"/>
        <v>0</v>
      </c>
      <c r="AZ49" s="90">
        <f t="shared" si="41"/>
        <v>0</v>
      </c>
      <c r="BA49" s="47">
        <f t="shared" si="42"/>
        <v>0</v>
      </c>
      <c r="BB49" s="47">
        <f t="shared" si="43"/>
        <v>0</v>
      </c>
      <c r="BC49" s="46">
        <f t="shared" si="44"/>
        <v>0</v>
      </c>
      <c r="BD49" s="46">
        <f t="shared" si="45"/>
        <v>0</v>
      </c>
      <c r="BE49" s="46">
        <f t="shared" si="46"/>
        <v>0</v>
      </c>
      <c r="BF49" s="46">
        <f t="shared" si="47"/>
        <v>0</v>
      </c>
      <c r="BG49" s="90">
        <f t="shared" si="48"/>
        <v>0</v>
      </c>
      <c r="BH49" s="90">
        <f t="shared" si="49"/>
        <v>0</v>
      </c>
      <c r="BI49" s="47">
        <f t="shared" si="50"/>
        <v>0</v>
      </c>
      <c r="BJ49" s="47">
        <f t="shared" si="51"/>
        <v>0</v>
      </c>
      <c r="BK49" s="46">
        <f t="shared" si="52"/>
        <v>0</v>
      </c>
      <c r="BL49" s="46">
        <f t="shared" si="53"/>
        <v>0</v>
      </c>
      <c r="BM49" s="46">
        <f t="shared" si="54"/>
        <v>0</v>
      </c>
      <c r="BN49" s="46">
        <f t="shared" si="55"/>
        <v>0</v>
      </c>
      <c r="BO49" s="90">
        <f t="shared" si="56"/>
        <v>0</v>
      </c>
      <c r="BP49" s="90">
        <f t="shared" si="57"/>
        <v>0</v>
      </c>
      <c r="BQ49" s="47">
        <f t="shared" si="58"/>
        <v>0</v>
      </c>
      <c r="BR49" s="47">
        <f t="shared" si="59"/>
        <v>0</v>
      </c>
      <c r="BS49" s="46">
        <f t="shared" si="60"/>
        <v>0</v>
      </c>
      <c r="BT49" s="46">
        <f t="shared" si="61"/>
        <v>0</v>
      </c>
      <c r="BU49" s="46">
        <f t="shared" si="62"/>
        <v>0</v>
      </c>
      <c r="BV49" s="46">
        <f t="shared" si="63"/>
        <v>0</v>
      </c>
      <c r="BW49" s="90">
        <f t="shared" si="64"/>
        <v>0</v>
      </c>
      <c r="BX49" s="90">
        <f t="shared" si="65"/>
        <v>0</v>
      </c>
      <c r="BY49" s="47">
        <f t="shared" si="66"/>
        <v>0</v>
      </c>
      <c r="BZ49" s="47">
        <f t="shared" si="67"/>
        <v>0</v>
      </c>
      <c r="CA49" s="46">
        <f t="shared" si="68"/>
        <v>0</v>
      </c>
      <c r="CB49" s="46">
        <f t="shared" si="69"/>
        <v>0</v>
      </c>
      <c r="CC49" s="46">
        <f t="shared" si="70"/>
        <v>0</v>
      </c>
      <c r="CD49" s="46">
        <f t="shared" si="71"/>
        <v>0</v>
      </c>
      <c r="CE49" s="90">
        <f t="shared" si="72"/>
        <v>0</v>
      </c>
      <c r="CF49" s="90">
        <f t="shared" si="73"/>
        <v>0</v>
      </c>
      <c r="CG49" s="47">
        <f t="shared" si="74"/>
        <v>0</v>
      </c>
      <c r="CH49" s="47">
        <f t="shared" si="75"/>
        <v>0</v>
      </c>
      <c r="CI49" s="46">
        <f t="shared" si="76"/>
        <v>0</v>
      </c>
      <c r="CJ49" s="46">
        <f t="shared" si="77"/>
        <v>0</v>
      </c>
      <c r="CK49" s="46">
        <f t="shared" si="78"/>
        <v>0</v>
      </c>
      <c r="CL49" s="46">
        <f t="shared" si="79"/>
        <v>0</v>
      </c>
      <c r="CM49" s="90">
        <f t="shared" si="80"/>
        <v>0</v>
      </c>
      <c r="CN49" s="90">
        <f t="shared" si="81"/>
        <v>0</v>
      </c>
      <c r="CO49" s="47">
        <f t="shared" si="82"/>
        <v>0</v>
      </c>
      <c r="CP49" s="47">
        <f t="shared" si="83"/>
        <v>0</v>
      </c>
      <c r="CQ49" s="46">
        <f t="shared" si="84"/>
        <v>0</v>
      </c>
      <c r="CR49" s="46">
        <f t="shared" si="85"/>
        <v>0</v>
      </c>
      <c r="CS49" s="46">
        <f t="shared" si="86"/>
        <v>0</v>
      </c>
      <c r="CT49" s="46">
        <f t="shared" si="87"/>
        <v>0</v>
      </c>
      <c r="CU49" s="90">
        <f t="shared" si="88"/>
        <v>0</v>
      </c>
      <c r="CV49" s="90">
        <f t="shared" si="89"/>
        <v>0</v>
      </c>
      <c r="CW49" s="47">
        <f t="shared" si="90"/>
        <v>0</v>
      </c>
      <c r="CX49" s="47">
        <f t="shared" si="91"/>
        <v>0</v>
      </c>
      <c r="CY49" s="46">
        <f t="shared" si="92"/>
        <v>0</v>
      </c>
      <c r="CZ49" s="46">
        <f t="shared" si="93"/>
        <v>0</v>
      </c>
      <c r="DA49" s="46">
        <f t="shared" si="94"/>
        <v>0</v>
      </c>
      <c r="DB49" s="46">
        <f t="shared" si="95"/>
        <v>0</v>
      </c>
      <c r="DC49" s="90">
        <f t="shared" si="96"/>
        <v>0</v>
      </c>
      <c r="DD49" s="90">
        <f t="shared" si="97"/>
        <v>0</v>
      </c>
      <c r="DE49" s="47">
        <f t="shared" si="98"/>
        <v>0</v>
      </c>
      <c r="DF49" s="47">
        <f t="shared" si="99"/>
        <v>0</v>
      </c>
    </row>
    <row r="50" spans="1:110" x14ac:dyDescent="0.25">
      <c r="A50" s="152"/>
      <c r="B50" s="386"/>
      <c r="C50" s="456"/>
      <c r="D50" s="608"/>
      <c r="E50" s="609"/>
      <c r="F50" s="609"/>
      <c r="G50" s="610"/>
      <c r="H50" s="165"/>
      <c r="I50" s="55"/>
      <c r="J50" s="97"/>
      <c r="K50" s="122">
        <f t="shared" si="0"/>
        <v>0</v>
      </c>
      <c r="L50" s="122">
        <f t="shared" si="1"/>
        <v>0</v>
      </c>
      <c r="M50" s="90">
        <f t="shared" si="2"/>
        <v>0</v>
      </c>
      <c r="N50" s="395">
        <f t="shared" si="3"/>
        <v>1</v>
      </c>
      <c r="O50" s="46">
        <f t="shared" si="4"/>
        <v>0</v>
      </c>
      <c r="P50" s="46">
        <f t="shared" si="5"/>
        <v>0</v>
      </c>
      <c r="Q50" s="46">
        <f t="shared" si="6"/>
        <v>0</v>
      </c>
      <c r="R50" s="46">
        <f t="shared" si="7"/>
        <v>0</v>
      </c>
      <c r="S50" s="90">
        <f t="shared" si="8"/>
        <v>0</v>
      </c>
      <c r="T50" s="403">
        <f t="shared" si="9"/>
        <v>0</v>
      </c>
      <c r="U50" s="47">
        <f t="shared" si="10"/>
        <v>0</v>
      </c>
      <c r="V50" s="47">
        <f t="shared" si="11"/>
        <v>0</v>
      </c>
      <c r="W50" s="47">
        <f t="shared" si="12"/>
        <v>0</v>
      </c>
      <c r="X50" s="46">
        <f t="shared" si="13"/>
        <v>0</v>
      </c>
      <c r="Y50" s="46">
        <f t="shared" si="14"/>
        <v>0</v>
      </c>
      <c r="Z50" s="46">
        <f t="shared" si="15"/>
        <v>0</v>
      </c>
      <c r="AA50" s="90">
        <f t="shared" si="16"/>
        <v>0</v>
      </c>
      <c r="AB50" s="403">
        <f t="shared" si="17"/>
        <v>0</v>
      </c>
      <c r="AC50" s="47">
        <f t="shared" si="18"/>
        <v>0</v>
      </c>
      <c r="AD50" s="47">
        <f t="shared" si="19"/>
        <v>0</v>
      </c>
      <c r="AE50" s="47">
        <f t="shared" si="20"/>
        <v>0</v>
      </c>
      <c r="AF50" s="46">
        <f t="shared" si="21"/>
        <v>0</v>
      </c>
      <c r="AG50" s="46">
        <f t="shared" si="22"/>
        <v>0</v>
      </c>
      <c r="AH50" s="46">
        <f t="shared" si="23"/>
        <v>0</v>
      </c>
      <c r="AI50" s="90">
        <f t="shared" si="24"/>
        <v>0</v>
      </c>
      <c r="AJ50" s="90">
        <f t="shared" si="25"/>
        <v>0</v>
      </c>
      <c r="AK50" s="47">
        <f t="shared" si="26"/>
        <v>0</v>
      </c>
      <c r="AL50" s="47">
        <f t="shared" si="27"/>
        <v>0</v>
      </c>
      <c r="AM50" s="46">
        <f t="shared" si="28"/>
        <v>0</v>
      </c>
      <c r="AN50" s="46">
        <f t="shared" si="29"/>
        <v>0</v>
      </c>
      <c r="AO50" s="46">
        <f t="shared" si="30"/>
        <v>0</v>
      </c>
      <c r="AP50" s="46">
        <f t="shared" si="31"/>
        <v>0</v>
      </c>
      <c r="AQ50" s="90">
        <f t="shared" si="32"/>
        <v>0</v>
      </c>
      <c r="AR50" s="90">
        <f t="shared" si="33"/>
        <v>0</v>
      </c>
      <c r="AS50" s="47">
        <f t="shared" si="34"/>
        <v>0</v>
      </c>
      <c r="AT50" s="47">
        <f t="shared" si="35"/>
        <v>0</v>
      </c>
      <c r="AU50" s="46">
        <f t="shared" si="36"/>
        <v>0</v>
      </c>
      <c r="AV50" s="46">
        <f t="shared" si="37"/>
        <v>0</v>
      </c>
      <c r="AW50" s="46">
        <f t="shared" si="38"/>
        <v>0</v>
      </c>
      <c r="AX50" s="46">
        <f t="shared" si="39"/>
        <v>0</v>
      </c>
      <c r="AY50" s="90">
        <f t="shared" si="40"/>
        <v>0</v>
      </c>
      <c r="AZ50" s="90">
        <f t="shared" si="41"/>
        <v>0</v>
      </c>
      <c r="BA50" s="47">
        <f t="shared" si="42"/>
        <v>0</v>
      </c>
      <c r="BB50" s="47">
        <f t="shared" si="43"/>
        <v>0</v>
      </c>
      <c r="BC50" s="46">
        <f t="shared" si="44"/>
        <v>0</v>
      </c>
      <c r="BD50" s="46">
        <f t="shared" si="45"/>
        <v>0</v>
      </c>
      <c r="BE50" s="46">
        <f t="shared" si="46"/>
        <v>0</v>
      </c>
      <c r="BF50" s="46">
        <f t="shared" si="47"/>
        <v>0</v>
      </c>
      <c r="BG50" s="90">
        <f t="shared" si="48"/>
        <v>0</v>
      </c>
      <c r="BH50" s="90">
        <f t="shared" si="49"/>
        <v>0</v>
      </c>
      <c r="BI50" s="47">
        <f t="shared" si="50"/>
        <v>0</v>
      </c>
      <c r="BJ50" s="47">
        <f t="shared" si="51"/>
        <v>0</v>
      </c>
      <c r="BK50" s="46">
        <f t="shared" si="52"/>
        <v>0</v>
      </c>
      <c r="BL50" s="46">
        <f t="shared" si="53"/>
        <v>0</v>
      </c>
      <c r="BM50" s="46">
        <f t="shared" si="54"/>
        <v>0</v>
      </c>
      <c r="BN50" s="46">
        <f t="shared" si="55"/>
        <v>0</v>
      </c>
      <c r="BO50" s="90">
        <f t="shared" si="56"/>
        <v>0</v>
      </c>
      <c r="BP50" s="90">
        <f t="shared" si="57"/>
        <v>0</v>
      </c>
      <c r="BQ50" s="47">
        <f t="shared" si="58"/>
        <v>0</v>
      </c>
      <c r="BR50" s="47">
        <f t="shared" si="59"/>
        <v>0</v>
      </c>
      <c r="BS50" s="46">
        <f t="shared" si="60"/>
        <v>0</v>
      </c>
      <c r="BT50" s="46">
        <f t="shared" si="61"/>
        <v>0</v>
      </c>
      <c r="BU50" s="46">
        <f t="shared" si="62"/>
        <v>0</v>
      </c>
      <c r="BV50" s="46">
        <f t="shared" si="63"/>
        <v>0</v>
      </c>
      <c r="BW50" s="90">
        <f t="shared" si="64"/>
        <v>0</v>
      </c>
      <c r="BX50" s="90">
        <f t="shared" si="65"/>
        <v>0</v>
      </c>
      <c r="BY50" s="47">
        <f t="shared" si="66"/>
        <v>0</v>
      </c>
      <c r="BZ50" s="47">
        <f t="shared" si="67"/>
        <v>0</v>
      </c>
      <c r="CA50" s="46">
        <f t="shared" si="68"/>
        <v>0</v>
      </c>
      <c r="CB50" s="46">
        <f t="shared" si="69"/>
        <v>0</v>
      </c>
      <c r="CC50" s="46">
        <f t="shared" si="70"/>
        <v>0</v>
      </c>
      <c r="CD50" s="46">
        <f t="shared" si="71"/>
        <v>0</v>
      </c>
      <c r="CE50" s="90">
        <f t="shared" si="72"/>
        <v>0</v>
      </c>
      <c r="CF50" s="90">
        <f t="shared" si="73"/>
        <v>0</v>
      </c>
      <c r="CG50" s="47">
        <f t="shared" si="74"/>
        <v>0</v>
      </c>
      <c r="CH50" s="47">
        <f t="shared" si="75"/>
        <v>0</v>
      </c>
      <c r="CI50" s="46">
        <f t="shared" si="76"/>
        <v>0</v>
      </c>
      <c r="CJ50" s="46">
        <f t="shared" si="77"/>
        <v>0</v>
      </c>
      <c r="CK50" s="46">
        <f t="shared" si="78"/>
        <v>0</v>
      </c>
      <c r="CL50" s="46">
        <f t="shared" si="79"/>
        <v>0</v>
      </c>
      <c r="CM50" s="90">
        <f t="shared" si="80"/>
        <v>0</v>
      </c>
      <c r="CN50" s="90">
        <f t="shared" si="81"/>
        <v>0</v>
      </c>
      <c r="CO50" s="47">
        <f t="shared" si="82"/>
        <v>0</v>
      </c>
      <c r="CP50" s="47">
        <f t="shared" si="83"/>
        <v>0</v>
      </c>
      <c r="CQ50" s="46">
        <f t="shared" si="84"/>
        <v>0</v>
      </c>
      <c r="CR50" s="46">
        <f t="shared" si="85"/>
        <v>0</v>
      </c>
      <c r="CS50" s="46">
        <f t="shared" si="86"/>
        <v>0</v>
      </c>
      <c r="CT50" s="46">
        <f t="shared" si="87"/>
        <v>0</v>
      </c>
      <c r="CU50" s="90">
        <f t="shared" si="88"/>
        <v>0</v>
      </c>
      <c r="CV50" s="90">
        <f t="shared" si="89"/>
        <v>0</v>
      </c>
      <c r="CW50" s="47">
        <f t="shared" si="90"/>
        <v>0</v>
      </c>
      <c r="CX50" s="47">
        <f t="shared" si="91"/>
        <v>0</v>
      </c>
      <c r="CY50" s="46">
        <f t="shared" si="92"/>
        <v>0</v>
      </c>
      <c r="CZ50" s="46">
        <f t="shared" si="93"/>
        <v>0</v>
      </c>
      <c r="DA50" s="46">
        <f t="shared" si="94"/>
        <v>0</v>
      </c>
      <c r="DB50" s="46">
        <f t="shared" si="95"/>
        <v>0</v>
      </c>
      <c r="DC50" s="90">
        <f t="shared" si="96"/>
        <v>0</v>
      </c>
      <c r="DD50" s="90">
        <f t="shared" si="97"/>
        <v>0</v>
      </c>
      <c r="DE50" s="47">
        <f t="shared" si="98"/>
        <v>0</v>
      </c>
      <c r="DF50" s="47">
        <f t="shared" si="99"/>
        <v>0</v>
      </c>
    </row>
    <row r="51" spans="1:110" x14ac:dyDescent="0.25">
      <c r="A51" s="152"/>
      <c r="B51" s="386"/>
      <c r="C51" s="456"/>
      <c r="D51" s="608"/>
      <c r="E51" s="609"/>
      <c r="F51" s="609"/>
      <c r="G51" s="610"/>
      <c r="H51" s="165"/>
      <c r="I51" s="55"/>
      <c r="J51" s="97"/>
      <c r="K51" s="122">
        <f t="shared" si="0"/>
        <v>0</v>
      </c>
      <c r="L51" s="122">
        <f t="shared" si="1"/>
        <v>0</v>
      </c>
      <c r="M51" s="90">
        <f t="shared" si="2"/>
        <v>0</v>
      </c>
      <c r="N51" s="395">
        <f t="shared" si="3"/>
        <v>1</v>
      </c>
      <c r="O51" s="46">
        <f t="shared" si="4"/>
        <v>0</v>
      </c>
      <c r="P51" s="46">
        <f t="shared" si="5"/>
        <v>0</v>
      </c>
      <c r="Q51" s="46">
        <f t="shared" si="6"/>
        <v>0</v>
      </c>
      <c r="R51" s="46">
        <f t="shared" si="7"/>
        <v>0</v>
      </c>
      <c r="S51" s="90">
        <f t="shared" si="8"/>
        <v>0</v>
      </c>
      <c r="T51" s="403">
        <f t="shared" si="9"/>
        <v>0</v>
      </c>
      <c r="U51" s="47">
        <f t="shared" si="10"/>
        <v>0</v>
      </c>
      <c r="V51" s="47">
        <f t="shared" si="11"/>
        <v>0</v>
      </c>
      <c r="W51" s="47">
        <f t="shared" si="12"/>
        <v>0</v>
      </c>
      <c r="X51" s="46">
        <f t="shared" si="13"/>
        <v>0</v>
      </c>
      <c r="Y51" s="46">
        <f t="shared" si="14"/>
        <v>0</v>
      </c>
      <c r="Z51" s="46">
        <f t="shared" si="15"/>
        <v>0</v>
      </c>
      <c r="AA51" s="90">
        <f t="shared" si="16"/>
        <v>0</v>
      </c>
      <c r="AB51" s="403">
        <f t="shared" si="17"/>
        <v>0</v>
      </c>
      <c r="AC51" s="47">
        <f t="shared" si="18"/>
        <v>0</v>
      </c>
      <c r="AD51" s="47">
        <f t="shared" si="19"/>
        <v>0</v>
      </c>
      <c r="AE51" s="47">
        <f t="shared" si="20"/>
        <v>0</v>
      </c>
      <c r="AF51" s="46">
        <f t="shared" si="21"/>
        <v>0</v>
      </c>
      <c r="AG51" s="46">
        <f t="shared" si="22"/>
        <v>0</v>
      </c>
      <c r="AH51" s="46">
        <f t="shared" si="23"/>
        <v>0</v>
      </c>
      <c r="AI51" s="90">
        <f t="shared" si="24"/>
        <v>0</v>
      </c>
      <c r="AJ51" s="90">
        <f t="shared" si="25"/>
        <v>0</v>
      </c>
      <c r="AK51" s="47">
        <f t="shared" si="26"/>
        <v>0</v>
      </c>
      <c r="AL51" s="47">
        <f t="shared" si="27"/>
        <v>0</v>
      </c>
      <c r="AM51" s="46">
        <f t="shared" si="28"/>
        <v>0</v>
      </c>
      <c r="AN51" s="46">
        <f t="shared" si="29"/>
        <v>0</v>
      </c>
      <c r="AO51" s="46">
        <f t="shared" si="30"/>
        <v>0</v>
      </c>
      <c r="AP51" s="46">
        <f t="shared" si="31"/>
        <v>0</v>
      </c>
      <c r="AQ51" s="90">
        <f t="shared" si="32"/>
        <v>0</v>
      </c>
      <c r="AR51" s="90">
        <f t="shared" si="33"/>
        <v>0</v>
      </c>
      <c r="AS51" s="47">
        <f t="shared" si="34"/>
        <v>0</v>
      </c>
      <c r="AT51" s="47">
        <f t="shared" si="35"/>
        <v>0</v>
      </c>
      <c r="AU51" s="46">
        <f t="shared" si="36"/>
        <v>0</v>
      </c>
      <c r="AV51" s="46">
        <f t="shared" si="37"/>
        <v>0</v>
      </c>
      <c r="AW51" s="46">
        <f t="shared" si="38"/>
        <v>0</v>
      </c>
      <c r="AX51" s="46">
        <f t="shared" si="39"/>
        <v>0</v>
      </c>
      <c r="AY51" s="90">
        <f t="shared" si="40"/>
        <v>0</v>
      </c>
      <c r="AZ51" s="90">
        <f t="shared" si="41"/>
        <v>0</v>
      </c>
      <c r="BA51" s="47">
        <f t="shared" si="42"/>
        <v>0</v>
      </c>
      <c r="BB51" s="47">
        <f t="shared" si="43"/>
        <v>0</v>
      </c>
      <c r="BC51" s="46">
        <f t="shared" si="44"/>
        <v>0</v>
      </c>
      <c r="BD51" s="46">
        <f t="shared" si="45"/>
        <v>0</v>
      </c>
      <c r="BE51" s="46">
        <f t="shared" si="46"/>
        <v>0</v>
      </c>
      <c r="BF51" s="46">
        <f t="shared" si="47"/>
        <v>0</v>
      </c>
      <c r="BG51" s="90">
        <f t="shared" si="48"/>
        <v>0</v>
      </c>
      <c r="BH51" s="90">
        <f t="shared" si="49"/>
        <v>0</v>
      </c>
      <c r="BI51" s="47">
        <f t="shared" si="50"/>
        <v>0</v>
      </c>
      <c r="BJ51" s="47">
        <f t="shared" si="51"/>
        <v>0</v>
      </c>
      <c r="BK51" s="46">
        <f t="shared" si="52"/>
        <v>0</v>
      </c>
      <c r="BL51" s="46">
        <f t="shared" si="53"/>
        <v>0</v>
      </c>
      <c r="BM51" s="46">
        <f t="shared" si="54"/>
        <v>0</v>
      </c>
      <c r="BN51" s="46">
        <f t="shared" si="55"/>
        <v>0</v>
      </c>
      <c r="BO51" s="90">
        <f t="shared" si="56"/>
        <v>0</v>
      </c>
      <c r="BP51" s="90">
        <f t="shared" si="57"/>
        <v>0</v>
      </c>
      <c r="BQ51" s="47">
        <f t="shared" si="58"/>
        <v>0</v>
      </c>
      <c r="BR51" s="47">
        <f t="shared" si="59"/>
        <v>0</v>
      </c>
      <c r="BS51" s="46">
        <f t="shared" si="60"/>
        <v>0</v>
      </c>
      <c r="BT51" s="46">
        <f t="shared" si="61"/>
        <v>0</v>
      </c>
      <c r="BU51" s="46">
        <f t="shared" si="62"/>
        <v>0</v>
      </c>
      <c r="BV51" s="46">
        <f t="shared" si="63"/>
        <v>0</v>
      </c>
      <c r="BW51" s="90">
        <f t="shared" si="64"/>
        <v>0</v>
      </c>
      <c r="BX51" s="90">
        <f t="shared" si="65"/>
        <v>0</v>
      </c>
      <c r="BY51" s="47">
        <f t="shared" si="66"/>
        <v>0</v>
      </c>
      <c r="BZ51" s="47">
        <f t="shared" si="67"/>
        <v>0</v>
      </c>
      <c r="CA51" s="46">
        <f t="shared" si="68"/>
        <v>0</v>
      </c>
      <c r="CB51" s="46">
        <f t="shared" si="69"/>
        <v>0</v>
      </c>
      <c r="CC51" s="46">
        <f t="shared" si="70"/>
        <v>0</v>
      </c>
      <c r="CD51" s="46">
        <f t="shared" si="71"/>
        <v>0</v>
      </c>
      <c r="CE51" s="90">
        <f t="shared" si="72"/>
        <v>0</v>
      </c>
      <c r="CF51" s="90">
        <f t="shared" si="73"/>
        <v>0</v>
      </c>
      <c r="CG51" s="47">
        <f t="shared" si="74"/>
        <v>0</v>
      </c>
      <c r="CH51" s="47">
        <f t="shared" si="75"/>
        <v>0</v>
      </c>
      <c r="CI51" s="46">
        <f t="shared" si="76"/>
        <v>0</v>
      </c>
      <c r="CJ51" s="46">
        <f t="shared" si="77"/>
        <v>0</v>
      </c>
      <c r="CK51" s="46">
        <f t="shared" si="78"/>
        <v>0</v>
      </c>
      <c r="CL51" s="46">
        <f t="shared" si="79"/>
        <v>0</v>
      </c>
      <c r="CM51" s="90">
        <f t="shared" si="80"/>
        <v>0</v>
      </c>
      <c r="CN51" s="90">
        <f t="shared" si="81"/>
        <v>0</v>
      </c>
      <c r="CO51" s="47">
        <f t="shared" si="82"/>
        <v>0</v>
      </c>
      <c r="CP51" s="47">
        <f t="shared" si="83"/>
        <v>0</v>
      </c>
      <c r="CQ51" s="46">
        <f t="shared" si="84"/>
        <v>0</v>
      </c>
      <c r="CR51" s="46">
        <f t="shared" si="85"/>
        <v>0</v>
      </c>
      <c r="CS51" s="46">
        <f t="shared" si="86"/>
        <v>0</v>
      </c>
      <c r="CT51" s="46">
        <f t="shared" si="87"/>
        <v>0</v>
      </c>
      <c r="CU51" s="90">
        <f t="shared" si="88"/>
        <v>0</v>
      </c>
      <c r="CV51" s="90">
        <f t="shared" si="89"/>
        <v>0</v>
      </c>
      <c r="CW51" s="47">
        <f t="shared" si="90"/>
        <v>0</v>
      </c>
      <c r="CX51" s="47">
        <f t="shared" si="91"/>
        <v>0</v>
      </c>
      <c r="CY51" s="46">
        <f t="shared" si="92"/>
        <v>0</v>
      </c>
      <c r="CZ51" s="46">
        <f t="shared" si="93"/>
        <v>0</v>
      </c>
      <c r="DA51" s="46">
        <f t="shared" si="94"/>
        <v>0</v>
      </c>
      <c r="DB51" s="46">
        <f t="shared" si="95"/>
        <v>0</v>
      </c>
      <c r="DC51" s="90">
        <f t="shared" si="96"/>
        <v>0</v>
      </c>
      <c r="DD51" s="90">
        <f t="shared" si="97"/>
        <v>0</v>
      </c>
      <c r="DE51" s="47">
        <f t="shared" si="98"/>
        <v>0</v>
      </c>
      <c r="DF51" s="47">
        <f t="shared" si="99"/>
        <v>0</v>
      </c>
    </row>
    <row r="52" spans="1:110" x14ac:dyDescent="0.25">
      <c r="A52" s="152"/>
      <c r="B52" s="386"/>
      <c r="C52" s="456"/>
      <c r="D52" s="608"/>
      <c r="E52" s="609"/>
      <c r="F52" s="609"/>
      <c r="G52" s="610"/>
      <c r="H52" s="165"/>
      <c r="I52" s="55"/>
      <c r="J52" s="97"/>
      <c r="K52" s="122">
        <f t="shared" si="0"/>
        <v>0</v>
      </c>
      <c r="L52" s="122">
        <f t="shared" si="1"/>
        <v>0</v>
      </c>
      <c r="M52" s="90">
        <f t="shared" si="2"/>
        <v>0</v>
      </c>
      <c r="N52" s="395">
        <f t="shared" si="3"/>
        <v>1</v>
      </c>
      <c r="O52" s="46">
        <f t="shared" si="4"/>
        <v>0</v>
      </c>
      <c r="P52" s="46">
        <f t="shared" si="5"/>
        <v>0</v>
      </c>
      <c r="Q52" s="46">
        <f t="shared" si="6"/>
        <v>0</v>
      </c>
      <c r="R52" s="46">
        <f t="shared" si="7"/>
        <v>0</v>
      </c>
      <c r="S52" s="90">
        <f t="shared" si="8"/>
        <v>0</v>
      </c>
      <c r="T52" s="403">
        <f t="shared" si="9"/>
        <v>0</v>
      </c>
      <c r="U52" s="47">
        <f t="shared" si="10"/>
        <v>0</v>
      </c>
      <c r="V52" s="47">
        <f t="shared" si="11"/>
        <v>0</v>
      </c>
      <c r="W52" s="47">
        <f t="shared" si="12"/>
        <v>0</v>
      </c>
      <c r="X52" s="46">
        <f t="shared" si="13"/>
        <v>0</v>
      </c>
      <c r="Y52" s="46">
        <f t="shared" si="14"/>
        <v>0</v>
      </c>
      <c r="Z52" s="46">
        <f t="shared" si="15"/>
        <v>0</v>
      </c>
      <c r="AA52" s="90">
        <f t="shared" si="16"/>
        <v>0</v>
      </c>
      <c r="AB52" s="403">
        <f t="shared" si="17"/>
        <v>0</v>
      </c>
      <c r="AC52" s="47">
        <f t="shared" si="18"/>
        <v>0</v>
      </c>
      <c r="AD52" s="47">
        <f t="shared" si="19"/>
        <v>0</v>
      </c>
      <c r="AE52" s="47">
        <f t="shared" si="20"/>
        <v>0</v>
      </c>
      <c r="AF52" s="46">
        <f t="shared" si="21"/>
        <v>0</v>
      </c>
      <c r="AG52" s="46">
        <f t="shared" si="22"/>
        <v>0</v>
      </c>
      <c r="AH52" s="46">
        <f t="shared" si="23"/>
        <v>0</v>
      </c>
      <c r="AI52" s="90">
        <f t="shared" si="24"/>
        <v>0</v>
      </c>
      <c r="AJ52" s="90">
        <f t="shared" si="25"/>
        <v>0</v>
      </c>
      <c r="AK52" s="47">
        <f t="shared" si="26"/>
        <v>0</v>
      </c>
      <c r="AL52" s="47">
        <f t="shared" si="27"/>
        <v>0</v>
      </c>
      <c r="AM52" s="46">
        <f t="shared" si="28"/>
        <v>0</v>
      </c>
      <c r="AN52" s="46">
        <f t="shared" si="29"/>
        <v>0</v>
      </c>
      <c r="AO52" s="46">
        <f t="shared" si="30"/>
        <v>0</v>
      </c>
      <c r="AP52" s="46">
        <f t="shared" si="31"/>
        <v>0</v>
      </c>
      <c r="AQ52" s="90">
        <f t="shared" si="32"/>
        <v>0</v>
      </c>
      <c r="AR52" s="90">
        <f t="shared" si="33"/>
        <v>0</v>
      </c>
      <c r="AS52" s="47">
        <f t="shared" si="34"/>
        <v>0</v>
      </c>
      <c r="AT52" s="47">
        <f t="shared" si="35"/>
        <v>0</v>
      </c>
      <c r="AU52" s="46">
        <f t="shared" si="36"/>
        <v>0</v>
      </c>
      <c r="AV52" s="46">
        <f t="shared" si="37"/>
        <v>0</v>
      </c>
      <c r="AW52" s="46">
        <f t="shared" si="38"/>
        <v>0</v>
      </c>
      <c r="AX52" s="46">
        <f t="shared" si="39"/>
        <v>0</v>
      </c>
      <c r="AY52" s="90">
        <f t="shared" si="40"/>
        <v>0</v>
      </c>
      <c r="AZ52" s="90">
        <f t="shared" si="41"/>
        <v>0</v>
      </c>
      <c r="BA52" s="47">
        <f t="shared" si="42"/>
        <v>0</v>
      </c>
      <c r="BB52" s="47">
        <f t="shared" si="43"/>
        <v>0</v>
      </c>
      <c r="BC52" s="46">
        <f t="shared" si="44"/>
        <v>0</v>
      </c>
      <c r="BD52" s="46">
        <f t="shared" si="45"/>
        <v>0</v>
      </c>
      <c r="BE52" s="46">
        <f t="shared" si="46"/>
        <v>0</v>
      </c>
      <c r="BF52" s="46">
        <f t="shared" si="47"/>
        <v>0</v>
      </c>
      <c r="BG52" s="90">
        <f t="shared" si="48"/>
        <v>0</v>
      </c>
      <c r="BH52" s="90">
        <f t="shared" si="49"/>
        <v>0</v>
      </c>
      <c r="BI52" s="47">
        <f t="shared" si="50"/>
        <v>0</v>
      </c>
      <c r="BJ52" s="47">
        <f t="shared" si="51"/>
        <v>0</v>
      </c>
      <c r="BK52" s="46">
        <f t="shared" si="52"/>
        <v>0</v>
      </c>
      <c r="BL52" s="46">
        <f t="shared" si="53"/>
        <v>0</v>
      </c>
      <c r="BM52" s="46">
        <f t="shared" si="54"/>
        <v>0</v>
      </c>
      <c r="BN52" s="46">
        <f t="shared" si="55"/>
        <v>0</v>
      </c>
      <c r="BO52" s="90">
        <f t="shared" si="56"/>
        <v>0</v>
      </c>
      <c r="BP52" s="90">
        <f t="shared" si="57"/>
        <v>0</v>
      </c>
      <c r="BQ52" s="47">
        <f t="shared" si="58"/>
        <v>0</v>
      </c>
      <c r="BR52" s="47">
        <f t="shared" si="59"/>
        <v>0</v>
      </c>
      <c r="BS52" s="46">
        <f t="shared" si="60"/>
        <v>0</v>
      </c>
      <c r="BT52" s="46">
        <f t="shared" si="61"/>
        <v>0</v>
      </c>
      <c r="BU52" s="46">
        <f t="shared" si="62"/>
        <v>0</v>
      </c>
      <c r="BV52" s="46">
        <f t="shared" si="63"/>
        <v>0</v>
      </c>
      <c r="BW52" s="90">
        <f t="shared" si="64"/>
        <v>0</v>
      </c>
      <c r="BX52" s="90">
        <f t="shared" si="65"/>
        <v>0</v>
      </c>
      <c r="BY52" s="47">
        <f t="shared" si="66"/>
        <v>0</v>
      </c>
      <c r="BZ52" s="47">
        <f t="shared" si="67"/>
        <v>0</v>
      </c>
      <c r="CA52" s="46">
        <f t="shared" si="68"/>
        <v>0</v>
      </c>
      <c r="CB52" s="46">
        <f t="shared" si="69"/>
        <v>0</v>
      </c>
      <c r="CC52" s="46">
        <f t="shared" si="70"/>
        <v>0</v>
      </c>
      <c r="CD52" s="46">
        <f t="shared" si="71"/>
        <v>0</v>
      </c>
      <c r="CE52" s="90">
        <f t="shared" si="72"/>
        <v>0</v>
      </c>
      <c r="CF52" s="90">
        <f t="shared" si="73"/>
        <v>0</v>
      </c>
      <c r="CG52" s="47">
        <f t="shared" si="74"/>
        <v>0</v>
      </c>
      <c r="CH52" s="47">
        <f t="shared" si="75"/>
        <v>0</v>
      </c>
      <c r="CI52" s="46">
        <f t="shared" si="76"/>
        <v>0</v>
      </c>
      <c r="CJ52" s="46">
        <f t="shared" si="77"/>
        <v>0</v>
      </c>
      <c r="CK52" s="46">
        <f t="shared" si="78"/>
        <v>0</v>
      </c>
      <c r="CL52" s="46">
        <f t="shared" si="79"/>
        <v>0</v>
      </c>
      <c r="CM52" s="90">
        <f t="shared" si="80"/>
        <v>0</v>
      </c>
      <c r="CN52" s="90">
        <f t="shared" si="81"/>
        <v>0</v>
      </c>
      <c r="CO52" s="47">
        <f t="shared" si="82"/>
        <v>0</v>
      </c>
      <c r="CP52" s="47">
        <f t="shared" si="83"/>
        <v>0</v>
      </c>
      <c r="CQ52" s="46">
        <f t="shared" si="84"/>
        <v>0</v>
      </c>
      <c r="CR52" s="46">
        <f t="shared" si="85"/>
        <v>0</v>
      </c>
      <c r="CS52" s="46">
        <f t="shared" si="86"/>
        <v>0</v>
      </c>
      <c r="CT52" s="46">
        <f t="shared" si="87"/>
        <v>0</v>
      </c>
      <c r="CU52" s="90">
        <f t="shared" si="88"/>
        <v>0</v>
      </c>
      <c r="CV52" s="90">
        <f t="shared" si="89"/>
        <v>0</v>
      </c>
      <c r="CW52" s="47">
        <f t="shared" si="90"/>
        <v>0</v>
      </c>
      <c r="CX52" s="47">
        <f t="shared" si="91"/>
        <v>0</v>
      </c>
      <c r="CY52" s="46">
        <f t="shared" si="92"/>
        <v>0</v>
      </c>
      <c r="CZ52" s="46">
        <f t="shared" si="93"/>
        <v>0</v>
      </c>
      <c r="DA52" s="46">
        <f t="shared" si="94"/>
        <v>0</v>
      </c>
      <c r="DB52" s="46">
        <f t="shared" si="95"/>
        <v>0</v>
      </c>
      <c r="DC52" s="90">
        <f t="shared" si="96"/>
        <v>0</v>
      </c>
      <c r="DD52" s="90">
        <f t="shared" si="97"/>
        <v>0</v>
      </c>
      <c r="DE52" s="47">
        <f t="shared" si="98"/>
        <v>0</v>
      </c>
      <c r="DF52" s="47">
        <f t="shared" si="99"/>
        <v>0</v>
      </c>
    </row>
    <row r="53" spans="1:110" x14ac:dyDescent="0.25">
      <c r="A53" s="152"/>
      <c r="B53" s="386"/>
      <c r="C53" s="456"/>
      <c r="D53" s="608"/>
      <c r="E53" s="609"/>
      <c r="F53" s="609"/>
      <c r="G53" s="610"/>
      <c r="H53" s="165"/>
      <c r="I53" s="55"/>
      <c r="J53" s="97"/>
      <c r="K53" s="122">
        <f t="shared" si="0"/>
        <v>0</v>
      </c>
      <c r="L53" s="122">
        <f t="shared" si="1"/>
        <v>0</v>
      </c>
      <c r="M53" s="90">
        <f t="shared" si="2"/>
        <v>0</v>
      </c>
      <c r="N53" s="395">
        <f t="shared" si="3"/>
        <v>1</v>
      </c>
      <c r="O53" s="46">
        <f t="shared" si="4"/>
        <v>0</v>
      </c>
      <c r="P53" s="46">
        <f t="shared" si="5"/>
        <v>0</v>
      </c>
      <c r="Q53" s="46">
        <f t="shared" si="6"/>
        <v>0</v>
      </c>
      <c r="R53" s="46">
        <f t="shared" si="7"/>
        <v>0</v>
      </c>
      <c r="S53" s="90">
        <f t="shared" si="8"/>
        <v>0</v>
      </c>
      <c r="T53" s="403">
        <f t="shared" si="9"/>
        <v>0</v>
      </c>
      <c r="U53" s="47">
        <f t="shared" si="10"/>
        <v>0</v>
      </c>
      <c r="V53" s="47">
        <f t="shared" si="11"/>
        <v>0</v>
      </c>
      <c r="W53" s="47">
        <f t="shared" si="12"/>
        <v>0</v>
      </c>
      <c r="X53" s="46">
        <f t="shared" si="13"/>
        <v>0</v>
      </c>
      <c r="Y53" s="46">
        <f t="shared" si="14"/>
        <v>0</v>
      </c>
      <c r="Z53" s="46">
        <f t="shared" si="15"/>
        <v>0</v>
      </c>
      <c r="AA53" s="90">
        <f t="shared" si="16"/>
        <v>0</v>
      </c>
      <c r="AB53" s="403">
        <f t="shared" si="17"/>
        <v>0</v>
      </c>
      <c r="AC53" s="47">
        <f t="shared" si="18"/>
        <v>0</v>
      </c>
      <c r="AD53" s="47">
        <f t="shared" si="19"/>
        <v>0</v>
      </c>
      <c r="AE53" s="47">
        <f t="shared" si="20"/>
        <v>0</v>
      </c>
      <c r="AF53" s="46">
        <f t="shared" si="21"/>
        <v>0</v>
      </c>
      <c r="AG53" s="46">
        <f t="shared" si="22"/>
        <v>0</v>
      </c>
      <c r="AH53" s="46">
        <f t="shared" si="23"/>
        <v>0</v>
      </c>
      <c r="AI53" s="90">
        <f t="shared" si="24"/>
        <v>0</v>
      </c>
      <c r="AJ53" s="90">
        <f t="shared" si="25"/>
        <v>0</v>
      </c>
      <c r="AK53" s="47">
        <f t="shared" si="26"/>
        <v>0</v>
      </c>
      <c r="AL53" s="47">
        <f t="shared" si="27"/>
        <v>0</v>
      </c>
      <c r="AM53" s="46">
        <f t="shared" si="28"/>
        <v>0</v>
      </c>
      <c r="AN53" s="46">
        <f t="shared" si="29"/>
        <v>0</v>
      </c>
      <c r="AO53" s="46">
        <f t="shared" si="30"/>
        <v>0</v>
      </c>
      <c r="AP53" s="46">
        <f t="shared" si="31"/>
        <v>0</v>
      </c>
      <c r="AQ53" s="90">
        <f t="shared" si="32"/>
        <v>0</v>
      </c>
      <c r="AR53" s="90">
        <f t="shared" si="33"/>
        <v>0</v>
      </c>
      <c r="AS53" s="47">
        <f t="shared" si="34"/>
        <v>0</v>
      </c>
      <c r="AT53" s="47">
        <f t="shared" si="35"/>
        <v>0</v>
      </c>
      <c r="AU53" s="46">
        <f t="shared" si="36"/>
        <v>0</v>
      </c>
      <c r="AV53" s="46">
        <f t="shared" si="37"/>
        <v>0</v>
      </c>
      <c r="AW53" s="46">
        <f t="shared" si="38"/>
        <v>0</v>
      </c>
      <c r="AX53" s="46">
        <f t="shared" si="39"/>
        <v>0</v>
      </c>
      <c r="AY53" s="90">
        <f t="shared" si="40"/>
        <v>0</v>
      </c>
      <c r="AZ53" s="90">
        <f t="shared" si="41"/>
        <v>0</v>
      </c>
      <c r="BA53" s="47">
        <f t="shared" si="42"/>
        <v>0</v>
      </c>
      <c r="BB53" s="47">
        <f t="shared" si="43"/>
        <v>0</v>
      </c>
      <c r="BC53" s="46">
        <f t="shared" si="44"/>
        <v>0</v>
      </c>
      <c r="BD53" s="46">
        <f t="shared" si="45"/>
        <v>0</v>
      </c>
      <c r="BE53" s="46">
        <f t="shared" si="46"/>
        <v>0</v>
      </c>
      <c r="BF53" s="46">
        <f t="shared" si="47"/>
        <v>0</v>
      </c>
      <c r="BG53" s="90">
        <f t="shared" si="48"/>
        <v>0</v>
      </c>
      <c r="BH53" s="90">
        <f t="shared" si="49"/>
        <v>0</v>
      </c>
      <c r="BI53" s="47">
        <f t="shared" si="50"/>
        <v>0</v>
      </c>
      <c r="BJ53" s="47">
        <f t="shared" si="51"/>
        <v>0</v>
      </c>
      <c r="BK53" s="46">
        <f t="shared" si="52"/>
        <v>0</v>
      </c>
      <c r="BL53" s="46">
        <f t="shared" si="53"/>
        <v>0</v>
      </c>
      <c r="BM53" s="46">
        <f t="shared" si="54"/>
        <v>0</v>
      </c>
      <c r="BN53" s="46">
        <f t="shared" si="55"/>
        <v>0</v>
      </c>
      <c r="BO53" s="90">
        <f t="shared" si="56"/>
        <v>0</v>
      </c>
      <c r="BP53" s="90">
        <f t="shared" si="57"/>
        <v>0</v>
      </c>
      <c r="BQ53" s="47">
        <f t="shared" si="58"/>
        <v>0</v>
      </c>
      <c r="BR53" s="47">
        <f t="shared" si="59"/>
        <v>0</v>
      </c>
      <c r="BS53" s="46">
        <f t="shared" si="60"/>
        <v>0</v>
      </c>
      <c r="BT53" s="46">
        <f t="shared" si="61"/>
        <v>0</v>
      </c>
      <c r="BU53" s="46">
        <f t="shared" si="62"/>
        <v>0</v>
      </c>
      <c r="BV53" s="46">
        <f t="shared" si="63"/>
        <v>0</v>
      </c>
      <c r="BW53" s="90">
        <f t="shared" si="64"/>
        <v>0</v>
      </c>
      <c r="BX53" s="90">
        <f t="shared" si="65"/>
        <v>0</v>
      </c>
      <c r="BY53" s="47">
        <f t="shared" si="66"/>
        <v>0</v>
      </c>
      <c r="BZ53" s="47">
        <f t="shared" si="67"/>
        <v>0</v>
      </c>
      <c r="CA53" s="46">
        <f t="shared" si="68"/>
        <v>0</v>
      </c>
      <c r="CB53" s="46">
        <f t="shared" si="69"/>
        <v>0</v>
      </c>
      <c r="CC53" s="46">
        <f t="shared" si="70"/>
        <v>0</v>
      </c>
      <c r="CD53" s="46">
        <f t="shared" si="71"/>
        <v>0</v>
      </c>
      <c r="CE53" s="90">
        <f t="shared" si="72"/>
        <v>0</v>
      </c>
      <c r="CF53" s="90">
        <f t="shared" si="73"/>
        <v>0</v>
      </c>
      <c r="CG53" s="47">
        <f t="shared" si="74"/>
        <v>0</v>
      </c>
      <c r="CH53" s="47">
        <f t="shared" si="75"/>
        <v>0</v>
      </c>
      <c r="CI53" s="46">
        <f t="shared" si="76"/>
        <v>0</v>
      </c>
      <c r="CJ53" s="46">
        <f t="shared" si="77"/>
        <v>0</v>
      </c>
      <c r="CK53" s="46">
        <f t="shared" si="78"/>
        <v>0</v>
      </c>
      <c r="CL53" s="46">
        <f t="shared" si="79"/>
        <v>0</v>
      </c>
      <c r="CM53" s="90">
        <f t="shared" si="80"/>
        <v>0</v>
      </c>
      <c r="CN53" s="90">
        <f t="shared" si="81"/>
        <v>0</v>
      </c>
      <c r="CO53" s="47">
        <f t="shared" si="82"/>
        <v>0</v>
      </c>
      <c r="CP53" s="47">
        <f t="shared" si="83"/>
        <v>0</v>
      </c>
      <c r="CQ53" s="46">
        <f t="shared" si="84"/>
        <v>0</v>
      </c>
      <c r="CR53" s="46">
        <f t="shared" si="85"/>
        <v>0</v>
      </c>
      <c r="CS53" s="46">
        <f t="shared" si="86"/>
        <v>0</v>
      </c>
      <c r="CT53" s="46">
        <f t="shared" si="87"/>
        <v>0</v>
      </c>
      <c r="CU53" s="90">
        <f t="shared" si="88"/>
        <v>0</v>
      </c>
      <c r="CV53" s="90">
        <f t="shared" si="89"/>
        <v>0</v>
      </c>
      <c r="CW53" s="47">
        <f t="shared" si="90"/>
        <v>0</v>
      </c>
      <c r="CX53" s="47">
        <f t="shared" si="91"/>
        <v>0</v>
      </c>
      <c r="CY53" s="46">
        <f t="shared" si="92"/>
        <v>0</v>
      </c>
      <c r="CZ53" s="46">
        <f t="shared" si="93"/>
        <v>0</v>
      </c>
      <c r="DA53" s="46">
        <f t="shared" si="94"/>
        <v>0</v>
      </c>
      <c r="DB53" s="46">
        <f t="shared" si="95"/>
        <v>0</v>
      </c>
      <c r="DC53" s="90">
        <f t="shared" si="96"/>
        <v>0</v>
      </c>
      <c r="DD53" s="90">
        <f t="shared" si="97"/>
        <v>0</v>
      </c>
      <c r="DE53" s="47">
        <f t="shared" si="98"/>
        <v>0</v>
      </c>
      <c r="DF53" s="47">
        <f t="shared" si="99"/>
        <v>0</v>
      </c>
    </row>
    <row r="54" spans="1:110" x14ac:dyDescent="0.25">
      <c r="A54" s="152"/>
      <c r="B54" s="386"/>
      <c r="C54" s="456"/>
      <c r="D54" s="608"/>
      <c r="E54" s="609"/>
      <c r="F54" s="609"/>
      <c r="G54" s="610"/>
      <c r="H54" s="165"/>
      <c r="I54" s="55"/>
      <c r="J54" s="97"/>
      <c r="K54" s="122">
        <f t="shared" si="0"/>
        <v>0</v>
      </c>
      <c r="L54" s="122">
        <f t="shared" si="1"/>
        <v>0</v>
      </c>
      <c r="M54" s="90">
        <f t="shared" si="2"/>
        <v>0</v>
      </c>
      <c r="N54" s="395">
        <f t="shared" si="3"/>
        <v>1</v>
      </c>
      <c r="O54" s="46">
        <f t="shared" si="4"/>
        <v>0</v>
      </c>
      <c r="P54" s="46">
        <f t="shared" si="5"/>
        <v>0</v>
      </c>
      <c r="Q54" s="46">
        <f t="shared" si="6"/>
        <v>0</v>
      </c>
      <c r="R54" s="46">
        <f t="shared" si="7"/>
        <v>0</v>
      </c>
      <c r="S54" s="90">
        <f t="shared" si="8"/>
        <v>0</v>
      </c>
      <c r="T54" s="403">
        <f t="shared" si="9"/>
        <v>0</v>
      </c>
      <c r="U54" s="47">
        <f t="shared" si="10"/>
        <v>0</v>
      </c>
      <c r="V54" s="47">
        <f t="shared" si="11"/>
        <v>0</v>
      </c>
      <c r="W54" s="47">
        <f t="shared" si="12"/>
        <v>0</v>
      </c>
      <c r="X54" s="46">
        <f t="shared" si="13"/>
        <v>0</v>
      </c>
      <c r="Y54" s="46">
        <f t="shared" si="14"/>
        <v>0</v>
      </c>
      <c r="Z54" s="46">
        <f t="shared" si="15"/>
        <v>0</v>
      </c>
      <c r="AA54" s="90">
        <f t="shared" si="16"/>
        <v>0</v>
      </c>
      <c r="AB54" s="403">
        <f t="shared" si="17"/>
        <v>0</v>
      </c>
      <c r="AC54" s="47">
        <f t="shared" si="18"/>
        <v>0</v>
      </c>
      <c r="AD54" s="47">
        <f t="shared" si="19"/>
        <v>0</v>
      </c>
      <c r="AE54" s="47">
        <f t="shared" si="20"/>
        <v>0</v>
      </c>
      <c r="AF54" s="46">
        <f t="shared" si="21"/>
        <v>0</v>
      </c>
      <c r="AG54" s="46">
        <f t="shared" si="22"/>
        <v>0</v>
      </c>
      <c r="AH54" s="46">
        <f t="shared" si="23"/>
        <v>0</v>
      </c>
      <c r="AI54" s="90">
        <f t="shared" si="24"/>
        <v>0</v>
      </c>
      <c r="AJ54" s="90">
        <f t="shared" si="25"/>
        <v>0</v>
      </c>
      <c r="AK54" s="47">
        <f t="shared" si="26"/>
        <v>0</v>
      </c>
      <c r="AL54" s="47">
        <f t="shared" si="27"/>
        <v>0</v>
      </c>
      <c r="AM54" s="46">
        <f t="shared" si="28"/>
        <v>0</v>
      </c>
      <c r="AN54" s="46">
        <f t="shared" si="29"/>
        <v>0</v>
      </c>
      <c r="AO54" s="46">
        <f t="shared" si="30"/>
        <v>0</v>
      </c>
      <c r="AP54" s="46">
        <f t="shared" si="31"/>
        <v>0</v>
      </c>
      <c r="AQ54" s="90">
        <f t="shared" si="32"/>
        <v>0</v>
      </c>
      <c r="AR54" s="90">
        <f t="shared" si="33"/>
        <v>0</v>
      </c>
      <c r="AS54" s="47">
        <f t="shared" si="34"/>
        <v>0</v>
      </c>
      <c r="AT54" s="47">
        <f t="shared" si="35"/>
        <v>0</v>
      </c>
      <c r="AU54" s="46">
        <f t="shared" si="36"/>
        <v>0</v>
      </c>
      <c r="AV54" s="46">
        <f t="shared" si="37"/>
        <v>0</v>
      </c>
      <c r="AW54" s="46">
        <f t="shared" si="38"/>
        <v>0</v>
      </c>
      <c r="AX54" s="46">
        <f t="shared" si="39"/>
        <v>0</v>
      </c>
      <c r="AY54" s="90">
        <f t="shared" si="40"/>
        <v>0</v>
      </c>
      <c r="AZ54" s="90">
        <f t="shared" si="41"/>
        <v>0</v>
      </c>
      <c r="BA54" s="47">
        <f t="shared" si="42"/>
        <v>0</v>
      </c>
      <c r="BB54" s="47">
        <f t="shared" si="43"/>
        <v>0</v>
      </c>
      <c r="BC54" s="46">
        <f t="shared" si="44"/>
        <v>0</v>
      </c>
      <c r="BD54" s="46">
        <f t="shared" si="45"/>
        <v>0</v>
      </c>
      <c r="BE54" s="46">
        <f t="shared" si="46"/>
        <v>0</v>
      </c>
      <c r="BF54" s="46">
        <f t="shared" si="47"/>
        <v>0</v>
      </c>
      <c r="BG54" s="90">
        <f t="shared" si="48"/>
        <v>0</v>
      </c>
      <c r="BH54" s="90">
        <f t="shared" si="49"/>
        <v>0</v>
      </c>
      <c r="BI54" s="47">
        <f t="shared" si="50"/>
        <v>0</v>
      </c>
      <c r="BJ54" s="47">
        <f t="shared" si="51"/>
        <v>0</v>
      </c>
      <c r="BK54" s="46">
        <f t="shared" si="52"/>
        <v>0</v>
      </c>
      <c r="BL54" s="46">
        <f t="shared" si="53"/>
        <v>0</v>
      </c>
      <c r="BM54" s="46">
        <f t="shared" si="54"/>
        <v>0</v>
      </c>
      <c r="BN54" s="46">
        <f t="shared" si="55"/>
        <v>0</v>
      </c>
      <c r="BO54" s="90">
        <f t="shared" si="56"/>
        <v>0</v>
      </c>
      <c r="BP54" s="90">
        <f t="shared" si="57"/>
        <v>0</v>
      </c>
      <c r="BQ54" s="47">
        <f t="shared" si="58"/>
        <v>0</v>
      </c>
      <c r="BR54" s="47">
        <f t="shared" si="59"/>
        <v>0</v>
      </c>
      <c r="BS54" s="46">
        <f t="shared" si="60"/>
        <v>0</v>
      </c>
      <c r="BT54" s="46">
        <f t="shared" si="61"/>
        <v>0</v>
      </c>
      <c r="BU54" s="46">
        <f t="shared" si="62"/>
        <v>0</v>
      </c>
      <c r="BV54" s="46">
        <f t="shared" si="63"/>
        <v>0</v>
      </c>
      <c r="BW54" s="90">
        <f t="shared" si="64"/>
        <v>0</v>
      </c>
      <c r="BX54" s="90">
        <f t="shared" si="65"/>
        <v>0</v>
      </c>
      <c r="BY54" s="47">
        <f t="shared" si="66"/>
        <v>0</v>
      </c>
      <c r="BZ54" s="47">
        <f t="shared" si="67"/>
        <v>0</v>
      </c>
      <c r="CA54" s="46">
        <f t="shared" si="68"/>
        <v>0</v>
      </c>
      <c r="CB54" s="46">
        <f t="shared" si="69"/>
        <v>0</v>
      </c>
      <c r="CC54" s="46">
        <f t="shared" si="70"/>
        <v>0</v>
      </c>
      <c r="CD54" s="46">
        <f t="shared" si="71"/>
        <v>0</v>
      </c>
      <c r="CE54" s="90">
        <f t="shared" si="72"/>
        <v>0</v>
      </c>
      <c r="CF54" s="90">
        <f t="shared" si="73"/>
        <v>0</v>
      </c>
      <c r="CG54" s="47">
        <f t="shared" si="74"/>
        <v>0</v>
      </c>
      <c r="CH54" s="47">
        <f t="shared" si="75"/>
        <v>0</v>
      </c>
      <c r="CI54" s="46">
        <f t="shared" si="76"/>
        <v>0</v>
      </c>
      <c r="CJ54" s="46">
        <f t="shared" si="77"/>
        <v>0</v>
      </c>
      <c r="CK54" s="46">
        <f t="shared" si="78"/>
        <v>0</v>
      </c>
      <c r="CL54" s="46">
        <f t="shared" si="79"/>
        <v>0</v>
      </c>
      <c r="CM54" s="90">
        <f t="shared" si="80"/>
        <v>0</v>
      </c>
      <c r="CN54" s="90">
        <f t="shared" si="81"/>
        <v>0</v>
      </c>
      <c r="CO54" s="47">
        <f t="shared" si="82"/>
        <v>0</v>
      </c>
      <c r="CP54" s="47">
        <f t="shared" si="83"/>
        <v>0</v>
      </c>
      <c r="CQ54" s="46">
        <f t="shared" si="84"/>
        <v>0</v>
      </c>
      <c r="CR54" s="46">
        <f t="shared" si="85"/>
        <v>0</v>
      </c>
      <c r="CS54" s="46">
        <f t="shared" si="86"/>
        <v>0</v>
      </c>
      <c r="CT54" s="46">
        <f t="shared" si="87"/>
        <v>0</v>
      </c>
      <c r="CU54" s="90">
        <f t="shared" si="88"/>
        <v>0</v>
      </c>
      <c r="CV54" s="90">
        <f t="shared" si="89"/>
        <v>0</v>
      </c>
      <c r="CW54" s="47">
        <f t="shared" si="90"/>
        <v>0</v>
      </c>
      <c r="CX54" s="47">
        <f t="shared" si="91"/>
        <v>0</v>
      </c>
      <c r="CY54" s="46">
        <f t="shared" si="92"/>
        <v>0</v>
      </c>
      <c r="CZ54" s="46">
        <f t="shared" si="93"/>
        <v>0</v>
      </c>
      <c r="DA54" s="46">
        <f t="shared" si="94"/>
        <v>0</v>
      </c>
      <c r="DB54" s="46">
        <f t="shared" si="95"/>
        <v>0</v>
      </c>
      <c r="DC54" s="90">
        <f t="shared" si="96"/>
        <v>0</v>
      </c>
      <c r="DD54" s="90">
        <f t="shared" si="97"/>
        <v>0</v>
      </c>
      <c r="DE54" s="47">
        <f t="shared" si="98"/>
        <v>0</v>
      </c>
      <c r="DF54" s="47">
        <f t="shared" si="99"/>
        <v>0</v>
      </c>
    </row>
    <row r="55" spans="1:110" x14ac:dyDescent="0.25">
      <c r="A55" s="152"/>
      <c r="B55" s="386"/>
      <c r="C55" s="456"/>
      <c r="D55" s="608"/>
      <c r="E55" s="609"/>
      <c r="F55" s="609"/>
      <c r="G55" s="610"/>
      <c r="H55" s="165"/>
      <c r="I55" s="55"/>
      <c r="J55" s="97"/>
      <c r="K55" s="122">
        <f t="shared" si="0"/>
        <v>0</v>
      </c>
      <c r="L55" s="122">
        <f t="shared" si="1"/>
        <v>0</v>
      </c>
      <c r="M55" s="90">
        <f t="shared" si="2"/>
        <v>0</v>
      </c>
      <c r="N55" s="395">
        <f t="shared" si="3"/>
        <v>1</v>
      </c>
      <c r="O55" s="46">
        <f t="shared" si="4"/>
        <v>0</v>
      </c>
      <c r="P55" s="46">
        <f t="shared" si="5"/>
        <v>0</v>
      </c>
      <c r="Q55" s="46">
        <f t="shared" si="6"/>
        <v>0</v>
      </c>
      <c r="R55" s="46">
        <f t="shared" si="7"/>
        <v>0</v>
      </c>
      <c r="S55" s="90">
        <f t="shared" si="8"/>
        <v>0</v>
      </c>
      <c r="T55" s="403">
        <f t="shared" si="9"/>
        <v>0</v>
      </c>
      <c r="U55" s="47">
        <f t="shared" si="10"/>
        <v>0</v>
      </c>
      <c r="V55" s="47">
        <f t="shared" si="11"/>
        <v>0</v>
      </c>
      <c r="W55" s="47">
        <f t="shared" si="12"/>
        <v>0</v>
      </c>
      <c r="X55" s="46">
        <f t="shared" si="13"/>
        <v>0</v>
      </c>
      <c r="Y55" s="46">
        <f t="shared" si="14"/>
        <v>0</v>
      </c>
      <c r="Z55" s="46">
        <f t="shared" si="15"/>
        <v>0</v>
      </c>
      <c r="AA55" s="90">
        <f t="shared" si="16"/>
        <v>0</v>
      </c>
      <c r="AB55" s="403">
        <f t="shared" si="17"/>
        <v>0</v>
      </c>
      <c r="AC55" s="47">
        <f t="shared" si="18"/>
        <v>0</v>
      </c>
      <c r="AD55" s="47">
        <f t="shared" si="19"/>
        <v>0</v>
      </c>
      <c r="AE55" s="47">
        <f t="shared" si="20"/>
        <v>0</v>
      </c>
      <c r="AF55" s="46">
        <f t="shared" si="21"/>
        <v>0</v>
      </c>
      <c r="AG55" s="46">
        <f t="shared" si="22"/>
        <v>0</v>
      </c>
      <c r="AH55" s="46">
        <f t="shared" si="23"/>
        <v>0</v>
      </c>
      <c r="AI55" s="90">
        <f t="shared" si="24"/>
        <v>0</v>
      </c>
      <c r="AJ55" s="90">
        <f t="shared" si="25"/>
        <v>0</v>
      </c>
      <c r="AK55" s="47">
        <f t="shared" si="26"/>
        <v>0</v>
      </c>
      <c r="AL55" s="47">
        <f t="shared" si="27"/>
        <v>0</v>
      </c>
      <c r="AM55" s="46">
        <f t="shared" si="28"/>
        <v>0</v>
      </c>
      <c r="AN55" s="46">
        <f t="shared" si="29"/>
        <v>0</v>
      </c>
      <c r="AO55" s="46">
        <f t="shared" si="30"/>
        <v>0</v>
      </c>
      <c r="AP55" s="46">
        <f t="shared" si="31"/>
        <v>0</v>
      </c>
      <c r="AQ55" s="90">
        <f t="shared" si="32"/>
        <v>0</v>
      </c>
      <c r="AR55" s="90">
        <f t="shared" si="33"/>
        <v>0</v>
      </c>
      <c r="AS55" s="47">
        <f t="shared" si="34"/>
        <v>0</v>
      </c>
      <c r="AT55" s="47">
        <f t="shared" si="35"/>
        <v>0</v>
      </c>
      <c r="AU55" s="46">
        <f t="shared" si="36"/>
        <v>0</v>
      </c>
      <c r="AV55" s="46">
        <f t="shared" si="37"/>
        <v>0</v>
      </c>
      <c r="AW55" s="46">
        <f t="shared" si="38"/>
        <v>0</v>
      </c>
      <c r="AX55" s="46">
        <f t="shared" si="39"/>
        <v>0</v>
      </c>
      <c r="AY55" s="90">
        <f t="shared" si="40"/>
        <v>0</v>
      </c>
      <c r="AZ55" s="90">
        <f t="shared" si="41"/>
        <v>0</v>
      </c>
      <c r="BA55" s="47">
        <f t="shared" si="42"/>
        <v>0</v>
      </c>
      <c r="BB55" s="47">
        <f t="shared" si="43"/>
        <v>0</v>
      </c>
      <c r="BC55" s="46">
        <f t="shared" si="44"/>
        <v>0</v>
      </c>
      <c r="BD55" s="46">
        <f t="shared" si="45"/>
        <v>0</v>
      </c>
      <c r="BE55" s="46">
        <f t="shared" si="46"/>
        <v>0</v>
      </c>
      <c r="BF55" s="46">
        <f t="shared" si="47"/>
        <v>0</v>
      </c>
      <c r="BG55" s="90">
        <f t="shared" si="48"/>
        <v>0</v>
      </c>
      <c r="BH55" s="90">
        <f t="shared" si="49"/>
        <v>0</v>
      </c>
      <c r="BI55" s="47">
        <f t="shared" si="50"/>
        <v>0</v>
      </c>
      <c r="BJ55" s="47">
        <f t="shared" si="51"/>
        <v>0</v>
      </c>
      <c r="BK55" s="46">
        <f t="shared" si="52"/>
        <v>0</v>
      </c>
      <c r="BL55" s="46">
        <f t="shared" si="53"/>
        <v>0</v>
      </c>
      <c r="BM55" s="46">
        <f t="shared" si="54"/>
        <v>0</v>
      </c>
      <c r="BN55" s="46">
        <f t="shared" si="55"/>
        <v>0</v>
      </c>
      <c r="BO55" s="90">
        <f t="shared" si="56"/>
        <v>0</v>
      </c>
      <c r="BP55" s="90">
        <f t="shared" si="57"/>
        <v>0</v>
      </c>
      <c r="BQ55" s="47">
        <f t="shared" si="58"/>
        <v>0</v>
      </c>
      <c r="BR55" s="47">
        <f t="shared" si="59"/>
        <v>0</v>
      </c>
      <c r="BS55" s="46">
        <f t="shared" si="60"/>
        <v>0</v>
      </c>
      <c r="BT55" s="46">
        <f t="shared" si="61"/>
        <v>0</v>
      </c>
      <c r="BU55" s="46">
        <f t="shared" si="62"/>
        <v>0</v>
      </c>
      <c r="BV55" s="46">
        <f t="shared" si="63"/>
        <v>0</v>
      </c>
      <c r="BW55" s="90">
        <f t="shared" si="64"/>
        <v>0</v>
      </c>
      <c r="BX55" s="90">
        <f t="shared" si="65"/>
        <v>0</v>
      </c>
      <c r="BY55" s="47">
        <f t="shared" si="66"/>
        <v>0</v>
      </c>
      <c r="BZ55" s="47">
        <f t="shared" si="67"/>
        <v>0</v>
      </c>
      <c r="CA55" s="46">
        <f t="shared" si="68"/>
        <v>0</v>
      </c>
      <c r="CB55" s="46">
        <f t="shared" si="69"/>
        <v>0</v>
      </c>
      <c r="CC55" s="46">
        <f t="shared" si="70"/>
        <v>0</v>
      </c>
      <c r="CD55" s="46">
        <f t="shared" si="71"/>
        <v>0</v>
      </c>
      <c r="CE55" s="90">
        <f t="shared" si="72"/>
        <v>0</v>
      </c>
      <c r="CF55" s="90">
        <f t="shared" si="73"/>
        <v>0</v>
      </c>
      <c r="CG55" s="47">
        <f t="shared" si="74"/>
        <v>0</v>
      </c>
      <c r="CH55" s="47">
        <f t="shared" si="75"/>
        <v>0</v>
      </c>
      <c r="CI55" s="46">
        <f t="shared" si="76"/>
        <v>0</v>
      </c>
      <c r="CJ55" s="46">
        <f t="shared" si="77"/>
        <v>0</v>
      </c>
      <c r="CK55" s="46">
        <f t="shared" si="78"/>
        <v>0</v>
      </c>
      <c r="CL55" s="46">
        <f t="shared" si="79"/>
        <v>0</v>
      </c>
      <c r="CM55" s="90">
        <f t="shared" si="80"/>
        <v>0</v>
      </c>
      <c r="CN55" s="90">
        <f t="shared" si="81"/>
        <v>0</v>
      </c>
      <c r="CO55" s="47">
        <f t="shared" si="82"/>
        <v>0</v>
      </c>
      <c r="CP55" s="47">
        <f t="shared" si="83"/>
        <v>0</v>
      </c>
      <c r="CQ55" s="46">
        <f t="shared" si="84"/>
        <v>0</v>
      </c>
      <c r="CR55" s="46">
        <f t="shared" si="85"/>
        <v>0</v>
      </c>
      <c r="CS55" s="46">
        <f t="shared" si="86"/>
        <v>0</v>
      </c>
      <c r="CT55" s="46">
        <f t="shared" si="87"/>
        <v>0</v>
      </c>
      <c r="CU55" s="90">
        <f t="shared" si="88"/>
        <v>0</v>
      </c>
      <c r="CV55" s="90">
        <f t="shared" si="89"/>
        <v>0</v>
      </c>
      <c r="CW55" s="47">
        <f t="shared" si="90"/>
        <v>0</v>
      </c>
      <c r="CX55" s="47">
        <f t="shared" si="91"/>
        <v>0</v>
      </c>
      <c r="CY55" s="46">
        <f t="shared" si="92"/>
        <v>0</v>
      </c>
      <c r="CZ55" s="46">
        <f t="shared" si="93"/>
        <v>0</v>
      </c>
      <c r="DA55" s="46">
        <f t="shared" si="94"/>
        <v>0</v>
      </c>
      <c r="DB55" s="46">
        <f t="shared" si="95"/>
        <v>0</v>
      </c>
      <c r="DC55" s="90">
        <f t="shared" si="96"/>
        <v>0</v>
      </c>
      <c r="DD55" s="90">
        <f t="shared" si="97"/>
        <v>0</v>
      </c>
      <c r="DE55" s="47">
        <f t="shared" si="98"/>
        <v>0</v>
      </c>
      <c r="DF55" s="47">
        <f t="shared" si="99"/>
        <v>0</v>
      </c>
    </row>
    <row r="56" spans="1:110" x14ac:dyDescent="0.25">
      <c r="A56" s="152"/>
      <c r="B56" s="386"/>
      <c r="C56" s="456"/>
      <c r="D56" s="608"/>
      <c r="E56" s="609"/>
      <c r="F56" s="609"/>
      <c r="G56" s="610"/>
      <c r="H56" s="165"/>
      <c r="I56" s="55"/>
      <c r="J56" s="97"/>
      <c r="K56" s="122">
        <f t="shared" si="0"/>
        <v>0</v>
      </c>
      <c r="L56" s="122">
        <f t="shared" si="1"/>
        <v>0</v>
      </c>
      <c r="M56" s="90">
        <f t="shared" si="2"/>
        <v>0</v>
      </c>
      <c r="N56" s="395">
        <f t="shared" si="3"/>
        <v>1</v>
      </c>
      <c r="O56" s="46">
        <f t="shared" si="4"/>
        <v>0</v>
      </c>
      <c r="P56" s="46">
        <f t="shared" si="5"/>
        <v>0</v>
      </c>
      <c r="Q56" s="46">
        <f t="shared" si="6"/>
        <v>0</v>
      </c>
      <c r="R56" s="46">
        <f t="shared" si="7"/>
        <v>0</v>
      </c>
      <c r="S56" s="90">
        <f t="shared" si="8"/>
        <v>0</v>
      </c>
      <c r="T56" s="403">
        <f t="shared" si="9"/>
        <v>0</v>
      </c>
      <c r="U56" s="47">
        <f t="shared" si="10"/>
        <v>0</v>
      </c>
      <c r="V56" s="47">
        <f t="shared" si="11"/>
        <v>0</v>
      </c>
      <c r="W56" s="47">
        <f t="shared" si="12"/>
        <v>0</v>
      </c>
      <c r="X56" s="46">
        <f t="shared" si="13"/>
        <v>0</v>
      </c>
      <c r="Y56" s="46">
        <f t="shared" si="14"/>
        <v>0</v>
      </c>
      <c r="Z56" s="46">
        <f t="shared" si="15"/>
        <v>0</v>
      </c>
      <c r="AA56" s="90">
        <f t="shared" si="16"/>
        <v>0</v>
      </c>
      <c r="AB56" s="403">
        <f t="shared" si="17"/>
        <v>0</v>
      </c>
      <c r="AC56" s="47">
        <f t="shared" si="18"/>
        <v>0</v>
      </c>
      <c r="AD56" s="47">
        <f t="shared" si="19"/>
        <v>0</v>
      </c>
      <c r="AE56" s="47">
        <f t="shared" si="20"/>
        <v>0</v>
      </c>
      <c r="AF56" s="46">
        <f t="shared" si="21"/>
        <v>0</v>
      </c>
      <c r="AG56" s="46">
        <f t="shared" si="22"/>
        <v>0</v>
      </c>
      <c r="AH56" s="46">
        <f t="shared" si="23"/>
        <v>0</v>
      </c>
      <c r="AI56" s="90">
        <f t="shared" si="24"/>
        <v>0</v>
      </c>
      <c r="AJ56" s="90">
        <f t="shared" si="25"/>
        <v>0</v>
      </c>
      <c r="AK56" s="47">
        <f t="shared" si="26"/>
        <v>0</v>
      </c>
      <c r="AL56" s="47">
        <f t="shared" si="27"/>
        <v>0</v>
      </c>
      <c r="AM56" s="46">
        <f t="shared" si="28"/>
        <v>0</v>
      </c>
      <c r="AN56" s="46">
        <f t="shared" si="29"/>
        <v>0</v>
      </c>
      <c r="AO56" s="46">
        <f t="shared" si="30"/>
        <v>0</v>
      </c>
      <c r="AP56" s="46">
        <f t="shared" si="31"/>
        <v>0</v>
      </c>
      <c r="AQ56" s="90">
        <f t="shared" si="32"/>
        <v>0</v>
      </c>
      <c r="AR56" s="90">
        <f t="shared" si="33"/>
        <v>0</v>
      </c>
      <c r="AS56" s="47">
        <f t="shared" si="34"/>
        <v>0</v>
      </c>
      <c r="AT56" s="47">
        <f t="shared" si="35"/>
        <v>0</v>
      </c>
      <c r="AU56" s="46">
        <f t="shared" si="36"/>
        <v>0</v>
      </c>
      <c r="AV56" s="46">
        <f t="shared" si="37"/>
        <v>0</v>
      </c>
      <c r="AW56" s="46">
        <f t="shared" si="38"/>
        <v>0</v>
      </c>
      <c r="AX56" s="46">
        <f t="shared" si="39"/>
        <v>0</v>
      </c>
      <c r="AY56" s="90">
        <f t="shared" si="40"/>
        <v>0</v>
      </c>
      <c r="AZ56" s="90">
        <f t="shared" si="41"/>
        <v>0</v>
      </c>
      <c r="BA56" s="47">
        <f t="shared" si="42"/>
        <v>0</v>
      </c>
      <c r="BB56" s="47">
        <f t="shared" si="43"/>
        <v>0</v>
      </c>
      <c r="BC56" s="46">
        <f t="shared" si="44"/>
        <v>0</v>
      </c>
      <c r="BD56" s="46">
        <f t="shared" si="45"/>
        <v>0</v>
      </c>
      <c r="BE56" s="46">
        <f t="shared" si="46"/>
        <v>0</v>
      </c>
      <c r="BF56" s="46">
        <f t="shared" si="47"/>
        <v>0</v>
      </c>
      <c r="BG56" s="90">
        <f t="shared" si="48"/>
        <v>0</v>
      </c>
      <c r="BH56" s="90">
        <f t="shared" si="49"/>
        <v>0</v>
      </c>
      <c r="BI56" s="47">
        <f t="shared" si="50"/>
        <v>0</v>
      </c>
      <c r="BJ56" s="47">
        <f t="shared" si="51"/>
        <v>0</v>
      </c>
      <c r="BK56" s="46">
        <f t="shared" si="52"/>
        <v>0</v>
      </c>
      <c r="BL56" s="46">
        <f t="shared" si="53"/>
        <v>0</v>
      </c>
      <c r="BM56" s="46">
        <f t="shared" si="54"/>
        <v>0</v>
      </c>
      <c r="BN56" s="46">
        <f t="shared" si="55"/>
        <v>0</v>
      </c>
      <c r="BO56" s="90">
        <f t="shared" si="56"/>
        <v>0</v>
      </c>
      <c r="BP56" s="90">
        <f t="shared" si="57"/>
        <v>0</v>
      </c>
      <c r="BQ56" s="47">
        <f t="shared" si="58"/>
        <v>0</v>
      </c>
      <c r="BR56" s="47">
        <f t="shared" si="59"/>
        <v>0</v>
      </c>
      <c r="BS56" s="46">
        <f t="shared" si="60"/>
        <v>0</v>
      </c>
      <c r="BT56" s="46">
        <f t="shared" si="61"/>
        <v>0</v>
      </c>
      <c r="BU56" s="46">
        <f t="shared" si="62"/>
        <v>0</v>
      </c>
      <c r="BV56" s="46">
        <f t="shared" si="63"/>
        <v>0</v>
      </c>
      <c r="BW56" s="90">
        <f t="shared" si="64"/>
        <v>0</v>
      </c>
      <c r="BX56" s="90">
        <f t="shared" si="65"/>
        <v>0</v>
      </c>
      <c r="BY56" s="47">
        <f t="shared" si="66"/>
        <v>0</v>
      </c>
      <c r="BZ56" s="47">
        <f t="shared" si="67"/>
        <v>0</v>
      </c>
      <c r="CA56" s="46">
        <f t="shared" si="68"/>
        <v>0</v>
      </c>
      <c r="CB56" s="46">
        <f t="shared" si="69"/>
        <v>0</v>
      </c>
      <c r="CC56" s="46">
        <f t="shared" si="70"/>
        <v>0</v>
      </c>
      <c r="CD56" s="46">
        <f t="shared" si="71"/>
        <v>0</v>
      </c>
      <c r="CE56" s="90">
        <f t="shared" si="72"/>
        <v>0</v>
      </c>
      <c r="CF56" s="90">
        <f t="shared" si="73"/>
        <v>0</v>
      </c>
      <c r="CG56" s="47">
        <f t="shared" si="74"/>
        <v>0</v>
      </c>
      <c r="CH56" s="47">
        <f t="shared" si="75"/>
        <v>0</v>
      </c>
      <c r="CI56" s="46">
        <f t="shared" si="76"/>
        <v>0</v>
      </c>
      <c r="CJ56" s="46">
        <f t="shared" si="77"/>
        <v>0</v>
      </c>
      <c r="CK56" s="46">
        <f t="shared" si="78"/>
        <v>0</v>
      </c>
      <c r="CL56" s="46">
        <f t="shared" si="79"/>
        <v>0</v>
      </c>
      <c r="CM56" s="90">
        <f t="shared" si="80"/>
        <v>0</v>
      </c>
      <c r="CN56" s="90">
        <f t="shared" si="81"/>
        <v>0</v>
      </c>
      <c r="CO56" s="47">
        <f t="shared" si="82"/>
        <v>0</v>
      </c>
      <c r="CP56" s="47">
        <f t="shared" si="83"/>
        <v>0</v>
      </c>
      <c r="CQ56" s="46">
        <f t="shared" si="84"/>
        <v>0</v>
      </c>
      <c r="CR56" s="46">
        <f t="shared" si="85"/>
        <v>0</v>
      </c>
      <c r="CS56" s="46">
        <f t="shared" si="86"/>
        <v>0</v>
      </c>
      <c r="CT56" s="46">
        <f t="shared" si="87"/>
        <v>0</v>
      </c>
      <c r="CU56" s="90">
        <f t="shared" si="88"/>
        <v>0</v>
      </c>
      <c r="CV56" s="90">
        <f t="shared" si="89"/>
        <v>0</v>
      </c>
      <c r="CW56" s="47">
        <f t="shared" si="90"/>
        <v>0</v>
      </c>
      <c r="CX56" s="47">
        <f t="shared" si="91"/>
        <v>0</v>
      </c>
      <c r="CY56" s="46">
        <f t="shared" si="92"/>
        <v>0</v>
      </c>
      <c r="CZ56" s="46">
        <f t="shared" si="93"/>
        <v>0</v>
      </c>
      <c r="DA56" s="46">
        <f t="shared" si="94"/>
        <v>0</v>
      </c>
      <c r="DB56" s="46">
        <f t="shared" si="95"/>
        <v>0</v>
      </c>
      <c r="DC56" s="90">
        <f t="shared" si="96"/>
        <v>0</v>
      </c>
      <c r="DD56" s="90">
        <f t="shared" si="97"/>
        <v>0</v>
      </c>
      <c r="DE56" s="47">
        <f t="shared" si="98"/>
        <v>0</v>
      </c>
      <c r="DF56" s="47">
        <f t="shared" si="99"/>
        <v>0</v>
      </c>
    </row>
    <row r="57" spans="1:110" x14ac:dyDescent="0.25">
      <c r="A57" s="152"/>
      <c r="B57" s="386"/>
      <c r="C57" s="456"/>
      <c r="D57" s="608"/>
      <c r="E57" s="609"/>
      <c r="F57" s="609"/>
      <c r="G57" s="610"/>
      <c r="H57" s="165"/>
      <c r="I57" s="55"/>
      <c r="J57" s="97"/>
      <c r="K57" s="122">
        <f t="shared" si="0"/>
        <v>0</v>
      </c>
      <c r="L57" s="122">
        <f t="shared" si="1"/>
        <v>0</v>
      </c>
      <c r="M57" s="90">
        <f t="shared" si="2"/>
        <v>0</v>
      </c>
      <c r="N57" s="395">
        <f t="shared" si="3"/>
        <v>1</v>
      </c>
      <c r="O57" s="46">
        <f t="shared" si="4"/>
        <v>0</v>
      </c>
      <c r="P57" s="46">
        <f t="shared" si="5"/>
        <v>0</v>
      </c>
      <c r="Q57" s="46">
        <f t="shared" si="6"/>
        <v>0</v>
      </c>
      <c r="R57" s="46">
        <f t="shared" si="7"/>
        <v>0</v>
      </c>
      <c r="S57" s="90">
        <f t="shared" si="8"/>
        <v>0</v>
      </c>
      <c r="T57" s="403">
        <f t="shared" si="9"/>
        <v>0</v>
      </c>
      <c r="U57" s="47">
        <f t="shared" si="10"/>
        <v>0</v>
      </c>
      <c r="V57" s="47">
        <f t="shared" si="11"/>
        <v>0</v>
      </c>
      <c r="W57" s="47">
        <f t="shared" si="12"/>
        <v>0</v>
      </c>
      <c r="X57" s="46">
        <f t="shared" si="13"/>
        <v>0</v>
      </c>
      <c r="Y57" s="46">
        <f t="shared" si="14"/>
        <v>0</v>
      </c>
      <c r="Z57" s="46">
        <f t="shared" si="15"/>
        <v>0</v>
      </c>
      <c r="AA57" s="90">
        <f t="shared" si="16"/>
        <v>0</v>
      </c>
      <c r="AB57" s="403">
        <f t="shared" si="17"/>
        <v>0</v>
      </c>
      <c r="AC57" s="47">
        <f t="shared" si="18"/>
        <v>0</v>
      </c>
      <c r="AD57" s="47">
        <f t="shared" si="19"/>
        <v>0</v>
      </c>
      <c r="AE57" s="47">
        <f t="shared" si="20"/>
        <v>0</v>
      </c>
      <c r="AF57" s="46">
        <f t="shared" si="21"/>
        <v>0</v>
      </c>
      <c r="AG57" s="46">
        <f t="shared" si="22"/>
        <v>0</v>
      </c>
      <c r="AH57" s="46">
        <f t="shared" si="23"/>
        <v>0</v>
      </c>
      <c r="AI57" s="90">
        <f t="shared" si="24"/>
        <v>0</v>
      </c>
      <c r="AJ57" s="90">
        <f t="shared" si="25"/>
        <v>0</v>
      </c>
      <c r="AK57" s="47">
        <f t="shared" si="26"/>
        <v>0</v>
      </c>
      <c r="AL57" s="47">
        <f t="shared" si="27"/>
        <v>0</v>
      </c>
      <c r="AM57" s="46">
        <f t="shared" si="28"/>
        <v>0</v>
      </c>
      <c r="AN57" s="46">
        <f t="shared" si="29"/>
        <v>0</v>
      </c>
      <c r="AO57" s="46">
        <f t="shared" si="30"/>
        <v>0</v>
      </c>
      <c r="AP57" s="46">
        <f t="shared" si="31"/>
        <v>0</v>
      </c>
      <c r="AQ57" s="90">
        <f t="shared" si="32"/>
        <v>0</v>
      </c>
      <c r="AR57" s="90">
        <f t="shared" si="33"/>
        <v>0</v>
      </c>
      <c r="AS57" s="47">
        <f t="shared" si="34"/>
        <v>0</v>
      </c>
      <c r="AT57" s="47">
        <f t="shared" si="35"/>
        <v>0</v>
      </c>
      <c r="AU57" s="46">
        <f t="shared" si="36"/>
        <v>0</v>
      </c>
      <c r="AV57" s="46">
        <f t="shared" si="37"/>
        <v>0</v>
      </c>
      <c r="AW57" s="46">
        <f t="shared" si="38"/>
        <v>0</v>
      </c>
      <c r="AX57" s="46">
        <f t="shared" si="39"/>
        <v>0</v>
      </c>
      <c r="AY57" s="90">
        <f t="shared" si="40"/>
        <v>0</v>
      </c>
      <c r="AZ57" s="90">
        <f t="shared" si="41"/>
        <v>0</v>
      </c>
      <c r="BA57" s="47">
        <f t="shared" si="42"/>
        <v>0</v>
      </c>
      <c r="BB57" s="47">
        <f t="shared" si="43"/>
        <v>0</v>
      </c>
      <c r="BC57" s="46">
        <f t="shared" si="44"/>
        <v>0</v>
      </c>
      <c r="BD57" s="46">
        <f t="shared" si="45"/>
        <v>0</v>
      </c>
      <c r="BE57" s="46">
        <f t="shared" si="46"/>
        <v>0</v>
      </c>
      <c r="BF57" s="46">
        <f t="shared" si="47"/>
        <v>0</v>
      </c>
      <c r="BG57" s="90">
        <f t="shared" si="48"/>
        <v>0</v>
      </c>
      <c r="BH57" s="90">
        <f t="shared" si="49"/>
        <v>0</v>
      </c>
      <c r="BI57" s="47">
        <f t="shared" si="50"/>
        <v>0</v>
      </c>
      <c r="BJ57" s="47">
        <f t="shared" si="51"/>
        <v>0</v>
      </c>
      <c r="BK57" s="46">
        <f t="shared" si="52"/>
        <v>0</v>
      </c>
      <c r="BL57" s="46">
        <f t="shared" si="53"/>
        <v>0</v>
      </c>
      <c r="BM57" s="46">
        <f t="shared" si="54"/>
        <v>0</v>
      </c>
      <c r="BN57" s="46">
        <f t="shared" si="55"/>
        <v>0</v>
      </c>
      <c r="BO57" s="90">
        <f t="shared" si="56"/>
        <v>0</v>
      </c>
      <c r="BP57" s="90">
        <f t="shared" si="57"/>
        <v>0</v>
      </c>
      <c r="BQ57" s="47">
        <f t="shared" si="58"/>
        <v>0</v>
      </c>
      <c r="BR57" s="47">
        <f t="shared" si="59"/>
        <v>0</v>
      </c>
      <c r="BS57" s="46">
        <f t="shared" si="60"/>
        <v>0</v>
      </c>
      <c r="BT57" s="46">
        <f t="shared" si="61"/>
        <v>0</v>
      </c>
      <c r="BU57" s="46">
        <f t="shared" si="62"/>
        <v>0</v>
      </c>
      <c r="BV57" s="46">
        <f t="shared" si="63"/>
        <v>0</v>
      </c>
      <c r="BW57" s="90">
        <f t="shared" si="64"/>
        <v>0</v>
      </c>
      <c r="BX57" s="90">
        <f t="shared" si="65"/>
        <v>0</v>
      </c>
      <c r="BY57" s="47">
        <f t="shared" si="66"/>
        <v>0</v>
      </c>
      <c r="BZ57" s="47">
        <f t="shared" si="67"/>
        <v>0</v>
      </c>
      <c r="CA57" s="46">
        <f t="shared" si="68"/>
        <v>0</v>
      </c>
      <c r="CB57" s="46">
        <f t="shared" si="69"/>
        <v>0</v>
      </c>
      <c r="CC57" s="46">
        <f t="shared" si="70"/>
        <v>0</v>
      </c>
      <c r="CD57" s="46">
        <f t="shared" si="71"/>
        <v>0</v>
      </c>
      <c r="CE57" s="90">
        <f t="shared" si="72"/>
        <v>0</v>
      </c>
      <c r="CF57" s="90">
        <f t="shared" si="73"/>
        <v>0</v>
      </c>
      <c r="CG57" s="47">
        <f t="shared" si="74"/>
        <v>0</v>
      </c>
      <c r="CH57" s="47">
        <f t="shared" si="75"/>
        <v>0</v>
      </c>
      <c r="CI57" s="46">
        <f t="shared" si="76"/>
        <v>0</v>
      </c>
      <c r="CJ57" s="46">
        <f t="shared" si="77"/>
        <v>0</v>
      </c>
      <c r="CK57" s="46">
        <f t="shared" si="78"/>
        <v>0</v>
      </c>
      <c r="CL57" s="46">
        <f t="shared" si="79"/>
        <v>0</v>
      </c>
      <c r="CM57" s="90">
        <f t="shared" si="80"/>
        <v>0</v>
      </c>
      <c r="CN57" s="90">
        <f t="shared" si="81"/>
        <v>0</v>
      </c>
      <c r="CO57" s="47">
        <f t="shared" si="82"/>
        <v>0</v>
      </c>
      <c r="CP57" s="47">
        <f t="shared" si="83"/>
        <v>0</v>
      </c>
      <c r="CQ57" s="46">
        <f t="shared" si="84"/>
        <v>0</v>
      </c>
      <c r="CR57" s="46">
        <f t="shared" si="85"/>
        <v>0</v>
      </c>
      <c r="CS57" s="46">
        <f t="shared" si="86"/>
        <v>0</v>
      </c>
      <c r="CT57" s="46">
        <f t="shared" si="87"/>
        <v>0</v>
      </c>
      <c r="CU57" s="90">
        <f t="shared" si="88"/>
        <v>0</v>
      </c>
      <c r="CV57" s="90">
        <f t="shared" si="89"/>
        <v>0</v>
      </c>
      <c r="CW57" s="47">
        <f t="shared" si="90"/>
        <v>0</v>
      </c>
      <c r="CX57" s="47">
        <f t="shared" si="91"/>
        <v>0</v>
      </c>
      <c r="CY57" s="46">
        <f t="shared" si="92"/>
        <v>0</v>
      </c>
      <c r="CZ57" s="46">
        <f t="shared" si="93"/>
        <v>0</v>
      </c>
      <c r="DA57" s="46">
        <f t="shared" si="94"/>
        <v>0</v>
      </c>
      <c r="DB57" s="46">
        <f t="shared" si="95"/>
        <v>0</v>
      </c>
      <c r="DC57" s="90">
        <f t="shared" si="96"/>
        <v>0</v>
      </c>
      <c r="DD57" s="90">
        <f t="shared" si="97"/>
        <v>0</v>
      </c>
      <c r="DE57" s="47">
        <f t="shared" si="98"/>
        <v>0</v>
      </c>
      <c r="DF57" s="47">
        <f t="shared" si="99"/>
        <v>0</v>
      </c>
    </row>
    <row r="58" spans="1:110" x14ac:dyDescent="0.25">
      <c r="A58" s="152"/>
      <c r="B58" s="386"/>
      <c r="C58" s="456"/>
      <c r="D58" s="608"/>
      <c r="E58" s="609"/>
      <c r="F58" s="609"/>
      <c r="G58" s="610"/>
      <c r="H58" s="165"/>
      <c r="I58" s="55"/>
      <c r="J58" s="97"/>
      <c r="K58" s="122">
        <f t="shared" si="0"/>
        <v>0</v>
      </c>
      <c r="L58" s="122">
        <f t="shared" si="1"/>
        <v>0</v>
      </c>
      <c r="M58" s="90">
        <f t="shared" si="2"/>
        <v>0</v>
      </c>
      <c r="N58" s="395">
        <f t="shared" si="3"/>
        <v>1</v>
      </c>
      <c r="O58" s="46">
        <f t="shared" si="4"/>
        <v>0</v>
      </c>
      <c r="P58" s="46">
        <f t="shared" si="5"/>
        <v>0</v>
      </c>
      <c r="Q58" s="46">
        <f t="shared" si="6"/>
        <v>0</v>
      </c>
      <c r="R58" s="46">
        <f t="shared" si="7"/>
        <v>0</v>
      </c>
      <c r="S58" s="90">
        <f t="shared" si="8"/>
        <v>0</v>
      </c>
      <c r="T58" s="403">
        <f t="shared" si="9"/>
        <v>0</v>
      </c>
      <c r="U58" s="47">
        <f t="shared" si="10"/>
        <v>0</v>
      </c>
      <c r="V58" s="47">
        <f t="shared" si="11"/>
        <v>0</v>
      </c>
      <c r="W58" s="47">
        <f t="shared" si="12"/>
        <v>0</v>
      </c>
      <c r="X58" s="46">
        <f t="shared" si="13"/>
        <v>0</v>
      </c>
      <c r="Y58" s="46">
        <f t="shared" si="14"/>
        <v>0</v>
      </c>
      <c r="Z58" s="46">
        <f t="shared" si="15"/>
        <v>0</v>
      </c>
      <c r="AA58" s="90">
        <f t="shared" si="16"/>
        <v>0</v>
      </c>
      <c r="AB58" s="403">
        <f t="shared" si="17"/>
        <v>0</v>
      </c>
      <c r="AC58" s="47">
        <f t="shared" si="18"/>
        <v>0</v>
      </c>
      <c r="AD58" s="47">
        <f t="shared" si="19"/>
        <v>0</v>
      </c>
      <c r="AE58" s="47">
        <f t="shared" si="20"/>
        <v>0</v>
      </c>
      <c r="AF58" s="46">
        <f t="shared" si="21"/>
        <v>0</v>
      </c>
      <c r="AG58" s="46">
        <f t="shared" si="22"/>
        <v>0</v>
      </c>
      <c r="AH58" s="46">
        <f t="shared" si="23"/>
        <v>0</v>
      </c>
      <c r="AI58" s="90">
        <f t="shared" si="24"/>
        <v>0</v>
      </c>
      <c r="AJ58" s="90">
        <f t="shared" si="25"/>
        <v>0</v>
      </c>
      <c r="AK58" s="47">
        <f t="shared" si="26"/>
        <v>0</v>
      </c>
      <c r="AL58" s="47">
        <f t="shared" si="27"/>
        <v>0</v>
      </c>
      <c r="AM58" s="46">
        <f t="shared" si="28"/>
        <v>0</v>
      </c>
      <c r="AN58" s="46">
        <f t="shared" si="29"/>
        <v>0</v>
      </c>
      <c r="AO58" s="46">
        <f t="shared" si="30"/>
        <v>0</v>
      </c>
      <c r="AP58" s="46">
        <f t="shared" si="31"/>
        <v>0</v>
      </c>
      <c r="AQ58" s="90">
        <f t="shared" si="32"/>
        <v>0</v>
      </c>
      <c r="AR58" s="90">
        <f t="shared" si="33"/>
        <v>0</v>
      </c>
      <c r="AS58" s="47">
        <f t="shared" si="34"/>
        <v>0</v>
      </c>
      <c r="AT58" s="47">
        <f t="shared" si="35"/>
        <v>0</v>
      </c>
      <c r="AU58" s="46">
        <f t="shared" si="36"/>
        <v>0</v>
      </c>
      <c r="AV58" s="46">
        <f t="shared" si="37"/>
        <v>0</v>
      </c>
      <c r="AW58" s="46">
        <f t="shared" si="38"/>
        <v>0</v>
      </c>
      <c r="AX58" s="46">
        <f t="shared" si="39"/>
        <v>0</v>
      </c>
      <c r="AY58" s="90">
        <f t="shared" si="40"/>
        <v>0</v>
      </c>
      <c r="AZ58" s="90">
        <f t="shared" si="41"/>
        <v>0</v>
      </c>
      <c r="BA58" s="47">
        <f t="shared" si="42"/>
        <v>0</v>
      </c>
      <c r="BB58" s="47">
        <f t="shared" si="43"/>
        <v>0</v>
      </c>
      <c r="BC58" s="46">
        <f t="shared" si="44"/>
        <v>0</v>
      </c>
      <c r="BD58" s="46">
        <f t="shared" si="45"/>
        <v>0</v>
      </c>
      <c r="BE58" s="46">
        <f t="shared" si="46"/>
        <v>0</v>
      </c>
      <c r="BF58" s="46">
        <f t="shared" si="47"/>
        <v>0</v>
      </c>
      <c r="BG58" s="90">
        <f t="shared" si="48"/>
        <v>0</v>
      </c>
      <c r="BH58" s="90">
        <f t="shared" si="49"/>
        <v>0</v>
      </c>
      <c r="BI58" s="47">
        <f t="shared" si="50"/>
        <v>0</v>
      </c>
      <c r="BJ58" s="47">
        <f t="shared" si="51"/>
        <v>0</v>
      </c>
      <c r="BK58" s="46">
        <f t="shared" si="52"/>
        <v>0</v>
      </c>
      <c r="BL58" s="46">
        <f t="shared" si="53"/>
        <v>0</v>
      </c>
      <c r="BM58" s="46">
        <f t="shared" si="54"/>
        <v>0</v>
      </c>
      <c r="BN58" s="46">
        <f t="shared" si="55"/>
        <v>0</v>
      </c>
      <c r="BO58" s="90">
        <f t="shared" si="56"/>
        <v>0</v>
      </c>
      <c r="BP58" s="90">
        <f t="shared" si="57"/>
        <v>0</v>
      </c>
      <c r="BQ58" s="47">
        <f t="shared" si="58"/>
        <v>0</v>
      </c>
      <c r="BR58" s="47">
        <f t="shared" si="59"/>
        <v>0</v>
      </c>
      <c r="BS58" s="46">
        <f t="shared" si="60"/>
        <v>0</v>
      </c>
      <c r="BT58" s="46">
        <f t="shared" si="61"/>
        <v>0</v>
      </c>
      <c r="BU58" s="46">
        <f t="shared" si="62"/>
        <v>0</v>
      </c>
      <c r="BV58" s="46">
        <f t="shared" si="63"/>
        <v>0</v>
      </c>
      <c r="BW58" s="90">
        <f t="shared" si="64"/>
        <v>0</v>
      </c>
      <c r="BX58" s="90">
        <f t="shared" si="65"/>
        <v>0</v>
      </c>
      <c r="BY58" s="47">
        <f t="shared" si="66"/>
        <v>0</v>
      </c>
      <c r="BZ58" s="47">
        <f t="shared" si="67"/>
        <v>0</v>
      </c>
      <c r="CA58" s="46">
        <f t="shared" si="68"/>
        <v>0</v>
      </c>
      <c r="CB58" s="46">
        <f t="shared" si="69"/>
        <v>0</v>
      </c>
      <c r="CC58" s="46">
        <f t="shared" si="70"/>
        <v>0</v>
      </c>
      <c r="CD58" s="46">
        <f t="shared" si="71"/>
        <v>0</v>
      </c>
      <c r="CE58" s="90">
        <f t="shared" si="72"/>
        <v>0</v>
      </c>
      <c r="CF58" s="90">
        <f t="shared" si="73"/>
        <v>0</v>
      </c>
      <c r="CG58" s="47">
        <f t="shared" si="74"/>
        <v>0</v>
      </c>
      <c r="CH58" s="47">
        <f t="shared" si="75"/>
        <v>0</v>
      </c>
      <c r="CI58" s="46">
        <f t="shared" si="76"/>
        <v>0</v>
      </c>
      <c r="CJ58" s="46">
        <f t="shared" si="77"/>
        <v>0</v>
      </c>
      <c r="CK58" s="46">
        <f t="shared" si="78"/>
        <v>0</v>
      </c>
      <c r="CL58" s="46">
        <f t="shared" si="79"/>
        <v>0</v>
      </c>
      <c r="CM58" s="90">
        <f t="shared" si="80"/>
        <v>0</v>
      </c>
      <c r="CN58" s="90">
        <f t="shared" si="81"/>
        <v>0</v>
      </c>
      <c r="CO58" s="47">
        <f t="shared" si="82"/>
        <v>0</v>
      </c>
      <c r="CP58" s="47">
        <f t="shared" si="83"/>
        <v>0</v>
      </c>
      <c r="CQ58" s="46">
        <f t="shared" si="84"/>
        <v>0</v>
      </c>
      <c r="CR58" s="46">
        <f t="shared" si="85"/>
        <v>0</v>
      </c>
      <c r="CS58" s="46">
        <f t="shared" si="86"/>
        <v>0</v>
      </c>
      <c r="CT58" s="46">
        <f t="shared" si="87"/>
        <v>0</v>
      </c>
      <c r="CU58" s="90">
        <f t="shared" si="88"/>
        <v>0</v>
      </c>
      <c r="CV58" s="90">
        <f t="shared" si="89"/>
        <v>0</v>
      </c>
      <c r="CW58" s="47">
        <f t="shared" si="90"/>
        <v>0</v>
      </c>
      <c r="CX58" s="47">
        <f t="shared" si="91"/>
        <v>0</v>
      </c>
      <c r="CY58" s="46">
        <f t="shared" si="92"/>
        <v>0</v>
      </c>
      <c r="CZ58" s="46">
        <f t="shared" si="93"/>
        <v>0</v>
      </c>
      <c r="DA58" s="46">
        <f t="shared" si="94"/>
        <v>0</v>
      </c>
      <c r="DB58" s="46">
        <f t="shared" si="95"/>
        <v>0</v>
      </c>
      <c r="DC58" s="90">
        <f t="shared" si="96"/>
        <v>0</v>
      </c>
      <c r="DD58" s="90">
        <f t="shared" si="97"/>
        <v>0</v>
      </c>
      <c r="DE58" s="47">
        <f t="shared" si="98"/>
        <v>0</v>
      </c>
      <c r="DF58" s="47">
        <f t="shared" si="99"/>
        <v>0</v>
      </c>
    </row>
    <row r="59" spans="1:110" x14ac:dyDescent="0.25">
      <c r="A59" s="152"/>
      <c r="B59" s="386"/>
      <c r="C59" s="456"/>
      <c r="D59" s="608"/>
      <c r="E59" s="609"/>
      <c r="F59" s="609"/>
      <c r="G59" s="610"/>
      <c r="H59" s="165"/>
      <c r="I59" s="55"/>
      <c r="J59" s="97"/>
      <c r="K59" s="122">
        <f t="shared" si="0"/>
        <v>0</v>
      </c>
      <c r="L59" s="122">
        <f t="shared" si="1"/>
        <v>0</v>
      </c>
      <c r="M59" s="90">
        <f t="shared" ref="M59:M62" si="100">J59-K59-L59</f>
        <v>0</v>
      </c>
      <c r="N59" s="395">
        <f t="shared" si="3"/>
        <v>1</v>
      </c>
      <c r="O59" s="46">
        <f t="shared" si="4"/>
        <v>0</v>
      </c>
      <c r="P59" s="46">
        <f t="shared" si="5"/>
        <v>0</v>
      </c>
      <c r="Q59" s="46">
        <f t="shared" si="6"/>
        <v>0</v>
      </c>
      <c r="R59" s="46">
        <f t="shared" si="7"/>
        <v>0</v>
      </c>
      <c r="S59" s="90">
        <f t="shared" si="8"/>
        <v>0</v>
      </c>
      <c r="T59" s="403">
        <f t="shared" si="9"/>
        <v>0</v>
      </c>
      <c r="U59" s="47">
        <f t="shared" si="10"/>
        <v>0</v>
      </c>
      <c r="V59" s="47">
        <f t="shared" si="11"/>
        <v>0</v>
      </c>
      <c r="W59" s="47">
        <f t="shared" si="12"/>
        <v>0</v>
      </c>
      <c r="X59" s="46">
        <f t="shared" si="13"/>
        <v>0</v>
      </c>
      <c r="Y59" s="46">
        <f t="shared" si="14"/>
        <v>0</v>
      </c>
      <c r="Z59" s="46">
        <f t="shared" si="15"/>
        <v>0</v>
      </c>
      <c r="AA59" s="90">
        <f t="shared" si="16"/>
        <v>0</v>
      </c>
      <c r="AB59" s="403">
        <f t="shared" si="17"/>
        <v>0</v>
      </c>
      <c r="AC59" s="47">
        <f t="shared" si="18"/>
        <v>0</v>
      </c>
      <c r="AD59" s="47">
        <f t="shared" si="19"/>
        <v>0</v>
      </c>
      <c r="AE59" s="47">
        <f t="shared" si="20"/>
        <v>0</v>
      </c>
      <c r="AF59" s="46">
        <f t="shared" si="21"/>
        <v>0</v>
      </c>
      <c r="AG59" s="46">
        <f t="shared" si="22"/>
        <v>0</v>
      </c>
      <c r="AH59" s="46">
        <f t="shared" si="23"/>
        <v>0</v>
      </c>
      <c r="AI59" s="90">
        <f t="shared" si="24"/>
        <v>0</v>
      </c>
      <c r="AJ59" s="90">
        <f t="shared" si="25"/>
        <v>0</v>
      </c>
      <c r="AK59" s="47">
        <f t="shared" si="26"/>
        <v>0</v>
      </c>
      <c r="AL59" s="47">
        <f t="shared" si="27"/>
        <v>0</v>
      </c>
      <c r="AM59" s="46">
        <f t="shared" si="28"/>
        <v>0</v>
      </c>
      <c r="AN59" s="46">
        <f t="shared" si="29"/>
        <v>0</v>
      </c>
      <c r="AO59" s="46">
        <f t="shared" si="30"/>
        <v>0</v>
      </c>
      <c r="AP59" s="46">
        <f t="shared" si="31"/>
        <v>0</v>
      </c>
      <c r="AQ59" s="90">
        <f t="shared" si="32"/>
        <v>0</v>
      </c>
      <c r="AR59" s="90">
        <f t="shared" si="33"/>
        <v>0</v>
      </c>
      <c r="AS59" s="47">
        <f t="shared" si="34"/>
        <v>0</v>
      </c>
      <c r="AT59" s="47">
        <f t="shared" si="35"/>
        <v>0</v>
      </c>
      <c r="AU59" s="46">
        <f t="shared" si="36"/>
        <v>0</v>
      </c>
      <c r="AV59" s="46">
        <f t="shared" si="37"/>
        <v>0</v>
      </c>
      <c r="AW59" s="46">
        <f t="shared" si="38"/>
        <v>0</v>
      </c>
      <c r="AX59" s="46">
        <f t="shared" si="39"/>
        <v>0</v>
      </c>
      <c r="AY59" s="90">
        <f t="shared" si="40"/>
        <v>0</v>
      </c>
      <c r="AZ59" s="90">
        <f t="shared" si="41"/>
        <v>0</v>
      </c>
      <c r="BA59" s="47">
        <f t="shared" si="42"/>
        <v>0</v>
      </c>
      <c r="BB59" s="47">
        <f t="shared" si="43"/>
        <v>0</v>
      </c>
      <c r="BC59" s="46">
        <f t="shared" si="44"/>
        <v>0</v>
      </c>
      <c r="BD59" s="46">
        <f t="shared" si="45"/>
        <v>0</v>
      </c>
      <c r="BE59" s="46">
        <f t="shared" si="46"/>
        <v>0</v>
      </c>
      <c r="BF59" s="46">
        <f t="shared" si="47"/>
        <v>0</v>
      </c>
      <c r="BG59" s="90">
        <f t="shared" si="48"/>
        <v>0</v>
      </c>
      <c r="BH59" s="90">
        <f t="shared" si="49"/>
        <v>0</v>
      </c>
      <c r="BI59" s="47">
        <f t="shared" si="50"/>
        <v>0</v>
      </c>
      <c r="BJ59" s="47">
        <f t="shared" si="51"/>
        <v>0</v>
      </c>
      <c r="BK59" s="46">
        <f t="shared" si="52"/>
        <v>0</v>
      </c>
      <c r="BL59" s="46">
        <f t="shared" si="53"/>
        <v>0</v>
      </c>
      <c r="BM59" s="46">
        <f t="shared" si="54"/>
        <v>0</v>
      </c>
      <c r="BN59" s="46">
        <f t="shared" si="55"/>
        <v>0</v>
      </c>
      <c r="BO59" s="90">
        <f t="shared" si="56"/>
        <v>0</v>
      </c>
      <c r="BP59" s="90">
        <f t="shared" si="57"/>
        <v>0</v>
      </c>
      <c r="BQ59" s="47">
        <f t="shared" si="58"/>
        <v>0</v>
      </c>
      <c r="BR59" s="47">
        <f t="shared" si="59"/>
        <v>0</v>
      </c>
      <c r="BS59" s="46">
        <f t="shared" si="60"/>
        <v>0</v>
      </c>
      <c r="BT59" s="46">
        <f t="shared" si="61"/>
        <v>0</v>
      </c>
      <c r="BU59" s="46">
        <f t="shared" si="62"/>
        <v>0</v>
      </c>
      <c r="BV59" s="46">
        <f t="shared" si="63"/>
        <v>0</v>
      </c>
      <c r="BW59" s="90">
        <f t="shared" si="64"/>
        <v>0</v>
      </c>
      <c r="BX59" s="90">
        <f t="shared" si="65"/>
        <v>0</v>
      </c>
      <c r="BY59" s="47">
        <f t="shared" si="66"/>
        <v>0</v>
      </c>
      <c r="BZ59" s="47">
        <f t="shared" si="67"/>
        <v>0</v>
      </c>
      <c r="CA59" s="46">
        <f t="shared" si="68"/>
        <v>0</v>
      </c>
      <c r="CB59" s="46">
        <f t="shared" si="69"/>
        <v>0</v>
      </c>
      <c r="CC59" s="46">
        <f t="shared" si="70"/>
        <v>0</v>
      </c>
      <c r="CD59" s="46">
        <f t="shared" si="71"/>
        <v>0</v>
      </c>
      <c r="CE59" s="90">
        <f t="shared" si="72"/>
        <v>0</v>
      </c>
      <c r="CF59" s="90">
        <f t="shared" si="73"/>
        <v>0</v>
      </c>
      <c r="CG59" s="47">
        <f t="shared" si="74"/>
        <v>0</v>
      </c>
      <c r="CH59" s="47">
        <f t="shared" si="75"/>
        <v>0</v>
      </c>
      <c r="CI59" s="46">
        <f t="shared" si="76"/>
        <v>0</v>
      </c>
      <c r="CJ59" s="46">
        <f t="shared" si="77"/>
        <v>0</v>
      </c>
      <c r="CK59" s="46">
        <f t="shared" si="78"/>
        <v>0</v>
      </c>
      <c r="CL59" s="46">
        <f t="shared" si="79"/>
        <v>0</v>
      </c>
      <c r="CM59" s="90">
        <f t="shared" si="80"/>
        <v>0</v>
      </c>
      <c r="CN59" s="90">
        <f t="shared" si="81"/>
        <v>0</v>
      </c>
      <c r="CO59" s="47">
        <f t="shared" si="82"/>
        <v>0</v>
      </c>
      <c r="CP59" s="47">
        <f t="shared" si="83"/>
        <v>0</v>
      </c>
      <c r="CQ59" s="46">
        <f t="shared" si="84"/>
        <v>0</v>
      </c>
      <c r="CR59" s="46">
        <f t="shared" si="85"/>
        <v>0</v>
      </c>
      <c r="CS59" s="46">
        <f t="shared" si="86"/>
        <v>0</v>
      </c>
      <c r="CT59" s="46">
        <f t="shared" si="87"/>
        <v>0</v>
      </c>
      <c r="CU59" s="90">
        <f t="shared" si="88"/>
        <v>0</v>
      </c>
      <c r="CV59" s="90">
        <f t="shared" si="89"/>
        <v>0</v>
      </c>
      <c r="CW59" s="47">
        <f t="shared" si="90"/>
        <v>0</v>
      </c>
      <c r="CX59" s="47">
        <f t="shared" si="91"/>
        <v>0</v>
      </c>
      <c r="CY59" s="46">
        <f t="shared" si="92"/>
        <v>0</v>
      </c>
      <c r="CZ59" s="46">
        <f t="shared" si="93"/>
        <v>0</v>
      </c>
      <c r="DA59" s="46">
        <f t="shared" si="94"/>
        <v>0</v>
      </c>
      <c r="DB59" s="46">
        <f t="shared" si="95"/>
        <v>0</v>
      </c>
      <c r="DC59" s="90">
        <f t="shared" si="96"/>
        <v>0</v>
      </c>
      <c r="DD59" s="90">
        <f t="shared" si="97"/>
        <v>0</v>
      </c>
      <c r="DE59" s="47">
        <f t="shared" si="98"/>
        <v>0</v>
      </c>
      <c r="DF59" s="47">
        <f t="shared" si="99"/>
        <v>0</v>
      </c>
    </row>
    <row r="60" spans="1:110" x14ac:dyDescent="0.25">
      <c r="A60" s="152"/>
      <c r="B60" s="386"/>
      <c r="C60" s="456"/>
      <c r="D60" s="608"/>
      <c r="E60" s="609"/>
      <c r="F60" s="609"/>
      <c r="G60" s="610"/>
      <c r="H60" s="165"/>
      <c r="I60" s="55"/>
      <c r="J60" s="97"/>
      <c r="K60" s="122">
        <f t="shared" si="0"/>
        <v>0</v>
      </c>
      <c r="L60" s="122">
        <f t="shared" si="1"/>
        <v>0</v>
      </c>
      <c r="M60" s="90">
        <f t="shared" si="100"/>
        <v>0</v>
      </c>
      <c r="N60" s="395">
        <f t="shared" si="3"/>
        <v>1</v>
      </c>
      <c r="O60" s="46">
        <f t="shared" si="4"/>
        <v>0</v>
      </c>
      <c r="P60" s="46">
        <f t="shared" si="5"/>
        <v>0</v>
      </c>
      <c r="Q60" s="46">
        <f t="shared" si="6"/>
        <v>0</v>
      </c>
      <c r="R60" s="46">
        <f t="shared" si="7"/>
        <v>0</v>
      </c>
      <c r="S60" s="90">
        <f t="shared" si="8"/>
        <v>0</v>
      </c>
      <c r="T60" s="403">
        <f t="shared" si="9"/>
        <v>0</v>
      </c>
      <c r="U60" s="47">
        <f t="shared" si="10"/>
        <v>0</v>
      </c>
      <c r="V60" s="47">
        <f t="shared" si="11"/>
        <v>0</v>
      </c>
      <c r="W60" s="47">
        <f t="shared" si="12"/>
        <v>0</v>
      </c>
      <c r="X60" s="46">
        <f t="shared" si="13"/>
        <v>0</v>
      </c>
      <c r="Y60" s="46">
        <f t="shared" si="14"/>
        <v>0</v>
      </c>
      <c r="Z60" s="46">
        <f t="shared" si="15"/>
        <v>0</v>
      </c>
      <c r="AA60" s="90">
        <f t="shared" si="16"/>
        <v>0</v>
      </c>
      <c r="AB60" s="403">
        <f t="shared" si="17"/>
        <v>0</v>
      </c>
      <c r="AC60" s="47">
        <f t="shared" si="18"/>
        <v>0</v>
      </c>
      <c r="AD60" s="47">
        <f t="shared" si="19"/>
        <v>0</v>
      </c>
      <c r="AE60" s="47">
        <f t="shared" si="20"/>
        <v>0</v>
      </c>
      <c r="AF60" s="46">
        <f t="shared" si="21"/>
        <v>0</v>
      </c>
      <c r="AG60" s="46">
        <f t="shared" si="22"/>
        <v>0</v>
      </c>
      <c r="AH60" s="46">
        <f t="shared" si="23"/>
        <v>0</v>
      </c>
      <c r="AI60" s="90">
        <f t="shared" si="24"/>
        <v>0</v>
      </c>
      <c r="AJ60" s="90">
        <f t="shared" si="25"/>
        <v>0</v>
      </c>
      <c r="AK60" s="47">
        <f t="shared" si="26"/>
        <v>0</v>
      </c>
      <c r="AL60" s="47">
        <f t="shared" si="27"/>
        <v>0</v>
      </c>
      <c r="AM60" s="46">
        <f t="shared" si="28"/>
        <v>0</v>
      </c>
      <c r="AN60" s="46">
        <f t="shared" si="29"/>
        <v>0</v>
      </c>
      <c r="AO60" s="46">
        <f t="shared" si="30"/>
        <v>0</v>
      </c>
      <c r="AP60" s="46">
        <f t="shared" si="31"/>
        <v>0</v>
      </c>
      <c r="AQ60" s="90">
        <f t="shared" si="32"/>
        <v>0</v>
      </c>
      <c r="AR60" s="90">
        <f t="shared" si="33"/>
        <v>0</v>
      </c>
      <c r="AS60" s="47">
        <f t="shared" si="34"/>
        <v>0</v>
      </c>
      <c r="AT60" s="47">
        <f t="shared" si="35"/>
        <v>0</v>
      </c>
      <c r="AU60" s="46">
        <f t="shared" si="36"/>
        <v>0</v>
      </c>
      <c r="AV60" s="46">
        <f t="shared" si="37"/>
        <v>0</v>
      </c>
      <c r="AW60" s="46">
        <f t="shared" si="38"/>
        <v>0</v>
      </c>
      <c r="AX60" s="46">
        <f t="shared" si="39"/>
        <v>0</v>
      </c>
      <c r="AY60" s="90">
        <f t="shared" si="40"/>
        <v>0</v>
      </c>
      <c r="AZ60" s="90">
        <f t="shared" si="41"/>
        <v>0</v>
      </c>
      <c r="BA60" s="47">
        <f t="shared" si="42"/>
        <v>0</v>
      </c>
      <c r="BB60" s="47">
        <f t="shared" si="43"/>
        <v>0</v>
      </c>
      <c r="BC60" s="46">
        <f t="shared" si="44"/>
        <v>0</v>
      </c>
      <c r="BD60" s="46">
        <f t="shared" si="45"/>
        <v>0</v>
      </c>
      <c r="BE60" s="46">
        <f t="shared" si="46"/>
        <v>0</v>
      </c>
      <c r="BF60" s="46">
        <f t="shared" si="47"/>
        <v>0</v>
      </c>
      <c r="BG60" s="90">
        <f t="shared" si="48"/>
        <v>0</v>
      </c>
      <c r="BH60" s="90">
        <f t="shared" si="49"/>
        <v>0</v>
      </c>
      <c r="BI60" s="47">
        <f t="shared" si="50"/>
        <v>0</v>
      </c>
      <c r="BJ60" s="47">
        <f t="shared" si="51"/>
        <v>0</v>
      </c>
      <c r="BK60" s="46">
        <f t="shared" si="52"/>
        <v>0</v>
      </c>
      <c r="BL60" s="46">
        <f t="shared" si="53"/>
        <v>0</v>
      </c>
      <c r="BM60" s="46">
        <f t="shared" si="54"/>
        <v>0</v>
      </c>
      <c r="BN60" s="46">
        <f t="shared" si="55"/>
        <v>0</v>
      </c>
      <c r="BO60" s="90">
        <f t="shared" si="56"/>
        <v>0</v>
      </c>
      <c r="BP60" s="90">
        <f t="shared" si="57"/>
        <v>0</v>
      </c>
      <c r="BQ60" s="47">
        <f t="shared" si="58"/>
        <v>0</v>
      </c>
      <c r="BR60" s="47">
        <f t="shared" si="59"/>
        <v>0</v>
      </c>
      <c r="BS60" s="46">
        <f t="shared" si="60"/>
        <v>0</v>
      </c>
      <c r="BT60" s="46">
        <f t="shared" si="61"/>
        <v>0</v>
      </c>
      <c r="BU60" s="46">
        <f t="shared" si="62"/>
        <v>0</v>
      </c>
      <c r="BV60" s="46">
        <f t="shared" si="63"/>
        <v>0</v>
      </c>
      <c r="BW60" s="90">
        <f t="shared" si="64"/>
        <v>0</v>
      </c>
      <c r="BX60" s="90">
        <f t="shared" si="65"/>
        <v>0</v>
      </c>
      <c r="BY60" s="47">
        <f t="shared" si="66"/>
        <v>0</v>
      </c>
      <c r="BZ60" s="47">
        <f t="shared" si="67"/>
        <v>0</v>
      </c>
      <c r="CA60" s="46">
        <f t="shared" si="68"/>
        <v>0</v>
      </c>
      <c r="CB60" s="46">
        <f t="shared" si="69"/>
        <v>0</v>
      </c>
      <c r="CC60" s="46">
        <f t="shared" si="70"/>
        <v>0</v>
      </c>
      <c r="CD60" s="46">
        <f t="shared" si="71"/>
        <v>0</v>
      </c>
      <c r="CE60" s="90">
        <f t="shared" si="72"/>
        <v>0</v>
      </c>
      <c r="CF60" s="90">
        <f t="shared" si="73"/>
        <v>0</v>
      </c>
      <c r="CG60" s="47">
        <f t="shared" si="74"/>
        <v>0</v>
      </c>
      <c r="CH60" s="47">
        <f t="shared" si="75"/>
        <v>0</v>
      </c>
      <c r="CI60" s="46">
        <f t="shared" si="76"/>
        <v>0</v>
      </c>
      <c r="CJ60" s="46">
        <f t="shared" si="77"/>
        <v>0</v>
      </c>
      <c r="CK60" s="46">
        <f t="shared" si="78"/>
        <v>0</v>
      </c>
      <c r="CL60" s="46">
        <f t="shared" si="79"/>
        <v>0</v>
      </c>
      <c r="CM60" s="90">
        <f t="shared" si="80"/>
        <v>0</v>
      </c>
      <c r="CN60" s="90">
        <f t="shared" si="81"/>
        <v>0</v>
      </c>
      <c r="CO60" s="47">
        <f t="shared" si="82"/>
        <v>0</v>
      </c>
      <c r="CP60" s="47">
        <f t="shared" si="83"/>
        <v>0</v>
      </c>
      <c r="CQ60" s="46">
        <f t="shared" si="84"/>
        <v>0</v>
      </c>
      <c r="CR60" s="46">
        <f t="shared" si="85"/>
        <v>0</v>
      </c>
      <c r="CS60" s="46">
        <f t="shared" si="86"/>
        <v>0</v>
      </c>
      <c r="CT60" s="46">
        <f t="shared" si="87"/>
        <v>0</v>
      </c>
      <c r="CU60" s="90">
        <f t="shared" si="88"/>
        <v>0</v>
      </c>
      <c r="CV60" s="90">
        <f t="shared" si="89"/>
        <v>0</v>
      </c>
      <c r="CW60" s="47">
        <f t="shared" si="90"/>
        <v>0</v>
      </c>
      <c r="CX60" s="47">
        <f t="shared" si="91"/>
        <v>0</v>
      </c>
      <c r="CY60" s="46">
        <f t="shared" si="92"/>
        <v>0</v>
      </c>
      <c r="CZ60" s="46">
        <f t="shared" si="93"/>
        <v>0</v>
      </c>
      <c r="DA60" s="46">
        <f t="shared" si="94"/>
        <v>0</v>
      </c>
      <c r="DB60" s="46">
        <f t="shared" si="95"/>
        <v>0</v>
      </c>
      <c r="DC60" s="90">
        <f t="shared" si="96"/>
        <v>0</v>
      </c>
      <c r="DD60" s="90">
        <f t="shared" si="97"/>
        <v>0</v>
      </c>
      <c r="DE60" s="47">
        <f t="shared" si="98"/>
        <v>0</v>
      </c>
      <c r="DF60" s="47">
        <f t="shared" si="99"/>
        <v>0</v>
      </c>
    </row>
    <row r="61" spans="1:110" x14ac:dyDescent="0.25">
      <c r="A61" s="152"/>
      <c r="B61" s="386"/>
      <c r="C61" s="456"/>
      <c r="D61" s="608"/>
      <c r="E61" s="609"/>
      <c r="F61" s="609"/>
      <c r="G61" s="610"/>
      <c r="H61" s="165"/>
      <c r="I61" s="55"/>
      <c r="J61" s="97"/>
      <c r="K61" s="122">
        <f t="shared" si="0"/>
        <v>0</v>
      </c>
      <c r="L61" s="122">
        <f t="shared" si="1"/>
        <v>0</v>
      </c>
      <c r="M61" s="90">
        <f t="shared" si="100"/>
        <v>0</v>
      </c>
      <c r="N61" s="395">
        <f t="shared" si="3"/>
        <v>1</v>
      </c>
      <c r="O61" s="46">
        <f t="shared" si="4"/>
        <v>0</v>
      </c>
      <c r="P61" s="46">
        <f t="shared" si="5"/>
        <v>0</v>
      </c>
      <c r="Q61" s="46">
        <f t="shared" si="6"/>
        <v>0</v>
      </c>
      <c r="R61" s="46">
        <f t="shared" si="7"/>
        <v>0</v>
      </c>
      <c r="S61" s="90">
        <f t="shared" si="8"/>
        <v>0</v>
      </c>
      <c r="T61" s="403">
        <f t="shared" si="9"/>
        <v>0</v>
      </c>
      <c r="U61" s="47">
        <f t="shared" si="10"/>
        <v>0</v>
      </c>
      <c r="V61" s="47">
        <f t="shared" si="11"/>
        <v>0</v>
      </c>
      <c r="W61" s="47">
        <f t="shared" si="12"/>
        <v>0</v>
      </c>
      <c r="X61" s="46">
        <f t="shared" si="13"/>
        <v>0</v>
      </c>
      <c r="Y61" s="46">
        <f t="shared" si="14"/>
        <v>0</v>
      </c>
      <c r="Z61" s="46">
        <f t="shared" si="15"/>
        <v>0</v>
      </c>
      <c r="AA61" s="90">
        <f t="shared" si="16"/>
        <v>0</v>
      </c>
      <c r="AB61" s="403">
        <f t="shared" si="17"/>
        <v>0</v>
      </c>
      <c r="AC61" s="47">
        <f t="shared" si="18"/>
        <v>0</v>
      </c>
      <c r="AD61" s="47">
        <f t="shared" si="19"/>
        <v>0</v>
      </c>
      <c r="AE61" s="47">
        <f t="shared" si="20"/>
        <v>0</v>
      </c>
      <c r="AF61" s="46">
        <f t="shared" si="21"/>
        <v>0</v>
      </c>
      <c r="AG61" s="46">
        <f t="shared" si="22"/>
        <v>0</v>
      </c>
      <c r="AH61" s="46">
        <f t="shared" si="23"/>
        <v>0</v>
      </c>
      <c r="AI61" s="90">
        <f t="shared" si="24"/>
        <v>0</v>
      </c>
      <c r="AJ61" s="90">
        <f t="shared" si="25"/>
        <v>0</v>
      </c>
      <c r="AK61" s="47">
        <f t="shared" si="26"/>
        <v>0</v>
      </c>
      <c r="AL61" s="47">
        <f t="shared" si="27"/>
        <v>0</v>
      </c>
      <c r="AM61" s="46">
        <f t="shared" si="28"/>
        <v>0</v>
      </c>
      <c r="AN61" s="46">
        <f t="shared" si="29"/>
        <v>0</v>
      </c>
      <c r="AO61" s="46">
        <f t="shared" si="30"/>
        <v>0</v>
      </c>
      <c r="AP61" s="46">
        <f t="shared" si="31"/>
        <v>0</v>
      </c>
      <c r="AQ61" s="90">
        <f t="shared" si="32"/>
        <v>0</v>
      </c>
      <c r="AR61" s="90">
        <f t="shared" si="33"/>
        <v>0</v>
      </c>
      <c r="AS61" s="47">
        <f t="shared" si="34"/>
        <v>0</v>
      </c>
      <c r="AT61" s="47">
        <f t="shared" si="35"/>
        <v>0</v>
      </c>
      <c r="AU61" s="46">
        <f t="shared" si="36"/>
        <v>0</v>
      </c>
      <c r="AV61" s="46">
        <f t="shared" si="37"/>
        <v>0</v>
      </c>
      <c r="AW61" s="46">
        <f t="shared" si="38"/>
        <v>0</v>
      </c>
      <c r="AX61" s="46">
        <f t="shared" si="39"/>
        <v>0</v>
      </c>
      <c r="AY61" s="90">
        <f t="shared" si="40"/>
        <v>0</v>
      </c>
      <c r="AZ61" s="90">
        <f t="shared" si="41"/>
        <v>0</v>
      </c>
      <c r="BA61" s="47">
        <f t="shared" si="42"/>
        <v>0</v>
      </c>
      <c r="BB61" s="47">
        <f t="shared" si="43"/>
        <v>0</v>
      </c>
      <c r="BC61" s="46">
        <f t="shared" si="44"/>
        <v>0</v>
      </c>
      <c r="BD61" s="46">
        <f t="shared" si="45"/>
        <v>0</v>
      </c>
      <c r="BE61" s="46">
        <f t="shared" si="46"/>
        <v>0</v>
      </c>
      <c r="BF61" s="46">
        <f t="shared" si="47"/>
        <v>0</v>
      </c>
      <c r="BG61" s="90">
        <f t="shared" si="48"/>
        <v>0</v>
      </c>
      <c r="BH61" s="90">
        <f t="shared" si="49"/>
        <v>0</v>
      </c>
      <c r="BI61" s="47">
        <f t="shared" si="50"/>
        <v>0</v>
      </c>
      <c r="BJ61" s="47">
        <f t="shared" si="51"/>
        <v>0</v>
      </c>
      <c r="BK61" s="46">
        <f t="shared" si="52"/>
        <v>0</v>
      </c>
      <c r="BL61" s="46">
        <f t="shared" si="53"/>
        <v>0</v>
      </c>
      <c r="BM61" s="46">
        <f t="shared" si="54"/>
        <v>0</v>
      </c>
      <c r="BN61" s="46">
        <f t="shared" si="55"/>
        <v>0</v>
      </c>
      <c r="BO61" s="90">
        <f t="shared" si="56"/>
        <v>0</v>
      </c>
      <c r="BP61" s="90">
        <f t="shared" si="57"/>
        <v>0</v>
      </c>
      <c r="BQ61" s="47">
        <f t="shared" si="58"/>
        <v>0</v>
      </c>
      <c r="BR61" s="47">
        <f t="shared" si="59"/>
        <v>0</v>
      </c>
      <c r="BS61" s="46">
        <f t="shared" si="60"/>
        <v>0</v>
      </c>
      <c r="BT61" s="46">
        <f t="shared" si="61"/>
        <v>0</v>
      </c>
      <c r="BU61" s="46">
        <f t="shared" si="62"/>
        <v>0</v>
      </c>
      <c r="BV61" s="46">
        <f t="shared" si="63"/>
        <v>0</v>
      </c>
      <c r="BW61" s="90">
        <f t="shared" si="64"/>
        <v>0</v>
      </c>
      <c r="BX61" s="90">
        <f t="shared" si="65"/>
        <v>0</v>
      </c>
      <c r="BY61" s="47">
        <f t="shared" si="66"/>
        <v>0</v>
      </c>
      <c r="BZ61" s="47">
        <f t="shared" si="67"/>
        <v>0</v>
      </c>
      <c r="CA61" s="46">
        <f t="shared" si="68"/>
        <v>0</v>
      </c>
      <c r="CB61" s="46">
        <f t="shared" si="69"/>
        <v>0</v>
      </c>
      <c r="CC61" s="46">
        <f t="shared" si="70"/>
        <v>0</v>
      </c>
      <c r="CD61" s="46">
        <f t="shared" si="71"/>
        <v>0</v>
      </c>
      <c r="CE61" s="90">
        <f t="shared" si="72"/>
        <v>0</v>
      </c>
      <c r="CF61" s="90">
        <f t="shared" si="73"/>
        <v>0</v>
      </c>
      <c r="CG61" s="47">
        <f t="shared" si="74"/>
        <v>0</v>
      </c>
      <c r="CH61" s="47">
        <f t="shared" si="75"/>
        <v>0</v>
      </c>
      <c r="CI61" s="46">
        <f t="shared" si="76"/>
        <v>0</v>
      </c>
      <c r="CJ61" s="46">
        <f t="shared" si="77"/>
        <v>0</v>
      </c>
      <c r="CK61" s="46">
        <f t="shared" si="78"/>
        <v>0</v>
      </c>
      <c r="CL61" s="46">
        <f t="shared" si="79"/>
        <v>0</v>
      </c>
      <c r="CM61" s="90">
        <f t="shared" si="80"/>
        <v>0</v>
      </c>
      <c r="CN61" s="90">
        <f t="shared" si="81"/>
        <v>0</v>
      </c>
      <c r="CO61" s="47">
        <f t="shared" si="82"/>
        <v>0</v>
      </c>
      <c r="CP61" s="47">
        <f t="shared" si="83"/>
        <v>0</v>
      </c>
      <c r="CQ61" s="46">
        <f t="shared" si="84"/>
        <v>0</v>
      </c>
      <c r="CR61" s="46">
        <f t="shared" si="85"/>
        <v>0</v>
      </c>
      <c r="CS61" s="46">
        <f t="shared" si="86"/>
        <v>0</v>
      </c>
      <c r="CT61" s="46">
        <f t="shared" si="87"/>
        <v>0</v>
      </c>
      <c r="CU61" s="90">
        <f t="shared" si="88"/>
        <v>0</v>
      </c>
      <c r="CV61" s="90">
        <f t="shared" si="89"/>
        <v>0</v>
      </c>
      <c r="CW61" s="47">
        <f t="shared" si="90"/>
        <v>0</v>
      </c>
      <c r="CX61" s="47">
        <f t="shared" si="91"/>
        <v>0</v>
      </c>
      <c r="CY61" s="46">
        <f t="shared" si="92"/>
        <v>0</v>
      </c>
      <c r="CZ61" s="46">
        <f t="shared" si="93"/>
        <v>0</v>
      </c>
      <c r="DA61" s="46">
        <f t="shared" si="94"/>
        <v>0</v>
      </c>
      <c r="DB61" s="46">
        <f t="shared" si="95"/>
        <v>0</v>
      </c>
      <c r="DC61" s="90">
        <f t="shared" si="96"/>
        <v>0</v>
      </c>
      <c r="DD61" s="90">
        <f t="shared" si="97"/>
        <v>0</v>
      </c>
      <c r="DE61" s="47">
        <f t="shared" si="98"/>
        <v>0</v>
      </c>
      <c r="DF61" s="47">
        <f t="shared" si="99"/>
        <v>0</v>
      </c>
    </row>
    <row r="62" spans="1:110" ht="15.75" thickBot="1" x14ac:dyDescent="0.3">
      <c r="A62" s="152"/>
      <c r="B62" s="386"/>
      <c r="C62" s="456"/>
      <c r="D62" s="608"/>
      <c r="E62" s="609"/>
      <c r="F62" s="609"/>
      <c r="G62" s="610"/>
      <c r="H62" s="165"/>
      <c r="I62" s="55"/>
      <c r="J62" s="97"/>
      <c r="K62" s="122">
        <f t="shared" si="0"/>
        <v>0</v>
      </c>
      <c r="L62" s="122">
        <f t="shared" si="1"/>
        <v>0</v>
      </c>
      <c r="M62" s="90">
        <f t="shared" si="100"/>
        <v>0</v>
      </c>
      <c r="N62" s="395">
        <f t="shared" si="3"/>
        <v>1</v>
      </c>
      <c r="O62" s="46">
        <f t="shared" si="4"/>
        <v>0</v>
      </c>
      <c r="P62" s="46">
        <f t="shared" si="5"/>
        <v>0</v>
      </c>
      <c r="Q62" s="46">
        <f t="shared" si="6"/>
        <v>0</v>
      </c>
      <c r="R62" s="46">
        <f t="shared" si="7"/>
        <v>0</v>
      </c>
      <c r="S62" s="90">
        <f t="shared" si="8"/>
        <v>0</v>
      </c>
      <c r="T62" s="403">
        <f t="shared" si="9"/>
        <v>0</v>
      </c>
      <c r="U62" s="47">
        <f t="shared" si="10"/>
        <v>0</v>
      </c>
      <c r="V62" s="47">
        <f t="shared" si="11"/>
        <v>0</v>
      </c>
      <c r="W62" s="47">
        <f t="shared" si="12"/>
        <v>0</v>
      </c>
      <c r="X62" s="46">
        <f t="shared" si="13"/>
        <v>0</v>
      </c>
      <c r="Y62" s="46">
        <f t="shared" si="14"/>
        <v>0</v>
      </c>
      <c r="Z62" s="46">
        <f t="shared" si="15"/>
        <v>0</v>
      </c>
      <c r="AA62" s="90">
        <f t="shared" si="16"/>
        <v>0</v>
      </c>
      <c r="AB62" s="403">
        <f t="shared" si="17"/>
        <v>0</v>
      </c>
      <c r="AC62" s="47">
        <f t="shared" si="18"/>
        <v>0</v>
      </c>
      <c r="AD62" s="47">
        <f t="shared" si="19"/>
        <v>0</v>
      </c>
      <c r="AE62" s="47">
        <f t="shared" si="20"/>
        <v>0</v>
      </c>
      <c r="AF62" s="46">
        <f t="shared" si="21"/>
        <v>0</v>
      </c>
      <c r="AG62" s="46">
        <f t="shared" si="22"/>
        <v>0</v>
      </c>
      <c r="AH62" s="46">
        <f t="shared" si="23"/>
        <v>0</v>
      </c>
      <c r="AI62" s="90">
        <f t="shared" si="24"/>
        <v>0</v>
      </c>
      <c r="AJ62" s="90">
        <f t="shared" si="25"/>
        <v>0</v>
      </c>
      <c r="AK62" s="47">
        <f t="shared" si="26"/>
        <v>0</v>
      </c>
      <c r="AL62" s="47">
        <f t="shared" si="27"/>
        <v>0</v>
      </c>
      <c r="AM62" s="46">
        <f t="shared" si="28"/>
        <v>0</v>
      </c>
      <c r="AN62" s="46">
        <f t="shared" si="29"/>
        <v>0</v>
      </c>
      <c r="AO62" s="46">
        <f t="shared" si="30"/>
        <v>0</v>
      </c>
      <c r="AP62" s="46">
        <f t="shared" si="31"/>
        <v>0</v>
      </c>
      <c r="AQ62" s="90">
        <f t="shared" si="32"/>
        <v>0</v>
      </c>
      <c r="AR62" s="90">
        <f t="shared" si="33"/>
        <v>0</v>
      </c>
      <c r="AS62" s="47">
        <f t="shared" si="34"/>
        <v>0</v>
      </c>
      <c r="AT62" s="47">
        <f t="shared" si="35"/>
        <v>0</v>
      </c>
      <c r="AU62" s="46">
        <f t="shared" si="36"/>
        <v>0</v>
      </c>
      <c r="AV62" s="46">
        <f t="shared" si="37"/>
        <v>0</v>
      </c>
      <c r="AW62" s="46">
        <f t="shared" si="38"/>
        <v>0</v>
      </c>
      <c r="AX62" s="46">
        <f t="shared" si="39"/>
        <v>0</v>
      </c>
      <c r="AY62" s="90">
        <f t="shared" si="40"/>
        <v>0</v>
      </c>
      <c r="AZ62" s="90">
        <f t="shared" si="41"/>
        <v>0</v>
      </c>
      <c r="BA62" s="47">
        <f t="shared" si="42"/>
        <v>0</v>
      </c>
      <c r="BB62" s="47">
        <f t="shared" si="43"/>
        <v>0</v>
      </c>
      <c r="BC62" s="46">
        <f t="shared" si="44"/>
        <v>0</v>
      </c>
      <c r="BD62" s="46">
        <f t="shared" si="45"/>
        <v>0</v>
      </c>
      <c r="BE62" s="46">
        <f t="shared" si="46"/>
        <v>0</v>
      </c>
      <c r="BF62" s="46">
        <f t="shared" si="47"/>
        <v>0</v>
      </c>
      <c r="BG62" s="90">
        <f t="shared" si="48"/>
        <v>0</v>
      </c>
      <c r="BH62" s="90">
        <f t="shared" si="49"/>
        <v>0</v>
      </c>
      <c r="BI62" s="47">
        <f t="shared" si="50"/>
        <v>0</v>
      </c>
      <c r="BJ62" s="47">
        <f t="shared" si="51"/>
        <v>0</v>
      </c>
      <c r="BK62" s="46">
        <f t="shared" si="52"/>
        <v>0</v>
      </c>
      <c r="BL62" s="46">
        <f t="shared" si="53"/>
        <v>0</v>
      </c>
      <c r="BM62" s="46">
        <f t="shared" si="54"/>
        <v>0</v>
      </c>
      <c r="BN62" s="46">
        <f t="shared" si="55"/>
        <v>0</v>
      </c>
      <c r="BO62" s="90">
        <f t="shared" si="56"/>
        <v>0</v>
      </c>
      <c r="BP62" s="90">
        <f t="shared" si="57"/>
        <v>0</v>
      </c>
      <c r="BQ62" s="47">
        <f t="shared" si="58"/>
        <v>0</v>
      </c>
      <c r="BR62" s="47">
        <f t="shared" si="59"/>
        <v>0</v>
      </c>
      <c r="BS62" s="46">
        <f t="shared" si="60"/>
        <v>0</v>
      </c>
      <c r="BT62" s="46">
        <f t="shared" si="61"/>
        <v>0</v>
      </c>
      <c r="BU62" s="46">
        <f t="shared" si="62"/>
        <v>0</v>
      </c>
      <c r="BV62" s="46">
        <f t="shared" si="63"/>
        <v>0</v>
      </c>
      <c r="BW62" s="90">
        <f t="shared" si="64"/>
        <v>0</v>
      </c>
      <c r="BX62" s="90">
        <f t="shared" si="65"/>
        <v>0</v>
      </c>
      <c r="BY62" s="47">
        <f t="shared" si="66"/>
        <v>0</v>
      </c>
      <c r="BZ62" s="47">
        <f t="shared" si="67"/>
        <v>0</v>
      </c>
      <c r="CA62" s="46">
        <f t="shared" si="68"/>
        <v>0</v>
      </c>
      <c r="CB62" s="46">
        <f t="shared" si="69"/>
        <v>0</v>
      </c>
      <c r="CC62" s="46">
        <f t="shared" si="70"/>
        <v>0</v>
      </c>
      <c r="CD62" s="46">
        <f t="shared" si="71"/>
        <v>0</v>
      </c>
      <c r="CE62" s="90">
        <f t="shared" si="72"/>
        <v>0</v>
      </c>
      <c r="CF62" s="90">
        <f t="shared" si="73"/>
        <v>0</v>
      </c>
      <c r="CG62" s="47">
        <f t="shared" si="74"/>
        <v>0</v>
      </c>
      <c r="CH62" s="47">
        <f t="shared" si="75"/>
        <v>0</v>
      </c>
      <c r="CI62" s="46">
        <f t="shared" si="76"/>
        <v>0</v>
      </c>
      <c r="CJ62" s="46">
        <f t="shared" si="77"/>
        <v>0</v>
      </c>
      <c r="CK62" s="46">
        <f t="shared" si="78"/>
        <v>0</v>
      </c>
      <c r="CL62" s="46">
        <f t="shared" si="79"/>
        <v>0</v>
      </c>
      <c r="CM62" s="90">
        <f t="shared" si="80"/>
        <v>0</v>
      </c>
      <c r="CN62" s="90">
        <f t="shared" si="81"/>
        <v>0</v>
      </c>
      <c r="CO62" s="47">
        <f t="shared" si="82"/>
        <v>0</v>
      </c>
      <c r="CP62" s="47">
        <f t="shared" si="83"/>
        <v>0</v>
      </c>
      <c r="CQ62" s="46">
        <f t="shared" si="84"/>
        <v>0</v>
      </c>
      <c r="CR62" s="46">
        <f t="shared" si="85"/>
        <v>0</v>
      </c>
      <c r="CS62" s="46">
        <f t="shared" si="86"/>
        <v>0</v>
      </c>
      <c r="CT62" s="46">
        <f t="shared" si="87"/>
        <v>0</v>
      </c>
      <c r="CU62" s="90">
        <f t="shared" si="88"/>
        <v>0</v>
      </c>
      <c r="CV62" s="90">
        <f t="shared" si="89"/>
        <v>0</v>
      </c>
      <c r="CW62" s="47">
        <f t="shared" si="90"/>
        <v>0</v>
      </c>
      <c r="CX62" s="47">
        <f t="shared" si="91"/>
        <v>0</v>
      </c>
      <c r="CY62" s="46">
        <f t="shared" si="92"/>
        <v>0</v>
      </c>
      <c r="CZ62" s="46">
        <f t="shared" si="93"/>
        <v>0</v>
      </c>
      <c r="DA62" s="46">
        <f t="shared" si="94"/>
        <v>0</v>
      </c>
      <c r="DB62" s="46">
        <f t="shared" si="95"/>
        <v>0</v>
      </c>
      <c r="DC62" s="90">
        <f t="shared" si="96"/>
        <v>0</v>
      </c>
      <c r="DD62" s="90">
        <f t="shared" si="97"/>
        <v>0</v>
      </c>
      <c r="DE62" s="47">
        <f t="shared" si="98"/>
        <v>0</v>
      </c>
      <c r="DF62" s="47">
        <f t="shared" si="99"/>
        <v>0</v>
      </c>
    </row>
    <row r="63" spans="1:110" x14ac:dyDescent="0.25">
      <c r="A63" s="476" t="s">
        <v>8</v>
      </c>
      <c r="B63" s="477"/>
      <c r="C63" s="477"/>
      <c r="D63" s="477"/>
      <c r="E63" s="477"/>
      <c r="F63" s="477"/>
      <c r="G63" s="477"/>
      <c r="H63" s="477"/>
      <c r="I63" s="478"/>
      <c r="J63" s="174"/>
      <c r="K63" s="226"/>
      <c r="L63" s="226"/>
      <c r="M63" s="226"/>
      <c r="N63" s="395"/>
      <c r="O63" s="226"/>
      <c r="P63" s="226"/>
      <c r="Q63" s="226"/>
      <c r="R63" s="226"/>
      <c r="S63" s="226"/>
      <c r="T63" s="404"/>
      <c r="U63" s="375"/>
      <c r="V63" s="375"/>
      <c r="W63" s="376"/>
      <c r="X63" s="226"/>
      <c r="Y63" s="226"/>
      <c r="Z63" s="226"/>
      <c r="AA63" s="226"/>
      <c r="AB63" s="404"/>
      <c r="AC63" s="375"/>
      <c r="AD63" s="375"/>
      <c r="AE63" s="376"/>
      <c r="AF63" s="226"/>
      <c r="AG63" s="226"/>
      <c r="AH63" s="226"/>
      <c r="AI63" s="226"/>
      <c r="AJ63" s="62"/>
      <c r="AK63" s="62"/>
      <c r="AL63" s="62"/>
      <c r="AM63" s="226"/>
      <c r="AN63" s="226"/>
      <c r="AO63" s="226"/>
      <c r="AP63" s="226"/>
      <c r="AQ63" s="226"/>
      <c r="AR63" s="62"/>
      <c r="AS63" s="62"/>
      <c r="AT63" s="62"/>
      <c r="AU63" s="226"/>
      <c r="AV63" s="226"/>
      <c r="AW63" s="226"/>
      <c r="AX63" s="226"/>
      <c r="AY63" s="226"/>
      <c r="AZ63" s="62"/>
      <c r="BA63" s="62"/>
      <c r="BB63" s="62"/>
      <c r="BC63" s="226"/>
      <c r="BD63" s="226"/>
      <c r="BE63" s="226"/>
      <c r="BF63" s="226"/>
      <c r="BG63" s="226"/>
      <c r="BH63" s="62"/>
      <c r="BI63" s="62"/>
      <c r="BJ63" s="62"/>
      <c r="BK63" s="226"/>
      <c r="BL63" s="226"/>
      <c r="BM63" s="226"/>
      <c r="BN63" s="226"/>
      <c r="BO63" s="226"/>
      <c r="BP63" s="62"/>
      <c r="BQ63" s="62"/>
      <c r="BR63" s="62"/>
      <c r="BS63" s="226"/>
      <c r="BT63" s="226"/>
      <c r="BU63" s="226"/>
      <c r="BV63" s="226"/>
      <c r="BW63" s="226"/>
      <c r="BX63" s="62"/>
      <c r="BY63" s="62"/>
      <c r="BZ63" s="62"/>
      <c r="CA63" s="226"/>
      <c r="CB63" s="226"/>
      <c r="CC63" s="226"/>
      <c r="CD63" s="226"/>
      <c r="CE63" s="226"/>
      <c r="CF63" s="62"/>
      <c r="CG63" s="62"/>
      <c r="CH63" s="62"/>
      <c r="CI63" s="226"/>
      <c r="CJ63" s="226"/>
      <c r="CK63" s="226"/>
      <c r="CL63" s="226"/>
      <c r="CM63" s="226"/>
      <c r="CN63" s="62"/>
      <c r="CO63" s="62"/>
      <c r="CP63" s="62"/>
      <c r="CQ63" s="226"/>
      <c r="CR63" s="226"/>
      <c r="CS63" s="226"/>
      <c r="CT63" s="226"/>
      <c r="CU63" s="226"/>
      <c r="CV63" s="62"/>
      <c r="CW63" s="62"/>
      <c r="CX63" s="62"/>
      <c r="CY63" s="226"/>
      <c r="CZ63" s="226"/>
      <c r="DA63" s="226"/>
      <c r="DB63" s="226"/>
      <c r="DC63" s="226"/>
      <c r="DD63" s="62"/>
    </row>
    <row r="64" spans="1:110" ht="15.75" thickBot="1" x14ac:dyDescent="0.3">
      <c r="A64" s="479"/>
      <c r="B64" s="480"/>
      <c r="C64" s="480"/>
      <c r="D64" s="480"/>
      <c r="E64" s="480"/>
      <c r="F64" s="480"/>
      <c r="G64" s="480"/>
      <c r="H64" s="480"/>
      <c r="I64" s="481"/>
      <c r="J64" s="51">
        <f>SUM(J33:J62)</f>
        <v>0</v>
      </c>
      <c r="K64" s="51">
        <f>SUM(K33:K62)</f>
        <v>0</v>
      </c>
      <c r="L64" s="51">
        <f>SUM(L33:L62)</f>
        <v>0</v>
      </c>
      <c r="M64" s="105">
        <f>SUM(M33:M62)</f>
        <v>0</v>
      </c>
      <c r="O64" s="105">
        <f t="shared" ref="O64:AT64" si="101">SUM(O33:O62)</f>
        <v>0</v>
      </c>
      <c r="P64" s="105">
        <f t="shared" si="101"/>
        <v>0</v>
      </c>
      <c r="Q64" s="105">
        <f t="shared" si="101"/>
        <v>0</v>
      </c>
      <c r="R64" s="105">
        <f t="shared" si="101"/>
        <v>0</v>
      </c>
      <c r="S64" s="105">
        <f t="shared" si="101"/>
        <v>0</v>
      </c>
      <c r="T64" s="405">
        <f t="shared" si="101"/>
        <v>0</v>
      </c>
      <c r="U64" s="405">
        <f t="shared" si="101"/>
        <v>0</v>
      </c>
      <c r="V64" s="405">
        <f t="shared" si="101"/>
        <v>0</v>
      </c>
      <c r="W64" s="51">
        <f t="shared" si="101"/>
        <v>0</v>
      </c>
      <c r="X64" s="105">
        <f t="shared" si="101"/>
        <v>0</v>
      </c>
      <c r="Y64" s="105">
        <f t="shared" si="101"/>
        <v>0</v>
      </c>
      <c r="Z64" s="105">
        <f t="shared" si="101"/>
        <v>0</v>
      </c>
      <c r="AA64" s="105">
        <f t="shared" si="101"/>
        <v>0</v>
      </c>
      <c r="AB64" s="405">
        <f t="shared" si="101"/>
        <v>0</v>
      </c>
      <c r="AC64" s="105">
        <f t="shared" si="101"/>
        <v>0</v>
      </c>
      <c r="AD64" s="105">
        <f t="shared" si="101"/>
        <v>0</v>
      </c>
      <c r="AE64" s="51">
        <f t="shared" si="101"/>
        <v>0</v>
      </c>
      <c r="AF64" s="105">
        <f t="shared" si="101"/>
        <v>0</v>
      </c>
      <c r="AG64" s="105">
        <f t="shared" si="101"/>
        <v>0</v>
      </c>
      <c r="AH64" s="105">
        <f t="shared" si="101"/>
        <v>0</v>
      </c>
      <c r="AI64" s="105">
        <f t="shared" si="101"/>
        <v>0</v>
      </c>
      <c r="AJ64" s="105">
        <f t="shared" si="101"/>
        <v>0</v>
      </c>
      <c r="AK64" s="105">
        <f t="shared" si="101"/>
        <v>0</v>
      </c>
      <c r="AL64" s="105">
        <f t="shared" si="101"/>
        <v>0</v>
      </c>
      <c r="AM64" s="105">
        <f t="shared" si="101"/>
        <v>0</v>
      </c>
      <c r="AN64" s="105">
        <f t="shared" si="101"/>
        <v>0</v>
      </c>
      <c r="AO64" s="105">
        <f t="shared" si="101"/>
        <v>0</v>
      </c>
      <c r="AP64" s="105">
        <f t="shared" si="101"/>
        <v>0</v>
      </c>
      <c r="AQ64" s="105">
        <f t="shared" si="101"/>
        <v>0</v>
      </c>
      <c r="AR64" s="105">
        <f t="shared" si="101"/>
        <v>0</v>
      </c>
      <c r="AS64" s="105">
        <f t="shared" si="101"/>
        <v>0</v>
      </c>
      <c r="AT64" s="105">
        <f t="shared" si="101"/>
        <v>0</v>
      </c>
      <c r="AU64" s="105">
        <f t="shared" ref="AU64:BZ64" si="102">SUM(AU33:AU62)</f>
        <v>0</v>
      </c>
      <c r="AV64" s="105">
        <f t="shared" si="102"/>
        <v>0</v>
      </c>
      <c r="AW64" s="105">
        <f t="shared" si="102"/>
        <v>0</v>
      </c>
      <c r="AX64" s="105">
        <f t="shared" si="102"/>
        <v>0</v>
      </c>
      <c r="AY64" s="105">
        <f t="shared" si="102"/>
        <v>0</v>
      </c>
      <c r="AZ64" s="105">
        <f t="shared" si="102"/>
        <v>0</v>
      </c>
      <c r="BA64" s="105">
        <f t="shared" si="102"/>
        <v>0</v>
      </c>
      <c r="BB64" s="105">
        <f t="shared" si="102"/>
        <v>0</v>
      </c>
      <c r="BC64" s="105">
        <f t="shared" si="102"/>
        <v>0</v>
      </c>
      <c r="BD64" s="105">
        <f t="shared" si="102"/>
        <v>0</v>
      </c>
      <c r="BE64" s="105">
        <f t="shared" si="102"/>
        <v>0</v>
      </c>
      <c r="BF64" s="105">
        <f t="shared" si="102"/>
        <v>0</v>
      </c>
      <c r="BG64" s="105">
        <f t="shared" si="102"/>
        <v>0</v>
      </c>
      <c r="BH64" s="105">
        <f t="shared" si="102"/>
        <v>0</v>
      </c>
      <c r="BI64" s="105">
        <f t="shared" si="102"/>
        <v>0</v>
      </c>
      <c r="BJ64" s="105">
        <f t="shared" si="102"/>
        <v>0</v>
      </c>
      <c r="BK64" s="105">
        <f t="shared" si="102"/>
        <v>0</v>
      </c>
      <c r="BL64" s="105">
        <f t="shared" si="102"/>
        <v>0</v>
      </c>
      <c r="BM64" s="105">
        <f t="shared" si="102"/>
        <v>0</v>
      </c>
      <c r="BN64" s="105">
        <f t="shared" si="102"/>
        <v>0</v>
      </c>
      <c r="BO64" s="105">
        <f t="shared" si="102"/>
        <v>0</v>
      </c>
      <c r="BP64" s="105">
        <f t="shared" si="102"/>
        <v>0</v>
      </c>
      <c r="BQ64" s="105">
        <f t="shared" si="102"/>
        <v>0</v>
      </c>
      <c r="BR64" s="105">
        <f t="shared" si="102"/>
        <v>0</v>
      </c>
      <c r="BS64" s="105">
        <f t="shared" si="102"/>
        <v>0</v>
      </c>
      <c r="BT64" s="105">
        <f t="shared" si="102"/>
        <v>0</v>
      </c>
      <c r="BU64" s="105">
        <f t="shared" si="102"/>
        <v>0</v>
      </c>
      <c r="BV64" s="105">
        <f t="shared" si="102"/>
        <v>0</v>
      </c>
      <c r="BW64" s="105">
        <f t="shared" si="102"/>
        <v>0</v>
      </c>
      <c r="BX64" s="105">
        <f t="shared" si="102"/>
        <v>0</v>
      </c>
      <c r="BY64" s="105">
        <f t="shared" si="102"/>
        <v>0</v>
      </c>
      <c r="BZ64" s="105">
        <f t="shared" si="102"/>
        <v>0</v>
      </c>
      <c r="CA64" s="105">
        <f t="shared" ref="CA64:DF64" si="103">SUM(CA33:CA62)</f>
        <v>0</v>
      </c>
      <c r="CB64" s="105">
        <f t="shared" si="103"/>
        <v>0</v>
      </c>
      <c r="CC64" s="105">
        <f t="shared" si="103"/>
        <v>0</v>
      </c>
      <c r="CD64" s="105">
        <f t="shared" si="103"/>
        <v>0</v>
      </c>
      <c r="CE64" s="105">
        <f t="shared" si="103"/>
        <v>0</v>
      </c>
      <c r="CF64" s="105">
        <f t="shared" si="103"/>
        <v>0</v>
      </c>
      <c r="CG64" s="105">
        <f t="shared" si="103"/>
        <v>0</v>
      </c>
      <c r="CH64" s="105">
        <f t="shared" si="103"/>
        <v>0</v>
      </c>
      <c r="CI64" s="105">
        <f t="shared" si="103"/>
        <v>0</v>
      </c>
      <c r="CJ64" s="105">
        <f t="shared" si="103"/>
        <v>0</v>
      </c>
      <c r="CK64" s="105">
        <f t="shared" si="103"/>
        <v>0</v>
      </c>
      <c r="CL64" s="105">
        <f t="shared" si="103"/>
        <v>0</v>
      </c>
      <c r="CM64" s="105">
        <f t="shared" si="103"/>
        <v>0</v>
      </c>
      <c r="CN64" s="105">
        <f t="shared" si="103"/>
        <v>0</v>
      </c>
      <c r="CO64" s="105">
        <f t="shared" si="103"/>
        <v>0</v>
      </c>
      <c r="CP64" s="105">
        <f t="shared" si="103"/>
        <v>0</v>
      </c>
      <c r="CQ64" s="105">
        <f t="shared" si="103"/>
        <v>0</v>
      </c>
      <c r="CR64" s="105">
        <f t="shared" si="103"/>
        <v>0</v>
      </c>
      <c r="CS64" s="105">
        <f t="shared" si="103"/>
        <v>0</v>
      </c>
      <c r="CT64" s="105">
        <f t="shared" si="103"/>
        <v>0</v>
      </c>
      <c r="CU64" s="105">
        <f t="shared" si="103"/>
        <v>0</v>
      </c>
      <c r="CV64" s="105">
        <f t="shared" si="103"/>
        <v>0</v>
      </c>
      <c r="CW64" s="105">
        <f t="shared" si="103"/>
        <v>0</v>
      </c>
      <c r="CX64" s="105">
        <f t="shared" si="103"/>
        <v>0</v>
      </c>
      <c r="CY64" s="105">
        <f t="shared" si="103"/>
        <v>0</v>
      </c>
      <c r="CZ64" s="105">
        <f t="shared" si="103"/>
        <v>0</v>
      </c>
      <c r="DA64" s="105">
        <f t="shared" si="103"/>
        <v>0</v>
      </c>
      <c r="DB64" s="105">
        <f t="shared" si="103"/>
        <v>0</v>
      </c>
      <c r="DC64" s="105">
        <f t="shared" si="103"/>
        <v>0</v>
      </c>
      <c r="DD64" s="105">
        <f t="shared" si="103"/>
        <v>0</v>
      </c>
      <c r="DE64" s="105">
        <f t="shared" si="103"/>
        <v>0</v>
      </c>
      <c r="DF64" s="105">
        <f t="shared" si="103"/>
        <v>0</v>
      </c>
    </row>
    <row r="65" spans="3:108" ht="15.75" thickBot="1" x14ac:dyDescent="0.3">
      <c r="M65" s="23"/>
      <c r="O65" s="603">
        <f>SUM(O64:T64)</f>
        <v>0</v>
      </c>
      <c r="P65" s="604"/>
      <c r="Q65" s="604"/>
      <c r="R65" s="604"/>
      <c r="S65" s="604"/>
      <c r="T65" s="605"/>
      <c r="U65" s="433"/>
      <c r="V65" s="433"/>
      <c r="W65" s="603">
        <f>SUM(W64:AB64)</f>
        <v>0</v>
      </c>
      <c r="X65" s="604"/>
      <c r="Y65" s="604"/>
      <c r="Z65" s="604"/>
      <c r="AA65" s="604"/>
      <c r="AB65" s="605"/>
      <c r="AC65" s="433"/>
      <c r="AD65" s="433"/>
      <c r="AE65" s="603">
        <f>SUM(AE64:AJ64)</f>
        <v>0</v>
      </c>
      <c r="AF65" s="604"/>
      <c r="AG65" s="604"/>
      <c r="AH65" s="604"/>
      <c r="AI65" s="604"/>
      <c r="AJ65" s="605"/>
      <c r="AK65" s="433"/>
      <c r="AL65" s="433"/>
      <c r="AM65" s="603">
        <f>SUM(AM64:AR64)</f>
        <v>0</v>
      </c>
      <c r="AN65" s="604"/>
      <c r="AO65" s="604"/>
      <c r="AP65" s="604"/>
      <c r="AQ65" s="604"/>
      <c r="AR65" s="605"/>
      <c r="AS65" s="433"/>
      <c r="AT65" s="433"/>
      <c r="AU65" s="603">
        <f>SUM(AU64:AZ64)</f>
        <v>0</v>
      </c>
      <c r="AV65" s="604"/>
      <c r="AW65" s="604"/>
      <c r="AX65" s="604"/>
      <c r="AY65" s="604"/>
      <c r="AZ65" s="605"/>
      <c r="BA65" s="433"/>
      <c r="BB65" s="433"/>
      <c r="BC65" s="603">
        <f>SUM(BC64:BH64)</f>
        <v>0</v>
      </c>
      <c r="BD65" s="604"/>
      <c r="BE65" s="604"/>
      <c r="BF65" s="604"/>
      <c r="BG65" s="604"/>
      <c r="BH65" s="605"/>
      <c r="BI65" s="433"/>
      <c r="BJ65" s="433"/>
      <c r="BK65" s="603">
        <f>SUM(BK64:BP64)</f>
        <v>0</v>
      </c>
      <c r="BL65" s="604"/>
      <c r="BM65" s="604"/>
      <c r="BN65" s="604"/>
      <c r="BO65" s="604"/>
      <c r="BP65" s="605"/>
      <c r="BQ65" s="433"/>
      <c r="BR65" s="433"/>
      <c r="BS65" s="603">
        <f>SUM(BS64:BX64)</f>
        <v>0</v>
      </c>
      <c r="BT65" s="604"/>
      <c r="BU65" s="604"/>
      <c r="BV65" s="604"/>
      <c r="BW65" s="604"/>
      <c r="BX65" s="605"/>
      <c r="BY65" s="433"/>
      <c r="BZ65" s="433"/>
      <c r="CA65" s="603">
        <f>SUM(CA64:CF64)</f>
        <v>0</v>
      </c>
      <c r="CB65" s="604"/>
      <c r="CC65" s="604"/>
      <c r="CD65" s="604"/>
      <c r="CE65" s="604"/>
      <c r="CF65" s="605"/>
      <c r="CG65" s="433"/>
      <c r="CH65" s="433"/>
      <c r="CI65" s="603">
        <f>SUM(CI64:CN64)</f>
        <v>0</v>
      </c>
      <c r="CJ65" s="604"/>
      <c r="CK65" s="604"/>
      <c r="CL65" s="604"/>
      <c r="CM65" s="604"/>
      <c r="CN65" s="605"/>
      <c r="CO65" s="433"/>
      <c r="CP65" s="433"/>
      <c r="CQ65" s="603">
        <f>SUM(CQ64:CV64)</f>
        <v>0</v>
      </c>
      <c r="CR65" s="604"/>
      <c r="CS65" s="604"/>
      <c r="CT65" s="604"/>
      <c r="CU65" s="604"/>
      <c r="CV65" s="605"/>
      <c r="CW65" s="433"/>
      <c r="CX65" s="433"/>
      <c r="CY65" s="603">
        <f>SUM(CY64:DD64)</f>
        <v>0</v>
      </c>
      <c r="CZ65" s="604"/>
      <c r="DA65" s="604"/>
      <c r="DB65" s="604"/>
      <c r="DC65" s="604"/>
      <c r="DD65" s="605"/>
    </row>
    <row r="66" spans="3:108" x14ac:dyDescent="0.25">
      <c r="M66" s="23"/>
      <c r="N66" s="270"/>
      <c r="O66" s="23"/>
      <c r="S66" s="23"/>
    </row>
    <row r="67" spans="3:108" x14ac:dyDescent="0.25">
      <c r="J67" s="20"/>
      <c r="T67" s="20"/>
      <c r="U67" s="20"/>
      <c r="V67" s="20"/>
    </row>
    <row r="68" spans="3:108" x14ac:dyDescent="0.25">
      <c r="J68" s="20"/>
      <c r="T68" s="20"/>
      <c r="U68" s="20"/>
      <c r="V68" s="20"/>
    </row>
    <row r="69" spans="3:108" x14ac:dyDescent="0.25">
      <c r="J69" s="20"/>
      <c r="T69" s="20"/>
      <c r="U69" s="20"/>
      <c r="V69" s="20"/>
    </row>
    <row r="70" spans="3:108" x14ac:dyDescent="0.25">
      <c r="J70" s="20"/>
      <c r="T70" s="20"/>
      <c r="U70" s="20"/>
      <c r="V70" s="20"/>
    </row>
    <row r="71" spans="3:108" ht="37.5" customHeight="1" x14ac:dyDescent="0.25">
      <c r="J71" s="20"/>
      <c r="T71" s="20"/>
      <c r="U71" s="20"/>
      <c r="V71" s="20"/>
    </row>
    <row r="72" spans="3:108" ht="37.5" customHeight="1" thickBot="1" x14ac:dyDescent="0.3">
      <c r="J72" s="20"/>
      <c r="T72" s="20"/>
      <c r="U72" s="20"/>
      <c r="V72" s="20"/>
    </row>
    <row r="73" spans="3:108" ht="37.5" customHeight="1" thickBot="1" x14ac:dyDescent="0.4">
      <c r="C73" s="626"/>
      <c r="D73" s="627"/>
      <c r="E73" s="606" t="s">
        <v>469</v>
      </c>
      <c r="F73" s="607"/>
      <c r="G73" s="606" t="s">
        <v>470</v>
      </c>
      <c r="H73" s="607"/>
      <c r="J73" s="20"/>
      <c r="T73" s="20"/>
      <c r="U73" s="20"/>
      <c r="V73" s="20"/>
    </row>
    <row r="74" spans="3:108" ht="37.5" customHeight="1" thickBot="1" x14ac:dyDescent="0.35">
      <c r="C74" s="628"/>
      <c r="D74" s="629"/>
      <c r="E74" s="446" t="s">
        <v>2</v>
      </c>
      <c r="F74" s="446" t="s">
        <v>3</v>
      </c>
      <c r="G74" s="446" t="s">
        <v>2</v>
      </c>
      <c r="H74" s="446" t="s">
        <v>3</v>
      </c>
      <c r="J74" s="20"/>
      <c r="T74" s="20"/>
      <c r="U74" s="20"/>
      <c r="V74" s="20"/>
    </row>
    <row r="75" spans="3:108" ht="24" thickBot="1" x14ac:dyDescent="0.4">
      <c r="C75" s="613" t="s">
        <v>307</v>
      </c>
      <c r="D75" s="614"/>
      <c r="E75" s="447">
        <f>U64</f>
        <v>0</v>
      </c>
      <c r="F75" s="447">
        <f>V64</f>
        <v>0</v>
      </c>
      <c r="G75" s="611">
        <f>SUM(E75:E77)</f>
        <v>0</v>
      </c>
      <c r="H75" s="611">
        <f>SUM(F75:F77)</f>
        <v>0</v>
      </c>
      <c r="J75" s="20"/>
      <c r="T75" s="20"/>
      <c r="U75" s="20"/>
      <c r="V75" s="20"/>
    </row>
    <row r="76" spans="3:108" ht="24" customHeight="1" thickBot="1" x14ac:dyDescent="0.4">
      <c r="C76" s="615" t="s">
        <v>308</v>
      </c>
      <c r="D76" s="616"/>
      <c r="E76" s="448">
        <f>AC64</f>
        <v>0</v>
      </c>
      <c r="F76" s="448">
        <f>AD64</f>
        <v>0</v>
      </c>
      <c r="G76" s="612"/>
      <c r="H76" s="612"/>
      <c r="J76" s="20"/>
      <c r="T76" s="20"/>
      <c r="U76" s="20"/>
      <c r="V76" s="20"/>
    </row>
    <row r="77" spans="3:108" ht="24" customHeight="1" thickBot="1" x14ac:dyDescent="0.4">
      <c r="C77" s="615" t="s">
        <v>174</v>
      </c>
      <c r="D77" s="616"/>
      <c r="E77" s="448">
        <f>AK64</f>
        <v>0</v>
      </c>
      <c r="F77" s="448">
        <f>AL64</f>
        <v>0</v>
      </c>
      <c r="G77" s="612"/>
      <c r="H77" s="612"/>
      <c r="J77" s="20"/>
      <c r="T77" s="20"/>
      <c r="U77" s="20"/>
      <c r="V77" s="20"/>
    </row>
    <row r="78" spans="3:108" ht="24" customHeight="1" thickBot="1" x14ac:dyDescent="0.4">
      <c r="C78" s="615" t="s">
        <v>175</v>
      </c>
      <c r="D78" s="616"/>
      <c r="E78" s="448">
        <f>AS64</f>
        <v>0</v>
      </c>
      <c r="F78" s="448">
        <f>AT64</f>
        <v>0</v>
      </c>
      <c r="G78" s="598">
        <f>SUM(E78:E80)</f>
        <v>0</v>
      </c>
      <c r="H78" s="598">
        <f>SUM(F78:F80)</f>
        <v>0</v>
      </c>
      <c r="J78" s="20"/>
      <c r="T78" s="20"/>
      <c r="U78" s="20"/>
      <c r="V78" s="20"/>
    </row>
    <row r="79" spans="3:108" ht="24" customHeight="1" thickBot="1" x14ac:dyDescent="0.4">
      <c r="C79" s="615" t="s">
        <v>176</v>
      </c>
      <c r="D79" s="616"/>
      <c r="E79" s="448">
        <f>BA64</f>
        <v>0</v>
      </c>
      <c r="F79" s="448">
        <f>BB64</f>
        <v>0</v>
      </c>
      <c r="G79" s="599"/>
      <c r="H79" s="599"/>
      <c r="J79" s="20"/>
      <c r="T79" s="20"/>
      <c r="U79" s="20"/>
      <c r="V79" s="20"/>
    </row>
    <row r="80" spans="3:108" ht="24" customHeight="1" thickBot="1" x14ac:dyDescent="0.4">
      <c r="C80" s="615" t="s">
        <v>177</v>
      </c>
      <c r="D80" s="616"/>
      <c r="E80" s="448">
        <f>BI64</f>
        <v>0</v>
      </c>
      <c r="F80" s="448">
        <f>BJ64</f>
        <v>0</v>
      </c>
      <c r="G80" s="599"/>
      <c r="H80" s="599"/>
      <c r="J80" s="20"/>
      <c r="T80" s="20"/>
      <c r="U80" s="20"/>
      <c r="V80" s="20"/>
    </row>
    <row r="81" spans="3:24" ht="24" customHeight="1" thickBot="1" x14ac:dyDescent="0.4">
      <c r="C81" s="615" t="s">
        <v>178</v>
      </c>
      <c r="D81" s="616"/>
      <c r="E81" s="448">
        <f>BQ64</f>
        <v>0</v>
      </c>
      <c r="F81" s="448">
        <f>BR64</f>
        <v>0</v>
      </c>
      <c r="G81" s="598">
        <f>SUM(E81:E83)</f>
        <v>0</v>
      </c>
      <c r="H81" s="598">
        <f>SUM(F81:F83)</f>
        <v>0</v>
      </c>
      <c r="J81" s="20"/>
      <c r="T81" s="20"/>
      <c r="U81" s="20"/>
      <c r="V81" s="20"/>
    </row>
    <row r="82" spans="3:24" ht="24" customHeight="1" thickBot="1" x14ac:dyDescent="0.4">
      <c r="C82" s="615" t="s">
        <v>179</v>
      </c>
      <c r="D82" s="616"/>
      <c r="E82" s="448">
        <f>BY64</f>
        <v>0</v>
      </c>
      <c r="F82" s="448">
        <f>BZ64</f>
        <v>0</v>
      </c>
      <c r="G82" s="599"/>
      <c r="H82" s="599"/>
      <c r="J82" s="20"/>
      <c r="T82" s="20"/>
      <c r="U82" s="20"/>
      <c r="V82" s="20"/>
    </row>
    <row r="83" spans="3:24" ht="24" customHeight="1" thickBot="1" x14ac:dyDescent="0.4">
      <c r="C83" s="615" t="s">
        <v>356</v>
      </c>
      <c r="D83" s="616"/>
      <c r="E83" s="448">
        <f>CG64</f>
        <v>0</v>
      </c>
      <c r="F83" s="448">
        <f>CH64</f>
        <v>0</v>
      </c>
      <c r="G83" s="599"/>
      <c r="H83" s="599"/>
      <c r="J83" s="20"/>
      <c r="T83" s="20"/>
      <c r="U83" s="20"/>
      <c r="V83" s="20"/>
    </row>
    <row r="84" spans="3:24" ht="24" customHeight="1" thickBot="1" x14ac:dyDescent="0.4">
      <c r="C84" s="615" t="s">
        <v>357</v>
      </c>
      <c r="D84" s="616"/>
      <c r="E84" s="448">
        <f>CO64</f>
        <v>0</v>
      </c>
      <c r="F84" s="448">
        <f>CP64</f>
        <v>0</v>
      </c>
      <c r="G84" s="598">
        <f>SUM(E84:E86)</f>
        <v>0</v>
      </c>
      <c r="H84" s="598">
        <f>SUM(F84:F86)</f>
        <v>0</v>
      </c>
      <c r="J84" s="20"/>
      <c r="T84" s="20"/>
      <c r="U84" s="20"/>
      <c r="V84" s="20"/>
    </row>
    <row r="85" spans="3:24" ht="24" customHeight="1" thickBot="1" x14ac:dyDescent="0.4">
      <c r="C85" s="615" t="s">
        <v>358</v>
      </c>
      <c r="D85" s="616"/>
      <c r="E85" s="448">
        <f>CW64</f>
        <v>0</v>
      </c>
      <c r="F85" s="448">
        <f>CX64</f>
        <v>0</v>
      </c>
      <c r="G85" s="599"/>
      <c r="H85" s="599"/>
      <c r="J85" s="20"/>
      <c r="T85" s="20"/>
      <c r="U85" s="20"/>
      <c r="W85"/>
      <c r="X85"/>
    </row>
    <row r="86" spans="3:24" ht="24" customHeight="1" thickBot="1" x14ac:dyDescent="0.4">
      <c r="C86" s="624" t="s">
        <v>359</v>
      </c>
      <c r="D86" s="625"/>
      <c r="E86" s="449">
        <f>DE64</f>
        <v>0</v>
      </c>
      <c r="F86" s="449">
        <f>DF64</f>
        <v>0</v>
      </c>
      <c r="G86" s="599"/>
      <c r="H86" s="599"/>
      <c r="J86" s="20"/>
      <c r="T86" s="20"/>
      <c r="U86" s="20"/>
      <c r="W86"/>
      <c r="X86"/>
    </row>
    <row r="87" spans="3:24" x14ac:dyDescent="0.25">
      <c r="J87" s="20"/>
    </row>
    <row r="88" spans="3:24" x14ac:dyDescent="0.25">
      <c r="J88" s="20"/>
    </row>
    <row r="89" spans="3:24" x14ac:dyDescent="0.25">
      <c r="J89" s="20"/>
    </row>
    <row r="90" spans="3:24" x14ac:dyDescent="0.25">
      <c r="J90" s="20"/>
    </row>
    <row r="91" spans="3:24" x14ac:dyDescent="0.25">
      <c r="J91" s="20"/>
    </row>
    <row r="92" spans="3:24" x14ac:dyDescent="0.25">
      <c r="J92" s="20"/>
    </row>
    <row r="93" spans="3:24" x14ac:dyDescent="0.25">
      <c r="J93" s="20"/>
    </row>
    <row r="94" spans="3:24" x14ac:dyDescent="0.25">
      <c r="J94" s="20"/>
    </row>
    <row r="95" spans="3:24" x14ac:dyDescent="0.25">
      <c r="J95" s="20"/>
    </row>
    <row r="96" spans="3:24" x14ac:dyDescent="0.25">
      <c r="J96" s="20"/>
    </row>
    <row r="97" spans="10:10" x14ac:dyDescent="0.25">
      <c r="J97" s="20"/>
    </row>
    <row r="98" spans="10:10" x14ac:dyDescent="0.25">
      <c r="J98" s="20"/>
    </row>
    <row r="99" spans="10:10" x14ac:dyDescent="0.25">
      <c r="J99" s="20"/>
    </row>
    <row r="100" spans="10:10" x14ac:dyDescent="0.25">
      <c r="J100" s="20"/>
    </row>
    <row r="101" spans="10:10" x14ac:dyDescent="0.25">
      <c r="J101" s="20"/>
    </row>
  </sheetData>
  <mergeCells count="94">
    <mergeCell ref="D41:G41"/>
    <mergeCell ref="G81:G83"/>
    <mergeCell ref="C86:D86"/>
    <mergeCell ref="C73:D74"/>
    <mergeCell ref="C81:D81"/>
    <mergeCell ref="C82:D82"/>
    <mergeCell ref="C83:D83"/>
    <mergeCell ref="C84:D84"/>
    <mergeCell ref="C85:D85"/>
    <mergeCell ref="A28:G28"/>
    <mergeCell ref="A16:M16"/>
    <mergeCell ref="A24:G24"/>
    <mergeCell ref="A31:J31"/>
    <mergeCell ref="A27:G27"/>
    <mergeCell ref="A17:M17"/>
    <mergeCell ref="A25:G25"/>
    <mergeCell ref="A26:G26"/>
    <mergeCell ref="A6:M6"/>
    <mergeCell ref="A12:M12"/>
    <mergeCell ref="A13:M13"/>
    <mergeCell ref="A14:M14"/>
    <mergeCell ref="A7:M7"/>
    <mergeCell ref="A9:M9"/>
    <mergeCell ref="A11:M11"/>
    <mergeCell ref="C77:D77"/>
    <mergeCell ref="C78:D78"/>
    <mergeCell ref="C79:D79"/>
    <mergeCell ref="C80:D80"/>
    <mergeCell ref="D32:G32"/>
    <mergeCell ref="D33:G33"/>
    <mergeCell ref="D34:G34"/>
    <mergeCell ref="D35:G35"/>
    <mergeCell ref="D36:G36"/>
    <mergeCell ref="D44:G44"/>
    <mergeCell ref="D45:G45"/>
    <mergeCell ref="D46:G46"/>
    <mergeCell ref="D39:G39"/>
    <mergeCell ref="D42:G42"/>
    <mergeCell ref="D43:G43"/>
    <mergeCell ref="D40:G40"/>
    <mergeCell ref="BS31:BX31"/>
    <mergeCell ref="E73:F73"/>
    <mergeCell ref="G73:H73"/>
    <mergeCell ref="D53:G53"/>
    <mergeCell ref="D54:G54"/>
    <mergeCell ref="D55:G55"/>
    <mergeCell ref="D56:G56"/>
    <mergeCell ref="D57:G57"/>
    <mergeCell ref="D48:G48"/>
    <mergeCell ref="D49:G49"/>
    <mergeCell ref="D50:G50"/>
    <mergeCell ref="D51:G51"/>
    <mergeCell ref="D52:G52"/>
    <mergeCell ref="D47:G47"/>
    <mergeCell ref="D37:G37"/>
    <mergeCell ref="D38:G38"/>
    <mergeCell ref="AM31:AR31"/>
    <mergeCell ref="AU31:AZ31"/>
    <mergeCell ref="BC31:BH31"/>
    <mergeCell ref="BK31:BP31"/>
    <mergeCell ref="H78:H80"/>
    <mergeCell ref="A63:I64"/>
    <mergeCell ref="G75:G77"/>
    <mergeCell ref="H75:H77"/>
    <mergeCell ref="G78:G80"/>
    <mergeCell ref="D58:G58"/>
    <mergeCell ref="D59:G59"/>
    <mergeCell ref="D60:G60"/>
    <mergeCell ref="D61:G61"/>
    <mergeCell ref="D62:G62"/>
    <mergeCell ref="C75:D75"/>
    <mergeCell ref="C76:D76"/>
    <mergeCell ref="CI31:CN31"/>
    <mergeCell ref="CQ31:CV31"/>
    <mergeCell ref="CY31:DD31"/>
    <mergeCell ref="CY65:DD65"/>
    <mergeCell ref="CQ65:CV65"/>
    <mergeCell ref="CI65:CN65"/>
    <mergeCell ref="H81:H83"/>
    <mergeCell ref="G84:G86"/>
    <mergeCell ref="H84:H86"/>
    <mergeCell ref="CA31:CF31"/>
    <mergeCell ref="O65:T65"/>
    <mergeCell ref="W65:AB65"/>
    <mergeCell ref="AE65:AJ65"/>
    <mergeCell ref="AM65:AR65"/>
    <mergeCell ref="AU65:AZ65"/>
    <mergeCell ref="BC65:BH65"/>
    <mergeCell ref="BK65:BP65"/>
    <mergeCell ref="BS65:BX65"/>
    <mergeCell ref="CA65:CF65"/>
    <mergeCell ref="O31:T31"/>
    <mergeCell ref="W31:AB31"/>
    <mergeCell ref="AE31:AJ31"/>
  </mergeCells>
  <dataValidations count="1">
    <dataValidation type="list" allowBlank="1" showInputMessage="1" showErrorMessage="1" sqref="H33:H62">
      <formula1>$H$24:$H$29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397"/>
  <sheetViews>
    <sheetView topLeftCell="A380" zoomScale="80" zoomScaleNormal="80" workbookViewId="0">
      <selection activeCell="M47" sqref="M47"/>
    </sheetView>
  </sheetViews>
  <sheetFormatPr defaultColWidth="9.140625" defaultRowHeight="15" x14ac:dyDescent="0.25"/>
  <cols>
    <col min="1" max="2" width="16.28515625" style="20" customWidth="1"/>
    <col min="3" max="3" width="12" style="20" customWidth="1"/>
    <col min="4" max="7" width="11.7109375" style="20" customWidth="1"/>
    <col min="8" max="8" width="13.7109375" style="20" customWidth="1"/>
    <col min="9" max="9" width="13.7109375" style="20" bestFit="1" customWidth="1"/>
    <col min="10" max="10" width="14.7109375" style="53" customWidth="1"/>
    <col min="11" max="11" width="14.28515625" style="20" bestFit="1" customWidth="1"/>
    <col min="12" max="12" width="17.42578125" style="20" customWidth="1"/>
    <col min="13" max="13" width="12.5703125" style="20" customWidth="1"/>
    <col min="14" max="14" width="13" style="20" customWidth="1"/>
    <col min="15" max="16" width="10.28515625" style="20" bestFit="1" customWidth="1"/>
    <col min="17" max="18" width="13.28515625" style="20" customWidth="1"/>
    <col min="19" max="19" width="11.42578125" style="20" bestFit="1" customWidth="1"/>
    <col min="20" max="20" width="9.7109375" style="20" bestFit="1" customWidth="1"/>
    <col min="21" max="42" width="10.7109375" style="20" customWidth="1"/>
    <col min="43" max="59" width="9.140625" style="20"/>
    <col min="60" max="60" width="10.28515625" style="20" customWidth="1"/>
    <col min="61" max="61" width="11.42578125" style="20" bestFit="1" customWidth="1"/>
    <col min="62" max="62" width="10.28515625" style="20" bestFit="1" customWidth="1"/>
    <col min="63" max="64" width="9.140625" style="20"/>
    <col min="65" max="65" width="10.28515625" style="20" bestFit="1" customWidth="1"/>
    <col min="66" max="83" width="9.140625" style="20"/>
    <col min="84" max="84" width="10.28515625" style="20" bestFit="1" customWidth="1"/>
    <col min="85" max="105" width="9.140625" style="20"/>
    <col min="106" max="106" width="10.28515625" style="20" bestFit="1" customWidth="1"/>
    <col min="107" max="127" width="9.140625" style="20"/>
    <col min="128" max="128" width="10.28515625" style="20" bestFit="1" customWidth="1"/>
    <col min="129" max="149" width="9.140625" style="20"/>
    <col min="150" max="150" width="10.28515625" style="20" bestFit="1" customWidth="1"/>
    <col min="151" max="171" width="9.140625" style="20"/>
    <col min="172" max="172" width="10.28515625" style="20" bestFit="1" customWidth="1"/>
    <col min="173" max="193" width="9.140625" style="20"/>
    <col min="194" max="194" width="10.28515625" style="20" bestFit="1" customWidth="1"/>
    <col min="195" max="215" width="9.140625" style="20"/>
    <col min="216" max="216" width="10.28515625" style="20" customWidth="1"/>
    <col min="217" max="217" width="9.140625" style="20"/>
    <col min="218" max="218" width="10.28515625" style="20" bestFit="1" customWidth="1"/>
    <col min="219" max="237" width="9.140625" style="20"/>
    <col min="238" max="238" width="10.28515625" style="20" bestFit="1" customWidth="1"/>
    <col min="239" max="281" width="9.140625" style="20"/>
    <col min="282" max="282" width="12.42578125" style="20" bestFit="1" customWidth="1"/>
    <col min="283" max="283" width="10.28515625" style="20" bestFit="1" customWidth="1"/>
    <col min="284" max="16384" width="9.140625" style="20"/>
  </cols>
  <sheetData>
    <row r="1" spans="1:259" ht="46.5" x14ac:dyDescent="0.7">
      <c r="A1" s="234" t="s">
        <v>339</v>
      </c>
      <c r="B1" s="234"/>
      <c r="C1" s="234"/>
      <c r="D1" s="234"/>
      <c r="E1" s="234"/>
      <c r="F1" s="234"/>
      <c r="J1" s="20"/>
    </row>
    <row r="4" spans="1:259" ht="28.5" x14ac:dyDescent="0.45">
      <c r="A4" s="242" t="s">
        <v>93</v>
      </c>
      <c r="B4" s="242"/>
      <c r="C4" s="242"/>
      <c r="D4" s="242"/>
      <c r="E4" s="242"/>
      <c r="F4" s="242"/>
      <c r="J4" s="20"/>
    </row>
    <row r="5" spans="1:259" x14ac:dyDescent="0.25">
      <c r="J5" s="20"/>
    </row>
    <row r="6" spans="1:259" s="358" customFormat="1" ht="30" customHeight="1" x14ac:dyDescent="0.25">
      <c r="A6" s="460" t="s">
        <v>243</v>
      </c>
      <c r="B6" s="460"/>
      <c r="C6" s="460"/>
      <c r="D6" s="460"/>
      <c r="E6" s="460"/>
      <c r="F6" s="460"/>
      <c r="G6" s="460"/>
      <c r="H6" s="460"/>
      <c r="I6" s="460"/>
      <c r="J6" s="460"/>
      <c r="K6" s="460"/>
      <c r="L6" s="460"/>
      <c r="M6" s="460"/>
      <c r="N6" s="354"/>
      <c r="R6" s="374"/>
      <c r="AM6" s="374"/>
      <c r="AN6" s="374"/>
      <c r="BH6" s="374"/>
      <c r="BI6" s="374"/>
      <c r="CD6" s="374"/>
      <c r="CE6" s="374"/>
      <c r="CZ6" s="374"/>
      <c r="DA6" s="374"/>
      <c r="DV6" s="374"/>
      <c r="DW6" s="374"/>
      <c r="ER6" s="374"/>
      <c r="ES6" s="374"/>
      <c r="FN6" s="374"/>
      <c r="FO6" s="374"/>
      <c r="GJ6" s="374"/>
      <c r="GK6" s="374"/>
      <c r="HF6" s="374"/>
      <c r="HG6" s="374"/>
      <c r="IB6" s="374"/>
      <c r="IC6" s="374"/>
      <c r="IX6" s="374"/>
      <c r="IY6" s="374"/>
    </row>
    <row r="7" spans="1:259" s="358" customFormat="1" ht="30" customHeight="1" x14ac:dyDescent="0.25">
      <c r="A7" s="460" t="s">
        <v>245</v>
      </c>
      <c r="B7" s="460"/>
      <c r="C7" s="460"/>
      <c r="D7" s="460"/>
      <c r="E7" s="460"/>
      <c r="F7" s="460"/>
      <c r="G7" s="460"/>
      <c r="H7" s="460"/>
      <c r="I7" s="460"/>
      <c r="J7" s="460"/>
      <c r="K7" s="460"/>
      <c r="L7" s="460"/>
      <c r="M7" s="460"/>
      <c r="N7" s="354"/>
      <c r="R7" s="374"/>
      <c r="AM7" s="374"/>
      <c r="AN7" s="374"/>
      <c r="BH7" s="374"/>
      <c r="BI7" s="374"/>
      <c r="CD7" s="374"/>
      <c r="CE7" s="374"/>
      <c r="CZ7" s="374"/>
      <c r="DA7" s="374"/>
      <c r="DV7" s="374"/>
      <c r="DW7" s="374"/>
      <c r="ER7" s="374"/>
      <c r="ES7" s="374"/>
      <c r="FN7" s="374"/>
      <c r="FO7" s="374"/>
      <c r="GJ7" s="374"/>
      <c r="GK7" s="374"/>
      <c r="HF7" s="374"/>
      <c r="HG7" s="374"/>
      <c r="IB7" s="374"/>
      <c r="IC7" s="374"/>
      <c r="IX7" s="374"/>
      <c r="IY7" s="374"/>
    </row>
    <row r="8" spans="1:259" s="358" customFormat="1" ht="30" customHeight="1" x14ac:dyDescent="0.25">
      <c r="A8" s="360" t="s">
        <v>288</v>
      </c>
      <c r="B8" s="383"/>
      <c r="C8" s="373"/>
      <c r="D8" s="360"/>
      <c r="E8" s="360"/>
      <c r="F8" s="360"/>
      <c r="N8" s="354"/>
      <c r="R8" s="374"/>
      <c r="AM8" s="374"/>
      <c r="AN8" s="374"/>
      <c r="BH8" s="374"/>
      <c r="BI8" s="374"/>
      <c r="CD8" s="374"/>
      <c r="CE8" s="374"/>
      <c r="CZ8" s="374"/>
      <c r="DA8" s="374"/>
      <c r="DV8" s="374"/>
      <c r="DW8" s="374"/>
      <c r="ER8" s="374"/>
      <c r="ES8" s="374"/>
      <c r="FN8" s="374"/>
      <c r="FO8" s="374"/>
      <c r="GJ8" s="374"/>
      <c r="GK8" s="374"/>
      <c r="HF8" s="374"/>
      <c r="HG8" s="374"/>
      <c r="IB8" s="374"/>
      <c r="IC8" s="374"/>
      <c r="IX8" s="374"/>
      <c r="IY8" s="374"/>
    </row>
    <row r="9" spans="1:259" s="358" customFormat="1" ht="30" customHeight="1" x14ac:dyDescent="0.25">
      <c r="A9" s="462" t="s">
        <v>293</v>
      </c>
      <c r="B9" s="462"/>
      <c r="C9" s="462"/>
      <c r="D9" s="462"/>
      <c r="E9" s="462"/>
      <c r="F9" s="462"/>
      <c r="G9" s="462"/>
      <c r="H9" s="462"/>
      <c r="I9" s="462"/>
      <c r="J9" s="462"/>
      <c r="K9" s="462"/>
      <c r="L9" s="462"/>
      <c r="M9" s="462"/>
      <c r="N9" s="355"/>
      <c r="R9" s="374"/>
      <c r="AM9" s="374"/>
      <c r="AN9" s="374"/>
      <c r="BH9" s="374"/>
      <c r="BI9" s="374"/>
      <c r="CD9" s="374"/>
      <c r="CE9" s="374"/>
      <c r="CZ9" s="374"/>
      <c r="DA9" s="374"/>
      <c r="DV9" s="374"/>
      <c r="DW9" s="374"/>
      <c r="ER9" s="374"/>
      <c r="ES9" s="374"/>
      <c r="FN9" s="374"/>
      <c r="FO9" s="374"/>
      <c r="GJ9" s="374"/>
      <c r="GK9" s="374"/>
      <c r="HF9" s="374"/>
      <c r="HG9" s="374"/>
      <c r="IB9" s="374"/>
      <c r="IC9" s="374"/>
      <c r="IX9" s="374"/>
      <c r="IY9" s="374"/>
    </row>
    <row r="10" spans="1:259" s="358" customFormat="1" ht="30" customHeight="1" x14ac:dyDescent="0.25">
      <c r="A10" s="360" t="s">
        <v>294</v>
      </c>
      <c r="B10" s="383"/>
      <c r="C10" s="373"/>
      <c r="D10" s="360"/>
      <c r="E10" s="360"/>
      <c r="F10" s="360"/>
      <c r="R10" s="374"/>
      <c r="AM10" s="374"/>
      <c r="AN10" s="374"/>
      <c r="BH10" s="374"/>
      <c r="BI10" s="374"/>
      <c r="CD10" s="374"/>
      <c r="CE10" s="374"/>
      <c r="CZ10" s="374"/>
      <c r="DA10" s="374"/>
      <c r="DV10" s="374"/>
      <c r="DW10" s="374"/>
      <c r="ER10" s="374"/>
      <c r="ES10" s="374"/>
      <c r="FN10" s="374"/>
      <c r="FO10" s="374"/>
      <c r="GJ10" s="374"/>
      <c r="GK10" s="374"/>
      <c r="HF10" s="374"/>
      <c r="HG10" s="374"/>
      <c r="IB10" s="374"/>
      <c r="IC10" s="374"/>
      <c r="IX10" s="374"/>
      <c r="IY10" s="374"/>
    </row>
    <row r="11" spans="1:259" s="358" customFormat="1" ht="30" customHeight="1" x14ac:dyDescent="0.25">
      <c r="A11" s="462" t="s">
        <v>187</v>
      </c>
      <c r="B11" s="462"/>
      <c r="C11" s="462"/>
      <c r="D11" s="462"/>
      <c r="E11" s="462"/>
      <c r="F11" s="462"/>
      <c r="G11" s="462"/>
      <c r="H11" s="462"/>
      <c r="I11" s="462"/>
      <c r="J11" s="462"/>
      <c r="K11" s="462"/>
      <c r="L11" s="462"/>
      <c r="M11" s="462"/>
      <c r="N11" s="355"/>
      <c r="R11" s="374"/>
      <c r="AM11" s="374"/>
      <c r="AN11" s="374"/>
      <c r="BH11" s="374"/>
      <c r="BI11" s="374"/>
      <c r="CD11" s="374"/>
      <c r="CE11" s="374"/>
      <c r="CZ11" s="374"/>
      <c r="DA11" s="374"/>
      <c r="DV11" s="374"/>
      <c r="DW11" s="374"/>
      <c r="ER11" s="374"/>
      <c r="ES11" s="374"/>
      <c r="FN11" s="374"/>
      <c r="FO11" s="374"/>
      <c r="GJ11" s="374"/>
      <c r="GK11" s="374"/>
      <c r="HF11" s="374"/>
      <c r="HG11" s="374"/>
      <c r="IB11" s="374"/>
      <c r="IC11" s="374"/>
      <c r="IX11" s="374"/>
      <c r="IY11" s="374"/>
    </row>
    <row r="12" spans="1:259" s="358" customFormat="1" ht="30" customHeight="1" x14ac:dyDescent="0.25">
      <c r="A12" s="463" t="s">
        <v>233</v>
      </c>
      <c r="B12" s="463"/>
      <c r="C12" s="463"/>
      <c r="D12" s="463"/>
      <c r="E12" s="463"/>
      <c r="F12" s="463"/>
      <c r="G12" s="463"/>
      <c r="H12" s="463"/>
      <c r="I12" s="463"/>
      <c r="J12" s="463"/>
      <c r="K12" s="463"/>
      <c r="L12" s="463"/>
      <c r="M12" s="463"/>
      <c r="N12" s="360"/>
      <c r="R12" s="374"/>
      <c r="AM12" s="374"/>
      <c r="AN12" s="374"/>
      <c r="BH12" s="374"/>
      <c r="BI12" s="374"/>
      <c r="CD12" s="374"/>
      <c r="CE12" s="374"/>
      <c r="CZ12" s="374"/>
      <c r="DA12" s="374"/>
      <c r="DV12" s="374"/>
      <c r="DW12" s="374"/>
      <c r="ER12" s="374"/>
      <c r="ES12" s="374"/>
      <c r="FN12" s="374"/>
      <c r="FO12" s="374"/>
      <c r="GJ12" s="374"/>
      <c r="GK12" s="374"/>
      <c r="HF12" s="374"/>
      <c r="HG12" s="374"/>
      <c r="IB12" s="374"/>
      <c r="IC12" s="374"/>
      <c r="IX12" s="374"/>
      <c r="IY12" s="374"/>
    </row>
    <row r="13" spans="1:259" s="358" customFormat="1" ht="30" customHeight="1" x14ac:dyDescent="0.25">
      <c r="A13" s="461" t="s">
        <v>301</v>
      </c>
      <c r="B13" s="461"/>
      <c r="C13" s="461"/>
      <c r="D13" s="461"/>
      <c r="E13" s="461"/>
      <c r="F13" s="461"/>
      <c r="G13" s="461"/>
      <c r="H13" s="461"/>
      <c r="I13" s="461"/>
      <c r="J13" s="461"/>
      <c r="K13" s="461"/>
      <c r="L13" s="461"/>
      <c r="M13" s="461"/>
      <c r="N13" s="355"/>
      <c r="R13" s="374"/>
      <c r="AM13" s="374"/>
      <c r="AN13" s="374"/>
      <c r="BH13" s="374"/>
      <c r="BI13" s="374"/>
      <c r="CD13" s="374"/>
      <c r="CE13" s="374"/>
      <c r="CZ13" s="374"/>
      <c r="DA13" s="374"/>
      <c r="DV13" s="374"/>
      <c r="DW13" s="374"/>
      <c r="ER13" s="374"/>
      <c r="ES13" s="374"/>
      <c r="FN13" s="374"/>
      <c r="FO13" s="374"/>
      <c r="GJ13" s="374"/>
      <c r="GK13" s="374"/>
      <c r="HF13" s="374"/>
      <c r="HG13" s="374"/>
      <c r="IB13" s="374"/>
      <c r="IC13" s="374"/>
      <c r="IX13" s="374"/>
      <c r="IY13" s="374"/>
    </row>
    <row r="14" spans="1:259" s="358" customFormat="1" ht="30" customHeight="1" x14ac:dyDescent="0.25">
      <c r="A14" s="462" t="s">
        <v>300</v>
      </c>
      <c r="B14" s="462"/>
      <c r="C14" s="462"/>
      <c r="D14" s="462"/>
      <c r="E14" s="462"/>
      <c r="F14" s="462"/>
      <c r="G14" s="462"/>
      <c r="H14" s="462"/>
      <c r="I14" s="462"/>
      <c r="J14" s="462"/>
      <c r="K14" s="462"/>
      <c r="L14" s="462"/>
      <c r="M14" s="462"/>
      <c r="N14" s="355"/>
      <c r="R14" s="374"/>
      <c r="AM14" s="374"/>
      <c r="AN14" s="374"/>
      <c r="BH14" s="374"/>
      <c r="BI14" s="374"/>
      <c r="CD14" s="374"/>
      <c r="CE14" s="374"/>
      <c r="CZ14" s="374"/>
      <c r="DA14" s="374"/>
      <c r="DV14" s="374"/>
      <c r="DW14" s="374"/>
      <c r="ER14" s="374"/>
      <c r="ES14" s="374"/>
      <c r="FN14" s="374"/>
      <c r="FO14" s="374"/>
      <c r="GJ14" s="374"/>
      <c r="GK14" s="374"/>
      <c r="HF14" s="374"/>
      <c r="HG14" s="374"/>
      <c r="IB14" s="374"/>
      <c r="IC14" s="374"/>
      <c r="IX14" s="374"/>
      <c r="IY14" s="374"/>
    </row>
    <row r="15" spans="1:259" s="358" customFormat="1" ht="30" customHeight="1" x14ac:dyDescent="0.25">
      <c r="A15" s="360" t="s">
        <v>295</v>
      </c>
      <c r="B15" s="383"/>
      <c r="C15" s="373"/>
      <c r="D15" s="360"/>
      <c r="E15" s="360"/>
      <c r="F15" s="360"/>
      <c r="J15" s="247"/>
      <c r="R15" s="374"/>
      <c r="AM15" s="374"/>
      <c r="AN15" s="374"/>
      <c r="BH15" s="374"/>
      <c r="BI15" s="374"/>
      <c r="CD15" s="374"/>
      <c r="CE15" s="374"/>
      <c r="CZ15" s="374"/>
      <c r="DA15" s="374"/>
      <c r="DV15" s="374"/>
      <c r="DW15" s="374"/>
      <c r="ER15" s="374"/>
      <c r="ES15" s="374"/>
      <c r="FN15" s="374"/>
      <c r="FO15" s="374"/>
      <c r="GJ15" s="374"/>
      <c r="GK15" s="374"/>
      <c r="HF15" s="374"/>
      <c r="HG15" s="374"/>
      <c r="IB15" s="374"/>
      <c r="IC15" s="374"/>
      <c r="IX15" s="374"/>
      <c r="IY15" s="374"/>
    </row>
    <row r="16" spans="1:259" s="358" customFormat="1" ht="30" customHeight="1" x14ac:dyDescent="0.25">
      <c r="A16" s="462" t="s">
        <v>296</v>
      </c>
      <c r="B16" s="462"/>
      <c r="C16" s="462"/>
      <c r="D16" s="462"/>
      <c r="E16" s="462"/>
      <c r="F16" s="462"/>
      <c r="G16" s="462"/>
      <c r="H16" s="462"/>
      <c r="I16" s="462"/>
      <c r="J16" s="462"/>
      <c r="K16" s="462"/>
      <c r="L16" s="462"/>
      <c r="M16" s="462"/>
      <c r="R16" s="374"/>
      <c r="AM16" s="374"/>
      <c r="AN16" s="374"/>
      <c r="BH16" s="374"/>
      <c r="BI16" s="374"/>
      <c r="CD16" s="374"/>
      <c r="CE16" s="374"/>
      <c r="CZ16" s="374"/>
      <c r="DA16" s="374"/>
      <c r="DV16" s="374"/>
      <c r="DW16" s="374"/>
      <c r="ER16" s="374"/>
      <c r="ES16" s="374"/>
      <c r="FN16" s="374"/>
      <c r="FO16" s="374"/>
      <c r="GJ16" s="374"/>
      <c r="GK16" s="374"/>
      <c r="HF16" s="374"/>
      <c r="HG16" s="374"/>
      <c r="IB16" s="374"/>
      <c r="IC16" s="374"/>
      <c r="IX16" s="374"/>
      <c r="IY16" s="374"/>
    </row>
    <row r="17" spans="1:259" s="358" customFormat="1" ht="30" customHeight="1" x14ac:dyDescent="0.25">
      <c r="A17" s="462" t="s">
        <v>316</v>
      </c>
      <c r="B17" s="462"/>
      <c r="C17" s="462"/>
      <c r="D17" s="462"/>
      <c r="E17" s="462"/>
      <c r="F17" s="462"/>
      <c r="G17" s="462"/>
      <c r="H17" s="462"/>
      <c r="I17" s="462"/>
      <c r="J17" s="462"/>
      <c r="K17" s="462"/>
      <c r="L17" s="462"/>
      <c r="M17" s="462"/>
      <c r="R17" s="374"/>
      <c r="AM17" s="374"/>
      <c r="AN17" s="374"/>
      <c r="BH17" s="374"/>
      <c r="BI17" s="374"/>
      <c r="CD17" s="374"/>
      <c r="CE17" s="374"/>
      <c r="CZ17" s="374"/>
      <c r="DA17" s="374"/>
      <c r="DV17" s="374"/>
      <c r="DW17" s="374"/>
      <c r="ER17" s="374"/>
      <c r="ES17" s="374"/>
      <c r="FN17" s="374"/>
      <c r="FO17" s="374"/>
      <c r="GJ17" s="374"/>
      <c r="GK17" s="374"/>
      <c r="HF17" s="374"/>
      <c r="HG17" s="374"/>
      <c r="IB17" s="374"/>
      <c r="IC17" s="374"/>
      <c r="IX17" s="374"/>
      <c r="IY17" s="374"/>
    </row>
    <row r="18" spans="1:259" s="358" customFormat="1" ht="30" customHeight="1" x14ac:dyDescent="0.25">
      <c r="A18" s="360" t="s">
        <v>244</v>
      </c>
      <c r="B18" s="383"/>
      <c r="C18" s="373"/>
      <c r="D18" s="360"/>
      <c r="E18" s="360"/>
      <c r="F18" s="360"/>
      <c r="R18" s="374"/>
      <c r="AM18" s="374"/>
      <c r="AN18" s="374"/>
      <c r="BH18" s="374"/>
      <c r="BI18" s="374"/>
      <c r="CD18" s="374"/>
      <c r="CE18" s="374"/>
      <c r="CZ18" s="374"/>
      <c r="DA18" s="374"/>
      <c r="DV18" s="374"/>
      <c r="DW18" s="374"/>
      <c r="ER18" s="374"/>
      <c r="ES18" s="374"/>
      <c r="FN18" s="374"/>
      <c r="FO18" s="374"/>
      <c r="GJ18" s="374"/>
      <c r="GK18" s="374"/>
      <c r="HF18" s="374"/>
      <c r="HG18" s="374"/>
      <c r="IB18" s="374"/>
      <c r="IC18" s="374"/>
      <c r="IX18" s="374"/>
      <c r="IY18" s="374"/>
    </row>
    <row r="19" spans="1:259" x14ac:dyDescent="0.25">
      <c r="J19" s="20"/>
    </row>
    <row r="20" spans="1:259" ht="23.25" x14ac:dyDescent="0.35">
      <c r="A20" s="482" t="s">
        <v>249</v>
      </c>
      <c r="B20" s="482"/>
      <c r="C20" s="482"/>
      <c r="D20" s="482"/>
      <c r="E20" s="482"/>
      <c r="F20" s="482"/>
      <c r="G20" s="482"/>
      <c r="H20" s="357" t="s">
        <v>11</v>
      </c>
      <c r="J20" s="52"/>
      <c r="K20" s="52"/>
      <c r="L20" s="52"/>
      <c r="M20" s="52"/>
      <c r="N20" s="52"/>
      <c r="O20" s="52"/>
      <c r="S20" s="20" t="s">
        <v>157</v>
      </c>
    </row>
    <row r="21" spans="1:259" s="358" customFormat="1" ht="30" customHeight="1" x14ac:dyDescent="0.25">
      <c r="A21" s="465" t="s">
        <v>9</v>
      </c>
      <c r="B21" s="465"/>
      <c r="C21" s="465"/>
      <c r="D21" s="465"/>
      <c r="E21" s="465"/>
      <c r="F21" s="465"/>
      <c r="G21" s="465"/>
      <c r="H21" s="2" t="s">
        <v>10</v>
      </c>
      <c r="I21" s="466" t="s">
        <v>12</v>
      </c>
      <c r="J21" s="466"/>
      <c r="K21" s="466"/>
      <c r="L21" s="466"/>
      <c r="M21" s="466"/>
      <c r="N21" s="466"/>
      <c r="O21" s="466"/>
      <c r="P21" s="297"/>
      <c r="R21" s="374"/>
      <c r="S21" s="396">
        <v>0.1</v>
      </c>
      <c r="AM21" s="374"/>
      <c r="AN21" s="374"/>
      <c r="BH21" s="374"/>
      <c r="BI21" s="374"/>
      <c r="CD21" s="374"/>
      <c r="CE21" s="374"/>
      <c r="CZ21" s="374"/>
      <c r="DA21" s="374"/>
      <c r="DV21" s="374"/>
      <c r="DW21" s="374"/>
      <c r="ER21" s="374"/>
      <c r="ES21" s="374"/>
      <c r="FN21" s="374"/>
      <c r="FO21" s="374"/>
      <c r="GJ21" s="374"/>
      <c r="GK21" s="374"/>
      <c r="HF21" s="374"/>
      <c r="HG21" s="374"/>
      <c r="IB21" s="374"/>
      <c r="IC21" s="374"/>
      <c r="IX21" s="374"/>
      <c r="IY21" s="374"/>
    </row>
    <row r="22" spans="1:259" s="358" customFormat="1" ht="30" customHeight="1" x14ac:dyDescent="0.25">
      <c r="A22" s="465" t="s">
        <v>13</v>
      </c>
      <c r="B22" s="465"/>
      <c r="C22" s="465"/>
      <c r="D22" s="465"/>
      <c r="E22" s="465"/>
      <c r="F22" s="465"/>
      <c r="G22" s="465"/>
      <c r="H22" s="3" t="s">
        <v>14</v>
      </c>
      <c r="I22" s="466" t="s">
        <v>55</v>
      </c>
      <c r="J22" s="466"/>
      <c r="K22" s="466"/>
      <c r="L22" s="466"/>
      <c r="M22" s="466"/>
      <c r="N22" s="466"/>
      <c r="O22" s="466"/>
      <c r="P22" s="297"/>
      <c r="R22" s="374"/>
      <c r="S22" s="396">
        <v>0.2</v>
      </c>
      <c r="AM22" s="374"/>
      <c r="AN22" s="374"/>
      <c r="BH22" s="374"/>
      <c r="BI22" s="374"/>
      <c r="CD22" s="374"/>
      <c r="CE22" s="374"/>
      <c r="CZ22" s="374"/>
      <c r="DA22" s="374"/>
      <c r="DV22" s="374"/>
      <c r="DW22" s="374"/>
      <c r="ER22" s="374"/>
      <c r="ES22" s="374"/>
      <c r="FN22" s="374"/>
      <c r="FO22" s="374"/>
      <c r="GJ22" s="374"/>
      <c r="GK22" s="374"/>
      <c r="HF22" s="374"/>
      <c r="HG22" s="374"/>
      <c r="IB22" s="374"/>
      <c r="IC22" s="374"/>
      <c r="IX22" s="374"/>
      <c r="IY22" s="374"/>
    </row>
    <row r="23" spans="1:259" s="358" customFormat="1" ht="30" customHeight="1" x14ac:dyDescent="0.25">
      <c r="A23" s="465" t="s">
        <v>15</v>
      </c>
      <c r="B23" s="465"/>
      <c r="C23" s="465"/>
      <c r="D23" s="465"/>
      <c r="E23" s="465"/>
      <c r="F23" s="465"/>
      <c r="G23" s="465"/>
      <c r="H23" s="4" t="s">
        <v>16</v>
      </c>
      <c r="I23" s="466" t="s">
        <v>18</v>
      </c>
      <c r="J23" s="466"/>
      <c r="K23" s="466"/>
      <c r="L23" s="466"/>
      <c r="M23" s="466"/>
      <c r="N23" s="466"/>
      <c r="O23" s="466"/>
      <c r="P23" s="297"/>
      <c r="R23" s="374"/>
      <c r="S23" s="396">
        <v>0.3</v>
      </c>
      <c r="AM23" s="374"/>
      <c r="AN23" s="374"/>
      <c r="BH23" s="374"/>
      <c r="BI23" s="374"/>
      <c r="CD23" s="374"/>
      <c r="CE23" s="374"/>
      <c r="CZ23" s="374"/>
      <c r="DA23" s="374"/>
      <c r="DV23" s="374"/>
      <c r="DW23" s="374"/>
      <c r="ER23" s="374"/>
      <c r="ES23" s="374"/>
      <c r="FN23" s="374"/>
      <c r="FO23" s="374"/>
      <c r="GJ23" s="374"/>
      <c r="GK23" s="374"/>
      <c r="HF23" s="374"/>
      <c r="HG23" s="374"/>
      <c r="IB23" s="374"/>
      <c r="IC23" s="374"/>
      <c r="IX23" s="374"/>
      <c r="IY23" s="374"/>
    </row>
    <row r="24" spans="1:259" s="358" customFormat="1" ht="30" customHeight="1" x14ac:dyDescent="0.25">
      <c r="A24" s="465" t="s">
        <v>17</v>
      </c>
      <c r="B24" s="465"/>
      <c r="C24" s="465"/>
      <c r="D24" s="465"/>
      <c r="E24" s="465"/>
      <c r="F24" s="465"/>
      <c r="G24" s="465"/>
      <c r="H24" s="5" t="s">
        <v>19</v>
      </c>
      <c r="I24" s="467" t="s">
        <v>313</v>
      </c>
      <c r="J24" s="467"/>
      <c r="K24" s="467"/>
      <c r="L24" s="467"/>
      <c r="M24" s="467"/>
      <c r="N24" s="467"/>
      <c r="O24" s="467"/>
      <c r="P24" s="330"/>
      <c r="R24" s="374"/>
      <c r="S24" s="396">
        <v>0.4</v>
      </c>
      <c r="AM24" s="374"/>
      <c r="AN24" s="374"/>
      <c r="BH24" s="374"/>
      <c r="BI24" s="374"/>
      <c r="CD24" s="374"/>
      <c r="CE24" s="374"/>
      <c r="CZ24" s="374"/>
      <c r="DA24" s="374"/>
      <c r="DV24" s="374"/>
      <c r="DW24" s="374"/>
      <c r="ER24" s="374"/>
      <c r="ES24" s="374"/>
      <c r="FN24" s="374"/>
      <c r="FO24" s="374"/>
      <c r="GJ24" s="374"/>
      <c r="GK24" s="374"/>
      <c r="HF24" s="374"/>
      <c r="HG24" s="374"/>
      <c r="IB24" s="374"/>
      <c r="IC24" s="374"/>
      <c r="IX24" s="374"/>
      <c r="IY24" s="374"/>
    </row>
    <row r="25" spans="1:259" s="358" customFormat="1" ht="30" customHeight="1" x14ac:dyDescent="0.25">
      <c r="A25" s="465" t="s">
        <v>20</v>
      </c>
      <c r="B25" s="465"/>
      <c r="C25" s="465"/>
      <c r="D25" s="465"/>
      <c r="E25" s="465"/>
      <c r="F25" s="465"/>
      <c r="G25" s="465"/>
      <c r="H25" s="6" t="s">
        <v>21</v>
      </c>
      <c r="I25" s="466" t="s">
        <v>220</v>
      </c>
      <c r="J25" s="466"/>
      <c r="K25" s="466"/>
      <c r="L25" s="466"/>
      <c r="M25" s="466"/>
      <c r="N25" s="466"/>
      <c r="O25" s="466"/>
      <c r="P25" s="297"/>
      <c r="R25" s="374"/>
      <c r="S25" s="396">
        <v>0.5</v>
      </c>
      <c r="AM25" s="374"/>
      <c r="AN25" s="374"/>
      <c r="BH25" s="374"/>
      <c r="BI25" s="374"/>
      <c r="CD25" s="374"/>
      <c r="CE25" s="374"/>
      <c r="CZ25" s="374"/>
      <c r="DA25" s="374"/>
      <c r="DV25" s="374"/>
      <c r="DW25" s="374"/>
      <c r="ER25" s="374"/>
      <c r="ES25" s="374"/>
      <c r="FN25" s="374"/>
      <c r="FO25" s="374"/>
      <c r="GJ25" s="374"/>
      <c r="GK25" s="374"/>
      <c r="HF25" s="374"/>
      <c r="HG25" s="374"/>
      <c r="IB25" s="374"/>
      <c r="IC25" s="374"/>
      <c r="IX25" s="374"/>
      <c r="IY25" s="374"/>
    </row>
    <row r="26" spans="1:259" s="358" customFormat="1" ht="30" customHeight="1" x14ac:dyDescent="0.25">
      <c r="A26" s="465" t="s">
        <v>22</v>
      </c>
      <c r="B26" s="465"/>
      <c r="C26" s="465"/>
      <c r="D26" s="465"/>
      <c r="E26" s="465"/>
      <c r="F26" s="465"/>
      <c r="G26" s="465"/>
      <c r="H26" s="7" t="s">
        <v>23</v>
      </c>
      <c r="I26" s="466" t="s">
        <v>222</v>
      </c>
      <c r="J26" s="466"/>
      <c r="K26" s="466"/>
      <c r="L26" s="466"/>
      <c r="M26" s="466"/>
      <c r="N26" s="466"/>
      <c r="O26" s="466"/>
      <c r="P26" s="297"/>
      <c r="R26" s="374"/>
      <c r="S26" s="396">
        <v>0.6</v>
      </c>
      <c r="AM26" s="374"/>
      <c r="AN26" s="374"/>
      <c r="BH26" s="374"/>
      <c r="BI26" s="374"/>
      <c r="CD26" s="374"/>
      <c r="CE26" s="374"/>
      <c r="CZ26" s="374"/>
      <c r="DA26" s="374"/>
      <c r="DV26" s="374"/>
      <c r="DW26" s="374"/>
      <c r="ER26" s="374"/>
      <c r="ES26" s="374"/>
      <c r="FN26" s="374"/>
      <c r="FO26" s="374"/>
      <c r="GJ26" s="374"/>
      <c r="GK26" s="374"/>
      <c r="HF26" s="374"/>
      <c r="HG26" s="374"/>
      <c r="IB26" s="374"/>
      <c r="IC26" s="374"/>
      <c r="IX26" s="374"/>
      <c r="IY26" s="374"/>
    </row>
    <row r="27" spans="1:259" s="358" customFormat="1" ht="30" customHeight="1" x14ac:dyDescent="0.25">
      <c r="A27" s="465" t="s">
        <v>24</v>
      </c>
      <c r="B27" s="465"/>
      <c r="C27" s="465"/>
      <c r="D27" s="465"/>
      <c r="E27" s="465"/>
      <c r="F27" s="465"/>
      <c r="G27" s="465"/>
      <c r="H27" s="8" t="s">
        <v>26</v>
      </c>
      <c r="I27" s="466" t="s">
        <v>25</v>
      </c>
      <c r="J27" s="466"/>
      <c r="K27" s="466"/>
      <c r="L27" s="466"/>
      <c r="M27" s="466"/>
      <c r="N27" s="466"/>
      <c r="O27" s="466"/>
      <c r="P27" s="297"/>
      <c r="R27" s="374"/>
      <c r="S27" s="396">
        <v>0.7</v>
      </c>
      <c r="AM27" s="374"/>
      <c r="AN27" s="374"/>
      <c r="BH27" s="374"/>
      <c r="BI27" s="374"/>
      <c r="CD27" s="374"/>
      <c r="CE27" s="374"/>
      <c r="CZ27" s="374"/>
      <c r="DA27" s="374"/>
      <c r="DV27" s="374"/>
      <c r="DW27" s="374"/>
      <c r="ER27" s="374"/>
      <c r="ES27" s="374"/>
      <c r="FN27" s="374"/>
      <c r="FO27" s="374"/>
      <c r="GJ27" s="374"/>
      <c r="GK27" s="374"/>
      <c r="HF27" s="374"/>
      <c r="HG27" s="374"/>
      <c r="IB27" s="374"/>
      <c r="IC27" s="374"/>
      <c r="IX27" s="374"/>
      <c r="IY27" s="374"/>
    </row>
    <row r="28" spans="1:259" s="358" customFormat="1" ht="30" customHeight="1" x14ac:dyDescent="0.25">
      <c r="A28" s="465" t="s">
        <v>27</v>
      </c>
      <c r="B28" s="465"/>
      <c r="C28" s="465"/>
      <c r="D28" s="465"/>
      <c r="E28" s="465"/>
      <c r="F28" s="465"/>
      <c r="G28" s="465"/>
      <c r="H28" s="9" t="s">
        <v>29</v>
      </c>
      <c r="I28" s="466" t="s">
        <v>28</v>
      </c>
      <c r="J28" s="466"/>
      <c r="K28" s="466"/>
      <c r="L28" s="466"/>
      <c r="M28" s="466"/>
      <c r="N28" s="466"/>
      <c r="O28" s="466"/>
      <c r="P28" s="297"/>
      <c r="R28" s="374"/>
      <c r="S28" s="396">
        <v>0.8</v>
      </c>
      <c r="AM28" s="374"/>
      <c r="AN28" s="374"/>
      <c r="BH28" s="374"/>
      <c r="BI28" s="374"/>
      <c r="CD28" s="374"/>
      <c r="CE28" s="374"/>
      <c r="CZ28" s="374"/>
      <c r="DA28" s="374"/>
      <c r="DV28" s="374"/>
      <c r="DW28" s="374"/>
      <c r="ER28" s="374"/>
      <c r="ES28" s="374"/>
      <c r="FN28" s="374"/>
      <c r="FO28" s="374"/>
      <c r="GJ28" s="374"/>
      <c r="GK28" s="374"/>
      <c r="HF28" s="374"/>
      <c r="HG28" s="374"/>
      <c r="IB28" s="374"/>
      <c r="IC28" s="374"/>
      <c r="IX28" s="374"/>
      <c r="IY28" s="374"/>
    </row>
    <row r="29" spans="1:259" s="358" customFormat="1" ht="30" customHeight="1" x14ac:dyDescent="0.25">
      <c r="A29" s="465" t="s">
        <v>30</v>
      </c>
      <c r="B29" s="465"/>
      <c r="C29" s="465"/>
      <c r="D29" s="465"/>
      <c r="E29" s="465"/>
      <c r="F29" s="465"/>
      <c r="G29" s="465"/>
      <c r="H29" s="10" t="s">
        <v>31</v>
      </c>
      <c r="I29" s="466" t="s">
        <v>232</v>
      </c>
      <c r="J29" s="466"/>
      <c r="K29" s="466"/>
      <c r="L29" s="466"/>
      <c r="M29" s="466"/>
      <c r="N29" s="466"/>
      <c r="O29" s="466"/>
      <c r="P29" s="297"/>
      <c r="R29" s="374"/>
      <c r="S29" s="396">
        <v>0.9</v>
      </c>
      <c r="AM29" s="374"/>
      <c r="AN29" s="374"/>
      <c r="BH29" s="374"/>
      <c r="BI29" s="374"/>
      <c r="CD29" s="374"/>
      <c r="CE29" s="374"/>
      <c r="CZ29" s="374"/>
      <c r="DA29" s="374"/>
      <c r="DV29" s="374"/>
      <c r="DW29" s="374"/>
      <c r="ER29" s="374"/>
      <c r="ES29" s="374"/>
      <c r="FN29" s="374"/>
      <c r="FO29" s="374"/>
      <c r="GJ29" s="374"/>
      <c r="GK29" s="374"/>
      <c r="HF29" s="374"/>
      <c r="HG29" s="374"/>
      <c r="IB29" s="374"/>
      <c r="IC29" s="374"/>
      <c r="IX29" s="374"/>
      <c r="IY29" s="374"/>
    </row>
    <row r="30" spans="1:259" s="358" customFormat="1" ht="30" customHeight="1" x14ac:dyDescent="0.25">
      <c r="A30" s="358" t="s">
        <v>197</v>
      </c>
      <c r="B30" s="382"/>
      <c r="C30" s="371"/>
      <c r="H30" s="311" t="s">
        <v>298</v>
      </c>
      <c r="I30" s="488" t="s">
        <v>299</v>
      </c>
      <c r="J30" s="488"/>
      <c r="K30" s="488"/>
      <c r="L30" s="488"/>
      <c r="M30" s="488"/>
      <c r="N30" s="488"/>
      <c r="O30" s="488"/>
      <c r="P30" s="297"/>
      <c r="R30" s="374"/>
      <c r="S30" s="396">
        <v>1</v>
      </c>
      <c r="AM30" s="374"/>
      <c r="AN30" s="374"/>
      <c r="BH30" s="374"/>
      <c r="BI30" s="374"/>
      <c r="CD30" s="374"/>
      <c r="CE30" s="374"/>
      <c r="CZ30" s="374"/>
      <c r="DA30" s="374"/>
      <c r="DV30" s="374"/>
      <c r="DW30" s="374"/>
      <c r="ER30" s="374"/>
      <c r="ES30" s="374"/>
      <c r="FN30" s="374"/>
      <c r="FO30" s="374"/>
      <c r="GJ30" s="374"/>
      <c r="GK30" s="374"/>
      <c r="HF30" s="374"/>
      <c r="HG30" s="374"/>
      <c r="IB30" s="374"/>
      <c r="IC30" s="374"/>
      <c r="IX30" s="374"/>
      <c r="IY30" s="374"/>
    </row>
    <row r="31" spans="1:259" s="358" customFormat="1" x14ac:dyDescent="0.25">
      <c r="A31" s="465" t="s">
        <v>32</v>
      </c>
      <c r="B31" s="465"/>
      <c r="C31" s="465"/>
      <c r="D31" s="465"/>
      <c r="E31" s="465"/>
      <c r="F31" s="465"/>
      <c r="G31" s="465"/>
      <c r="H31" s="11" t="s">
        <v>34</v>
      </c>
      <c r="I31" s="466" t="s">
        <v>33</v>
      </c>
      <c r="J31" s="466"/>
      <c r="K31" s="466"/>
      <c r="L31" s="466"/>
      <c r="M31" s="466"/>
      <c r="N31" s="466"/>
      <c r="O31" s="466"/>
      <c r="P31" s="297"/>
      <c r="R31" s="374"/>
      <c r="AM31" s="374"/>
      <c r="AN31" s="374"/>
      <c r="BH31" s="374"/>
      <c r="BI31" s="374"/>
      <c r="CD31" s="374"/>
      <c r="CE31" s="374"/>
      <c r="CZ31" s="374"/>
      <c r="DA31" s="374"/>
      <c r="DV31" s="374"/>
      <c r="DW31" s="374"/>
      <c r="ER31" s="374"/>
      <c r="ES31" s="374"/>
      <c r="FN31" s="374"/>
      <c r="FO31" s="374"/>
      <c r="GJ31" s="374"/>
      <c r="GK31" s="374"/>
      <c r="HF31" s="374"/>
      <c r="HG31" s="374"/>
      <c r="IB31" s="374"/>
      <c r="IC31" s="374"/>
      <c r="IX31" s="374"/>
      <c r="IY31" s="374"/>
    </row>
    <row r="32" spans="1:259" s="358" customFormat="1" x14ac:dyDescent="0.25">
      <c r="A32" s="465" t="s">
        <v>35</v>
      </c>
      <c r="B32" s="465"/>
      <c r="C32" s="465"/>
      <c r="D32" s="465"/>
      <c r="E32" s="465"/>
      <c r="F32" s="465"/>
      <c r="G32" s="465"/>
      <c r="H32" s="12" t="s">
        <v>36</v>
      </c>
      <c r="I32" s="466" t="s">
        <v>315</v>
      </c>
      <c r="J32" s="466"/>
      <c r="K32" s="466"/>
      <c r="L32" s="466"/>
      <c r="M32" s="466"/>
      <c r="N32" s="466"/>
      <c r="O32" s="466"/>
      <c r="P32" s="297"/>
      <c r="R32" s="374"/>
      <c r="AM32" s="374"/>
      <c r="AN32" s="374"/>
      <c r="BH32" s="374"/>
      <c r="BI32" s="374"/>
      <c r="CD32" s="374"/>
      <c r="CE32" s="374"/>
      <c r="CZ32" s="374"/>
      <c r="DA32" s="374"/>
      <c r="DV32" s="374"/>
      <c r="DW32" s="374"/>
      <c r="ER32" s="374"/>
      <c r="ES32" s="374"/>
      <c r="FN32" s="374"/>
      <c r="FO32" s="374"/>
      <c r="GJ32" s="374"/>
      <c r="GK32" s="374"/>
      <c r="HF32" s="374"/>
      <c r="HG32" s="374"/>
      <c r="IB32" s="374"/>
      <c r="IC32" s="374"/>
      <c r="IX32" s="374"/>
      <c r="IY32" s="374"/>
    </row>
    <row r="33" spans="1:281" s="358" customFormat="1" x14ac:dyDescent="0.25">
      <c r="A33" s="465" t="s">
        <v>37</v>
      </c>
      <c r="B33" s="465"/>
      <c r="C33" s="465"/>
      <c r="D33" s="465"/>
      <c r="E33" s="465"/>
      <c r="F33" s="465"/>
      <c r="G33" s="465"/>
      <c r="H33" s="13" t="s">
        <v>265</v>
      </c>
      <c r="I33" s="466" t="s">
        <v>38</v>
      </c>
      <c r="J33" s="466"/>
      <c r="K33" s="466"/>
      <c r="L33" s="466"/>
      <c r="M33" s="466"/>
      <c r="N33" s="466"/>
      <c r="O33" s="466"/>
      <c r="P33" s="297"/>
      <c r="R33" s="374"/>
      <c r="AM33" s="374"/>
      <c r="AN33" s="374"/>
      <c r="BH33" s="374"/>
      <c r="BI33" s="374"/>
      <c r="CD33" s="374"/>
      <c r="CE33" s="374"/>
      <c r="CZ33" s="374"/>
      <c r="DA33" s="374"/>
      <c r="DV33" s="374"/>
      <c r="DW33" s="374"/>
      <c r="ER33" s="374"/>
      <c r="ES33" s="374"/>
      <c r="FN33" s="374"/>
      <c r="FO33" s="374"/>
      <c r="GJ33" s="374"/>
      <c r="GK33" s="374"/>
      <c r="HF33" s="374"/>
      <c r="HG33" s="374"/>
      <c r="IB33" s="374"/>
      <c r="IC33" s="374"/>
      <c r="IX33" s="374"/>
      <c r="IY33" s="374"/>
    </row>
    <row r="34" spans="1:281" s="358" customFormat="1" x14ac:dyDescent="0.25">
      <c r="A34" s="465" t="s">
        <v>39</v>
      </c>
      <c r="B34" s="465"/>
      <c r="C34" s="465"/>
      <c r="D34" s="465"/>
      <c r="E34" s="465"/>
      <c r="F34" s="465"/>
      <c r="G34" s="465"/>
      <c r="H34" s="14" t="s">
        <v>41</v>
      </c>
      <c r="I34" s="466" t="s">
        <v>40</v>
      </c>
      <c r="J34" s="466"/>
      <c r="K34" s="466"/>
      <c r="L34" s="466"/>
      <c r="M34" s="466"/>
      <c r="N34" s="466"/>
      <c r="O34" s="466"/>
      <c r="P34" s="297"/>
      <c r="R34" s="374"/>
      <c r="AM34" s="374"/>
      <c r="AN34" s="374"/>
      <c r="BH34" s="374"/>
      <c r="BI34" s="374"/>
      <c r="CD34" s="374"/>
      <c r="CE34" s="374"/>
      <c r="CZ34" s="374"/>
      <c r="DA34" s="374"/>
      <c r="DV34" s="374"/>
      <c r="DW34" s="374"/>
      <c r="ER34" s="374"/>
      <c r="ES34" s="374"/>
      <c r="FN34" s="374"/>
      <c r="FO34" s="374"/>
      <c r="GJ34" s="374"/>
      <c r="GK34" s="374"/>
      <c r="HF34" s="374"/>
      <c r="HG34" s="374"/>
      <c r="IB34" s="374"/>
      <c r="IC34" s="374"/>
      <c r="IX34" s="374"/>
      <c r="IY34" s="374"/>
    </row>
    <row r="35" spans="1:281" s="358" customFormat="1" ht="30" customHeight="1" x14ac:dyDescent="0.25">
      <c r="A35" s="465" t="s">
        <v>42</v>
      </c>
      <c r="B35" s="465"/>
      <c r="C35" s="465"/>
      <c r="D35" s="465"/>
      <c r="E35" s="465"/>
      <c r="F35" s="465"/>
      <c r="G35" s="465"/>
      <c r="H35" s="15" t="s">
        <v>43</v>
      </c>
      <c r="I35" s="466" t="s">
        <v>223</v>
      </c>
      <c r="J35" s="466"/>
      <c r="K35" s="466"/>
      <c r="L35" s="466"/>
      <c r="M35" s="466"/>
      <c r="N35" s="466"/>
      <c r="O35" s="466"/>
      <c r="P35" s="297"/>
      <c r="R35" s="374"/>
      <c r="AM35" s="374"/>
      <c r="AN35" s="374"/>
      <c r="BH35" s="374"/>
      <c r="BI35" s="374"/>
      <c r="CD35" s="374"/>
      <c r="CE35" s="374"/>
      <c r="CZ35" s="374"/>
      <c r="DA35" s="374"/>
      <c r="DV35" s="374"/>
      <c r="DW35" s="374"/>
      <c r="ER35" s="374"/>
      <c r="ES35" s="374"/>
      <c r="FN35" s="374"/>
      <c r="FO35" s="374"/>
      <c r="GJ35" s="374"/>
      <c r="GK35" s="374"/>
      <c r="HF35" s="374"/>
      <c r="HG35" s="374"/>
      <c r="IB35" s="374"/>
      <c r="IC35" s="374"/>
      <c r="IX35" s="374"/>
      <c r="IY35" s="374"/>
    </row>
    <row r="36" spans="1:281" s="358" customFormat="1" ht="30" customHeight="1" x14ac:dyDescent="0.25">
      <c r="A36" s="465" t="s">
        <v>44</v>
      </c>
      <c r="B36" s="465"/>
      <c r="C36" s="465"/>
      <c r="D36" s="465"/>
      <c r="E36" s="465"/>
      <c r="F36" s="465"/>
      <c r="G36" s="465"/>
      <c r="H36" s="16" t="s">
        <v>46</v>
      </c>
      <c r="I36" s="466" t="s">
        <v>45</v>
      </c>
      <c r="J36" s="466"/>
      <c r="K36" s="466"/>
      <c r="L36" s="466"/>
      <c r="M36" s="466"/>
      <c r="N36" s="466"/>
      <c r="O36" s="466"/>
      <c r="P36" s="297"/>
      <c r="R36" s="374"/>
      <c r="AM36" s="374"/>
      <c r="AN36" s="374"/>
      <c r="BH36" s="374"/>
      <c r="BI36" s="374"/>
      <c r="CD36" s="374"/>
      <c r="CE36" s="374"/>
      <c r="CZ36" s="374"/>
      <c r="DA36" s="374"/>
      <c r="DV36" s="374"/>
      <c r="DW36" s="374"/>
      <c r="ER36" s="374"/>
      <c r="ES36" s="374"/>
      <c r="FN36" s="374"/>
      <c r="FO36" s="374"/>
      <c r="GJ36" s="374"/>
      <c r="GK36" s="374"/>
      <c r="HF36" s="374"/>
      <c r="HG36" s="374"/>
      <c r="IB36" s="374"/>
      <c r="IC36" s="374"/>
      <c r="IX36" s="374"/>
      <c r="IY36" s="374"/>
    </row>
    <row r="37" spans="1:281" s="358" customFormat="1" x14ac:dyDescent="0.25">
      <c r="A37" s="465" t="s">
        <v>47</v>
      </c>
      <c r="B37" s="465"/>
      <c r="C37" s="465"/>
      <c r="D37" s="465"/>
      <c r="E37" s="465"/>
      <c r="F37" s="465"/>
      <c r="G37" s="465"/>
      <c r="H37" s="17" t="s">
        <v>49</v>
      </c>
      <c r="I37" s="466" t="s">
        <v>48</v>
      </c>
      <c r="J37" s="466"/>
      <c r="K37" s="466"/>
      <c r="L37" s="466"/>
      <c r="M37" s="466"/>
      <c r="N37" s="466"/>
      <c r="O37" s="466"/>
      <c r="P37" s="297"/>
      <c r="R37" s="374"/>
      <c r="AM37" s="374"/>
      <c r="AN37" s="374"/>
      <c r="BH37" s="374"/>
      <c r="BI37" s="374"/>
      <c r="CD37" s="374"/>
      <c r="CE37" s="374"/>
      <c r="CZ37" s="374"/>
      <c r="DA37" s="374"/>
      <c r="DV37" s="374"/>
      <c r="DW37" s="374"/>
      <c r="ER37" s="374"/>
      <c r="ES37" s="374"/>
      <c r="FN37" s="374"/>
      <c r="FO37" s="374"/>
      <c r="GJ37" s="374"/>
      <c r="GK37" s="374"/>
      <c r="HF37" s="374"/>
      <c r="HG37" s="374"/>
      <c r="IB37" s="374"/>
      <c r="IC37" s="374"/>
      <c r="IX37" s="374"/>
      <c r="IY37" s="374"/>
    </row>
    <row r="38" spans="1:281" s="358" customFormat="1" x14ac:dyDescent="0.25">
      <c r="A38" s="465" t="s">
        <v>50</v>
      </c>
      <c r="B38" s="465"/>
      <c r="C38" s="465"/>
      <c r="D38" s="465"/>
      <c r="E38" s="465"/>
      <c r="F38" s="465"/>
      <c r="G38" s="465"/>
      <c r="H38" s="18" t="s">
        <v>52</v>
      </c>
      <c r="I38" s="466" t="s">
        <v>51</v>
      </c>
      <c r="J38" s="466"/>
      <c r="K38" s="466"/>
      <c r="L38" s="466"/>
      <c r="M38" s="466"/>
      <c r="N38" s="466"/>
      <c r="O38" s="466"/>
      <c r="P38" s="297"/>
      <c r="R38" s="374"/>
      <c r="AM38" s="374"/>
      <c r="AN38" s="374"/>
      <c r="BH38" s="374"/>
      <c r="BI38" s="374"/>
      <c r="CD38" s="374"/>
      <c r="CE38" s="374"/>
      <c r="CZ38" s="374"/>
      <c r="DA38" s="374"/>
      <c r="DV38" s="374"/>
      <c r="DW38" s="374"/>
      <c r="ER38" s="374"/>
      <c r="ES38" s="374"/>
      <c r="FN38" s="374"/>
      <c r="FO38" s="374"/>
      <c r="GJ38" s="374"/>
      <c r="GK38" s="374"/>
      <c r="HF38" s="374"/>
      <c r="HG38" s="374"/>
      <c r="IB38" s="374"/>
      <c r="IC38" s="374"/>
      <c r="IX38" s="374"/>
      <c r="IY38" s="374"/>
    </row>
    <row r="39" spans="1:281" s="358" customFormat="1" ht="30" customHeight="1" x14ac:dyDescent="0.25">
      <c r="A39" s="465" t="s">
        <v>72</v>
      </c>
      <c r="B39" s="465"/>
      <c r="C39" s="465"/>
      <c r="D39" s="465"/>
      <c r="E39" s="465"/>
      <c r="F39" s="465"/>
      <c r="G39" s="465"/>
      <c r="H39" s="24" t="s">
        <v>73</v>
      </c>
      <c r="I39" s="466" t="s">
        <v>314</v>
      </c>
      <c r="J39" s="466"/>
      <c r="K39" s="466"/>
      <c r="L39" s="466"/>
      <c r="M39" s="466"/>
      <c r="N39" s="466"/>
      <c r="O39" s="466"/>
      <c r="P39" s="297"/>
      <c r="R39" s="374"/>
      <c r="AM39" s="374"/>
      <c r="AN39" s="374"/>
      <c r="BH39" s="374"/>
      <c r="BI39" s="374"/>
      <c r="CD39" s="374"/>
      <c r="CE39" s="374"/>
      <c r="CZ39" s="374"/>
      <c r="DA39" s="374"/>
      <c r="DV39" s="374"/>
      <c r="DW39" s="374"/>
      <c r="ER39" s="374"/>
      <c r="ES39" s="374"/>
      <c r="FN39" s="374"/>
      <c r="FO39" s="374"/>
      <c r="GJ39" s="374"/>
      <c r="GK39" s="374"/>
      <c r="HF39" s="374"/>
      <c r="HG39" s="374"/>
      <c r="IB39" s="374"/>
      <c r="IC39" s="374"/>
      <c r="IX39" s="374"/>
      <c r="IY39" s="374"/>
    </row>
    <row r="40" spans="1:281" s="358" customFormat="1" ht="30" customHeight="1" x14ac:dyDescent="0.25">
      <c r="A40" s="465" t="s">
        <v>53</v>
      </c>
      <c r="B40" s="465"/>
      <c r="C40" s="465"/>
      <c r="D40" s="465"/>
      <c r="E40" s="465"/>
      <c r="F40" s="465"/>
      <c r="G40" s="465"/>
      <c r="H40" s="19" t="s">
        <v>54</v>
      </c>
      <c r="I40" s="466" t="s">
        <v>188</v>
      </c>
      <c r="J40" s="466"/>
      <c r="K40" s="466"/>
      <c r="L40" s="466"/>
      <c r="M40" s="466"/>
      <c r="N40" s="466"/>
      <c r="O40" s="466"/>
      <c r="P40" s="297"/>
      <c r="R40" s="374"/>
      <c r="AM40" s="374"/>
      <c r="AN40" s="374"/>
      <c r="BH40" s="374"/>
      <c r="BI40" s="374"/>
      <c r="CD40" s="374"/>
      <c r="CE40" s="374"/>
      <c r="CZ40" s="374"/>
      <c r="DA40" s="374"/>
      <c r="DV40" s="374"/>
      <c r="DW40" s="374"/>
      <c r="ER40" s="374"/>
      <c r="ES40" s="374"/>
      <c r="FN40" s="374"/>
      <c r="FO40" s="374"/>
      <c r="GJ40" s="374"/>
      <c r="GK40" s="374"/>
      <c r="HF40" s="374"/>
      <c r="HG40" s="374"/>
      <c r="IB40" s="374"/>
      <c r="IC40" s="374"/>
      <c r="IX40" s="374"/>
      <c r="IY40" s="374"/>
    </row>
    <row r="43" spans="1:281" ht="29.25" thickBot="1" x14ac:dyDescent="0.5">
      <c r="G43" s="242"/>
    </row>
    <row r="44" spans="1:281" ht="29.25" customHeight="1" thickBot="1" x14ac:dyDescent="0.5">
      <c r="A44" s="483" t="s">
        <v>247</v>
      </c>
      <c r="B44" s="484"/>
      <c r="C44" s="484"/>
      <c r="D44" s="484"/>
      <c r="E44" s="484"/>
      <c r="F44" s="484"/>
      <c r="G44" s="484"/>
      <c r="H44" s="484"/>
      <c r="I44" s="484"/>
      <c r="J44" s="484"/>
      <c r="K44" s="314"/>
      <c r="L44" s="315"/>
      <c r="N44" s="485" t="s">
        <v>275</v>
      </c>
      <c r="O44" s="486"/>
      <c r="P44" s="486"/>
      <c r="Q44" s="487"/>
      <c r="R44" s="406"/>
      <c r="S44" s="600" t="s">
        <v>186</v>
      </c>
      <c r="T44" s="601"/>
      <c r="U44" s="601"/>
      <c r="V44" s="601"/>
      <c r="W44" s="601"/>
      <c r="X44" s="601"/>
      <c r="Y44" s="601"/>
      <c r="Z44" s="601"/>
      <c r="AA44" s="601"/>
      <c r="AB44" s="601"/>
      <c r="AC44" s="601"/>
      <c r="AD44" s="601"/>
      <c r="AE44" s="601"/>
      <c r="AF44" s="601"/>
      <c r="AG44" s="601"/>
      <c r="AH44" s="601"/>
      <c r="AI44" s="601"/>
      <c r="AJ44" s="601"/>
      <c r="AK44" s="601"/>
      <c r="AL44" s="601"/>
      <c r="AM44" s="601"/>
      <c r="AN44" s="602"/>
      <c r="AO44" s="600" t="s">
        <v>339</v>
      </c>
      <c r="AP44" s="601"/>
      <c r="AQ44" s="601"/>
      <c r="AR44" s="601"/>
      <c r="AS44" s="601"/>
      <c r="AT44" s="601"/>
      <c r="AU44" s="601"/>
      <c r="AV44" s="601"/>
      <c r="AW44" s="601"/>
      <c r="AX44" s="601"/>
      <c r="AY44" s="601"/>
      <c r="AZ44" s="601"/>
      <c r="BA44" s="601"/>
      <c r="BB44" s="601"/>
      <c r="BC44" s="601"/>
      <c r="BD44" s="601"/>
      <c r="BE44" s="601"/>
      <c r="BF44" s="601"/>
      <c r="BG44" s="601"/>
      <c r="BH44" s="601"/>
      <c r="BI44" s="602"/>
      <c r="BJ44" s="600" t="s">
        <v>340</v>
      </c>
      <c r="BK44" s="601"/>
      <c r="BL44" s="601"/>
      <c r="BM44" s="601"/>
      <c r="BN44" s="601"/>
      <c r="BO44" s="601"/>
      <c r="BP44" s="601"/>
      <c r="BQ44" s="601"/>
      <c r="BR44" s="601"/>
      <c r="BS44" s="601"/>
      <c r="BT44" s="601"/>
      <c r="BU44" s="601"/>
      <c r="BV44" s="601"/>
      <c r="BW44" s="601"/>
      <c r="BX44" s="601"/>
      <c r="BY44" s="601"/>
      <c r="BZ44" s="601"/>
      <c r="CA44" s="601"/>
      <c r="CB44" s="601"/>
      <c r="CC44" s="602"/>
      <c r="CD44" s="400"/>
      <c r="CE44" s="400"/>
      <c r="CF44" s="600" t="s">
        <v>341</v>
      </c>
      <c r="CG44" s="601"/>
      <c r="CH44" s="601"/>
      <c r="CI44" s="601"/>
      <c r="CJ44" s="601"/>
      <c r="CK44" s="601"/>
      <c r="CL44" s="601"/>
      <c r="CM44" s="601"/>
      <c r="CN44" s="601"/>
      <c r="CO44" s="601"/>
      <c r="CP44" s="601"/>
      <c r="CQ44" s="601"/>
      <c r="CR44" s="601"/>
      <c r="CS44" s="601"/>
      <c r="CT44" s="601"/>
      <c r="CU44" s="601"/>
      <c r="CV44" s="601"/>
      <c r="CW44" s="601"/>
      <c r="CX44" s="601"/>
      <c r="CY44" s="601"/>
      <c r="CZ44" s="601"/>
      <c r="DA44" s="602"/>
      <c r="DB44" s="632" t="s">
        <v>342</v>
      </c>
      <c r="DC44" s="633"/>
      <c r="DD44" s="633"/>
      <c r="DE44" s="633"/>
      <c r="DF44" s="633"/>
      <c r="DG44" s="633"/>
      <c r="DH44" s="633"/>
      <c r="DI44" s="633"/>
      <c r="DJ44" s="633"/>
      <c r="DK44" s="633"/>
      <c r="DL44" s="633"/>
      <c r="DM44" s="633"/>
      <c r="DN44" s="633"/>
      <c r="DO44" s="633"/>
      <c r="DP44" s="633"/>
      <c r="DQ44" s="633"/>
      <c r="DR44" s="633"/>
      <c r="DS44" s="633"/>
      <c r="DT44" s="633"/>
      <c r="DU44" s="633"/>
      <c r="DV44" s="633"/>
      <c r="DW44" s="634"/>
      <c r="DX44" s="600" t="s">
        <v>343</v>
      </c>
      <c r="DY44" s="601"/>
      <c r="DZ44" s="601"/>
      <c r="EA44" s="601"/>
      <c r="EB44" s="601"/>
      <c r="EC44" s="601"/>
      <c r="ED44" s="601"/>
      <c r="EE44" s="601"/>
      <c r="EF44" s="601"/>
      <c r="EG44" s="601"/>
      <c r="EH44" s="601"/>
      <c r="EI44" s="601"/>
      <c r="EJ44" s="601"/>
      <c r="EK44" s="601"/>
      <c r="EL44" s="601"/>
      <c r="EM44" s="601"/>
      <c r="EN44" s="601"/>
      <c r="EO44" s="601"/>
      <c r="EP44" s="601"/>
      <c r="EQ44" s="602"/>
      <c r="ER44" s="400"/>
      <c r="ES44" s="400"/>
      <c r="ET44" s="600" t="s">
        <v>344</v>
      </c>
      <c r="EU44" s="601"/>
      <c r="EV44" s="601"/>
      <c r="EW44" s="601"/>
      <c r="EX44" s="601"/>
      <c r="EY44" s="601"/>
      <c r="EZ44" s="601"/>
      <c r="FA44" s="601"/>
      <c r="FB44" s="601"/>
      <c r="FC44" s="601"/>
      <c r="FD44" s="601"/>
      <c r="FE44" s="601"/>
      <c r="FF44" s="601"/>
      <c r="FG44" s="601"/>
      <c r="FH44" s="601"/>
      <c r="FI44" s="601"/>
      <c r="FJ44" s="601"/>
      <c r="FK44" s="601"/>
      <c r="FL44" s="601"/>
      <c r="FM44" s="602"/>
      <c r="FN44" s="400"/>
      <c r="FO44" s="400"/>
      <c r="FP44" s="632" t="s">
        <v>345</v>
      </c>
      <c r="FQ44" s="633"/>
      <c r="FR44" s="633"/>
      <c r="FS44" s="633"/>
      <c r="FT44" s="633"/>
      <c r="FU44" s="633"/>
      <c r="FV44" s="633"/>
      <c r="FW44" s="633"/>
      <c r="FX44" s="633"/>
      <c r="FY44" s="633"/>
      <c r="FZ44" s="633"/>
      <c r="GA44" s="633"/>
      <c r="GB44" s="633"/>
      <c r="GC44" s="633"/>
      <c r="GD44" s="633"/>
      <c r="GE44" s="633"/>
      <c r="GF44" s="633"/>
      <c r="GG44" s="633"/>
      <c r="GH44" s="633"/>
      <c r="GI44" s="633"/>
      <c r="GJ44" s="633"/>
      <c r="GK44" s="634"/>
      <c r="GL44" s="600" t="s">
        <v>346</v>
      </c>
      <c r="GM44" s="601"/>
      <c r="GN44" s="601"/>
      <c r="GO44" s="601"/>
      <c r="GP44" s="601"/>
      <c r="GQ44" s="601"/>
      <c r="GR44" s="601"/>
      <c r="GS44" s="601"/>
      <c r="GT44" s="601"/>
      <c r="GU44" s="601"/>
      <c r="GV44" s="601"/>
      <c r="GW44" s="601"/>
      <c r="GX44" s="601"/>
      <c r="GY44" s="601"/>
      <c r="GZ44" s="601"/>
      <c r="HA44" s="601"/>
      <c r="HB44" s="601"/>
      <c r="HC44" s="601"/>
      <c r="HD44" s="601"/>
      <c r="HE44" s="601"/>
      <c r="HF44" s="601"/>
      <c r="HG44" s="602"/>
      <c r="HH44" s="600" t="s">
        <v>335</v>
      </c>
      <c r="HI44" s="601"/>
      <c r="HJ44" s="601"/>
      <c r="HK44" s="601"/>
      <c r="HL44" s="601"/>
      <c r="HM44" s="601"/>
      <c r="HN44" s="601"/>
      <c r="HO44" s="601"/>
      <c r="HP44" s="601"/>
      <c r="HQ44" s="601"/>
      <c r="HR44" s="601"/>
      <c r="HS44" s="601"/>
      <c r="HT44" s="601"/>
      <c r="HU44" s="601"/>
      <c r="HV44" s="601"/>
      <c r="HW44" s="601"/>
      <c r="HX44" s="601"/>
      <c r="HY44" s="601"/>
      <c r="HZ44" s="601"/>
      <c r="IA44" s="602"/>
      <c r="IB44" s="400"/>
      <c r="IC44" s="400"/>
      <c r="ID44" s="632" t="s">
        <v>336</v>
      </c>
      <c r="IE44" s="633"/>
      <c r="IF44" s="633"/>
      <c r="IG44" s="633"/>
      <c r="IH44" s="633"/>
      <c r="II44" s="633"/>
      <c r="IJ44" s="633"/>
      <c r="IK44" s="633"/>
      <c r="IL44" s="633"/>
      <c r="IM44" s="633"/>
      <c r="IN44" s="633"/>
      <c r="IO44" s="633"/>
      <c r="IP44" s="633"/>
      <c r="IQ44" s="633"/>
      <c r="IR44" s="633"/>
      <c r="IS44" s="633"/>
      <c r="IT44" s="633"/>
      <c r="IU44" s="633"/>
      <c r="IV44" s="633"/>
      <c r="IW44" s="633"/>
      <c r="IX44" s="633"/>
      <c r="IY44" s="634"/>
      <c r="IZ44" s="600" t="s">
        <v>337</v>
      </c>
      <c r="JA44" s="601"/>
      <c r="JB44" s="601"/>
      <c r="JC44" s="601"/>
      <c r="JD44" s="601"/>
      <c r="JE44" s="601"/>
      <c r="JF44" s="601"/>
      <c r="JG44" s="601"/>
      <c r="JH44" s="601"/>
      <c r="JI44" s="601"/>
      <c r="JJ44" s="601"/>
      <c r="JK44" s="601"/>
      <c r="JL44" s="601"/>
      <c r="JM44" s="601"/>
      <c r="JN44" s="601"/>
      <c r="JO44" s="601"/>
      <c r="JP44" s="601"/>
      <c r="JQ44" s="601"/>
      <c r="JR44" s="601"/>
      <c r="JS44" s="601"/>
      <c r="JT44" s="601"/>
      <c r="JU44" s="602"/>
    </row>
    <row r="45" spans="1:281" ht="35.25" customHeight="1" thickBot="1" x14ac:dyDescent="0.3">
      <c r="A45" s="235" t="s">
        <v>471</v>
      </c>
      <c r="B45" s="390" t="s">
        <v>472</v>
      </c>
      <c r="C45" s="642" t="s">
        <v>1</v>
      </c>
      <c r="D45" s="643"/>
      <c r="E45" s="643"/>
      <c r="F45" s="643"/>
      <c r="G45" s="644"/>
      <c r="H45" s="148" t="s">
        <v>11</v>
      </c>
      <c r="I45" s="148" t="s">
        <v>94</v>
      </c>
      <c r="J45" s="309" t="s">
        <v>276</v>
      </c>
      <c r="K45" s="250" t="s">
        <v>3</v>
      </c>
      <c r="L45" s="250" t="s">
        <v>2</v>
      </c>
      <c r="M45" s="316" t="s">
        <v>277</v>
      </c>
      <c r="N45" s="307" t="s">
        <v>282</v>
      </c>
      <c r="O45" s="227" t="s">
        <v>6</v>
      </c>
      <c r="P45" s="227" t="s">
        <v>5</v>
      </c>
      <c r="Q45" s="307" t="s">
        <v>283</v>
      </c>
      <c r="R45" s="307" t="s">
        <v>347</v>
      </c>
      <c r="S45" s="27" t="s">
        <v>10</v>
      </c>
      <c r="T45" s="28" t="s">
        <v>14</v>
      </c>
      <c r="U45" s="29" t="s">
        <v>16</v>
      </c>
      <c r="V45" s="30" t="s">
        <v>19</v>
      </c>
      <c r="W45" s="31" t="s">
        <v>21</v>
      </c>
      <c r="X45" s="32" t="s">
        <v>23</v>
      </c>
      <c r="Y45" s="33" t="s">
        <v>26</v>
      </c>
      <c r="Z45" s="34" t="s">
        <v>29</v>
      </c>
      <c r="AA45" s="35" t="s">
        <v>31</v>
      </c>
      <c r="AB45" s="312" t="s">
        <v>298</v>
      </c>
      <c r="AC45" s="36" t="s">
        <v>34</v>
      </c>
      <c r="AD45" s="37" t="s">
        <v>36</v>
      </c>
      <c r="AE45" s="38" t="s">
        <v>265</v>
      </c>
      <c r="AF45" s="39" t="s">
        <v>41</v>
      </c>
      <c r="AG45" s="40" t="s">
        <v>43</v>
      </c>
      <c r="AH45" s="41" t="s">
        <v>46</v>
      </c>
      <c r="AI45" s="42" t="s">
        <v>49</v>
      </c>
      <c r="AJ45" s="43" t="s">
        <v>52</v>
      </c>
      <c r="AK45" s="44" t="s">
        <v>73</v>
      </c>
      <c r="AL45" s="45" t="s">
        <v>54</v>
      </c>
      <c r="AM45" s="430" t="s">
        <v>3</v>
      </c>
      <c r="AN45" s="430" t="s">
        <v>2</v>
      </c>
      <c r="AO45" s="27" t="s">
        <v>10</v>
      </c>
      <c r="AP45" s="28" t="s">
        <v>14</v>
      </c>
      <c r="AQ45" s="29" t="s">
        <v>16</v>
      </c>
      <c r="AR45" s="30" t="s">
        <v>19</v>
      </c>
      <c r="AS45" s="31" t="s">
        <v>21</v>
      </c>
      <c r="AT45" s="32" t="s">
        <v>23</v>
      </c>
      <c r="AU45" s="33" t="s">
        <v>26</v>
      </c>
      <c r="AV45" s="34" t="s">
        <v>29</v>
      </c>
      <c r="AW45" s="35" t="s">
        <v>31</v>
      </c>
      <c r="AX45" s="312" t="s">
        <v>298</v>
      </c>
      <c r="AY45" s="36" t="s">
        <v>34</v>
      </c>
      <c r="AZ45" s="37" t="s">
        <v>36</v>
      </c>
      <c r="BA45" s="38" t="s">
        <v>265</v>
      </c>
      <c r="BB45" s="39" t="s">
        <v>41</v>
      </c>
      <c r="BC45" s="40" t="s">
        <v>43</v>
      </c>
      <c r="BD45" s="41" t="s">
        <v>46</v>
      </c>
      <c r="BE45" s="42" t="s">
        <v>49</v>
      </c>
      <c r="BF45" s="43" t="s">
        <v>52</v>
      </c>
      <c r="BG45" s="453" t="s">
        <v>73</v>
      </c>
      <c r="BH45" s="430" t="s">
        <v>3</v>
      </c>
      <c r="BI45" s="430" t="s">
        <v>2</v>
      </c>
      <c r="BJ45" s="27" t="s">
        <v>10</v>
      </c>
      <c r="BK45" s="28" t="s">
        <v>14</v>
      </c>
      <c r="BL45" s="29" t="s">
        <v>16</v>
      </c>
      <c r="BM45" s="30" t="s">
        <v>19</v>
      </c>
      <c r="BN45" s="31" t="s">
        <v>21</v>
      </c>
      <c r="BO45" s="32" t="s">
        <v>23</v>
      </c>
      <c r="BP45" s="33" t="s">
        <v>26</v>
      </c>
      <c r="BQ45" s="34" t="s">
        <v>29</v>
      </c>
      <c r="BR45" s="35" t="s">
        <v>31</v>
      </c>
      <c r="BS45" s="312" t="s">
        <v>298</v>
      </c>
      <c r="BT45" s="36" t="s">
        <v>34</v>
      </c>
      <c r="BU45" s="37" t="s">
        <v>36</v>
      </c>
      <c r="BV45" s="38" t="s">
        <v>265</v>
      </c>
      <c r="BW45" s="39" t="s">
        <v>41</v>
      </c>
      <c r="BX45" s="40" t="s">
        <v>43</v>
      </c>
      <c r="BY45" s="41" t="s">
        <v>46</v>
      </c>
      <c r="BZ45" s="42" t="s">
        <v>49</v>
      </c>
      <c r="CA45" s="43" t="s">
        <v>52</v>
      </c>
      <c r="CB45" s="44" t="s">
        <v>73</v>
      </c>
      <c r="CC45" s="45" t="s">
        <v>54</v>
      </c>
      <c r="CD45" s="430" t="s">
        <v>3</v>
      </c>
      <c r="CE45" s="430" t="s">
        <v>2</v>
      </c>
      <c r="CF45" s="27" t="s">
        <v>10</v>
      </c>
      <c r="CG45" s="28" t="s">
        <v>14</v>
      </c>
      <c r="CH45" s="29" t="s">
        <v>16</v>
      </c>
      <c r="CI45" s="30" t="s">
        <v>19</v>
      </c>
      <c r="CJ45" s="31" t="s">
        <v>21</v>
      </c>
      <c r="CK45" s="32" t="s">
        <v>23</v>
      </c>
      <c r="CL45" s="33" t="s">
        <v>26</v>
      </c>
      <c r="CM45" s="34" t="s">
        <v>29</v>
      </c>
      <c r="CN45" s="35" t="s">
        <v>31</v>
      </c>
      <c r="CO45" s="312" t="s">
        <v>298</v>
      </c>
      <c r="CP45" s="36" t="s">
        <v>34</v>
      </c>
      <c r="CQ45" s="37" t="s">
        <v>36</v>
      </c>
      <c r="CR45" s="38" t="s">
        <v>265</v>
      </c>
      <c r="CS45" s="39" t="s">
        <v>41</v>
      </c>
      <c r="CT45" s="40" t="s">
        <v>43</v>
      </c>
      <c r="CU45" s="41" t="s">
        <v>46</v>
      </c>
      <c r="CV45" s="42" t="s">
        <v>49</v>
      </c>
      <c r="CW45" s="43" t="s">
        <v>52</v>
      </c>
      <c r="CX45" s="44" t="s">
        <v>73</v>
      </c>
      <c r="CY45" s="45" t="s">
        <v>54</v>
      </c>
      <c r="CZ45" s="430" t="s">
        <v>3</v>
      </c>
      <c r="DA45" s="430" t="s">
        <v>2</v>
      </c>
      <c r="DB45" s="27" t="s">
        <v>10</v>
      </c>
      <c r="DC45" s="28" t="s">
        <v>14</v>
      </c>
      <c r="DD45" s="29" t="s">
        <v>16</v>
      </c>
      <c r="DE45" s="30" t="s">
        <v>19</v>
      </c>
      <c r="DF45" s="31" t="s">
        <v>21</v>
      </c>
      <c r="DG45" s="32" t="s">
        <v>23</v>
      </c>
      <c r="DH45" s="33" t="s">
        <v>26</v>
      </c>
      <c r="DI45" s="34" t="s">
        <v>29</v>
      </c>
      <c r="DJ45" s="35" t="s">
        <v>31</v>
      </c>
      <c r="DK45" s="312" t="s">
        <v>298</v>
      </c>
      <c r="DL45" s="36" t="s">
        <v>34</v>
      </c>
      <c r="DM45" s="37" t="s">
        <v>36</v>
      </c>
      <c r="DN45" s="38" t="s">
        <v>265</v>
      </c>
      <c r="DO45" s="39" t="s">
        <v>41</v>
      </c>
      <c r="DP45" s="40" t="s">
        <v>43</v>
      </c>
      <c r="DQ45" s="41" t="s">
        <v>46</v>
      </c>
      <c r="DR45" s="42" t="s">
        <v>49</v>
      </c>
      <c r="DS45" s="43" t="s">
        <v>52</v>
      </c>
      <c r="DT45" s="44" t="s">
        <v>73</v>
      </c>
      <c r="DU45" s="45" t="s">
        <v>54</v>
      </c>
      <c r="DV45" s="430" t="s">
        <v>3</v>
      </c>
      <c r="DW45" s="430" t="s">
        <v>2</v>
      </c>
      <c r="DX45" s="27" t="s">
        <v>10</v>
      </c>
      <c r="DY45" s="28" t="s">
        <v>14</v>
      </c>
      <c r="DZ45" s="29" t="s">
        <v>16</v>
      </c>
      <c r="EA45" s="30" t="s">
        <v>19</v>
      </c>
      <c r="EB45" s="31" t="s">
        <v>21</v>
      </c>
      <c r="EC45" s="32" t="s">
        <v>23</v>
      </c>
      <c r="ED45" s="33" t="s">
        <v>26</v>
      </c>
      <c r="EE45" s="34" t="s">
        <v>29</v>
      </c>
      <c r="EF45" s="35" t="s">
        <v>31</v>
      </c>
      <c r="EG45" s="312" t="s">
        <v>298</v>
      </c>
      <c r="EH45" s="36" t="s">
        <v>34</v>
      </c>
      <c r="EI45" s="37" t="s">
        <v>36</v>
      </c>
      <c r="EJ45" s="38" t="s">
        <v>265</v>
      </c>
      <c r="EK45" s="39" t="s">
        <v>41</v>
      </c>
      <c r="EL45" s="40" t="s">
        <v>43</v>
      </c>
      <c r="EM45" s="41" t="s">
        <v>46</v>
      </c>
      <c r="EN45" s="42" t="s">
        <v>49</v>
      </c>
      <c r="EO45" s="43" t="s">
        <v>52</v>
      </c>
      <c r="EP45" s="44" t="s">
        <v>73</v>
      </c>
      <c r="EQ45" s="45" t="s">
        <v>54</v>
      </c>
      <c r="ER45" s="430" t="s">
        <v>3</v>
      </c>
      <c r="ES45" s="430" t="s">
        <v>2</v>
      </c>
      <c r="ET45" s="27" t="s">
        <v>10</v>
      </c>
      <c r="EU45" s="28" t="s">
        <v>14</v>
      </c>
      <c r="EV45" s="29" t="s">
        <v>16</v>
      </c>
      <c r="EW45" s="30" t="s">
        <v>19</v>
      </c>
      <c r="EX45" s="31" t="s">
        <v>21</v>
      </c>
      <c r="EY45" s="32" t="s">
        <v>23</v>
      </c>
      <c r="EZ45" s="33" t="s">
        <v>26</v>
      </c>
      <c r="FA45" s="34" t="s">
        <v>29</v>
      </c>
      <c r="FB45" s="35" t="s">
        <v>31</v>
      </c>
      <c r="FC45" s="312" t="s">
        <v>298</v>
      </c>
      <c r="FD45" s="36" t="s">
        <v>34</v>
      </c>
      <c r="FE45" s="37" t="s">
        <v>36</v>
      </c>
      <c r="FF45" s="38" t="s">
        <v>265</v>
      </c>
      <c r="FG45" s="39" t="s">
        <v>41</v>
      </c>
      <c r="FH45" s="40" t="s">
        <v>43</v>
      </c>
      <c r="FI45" s="41" t="s">
        <v>46</v>
      </c>
      <c r="FJ45" s="42" t="s">
        <v>49</v>
      </c>
      <c r="FK45" s="43" t="s">
        <v>52</v>
      </c>
      <c r="FL45" s="44" t="s">
        <v>73</v>
      </c>
      <c r="FM45" s="45" t="s">
        <v>54</v>
      </c>
      <c r="FN45" s="430" t="s">
        <v>3</v>
      </c>
      <c r="FO45" s="430" t="s">
        <v>2</v>
      </c>
      <c r="FP45" s="27" t="s">
        <v>10</v>
      </c>
      <c r="FQ45" s="28" t="s">
        <v>14</v>
      </c>
      <c r="FR45" s="29" t="s">
        <v>16</v>
      </c>
      <c r="FS45" s="30" t="s">
        <v>19</v>
      </c>
      <c r="FT45" s="31" t="s">
        <v>21</v>
      </c>
      <c r="FU45" s="32" t="s">
        <v>23</v>
      </c>
      <c r="FV45" s="33" t="s">
        <v>26</v>
      </c>
      <c r="FW45" s="34" t="s">
        <v>29</v>
      </c>
      <c r="FX45" s="35" t="s">
        <v>31</v>
      </c>
      <c r="FY45" s="312" t="s">
        <v>298</v>
      </c>
      <c r="FZ45" s="36" t="s">
        <v>34</v>
      </c>
      <c r="GA45" s="37" t="s">
        <v>36</v>
      </c>
      <c r="GB45" s="38" t="s">
        <v>265</v>
      </c>
      <c r="GC45" s="39" t="s">
        <v>41</v>
      </c>
      <c r="GD45" s="40" t="s">
        <v>43</v>
      </c>
      <c r="GE45" s="41" t="s">
        <v>46</v>
      </c>
      <c r="GF45" s="42" t="s">
        <v>49</v>
      </c>
      <c r="GG45" s="43" t="s">
        <v>52</v>
      </c>
      <c r="GH45" s="44" t="s">
        <v>73</v>
      </c>
      <c r="GI45" s="45" t="s">
        <v>54</v>
      </c>
      <c r="GJ45" s="430" t="s">
        <v>3</v>
      </c>
      <c r="GK45" s="430" t="s">
        <v>2</v>
      </c>
      <c r="GL45" s="27" t="s">
        <v>10</v>
      </c>
      <c r="GM45" s="28" t="s">
        <v>14</v>
      </c>
      <c r="GN45" s="29" t="s">
        <v>16</v>
      </c>
      <c r="GO45" s="30" t="s">
        <v>19</v>
      </c>
      <c r="GP45" s="31" t="s">
        <v>21</v>
      </c>
      <c r="GQ45" s="32" t="s">
        <v>23</v>
      </c>
      <c r="GR45" s="33" t="s">
        <v>26</v>
      </c>
      <c r="GS45" s="34" t="s">
        <v>29</v>
      </c>
      <c r="GT45" s="35" t="s">
        <v>31</v>
      </c>
      <c r="GU45" s="312" t="s">
        <v>298</v>
      </c>
      <c r="GV45" s="36" t="s">
        <v>34</v>
      </c>
      <c r="GW45" s="37" t="s">
        <v>36</v>
      </c>
      <c r="GX45" s="38" t="s">
        <v>265</v>
      </c>
      <c r="GY45" s="39" t="s">
        <v>41</v>
      </c>
      <c r="GZ45" s="40" t="s">
        <v>43</v>
      </c>
      <c r="HA45" s="41" t="s">
        <v>46</v>
      </c>
      <c r="HB45" s="42" t="s">
        <v>49</v>
      </c>
      <c r="HC45" s="43" t="s">
        <v>52</v>
      </c>
      <c r="HD45" s="44" t="s">
        <v>73</v>
      </c>
      <c r="HE45" s="45" t="s">
        <v>54</v>
      </c>
      <c r="HF45" s="430" t="s">
        <v>3</v>
      </c>
      <c r="HG45" s="430" t="s">
        <v>2</v>
      </c>
      <c r="HH45" s="27" t="s">
        <v>10</v>
      </c>
      <c r="HI45" s="28" t="s">
        <v>14</v>
      </c>
      <c r="HJ45" s="29" t="s">
        <v>16</v>
      </c>
      <c r="HK45" s="30" t="s">
        <v>19</v>
      </c>
      <c r="HL45" s="31" t="s">
        <v>21</v>
      </c>
      <c r="HM45" s="32" t="s">
        <v>23</v>
      </c>
      <c r="HN45" s="33" t="s">
        <v>26</v>
      </c>
      <c r="HO45" s="34" t="s">
        <v>29</v>
      </c>
      <c r="HP45" s="35" t="s">
        <v>31</v>
      </c>
      <c r="HQ45" s="312" t="s">
        <v>298</v>
      </c>
      <c r="HR45" s="36" t="s">
        <v>34</v>
      </c>
      <c r="HS45" s="37" t="s">
        <v>36</v>
      </c>
      <c r="HT45" s="38" t="s">
        <v>265</v>
      </c>
      <c r="HU45" s="39" t="s">
        <v>41</v>
      </c>
      <c r="HV45" s="40" t="s">
        <v>43</v>
      </c>
      <c r="HW45" s="41" t="s">
        <v>46</v>
      </c>
      <c r="HX45" s="42" t="s">
        <v>49</v>
      </c>
      <c r="HY45" s="43" t="s">
        <v>52</v>
      </c>
      <c r="HZ45" s="44" t="s">
        <v>73</v>
      </c>
      <c r="IA45" s="45" t="s">
        <v>54</v>
      </c>
      <c r="IB45" s="430" t="s">
        <v>3</v>
      </c>
      <c r="IC45" s="430" t="s">
        <v>2</v>
      </c>
      <c r="ID45" s="27" t="s">
        <v>10</v>
      </c>
      <c r="IE45" s="28" t="s">
        <v>14</v>
      </c>
      <c r="IF45" s="29" t="s">
        <v>16</v>
      </c>
      <c r="IG45" s="30" t="s">
        <v>19</v>
      </c>
      <c r="IH45" s="31" t="s">
        <v>21</v>
      </c>
      <c r="II45" s="32" t="s">
        <v>23</v>
      </c>
      <c r="IJ45" s="33" t="s">
        <v>26</v>
      </c>
      <c r="IK45" s="34" t="s">
        <v>29</v>
      </c>
      <c r="IL45" s="35" t="s">
        <v>31</v>
      </c>
      <c r="IM45" s="312" t="s">
        <v>298</v>
      </c>
      <c r="IN45" s="36" t="s">
        <v>34</v>
      </c>
      <c r="IO45" s="37" t="s">
        <v>36</v>
      </c>
      <c r="IP45" s="38" t="s">
        <v>265</v>
      </c>
      <c r="IQ45" s="39" t="s">
        <v>41</v>
      </c>
      <c r="IR45" s="40" t="s">
        <v>43</v>
      </c>
      <c r="IS45" s="41" t="s">
        <v>46</v>
      </c>
      <c r="IT45" s="42" t="s">
        <v>49</v>
      </c>
      <c r="IU45" s="43" t="s">
        <v>52</v>
      </c>
      <c r="IV45" s="44" t="s">
        <v>73</v>
      </c>
      <c r="IW45" s="45" t="s">
        <v>54</v>
      </c>
      <c r="IX45" s="430" t="s">
        <v>3</v>
      </c>
      <c r="IY45" s="430" t="s">
        <v>2</v>
      </c>
      <c r="IZ45" s="27" t="s">
        <v>10</v>
      </c>
      <c r="JA45" s="28" t="s">
        <v>14</v>
      </c>
      <c r="JB45" s="29" t="s">
        <v>16</v>
      </c>
      <c r="JC45" s="30" t="s">
        <v>19</v>
      </c>
      <c r="JD45" s="31" t="s">
        <v>21</v>
      </c>
      <c r="JE45" s="32" t="s">
        <v>23</v>
      </c>
      <c r="JF45" s="33" t="s">
        <v>26</v>
      </c>
      <c r="JG45" s="34" t="s">
        <v>29</v>
      </c>
      <c r="JH45" s="35" t="s">
        <v>31</v>
      </c>
      <c r="JI45" s="312" t="s">
        <v>298</v>
      </c>
      <c r="JJ45" s="36" t="s">
        <v>34</v>
      </c>
      <c r="JK45" s="37" t="s">
        <v>36</v>
      </c>
      <c r="JL45" s="38" t="s">
        <v>265</v>
      </c>
      <c r="JM45" s="39" t="s">
        <v>41</v>
      </c>
      <c r="JN45" s="40" t="s">
        <v>43</v>
      </c>
      <c r="JO45" s="41" t="s">
        <v>46</v>
      </c>
      <c r="JP45" s="42" t="s">
        <v>49</v>
      </c>
      <c r="JQ45" s="43" t="s">
        <v>52</v>
      </c>
      <c r="JR45" s="44" t="s">
        <v>73</v>
      </c>
      <c r="JS45" s="45" t="s">
        <v>54</v>
      </c>
      <c r="JT45" s="454" t="s">
        <v>3</v>
      </c>
      <c r="JU45" s="45" t="s">
        <v>2</v>
      </c>
    </row>
    <row r="46" spans="1:281" x14ac:dyDescent="0.25">
      <c r="A46" s="152"/>
      <c r="B46" s="380"/>
      <c r="C46" s="620"/>
      <c r="D46" s="621"/>
      <c r="E46" s="621"/>
      <c r="F46" s="621"/>
      <c r="G46" s="622"/>
      <c r="H46" s="397"/>
      <c r="I46" s="397"/>
      <c r="J46" s="97"/>
      <c r="K46" s="122">
        <f t="shared" ref="K46:K373" si="0">IF(OR(H46="Ass",H46="int",H46="ImF",H46="liv"),0,J46-J46/1.095)</f>
        <v>0</v>
      </c>
      <c r="L46" s="313">
        <f>IF(OR(H46="Ass",H46="int",H46="ImF"),0,(J46-K46)/1.05*0.05)</f>
        <v>0</v>
      </c>
      <c r="M46" s="46">
        <f>J46-K46-L46</f>
        <v>0</v>
      </c>
      <c r="N46" s="90">
        <f>J46*I46</f>
        <v>0</v>
      </c>
      <c r="O46" s="90">
        <f>K46*I46</f>
        <v>0</v>
      </c>
      <c r="P46" s="90">
        <f t="shared" ref="P46" si="1">L46*I46</f>
        <v>0</v>
      </c>
      <c r="Q46" s="90">
        <f t="shared" ref="Q46" si="2">(N46-O46-P46)</f>
        <v>0</v>
      </c>
      <c r="R46" s="408">
        <f>MONTH(A46)</f>
        <v>1</v>
      </c>
      <c r="S46" s="46">
        <f t="shared" ref="S46:S109" si="3">IF(AND($H46="AcS",$R46=1),$Q46,0)</f>
        <v>0</v>
      </c>
      <c r="T46" s="47">
        <f t="shared" ref="T46:T109" si="4">IF(AND($H46="SoT",$R46=1),$Q46,0)</f>
        <v>0</v>
      </c>
      <c r="U46" s="47">
        <f t="shared" ref="U46:U109" si="5">IF(AND($H46="PuB",$R46=1),$Q46,0)</f>
        <v>0</v>
      </c>
      <c r="V46" s="47">
        <f t="shared" ref="V46:V109" si="6">IF(AND($H46="FrR",$R46=1),$Q46,0)</f>
        <v>0</v>
      </c>
      <c r="W46" s="47">
        <f t="shared" ref="W46:W109" si="7">IF(AND($H46="Ass",$R46=1),$Q46,0)</f>
        <v>0</v>
      </c>
      <c r="X46" s="47">
        <f t="shared" ref="X46:X109" si="8">IF(AND($H46="Int",$R46=1),$Q46,0)</f>
        <v>0</v>
      </c>
      <c r="Y46" s="47">
        <f t="shared" ref="Y46:Y109" si="9">IF(AND($H46="PeC",$R46=1),$Q46,0)</f>
        <v>0</v>
      </c>
      <c r="Z46" s="47">
        <f t="shared" ref="Z46:Z109" si="10">IF(AND($H46="FrB",$R46=1),$Q46,0)</f>
        <v>0</v>
      </c>
      <c r="AA46" s="47">
        <f t="shared" ref="AA46:AA109" si="11">IF(AND($H46="Fou",$R46=1),$Q46,0)</f>
        <v>0</v>
      </c>
      <c r="AB46" s="47">
        <f t="shared" ref="AB46:AB109" si="12">IF(AND($H46="Liv",$R46=1),$Q46,0)</f>
        <v>0</v>
      </c>
      <c r="AC46" s="47">
        <f t="shared" ref="AC46:AC109" si="13">IF(AND($H46="FCJ",$R46=1),$Q46,0)</f>
        <v>0</v>
      </c>
      <c r="AD46" s="47">
        <f t="shared" ref="AD46:AD109" si="14">IF(AND($H46="FGA",$R46=1),$Q46,0)</f>
        <v>0</v>
      </c>
      <c r="AE46" s="47">
        <f t="shared" ref="AE46:AE109" si="15">IF(AND($H46="LoyC",$R46=1),$Q46,0)</f>
        <v>0</v>
      </c>
      <c r="AF46" s="47">
        <f t="shared" ref="AF46:AF109" si="16">IF(AND($H46="EnR",$R46=1),$Q46,0)</f>
        <v>0</v>
      </c>
      <c r="AG46" s="47">
        <f t="shared" ref="AG46:AG109" si="17">IF(AND($H46="ImF",$R46=1),$Q46,0)</f>
        <v>0</v>
      </c>
      <c r="AH46" s="47">
        <f t="shared" ref="AH46:AH109" si="18">IF(AND($H46="SeP",$R46=1),$Q46,0)</f>
        <v>0</v>
      </c>
      <c r="AI46" s="47">
        <f t="shared" ref="AI46:AI109" si="19">IF(AND($H46="FrV",$R46=1),$Q46,0)</f>
        <v>0</v>
      </c>
      <c r="AJ46" s="47">
        <f t="shared" ref="AJ46:AJ109" si="20">IF(AND($H46="LTM",$R46=1),$Q46,0)</f>
        <v>0</v>
      </c>
      <c r="AK46" s="47">
        <f t="shared" ref="AK46:AK109" si="21">IF(AND($H46="FCF",$R46=1),$Q46,0)</f>
        <v>0</v>
      </c>
      <c r="AL46" s="48">
        <f t="shared" ref="AL46:AL109" si="22">IF(AND($H46="AuD",$R46=1),$Q46,0)</f>
        <v>0</v>
      </c>
      <c r="AM46" s="47">
        <f>IF($R46=1,$P46,0)</f>
        <v>0</v>
      </c>
      <c r="AN46" s="47">
        <f>IF($R46=1,$O46,0)</f>
        <v>0</v>
      </c>
      <c r="AO46" s="46">
        <f t="shared" ref="AO46:AO109" si="23">IF(AND($H46="AcS",$R46=2),$Q46,0)</f>
        <v>0</v>
      </c>
      <c r="AP46" s="47">
        <f t="shared" ref="AP46:AP109" si="24">IF(AND($H46="SoT",$R46=2),$Q46,0)</f>
        <v>0</v>
      </c>
      <c r="AQ46" s="47">
        <f t="shared" ref="AQ46:AQ109" si="25">IF(AND($H46="PuB",$R46=2),$Q46,0)</f>
        <v>0</v>
      </c>
      <c r="AR46" s="47">
        <f t="shared" ref="AR46:AR109" si="26">IF(AND($H46="FrR",$R46=2),$Q46,0)</f>
        <v>0</v>
      </c>
      <c r="AS46" s="47">
        <f t="shared" ref="AS46:AS109" si="27">IF(AND($H46="Ass",$R46=2),$Q46,0)</f>
        <v>0</v>
      </c>
      <c r="AT46" s="47">
        <f t="shared" ref="AT46:AT109" si="28">IF(AND($H46="Int",$R46=2),$Q46,0)</f>
        <v>0</v>
      </c>
      <c r="AU46" s="47">
        <f t="shared" ref="AU46:AU109" si="29">IF(AND($H46="PeC",$R46=2),$Q46,0)</f>
        <v>0</v>
      </c>
      <c r="AV46" s="47">
        <f t="shared" ref="AV46:AV109" si="30">IF(AND($H46="FrB",$R46=2),$Q46,0)</f>
        <v>0</v>
      </c>
      <c r="AW46" s="47">
        <f t="shared" ref="AW46:AW109" si="31">IF(AND($H46="Fou",$R46=2),$Q46,0)</f>
        <v>0</v>
      </c>
      <c r="AX46" s="47">
        <f t="shared" ref="AX46:AX109" si="32">IF(AND($H46="Liv",$R46=2),$Q46,0)</f>
        <v>0</v>
      </c>
      <c r="AY46" s="47">
        <f t="shared" ref="AY46:AY109" si="33">IF(AND($H46="FCJ",$R46=2),$Q46,0)</f>
        <v>0</v>
      </c>
      <c r="AZ46" s="47">
        <f t="shared" ref="AZ46:AZ109" si="34">IF(AND($H46="FGA",$R46=2),$Q46,0)</f>
        <v>0</v>
      </c>
      <c r="BA46" s="47">
        <f t="shared" ref="BA46:BA109" si="35">IF(AND($H46="LoyC",$R46=2),$Q46,0)</f>
        <v>0</v>
      </c>
      <c r="BB46" s="47">
        <f t="shared" ref="BB46:BB109" si="36">IF(AND($H46="EnR",$R46=2),$Q46,0)</f>
        <v>0</v>
      </c>
      <c r="BC46" s="47">
        <f t="shared" ref="BC46:BC109" si="37">IF(AND($H46="ImF",$R46=2),$Q46,0)</f>
        <v>0</v>
      </c>
      <c r="BD46" s="47">
        <f t="shared" ref="BD46:BD109" si="38">IF(AND($H46="SeP",$R46=2),$Q46,0)</f>
        <v>0</v>
      </c>
      <c r="BE46" s="47">
        <f t="shared" ref="BE46:BE109" si="39">IF(AND($H46="FrV",$R46=2),$Q46,0)</f>
        <v>0</v>
      </c>
      <c r="BF46" s="47">
        <f t="shared" ref="BF46:BF109" si="40">IF(AND($H46="LTM",$R46=2),$Q46,0)</f>
        <v>0</v>
      </c>
      <c r="BG46" s="48">
        <f t="shared" ref="BG46:BG109" si="41">IF(AND($H46="FCF",$R46=2),$Q46,0)</f>
        <v>0</v>
      </c>
      <c r="BH46" s="47">
        <f>IF($R46=2,$P46,0)</f>
        <v>0</v>
      </c>
      <c r="BI46" s="47">
        <f>IF($R46=2,$O46,0)</f>
        <v>0</v>
      </c>
      <c r="BJ46" s="46">
        <f t="shared" ref="BJ46:BJ109" si="42">IF(AND($H46="AcS",$R46=3),$Q46,0)</f>
        <v>0</v>
      </c>
      <c r="BK46" s="47">
        <f t="shared" ref="BK46:BK109" si="43">IF(AND($H46="SoT",$R46=3),$Q46,0)</f>
        <v>0</v>
      </c>
      <c r="BL46" s="47">
        <f t="shared" ref="BL46:BL109" si="44">IF(AND($H46="PuB",$R46=3),$Q46,0)</f>
        <v>0</v>
      </c>
      <c r="BM46" s="47">
        <f t="shared" ref="BM46:BM109" si="45">IF(AND($H46="FrR",$R46=3),$Q46,0)</f>
        <v>0</v>
      </c>
      <c r="BN46" s="47">
        <f t="shared" ref="BN46:BN109" si="46">IF(AND($H46="Ass",$R46=3),$Q46,0)</f>
        <v>0</v>
      </c>
      <c r="BO46" s="47">
        <f t="shared" ref="BO46:BO109" si="47">IF(AND($H46="Int",$R46=3),$Q46,0)</f>
        <v>0</v>
      </c>
      <c r="BP46" s="47">
        <f t="shared" ref="BP46:BP109" si="48">IF(AND($H46="PeC",$R46=3),$Q46,0)</f>
        <v>0</v>
      </c>
      <c r="BQ46" s="47">
        <f t="shared" ref="BQ46:BQ109" si="49">IF(AND($H46="FrB",$R46=3),$Q46,0)</f>
        <v>0</v>
      </c>
      <c r="BR46" s="47">
        <f t="shared" ref="BR46:BR109" si="50">IF(AND($H46="Fou",$R46=3),$Q46,0)</f>
        <v>0</v>
      </c>
      <c r="BS46" s="47">
        <f t="shared" ref="BS46:BS109" si="51">IF(AND($H46="Liv",$R46=3),$Q46,0)</f>
        <v>0</v>
      </c>
      <c r="BT46" s="47">
        <f t="shared" ref="BT46:BT109" si="52">IF(AND($H46="FCJ",$R46=3),$Q46,0)</f>
        <v>0</v>
      </c>
      <c r="BU46" s="47">
        <f t="shared" ref="BU46:BU109" si="53">IF(AND($H46="FGA",$R46=3),$Q46,0)</f>
        <v>0</v>
      </c>
      <c r="BV46" s="47">
        <f t="shared" ref="BV46:BV109" si="54">IF(AND($H46="LoyC",$R46=3),$Q46,0)</f>
        <v>0</v>
      </c>
      <c r="BW46" s="47">
        <f t="shared" ref="BW46:BW109" si="55">IF(AND($H46="EnR",$R46=3),$Q46,0)</f>
        <v>0</v>
      </c>
      <c r="BX46" s="47">
        <f t="shared" ref="BX46:BX109" si="56">IF(AND($H46="ImF",$R46=3),$Q46,0)</f>
        <v>0</v>
      </c>
      <c r="BY46" s="47">
        <f t="shared" ref="BY46:BY109" si="57">IF(AND($H46="SeP",$R46=3),$Q46,0)</f>
        <v>0</v>
      </c>
      <c r="BZ46" s="47">
        <f t="shared" ref="BZ46:BZ109" si="58">IF(AND($H46="FrV",$R46=3),$Q46,0)</f>
        <v>0</v>
      </c>
      <c r="CA46" s="47">
        <f t="shared" ref="CA46:CA109" si="59">IF(AND($H46="LTM",$R46=3),$Q46,0)</f>
        <v>0</v>
      </c>
      <c r="CB46" s="47">
        <f t="shared" ref="CB46:CB109" si="60">IF(AND($H46="FCF",$R46=3),$Q46,0)</f>
        <v>0</v>
      </c>
      <c r="CC46" s="48">
        <f t="shared" ref="CC46:CC109" si="61">IF(AND($H46="AuD",$R46=3),$Q46,0)</f>
        <v>0</v>
      </c>
      <c r="CD46" s="47">
        <f>IF($R46=3,$P46,0)</f>
        <v>0</v>
      </c>
      <c r="CE46" s="47">
        <f>IF($R46=3,$O46,0)</f>
        <v>0</v>
      </c>
      <c r="CF46" s="46">
        <f>IF(AND($H46="AcS",$R46=4),$Q46,0)</f>
        <v>0</v>
      </c>
      <c r="CG46" s="47">
        <f>IF(AND($H46="SoT",$R46=4),$Q46,0)</f>
        <v>0</v>
      </c>
      <c r="CH46" s="47">
        <f>IF(AND($H46="PuB",$R46=4),$Q46,0)</f>
        <v>0</v>
      </c>
      <c r="CI46" s="47">
        <f>IF(AND($H46="FrR",$R46=4),$Q46,0)</f>
        <v>0</v>
      </c>
      <c r="CJ46" s="47">
        <f>IF(AND($H46="Ass",$R46=4),$Q46,0)</f>
        <v>0</v>
      </c>
      <c r="CK46" s="47">
        <f>IF(AND($H46="Int",$R46=4),$Q46,0)</f>
        <v>0</v>
      </c>
      <c r="CL46" s="47">
        <f>IF(AND($H46="PeC",$R46=4),$Q46,0)</f>
        <v>0</v>
      </c>
      <c r="CM46" s="47">
        <f>IF(AND($H46="FrB",$R46=4),$Q46,0)</f>
        <v>0</v>
      </c>
      <c r="CN46" s="47">
        <f>IF(AND($H46="Fou",$R46=4),$Q46,0)</f>
        <v>0</v>
      </c>
      <c r="CO46" s="47">
        <f>IF(AND($H46="Liv",$R46=4),$Q46,0)</f>
        <v>0</v>
      </c>
      <c r="CP46" s="47">
        <f>IF(AND($H46="FCJ",$R46=4),$Q46,0)</f>
        <v>0</v>
      </c>
      <c r="CQ46" s="47">
        <f>IF(AND($H46="FGA",$R46=4),$Q46,0)</f>
        <v>0</v>
      </c>
      <c r="CR46" s="47">
        <f>IF(AND($H46="LoyC",$R46=4),$Q46,0)</f>
        <v>0</v>
      </c>
      <c r="CS46" s="47">
        <f>IF(AND($H46="EnR",$R46=4),$Q46,0)</f>
        <v>0</v>
      </c>
      <c r="CT46" s="47">
        <f>IF(AND($H46="ImF",$R46=4),$Q46,0)</f>
        <v>0</v>
      </c>
      <c r="CU46" s="47">
        <f>IF(AND($H46="SeP",$R46=4),$Q46,0)</f>
        <v>0</v>
      </c>
      <c r="CV46" s="47">
        <f>IF(AND($H46="FrV",$R46=4),$Q46,0)</f>
        <v>0</v>
      </c>
      <c r="CW46" s="47">
        <f>IF(AND($H46="LTM",$R46=4),$Q46,0)</f>
        <v>0</v>
      </c>
      <c r="CX46" s="47">
        <f>IF(AND($H46="FCF",$R46=4),$Q46,0)</f>
        <v>0</v>
      </c>
      <c r="CY46" s="48">
        <f>IF(AND($H46="AuD",$R46=4),$Q46,0)</f>
        <v>0</v>
      </c>
      <c r="CZ46" s="47">
        <f>IF($R46=4,$P46,0)</f>
        <v>0</v>
      </c>
      <c r="DA46" s="47">
        <f>IF($R46=4,$O46,0)</f>
        <v>0</v>
      </c>
      <c r="DB46" s="46">
        <f>IF(AND($H46="AcS",$R46=5),$Q46,0)</f>
        <v>0</v>
      </c>
      <c r="DC46" s="47">
        <f>IF(AND($H46="SoT",$R46=5),$Q46,0)</f>
        <v>0</v>
      </c>
      <c r="DD46" s="47">
        <f>IF(AND($H46="PuB",$R46=5),$Q46,0)</f>
        <v>0</v>
      </c>
      <c r="DE46" s="47">
        <f>IF(AND($H46="FrR",$R46=5),$Q46,0)</f>
        <v>0</v>
      </c>
      <c r="DF46" s="47">
        <f>IF(AND($H46="Ass",$R46=5),$Q46,0)</f>
        <v>0</v>
      </c>
      <c r="DG46" s="47">
        <f>IF(AND($H46="Int",$R46=5),$Q46,0)</f>
        <v>0</v>
      </c>
      <c r="DH46" s="47">
        <f>IF(AND($H46="PeC",$R46=5),$Q46,0)</f>
        <v>0</v>
      </c>
      <c r="DI46" s="47">
        <f>IF(AND($H46="FrB",$R46=5),$Q46,0)</f>
        <v>0</v>
      </c>
      <c r="DJ46" s="47">
        <f>IF(AND($H46="Fou",$R46=5),$Q46,0)</f>
        <v>0</v>
      </c>
      <c r="DK46" s="47">
        <f>IF(AND($H46="Liv",$R46=5),$Q46,0)</f>
        <v>0</v>
      </c>
      <c r="DL46" s="47">
        <f>IF(AND($H46="FCJ",$R46=5),$Q46,0)</f>
        <v>0</v>
      </c>
      <c r="DM46" s="47">
        <f>IF(AND($H46="FGA",$R46=5),$Q46,0)</f>
        <v>0</v>
      </c>
      <c r="DN46" s="47">
        <f>IF(AND($H46="LoyC",$R46=5),$Q46,0)</f>
        <v>0</v>
      </c>
      <c r="DO46" s="47">
        <f>IF(AND($H46="EnR",$R46=5),$Q46,0)</f>
        <v>0</v>
      </c>
      <c r="DP46" s="47">
        <f>IF(AND($H46="ImF",$R46=5),$Q46,0)</f>
        <v>0</v>
      </c>
      <c r="DQ46" s="47">
        <f>IF(AND($H46="SeP",$R46=5),$Q46,0)</f>
        <v>0</v>
      </c>
      <c r="DR46" s="47">
        <f>IF(AND($H46="FrV",$R46=5),$Q46,0)</f>
        <v>0</v>
      </c>
      <c r="DS46" s="47">
        <f>IF(AND($H46="LTM",$R46=5),$Q46,0)</f>
        <v>0</v>
      </c>
      <c r="DT46" s="47">
        <f>IF(AND($H46="FCF",$R46=5),$Q46,0)</f>
        <v>0</v>
      </c>
      <c r="DU46" s="48">
        <f>IF(AND($H46="AuD",$R46=5),$Q46,0)</f>
        <v>0</v>
      </c>
      <c r="DV46" s="47">
        <f>IF($R46=5,$P46,0)</f>
        <v>0</v>
      </c>
      <c r="DW46" s="47">
        <f>IF($R46=5,$O46,0)</f>
        <v>0</v>
      </c>
      <c r="DX46" s="46">
        <f>IF(AND($H46="AcS",$R46=6),$Q46,0)</f>
        <v>0</v>
      </c>
      <c r="DY46" s="47">
        <f>IF(AND($H46="SoT",$R46=6),$Q46,0)</f>
        <v>0</v>
      </c>
      <c r="DZ46" s="47">
        <f>IF(AND($H46="PuB",$R46=6),$Q46,0)</f>
        <v>0</v>
      </c>
      <c r="EA46" s="47">
        <f>IF(AND($H46="FrR",$R46=6),$Q46,0)</f>
        <v>0</v>
      </c>
      <c r="EB46" s="47">
        <f>IF(AND($H46="Ass",$R46=6),$Q46,0)</f>
        <v>0</v>
      </c>
      <c r="EC46" s="47">
        <f>IF(AND($H46="Int",$R46=6),$Q46,0)</f>
        <v>0</v>
      </c>
      <c r="ED46" s="47">
        <f>IF(AND($H46="PeC",$R46=6),$Q46,0)</f>
        <v>0</v>
      </c>
      <c r="EE46" s="47">
        <f>IF(AND($H46="FrB",$R46=6),$Q46,0)</f>
        <v>0</v>
      </c>
      <c r="EF46" s="47">
        <f>IF(AND($H46="Fou",$R46=6),$Q46,0)</f>
        <v>0</v>
      </c>
      <c r="EG46" s="47">
        <f>IF(AND($H46="Liv",$R46=6),$Q46,0)</f>
        <v>0</v>
      </c>
      <c r="EH46" s="47">
        <f>IF(AND($H46="FCJ",$R46=6),$Q46,0)</f>
        <v>0</v>
      </c>
      <c r="EI46" s="47">
        <f>IF(AND($H46="FGA",$R46=6),$Q46,0)</f>
        <v>0</v>
      </c>
      <c r="EJ46" s="47">
        <f>IF(AND($H46="LoyC",$R46=6),$Q46,0)</f>
        <v>0</v>
      </c>
      <c r="EK46" s="47">
        <f>IF(AND($H46="EnR",$R46=6),$Q46,0)</f>
        <v>0</v>
      </c>
      <c r="EL46" s="47">
        <f>IF(AND($H46="ImF",$R46=6),$Q46,0)</f>
        <v>0</v>
      </c>
      <c r="EM46" s="47">
        <f>IF(AND($H46="SeP",$R46=6),$Q46,0)</f>
        <v>0</v>
      </c>
      <c r="EN46" s="47">
        <f>IF(AND($H46="FrV",$R46=6),$Q46,0)</f>
        <v>0</v>
      </c>
      <c r="EO46" s="47">
        <f>IF(AND($H46="LTM",$R46=6),$Q46,0)</f>
        <v>0</v>
      </c>
      <c r="EP46" s="47">
        <f>IF(AND($H46="FCF",$R46=6),$Q46,0)</f>
        <v>0</v>
      </c>
      <c r="EQ46" s="48">
        <f>IF(AND($H46="AuD",$R46=6),$Q46,0)</f>
        <v>0</v>
      </c>
      <c r="ER46" s="47">
        <f>IF($R46=6,$P46,0)</f>
        <v>0</v>
      </c>
      <c r="ES46" s="47">
        <f>IF($R46=6,$O46,0)</f>
        <v>0</v>
      </c>
      <c r="ET46" s="46">
        <f>IF(AND($H46="AcS",$R46=7),$Q46,0)</f>
        <v>0</v>
      </c>
      <c r="EU46" s="47">
        <f>IF(AND($H46="SoT",$R46=7),$Q46,0)</f>
        <v>0</v>
      </c>
      <c r="EV46" s="47">
        <f>IF(AND($H46="PuB",$R46=7),$Q46,0)</f>
        <v>0</v>
      </c>
      <c r="EW46" s="47">
        <f>IF(AND($H46="FrR",$R46=7),$Q46,0)</f>
        <v>0</v>
      </c>
      <c r="EX46" s="47">
        <f>IF(AND($H46="Ass",$R46=7),$Q46,0)</f>
        <v>0</v>
      </c>
      <c r="EY46" s="47">
        <f>IF(AND($H46="Int",$R46=7),$Q46,0)</f>
        <v>0</v>
      </c>
      <c r="EZ46" s="47">
        <f>IF(AND($H46="PeC",$R46=7),$Q46,0)</f>
        <v>0</v>
      </c>
      <c r="FA46" s="47">
        <f>IF(AND($H46="FrB",$R46=7),$Q46,0)</f>
        <v>0</v>
      </c>
      <c r="FB46" s="47">
        <f>IF(AND($H46="Fou",$R46=7),$Q46,0)</f>
        <v>0</v>
      </c>
      <c r="FC46" s="47">
        <f>IF(AND($H46="Liv",$R46=7),$Q46,0)</f>
        <v>0</v>
      </c>
      <c r="FD46" s="47">
        <f>IF(AND($H46="FCJ",$R46=7),$Q46,0)</f>
        <v>0</v>
      </c>
      <c r="FE46" s="47">
        <f>IF(AND($H46="FGA",$R46=7),$Q46,0)</f>
        <v>0</v>
      </c>
      <c r="FF46" s="47">
        <f>IF(AND($H46="LoyC",$R46=7),$Q46,0)</f>
        <v>0</v>
      </c>
      <c r="FG46" s="47">
        <f>IF(AND($H46="EnR",$R46=7),$Q46,0)</f>
        <v>0</v>
      </c>
      <c r="FH46" s="47">
        <f>IF(AND($H46="ImF",$R46=7),$Q46,0)</f>
        <v>0</v>
      </c>
      <c r="FI46" s="47">
        <f>IF(AND($H46="SeP",$R46=7),$Q46,0)</f>
        <v>0</v>
      </c>
      <c r="FJ46" s="47">
        <f>IF(AND($H46="FrV",$R46=7),$Q46,0)</f>
        <v>0</v>
      </c>
      <c r="FK46" s="47">
        <f>IF(AND($H46="LTM",$R46=7),$Q46,0)</f>
        <v>0</v>
      </c>
      <c r="FL46" s="47">
        <f>IF(AND($H46="FCF",$R46=7),$Q46,0)</f>
        <v>0</v>
      </c>
      <c r="FM46" s="48">
        <f>IF(AND($H46="AuD",$R46=7),$Q46,0)</f>
        <v>0</v>
      </c>
      <c r="FN46" s="47">
        <f>IF($R46=7,$P46,0)</f>
        <v>0</v>
      </c>
      <c r="FO46" s="47">
        <f>IF($R46=7,$O46,0)</f>
        <v>0</v>
      </c>
      <c r="FP46" s="46">
        <f>IF(AND($H46="AcS",$R46=8),$Q46,0)</f>
        <v>0</v>
      </c>
      <c r="FQ46" s="47">
        <f>IF(AND($H46="SoT",$R46=8),$Q46,0)</f>
        <v>0</v>
      </c>
      <c r="FR46" s="47">
        <f>IF(AND($H46="PuB",$R46=8),$Q46,0)</f>
        <v>0</v>
      </c>
      <c r="FS46" s="47">
        <f>IF(AND($H46="FrR",$R46=8),$Q46,0)</f>
        <v>0</v>
      </c>
      <c r="FT46" s="47">
        <f>IF(AND($H46="Ass",$R46=8),$Q46,0)</f>
        <v>0</v>
      </c>
      <c r="FU46" s="47">
        <f>IF(AND($H46="Int",$R46=8),$Q46,0)</f>
        <v>0</v>
      </c>
      <c r="FV46" s="47">
        <f>IF(AND($H46="PeC",$R46=8),$Q46,0)</f>
        <v>0</v>
      </c>
      <c r="FW46" s="47">
        <f>IF(AND($H46="FrB",$R46=8),$Q46,0)</f>
        <v>0</v>
      </c>
      <c r="FX46" s="47">
        <f>IF(AND($H46="Fou",$R46=8),$Q46,0)</f>
        <v>0</v>
      </c>
      <c r="FY46" s="47">
        <f>IF(AND($H46="Liv",$R46=8),$Q46,0)</f>
        <v>0</v>
      </c>
      <c r="FZ46" s="47">
        <f>IF(AND($H46="FCJ",$R46=8),$Q46,0)</f>
        <v>0</v>
      </c>
      <c r="GA46" s="47">
        <f>IF(AND($H46="FGA",$R46=8),$Q46,0)</f>
        <v>0</v>
      </c>
      <c r="GB46" s="47">
        <f>IF(AND($H46="LoyC",$R46=8),$Q46,0)</f>
        <v>0</v>
      </c>
      <c r="GC46" s="47">
        <f>IF(AND($H46="EnR",$R46=8),$Q46,0)</f>
        <v>0</v>
      </c>
      <c r="GD46" s="47">
        <f>IF(AND($H46="ImF",$R46=8),$Q46,0)</f>
        <v>0</v>
      </c>
      <c r="GE46" s="47">
        <f>IF(AND($H46="SeP",$R46=8),$Q46,0)</f>
        <v>0</v>
      </c>
      <c r="GF46" s="47">
        <f>IF(AND($H46="FrV",$R46=8),$Q46,0)</f>
        <v>0</v>
      </c>
      <c r="GG46" s="47">
        <f>IF(AND($H46="LTM",$R46=8),$Q46,0)</f>
        <v>0</v>
      </c>
      <c r="GH46" s="47">
        <f>IF(AND($H46="FCF",$R46=8),$Q46,0)</f>
        <v>0</v>
      </c>
      <c r="GI46" s="48">
        <f>IF(AND($H46="AuD",$R46=8),$Q46,0)</f>
        <v>0</v>
      </c>
      <c r="GJ46" s="47">
        <f>IF($R46=8,$P46,0)</f>
        <v>0</v>
      </c>
      <c r="GK46" s="47">
        <f>IF($R46=8,$O46,0)</f>
        <v>0</v>
      </c>
      <c r="GL46" s="46">
        <f>IF(AND($H46="AcS",$R46=9),$Q46,0)</f>
        <v>0</v>
      </c>
      <c r="GM46" s="47">
        <f>IF(AND($H46="SoT",$R46=9),$Q46,0)</f>
        <v>0</v>
      </c>
      <c r="GN46" s="47">
        <f>IF(AND($H46="PuB",$R46=9),$Q46,0)</f>
        <v>0</v>
      </c>
      <c r="GO46" s="47">
        <f>IF(AND($H46="FrR",$R46=9),$Q46,0)</f>
        <v>0</v>
      </c>
      <c r="GP46" s="47">
        <f>IF(AND($H46="Ass",$R46=9),$Q46,0)</f>
        <v>0</v>
      </c>
      <c r="GQ46" s="47">
        <f>IF(AND($H46="Int",$R46=9),$Q46,0)</f>
        <v>0</v>
      </c>
      <c r="GR46" s="47">
        <f>IF(AND($H46="PeC",$R46=9),$Q46,0)</f>
        <v>0</v>
      </c>
      <c r="GS46" s="47">
        <f>IF(AND($H46="FrB",$R46=9),$Q46,0)</f>
        <v>0</v>
      </c>
      <c r="GT46" s="47">
        <f>IF(AND($H46="Fou",$R46=9),$Q46,0)</f>
        <v>0</v>
      </c>
      <c r="GU46" s="47">
        <f>IF(AND($H46="Liv",$R46=9),$Q46,0)</f>
        <v>0</v>
      </c>
      <c r="GV46" s="47">
        <f>IF(AND($H46="FCJ",$R46=9),$Q46,0)</f>
        <v>0</v>
      </c>
      <c r="GW46" s="47">
        <f>IF(AND($H46="FGA",$R46=9),$Q46,0)</f>
        <v>0</v>
      </c>
      <c r="GX46" s="47">
        <f>IF(AND($H46="LoyC",$R46=9),$Q46,0)</f>
        <v>0</v>
      </c>
      <c r="GY46" s="47">
        <f>IF(AND($H46="EnR",$R46=9),$Q46,0)</f>
        <v>0</v>
      </c>
      <c r="GZ46" s="47">
        <f>IF(AND($H46="ImF",$R46=9),$Q46,0)</f>
        <v>0</v>
      </c>
      <c r="HA46" s="47">
        <f>IF(AND($H46="SeP",$R46=9),$Q46,0)</f>
        <v>0</v>
      </c>
      <c r="HB46" s="47">
        <f>IF(AND($H46="FrV",$R46=9),$Q46,0)</f>
        <v>0</v>
      </c>
      <c r="HC46" s="47">
        <f>IF(AND($H46="LTM",$R46=9),$Q46,0)</f>
        <v>0</v>
      </c>
      <c r="HD46" s="47">
        <f>IF(AND($H46="FCF",$R46=9),$Q46,0)</f>
        <v>0</v>
      </c>
      <c r="HE46" s="48">
        <f>IF(AND($H46="AuD",$R46=9),$Q46,0)</f>
        <v>0</v>
      </c>
      <c r="HF46" s="47">
        <f>IF($R46=9,$P46,0)</f>
        <v>0</v>
      </c>
      <c r="HG46" s="47">
        <f>IF($R46=9,$O46,0)</f>
        <v>0</v>
      </c>
      <c r="HH46" s="46">
        <f>IF(AND($H46="AcS",$R46=10),$Q46,0)</f>
        <v>0</v>
      </c>
      <c r="HI46" s="47">
        <f>IF(AND($H46="SoT",$R46=10),$Q46,0)</f>
        <v>0</v>
      </c>
      <c r="HJ46" s="47">
        <f>IF(AND($H46="PuB",$R46=10),$Q46,0)</f>
        <v>0</v>
      </c>
      <c r="HK46" s="47">
        <f>IF(AND($H46="FrR",$R46=10),$Q46,0)</f>
        <v>0</v>
      </c>
      <c r="HL46" s="47">
        <f>IF(AND($H46="Ass",$R46=10),$Q46,0)</f>
        <v>0</v>
      </c>
      <c r="HM46" s="47">
        <f>IF(AND($H46="Int",$R46=10),$Q46,0)</f>
        <v>0</v>
      </c>
      <c r="HN46" s="47">
        <f>IF(AND($H46="PeC",$R46=10),$Q46,0)</f>
        <v>0</v>
      </c>
      <c r="HO46" s="47">
        <f>IF(AND($H46="FrB",$R46=10),$Q46,0)</f>
        <v>0</v>
      </c>
      <c r="HP46" s="47">
        <f>IF(AND($H46="Fou",$R46=10),$Q46,0)</f>
        <v>0</v>
      </c>
      <c r="HQ46" s="47">
        <f>IF(AND($H46="Liv",$R46=10),$Q46,0)</f>
        <v>0</v>
      </c>
      <c r="HR46" s="47">
        <f>IF(AND($H46="FCJ",$R46=10),$Q46,0)</f>
        <v>0</v>
      </c>
      <c r="HS46" s="47">
        <f>IF(AND($H46="FGA",$R46=10),$Q46,0)</f>
        <v>0</v>
      </c>
      <c r="HT46" s="47">
        <f>IF(AND($H46="LoyC",$R46=10),$Q46,0)</f>
        <v>0</v>
      </c>
      <c r="HU46" s="47">
        <f>IF(AND($H46="EnR",$R46=10),$Q46,0)</f>
        <v>0</v>
      </c>
      <c r="HV46" s="47">
        <f>IF(AND($H46="ImF",$R46=10),$Q46,0)</f>
        <v>0</v>
      </c>
      <c r="HW46" s="47">
        <f>IF(AND($H46="SeP",$R46=10),$Q46,0)</f>
        <v>0</v>
      </c>
      <c r="HX46" s="47">
        <f>IF(AND($H46="FrV",$R46=10),$Q46,0)</f>
        <v>0</v>
      </c>
      <c r="HY46" s="47">
        <f>IF(AND($H46="LTM",$R46=10),$Q46,0)</f>
        <v>0</v>
      </c>
      <c r="HZ46" s="47">
        <f>IF(AND($H46="FCF",$R46=10),$Q46,0)</f>
        <v>0</v>
      </c>
      <c r="IA46" s="48">
        <f>IF(AND($H46="AuD",$R46=10),$Q46,0)</f>
        <v>0</v>
      </c>
      <c r="IB46" s="47">
        <f>IF($R46=10,$P46,0)</f>
        <v>0</v>
      </c>
      <c r="IC46" s="47">
        <f>IF($R46=10,$O46,0)</f>
        <v>0</v>
      </c>
      <c r="ID46" s="46">
        <f>IF(AND($H46="AcS",$R46=11),$Q46,0)</f>
        <v>0</v>
      </c>
      <c r="IE46" s="47">
        <f>IF(AND($H46="SoT",$R46=11),$Q46,0)</f>
        <v>0</v>
      </c>
      <c r="IF46" s="47">
        <f>IF(AND($H46="PuB",$R46=11),$Q46,0)</f>
        <v>0</v>
      </c>
      <c r="IG46" s="47">
        <f>IF(AND($H46="FrR",$R46=11),$Q46,0)</f>
        <v>0</v>
      </c>
      <c r="IH46" s="47">
        <f>IF(AND($H46="Ass",$R46=11),$Q46,0)</f>
        <v>0</v>
      </c>
      <c r="II46" s="47">
        <f>IF(AND($H46="Int",$R46=11),$Q46,0)</f>
        <v>0</v>
      </c>
      <c r="IJ46" s="47">
        <f>IF(AND($H46="PeC",$R46=11),$Q46,0)</f>
        <v>0</v>
      </c>
      <c r="IK46" s="47">
        <f>IF(AND($H46="FrB",$R46=11),$Q46,0)</f>
        <v>0</v>
      </c>
      <c r="IL46" s="47">
        <f>IF(AND($H46="Fou",$R46=11),$Q46,0)</f>
        <v>0</v>
      </c>
      <c r="IM46" s="47">
        <f>IF(AND($H46="Liv",$R46=11),$Q46,0)</f>
        <v>0</v>
      </c>
      <c r="IN46" s="47">
        <f>IF(AND($H46="FCJ",$R46=11),$Q46,0)</f>
        <v>0</v>
      </c>
      <c r="IO46" s="47">
        <f>IF(AND($H46="FGA",$R46=11),$Q46,0)</f>
        <v>0</v>
      </c>
      <c r="IP46" s="47">
        <f>IF(AND($H46="LoyC",$R46=11),$Q46,0)</f>
        <v>0</v>
      </c>
      <c r="IQ46" s="47">
        <f>IF(AND($H46="EnR",$R46=11),$Q46,0)</f>
        <v>0</v>
      </c>
      <c r="IR46" s="47">
        <f>IF(AND($H46="ImF",$R46=11),$Q46,0)</f>
        <v>0</v>
      </c>
      <c r="IS46" s="47">
        <f>IF(AND($H46="SeP",$R46=11),$Q46,0)</f>
        <v>0</v>
      </c>
      <c r="IT46" s="47">
        <f>IF(AND($H46="FrV",$R46=11),$Q46,0)</f>
        <v>0</v>
      </c>
      <c r="IU46" s="47">
        <f>IF(AND($H46="LTM",$R46=11),$Q46,0)</f>
        <v>0</v>
      </c>
      <c r="IV46" s="47">
        <f>IF(AND($H46="FCF",$R46=11),$Q46,0)</f>
        <v>0</v>
      </c>
      <c r="IW46" s="48">
        <f>IF(AND($H46="AuD",$R46=11),$Q46,0)</f>
        <v>0</v>
      </c>
      <c r="IX46" s="47">
        <f>IF($R46=11,$P46,0)</f>
        <v>0</v>
      </c>
      <c r="IY46" s="47">
        <f>IF($R46=11,$O46,0)</f>
        <v>0</v>
      </c>
      <c r="IZ46" s="46">
        <f>IF(AND($H46="AcS",$R46=12),$Q46,0)</f>
        <v>0</v>
      </c>
      <c r="JA46" s="47">
        <f>IF(AND($H46="SoT",$R46=12),$Q46,0)</f>
        <v>0</v>
      </c>
      <c r="JB46" s="47">
        <f>IF(AND($H46="PuB",$R46=12),$Q46,0)</f>
        <v>0</v>
      </c>
      <c r="JC46" s="47">
        <f>IF(AND($H46="FrR",$R46=12),$Q46,0)</f>
        <v>0</v>
      </c>
      <c r="JD46" s="47">
        <f>IF(AND($H46="Ass",$R46=12),$Q46,0)</f>
        <v>0</v>
      </c>
      <c r="JE46" s="47">
        <f>IF(AND($H46="Int",$R46=12),$Q46,0)</f>
        <v>0</v>
      </c>
      <c r="JF46" s="47">
        <f>IF(AND($H46="PeC",$R46=12),$Q46,0)</f>
        <v>0</v>
      </c>
      <c r="JG46" s="47">
        <f>IF(AND($H46="FrB",$R46=12),$Q46,0)</f>
        <v>0</v>
      </c>
      <c r="JH46" s="47">
        <f>IF(AND($H46="Fou",$R46=12),$Q46,0)</f>
        <v>0</v>
      </c>
      <c r="JI46" s="47">
        <f>IF(AND($H46="Liv",$R46=12),$Q46,0)</f>
        <v>0</v>
      </c>
      <c r="JJ46" s="47">
        <f>IF(AND($H46="FCJ",$R46=12),$Q46,0)</f>
        <v>0</v>
      </c>
      <c r="JK46" s="47">
        <f>IF(AND($H46="FGA",$R46=12),$Q46,0)</f>
        <v>0</v>
      </c>
      <c r="JL46" s="47">
        <f>IF(AND($H46="LoyC",$R46=12),$Q46,0)</f>
        <v>0</v>
      </c>
      <c r="JM46" s="47">
        <f>IF(AND($H46="EnR",$R46=12),$Q46,0)</f>
        <v>0</v>
      </c>
      <c r="JN46" s="47">
        <f>IF(AND($H46="ImF",$R46=12),$Q46,0)</f>
        <v>0</v>
      </c>
      <c r="JO46" s="47">
        <f>IF(AND($H46="SeP",$R46=12),$Q46,0)</f>
        <v>0</v>
      </c>
      <c r="JP46" s="47">
        <f>IF(AND($H46="FrV",$R46=12),$Q46,0)</f>
        <v>0</v>
      </c>
      <c r="JQ46" s="47">
        <f>IF(AND($H46="LTM",$R46=12),$Q46,0)</f>
        <v>0</v>
      </c>
      <c r="JR46" s="47">
        <f>IF(AND($H46="FCF",$R46=12),$Q46,0)</f>
        <v>0</v>
      </c>
      <c r="JS46" s="48">
        <f>IF(AND($H46="AuD",$R46=12),$Q46,0)</f>
        <v>0</v>
      </c>
      <c r="JT46" s="46">
        <f>IF($R46=12,$P46,0)</f>
        <v>0</v>
      </c>
      <c r="JU46" s="48">
        <f>IF($R46=12,$O46,0)</f>
        <v>0</v>
      </c>
    </row>
    <row r="47" spans="1:281" x14ac:dyDescent="0.25">
      <c r="A47" s="152"/>
      <c r="B47" s="386"/>
      <c r="C47" s="608"/>
      <c r="D47" s="609"/>
      <c r="E47" s="609"/>
      <c r="F47" s="609"/>
      <c r="G47" s="610"/>
      <c r="H47" s="397"/>
      <c r="I47" s="397"/>
      <c r="J47" s="97"/>
      <c r="K47" s="122">
        <f t="shared" si="0"/>
        <v>0</v>
      </c>
      <c r="L47" s="313">
        <f t="shared" ref="L47:L373" si="62">IF(OR(H47="Ass",H47="int",H47="ImF"),0,(J47-K47)/1.05*0.05)</f>
        <v>0</v>
      </c>
      <c r="M47" s="46">
        <f t="shared" ref="M47:M373" si="63">J47-K47-L47</f>
        <v>0</v>
      </c>
      <c r="N47" s="90">
        <f t="shared" ref="N47:N110" si="64">J47*I47</f>
        <v>0</v>
      </c>
      <c r="O47" s="90">
        <f t="shared" ref="O47:O110" si="65">K47*I47</f>
        <v>0</v>
      </c>
      <c r="P47" s="90">
        <f t="shared" ref="P47:P110" si="66">L47*I47</f>
        <v>0</v>
      </c>
      <c r="Q47" s="90">
        <f t="shared" ref="Q47:Q110" si="67">(N47-O47-P47)</f>
        <v>0</v>
      </c>
      <c r="R47" s="408">
        <f t="shared" ref="R47:R373" si="68">MONTH(A47)</f>
        <v>1</v>
      </c>
      <c r="S47" s="46">
        <f t="shared" si="3"/>
        <v>0</v>
      </c>
      <c r="T47" s="47">
        <f t="shared" si="4"/>
        <v>0</v>
      </c>
      <c r="U47" s="47">
        <f t="shared" si="5"/>
        <v>0</v>
      </c>
      <c r="V47" s="47">
        <f t="shared" si="6"/>
        <v>0</v>
      </c>
      <c r="W47" s="47">
        <f t="shared" si="7"/>
        <v>0</v>
      </c>
      <c r="X47" s="47">
        <f t="shared" si="8"/>
        <v>0</v>
      </c>
      <c r="Y47" s="47">
        <f t="shared" si="9"/>
        <v>0</v>
      </c>
      <c r="Z47" s="47">
        <f t="shared" si="10"/>
        <v>0</v>
      </c>
      <c r="AA47" s="47">
        <f t="shared" si="11"/>
        <v>0</v>
      </c>
      <c r="AB47" s="47">
        <f t="shared" si="12"/>
        <v>0</v>
      </c>
      <c r="AC47" s="47">
        <f t="shared" si="13"/>
        <v>0</v>
      </c>
      <c r="AD47" s="47">
        <f t="shared" si="14"/>
        <v>0</v>
      </c>
      <c r="AE47" s="47">
        <f t="shared" si="15"/>
        <v>0</v>
      </c>
      <c r="AF47" s="47">
        <f t="shared" si="16"/>
        <v>0</v>
      </c>
      <c r="AG47" s="47">
        <f t="shared" si="17"/>
        <v>0</v>
      </c>
      <c r="AH47" s="47">
        <f t="shared" si="18"/>
        <v>0</v>
      </c>
      <c r="AI47" s="47">
        <f t="shared" si="19"/>
        <v>0</v>
      </c>
      <c r="AJ47" s="47">
        <f t="shared" si="20"/>
        <v>0</v>
      </c>
      <c r="AK47" s="47">
        <f t="shared" si="21"/>
        <v>0</v>
      </c>
      <c r="AL47" s="48">
        <f t="shared" si="22"/>
        <v>0</v>
      </c>
      <c r="AM47" s="47">
        <f t="shared" ref="AM47:AM110" si="69">IF($R47=1,$P47,0)</f>
        <v>0</v>
      </c>
      <c r="AN47" s="47">
        <f t="shared" ref="AN47:AN110" si="70">IF($R47=1,$O47,0)</f>
        <v>0</v>
      </c>
      <c r="AO47" s="46">
        <f t="shared" si="23"/>
        <v>0</v>
      </c>
      <c r="AP47" s="47">
        <f t="shared" si="24"/>
        <v>0</v>
      </c>
      <c r="AQ47" s="47">
        <f t="shared" si="25"/>
        <v>0</v>
      </c>
      <c r="AR47" s="47">
        <f t="shared" si="26"/>
        <v>0</v>
      </c>
      <c r="AS47" s="47">
        <f t="shared" si="27"/>
        <v>0</v>
      </c>
      <c r="AT47" s="47">
        <f t="shared" si="28"/>
        <v>0</v>
      </c>
      <c r="AU47" s="47">
        <f t="shared" si="29"/>
        <v>0</v>
      </c>
      <c r="AV47" s="47">
        <f t="shared" si="30"/>
        <v>0</v>
      </c>
      <c r="AW47" s="47">
        <f t="shared" si="31"/>
        <v>0</v>
      </c>
      <c r="AX47" s="47">
        <f t="shared" si="32"/>
        <v>0</v>
      </c>
      <c r="AY47" s="47">
        <f t="shared" si="33"/>
        <v>0</v>
      </c>
      <c r="AZ47" s="47">
        <f t="shared" si="34"/>
        <v>0</v>
      </c>
      <c r="BA47" s="47">
        <f t="shared" si="35"/>
        <v>0</v>
      </c>
      <c r="BB47" s="47">
        <f t="shared" si="36"/>
        <v>0</v>
      </c>
      <c r="BC47" s="47">
        <f t="shared" si="37"/>
        <v>0</v>
      </c>
      <c r="BD47" s="47">
        <f t="shared" si="38"/>
        <v>0</v>
      </c>
      <c r="BE47" s="47">
        <f t="shared" si="39"/>
        <v>0</v>
      </c>
      <c r="BF47" s="47">
        <f t="shared" si="40"/>
        <v>0</v>
      </c>
      <c r="BG47" s="48">
        <f t="shared" si="41"/>
        <v>0</v>
      </c>
      <c r="BH47" s="47">
        <f t="shared" ref="BH47:BH110" si="71">IF($R47=2,$P47,0)</f>
        <v>0</v>
      </c>
      <c r="BI47" s="47">
        <f t="shared" ref="BI47:BI110" si="72">IF($R47=2,$O47,0)</f>
        <v>0</v>
      </c>
      <c r="BJ47" s="46">
        <f t="shared" si="42"/>
        <v>0</v>
      </c>
      <c r="BK47" s="47">
        <f t="shared" si="43"/>
        <v>0</v>
      </c>
      <c r="BL47" s="47">
        <f t="shared" si="44"/>
        <v>0</v>
      </c>
      <c r="BM47" s="47">
        <f t="shared" si="45"/>
        <v>0</v>
      </c>
      <c r="BN47" s="47">
        <f t="shared" si="46"/>
        <v>0</v>
      </c>
      <c r="BO47" s="47">
        <f t="shared" si="47"/>
        <v>0</v>
      </c>
      <c r="BP47" s="47">
        <f t="shared" si="48"/>
        <v>0</v>
      </c>
      <c r="BQ47" s="47">
        <f t="shared" si="49"/>
        <v>0</v>
      </c>
      <c r="BR47" s="47">
        <f t="shared" si="50"/>
        <v>0</v>
      </c>
      <c r="BS47" s="47">
        <f t="shared" si="51"/>
        <v>0</v>
      </c>
      <c r="BT47" s="47">
        <f t="shared" si="52"/>
        <v>0</v>
      </c>
      <c r="BU47" s="47">
        <f t="shared" si="53"/>
        <v>0</v>
      </c>
      <c r="BV47" s="47">
        <f t="shared" si="54"/>
        <v>0</v>
      </c>
      <c r="BW47" s="47">
        <f t="shared" si="55"/>
        <v>0</v>
      </c>
      <c r="BX47" s="47">
        <f t="shared" si="56"/>
        <v>0</v>
      </c>
      <c r="BY47" s="47">
        <f t="shared" si="57"/>
        <v>0</v>
      </c>
      <c r="BZ47" s="47">
        <f t="shared" si="58"/>
        <v>0</v>
      </c>
      <c r="CA47" s="47">
        <f t="shared" si="59"/>
        <v>0</v>
      </c>
      <c r="CB47" s="47">
        <f t="shared" si="60"/>
        <v>0</v>
      </c>
      <c r="CC47" s="48">
        <f t="shared" si="61"/>
        <v>0</v>
      </c>
      <c r="CD47" s="47">
        <f t="shared" ref="CD47:CD110" si="73">IF($R47=3,$P47,0)</f>
        <v>0</v>
      </c>
      <c r="CE47" s="47">
        <f t="shared" ref="CE47:CE110" si="74">IF($R47=3,$O47,0)</f>
        <v>0</v>
      </c>
      <c r="CF47" s="46">
        <f t="shared" ref="CF47:CF110" si="75">IF(AND($H47="AcS",$R47=4),$Q47,0)</f>
        <v>0</v>
      </c>
      <c r="CG47" s="47">
        <f t="shared" ref="CG47:CG110" si="76">IF(AND($H47="SoT",$R47=4),$Q47,0)</f>
        <v>0</v>
      </c>
      <c r="CH47" s="47">
        <f t="shared" ref="CH47:CH110" si="77">IF(AND($H47="PuB",$R47=4),$Q47,0)</f>
        <v>0</v>
      </c>
      <c r="CI47" s="47">
        <f t="shared" ref="CI47:CI110" si="78">IF(AND($H47="FrR",$R47=4),$Q47,0)</f>
        <v>0</v>
      </c>
      <c r="CJ47" s="47">
        <f t="shared" ref="CJ47:CJ110" si="79">IF(AND($H47="Ass",$R47=4),$Q47,0)</f>
        <v>0</v>
      </c>
      <c r="CK47" s="47">
        <f t="shared" ref="CK47:CK110" si="80">IF(AND($H47="Int",$R47=4),$Q47,0)</f>
        <v>0</v>
      </c>
      <c r="CL47" s="47">
        <f t="shared" ref="CL47:CL110" si="81">IF(AND($H47="PeC",$R47=4),$Q47,0)</f>
        <v>0</v>
      </c>
      <c r="CM47" s="47">
        <f t="shared" ref="CM47:CM110" si="82">IF(AND($H47="FrB",$R47=4),$Q47,0)</f>
        <v>0</v>
      </c>
      <c r="CN47" s="47">
        <f t="shared" ref="CN47:CN110" si="83">IF(AND($H47="Fou",$R47=4),$Q47,0)</f>
        <v>0</v>
      </c>
      <c r="CO47" s="47">
        <f t="shared" ref="CO47:CO110" si="84">IF(AND($H47="Liv",$R47=4),$Q47,0)</f>
        <v>0</v>
      </c>
      <c r="CP47" s="47">
        <f t="shared" ref="CP47:CP110" si="85">IF(AND($H47="FCJ",$R47=4),$Q47,0)</f>
        <v>0</v>
      </c>
      <c r="CQ47" s="47">
        <f t="shared" ref="CQ47:CQ110" si="86">IF(AND($H47="FGA",$R47=4),$Q47,0)</f>
        <v>0</v>
      </c>
      <c r="CR47" s="47">
        <f t="shared" ref="CR47:CR110" si="87">IF(AND($H47="LoyC",$R47=4),$Q47,0)</f>
        <v>0</v>
      </c>
      <c r="CS47" s="47">
        <f t="shared" ref="CS47:CS110" si="88">IF(AND($H47="EnR",$R47=4),$Q47,0)</f>
        <v>0</v>
      </c>
      <c r="CT47" s="47">
        <f t="shared" ref="CT47:CT110" si="89">IF(AND($H47="ImF",$R47=4),$Q47,0)</f>
        <v>0</v>
      </c>
      <c r="CU47" s="47">
        <f t="shared" ref="CU47:CU110" si="90">IF(AND($H47="SeP",$R47=4),$Q47,0)</f>
        <v>0</v>
      </c>
      <c r="CV47" s="47">
        <f t="shared" ref="CV47:CV110" si="91">IF(AND($H47="FrV",$R47=4),$Q47,0)</f>
        <v>0</v>
      </c>
      <c r="CW47" s="47">
        <f t="shared" ref="CW47:CW110" si="92">IF(AND($H47="LTM",$R47=4),$Q47,0)</f>
        <v>0</v>
      </c>
      <c r="CX47" s="47">
        <f t="shared" ref="CX47:CX110" si="93">IF(AND($H47="FCF",$R47=4),$Q47,0)</f>
        <v>0</v>
      </c>
      <c r="CY47" s="48">
        <f t="shared" ref="CY47:CY110" si="94">IF(AND($H47="AuD",$R47=4),$Q47,0)</f>
        <v>0</v>
      </c>
      <c r="CZ47" s="47">
        <f t="shared" ref="CZ47:CZ110" si="95">IF($R47=4,$P47,0)</f>
        <v>0</v>
      </c>
      <c r="DA47" s="47">
        <f t="shared" ref="DA47:DA110" si="96">IF($R47=4,$O47,0)</f>
        <v>0</v>
      </c>
      <c r="DB47" s="46">
        <f t="shared" ref="DB47:DB110" si="97">IF(AND($H47="AcS",$R47=5),$Q47,0)</f>
        <v>0</v>
      </c>
      <c r="DC47" s="47">
        <f t="shared" ref="DC47:DC110" si="98">IF(AND($H47="SoT",$R47=5),$Q47,0)</f>
        <v>0</v>
      </c>
      <c r="DD47" s="47">
        <f t="shared" ref="DD47:DD110" si="99">IF(AND($H47="PuB",$R47=5),$Q47,0)</f>
        <v>0</v>
      </c>
      <c r="DE47" s="47">
        <f t="shared" ref="DE47:DE110" si="100">IF(AND($H47="FrR",$R47=5),$Q47,0)</f>
        <v>0</v>
      </c>
      <c r="DF47" s="47">
        <f t="shared" ref="DF47:DF110" si="101">IF(AND($H47="Ass",$R47=5),$Q47,0)</f>
        <v>0</v>
      </c>
      <c r="DG47" s="47">
        <f t="shared" ref="DG47:DG110" si="102">IF(AND($H47="Int",$R47=5),$Q47,0)</f>
        <v>0</v>
      </c>
      <c r="DH47" s="47">
        <f t="shared" ref="DH47:DH110" si="103">IF(AND($H47="PeC",$R47=5),$Q47,0)</f>
        <v>0</v>
      </c>
      <c r="DI47" s="47">
        <f t="shared" ref="DI47:DI110" si="104">IF(AND($H47="FrB",$R47=5),$Q47,0)</f>
        <v>0</v>
      </c>
      <c r="DJ47" s="47">
        <f t="shared" ref="DJ47:DJ110" si="105">IF(AND($H47="Fou",$R47=5),$Q47,0)</f>
        <v>0</v>
      </c>
      <c r="DK47" s="47">
        <f t="shared" ref="DK47:DK110" si="106">IF(AND($H47="Liv",$R47=5),$Q47,0)</f>
        <v>0</v>
      </c>
      <c r="DL47" s="47">
        <f t="shared" ref="DL47:DL110" si="107">IF(AND($H47="FCJ",$R47=5),$Q47,0)</f>
        <v>0</v>
      </c>
      <c r="DM47" s="47">
        <f t="shared" ref="DM47:DM110" si="108">IF(AND($H47="FGA",$R47=5),$Q47,0)</f>
        <v>0</v>
      </c>
      <c r="DN47" s="47">
        <f t="shared" ref="DN47:DN110" si="109">IF(AND($H47="LoyC",$R47=5),$Q47,0)</f>
        <v>0</v>
      </c>
      <c r="DO47" s="47">
        <f t="shared" ref="DO47:DO110" si="110">IF(AND($H47="EnR",$R47=5),$Q47,0)</f>
        <v>0</v>
      </c>
      <c r="DP47" s="47">
        <f t="shared" ref="DP47:DP110" si="111">IF(AND($H47="ImF",$R47=5),$Q47,0)</f>
        <v>0</v>
      </c>
      <c r="DQ47" s="47">
        <f t="shared" ref="DQ47:DQ110" si="112">IF(AND($H47="SeP",$R47=5),$Q47,0)</f>
        <v>0</v>
      </c>
      <c r="DR47" s="47">
        <f t="shared" ref="DR47:DR110" si="113">IF(AND($H47="FrV",$R47=5),$Q47,0)</f>
        <v>0</v>
      </c>
      <c r="DS47" s="47">
        <f t="shared" ref="DS47:DS110" si="114">IF(AND($H47="LTM",$R47=5),$Q47,0)</f>
        <v>0</v>
      </c>
      <c r="DT47" s="47">
        <f t="shared" ref="DT47:DT110" si="115">IF(AND($H47="FCF",$R47=5),$Q47,0)</f>
        <v>0</v>
      </c>
      <c r="DU47" s="48">
        <f t="shared" ref="DU47:DU110" si="116">IF(AND($H47="AuD",$R47=5),$Q47,0)</f>
        <v>0</v>
      </c>
      <c r="DV47" s="47">
        <f t="shared" ref="DV47:DV110" si="117">IF($R47=5,$P47,0)</f>
        <v>0</v>
      </c>
      <c r="DW47" s="47">
        <f t="shared" ref="DW47:DW110" si="118">IF($R47=5,$O47,0)</f>
        <v>0</v>
      </c>
      <c r="DX47" s="46">
        <f t="shared" ref="DX47:DX110" si="119">IF(AND($H47="AcS",$R47=6),$Q47,0)</f>
        <v>0</v>
      </c>
      <c r="DY47" s="47">
        <f t="shared" ref="DY47:DY110" si="120">IF(AND($H47="SoT",$R47=6),$Q47,0)</f>
        <v>0</v>
      </c>
      <c r="DZ47" s="47">
        <f t="shared" ref="DZ47:DZ110" si="121">IF(AND($H47="PuB",$R47=6),$Q47,0)</f>
        <v>0</v>
      </c>
      <c r="EA47" s="47">
        <f t="shared" ref="EA47:EA110" si="122">IF(AND($H47="FrR",$R47=6),$Q47,0)</f>
        <v>0</v>
      </c>
      <c r="EB47" s="47">
        <f t="shared" ref="EB47:EB110" si="123">IF(AND($H47="Ass",$R47=6),$Q47,0)</f>
        <v>0</v>
      </c>
      <c r="EC47" s="47">
        <f t="shared" ref="EC47:EC110" si="124">IF(AND($H47="Int",$R47=6),$Q47,0)</f>
        <v>0</v>
      </c>
      <c r="ED47" s="47">
        <f t="shared" ref="ED47:ED110" si="125">IF(AND($H47="PeC",$R47=6),$Q47,0)</f>
        <v>0</v>
      </c>
      <c r="EE47" s="47">
        <f t="shared" ref="EE47:EE110" si="126">IF(AND($H47="FrB",$R47=6),$Q47,0)</f>
        <v>0</v>
      </c>
      <c r="EF47" s="47">
        <f t="shared" ref="EF47:EF110" si="127">IF(AND($H47="Fou",$R47=6),$Q47,0)</f>
        <v>0</v>
      </c>
      <c r="EG47" s="47">
        <f t="shared" ref="EG47:EG110" si="128">IF(AND($H47="Liv",$R47=6),$Q47,0)</f>
        <v>0</v>
      </c>
      <c r="EH47" s="47">
        <f t="shared" ref="EH47:EH110" si="129">IF(AND($H47="FCJ",$R47=6),$Q47,0)</f>
        <v>0</v>
      </c>
      <c r="EI47" s="47">
        <f t="shared" ref="EI47:EI110" si="130">IF(AND($H47="FGA",$R47=6),$Q47,0)</f>
        <v>0</v>
      </c>
      <c r="EJ47" s="47">
        <f t="shared" ref="EJ47:EJ110" si="131">IF(AND($H47="LoyC",$R47=6),$Q47,0)</f>
        <v>0</v>
      </c>
      <c r="EK47" s="47">
        <f t="shared" ref="EK47:EK110" si="132">IF(AND($H47="EnR",$R47=6),$Q47,0)</f>
        <v>0</v>
      </c>
      <c r="EL47" s="47">
        <f t="shared" ref="EL47:EL110" si="133">IF(AND($H47="ImF",$R47=6),$Q47,0)</f>
        <v>0</v>
      </c>
      <c r="EM47" s="47">
        <f t="shared" ref="EM47:EM110" si="134">IF(AND($H47="SeP",$R47=6),$Q47,0)</f>
        <v>0</v>
      </c>
      <c r="EN47" s="47">
        <f t="shared" ref="EN47:EN110" si="135">IF(AND($H47="FrV",$R47=6),$Q47,0)</f>
        <v>0</v>
      </c>
      <c r="EO47" s="47">
        <f t="shared" ref="EO47:EO110" si="136">IF(AND($H47="LTM",$R47=6),$Q47,0)</f>
        <v>0</v>
      </c>
      <c r="EP47" s="47">
        <f t="shared" ref="EP47:EP110" si="137">IF(AND($H47="FCF",$R47=6),$Q47,0)</f>
        <v>0</v>
      </c>
      <c r="EQ47" s="48">
        <f t="shared" ref="EQ47:EQ110" si="138">IF(AND($H47="AuD",$R47=6),$Q47,0)</f>
        <v>0</v>
      </c>
      <c r="ER47" s="47">
        <f t="shared" ref="ER47:ER110" si="139">IF($R47=6,$P47,0)</f>
        <v>0</v>
      </c>
      <c r="ES47" s="47">
        <f t="shared" ref="ES47:ES110" si="140">IF($R47=6,$O47,0)</f>
        <v>0</v>
      </c>
      <c r="ET47" s="46">
        <f t="shared" ref="ET47:ET110" si="141">IF(AND($H47="AcS",$R47=7),$Q47,0)</f>
        <v>0</v>
      </c>
      <c r="EU47" s="47">
        <f t="shared" ref="EU47:EU110" si="142">IF(AND($H47="SoT",$R47=7),$Q47,0)</f>
        <v>0</v>
      </c>
      <c r="EV47" s="47">
        <f t="shared" ref="EV47:EV110" si="143">IF(AND($H47="PuB",$R47=7),$Q47,0)</f>
        <v>0</v>
      </c>
      <c r="EW47" s="47">
        <f t="shared" ref="EW47:EW110" si="144">IF(AND($H47="FrR",$R47=7),$Q47,0)</f>
        <v>0</v>
      </c>
      <c r="EX47" s="47">
        <f t="shared" ref="EX47:EX110" si="145">IF(AND($H47="Ass",$R47=7),$Q47,0)</f>
        <v>0</v>
      </c>
      <c r="EY47" s="47">
        <f t="shared" ref="EY47:EY110" si="146">IF(AND($H47="Int",$R47=7),$Q47,0)</f>
        <v>0</v>
      </c>
      <c r="EZ47" s="47">
        <f t="shared" ref="EZ47:EZ110" si="147">IF(AND($H47="PeC",$R47=7),$Q47,0)</f>
        <v>0</v>
      </c>
      <c r="FA47" s="47">
        <f t="shared" ref="FA47:FA110" si="148">IF(AND($H47="FrB",$R47=7),$Q47,0)</f>
        <v>0</v>
      </c>
      <c r="FB47" s="47">
        <f t="shared" ref="FB47:FB110" si="149">IF(AND($H47="Fou",$R47=7),$Q47,0)</f>
        <v>0</v>
      </c>
      <c r="FC47" s="47">
        <f t="shared" ref="FC47:FC110" si="150">IF(AND($H47="Liv",$R47=7),$Q47,0)</f>
        <v>0</v>
      </c>
      <c r="FD47" s="47">
        <f t="shared" ref="FD47:FD110" si="151">IF(AND($H47="FCJ",$R47=7),$Q47,0)</f>
        <v>0</v>
      </c>
      <c r="FE47" s="47">
        <f t="shared" ref="FE47:FE110" si="152">IF(AND($H47="FGA",$R47=7),$Q47,0)</f>
        <v>0</v>
      </c>
      <c r="FF47" s="47">
        <f t="shared" ref="FF47:FF110" si="153">IF(AND($H47="LoyC",$R47=7),$Q47,0)</f>
        <v>0</v>
      </c>
      <c r="FG47" s="47">
        <f t="shared" ref="FG47:FG110" si="154">IF(AND($H47="EnR",$R47=7),$Q47,0)</f>
        <v>0</v>
      </c>
      <c r="FH47" s="47">
        <f t="shared" ref="FH47:FH110" si="155">IF(AND($H47="ImF",$R47=7),$Q47,0)</f>
        <v>0</v>
      </c>
      <c r="FI47" s="47">
        <f t="shared" ref="FI47:FI110" si="156">IF(AND($H47="SeP",$R47=7),$Q47,0)</f>
        <v>0</v>
      </c>
      <c r="FJ47" s="47">
        <f t="shared" ref="FJ47:FJ110" si="157">IF(AND($H47="FrV",$R47=7),$Q47,0)</f>
        <v>0</v>
      </c>
      <c r="FK47" s="47">
        <f t="shared" ref="FK47:FK110" si="158">IF(AND($H47="LTM",$R47=7),$Q47,0)</f>
        <v>0</v>
      </c>
      <c r="FL47" s="47">
        <f t="shared" ref="FL47:FL110" si="159">IF(AND($H47="FCF",$R47=7),$Q47,0)</f>
        <v>0</v>
      </c>
      <c r="FM47" s="48">
        <f t="shared" ref="FM47:FM110" si="160">IF(AND($H47="AuD",$R47=7),$Q47,0)</f>
        <v>0</v>
      </c>
      <c r="FN47" s="47">
        <f t="shared" ref="FN47:FN110" si="161">IF($R47=7,$P47,0)</f>
        <v>0</v>
      </c>
      <c r="FO47" s="47">
        <f t="shared" ref="FO47:FO110" si="162">IF($R47=7,$O47,0)</f>
        <v>0</v>
      </c>
      <c r="FP47" s="46">
        <f t="shared" ref="FP47:FP110" si="163">IF(AND($H47="AcS",$R47=8),$Q47,0)</f>
        <v>0</v>
      </c>
      <c r="FQ47" s="47">
        <f t="shared" ref="FQ47:FQ110" si="164">IF(AND($H47="SoT",$R47=8),$Q47,0)</f>
        <v>0</v>
      </c>
      <c r="FR47" s="47">
        <f t="shared" ref="FR47:FR110" si="165">IF(AND($H47="PuB",$R47=8),$Q47,0)</f>
        <v>0</v>
      </c>
      <c r="FS47" s="47">
        <f t="shared" ref="FS47:FS110" si="166">IF(AND($H47="FrR",$R47=8),$Q47,0)</f>
        <v>0</v>
      </c>
      <c r="FT47" s="47">
        <f t="shared" ref="FT47:FT110" si="167">IF(AND($H47="Ass",$R47=8),$Q47,0)</f>
        <v>0</v>
      </c>
      <c r="FU47" s="47">
        <f t="shared" ref="FU47:FU110" si="168">IF(AND($H47="Int",$R47=8),$Q47,0)</f>
        <v>0</v>
      </c>
      <c r="FV47" s="47">
        <f t="shared" ref="FV47:FV110" si="169">IF(AND($H47="PeC",$R47=8),$Q47,0)</f>
        <v>0</v>
      </c>
      <c r="FW47" s="47">
        <f t="shared" ref="FW47:FW110" si="170">IF(AND($H47="FrB",$R47=8),$Q47,0)</f>
        <v>0</v>
      </c>
      <c r="FX47" s="47">
        <f t="shared" ref="FX47:FX110" si="171">IF(AND($H47="Fou",$R47=8),$Q47,0)</f>
        <v>0</v>
      </c>
      <c r="FY47" s="47">
        <f t="shared" ref="FY47:FY110" si="172">IF(AND($H47="Liv",$R47=8),$Q47,0)</f>
        <v>0</v>
      </c>
      <c r="FZ47" s="47">
        <f t="shared" ref="FZ47:FZ110" si="173">IF(AND($H47="FCJ",$R47=8),$Q47,0)</f>
        <v>0</v>
      </c>
      <c r="GA47" s="47">
        <f t="shared" ref="GA47:GA110" si="174">IF(AND($H47="FGA",$R47=8),$Q47,0)</f>
        <v>0</v>
      </c>
      <c r="GB47" s="47">
        <f t="shared" ref="GB47:GB110" si="175">IF(AND($H47="LoyC",$R47=8),$Q47,0)</f>
        <v>0</v>
      </c>
      <c r="GC47" s="47">
        <f t="shared" ref="GC47:GC110" si="176">IF(AND($H47="EnR",$R47=8),$Q47,0)</f>
        <v>0</v>
      </c>
      <c r="GD47" s="47">
        <f t="shared" ref="GD47:GD110" si="177">IF(AND($H47="ImF",$R47=8),$Q47,0)</f>
        <v>0</v>
      </c>
      <c r="GE47" s="47">
        <f t="shared" ref="GE47:GE110" si="178">IF(AND($H47="SeP",$R47=8),$Q47,0)</f>
        <v>0</v>
      </c>
      <c r="GF47" s="47">
        <f t="shared" ref="GF47:GF110" si="179">IF(AND($H47="FrV",$R47=8),$Q47,0)</f>
        <v>0</v>
      </c>
      <c r="GG47" s="47">
        <f t="shared" ref="GG47:GG110" si="180">IF(AND($H47="LTM",$R47=8),$Q47,0)</f>
        <v>0</v>
      </c>
      <c r="GH47" s="47">
        <f t="shared" ref="GH47:GH110" si="181">IF(AND($H47="FCF",$R47=8),$Q47,0)</f>
        <v>0</v>
      </c>
      <c r="GI47" s="48">
        <f t="shared" ref="GI47:GI110" si="182">IF(AND($H47="AuD",$R47=8),$Q47,0)</f>
        <v>0</v>
      </c>
      <c r="GJ47" s="47">
        <f t="shared" ref="GJ47:GJ110" si="183">IF($R47=8,$P47,0)</f>
        <v>0</v>
      </c>
      <c r="GK47" s="47">
        <f t="shared" ref="GK47:GK110" si="184">IF($R47=8,$O47,0)</f>
        <v>0</v>
      </c>
      <c r="GL47" s="46">
        <f t="shared" ref="GL47:GL110" si="185">IF(AND($H47="AcS",$R47=9),$Q47,0)</f>
        <v>0</v>
      </c>
      <c r="GM47" s="47">
        <f t="shared" ref="GM47:GM110" si="186">IF(AND($H47="SoT",$R47=9),$Q47,0)</f>
        <v>0</v>
      </c>
      <c r="GN47" s="47">
        <f t="shared" ref="GN47:GN110" si="187">IF(AND($H47="PuB",$R47=9),$Q47,0)</f>
        <v>0</v>
      </c>
      <c r="GO47" s="47">
        <f t="shared" ref="GO47:GO110" si="188">IF(AND($H47="FrR",$R47=9),$Q47,0)</f>
        <v>0</v>
      </c>
      <c r="GP47" s="47">
        <f t="shared" ref="GP47:GP110" si="189">IF(AND($H47="Ass",$R47=9),$Q47,0)</f>
        <v>0</v>
      </c>
      <c r="GQ47" s="47">
        <f t="shared" ref="GQ47:GQ110" si="190">IF(AND($H47="Int",$R47=9),$Q47,0)</f>
        <v>0</v>
      </c>
      <c r="GR47" s="47">
        <f t="shared" ref="GR47:GR110" si="191">IF(AND($H47="PeC",$R47=9),$Q47,0)</f>
        <v>0</v>
      </c>
      <c r="GS47" s="47">
        <f t="shared" ref="GS47:GS110" si="192">IF(AND($H47="FrB",$R47=9),$Q47,0)</f>
        <v>0</v>
      </c>
      <c r="GT47" s="47">
        <f t="shared" ref="GT47:GT110" si="193">IF(AND($H47="Fou",$R47=9),$Q47,0)</f>
        <v>0</v>
      </c>
      <c r="GU47" s="47">
        <f t="shared" ref="GU47:GU110" si="194">IF(AND($H47="Liv",$R47=9),$Q47,0)</f>
        <v>0</v>
      </c>
      <c r="GV47" s="47">
        <f t="shared" ref="GV47:GV110" si="195">IF(AND($H47="FCJ",$R47=9),$Q47,0)</f>
        <v>0</v>
      </c>
      <c r="GW47" s="47">
        <f t="shared" ref="GW47:GW110" si="196">IF(AND($H47="FGA",$R47=9),$Q47,0)</f>
        <v>0</v>
      </c>
      <c r="GX47" s="47">
        <f t="shared" ref="GX47:GX110" si="197">IF(AND($H47="LoyC",$R47=9),$Q47,0)</f>
        <v>0</v>
      </c>
      <c r="GY47" s="47">
        <f t="shared" ref="GY47:GY110" si="198">IF(AND($H47="EnR",$R47=9),$Q47,0)</f>
        <v>0</v>
      </c>
      <c r="GZ47" s="47">
        <f t="shared" ref="GZ47:GZ110" si="199">IF(AND($H47="ImF",$R47=9),$Q47,0)</f>
        <v>0</v>
      </c>
      <c r="HA47" s="47">
        <f t="shared" ref="HA47:HA110" si="200">IF(AND($H47="SeP",$R47=9),$Q47,0)</f>
        <v>0</v>
      </c>
      <c r="HB47" s="47">
        <f t="shared" ref="HB47:HB110" si="201">IF(AND($H47="FrV",$R47=9),$Q47,0)</f>
        <v>0</v>
      </c>
      <c r="HC47" s="47">
        <f t="shared" ref="HC47:HC110" si="202">IF(AND($H47="LTM",$R47=9),$Q47,0)</f>
        <v>0</v>
      </c>
      <c r="HD47" s="47">
        <f t="shared" ref="HD47:HD110" si="203">IF(AND($H47="FCF",$R47=9),$Q47,0)</f>
        <v>0</v>
      </c>
      <c r="HE47" s="48">
        <f t="shared" ref="HE47:HE110" si="204">IF(AND($H47="AuD",$R47=9),$Q47,0)</f>
        <v>0</v>
      </c>
      <c r="HF47" s="47">
        <f t="shared" ref="HF47:HF110" si="205">IF($R47=9,$P47,0)</f>
        <v>0</v>
      </c>
      <c r="HG47" s="47">
        <f t="shared" ref="HG47:HG110" si="206">IF($R47=9,$O47,0)</f>
        <v>0</v>
      </c>
      <c r="HH47" s="46">
        <f t="shared" ref="HH47:HH110" si="207">IF(AND($H47="AcS",$R47=10),$Q47,0)</f>
        <v>0</v>
      </c>
      <c r="HI47" s="47">
        <f t="shared" ref="HI47:HI110" si="208">IF(AND($H47="SoT",$R47=10),$Q47,0)</f>
        <v>0</v>
      </c>
      <c r="HJ47" s="47">
        <f t="shared" ref="HJ47:HJ110" si="209">IF(AND($H47="PuB",$R47=10),$Q47,0)</f>
        <v>0</v>
      </c>
      <c r="HK47" s="47">
        <f t="shared" ref="HK47:HK110" si="210">IF(AND($H47="FrR",$R47=10),$Q47,0)</f>
        <v>0</v>
      </c>
      <c r="HL47" s="47">
        <f t="shared" ref="HL47:HL110" si="211">IF(AND($H47="Ass",$R47=10),$Q47,0)</f>
        <v>0</v>
      </c>
      <c r="HM47" s="47">
        <f t="shared" ref="HM47:HM110" si="212">IF(AND($H47="Int",$R47=10),$Q47,0)</f>
        <v>0</v>
      </c>
      <c r="HN47" s="47">
        <f t="shared" ref="HN47:HN110" si="213">IF(AND($H47="PeC",$R47=10),$Q47,0)</f>
        <v>0</v>
      </c>
      <c r="HO47" s="47">
        <f t="shared" ref="HO47:HO110" si="214">IF(AND($H47="FrB",$R47=10),$Q47,0)</f>
        <v>0</v>
      </c>
      <c r="HP47" s="47">
        <f t="shared" ref="HP47:HP110" si="215">IF(AND($H47="Fou",$R47=10),$Q47,0)</f>
        <v>0</v>
      </c>
      <c r="HQ47" s="47">
        <f t="shared" ref="HQ47:HQ110" si="216">IF(AND($H47="Liv",$R47=10),$Q47,0)</f>
        <v>0</v>
      </c>
      <c r="HR47" s="47">
        <f t="shared" ref="HR47:HR110" si="217">IF(AND($H47="FCJ",$R47=10),$Q47,0)</f>
        <v>0</v>
      </c>
      <c r="HS47" s="47">
        <f t="shared" ref="HS47:HS110" si="218">IF(AND($H47="FGA",$R47=10),$Q47,0)</f>
        <v>0</v>
      </c>
      <c r="HT47" s="47">
        <f t="shared" ref="HT47:HT110" si="219">IF(AND($H47="LoyC",$R47=10),$Q47,0)</f>
        <v>0</v>
      </c>
      <c r="HU47" s="47">
        <f t="shared" ref="HU47:HU110" si="220">IF(AND($H47="EnR",$R47=10),$Q47,0)</f>
        <v>0</v>
      </c>
      <c r="HV47" s="47">
        <f t="shared" ref="HV47:HV110" si="221">IF(AND($H47="ImF",$R47=10),$Q47,0)</f>
        <v>0</v>
      </c>
      <c r="HW47" s="47">
        <f t="shared" ref="HW47:HW110" si="222">IF(AND($H47="SeP",$R47=10),$Q47,0)</f>
        <v>0</v>
      </c>
      <c r="HX47" s="47">
        <f t="shared" ref="HX47:HX110" si="223">IF(AND($H47="FrV",$R47=10),$Q47,0)</f>
        <v>0</v>
      </c>
      <c r="HY47" s="47">
        <f t="shared" ref="HY47:HY110" si="224">IF(AND($H47="LTM",$R47=10),$Q47,0)</f>
        <v>0</v>
      </c>
      <c r="HZ47" s="47">
        <f t="shared" ref="HZ47:HZ110" si="225">IF(AND($H47="FCF",$R47=10),$Q47,0)</f>
        <v>0</v>
      </c>
      <c r="IA47" s="48">
        <f t="shared" ref="IA47:IA110" si="226">IF(AND($H47="AuD",$R47=10),$Q47,0)</f>
        <v>0</v>
      </c>
      <c r="IB47" s="47">
        <f t="shared" ref="IB47:IB110" si="227">IF($R47=10,$P47,0)</f>
        <v>0</v>
      </c>
      <c r="IC47" s="47">
        <f t="shared" ref="IC47:IC110" si="228">IF($R47=10,$O47,0)</f>
        <v>0</v>
      </c>
      <c r="ID47" s="46">
        <f t="shared" ref="ID47:ID110" si="229">IF(AND($H47="AcS",$R47=11),$Q47,0)</f>
        <v>0</v>
      </c>
      <c r="IE47" s="47">
        <f t="shared" ref="IE47:IE110" si="230">IF(AND($H47="SoT",$R47=11),$Q47,0)</f>
        <v>0</v>
      </c>
      <c r="IF47" s="47">
        <f t="shared" ref="IF47:IF110" si="231">IF(AND($H47="PuB",$R47=11),$Q47,0)</f>
        <v>0</v>
      </c>
      <c r="IG47" s="47">
        <f t="shared" ref="IG47:IG110" si="232">IF(AND($H47="FrR",$R47=11),$Q47,0)</f>
        <v>0</v>
      </c>
      <c r="IH47" s="47">
        <f t="shared" ref="IH47:IH110" si="233">IF(AND($H47="Ass",$R47=11),$Q47,0)</f>
        <v>0</v>
      </c>
      <c r="II47" s="47">
        <f t="shared" ref="II47:II110" si="234">IF(AND($H47="Int",$R47=11),$Q47,0)</f>
        <v>0</v>
      </c>
      <c r="IJ47" s="47">
        <f t="shared" ref="IJ47:IJ110" si="235">IF(AND($H47="PeC",$R47=11),$Q47,0)</f>
        <v>0</v>
      </c>
      <c r="IK47" s="47">
        <f t="shared" ref="IK47:IK110" si="236">IF(AND($H47="FrB",$R47=11),$Q47,0)</f>
        <v>0</v>
      </c>
      <c r="IL47" s="47">
        <f t="shared" ref="IL47:IL110" si="237">IF(AND($H47="Fou",$R47=11),$Q47,0)</f>
        <v>0</v>
      </c>
      <c r="IM47" s="47">
        <f t="shared" ref="IM47:IM110" si="238">IF(AND($H47="Liv",$R47=11),$Q47,0)</f>
        <v>0</v>
      </c>
      <c r="IN47" s="47">
        <f t="shared" ref="IN47:IN110" si="239">IF(AND($H47="FCJ",$R47=11),$Q47,0)</f>
        <v>0</v>
      </c>
      <c r="IO47" s="47">
        <f t="shared" ref="IO47:IO110" si="240">IF(AND($H47="FGA",$R47=11),$Q47,0)</f>
        <v>0</v>
      </c>
      <c r="IP47" s="47">
        <f t="shared" ref="IP47:IP110" si="241">IF(AND($H47="LoyC",$R47=11),$Q47,0)</f>
        <v>0</v>
      </c>
      <c r="IQ47" s="47">
        <f t="shared" ref="IQ47:IQ110" si="242">IF(AND($H47="EnR",$R47=11),$Q47,0)</f>
        <v>0</v>
      </c>
      <c r="IR47" s="47">
        <f t="shared" ref="IR47:IR110" si="243">IF(AND($H47="ImF",$R47=11),$Q47,0)</f>
        <v>0</v>
      </c>
      <c r="IS47" s="47">
        <f t="shared" ref="IS47:IS110" si="244">IF(AND($H47="SeP",$R47=11),$Q47,0)</f>
        <v>0</v>
      </c>
      <c r="IT47" s="47">
        <f t="shared" ref="IT47:IT110" si="245">IF(AND($H47="FrV",$R47=11),$Q47,0)</f>
        <v>0</v>
      </c>
      <c r="IU47" s="47">
        <f t="shared" ref="IU47:IU110" si="246">IF(AND($H47="LTM",$R47=11),$Q47,0)</f>
        <v>0</v>
      </c>
      <c r="IV47" s="47">
        <f t="shared" ref="IV47:IV110" si="247">IF(AND($H47="FCF",$R47=11),$Q47,0)</f>
        <v>0</v>
      </c>
      <c r="IW47" s="48">
        <f t="shared" ref="IW47:IW110" si="248">IF(AND($H47="AuD",$R47=11),$Q47,0)</f>
        <v>0</v>
      </c>
      <c r="IX47" s="47">
        <f t="shared" ref="IX47:IX110" si="249">IF($R47=11,$P47,0)</f>
        <v>0</v>
      </c>
      <c r="IY47" s="47">
        <f t="shared" ref="IY47:IY110" si="250">IF($R47=11,$O47,0)</f>
        <v>0</v>
      </c>
      <c r="IZ47" s="46">
        <f t="shared" ref="IZ47:IZ110" si="251">IF(AND($H47="AcS",$R47=12),$Q47,0)</f>
        <v>0</v>
      </c>
      <c r="JA47" s="47">
        <f t="shared" ref="JA47:JA110" si="252">IF(AND($H47="SoT",$R47=12),$Q47,0)</f>
        <v>0</v>
      </c>
      <c r="JB47" s="47">
        <f t="shared" ref="JB47:JB110" si="253">IF(AND($H47="PuB",$R47=12),$Q47,0)</f>
        <v>0</v>
      </c>
      <c r="JC47" s="47">
        <f t="shared" ref="JC47:JC110" si="254">IF(AND($H47="FrR",$R47=12),$Q47,0)</f>
        <v>0</v>
      </c>
      <c r="JD47" s="47">
        <f t="shared" ref="JD47:JD110" si="255">IF(AND($H47="Ass",$R47=12),$Q47,0)</f>
        <v>0</v>
      </c>
      <c r="JE47" s="47">
        <f t="shared" ref="JE47:JE110" si="256">IF(AND($H47="Int",$R47=12),$Q47,0)</f>
        <v>0</v>
      </c>
      <c r="JF47" s="47">
        <f t="shared" ref="JF47:JF110" si="257">IF(AND($H47="PeC",$R47=12),$Q47,0)</f>
        <v>0</v>
      </c>
      <c r="JG47" s="47">
        <f t="shared" ref="JG47:JG110" si="258">IF(AND($H47="FrB",$R47=12),$Q47,0)</f>
        <v>0</v>
      </c>
      <c r="JH47" s="47">
        <f t="shared" ref="JH47:JH110" si="259">IF(AND($H47="Fou",$R47=12),$Q47,0)</f>
        <v>0</v>
      </c>
      <c r="JI47" s="47">
        <f t="shared" ref="JI47:JI110" si="260">IF(AND($H47="Liv",$R47=12),$Q47,0)</f>
        <v>0</v>
      </c>
      <c r="JJ47" s="47">
        <f t="shared" ref="JJ47:JJ110" si="261">IF(AND($H47="FCJ",$R47=12),$Q47,0)</f>
        <v>0</v>
      </c>
      <c r="JK47" s="47">
        <f t="shared" ref="JK47:JK110" si="262">IF(AND($H47="FGA",$R47=12),$Q47,0)</f>
        <v>0</v>
      </c>
      <c r="JL47" s="47">
        <f t="shared" ref="JL47:JL110" si="263">IF(AND($H47="LoyC",$R47=12),$Q47,0)</f>
        <v>0</v>
      </c>
      <c r="JM47" s="47">
        <f t="shared" ref="JM47:JM110" si="264">IF(AND($H47="EnR",$R47=12),$Q47,0)</f>
        <v>0</v>
      </c>
      <c r="JN47" s="47">
        <f t="shared" ref="JN47:JN110" si="265">IF(AND($H47="ImF",$R47=12),$Q47,0)</f>
        <v>0</v>
      </c>
      <c r="JO47" s="47">
        <f t="shared" ref="JO47:JO110" si="266">IF(AND($H47="SeP",$R47=12),$Q47,0)</f>
        <v>0</v>
      </c>
      <c r="JP47" s="47">
        <f t="shared" ref="JP47:JP110" si="267">IF(AND($H47="FrV",$R47=12),$Q47,0)</f>
        <v>0</v>
      </c>
      <c r="JQ47" s="47">
        <f t="shared" ref="JQ47:JQ110" si="268">IF(AND($H47="LTM",$R47=12),$Q47,0)</f>
        <v>0</v>
      </c>
      <c r="JR47" s="47">
        <f t="shared" ref="JR47:JR110" si="269">IF(AND($H47="FCF",$R47=12),$Q47,0)</f>
        <v>0</v>
      </c>
      <c r="JS47" s="48">
        <f t="shared" ref="JS47:JS110" si="270">IF(AND($H47="AuD",$R47=12),$Q47,0)</f>
        <v>0</v>
      </c>
      <c r="JT47" s="46">
        <f t="shared" ref="JT47:JT110" si="271">IF($R47=12,$P47,0)</f>
        <v>0</v>
      </c>
      <c r="JU47" s="48">
        <f t="shared" ref="JU47:JU110" si="272">IF($R47=12,$O47,0)</f>
        <v>0</v>
      </c>
    </row>
    <row r="48" spans="1:281" x14ac:dyDescent="0.25">
      <c r="A48" s="152"/>
      <c r="B48" s="386"/>
      <c r="C48" s="608"/>
      <c r="D48" s="609"/>
      <c r="E48" s="609"/>
      <c r="F48" s="609"/>
      <c r="G48" s="610"/>
      <c r="H48" s="397"/>
      <c r="I48" s="397"/>
      <c r="J48" s="97"/>
      <c r="K48" s="122">
        <f t="shared" si="0"/>
        <v>0</v>
      </c>
      <c r="L48" s="313">
        <f t="shared" si="62"/>
        <v>0</v>
      </c>
      <c r="M48" s="46">
        <f t="shared" si="63"/>
        <v>0</v>
      </c>
      <c r="N48" s="90">
        <f t="shared" si="64"/>
        <v>0</v>
      </c>
      <c r="O48" s="90">
        <f t="shared" si="65"/>
        <v>0</v>
      </c>
      <c r="P48" s="90">
        <f t="shared" si="66"/>
        <v>0</v>
      </c>
      <c r="Q48" s="90">
        <f t="shared" si="67"/>
        <v>0</v>
      </c>
      <c r="R48" s="408">
        <f t="shared" si="68"/>
        <v>1</v>
      </c>
      <c r="S48" s="46">
        <f t="shared" si="3"/>
        <v>0</v>
      </c>
      <c r="T48" s="47">
        <f t="shared" si="4"/>
        <v>0</v>
      </c>
      <c r="U48" s="47">
        <f t="shared" si="5"/>
        <v>0</v>
      </c>
      <c r="V48" s="47">
        <f t="shared" si="6"/>
        <v>0</v>
      </c>
      <c r="W48" s="47">
        <f t="shared" si="7"/>
        <v>0</v>
      </c>
      <c r="X48" s="47">
        <f t="shared" si="8"/>
        <v>0</v>
      </c>
      <c r="Y48" s="47">
        <f t="shared" si="9"/>
        <v>0</v>
      </c>
      <c r="Z48" s="47">
        <f t="shared" si="10"/>
        <v>0</v>
      </c>
      <c r="AA48" s="47">
        <f t="shared" si="11"/>
        <v>0</v>
      </c>
      <c r="AB48" s="47">
        <f t="shared" si="12"/>
        <v>0</v>
      </c>
      <c r="AC48" s="47">
        <f t="shared" si="13"/>
        <v>0</v>
      </c>
      <c r="AD48" s="47">
        <f t="shared" si="14"/>
        <v>0</v>
      </c>
      <c r="AE48" s="47">
        <f t="shared" si="15"/>
        <v>0</v>
      </c>
      <c r="AF48" s="47">
        <f t="shared" si="16"/>
        <v>0</v>
      </c>
      <c r="AG48" s="47">
        <f t="shared" si="17"/>
        <v>0</v>
      </c>
      <c r="AH48" s="47">
        <f t="shared" si="18"/>
        <v>0</v>
      </c>
      <c r="AI48" s="47">
        <f t="shared" si="19"/>
        <v>0</v>
      </c>
      <c r="AJ48" s="47">
        <f t="shared" si="20"/>
        <v>0</v>
      </c>
      <c r="AK48" s="47">
        <f t="shared" si="21"/>
        <v>0</v>
      </c>
      <c r="AL48" s="48">
        <f t="shared" si="22"/>
        <v>0</v>
      </c>
      <c r="AM48" s="47">
        <f t="shared" si="69"/>
        <v>0</v>
      </c>
      <c r="AN48" s="47">
        <f t="shared" si="70"/>
        <v>0</v>
      </c>
      <c r="AO48" s="46">
        <f t="shared" si="23"/>
        <v>0</v>
      </c>
      <c r="AP48" s="47">
        <f t="shared" si="24"/>
        <v>0</v>
      </c>
      <c r="AQ48" s="47">
        <f t="shared" si="25"/>
        <v>0</v>
      </c>
      <c r="AR48" s="47">
        <f t="shared" si="26"/>
        <v>0</v>
      </c>
      <c r="AS48" s="47">
        <f t="shared" si="27"/>
        <v>0</v>
      </c>
      <c r="AT48" s="47">
        <f t="shared" si="28"/>
        <v>0</v>
      </c>
      <c r="AU48" s="47">
        <f t="shared" si="29"/>
        <v>0</v>
      </c>
      <c r="AV48" s="47">
        <f t="shared" si="30"/>
        <v>0</v>
      </c>
      <c r="AW48" s="47">
        <f t="shared" si="31"/>
        <v>0</v>
      </c>
      <c r="AX48" s="47">
        <f t="shared" si="32"/>
        <v>0</v>
      </c>
      <c r="AY48" s="47">
        <f t="shared" si="33"/>
        <v>0</v>
      </c>
      <c r="AZ48" s="47">
        <f t="shared" si="34"/>
        <v>0</v>
      </c>
      <c r="BA48" s="47">
        <f t="shared" si="35"/>
        <v>0</v>
      </c>
      <c r="BB48" s="47">
        <f t="shared" si="36"/>
        <v>0</v>
      </c>
      <c r="BC48" s="47">
        <f t="shared" si="37"/>
        <v>0</v>
      </c>
      <c r="BD48" s="47">
        <f t="shared" si="38"/>
        <v>0</v>
      </c>
      <c r="BE48" s="47">
        <f t="shared" si="39"/>
        <v>0</v>
      </c>
      <c r="BF48" s="47">
        <f t="shared" si="40"/>
        <v>0</v>
      </c>
      <c r="BG48" s="48">
        <f t="shared" si="41"/>
        <v>0</v>
      </c>
      <c r="BH48" s="47">
        <f t="shared" si="71"/>
        <v>0</v>
      </c>
      <c r="BI48" s="47">
        <f t="shared" si="72"/>
        <v>0</v>
      </c>
      <c r="BJ48" s="46">
        <f t="shared" si="42"/>
        <v>0</v>
      </c>
      <c r="BK48" s="47">
        <f t="shared" si="43"/>
        <v>0</v>
      </c>
      <c r="BL48" s="47">
        <f t="shared" si="44"/>
        <v>0</v>
      </c>
      <c r="BM48" s="47">
        <f t="shared" si="45"/>
        <v>0</v>
      </c>
      <c r="BN48" s="47">
        <f t="shared" si="46"/>
        <v>0</v>
      </c>
      <c r="BO48" s="47">
        <f t="shared" si="47"/>
        <v>0</v>
      </c>
      <c r="BP48" s="47">
        <f t="shared" si="48"/>
        <v>0</v>
      </c>
      <c r="BQ48" s="47">
        <f t="shared" si="49"/>
        <v>0</v>
      </c>
      <c r="BR48" s="47">
        <f t="shared" si="50"/>
        <v>0</v>
      </c>
      <c r="BS48" s="47">
        <f t="shared" si="51"/>
        <v>0</v>
      </c>
      <c r="BT48" s="47">
        <f t="shared" si="52"/>
        <v>0</v>
      </c>
      <c r="BU48" s="47">
        <f t="shared" si="53"/>
        <v>0</v>
      </c>
      <c r="BV48" s="47">
        <f t="shared" si="54"/>
        <v>0</v>
      </c>
      <c r="BW48" s="47">
        <f t="shared" si="55"/>
        <v>0</v>
      </c>
      <c r="BX48" s="47">
        <f t="shared" si="56"/>
        <v>0</v>
      </c>
      <c r="BY48" s="47">
        <f t="shared" si="57"/>
        <v>0</v>
      </c>
      <c r="BZ48" s="47">
        <f t="shared" si="58"/>
        <v>0</v>
      </c>
      <c r="CA48" s="47">
        <f t="shared" si="59"/>
        <v>0</v>
      </c>
      <c r="CB48" s="47">
        <f t="shared" si="60"/>
        <v>0</v>
      </c>
      <c r="CC48" s="48">
        <f t="shared" si="61"/>
        <v>0</v>
      </c>
      <c r="CD48" s="47">
        <f t="shared" si="73"/>
        <v>0</v>
      </c>
      <c r="CE48" s="47">
        <f t="shared" si="74"/>
        <v>0</v>
      </c>
      <c r="CF48" s="46">
        <f t="shared" si="75"/>
        <v>0</v>
      </c>
      <c r="CG48" s="47">
        <f t="shared" si="76"/>
        <v>0</v>
      </c>
      <c r="CH48" s="47">
        <f t="shared" si="77"/>
        <v>0</v>
      </c>
      <c r="CI48" s="47">
        <f t="shared" si="78"/>
        <v>0</v>
      </c>
      <c r="CJ48" s="47">
        <f t="shared" si="79"/>
        <v>0</v>
      </c>
      <c r="CK48" s="47">
        <f t="shared" si="80"/>
        <v>0</v>
      </c>
      <c r="CL48" s="47">
        <f t="shared" si="81"/>
        <v>0</v>
      </c>
      <c r="CM48" s="47">
        <f t="shared" si="82"/>
        <v>0</v>
      </c>
      <c r="CN48" s="47">
        <f t="shared" si="83"/>
        <v>0</v>
      </c>
      <c r="CO48" s="47">
        <f t="shared" si="84"/>
        <v>0</v>
      </c>
      <c r="CP48" s="47">
        <f t="shared" si="85"/>
        <v>0</v>
      </c>
      <c r="CQ48" s="47">
        <f t="shared" si="86"/>
        <v>0</v>
      </c>
      <c r="CR48" s="47">
        <f t="shared" si="87"/>
        <v>0</v>
      </c>
      <c r="CS48" s="47">
        <f t="shared" si="88"/>
        <v>0</v>
      </c>
      <c r="CT48" s="47">
        <f t="shared" si="89"/>
        <v>0</v>
      </c>
      <c r="CU48" s="47">
        <f t="shared" si="90"/>
        <v>0</v>
      </c>
      <c r="CV48" s="47">
        <f t="shared" si="91"/>
        <v>0</v>
      </c>
      <c r="CW48" s="47">
        <f t="shared" si="92"/>
        <v>0</v>
      </c>
      <c r="CX48" s="47">
        <f t="shared" si="93"/>
        <v>0</v>
      </c>
      <c r="CY48" s="48">
        <f t="shared" si="94"/>
        <v>0</v>
      </c>
      <c r="CZ48" s="47">
        <f t="shared" si="95"/>
        <v>0</v>
      </c>
      <c r="DA48" s="47">
        <f t="shared" si="96"/>
        <v>0</v>
      </c>
      <c r="DB48" s="46">
        <f t="shared" si="97"/>
        <v>0</v>
      </c>
      <c r="DC48" s="47">
        <f t="shared" si="98"/>
        <v>0</v>
      </c>
      <c r="DD48" s="47">
        <f t="shared" si="99"/>
        <v>0</v>
      </c>
      <c r="DE48" s="47">
        <f t="shared" si="100"/>
        <v>0</v>
      </c>
      <c r="DF48" s="47">
        <f t="shared" si="101"/>
        <v>0</v>
      </c>
      <c r="DG48" s="47">
        <f t="shared" si="102"/>
        <v>0</v>
      </c>
      <c r="DH48" s="47">
        <f t="shared" si="103"/>
        <v>0</v>
      </c>
      <c r="DI48" s="47">
        <f t="shared" si="104"/>
        <v>0</v>
      </c>
      <c r="DJ48" s="47">
        <f t="shared" si="105"/>
        <v>0</v>
      </c>
      <c r="DK48" s="47">
        <f t="shared" si="106"/>
        <v>0</v>
      </c>
      <c r="DL48" s="47">
        <f t="shared" si="107"/>
        <v>0</v>
      </c>
      <c r="DM48" s="47">
        <f t="shared" si="108"/>
        <v>0</v>
      </c>
      <c r="DN48" s="47">
        <f t="shared" si="109"/>
        <v>0</v>
      </c>
      <c r="DO48" s="47">
        <f t="shared" si="110"/>
        <v>0</v>
      </c>
      <c r="DP48" s="47">
        <f t="shared" si="111"/>
        <v>0</v>
      </c>
      <c r="DQ48" s="47">
        <f t="shared" si="112"/>
        <v>0</v>
      </c>
      <c r="DR48" s="47">
        <f t="shared" si="113"/>
        <v>0</v>
      </c>
      <c r="DS48" s="47">
        <f t="shared" si="114"/>
        <v>0</v>
      </c>
      <c r="DT48" s="47">
        <f t="shared" si="115"/>
        <v>0</v>
      </c>
      <c r="DU48" s="48">
        <f t="shared" si="116"/>
        <v>0</v>
      </c>
      <c r="DV48" s="47">
        <f t="shared" si="117"/>
        <v>0</v>
      </c>
      <c r="DW48" s="47">
        <f t="shared" si="118"/>
        <v>0</v>
      </c>
      <c r="DX48" s="46">
        <f t="shared" si="119"/>
        <v>0</v>
      </c>
      <c r="DY48" s="47">
        <f t="shared" si="120"/>
        <v>0</v>
      </c>
      <c r="DZ48" s="47">
        <f t="shared" si="121"/>
        <v>0</v>
      </c>
      <c r="EA48" s="47">
        <f t="shared" si="122"/>
        <v>0</v>
      </c>
      <c r="EB48" s="47">
        <f t="shared" si="123"/>
        <v>0</v>
      </c>
      <c r="EC48" s="47">
        <f t="shared" si="124"/>
        <v>0</v>
      </c>
      <c r="ED48" s="47">
        <f t="shared" si="125"/>
        <v>0</v>
      </c>
      <c r="EE48" s="47">
        <f t="shared" si="126"/>
        <v>0</v>
      </c>
      <c r="EF48" s="47">
        <f t="shared" si="127"/>
        <v>0</v>
      </c>
      <c r="EG48" s="47">
        <f t="shared" si="128"/>
        <v>0</v>
      </c>
      <c r="EH48" s="47">
        <f t="shared" si="129"/>
        <v>0</v>
      </c>
      <c r="EI48" s="47">
        <f t="shared" si="130"/>
        <v>0</v>
      </c>
      <c r="EJ48" s="47">
        <f t="shared" si="131"/>
        <v>0</v>
      </c>
      <c r="EK48" s="47">
        <f t="shared" si="132"/>
        <v>0</v>
      </c>
      <c r="EL48" s="47">
        <f t="shared" si="133"/>
        <v>0</v>
      </c>
      <c r="EM48" s="47">
        <f t="shared" si="134"/>
        <v>0</v>
      </c>
      <c r="EN48" s="47">
        <f t="shared" si="135"/>
        <v>0</v>
      </c>
      <c r="EO48" s="47">
        <f t="shared" si="136"/>
        <v>0</v>
      </c>
      <c r="EP48" s="47">
        <f t="shared" si="137"/>
        <v>0</v>
      </c>
      <c r="EQ48" s="48">
        <f t="shared" si="138"/>
        <v>0</v>
      </c>
      <c r="ER48" s="47">
        <f t="shared" si="139"/>
        <v>0</v>
      </c>
      <c r="ES48" s="47">
        <f t="shared" si="140"/>
        <v>0</v>
      </c>
      <c r="ET48" s="46">
        <f t="shared" si="141"/>
        <v>0</v>
      </c>
      <c r="EU48" s="47">
        <f t="shared" si="142"/>
        <v>0</v>
      </c>
      <c r="EV48" s="47">
        <f t="shared" si="143"/>
        <v>0</v>
      </c>
      <c r="EW48" s="47">
        <f t="shared" si="144"/>
        <v>0</v>
      </c>
      <c r="EX48" s="47">
        <f t="shared" si="145"/>
        <v>0</v>
      </c>
      <c r="EY48" s="47">
        <f t="shared" si="146"/>
        <v>0</v>
      </c>
      <c r="EZ48" s="47">
        <f t="shared" si="147"/>
        <v>0</v>
      </c>
      <c r="FA48" s="47">
        <f t="shared" si="148"/>
        <v>0</v>
      </c>
      <c r="FB48" s="47">
        <f t="shared" si="149"/>
        <v>0</v>
      </c>
      <c r="FC48" s="47">
        <f t="shared" si="150"/>
        <v>0</v>
      </c>
      <c r="FD48" s="47">
        <f t="shared" si="151"/>
        <v>0</v>
      </c>
      <c r="FE48" s="47">
        <f t="shared" si="152"/>
        <v>0</v>
      </c>
      <c r="FF48" s="47">
        <f t="shared" si="153"/>
        <v>0</v>
      </c>
      <c r="FG48" s="47">
        <f t="shared" si="154"/>
        <v>0</v>
      </c>
      <c r="FH48" s="47">
        <f t="shared" si="155"/>
        <v>0</v>
      </c>
      <c r="FI48" s="47">
        <f t="shared" si="156"/>
        <v>0</v>
      </c>
      <c r="FJ48" s="47">
        <f t="shared" si="157"/>
        <v>0</v>
      </c>
      <c r="FK48" s="47">
        <f t="shared" si="158"/>
        <v>0</v>
      </c>
      <c r="FL48" s="47">
        <f t="shared" si="159"/>
        <v>0</v>
      </c>
      <c r="FM48" s="48">
        <f t="shared" si="160"/>
        <v>0</v>
      </c>
      <c r="FN48" s="47">
        <f t="shared" si="161"/>
        <v>0</v>
      </c>
      <c r="FO48" s="47">
        <f t="shared" si="162"/>
        <v>0</v>
      </c>
      <c r="FP48" s="46">
        <f t="shared" si="163"/>
        <v>0</v>
      </c>
      <c r="FQ48" s="47">
        <f t="shared" si="164"/>
        <v>0</v>
      </c>
      <c r="FR48" s="47">
        <f t="shared" si="165"/>
        <v>0</v>
      </c>
      <c r="FS48" s="47">
        <f t="shared" si="166"/>
        <v>0</v>
      </c>
      <c r="FT48" s="47">
        <f t="shared" si="167"/>
        <v>0</v>
      </c>
      <c r="FU48" s="47">
        <f t="shared" si="168"/>
        <v>0</v>
      </c>
      <c r="FV48" s="47">
        <f t="shared" si="169"/>
        <v>0</v>
      </c>
      <c r="FW48" s="47">
        <f t="shared" si="170"/>
        <v>0</v>
      </c>
      <c r="FX48" s="47">
        <f t="shared" si="171"/>
        <v>0</v>
      </c>
      <c r="FY48" s="47">
        <f t="shared" si="172"/>
        <v>0</v>
      </c>
      <c r="FZ48" s="47">
        <f t="shared" si="173"/>
        <v>0</v>
      </c>
      <c r="GA48" s="47">
        <f t="shared" si="174"/>
        <v>0</v>
      </c>
      <c r="GB48" s="47">
        <f t="shared" si="175"/>
        <v>0</v>
      </c>
      <c r="GC48" s="47">
        <f t="shared" si="176"/>
        <v>0</v>
      </c>
      <c r="GD48" s="47">
        <f t="shared" si="177"/>
        <v>0</v>
      </c>
      <c r="GE48" s="47">
        <f t="shared" si="178"/>
        <v>0</v>
      </c>
      <c r="GF48" s="47">
        <f t="shared" si="179"/>
        <v>0</v>
      </c>
      <c r="GG48" s="47">
        <f t="shared" si="180"/>
        <v>0</v>
      </c>
      <c r="GH48" s="47">
        <f t="shared" si="181"/>
        <v>0</v>
      </c>
      <c r="GI48" s="48">
        <f t="shared" si="182"/>
        <v>0</v>
      </c>
      <c r="GJ48" s="47">
        <f t="shared" si="183"/>
        <v>0</v>
      </c>
      <c r="GK48" s="47">
        <f t="shared" si="184"/>
        <v>0</v>
      </c>
      <c r="GL48" s="46">
        <f t="shared" si="185"/>
        <v>0</v>
      </c>
      <c r="GM48" s="47">
        <f t="shared" si="186"/>
        <v>0</v>
      </c>
      <c r="GN48" s="47">
        <f t="shared" si="187"/>
        <v>0</v>
      </c>
      <c r="GO48" s="47">
        <f t="shared" si="188"/>
        <v>0</v>
      </c>
      <c r="GP48" s="47">
        <f t="shared" si="189"/>
        <v>0</v>
      </c>
      <c r="GQ48" s="47">
        <f t="shared" si="190"/>
        <v>0</v>
      </c>
      <c r="GR48" s="47">
        <f t="shared" si="191"/>
        <v>0</v>
      </c>
      <c r="GS48" s="47">
        <f t="shared" si="192"/>
        <v>0</v>
      </c>
      <c r="GT48" s="47">
        <f t="shared" si="193"/>
        <v>0</v>
      </c>
      <c r="GU48" s="47">
        <f t="shared" si="194"/>
        <v>0</v>
      </c>
      <c r="GV48" s="47">
        <f t="shared" si="195"/>
        <v>0</v>
      </c>
      <c r="GW48" s="47">
        <f t="shared" si="196"/>
        <v>0</v>
      </c>
      <c r="GX48" s="47">
        <f t="shared" si="197"/>
        <v>0</v>
      </c>
      <c r="GY48" s="47">
        <f t="shared" si="198"/>
        <v>0</v>
      </c>
      <c r="GZ48" s="47">
        <f t="shared" si="199"/>
        <v>0</v>
      </c>
      <c r="HA48" s="47">
        <f t="shared" si="200"/>
        <v>0</v>
      </c>
      <c r="HB48" s="47">
        <f t="shared" si="201"/>
        <v>0</v>
      </c>
      <c r="HC48" s="47">
        <f t="shared" si="202"/>
        <v>0</v>
      </c>
      <c r="HD48" s="47">
        <f t="shared" si="203"/>
        <v>0</v>
      </c>
      <c r="HE48" s="48">
        <f t="shared" si="204"/>
        <v>0</v>
      </c>
      <c r="HF48" s="47">
        <f t="shared" si="205"/>
        <v>0</v>
      </c>
      <c r="HG48" s="47">
        <f t="shared" si="206"/>
        <v>0</v>
      </c>
      <c r="HH48" s="46">
        <f t="shared" si="207"/>
        <v>0</v>
      </c>
      <c r="HI48" s="47">
        <f t="shared" si="208"/>
        <v>0</v>
      </c>
      <c r="HJ48" s="47">
        <f t="shared" si="209"/>
        <v>0</v>
      </c>
      <c r="HK48" s="47">
        <f t="shared" si="210"/>
        <v>0</v>
      </c>
      <c r="HL48" s="47">
        <f t="shared" si="211"/>
        <v>0</v>
      </c>
      <c r="HM48" s="47">
        <f t="shared" si="212"/>
        <v>0</v>
      </c>
      <c r="HN48" s="47">
        <f t="shared" si="213"/>
        <v>0</v>
      </c>
      <c r="HO48" s="47">
        <f t="shared" si="214"/>
        <v>0</v>
      </c>
      <c r="HP48" s="47">
        <f t="shared" si="215"/>
        <v>0</v>
      </c>
      <c r="HQ48" s="47">
        <f t="shared" si="216"/>
        <v>0</v>
      </c>
      <c r="HR48" s="47">
        <f t="shared" si="217"/>
        <v>0</v>
      </c>
      <c r="HS48" s="47">
        <f t="shared" si="218"/>
        <v>0</v>
      </c>
      <c r="HT48" s="47">
        <f t="shared" si="219"/>
        <v>0</v>
      </c>
      <c r="HU48" s="47">
        <f t="shared" si="220"/>
        <v>0</v>
      </c>
      <c r="HV48" s="47">
        <f t="shared" si="221"/>
        <v>0</v>
      </c>
      <c r="HW48" s="47">
        <f t="shared" si="222"/>
        <v>0</v>
      </c>
      <c r="HX48" s="47">
        <f t="shared" si="223"/>
        <v>0</v>
      </c>
      <c r="HY48" s="47">
        <f t="shared" si="224"/>
        <v>0</v>
      </c>
      <c r="HZ48" s="47">
        <f t="shared" si="225"/>
        <v>0</v>
      </c>
      <c r="IA48" s="48">
        <f t="shared" si="226"/>
        <v>0</v>
      </c>
      <c r="IB48" s="47">
        <f t="shared" si="227"/>
        <v>0</v>
      </c>
      <c r="IC48" s="47">
        <f t="shared" si="228"/>
        <v>0</v>
      </c>
      <c r="ID48" s="46">
        <f t="shared" si="229"/>
        <v>0</v>
      </c>
      <c r="IE48" s="47">
        <f t="shared" si="230"/>
        <v>0</v>
      </c>
      <c r="IF48" s="47">
        <f t="shared" si="231"/>
        <v>0</v>
      </c>
      <c r="IG48" s="47">
        <f t="shared" si="232"/>
        <v>0</v>
      </c>
      <c r="IH48" s="47">
        <f t="shared" si="233"/>
        <v>0</v>
      </c>
      <c r="II48" s="47">
        <f t="shared" si="234"/>
        <v>0</v>
      </c>
      <c r="IJ48" s="47">
        <f t="shared" si="235"/>
        <v>0</v>
      </c>
      <c r="IK48" s="47">
        <f t="shared" si="236"/>
        <v>0</v>
      </c>
      <c r="IL48" s="47">
        <f t="shared" si="237"/>
        <v>0</v>
      </c>
      <c r="IM48" s="47">
        <f t="shared" si="238"/>
        <v>0</v>
      </c>
      <c r="IN48" s="47">
        <f t="shared" si="239"/>
        <v>0</v>
      </c>
      <c r="IO48" s="47">
        <f t="shared" si="240"/>
        <v>0</v>
      </c>
      <c r="IP48" s="47">
        <f t="shared" si="241"/>
        <v>0</v>
      </c>
      <c r="IQ48" s="47">
        <f t="shared" si="242"/>
        <v>0</v>
      </c>
      <c r="IR48" s="47">
        <f t="shared" si="243"/>
        <v>0</v>
      </c>
      <c r="IS48" s="47">
        <f t="shared" si="244"/>
        <v>0</v>
      </c>
      <c r="IT48" s="47">
        <f t="shared" si="245"/>
        <v>0</v>
      </c>
      <c r="IU48" s="47">
        <f t="shared" si="246"/>
        <v>0</v>
      </c>
      <c r="IV48" s="47">
        <f t="shared" si="247"/>
        <v>0</v>
      </c>
      <c r="IW48" s="48">
        <f t="shared" si="248"/>
        <v>0</v>
      </c>
      <c r="IX48" s="47">
        <f t="shared" si="249"/>
        <v>0</v>
      </c>
      <c r="IY48" s="47">
        <f t="shared" si="250"/>
        <v>0</v>
      </c>
      <c r="IZ48" s="46">
        <f t="shared" si="251"/>
        <v>0</v>
      </c>
      <c r="JA48" s="47">
        <f t="shared" si="252"/>
        <v>0</v>
      </c>
      <c r="JB48" s="47">
        <f t="shared" si="253"/>
        <v>0</v>
      </c>
      <c r="JC48" s="47">
        <f t="shared" si="254"/>
        <v>0</v>
      </c>
      <c r="JD48" s="47">
        <f t="shared" si="255"/>
        <v>0</v>
      </c>
      <c r="JE48" s="47">
        <f t="shared" si="256"/>
        <v>0</v>
      </c>
      <c r="JF48" s="47">
        <f t="shared" si="257"/>
        <v>0</v>
      </c>
      <c r="JG48" s="47">
        <f t="shared" si="258"/>
        <v>0</v>
      </c>
      <c r="JH48" s="47">
        <f t="shared" si="259"/>
        <v>0</v>
      </c>
      <c r="JI48" s="47">
        <f t="shared" si="260"/>
        <v>0</v>
      </c>
      <c r="JJ48" s="47">
        <f t="shared" si="261"/>
        <v>0</v>
      </c>
      <c r="JK48" s="47">
        <f t="shared" si="262"/>
        <v>0</v>
      </c>
      <c r="JL48" s="47">
        <f t="shared" si="263"/>
        <v>0</v>
      </c>
      <c r="JM48" s="47">
        <f t="shared" si="264"/>
        <v>0</v>
      </c>
      <c r="JN48" s="47">
        <f t="shared" si="265"/>
        <v>0</v>
      </c>
      <c r="JO48" s="47">
        <f t="shared" si="266"/>
        <v>0</v>
      </c>
      <c r="JP48" s="47">
        <f t="shared" si="267"/>
        <v>0</v>
      </c>
      <c r="JQ48" s="47">
        <f t="shared" si="268"/>
        <v>0</v>
      </c>
      <c r="JR48" s="47">
        <f t="shared" si="269"/>
        <v>0</v>
      </c>
      <c r="JS48" s="48">
        <f t="shared" si="270"/>
        <v>0</v>
      </c>
      <c r="JT48" s="46">
        <f t="shared" si="271"/>
        <v>0</v>
      </c>
      <c r="JU48" s="48">
        <f t="shared" si="272"/>
        <v>0</v>
      </c>
    </row>
    <row r="49" spans="1:281" x14ac:dyDescent="0.25">
      <c r="A49" s="152"/>
      <c r="B49" s="386"/>
      <c r="C49" s="377"/>
      <c r="D49" s="378"/>
      <c r="E49" s="378"/>
      <c r="F49" s="378"/>
      <c r="G49" s="379"/>
      <c r="H49" s="397"/>
      <c r="I49" s="397"/>
      <c r="J49" s="97"/>
      <c r="K49" s="122">
        <f t="shared" ref="K49:K73" si="273">IF(OR(H49="Ass",H49="int",H49="ImF",H49="liv"),0,J49-J49/1.095)</f>
        <v>0</v>
      </c>
      <c r="L49" s="313">
        <f t="shared" ref="L49:L73" si="274">IF(OR(H49="Ass",H49="int",H49="ImF"),0,(J49-K49)/1.05*0.05)</f>
        <v>0</v>
      </c>
      <c r="M49" s="46">
        <f t="shared" ref="M49:M73" si="275">J49-K49-L49</f>
        <v>0</v>
      </c>
      <c r="N49" s="90">
        <f t="shared" si="64"/>
        <v>0</v>
      </c>
      <c r="O49" s="90">
        <f t="shared" si="65"/>
        <v>0</v>
      </c>
      <c r="P49" s="90">
        <f t="shared" si="66"/>
        <v>0</v>
      </c>
      <c r="Q49" s="90">
        <f t="shared" si="67"/>
        <v>0</v>
      </c>
      <c r="R49" s="408">
        <f t="shared" ref="R49:R66" si="276">MONTH(A49)</f>
        <v>1</v>
      </c>
      <c r="S49" s="46">
        <f t="shared" si="3"/>
        <v>0</v>
      </c>
      <c r="T49" s="47">
        <f t="shared" si="4"/>
        <v>0</v>
      </c>
      <c r="U49" s="47">
        <f t="shared" si="5"/>
        <v>0</v>
      </c>
      <c r="V49" s="47">
        <f t="shared" si="6"/>
        <v>0</v>
      </c>
      <c r="W49" s="47">
        <f t="shared" si="7"/>
        <v>0</v>
      </c>
      <c r="X49" s="47">
        <f t="shared" si="8"/>
        <v>0</v>
      </c>
      <c r="Y49" s="47">
        <f t="shared" si="9"/>
        <v>0</v>
      </c>
      <c r="Z49" s="47">
        <f t="shared" si="10"/>
        <v>0</v>
      </c>
      <c r="AA49" s="47">
        <f t="shared" si="11"/>
        <v>0</v>
      </c>
      <c r="AB49" s="47">
        <f t="shared" si="12"/>
        <v>0</v>
      </c>
      <c r="AC49" s="47">
        <f t="shared" si="13"/>
        <v>0</v>
      </c>
      <c r="AD49" s="47">
        <f t="shared" si="14"/>
        <v>0</v>
      </c>
      <c r="AE49" s="47">
        <f t="shared" si="15"/>
        <v>0</v>
      </c>
      <c r="AF49" s="47">
        <f t="shared" si="16"/>
        <v>0</v>
      </c>
      <c r="AG49" s="47">
        <f t="shared" si="17"/>
        <v>0</v>
      </c>
      <c r="AH49" s="47">
        <f t="shared" si="18"/>
        <v>0</v>
      </c>
      <c r="AI49" s="47">
        <f t="shared" si="19"/>
        <v>0</v>
      </c>
      <c r="AJ49" s="47">
        <f t="shared" si="20"/>
        <v>0</v>
      </c>
      <c r="AK49" s="47">
        <f t="shared" si="21"/>
        <v>0</v>
      </c>
      <c r="AL49" s="48">
        <f t="shared" si="22"/>
        <v>0</v>
      </c>
      <c r="AM49" s="47">
        <f t="shared" si="69"/>
        <v>0</v>
      </c>
      <c r="AN49" s="47">
        <f t="shared" si="70"/>
        <v>0</v>
      </c>
      <c r="AO49" s="46">
        <f t="shared" si="23"/>
        <v>0</v>
      </c>
      <c r="AP49" s="47">
        <f t="shared" si="24"/>
        <v>0</v>
      </c>
      <c r="AQ49" s="47">
        <f t="shared" si="25"/>
        <v>0</v>
      </c>
      <c r="AR49" s="47">
        <f t="shared" si="26"/>
        <v>0</v>
      </c>
      <c r="AS49" s="47">
        <f t="shared" si="27"/>
        <v>0</v>
      </c>
      <c r="AT49" s="47">
        <f t="shared" si="28"/>
        <v>0</v>
      </c>
      <c r="AU49" s="47">
        <f t="shared" si="29"/>
        <v>0</v>
      </c>
      <c r="AV49" s="47">
        <f t="shared" si="30"/>
        <v>0</v>
      </c>
      <c r="AW49" s="47">
        <f t="shared" si="31"/>
        <v>0</v>
      </c>
      <c r="AX49" s="47">
        <f t="shared" si="32"/>
        <v>0</v>
      </c>
      <c r="AY49" s="47">
        <f t="shared" si="33"/>
        <v>0</v>
      </c>
      <c r="AZ49" s="47">
        <f t="shared" si="34"/>
        <v>0</v>
      </c>
      <c r="BA49" s="47">
        <f t="shared" si="35"/>
        <v>0</v>
      </c>
      <c r="BB49" s="47">
        <f t="shared" si="36"/>
        <v>0</v>
      </c>
      <c r="BC49" s="47">
        <f t="shared" si="37"/>
        <v>0</v>
      </c>
      <c r="BD49" s="47">
        <f t="shared" si="38"/>
        <v>0</v>
      </c>
      <c r="BE49" s="47">
        <f t="shared" si="39"/>
        <v>0</v>
      </c>
      <c r="BF49" s="47">
        <f t="shared" si="40"/>
        <v>0</v>
      </c>
      <c r="BG49" s="48">
        <f t="shared" si="41"/>
        <v>0</v>
      </c>
      <c r="BH49" s="47">
        <f t="shared" si="71"/>
        <v>0</v>
      </c>
      <c r="BI49" s="47">
        <f t="shared" si="72"/>
        <v>0</v>
      </c>
      <c r="BJ49" s="46">
        <f t="shared" si="42"/>
        <v>0</v>
      </c>
      <c r="BK49" s="47">
        <f t="shared" si="43"/>
        <v>0</v>
      </c>
      <c r="BL49" s="47">
        <f t="shared" si="44"/>
        <v>0</v>
      </c>
      <c r="BM49" s="47">
        <f t="shared" si="45"/>
        <v>0</v>
      </c>
      <c r="BN49" s="47">
        <f t="shared" si="46"/>
        <v>0</v>
      </c>
      <c r="BO49" s="47">
        <f t="shared" si="47"/>
        <v>0</v>
      </c>
      <c r="BP49" s="47">
        <f t="shared" si="48"/>
        <v>0</v>
      </c>
      <c r="BQ49" s="47">
        <f t="shared" si="49"/>
        <v>0</v>
      </c>
      <c r="BR49" s="47">
        <f t="shared" si="50"/>
        <v>0</v>
      </c>
      <c r="BS49" s="47">
        <f t="shared" si="51"/>
        <v>0</v>
      </c>
      <c r="BT49" s="47">
        <f t="shared" si="52"/>
        <v>0</v>
      </c>
      <c r="BU49" s="47">
        <f t="shared" si="53"/>
        <v>0</v>
      </c>
      <c r="BV49" s="47">
        <f t="shared" si="54"/>
        <v>0</v>
      </c>
      <c r="BW49" s="47">
        <f t="shared" si="55"/>
        <v>0</v>
      </c>
      <c r="BX49" s="47">
        <f t="shared" si="56"/>
        <v>0</v>
      </c>
      <c r="BY49" s="47">
        <f t="shared" si="57"/>
        <v>0</v>
      </c>
      <c r="BZ49" s="47">
        <f t="shared" si="58"/>
        <v>0</v>
      </c>
      <c r="CA49" s="47">
        <f t="shared" si="59"/>
        <v>0</v>
      </c>
      <c r="CB49" s="47">
        <f t="shared" si="60"/>
        <v>0</v>
      </c>
      <c r="CC49" s="48">
        <f t="shared" si="61"/>
        <v>0</v>
      </c>
      <c r="CD49" s="47">
        <f t="shared" si="73"/>
        <v>0</v>
      </c>
      <c r="CE49" s="47">
        <f t="shared" si="74"/>
        <v>0</v>
      </c>
      <c r="CF49" s="46">
        <f t="shared" si="75"/>
        <v>0</v>
      </c>
      <c r="CG49" s="47">
        <f t="shared" si="76"/>
        <v>0</v>
      </c>
      <c r="CH49" s="47">
        <f t="shared" si="77"/>
        <v>0</v>
      </c>
      <c r="CI49" s="47">
        <f t="shared" si="78"/>
        <v>0</v>
      </c>
      <c r="CJ49" s="47">
        <f t="shared" si="79"/>
        <v>0</v>
      </c>
      <c r="CK49" s="47">
        <f t="shared" si="80"/>
        <v>0</v>
      </c>
      <c r="CL49" s="47">
        <f t="shared" si="81"/>
        <v>0</v>
      </c>
      <c r="CM49" s="47">
        <f t="shared" si="82"/>
        <v>0</v>
      </c>
      <c r="CN49" s="47">
        <f t="shared" si="83"/>
        <v>0</v>
      </c>
      <c r="CO49" s="47">
        <f t="shared" si="84"/>
        <v>0</v>
      </c>
      <c r="CP49" s="47">
        <f t="shared" si="85"/>
        <v>0</v>
      </c>
      <c r="CQ49" s="47">
        <f t="shared" si="86"/>
        <v>0</v>
      </c>
      <c r="CR49" s="47">
        <f t="shared" si="87"/>
        <v>0</v>
      </c>
      <c r="CS49" s="47">
        <f t="shared" si="88"/>
        <v>0</v>
      </c>
      <c r="CT49" s="47">
        <f t="shared" si="89"/>
        <v>0</v>
      </c>
      <c r="CU49" s="47">
        <f t="shared" si="90"/>
        <v>0</v>
      </c>
      <c r="CV49" s="47">
        <f t="shared" si="91"/>
        <v>0</v>
      </c>
      <c r="CW49" s="47">
        <f t="shared" si="92"/>
        <v>0</v>
      </c>
      <c r="CX49" s="47">
        <f t="shared" si="93"/>
        <v>0</v>
      </c>
      <c r="CY49" s="48">
        <f t="shared" si="94"/>
        <v>0</v>
      </c>
      <c r="CZ49" s="47">
        <f t="shared" si="95"/>
        <v>0</v>
      </c>
      <c r="DA49" s="47">
        <f t="shared" si="96"/>
        <v>0</v>
      </c>
      <c r="DB49" s="46">
        <f t="shared" si="97"/>
        <v>0</v>
      </c>
      <c r="DC49" s="47">
        <f t="shared" si="98"/>
        <v>0</v>
      </c>
      <c r="DD49" s="47">
        <f t="shared" si="99"/>
        <v>0</v>
      </c>
      <c r="DE49" s="47">
        <f t="shared" si="100"/>
        <v>0</v>
      </c>
      <c r="DF49" s="47">
        <f t="shared" si="101"/>
        <v>0</v>
      </c>
      <c r="DG49" s="47">
        <f t="shared" si="102"/>
        <v>0</v>
      </c>
      <c r="DH49" s="47">
        <f t="shared" si="103"/>
        <v>0</v>
      </c>
      <c r="DI49" s="47">
        <f t="shared" si="104"/>
        <v>0</v>
      </c>
      <c r="DJ49" s="47">
        <f t="shared" si="105"/>
        <v>0</v>
      </c>
      <c r="DK49" s="47">
        <f t="shared" si="106"/>
        <v>0</v>
      </c>
      <c r="DL49" s="47">
        <f t="shared" si="107"/>
        <v>0</v>
      </c>
      <c r="DM49" s="47">
        <f t="shared" si="108"/>
        <v>0</v>
      </c>
      <c r="DN49" s="47">
        <f t="shared" si="109"/>
        <v>0</v>
      </c>
      <c r="DO49" s="47">
        <f t="shared" si="110"/>
        <v>0</v>
      </c>
      <c r="DP49" s="47">
        <f t="shared" si="111"/>
        <v>0</v>
      </c>
      <c r="DQ49" s="47">
        <f t="shared" si="112"/>
        <v>0</v>
      </c>
      <c r="DR49" s="47">
        <f t="shared" si="113"/>
        <v>0</v>
      </c>
      <c r="DS49" s="47">
        <f t="shared" si="114"/>
        <v>0</v>
      </c>
      <c r="DT49" s="47">
        <f t="shared" si="115"/>
        <v>0</v>
      </c>
      <c r="DU49" s="48">
        <f t="shared" si="116"/>
        <v>0</v>
      </c>
      <c r="DV49" s="47">
        <f t="shared" si="117"/>
        <v>0</v>
      </c>
      <c r="DW49" s="47">
        <f t="shared" si="118"/>
        <v>0</v>
      </c>
      <c r="DX49" s="46">
        <f t="shared" si="119"/>
        <v>0</v>
      </c>
      <c r="DY49" s="47">
        <f t="shared" si="120"/>
        <v>0</v>
      </c>
      <c r="DZ49" s="47">
        <f t="shared" si="121"/>
        <v>0</v>
      </c>
      <c r="EA49" s="47">
        <f t="shared" si="122"/>
        <v>0</v>
      </c>
      <c r="EB49" s="47">
        <f t="shared" si="123"/>
        <v>0</v>
      </c>
      <c r="EC49" s="47">
        <f t="shared" si="124"/>
        <v>0</v>
      </c>
      <c r="ED49" s="47">
        <f t="shared" si="125"/>
        <v>0</v>
      </c>
      <c r="EE49" s="47">
        <f t="shared" si="126"/>
        <v>0</v>
      </c>
      <c r="EF49" s="47">
        <f t="shared" si="127"/>
        <v>0</v>
      </c>
      <c r="EG49" s="47">
        <f t="shared" si="128"/>
        <v>0</v>
      </c>
      <c r="EH49" s="47">
        <f t="shared" si="129"/>
        <v>0</v>
      </c>
      <c r="EI49" s="47">
        <f t="shared" si="130"/>
        <v>0</v>
      </c>
      <c r="EJ49" s="47">
        <f t="shared" si="131"/>
        <v>0</v>
      </c>
      <c r="EK49" s="47">
        <f t="shared" si="132"/>
        <v>0</v>
      </c>
      <c r="EL49" s="47">
        <f t="shared" si="133"/>
        <v>0</v>
      </c>
      <c r="EM49" s="47">
        <f t="shared" si="134"/>
        <v>0</v>
      </c>
      <c r="EN49" s="47">
        <f t="shared" si="135"/>
        <v>0</v>
      </c>
      <c r="EO49" s="47">
        <f t="shared" si="136"/>
        <v>0</v>
      </c>
      <c r="EP49" s="47">
        <f t="shared" si="137"/>
        <v>0</v>
      </c>
      <c r="EQ49" s="48">
        <f t="shared" si="138"/>
        <v>0</v>
      </c>
      <c r="ER49" s="47">
        <f t="shared" si="139"/>
        <v>0</v>
      </c>
      <c r="ES49" s="47">
        <f t="shared" si="140"/>
        <v>0</v>
      </c>
      <c r="ET49" s="46">
        <f t="shared" si="141"/>
        <v>0</v>
      </c>
      <c r="EU49" s="47">
        <f t="shared" si="142"/>
        <v>0</v>
      </c>
      <c r="EV49" s="47">
        <f t="shared" si="143"/>
        <v>0</v>
      </c>
      <c r="EW49" s="47">
        <f t="shared" si="144"/>
        <v>0</v>
      </c>
      <c r="EX49" s="47">
        <f t="shared" si="145"/>
        <v>0</v>
      </c>
      <c r="EY49" s="47">
        <f t="shared" si="146"/>
        <v>0</v>
      </c>
      <c r="EZ49" s="47">
        <f t="shared" si="147"/>
        <v>0</v>
      </c>
      <c r="FA49" s="47">
        <f t="shared" si="148"/>
        <v>0</v>
      </c>
      <c r="FB49" s="47">
        <f t="shared" si="149"/>
        <v>0</v>
      </c>
      <c r="FC49" s="47">
        <f t="shared" si="150"/>
        <v>0</v>
      </c>
      <c r="FD49" s="47">
        <f t="shared" si="151"/>
        <v>0</v>
      </c>
      <c r="FE49" s="47">
        <f t="shared" si="152"/>
        <v>0</v>
      </c>
      <c r="FF49" s="47">
        <f t="shared" si="153"/>
        <v>0</v>
      </c>
      <c r="FG49" s="47">
        <f t="shared" si="154"/>
        <v>0</v>
      </c>
      <c r="FH49" s="47">
        <f t="shared" si="155"/>
        <v>0</v>
      </c>
      <c r="FI49" s="47">
        <f t="shared" si="156"/>
        <v>0</v>
      </c>
      <c r="FJ49" s="47">
        <f t="shared" si="157"/>
        <v>0</v>
      </c>
      <c r="FK49" s="47">
        <f t="shared" si="158"/>
        <v>0</v>
      </c>
      <c r="FL49" s="47">
        <f t="shared" si="159"/>
        <v>0</v>
      </c>
      <c r="FM49" s="48">
        <f t="shared" si="160"/>
        <v>0</v>
      </c>
      <c r="FN49" s="47">
        <f t="shared" si="161"/>
        <v>0</v>
      </c>
      <c r="FO49" s="47">
        <f t="shared" si="162"/>
        <v>0</v>
      </c>
      <c r="FP49" s="46">
        <f t="shared" si="163"/>
        <v>0</v>
      </c>
      <c r="FQ49" s="47">
        <f t="shared" si="164"/>
        <v>0</v>
      </c>
      <c r="FR49" s="47">
        <f t="shared" si="165"/>
        <v>0</v>
      </c>
      <c r="FS49" s="47">
        <f t="shared" si="166"/>
        <v>0</v>
      </c>
      <c r="FT49" s="47">
        <f t="shared" si="167"/>
        <v>0</v>
      </c>
      <c r="FU49" s="47">
        <f t="shared" si="168"/>
        <v>0</v>
      </c>
      <c r="FV49" s="47">
        <f t="shared" si="169"/>
        <v>0</v>
      </c>
      <c r="FW49" s="47">
        <f t="shared" si="170"/>
        <v>0</v>
      </c>
      <c r="FX49" s="47">
        <f t="shared" si="171"/>
        <v>0</v>
      </c>
      <c r="FY49" s="47">
        <f t="shared" si="172"/>
        <v>0</v>
      </c>
      <c r="FZ49" s="47">
        <f t="shared" si="173"/>
        <v>0</v>
      </c>
      <c r="GA49" s="47">
        <f t="shared" si="174"/>
        <v>0</v>
      </c>
      <c r="GB49" s="47">
        <f t="shared" si="175"/>
        <v>0</v>
      </c>
      <c r="GC49" s="47">
        <f t="shared" si="176"/>
        <v>0</v>
      </c>
      <c r="GD49" s="47">
        <f t="shared" si="177"/>
        <v>0</v>
      </c>
      <c r="GE49" s="47">
        <f t="shared" si="178"/>
        <v>0</v>
      </c>
      <c r="GF49" s="47">
        <f t="shared" si="179"/>
        <v>0</v>
      </c>
      <c r="GG49" s="47">
        <f t="shared" si="180"/>
        <v>0</v>
      </c>
      <c r="GH49" s="47">
        <f t="shared" si="181"/>
        <v>0</v>
      </c>
      <c r="GI49" s="48">
        <f t="shared" si="182"/>
        <v>0</v>
      </c>
      <c r="GJ49" s="47">
        <f t="shared" si="183"/>
        <v>0</v>
      </c>
      <c r="GK49" s="47">
        <f t="shared" si="184"/>
        <v>0</v>
      </c>
      <c r="GL49" s="46">
        <f t="shared" si="185"/>
        <v>0</v>
      </c>
      <c r="GM49" s="47">
        <f t="shared" si="186"/>
        <v>0</v>
      </c>
      <c r="GN49" s="47">
        <f t="shared" si="187"/>
        <v>0</v>
      </c>
      <c r="GO49" s="47">
        <f t="shared" si="188"/>
        <v>0</v>
      </c>
      <c r="GP49" s="47">
        <f t="shared" si="189"/>
        <v>0</v>
      </c>
      <c r="GQ49" s="47">
        <f t="shared" si="190"/>
        <v>0</v>
      </c>
      <c r="GR49" s="47">
        <f t="shared" si="191"/>
        <v>0</v>
      </c>
      <c r="GS49" s="47">
        <f t="shared" si="192"/>
        <v>0</v>
      </c>
      <c r="GT49" s="47">
        <f t="shared" si="193"/>
        <v>0</v>
      </c>
      <c r="GU49" s="47">
        <f t="shared" si="194"/>
        <v>0</v>
      </c>
      <c r="GV49" s="47">
        <f t="shared" si="195"/>
        <v>0</v>
      </c>
      <c r="GW49" s="47">
        <f t="shared" si="196"/>
        <v>0</v>
      </c>
      <c r="GX49" s="47">
        <f t="shared" si="197"/>
        <v>0</v>
      </c>
      <c r="GY49" s="47">
        <f t="shared" si="198"/>
        <v>0</v>
      </c>
      <c r="GZ49" s="47">
        <f t="shared" si="199"/>
        <v>0</v>
      </c>
      <c r="HA49" s="47">
        <f t="shared" si="200"/>
        <v>0</v>
      </c>
      <c r="HB49" s="47">
        <f t="shared" si="201"/>
        <v>0</v>
      </c>
      <c r="HC49" s="47">
        <f t="shared" si="202"/>
        <v>0</v>
      </c>
      <c r="HD49" s="47">
        <f t="shared" si="203"/>
        <v>0</v>
      </c>
      <c r="HE49" s="48">
        <f t="shared" si="204"/>
        <v>0</v>
      </c>
      <c r="HF49" s="47">
        <f t="shared" si="205"/>
        <v>0</v>
      </c>
      <c r="HG49" s="47">
        <f t="shared" si="206"/>
        <v>0</v>
      </c>
      <c r="HH49" s="46">
        <f t="shared" si="207"/>
        <v>0</v>
      </c>
      <c r="HI49" s="47">
        <f t="shared" si="208"/>
        <v>0</v>
      </c>
      <c r="HJ49" s="47">
        <f t="shared" si="209"/>
        <v>0</v>
      </c>
      <c r="HK49" s="47">
        <f t="shared" si="210"/>
        <v>0</v>
      </c>
      <c r="HL49" s="47">
        <f t="shared" si="211"/>
        <v>0</v>
      </c>
      <c r="HM49" s="47">
        <f t="shared" si="212"/>
        <v>0</v>
      </c>
      <c r="HN49" s="47">
        <f t="shared" si="213"/>
        <v>0</v>
      </c>
      <c r="HO49" s="47">
        <f t="shared" si="214"/>
        <v>0</v>
      </c>
      <c r="HP49" s="47">
        <f t="shared" si="215"/>
        <v>0</v>
      </c>
      <c r="HQ49" s="47">
        <f t="shared" si="216"/>
        <v>0</v>
      </c>
      <c r="HR49" s="47">
        <f t="shared" si="217"/>
        <v>0</v>
      </c>
      <c r="HS49" s="47">
        <f t="shared" si="218"/>
        <v>0</v>
      </c>
      <c r="HT49" s="47">
        <f t="shared" si="219"/>
        <v>0</v>
      </c>
      <c r="HU49" s="47">
        <f t="shared" si="220"/>
        <v>0</v>
      </c>
      <c r="HV49" s="47">
        <f t="shared" si="221"/>
        <v>0</v>
      </c>
      <c r="HW49" s="47">
        <f t="shared" si="222"/>
        <v>0</v>
      </c>
      <c r="HX49" s="47">
        <f t="shared" si="223"/>
        <v>0</v>
      </c>
      <c r="HY49" s="47">
        <f t="shared" si="224"/>
        <v>0</v>
      </c>
      <c r="HZ49" s="47">
        <f t="shared" si="225"/>
        <v>0</v>
      </c>
      <c r="IA49" s="48">
        <f t="shared" si="226"/>
        <v>0</v>
      </c>
      <c r="IB49" s="47">
        <f t="shared" si="227"/>
        <v>0</v>
      </c>
      <c r="IC49" s="47">
        <f t="shared" si="228"/>
        <v>0</v>
      </c>
      <c r="ID49" s="46">
        <f t="shared" si="229"/>
        <v>0</v>
      </c>
      <c r="IE49" s="47">
        <f t="shared" si="230"/>
        <v>0</v>
      </c>
      <c r="IF49" s="47">
        <f t="shared" si="231"/>
        <v>0</v>
      </c>
      <c r="IG49" s="47">
        <f t="shared" si="232"/>
        <v>0</v>
      </c>
      <c r="IH49" s="47">
        <f t="shared" si="233"/>
        <v>0</v>
      </c>
      <c r="II49" s="47">
        <f t="shared" si="234"/>
        <v>0</v>
      </c>
      <c r="IJ49" s="47">
        <f t="shared" si="235"/>
        <v>0</v>
      </c>
      <c r="IK49" s="47">
        <f t="shared" si="236"/>
        <v>0</v>
      </c>
      <c r="IL49" s="47">
        <f t="shared" si="237"/>
        <v>0</v>
      </c>
      <c r="IM49" s="47">
        <f t="shared" si="238"/>
        <v>0</v>
      </c>
      <c r="IN49" s="47">
        <f t="shared" si="239"/>
        <v>0</v>
      </c>
      <c r="IO49" s="47">
        <f t="shared" si="240"/>
        <v>0</v>
      </c>
      <c r="IP49" s="47">
        <f t="shared" si="241"/>
        <v>0</v>
      </c>
      <c r="IQ49" s="47">
        <f t="shared" si="242"/>
        <v>0</v>
      </c>
      <c r="IR49" s="47">
        <f t="shared" si="243"/>
        <v>0</v>
      </c>
      <c r="IS49" s="47">
        <f t="shared" si="244"/>
        <v>0</v>
      </c>
      <c r="IT49" s="47">
        <f t="shared" si="245"/>
        <v>0</v>
      </c>
      <c r="IU49" s="47">
        <f t="shared" si="246"/>
        <v>0</v>
      </c>
      <c r="IV49" s="47">
        <f t="shared" si="247"/>
        <v>0</v>
      </c>
      <c r="IW49" s="48">
        <f t="shared" si="248"/>
        <v>0</v>
      </c>
      <c r="IX49" s="47">
        <f t="shared" si="249"/>
        <v>0</v>
      </c>
      <c r="IY49" s="47">
        <f t="shared" si="250"/>
        <v>0</v>
      </c>
      <c r="IZ49" s="46">
        <f t="shared" si="251"/>
        <v>0</v>
      </c>
      <c r="JA49" s="47">
        <f t="shared" si="252"/>
        <v>0</v>
      </c>
      <c r="JB49" s="47">
        <f t="shared" si="253"/>
        <v>0</v>
      </c>
      <c r="JC49" s="47">
        <f t="shared" si="254"/>
        <v>0</v>
      </c>
      <c r="JD49" s="47">
        <f t="shared" si="255"/>
        <v>0</v>
      </c>
      <c r="JE49" s="47">
        <f t="shared" si="256"/>
        <v>0</v>
      </c>
      <c r="JF49" s="47">
        <f t="shared" si="257"/>
        <v>0</v>
      </c>
      <c r="JG49" s="47">
        <f t="shared" si="258"/>
        <v>0</v>
      </c>
      <c r="JH49" s="47">
        <f t="shared" si="259"/>
        <v>0</v>
      </c>
      <c r="JI49" s="47">
        <f t="shared" si="260"/>
        <v>0</v>
      </c>
      <c r="JJ49" s="47">
        <f t="shared" si="261"/>
        <v>0</v>
      </c>
      <c r="JK49" s="47">
        <f t="shared" si="262"/>
        <v>0</v>
      </c>
      <c r="JL49" s="47">
        <f t="shared" si="263"/>
        <v>0</v>
      </c>
      <c r="JM49" s="47">
        <f t="shared" si="264"/>
        <v>0</v>
      </c>
      <c r="JN49" s="47">
        <f t="shared" si="265"/>
        <v>0</v>
      </c>
      <c r="JO49" s="47">
        <f t="shared" si="266"/>
        <v>0</v>
      </c>
      <c r="JP49" s="47">
        <f t="shared" si="267"/>
        <v>0</v>
      </c>
      <c r="JQ49" s="47">
        <f t="shared" si="268"/>
        <v>0</v>
      </c>
      <c r="JR49" s="47">
        <f t="shared" si="269"/>
        <v>0</v>
      </c>
      <c r="JS49" s="48">
        <f t="shared" si="270"/>
        <v>0</v>
      </c>
      <c r="JT49" s="46">
        <f t="shared" si="271"/>
        <v>0</v>
      </c>
      <c r="JU49" s="48">
        <f t="shared" si="272"/>
        <v>0</v>
      </c>
    </row>
    <row r="50" spans="1:281" x14ac:dyDescent="0.25">
      <c r="A50" s="152"/>
      <c r="B50" s="386"/>
      <c r="C50" s="377"/>
      <c r="D50" s="378"/>
      <c r="E50" s="378"/>
      <c r="F50" s="378"/>
      <c r="G50" s="379"/>
      <c r="H50" s="397"/>
      <c r="I50" s="397"/>
      <c r="J50" s="97"/>
      <c r="K50" s="122">
        <f t="shared" si="273"/>
        <v>0</v>
      </c>
      <c r="L50" s="313">
        <f t="shared" si="274"/>
        <v>0</v>
      </c>
      <c r="M50" s="46">
        <f t="shared" si="275"/>
        <v>0</v>
      </c>
      <c r="N50" s="90">
        <f t="shared" si="64"/>
        <v>0</v>
      </c>
      <c r="O50" s="90">
        <f t="shared" si="65"/>
        <v>0</v>
      </c>
      <c r="P50" s="90">
        <f t="shared" si="66"/>
        <v>0</v>
      </c>
      <c r="Q50" s="90">
        <f t="shared" si="67"/>
        <v>0</v>
      </c>
      <c r="R50" s="408">
        <f t="shared" si="276"/>
        <v>1</v>
      </c>
      <c r="S50" s="46">
        <f t="shared" si="3"/>
        <v>0</v>
      </c>
      <c r="T50" s="47">
        <f t="shared" si="4"/>
        <v>0</v>
      </c>
      <c r="U50" s="47">
        <f t="shared" si="5"/>
        <v>0</v>
      </c>
      <c r="V50" s="47">
        <f t="shared" si="6"/>
        <v>0</v>
      </c>
      <c r="W50" s="47">
        <f t="shared" si="7"/>
        <v>0</v>
      </c>
      <c r="X50" s="47">
        <f t="shared" si="8"/>
        <v>0</v>
      </c>
      <c r="Y50" s="47">
        <f t="shared" si="9"/>
        <v>0</v>
      </c>
      <c r="Z50" s="47">
        <f t="shared" si="10"/>
        <v>0</v>
      </c>
      <c r="AA50" s="47">
        <f t="shared" si="11"/>
        <v>0</v>
      </c>
      <c r="AB50" s="47">
        <f t="shared" si="12"/>
        <v>0</v>
      </c>
      <c r="AC50" s="47">
        <f t="shared" si="13"/>
        <v>0</v>
      </c>
      <c r="AD50" s="47">
        <f t="shared" si="14"/>
        <v>0</v>
      </c>
      <c r="AE50" s="47">
        <f t="shared" si="15"/>
        <v>0</v>
      </c>
      <c r="AF50" s="47">
        <f t="shared" si="16"/>
        <v>0</v>
      </c>
      <c r="AG50" s="47">
        <f t="shared" si="17"/>
        <v>0</v>
      </c>
      <c r="AH50" s="47">
        <f t="shared" si="18"/>
        <v>0</v>
      </c>
      <c r="AI50" s="47">
        <f t="shared" si="19"/>
        <v>0</v>
      </c>
      <c r="AJ50" s="47">
        <f t="shared" si="20"/>
        <v>0</v>
      </c>
      <c r="AK50" s="47">
        <f t="shared" si="21"/>
        <v>0</v>
      </c>
      <c r="AL50" s="48">
        <f t="shared" si="22"/>
        <v>0</v>
      </c>
      <c r="AM50" s="47">
        <f t="shared" si="69"/>
        <v>0</v>
      </c>
      <c r="AN50" s="47">
        <f t="shared" si="70"/>
        <v>0</v>
      </c>
      <c r="AO50" s="46">
        <f t="shared" si="23"/>
        <v>0</v>
      </c>
      <c r="AP50" s="47">
        <f t="shared" si="24"/>
        <v>0</v>
      </c>
      <c r="AQ50" s="47">
        <f t="shared" si="25"/>
        <v>0</v>
      </c>
      <c r="AR50" s="47">
        <f t="shared" si="26"/>
        <v>0</v>
      </c>
      <c r="AS50" s="47">
        <f t="shared" si="27"/>
        <v>0</v>
      </c>
      <c r="AT50" s="47">
        <f t="shared" si="28"/>
        <v>0</v>
      </c>
      <c r="AU50" s="47">
        <f t="shared" si="29"/>
        <v>0</v>
      </c>
      <c r="AV50" s="47">
        <f t="shared" si="30"/>
        <v>0</v>
      </c>
      <c r="AW50" s="47">
        <f t="shared" si="31"/>
        <v>0</v>
      </c>
      <c r="AX50" s="47">
        <f t="shared" si="32"/>
        <v>0</v>
      </c>
      <c r="AY50" s="47">
        <f t="shared" si="33"/>
        <v>0</v>
      </c>
      <c r="AZ50" s="47">
        <f t="shared" si="34"/>
        <v>0</v>
      </c>
      <c r="BA50" s="47">
        <f t="shared" si="35"/>
        <v>0</v>
      </c>
      <c r="BB50" s="47">
        <f t="shared" si="36"/>
        <v>0</v>
      </c>
      <c r="BC50" s="47">
        <f t="shared" si="37"/>
        <v>0</v>
      </c>
      <c r="BD50" s="47">
        <f t="shared" si="38"/>
        <v>0</v>
      </c>
      <c r="BE50" s="47">
        <f t="shared" si="39"/>
        <v>0</v>
      </c>
      <c r="BF50" s="47">
        <f t="shared" si="40"/>
        <v>0</v>
      </c>
      <c r="BG50" s="48">
        <f t="shared" si="41"/>
        <v>0</v>
      </c>
      <c r="BH50" s="47">
        <f t="shared" si="71"/>
        <v>0</v>
      </c>
      <c r="BI50" s="47">
        <f t="shared" si="72"/>
        <v>0</v>
      </c>
      <c r="BJ50" s="46">
        <f t="shared" si="42"/>
        <v>0</v>
      </c>
      <c r="BK50" s="47">
        <f t="shared" si="43"/>
        <v>0</v>
      </c>
      <c r="BL50" s="47">
        <f t="shared" si="44"/>
        <v>0</v>
      </c>
      <c r="BM50" s="47">
        <f t="shared" si="45"/>
        <v>0</v>
      </c>
      <c r="BN50" s="47">
        <f t="shared" si="46"/>
        <v>0</v>
      </c>
      <c r="BO50" s="47">
        <f t="shared" si="47"/>
        <v>0</v>
      </c>
      <c r="BP50" s="47">
        <f t="shared" si="48"/>
        <v>0</v>
      </c>
      <c r="BQ50" s="47">
        <f t="shared" si="49"/>
        <v>0</v>
      </c>
      <c r="BR50" s="47">
        <f t="shared" si="50"/>
        <v>0</v>
      </c>
      <c r="BS50" s="47">
        <f t="shared" si="51"/>
        <v>0</v>
      </c>
      <c r="BT50" s="47">
        <f t="shared" si="52"/>
        <v>0</v>
      </c>
      <c r="BU50" s="47">
        <f t="shared" si="53"/>
        <v>0</v>
      </c>
      <c r="BV50" s="47">
        <f t="shared" si="54"/>
        <v>0</v>
      </c>
      <c r="BW50" s="47">
        <f t="shared" si="55"/>
        <v>0</v>
      </c>
      <c r="BX50" s="47">
        <f t="shared" si="56"/>
        <v>0</v>
      </c>
      <c r="BY50" s="47">
        <f t="shared" si="57"/>
        <v>0</v>
      </c>
      <c r="BZ50" s="47">
        <f t="shared" si="58"/>
        <v>0</v>
      </c>
      <c r="CA50" s="47">
        <f t="shared" si="59"/>
        <v>0</v>
      </c>
      <c r="CB50" s="47">
        <f t="shared" si="60"/>
        <v>0</v>
      </c>
      <c r="CC50" s="48">
        <f t="shared" si="61"/>
        <v>0</v>
      </c>
      <c r="CD50" s="47">
        <f t="shared" si="73"/>
        <v>0</v>
      </c>
      <c r="CE50" s="47">
        <f t="shared" si="74"/>
        <v>0</v>
      </c>
      <c r="CF50" s="46">
        <f t="shared" si="75"/>
        <v>0</v>
      </c>
      <c r="CG50" s="47">
        <f t="shared" si="76"/>
        <v>0</v>
      </c>
      <c r="CH50" s="47">
        <f t="shared" si="77"/>
        <v>0</v>
      </c>
      <c r="CI50" s="47">
        <f t="shared" si="78"/>
        <v>0</v>
      </c>
      <c r="CJ50" s="47">
        <f t="shared" si="79"/>
        <v>0</v>
      </c>
      <c r="CK50" s="47">
        <f t="shared" si="80"/>
        <v>0</v>
      </c>
      <c r="CL50" s="47">
        <f t="shared" si="81"/>
        <v>0</v>
      </c>
      <c r="CM50" s="47">
        <f t="shared" si="82"/>
        <v>0</v>
      </c>
      <c r="CN50" s="47">
        <f t="shared" si="83"/>
        <v>0</v>
      </c>
      <c r="CO50" s="47">
        <f t="shared" si="84"/>
        <v>0</v>
      </c>
      <c r="CP50" s="47">
        <f t="shared" si="85"/>
        <v>0</v>
      </c>
      <c r="CQ50" s="47">
        <f t="shared" si="86"/>
        <v>0</v>
      </c>
      <c r="CR50" s="47">
        <f t="shared" si="87"/>
        <v>0</v>
      </c>
      <c r="CS50" s="47">
        <f t="shared" si="88"/>
        <v>0</v>
      </c>
      <c r="CT50" s="47">
        <f t="shared" si="89"/>
        <v>0</v>
      </c>
      <c r="CU50" s="47">
        <f t="shared" si="90"/>
        <v>0</v>
      </c>
      <c r="CV50" s="47">
        <f t="shared" si="91"/>
        <v>0</v>
      </c>
      <c r="CW50" s="47">
        <f t="shared" si="92"/>
        <v>0</v>
      </c>
      <c r="CX50" s="47">
        <f t="shared" si="93"/>
        <v>0</v>
      </c>
      <c r="CY50" s="48">
        <f t="shared" si="94"/>
        <v>0</v>
      </c>
      <c r="CZ50" s="47">
        <f t="shared" si="95"/>
        <v>0</v>
      </c>
      <c r="DA50" s="47">
        <f t="shared" si="96"/>
        <v>0</v>
      </c>
      <c r="DB50" s="46">
        <f t="shared" si="97"/>
        <v>0</v>
      </c>
      <c r="DC50" s="47">
        <f t="shared" si="98"/>
        <v>0</v>
      </c>
      <c r="DD50" s="47">
        <f t="shared" si="99"/>
        <v>0</v>
      </c>
      <c r="DE50" s="47">
        <f t="shared" si="100"/>
        <v>0</v>
      </c>
      <c r="DF50" s="47">
        <f t="shared" si="101"/>
        <v>0</v>
      </c>
      <c r="DG50" s="47">
        <f t="shared" si="102"/>
        <v>0</v>
      </c>
      <c r="DH50" s="47">
        <f t="shared" si="103"/>
        <v>0</v>
      </c>
      <c r="DI50" s="47">
        <f t="shared" si="104"/>
        <v>0</v>
      </c>
      <c r="DJ50" s="47">
        <f t="shared" si="105"/>
        <v>0</v>
      </c>
      <c r="DK50" s="47">
        <f t="shared" si="106"/>
        <v>0</v>
      </c>
      <c r="DL50" s="47">
        <f t="shared" si="107"/>
        <v>0</v>
      </c>
      <c r="DM50" s="47">
        <f t="shared" si="108"/>
        <v>0</v>
      </c>
      <c r="DN50" s="47">
        <f t="shared" si="109"/>
        <v>0</v>
      </c>
      <c r="DO50" s="47">
        <f t="shared" si="110"/>
        <v>0</v>
      </c>
      <c r="DP50" s="47">
        <f t="shared" si="111"/>
        <v>0</v>
      </c>
      <c r="DQ50" s="47">
        <f t="shared" si="112"/>
        <v>0</v>
      </c>
      <c r="DR50" s="47">
        <f t="shared" si="113"/>
        <v>0</v>
      </c>
      <c r="DS50" s="47">
        <f t="shared" si="114"/>
        <v>0</v>
      </c>
      <c r="DT50" s="47">
        <f t="shared" si="115"/>
        <v>0</v>
      </c>
      <c r="DU50" s="48">
        <f t="shared" si="116"/>
        <v>0</v>
      </c>
      <c r="DV50" s="47">
        <f t="shared" si="117"/>
        <v>0</v>
      </c>
      <c r="DW50" s="47">
        <f t="shared" si="118"/>
        <v>0</v>
      </c>
      <c r="DX50" s="46">
        <f t="shared" si="119"/>
        <v>0</v>
      </c>
      <c r="DY50" s="47">
        <f t="shared" si="120"/>
        <v>0</v>
      </c>
      <c r="DZ50" s="47">
        <f t="shared" si="121"/>
        <v>0</v>
      </c>
      <c r="EA50" s="47">
        <f t="shared" si="122"/>
        <v>0</v>
      </c>
      <c r="EB50" s="47">
        <f t="shared" si="123"/>
        <v>0</v>
      </c>
      <c r="EC50" s="47">
        <f t="shared" si="124"/>
        <v>0</v>
      </c>
      <c r="ED50" s="47">
        <f t="shared" si="125"/>
        <v>0</v>
      </c>
      <c r="EE50" s="47">
        <f t="shared" si="126"/>
        <v>0</v>
      </c>
      <c r="EF50" s="47">
        <f t="shared" si="127"/>
        <v>0</v>
      </c>
      <c r="EG50" s="47">
        <f t="shared" si="128"/>
        <v>0</v>
      </c>
      <c r="EH50" s="47">
        <f t="shared" si="129"/>
        <v>0</v>
      </c>
      <c r="EI50" s="47">
        <f t="shared" si="130"/>
        <v>0</v>
      </c>
      <c r="EJ50" s="47">
        <f t="shared" si="131"/>
        <v>0</v>
      </c>
      <c r="EK50" s="47">
        <f t="shared" si="132"/>
        <v>0</v>
      </c>
      <c r="EL50" s="47">
        <f t="shared" si="133"/>
        <v>0</v>
      </c>
      <c r="EM50" s="47">
        <f t="shared" si="134"/>
        <v>0</v>
      </c>
      <c r="EN50" s="47">
        <f t="shared" si="135"/>
        <v>0</v>
      </c>
      <c r="EO50" s="47">
        <f t="shared" si="136"/>
        <v>0</v>
      </c>
      <c r="EP50" s="47">
        <f t="shared" si="137"/>
        <v>0</v>
      </c>
      <c r="EQ50" s="48">
        <f t="shared" si="138"/>
        <v>0</v>
      </c>
      <c r="ER50" s="47">
        <f t="shared" si="139"/>
        <v>0</v>
      </c>
      <c r="ES50" s="47">
        <f t="shared" si="140"/>
        <v>0</v>
      </c>
      <c r="ET50" s="46">
        <f t="shared" si="141"/>
        <v>0</v>
      </c>
      <c r="EU50" s="47">
        <f t="shared" si="142"/>
        <v>0</v>
      </c>
      <c r="EV50" s="47">
        <f t="shared" si="143"/>
        <v>0</v>
      </c>
      <c r="EW50" s="47">
        <f t="shared" si="144"/>
        <v>0</v>
      </c>
      <c r="EX50" s="47">
        <f t="shared" si="145"/>
        <v>0</v>
      </c>
      <c r="EY50" s="47">
        <f t="shared" si="146"/>
        <v>0</v>
      </c>
      <c r="EZ50" s="47">
        <f t="shared" si="147"/>
        <v>0</v>
      </c>
      <c r="FA50" s="47">
        <f t="shared" si="148"/>
        <v>0</v>
      </c>
      <c r="FB50" s="47">
        <f t="shared" si="149"/>
        <v>0</v>
      </c>
      <c r="FC50" s="47">
        <f t="shared" si="150"/>
        <v>0</v>
      </c>
      <c r="FD50" s="47">
        <f t="shared" si="151"/>
        <v>0</v>
      </c>
      <c r="FE50" s="47">
        <f t="shared" si="152"/>
        <v>0</v>
      </c>
      <c r="FF50" s="47">
        <f t="shared" si="153"/>
        <v>0</v>
      </c>
      <c r="FG50" s="47">
        <f t="shared" si="154"/>
        <v>0</v>
      </c>
      <c r="FH50" s="47">
        <f t="shared" si="155"/>
        <v>0</v>
      </c>
      <c r="FI50" s="47">
        <f t="shared" si="156"/>
        <v>0</v>
      </c>
      <c r="FJ50" s="47">
        <f t="shared" si="157"/>
        <v>0</v>
      </c>
      <c r="FK50" s="47">
        <f t="shared" si="158"/>
        <v>0</v>
      </c>
      <c r="FL50" s="47">
        <f t="shared" si="159"/>
        <v>0</v>
      </c>
      <c r="FM50" s="48">
        <f t="shared" si="160"/>
        <v>0</v>
      </c>
      <c r="FN50" s="47">
        <f t="shared" si="161"/>
        <v>0</v>
      </c>
      <c r="FO50" s="47">
        <f t="shared" si="162"/>
        <v>0</v>
      </c>
      <c r="FP50" s="46">
        <f t="shared" si="163"/>
        <v>0</v>
      </c>
      <c r="FQ50" s="47">
        <f t="shared" si="164"/>
        <v>0</v>
      </c>
      <c r="FR50" s="47">
        <f t="shared" si="165"/>
        <v>0</v>
      </c>
      <c r="FS50" s="47">
        <f t="shared" si="166"/>
        <v>0</v>
      </c>
      <c r="FT50" s="47">
        <f t="shared" si="167"/>
        <v>0</v>
      </c>
      <c r="FU50" s="47">
        <f t="shared" si="168"/>
        <v>0</v>
      </c>
      <c r="FV50" s="47">
        <f t="shared" si="169"/>
        <v>0</v>
      </c>
      <c r="FW50" s="47">
        <f t="shared" si="170"/>
        <v>0</v>
      </c>
      <c r="FX50" s="47">
        <f t="shared" si="171"/>
        <v>0</v>
      </c>
      <c r="FY50" s="47">
        <f t="shared" si="172"/>
        <v>0</v>
      </c>
      <c r="FZ50" s="47">
        <f t="shared" si="173"/>
        <v>0</v>
      </c>
      <c r="GA50" s="47">
        <f t="shared" si="174"/>
        <v>0</v>
      </c>
      <c r="GB50" s="47">
        <f t="shared" si="175"/>
        <v>0</v>
      </c>
      <c r="GC50" s="47">
        <f t="shared" si="176"/>
        <v>0</v>
      </c>
      <c r="GD50" s="47">
        <f t="shared" si="177"/>
        <v>0</v>
      </c>
      <c r="GE50" s="47">
        <f t="shared" si="178"/>
        <v>0</v>
      </c>
      <c r="GF50" s="47">
        <f t="shared" si="179"/>
        <v>0</v>
      </c>
      <c r="GG50" s="47">
        <f t="shared" si="180"/>
        <v>0</v>
      </c>
      <c r="GH50" s="47">
        <f t="shared" si="181"/>
        <v>0</v>
      </c>
      <c r="GI50" s="48">
        <f t="shared" si="182"/>
        <v>0</v>
      </c>
      <c r="GJ50" s="47">
        <f t="shared" si="183"/>
        <v>0</v>
      </c>
      <c r="GK50" s="47">
        <f t="shared" si="184"/>
        <v>0</v>
      </c>
      <c r="GL50" s="46">
        <f t="shared" si="185"/>
        <v>0</v>
      </c>
      <c r="GM50" s="47">
        <f t="shared" si="186"/>
        <v>0</v>
      </c>
      <c r="GN50" s="47">
        <f t="shared" si="187"/>
        <v>0</v>
      </c>
      <c r="GO50" s="47">
        <f t="shared" si="188"/>
        <v>0</v>
      </c>
      <c r="GP50" s="47">
        <f t="shared" si="189"/>
        <v>0</v>
      </c>
      <c r="GQ50" s="47">
        <f t="shared" si="190"/>
        <v>0</v>
      </c>
      <c r="GR50" s="47">
        <f t="shared" si="191"/>
        <v>0</v>
      </c>
      <c r="GS50" s="47">
        <f t="shared" si="192"/>
        <v>0</v>
      </c>
      <c r="GT50" s="47">
        <f t="shared" si="193"/>
        <v>0</v>
      </c>
      <c r="GU50" s="47">
        <f t="shared" si="194"/>
        <v>0</v>
      </c>
      <c r="GV50" s="47">
        <f t="shared" si="195"/>
        <v>0</v>
      </c>
      <c r="GW50" s="47">
        <f t="shared" si="196"/>
        <v>0</v>
      </c>
      <c r="GX50" s="47">
        <f t="shared" si="197"/>
        <v>0</v>
      </c>
      <c r="GY50" s="47">
        <f t="shared" si="198"/>
        <v>0</v>
      </c>
      <c r="GZ50" s="47">
        <f t="shared" si="199"/>
        <v>0</v>
      </c>
      <c r="HA50" s="47">
        <f t="shared" si="200"/>
        <v>0</v>
      </c>
      <c r="HB50" s="47">
        <f t="shared" si="201"/>
        <v>0</v>
      </c>
      <c r="HC50" s="47">
        <f t="shared" si="202"/>
        <v>0</v>
      </c>
      <c r="HD50" s="47">
        <f t="shared" si="203"/>
        <v>0</v>
      </c>
      <c r="HE50" s="48">
        <f t="shared" si="204"/>
        <v>0</v>
      </c>
      <c r="HF50" s="47">
        <f t="shared" si="205"/>
        <v>0</v>
      </c>
      <c r="HG50" s="47">
        <f t="shared" si="206"/>
        <v>0</v>
      </c>
      <c r="HH50" s="46">
        <f t="shared" si="207"/>
        <v>0</v>
      </c>
      <c r="HI50" s="47">
        <f t="shared" si="208"/>
        <v>0</v>
      </c>
      <c r="HJ50" s="47">
        <f t="shared" si="209"/>
        <v>0</v>
      </c>
      <c r="HK50" s="47">
        <f t="shared" si="210"/>
        <v>0</v>
      </c>
      <c r="HL50" s="47">
        <f t="shared" si="211"/>
        <v>0</v>
      </c>
      <c r="HM50" s="47">
        <f t="shared" si="212"/>
        <v>0</v>
      </c>
      <c r="HN50" s="47">
        <f t="shared" si="213"/>
        <v>0</v>
      </c>
      <c r="HO50" s="47">
        <f t="shared" si="214"/>
        <v>0</v>
      </c>
      <c r="HP50" s="47">
        <f t="shared" si="215"/>
        <v>0</v>
      </c>
      <c r="HQ50" s="47">
        <f t="shared" si="216"/>
        <v>0</v>
      </c>
      <c r="HR50" s="47">
        <f t="shared" si="217"/>
        <v>0</v>
      </c>
      <c r="HS50" s="47">
        <f t="shared" si="218"/>
        <v>0</v>
      </c>
      <c r="HT50" s="47">
        <f t="shared" si="219"/>
        <v>0</v>
      </c>
      <c r="HU50" s="47">
        <f t="shared" si="220"/>
        <v>0</v>
      </c>
      <c r="HV50" s="47">
        <f t="shared" si="221"/>
        <v>0</v>
      </c>
      <c r="HW50" s="47">
        <f t="shared" si="222"/>
        <v>0</v>
      </c>
      <c r="HX50" s="47">
        <f t="shared" si="223"/>
        <v>0</v>
      </c>
      <c r="HY50" s="47">
        <f t="shared" si="224"/>
        <v>0</v>
      </c>
      <c r="HZ50" s="47">
        <f t="shared" si="225"/>
        <v>0</v>
      </c>
      <c r="IA50" s="48">
        <f t="shared" si="226"/>
        <v>0</v>
      </c>
      <c r="IB50" s="47">
        <f t="shared" si="227"/>
        <v>0</v>
      </c>
      <c r="IC50" s="47">
        <f t="shared" si="228"/>
        <v>0</v>
      </c>
      <c r="ID50" s="46">
        <f t="shared" si="229"/>
        <v>0</v>
      </c>
      <c r="IE50" s="47">
        <f t="shared" si="230"/>
        <v>0</v>
      </c>
      <c r="IF50" s="47">
        <f t="shared" si="231"/>
        <v>0</v>
      </c>
      <c r="IG50" s="47">
        <f t="shared" si="232"/>
        <v>0</v>
      </c>
      <c r="IH50" s="47">
        <f t="shared" si="233"/>
        <v>0</v>
      </c>
      <c r="II50" s="47">
        <f t="shared" si="234"/>
        <v>0</v>
      </c>
      <c r="IJ50" s="47">
        <f t="shared" si="235"/>
        <v>0</v>
      </c>
      <c r="IK50" s="47">
        <f t="shared" si="236"/>
        <v>0</v>
      </c>
      <c r="IL50" s="47">
        <f t="shared" si="237"/>
        <v>0</v>
      </c>
      <c r="IM50" s="47">
        <f t="shared" si="238"/>
        <v>0</v>
      </c>
      <c r="IN50" s="47">
        <f t="shared" si="239"/>
        <v>0</v>
      </c>
      <c r="IO50" s="47">
        <f t="shared" si="240"/>
        <v>0</v>
      </c>
      <c r="IP50" s="47">
        <f t="shared" si="241"/>
        <v>0</v>
      </c>
      <c r="IQ50" s="47">
        <f t="shared" si="242"/>
        <v>0</v>
      </c>
      <c r="IR50" s="47">
        <f t="shared" si="243"/>
        <v>0</v>
      </c>
      <c r="IS50" s="47">
        <f t="shared" si="244"/>
        <v>0</v>
      </c>
      <c r="IT50" s="47">
        <f t="shared" si="245"/>
        <v>0</v>
      </c>
      <c r="IU50" s="47">
        <f t="shared" si="246"/>
        <v>0</v>
      </c>
      <c r="IV50" s="47">
        <f t="shared" si="247"/>
        <v>0</v>
      </c>
      <c r="IW50" s="48">
        <f t="shared" si="248"/>
        <v>0</v>
      </c>
      <c r="IX50" s="47">
        <f t="shared" si="249"/>
        <v>0</v>
      </c>
      <c r="IY50" s="47">
        <f t="shared" si="250"/>
        <v>0</v>
      </c>
      <c r="IZ50" s="46">
        <f t="shared" si="251"/>
        <v>0</v>
      </c>
      <c r="JA50" s="47">
        <f t="shared" si="252"/>
        <v>0</v>
      </c>
      <c r="JB50" s="47">
        <f t="shared" si="253"/>
        <v>0</v>
      </c>
      <c r="JC50" s="47">
        <f t="shared" si="254"/>
        <v>0</v>
      </c>
      <c r="JD50" s="47">
        <f t="shared" si="255"/>
        <v>0</v>
      </c>
      <c r="JE50" s="47">
        <f t="shared" si="256"/>
        <v>0</v>
      </c>
      <c r="JF50" s="47">
        <f t="shared" si="257"/>
        <v>0</v>
      </c>
      <c r="JG50" s="47">
        <f t="shared" si="258"/>
        <v>0</v>
      </c>
      <c r="JH50" s="47">
        <f t="shared" si="259"/>
        <v>0</v>
      </c>
      <c r="JI50" s="47">
        <f t="shared" si="260"/>
        <v>0</v>
      </c>
      <c r="JJ50" s="47">
        <f t="shared" si="261"/>
        <v>0</v>
      </c>
      <c r="JK50" s="47">
        <f t="shared" si="262"/>
        <v>0</v>
      </c>
      <c r="JL50" s="47">
        <f t="shared" si="263"/>
        <v>0</v>
      </c>
      <c r="JM50" s="47">
        <f t="shared" si="264"/>
        <v>0</v>
      </c>
      <c r="JN50" s="47">
        <f t="shared" si="265"/>
        <v>0</v>
      </c>
      <c r="JO50" s="47">
        <f t="shared" si="266"/>
        <v>0</v>
      </c>
      <c r="JP50" s="47">
        <f t="shared" si="267"/>
        <v>0</v>
      </c>
      <c r="JQ50" s="47">
        <f t="shared" si="268"/>
        <v>0</v>
      </c>
      <c r="JR50" s="47">
        <f t="shared" si="269"/>
        <v>0</v>
      </c>
      <c r="JS50" s="48">
        <f t="shared" si="270"/>
        <v>0</v>
      </c>
      <c r="JT50" s="46">
        <f t="shared" si="271"/>
        <v>0</v>
      </c>
      <c r="JU50" s="48">
        <f t="shared" si="272"/>
        <v>0</v>
      </c>
    </row>
    <row r="51" spans="1:281" x14ac:dyDescent="0.25">
      <c r="A51" s="152"/>
      <c r="B51" s="386"/>
      <c r="C51" s="377"/>
      <c r="D51" s="378"/>
      <c r="E51" s="378"/>
      <c r="F51" s="378"/>
      <c r="G51" s="379"/>
      <c r="H51" s="397"/>
      <c r="I51" s="397"/>
      <c r="J51" s="97"/>
      <c r="K51" s="122">
        <f t="shared" si="273"/>
        <v>0</v>
      </c>
      <c r="L51" s="313">
        <f t="shared" si="274"/>
        <v>0</v>
      </c>
      <c r="M51" s="46">
        <f t="shared" si="275"/>
        <v>0</v>
      </c>
      <c r="N51" s="90">
        <f t="shared" si="64"/>
        <v>0</v>
      </c>
      <c r="O51" s="90">
        <f t="shared" si="65"/>
        <v>0</v>
      </c>
      <c r="P51" s="90">
        <f t="shared" si="66"/>
        <v>0</v>
      </c>
      <c r="Q51" s="90">
        <f t="shared" si="67"/>
        <v>0</v>
      </c>
      <c r="R51" s="408">
        <f t="shared" si="276"/>
        <v>1</v>
      </c>
      <c r="S51" s="46">
        <f t="shared" si="3"/>
        <v>0</v>
      </c>
      <c r="T51" s="47">
        <f t="shared" si="4"/>
        <v>0</v>
      </c>
      <c r="U51" s="47">
        <f t="shared" si="5"/>
        <v>0</v>
      </c>
      <c r="V51" s="47">
        <f t="shared" si="6"/>
        <v>0</v>
      </c>
      <c r="W51" s="47">
        <f t="shared" si="7"/>
        <v>0</v>
      </c>
      <c r="X51" s="47">
        <f t="shared" si="8"/>
        <v>0</v>
      </c>
      <c r="Y51" s="47">
        <f t="shared" si="9"/>
        <v>0</v>
      </c>
      <c r="Z51" s="47">
        <f t="shared" si="10"/>
        <v>0</v>
      </c>
      <c r="AA51" s="47">
        <f t="shared" si="11"/>
        <v>0</v>
      </c>
      <c r="AB51" s="47">
        <f t="shared" si="12"/>
        <v>0</v>
      </c>
      <c r="AC51" s="47">
        <f t="shared" si="13"/>
        <v>0</v>
      </c>
      <c r="AD51" s="47">
        <f t="shared" si="14"/>
        <v>0</v>
      </c>
      <c r="AE51" s="47">
        <f t="shared" si="15"/>
        <v>0</v>
      </c>
      <c r="AF51" s="47">
        <f t="shared" si="16"/>
        <v>0</v>
      </c>
      <c r="AG51" s="47">
        <f t="shared" si="17"/>
        <v>0</v>
      </c>
      <c r="AH51" s="47">
        <f t="shared" si="18"/>
        <v>0</v>
      </c>
      <c r="AI51" s="47">
        <f t="shared" si="19"/>
        <v>0</v>
      </c>
      <c r="AJ51" s="47">
        <f t="shared" si="20"/>
        <v>0</v>
      </c>
      <c r="AK51" s="47">
        <f t="shared" si="21"/>
        <v>0</v>
      </c>
      <c r="AL51" s="48">
        <f t="shared" si="22"/>
        <v>0</v>
      </c>
      <c r="AM51" s="47">
        <f t="shared" si="69"/>
        <v>0</v>
      </c>
      <c r="AN51" s="47">
        <f t="shared" si="70"/>
        <v>0</v>
      </c>
      <c r="AO51" s="46">
        <f t="shared" si="23"/>
        <v>0</v>
      </c>
      <c r="AP51" s="47">
        <f t="shared" si="24"/>
        <v>0</v>
      </c>
      <c r="AQ51" s="47">
        <f t="shared" si="25"/>
        <v>0</v>
      </c>
      <c r="AR51" s="47">
        <f t="shared" si="26"/>
        <v>0</v>
      </c>
      <c r="AS51" s="47">
        <f t="shared" si="27"/>
        <v>0</v>
      </c>
      <c r="AT51" s="47">
        <f t="shared" si="28"/>
        <v>0</v>
      </c>
      <c r="AU51" s="47">
        <f t="shared" si="29"/>
        <v>0</v>
      </c>
      <c r="AV51" s="47">
        <f t="shared" si="30"/>
        <v>0</v>
      </c>
      <c r="AW51" s="47">
        <f t="shared" si="31"/>
        <v>0</v>
      </c>
      <c r="AX51" s="47">
        <f t="shared" si="32"/>
        <v>0</v>
      </c>
      <c r="AY51" s="47">
        <f t="shared" si="33"/>
        <v>0</v>
      </c>
      <c r="AZ51" s="47">
        <f t="shared" si="34"/>
        <v>0</v>
      </c>
      <c r="BA51" s="47">
        <f t="shared" si="35"/>
        <v>0</v>
      </c>
      <c r="BB51" s="47">
        <f t="shared" si="36"/>
        <v>0</v>
      </c>
      <c r="BC51" s="47">
        <f t="shared" si="37"/>
        <v>0</v>
      </c>
      <c r="BD51" s="47">
        <f t="shared" si="38"/>
        <v>0</v>
      </c>
      <c r="BE51" s="47">
        <f t="shared" si="39"/>
        <v>0</v>
      </c>
      <c r="BF51" s="47">
        <f t="shared" si="40"/>
        <v>0</v>
      </c>
      <c r="BG51" s="48">
        <f t="shared" si="41"/>
        <v>0</v>
      </c>
      <c r="BH51" s="47">
        <f t="shared" si="71"/>
        <v>0</v>
      </c>
      <c r="BI51" s="47">
        <f t="shared" si="72"/>
        <v>0</v>
      </c>
      <c r="BJ51" s="46">
        <f t="shared" si="42"/>
        <v>0</v>
      </c>
      <c r="BK51" s="47">
        <f t="shared" si="43"/>
        <v>0</v>
      </c>
      <c r="BL51" s="47">
        <f t="shared" si="44"/>
        <v>0</v>
      </c>
      <c r="BM51" s="47">
        <f t="shared" si="45"/>
        <v>0</v>
      </c>
      <c r="BN51" s="47">
        <f t="shared" si="46"/>
        <v>0</v>
      </c>
      <c r="BO51" s="47">
        <f t="shared" si="47"/>
        <v>0</v>
      </c>
      <c r="BP51" s="47">
        <f t="shared" si="48"/>
        <v>0</v>
      </c>
      <c r="BQ51" s="47">
        <f t="shared" si="49"/>
        <v>0</v>
      </c>
      <c r="BR51" s="47">
        <f t="shared" si="50"/>
        <v>0</v>
      </c>
      <c r="BS51" s="47">
        <f t="shared" si="51"/>
        <v>0</v>
      </c>
      <c r="BT51" s="47">
        <f t="shared" si="52"/>
        <v>0</v>
      </c>
      <c r="BU51" s="47">
        <f t="shared" si="53"/>
        <v>0</v>
      </c>
      <c r="BV51" s="47">
        <f t="shared" si="54"/>
        <v>0</v>
      </c>
      <c r="BW51" s="47">
        <f t="shared" si="55"/>
        <v>0</v>
      </c>
      <c r="BX51" s="47">
        <f t="shared" si="56"/>
        <v>0</v>
      </c>
      <c r="BY51" s="47">
        <f t="shared" si="57"/>
        <v>0</v>
      </c>
      <c r="BZ51" s="47">
        <f t="shared" si="58"/>
        <v>0</v>
      </c>
      <c r="CA51" s="47">
        <f t="shared" si="59"/>
        <v>0</v>
      </c>
      <c r="CB51" s="47">
        <f t="shared" si="60"/>
        <v>0</v>
      </c>
      <c r="CC51" s="48">
        <f t="shared" si="61"/>
        <v>0</v>
      </c>
      <c r="CD51" s="47">
        <f t="shared" si="73"/>
        <v>0</v>
      </c>
      <c r="CE51" s="47">
        <f t="shared" si="74"/>
        <v>0</v>
      </c>
      <c r="CF51" s="46">
        <f t="shared" si="75"/>
        <v>0</v>
      </c>
      <c r="CG51" s="47">
        <f t="shared" si="76"/>
        <v>0</v>
      </c>
      <c r="CH51" s="47">
        <f t="shared" si="77"/>
        <v>0</v>
      </c>
      <c r="CI51" s="47">
        <f t="shared" si="78"/>
        <v>0</v>
      </c>
      <c r="CJ51" s="47">
        <f t="shared" si="79"/>
        <v>0</v>
      </c>
      <c r="CK51" s="47">
        <f t="shared" si="80"/>
        <v>0</v>
      </c>
      <c r="CL51" s="47">
        <f t="shared" si="81"/>
        <v>0</v>
      </c>
      <c r="CM51" s="47">
        <f t="shared" si="82"/>
        <v>0</v>
      </c>
      <c r="CN51" s="47">
        <f t="shared" si="83"/>
        <v>0</v>
      </c>
      <c r="CO51" s="47">
        <f t="shared" si="84"/>
        <v>0</v>
      </c>
      <c r="CP51" s="47">
        <f t="shared" si="85"/>
        <v>0</v>
      </c>
      <c r="CQ51" s="47">
        <f t="shared" si="86"/>
        <v>0</v>
      </c>
      <c r="CR51" s="47">
        <f t="shared" si="87"/>
        <v>0</v>
      </c>
      <c r="CS51" s="47">
        <f t="shared" si="88"/>
        <v>0</v>
      </c>
      <c r="CT51" s="47">
        <f t="shared" si="89"/>
        <v>0</v>
      </c>
      <c r="CU51" s="47">
        <f t="shared" si="90"/>
        <v>0</v>
      </c>
      <c r="CV51" s="47">
        <f t="shared" si="91"/>
        <v>0</v>
      </c>
      <c r="CW51" s="47">
        <f t="shared" si="92"/>
        <v>0</v>
      </c>
      <c r="CX51" s="47">
        <f t="shared" si="93"/>
        <v>0</v>
      </c>
      <c r="CY51" s="48">
        <f t="shared" si="94"/>
        <v>0</v>
      </c>
      <c r="CZ51" s="47">
        <f t="shared" si="95"/>
        <v>0</v>
      </c>
      <c r="DA51" s="47">
        <f t="shared" si="96"/>
        <v>0</v>
      </c>
      <c r="DB51" s="46">
        <f t="shared" si="97"/>
        <v>0</v>
      </c>
      <c r="DC51" s="47">
        <f t="shared" si="98"/>
        <v>0</v>
      </c>
      <c r="DD51" s="47">
        <f t="shared" si="99"/>
        <v>0</v>
      </c>
      <c r="DE51" s="47">
        <f t="shared" si="100"/>
        <v>0</v>
      </c>
      <c r="DF51" s="47">
        <f t="shared" si="101"/>
        <v>0</v>
      </c>
      <c r="DG51" s="47">
        <f t="shared" si="102"/>
        <v>0</v>
      </c>
      <c r="DH51" s="47">
        <f t="shared" si="103"/>
        <v>0</v>
      </c>
      <c r="DI51" s="47">
        <f t="shared" si="104"/>
        <v>0</v>
      </c>
      <c r="DJ51" s="47">
        <f t="shared" si="105"/>
        <v>0</v>
      </c>
      <c r="DK51" s="47">
        <f t="shared" si="106"/>
        <v>0</v>
      </c>
      <c r="DL51" s="47">
        <f t="shared" si="107"/>
        <v>0</v>
      </c>
      <c r="DM51" s="47">
        <f t="shared" si="108"/>
        <v>0</v>
      </c>
      <c r="DN51" s="47">
        <f t="shared" si="109"/>
        <v>0</v>
      </c>
      <c r="DO51" s="47">
        <f t="shared" si="110"/>
        <v>0</v>
      </c>
      <c r="DP51" s="47">
        <f t="shared" si="111"/>
        <v>0</v>
      </c>
      <c r="DQ51" s="47">
        <f t="shared" si="112"/>
        <v>0</v>
      </c>
      <c r="DR51" s="47">
        <f t="shared" si="113"/>
        <v>0</v>
      </c>
      <c r="DS51" s="47">
        <f t="shared" si="114"/>
        <v>0</v>
      </c>
      <c r="DT51" s="47">
        <f t="shared" si="115"/>
        <v>0</v>
      </c>
      <c r="DU51" s="48">
        <f t="shared" si="116"/>
        <v>0</v>
      </c>
      <c r="DV51" s="47">
        <f t="shared" si="117"/>
        <v>0</v>
      </c>
      <c r="DW51" s="47">
        <f t="shared" si="118"/>
        <v>0</v>
      </c>
      <c r="DX51" s="46">
        <f t="shared" si="119"/>
        <v>0</v>
      </c>
      <c r="DY51" s="47">
        <f t="shared" si="120"/>
        <v>0</v>
      </c>
      <c r="DZ51" s="47">
        <f t="shared" si="121"/>
        <v>0</v>
      </c>
      <c r="EA51" s="47">
        <f t="shared" si="122"/>
        <v>0</v>
      </c>
      <c r="EB51" s="47">
        <f t="shared" si="123"/>
        <v>0</v>
      </c>
      <c r="EC51" s="47">
        <f t="shared" si="124"/>
        <v>0</v>
      </c>
      <c r="ED51" s="47">
        <f t="shared" si="125"/>
        <v>0</v>
      </c>
      <c r="EE51" s="47">
        <f t="shared" si="126"/>
        <v>0</v>
      </c>
      <c r="EF51" s="47">
        <f t="shared" si="127"/>
        <v>0</v>
      </c>
      <c r="EG51" s="47">
        <f t="shared" si="128"/>
        <v>0</v>
      </c>
      <c r="EH51" s="47">
        <f t="shared" si="129"/>
        <v>0</v>
      </c>
      <c r="EI51" s="47">
        <f t="shared" si="130"/>
        <v>0</v>
      </c>
      <c r="EJ51" s="47">
        <f t="shared" si="131"/>
        <v>0</v>
      </c>
      <c r="EK51" s="47">
        <f t="shared" si="132"/>
        <v>0</v>
      </c>
      <c r="EL51" s="47">
        <f t="shared" si="133"/>
        <v>0</v>
      </c>
      <c r="EM51" s="47">
        <f t="shared" si="134"/>
        <v>0</v>
      </c>
      <c r="EN51" s="47">
        <f t="shared" si="135"/>
        <v>0</v>
      </c>
      <c r="EO51" s="47">
        <f t="shared" si="136"/>
        <v>0</v>
      </c>
      <c r="EP51" s="47">
        <f t="shared" si="137"/>
        <v>0</v>
      </c>
      <c r="EQ51" s="48">
        <f t="shared" si="138"/>
        <v>0</v>
      </c>
      <c r="ER51" s="47">
        <f t="shared" si="139"/>
        <v>0</v>
      </c>
      <c r="ES51" s="47">
        <f t="shared" si="140"/>
        <v>0</v>
      </c>
      <c r="ET51" s="46">
        <f t="shared" si="141"/>
        <v>0</v>
      </c>
      <c r="EU51" s="47">
        <f t="shared" si="142"/>
        <v>0</v>
      </c>
      <c r="EV51" s="47">
        <f t="shared" si="143"/>
        <v>0</v>
      </c>
      <c r="EW51" s="47">
        <f t="shared" si="144"/>
        <v>0</v>
      </c>
      <c r="EX51" s="47">
        <f t="shared" si="145"/>
        <v>0</v>
      </c>
      <c r="EY51" s="47">
        <f t="shared" si="146"/>
        <v>0</v>
      </c>
      <c r="EZ51" s="47">
        <f t="shared" si="147"/>
        <v>0</v>
      </c>
      <c r="FA51" s="47">
        <f t="shared" si="148"/>
        <v>0</v>
      </c>
      <c r="FB51" s="47">
        <f t="shared" si="149"/>
        <v>0</v>
      </c>
      <c r="FC51" s="47">
        <f t="shared" si="150"/>
        <v>0</v>
      </c>
      <c r="FD51" s="47">
        <f t="shared" si="151"/>
        <v>0</v>
      </c>
      <c r="FE51" s="47">
        <f t="shared" si="152"/>
        <v>0</v>
      </c>
      <c r="FF51" s="47">
        <f t="shared" si="153"/>
        <v>0</v>
      </c>
      <c r="FG51" s="47">
        <f t="shared" si="154"/>
        <v>0</v>
      </c>
      <c r="FH51" s="47">
        <f t="shared" si="155"/>
        <v>0</v>
      </c>
      <c r="FI51" s="47">
        <f t="shared" si="156"/>
        <v>0</v>
      </c>
      <c r="FJ51" s="47">
        <f t="shared" si="157"/>
        <v>0</v>
      </c>
      <c r="FK51" s="47">
        <f t="shared" si="158"/>
        <v>0</v>
      </c>
      <c r="FL51" s="47">
        <f t="shared" si="159"/>
        <v>0</v>
      </c>
      <c r="FM51" s="48">
        <f t="shared" si="160"/>
        <v>0</v>
      </c>
      <c r="FN51" s="47">
        <f t="shared" si="161"/>
        <v>0</v>
      </c>
      <c r="FO51" s="47">
        <f t="shared" si="162"/>
        <v>0</v>
      </c>
      <c r="FP51" s="46">
        <f t="shared" si="163"/>
        <v>0</v>
      </c>
      <c r="FQ51" s="47">
        <f t="shared" si="164"/>
        <v>0</v>
      </c>
      <c r="FR51" s="47">
        <f t="shared" si="165"/>
        <v>0</v>
      </c>
      <c r="FS51" s="47">
        <f t="shared" si="166"/>
        <v>0</v>
      </c>
      <c r="FT51" s="47">
        <f t="shared" si="167"/>
        <v>0</v>
      </c>
      <c r="FU51" s="47">
        <f t="shared" si="168"/>
        <v>0</v>
      </c>
      <c r="FV51" s="47">
        <f t="shared" si="169"/>
        <v>0</v>
      </c>
      <c r="FW51" s="47">
        <f t="shared" si="170"/>
        <v>0</v>
      </c>
      <c r="FX51" s="47">
        <f t="shared" si="171"/>
        <v>0</v>
      </c>
      <c r="FY51" s="47">
        <f t="shared" si="172"/>
        <v>0</v>
      </c>
      <c r="FZ51" s="47">
        <f t="shared" si="173"/>
        <v>0</v>
      </c>
      <c r="GA51" s="47">
        <f t="shared" si="174"/>
        <v>0</v>
      </c>
      <c r="GB51" s="47">
        <f t="shared" si="175"/>
        <v>0</v>
      </c>
      <c r="GC51" s="47">
        <f t="shared" si="176"/>
        <v>0</v>
      </c>
      <c r="GD51" s="47">
        <f t="shared" si="177"/>
        <v>0</v>
      </c>
      <c r="GE51" s="47">
        <f t="shared" si="178"/>
        <v>0</v>
      </c>
      <c r="GF51" s="47">
        <f t="shared" si="179"/>
        <v>0</v>
      </c>
      <c r="GG51" s="47">
        <f t="shared" si="180"/>
        <v>0</v>
      </c>
      <c r="GH51" s="47">
        <f t="shared" si="181"/>
        <v>0</v>
      </c>
      <c r="GI51" s="48">
        <f t="shared" si="182"/>
        <v>0</v>
      </c>
      <c r="GJ51" s="47">
        <f t="shared" si="183"/>
        <v>0</v>
      </c>
      <c r="GK51" s="47">
        <f t="shared" si="184"/>
        <v>0</v>
      </c>
      <c r="GL51" s="46">
        <f t="shared" si="185"/>
        <v>0</v>
      </c>
      <c r="GM51" s="47">
        <f t="shared" si="186"/>
        <v>0</v>
      </c>
      <c r="GN51" s="47">
        <f t="shared" si="187"/>
        <v>0</v>
      </c>
      <c r="GO51" s="47">
        <f t="shared" si="188"/>
        <v>0</v>
      </c>
      <c r="GP51" s="47">
        <f t="shared" si="189"/>
        <v>0</v>
      </c>
      <c r="GQ51" s="47">
        <f t="shared" si="190"/>
        <v>0</v>
      </c>
      <c r="GR51" s="47">
        <f t="shared" si="191"/>
        <v>0</v>
      </c>
      <c r="GS51" s="47">
        <f t="shared" si="192"/>
        <v>0</v>
      </c>
      <c r="GT51" s="47">
        <f t="shared" si="193"/>
        <v>0</v>
      </c>
      <c r="GU51" s="47">
        <f t="shared" si="194"/>
        <v>0</v>
      </c>
      <c r="GV51" s="47">
        <f t="shared" si="195"/>
        <v>0</v>
      </c>
      <c r="GW51" s="47">
        <f t="shared" si="196"/>
        <v>0</v>
      </c>
      <c r="GX51" s="47">
        <f t="shared" si="197"/>
        <v>0</v>
      </c>
      <c r="GY51" s="47">
        <f t="shared" si="198"/>
        <v>0</v>
      </c>
      <c r="GZ51" s="47">
        <f t="shared" si="199"/>
        <v>0</v>
      </c>
      <c r="HA51" s="47">
        <f t="shared" si="200"/>
        <v>0</v>
      </c>
      <c r="HB51" s="47">
        <f t="shared" si="201"/>
        <v>0</v>
      </c>
      <c r="HC51" s="47">
        <f t="shared" si="202"/>
        <v>0</v>
      </c>
      <c r="HD51" s="47">
        <f t="shared" si="203"/>
        <v>0</v>
      </c>
      <c r="HE51" s="48">
        <f t="shared" si="204"/>
        <v>0</v>
      </c>
      <c r="HF51" s="47">
        <f t="shared" si="205"/>
        <v>0</v>
      </c>
      <c r="HG51" s="47">
        <f t="shared" si="206"/>
        <v>0</v>
      </c>
      <c r="HH51" s="46">
        <f t="shared" si="207"/>
        <v>0</v>
      </c>
      <c r="HI51" s="47">
        <f t="shared" si="208"/>
        <v>0</v>
      </c>
      <c r="HJ51" s="47">
        <f t="shared" si="209"/>
        <v>0</v>
      </c>
      <c r="HK51" s="47">
        <f t="shared" si="210"/>
        <v>0</v>
      </c>
      <c r="HL51" s="47">
        <f t="shared" si="211"/>
        <v>0</v>
      </c>
      <c r="HM51" s="47">
        <f t="shared" si="212"/>
        <v>0</v>
      </c>
      <c r="HN51" s="47">
        <f t="shared" si="213"/>
        <v>0</v>
      </c>
      <c r="HO51" s="47">
        <f t="shared" si="214"/>
        <v>0</v>
      </c>
      <c r="HP51" s="47">
        <f t="shared" si="215"/>
        <v>0</v>
      </c>
      <c r="HQ51" s="47">
        <f t="shared" si="216"/>
        <v>0</v>
      </c>
      <c r="HR51" s="47">
        <f t="shared" si="217"/>
        <v>0</v>
      </c>
      <c r="HS51" s="47">
        <f t="shared" si="218"/>
        <v>0</v>
      </c>
      <c r="HT51" s="47">
        <f t="shared" si="219"/>
        <v>0</v>
      </c>
      <c r="HU51" s="47">
        <f t="shared" si="220"/>
        <v>0</v>
      </c>
      <c r="HV51" s="47">
        <f t="shared" si="221"/>
        <v>0</v>
      </c>
      <c r="HW51" s="47">
        <f t="shared" si="222"/>
        <v>0</v>
      </c>
      <c r="HX51" s="47">
        <f t="shared" si="223"/>
        <v>0</v>
      </c>
      <c r="HY51" s="47">
        <f t="shared" si="224"/>
        <v>0</v>
      </c>
      <c r="HZ51" s="47">
        <f t="shared" si="225"/>
        <v>0</v>
      </c>
      <c r="IA51" s="48">
        <f t="shared" si="226"/>
        <v>0</v>
      </c>
      <c r="IB51" s="47">
        <f t="shared" si="227"/>
        <v>0</v>
      </c>
      <c r="IC51" s="47">
        <f t="shared" si="228"/>
        <v>0</v>
      </c>
      <c r="ID51" s="46">
        <f t="shared" si="229"/>
        <v>0</v>
      </c>
      <c r="IE51" s="47">
        <f t="shared" si="230"/>
        <v>0</v>
      </c>
      <c r="IF51" s="47">
        <f t="shared" si="231"/>
        <v>0</v>
      </c>
      <c r="IG51" s="47">
        <f t="shared" si="232"/>
        <v>0</v>
      </c>
      <c r="IH51" s="47">
        <f t="shared" si="233"/>
        <v>0</v>
      </c>
      <c r="II51" s="47">
        <f t="shared" si="234"/>
        <v>0</v>
      </c>
      <c r="IJ51" s="47">
        <f t="shared" si="235"/>
        <v>0</v>
      </c>
      <c r="IK51" s="47">
        <f t="shared" si="236"/>
        <v>0</v>
      </c>
      <c r="IL51" s="47">
        <f t="shared" si="237"/>
        <v>0</v>
      </c>
      <c r="IM51" s="47">
        <f t="shared" si="238"/>
        <v>0</v>
      </c>
      <c r="IN51" s="47">
        <f t="shared" si="239"/>
        <v>0</v>
      </c>
      <c r="IO51" s="47">
        <f t="shared" si="240"/>
        <v>0</v>
      </c>
      <c r="IP51" s="47">
        <f t="shared" si="241"/>
        <v>0</v>
      </c>
      <c r="IQ51" s="47">
        <f t="shared" si="242"/>
        <v>0</v>
      </c>
      <c r="IR51" s="47">
        <f t="shared" si="243"/>
        <v>0</v>
      </c>
      <c r="IS51" s="47">
        <f t="shared" si="244"/>
        <v>0</v>
      </c>
      <c r="IT51" s="47">
        <f t="shared" si="245"/>
        <v>0</v>
      </c>
      <c r="IU51" s="47">
        <f t="shared" si="246"/>
        <v>0</v>
      </c>
      <c r="IV51" s="47">
        <f t="shared" si="247"/>
        <v>0</v>
      </c>
      <c r="IW51" s="48">
        <f t="shared" si="248"/>
        <v>0</v>
      </c>
      <c r="IX51" s="47">
        <f t="shared" si="249"/>
        <v>0</v>
      </c>
      <c r="IY51" s="47">
        <f t="shared" si="250"/>
        <v>0</v>
      </c>
      <c r="IZ51" s="46">
        <f t="shared" si="251"/>
        <v>0</v>
      </c>
      <c r="JA51" s="47">
        <f t="shared" si="252"/>
        <v>0</v>
      </c>
      <c r="JB51" s="47">
        <f t="shared" si="253"/>
        <v>0</v>
      </c>
      <c r="JC51" s="47">
        <f t="shared" si="254"/>
        <v>0</v>
      </c>
      <c r="JD51" s="47">
        <f t="shared" si="255"/>
        <v>0</v>
      </c>
      <c r="JE51" s="47">
        <f t="shared" si="256"/>
        <v>0</v>
      </c>
      <c r="JF51" s="47">
        <f t="shared" si="257"/>
        <v>0</v>
      </c>
      <c r="JG51" s="47">
        <f t="shared" si="258"/>
        <v>0</v>
      </c>
      <c r="JH51" s="47">
        <f t="shared" si="259"/>
        <v>0</v>
      </c>
      <c r="JI51" s="47">
        <f t="shared" si="260"/>
        <v>0</v>
      </c>
      <c r="JJ51" s="47">
        <f t="shared" si="261"/>
        <v>0</v>
      </c>
      <c r="JK51" s="47">
        <f t="shared" si="262"/>
        <v>0</v>
      </c>
      <c r="JL51" s="47">
        <f t="shared" si="263"/>
        <v>0</v>
      </c>
      <c r="JM51" s="47">
        <f t="shared" si="264"/>
        <v>0</v>
      </c>
      <c r="JN51" s="47">
        <f t="shared" si="265"/>
        <v>0</v>
      </c>
      <c r="JO51" s="47">
        <f t="shared" si="266"/>
        <v>0</v>
      </c>
      <c r="JP51" s="47">
        <f t="shared" si="267"/>
        <v>0</v>
      </c>
      <c r="JQ51" s="47">
        <f t="shared" si="268"/>
        <v>0</v>
      </c>
      <c r="JR51" s="47">
        <f t="shared" si="269"/>
        <v>0</v>
      </c>
      <c r="JS51" s="48">
        <f t="shared" si="270"/>
        <v>0</v>
      </c>
      <c r="JT51" s="46">
        <f t="shared" si="271"/>
        <v>0</v>
      </c>
      <c r="JU51" s="48">
        <f t="shared" si="272"/>
        <v>0</v>
      </c>
    </row>
    <row r="52" spans="1:281" x14ac:dyDescent="0.25">
      <c r="A52" s="152"/>
      <c r="B52" s="386"/>
      <c r="C52" s="377"/>
      <c r="D52" s="378"/>
      <c r="E52" s="378"/>
      <c r="F52" s="378"/>
      <c r="G52" s="379"/>
      <c r="H52" s="397"/>
      <c r="I52" s="397"/>
      <c r="J52" s="97"/>
      <c r="K52" s="122">
        <f t="shared" si="273"/>
        <v>0</v>
      </c>
      <c r="L52" s="313">
        <f t="shared" si="274"/>
        <v>0</v>
      </c>
      <c r="M52" s="46">
        <f t="shared" si="275"/>
        <v>0</v>
      </c>
      <c r="N52" s="90">
        <f t="shared" si="64"/>
        <v>0</v>
      </c>
      <c r="O52" s="90">
        <f t="shared" si="65"/>
        <v>0</v>
      </c>
      <c r="P52" s="90">
        <f t="shared" si="66"/>
        <v>0</v>
      </c>
      <c r="Q52" s="90">
        <f t="shared" si="67"/>
        <v>0</v>
      </c>
      <c r="R52" s="408">
        <f t="shared" si="276"/>
        <v>1</v>
      </c>
      <c r="S52" s="46">
        <f t="shared" si="3"/>
        <v>0</v>
      </c>
      <c r="T52" s="47">
        <f t="shared" si="4"/>
        <v>0</v>
      </c>
      <c r="U52" s="47">
        <f t="shared" si="5"/>
        <v>0</v>
      </c>
      <c r="V52" s="47">
        <f t="shared" si="6"/>
        <v>0</v>
      </c>
      <c r="W52" s="47">
        <f t="shared" si="7"/>
        <v>0</v>
      </c>
      <c r="X52" s="47">
        <f t="shared" si="8"/>
        <v>0</v>
      </c>
      <c r="Y52" s="47">
        <f t="shared" si="9"/>
        <v>0</v>
      </c>
      <c r="Z52" s="47">
        <f t="shared" si="10"/>
        <v>0</v>
      </c>
      <c r="AA52" s="47">
        <f t="shared" si="11"/>
        <v>0</v>
      </c>
      <c r="AB52" s="47">
        <f t="shared" si="12"/>
        <v>0</v>
      </c>
      <c r="AC52" s="47">
        <f t="shared" si="13"/>
        <v>0</v>
      </c>
      <c r="AD52" s="47">
        <f t="shared" si="14"/>
        <v>0</v>
      </c>
      <c r="AE52" s="47">
        <f t="shared" si="15"/>
        <v>0</v>
      </c>
      <c r="AF52" s="47">
        <f t="shared" si="16"/>
        <v>0</v>
      </c>
      <c r="AG52" s="47">
        <f t="shared" si="17"/>
        <v>0</v>
      </c>
      <c r="AH52" s="47">
        <f t="shared" si="18"/>
        <v>0</v>
      </c>
      <c r="AI52" s="47">
        <f t="shared" si="19"/>
        <v>0</v>
      </c>
      <c r="AJ52" s="47">
        <f t="shared" si="20"/>
        <v>0</v>
      </c>
      <c r="AK52" s="47">
        <f t="shared" si="21"/>
        <v>0</v>
      </c>
      <c r="AL52" s="48">
        <f t="shared" si="22"/>
        <v>0</v>
      </c>
      <c r="AM52" s="47">
        <f t="shared" si="69"/>
        <v>0</v>
      </c>
      <c r="AN52" s="47">
        <f t="shared" si="70"/>
        <v>0</v>
      </c>
      <c r="AO52" s="46">
        <f t="shared" si="23"/>
        <v>0</v>
      </c>
      <c r="AP52" s="47">
        <f t="shared" si="24"/>
        <v>0</v>
      </c>
      <c r="AQ52" s="47">
        <f t="shared" si="25"/>
        <v>0</v>
      </c>
      <c r="AR52" s="47">
        <f t="shared" si="26"/>
        <v>0</v>
      </c>
      <c r="AS52" s="47">
        <f t="shared" si="27"/>
        <v>0</v>
      </c>
      <c r="AT52" s="47">
        <f t="shared" si="28"/>
        <v>0</v>
      </c>
      <c r="AU52" s="47">
        <f t="shared" si="29"/>
        <v>0</v>
      </c>
      <c r="AV52" s="47">
        <f t="shared" si="30"/>
        <v>0</v>
      </c>
      <c r="AW52" s="47">
        <f t="shared" si="31"/>
        <v>0</v>
      </c>
      <c r="AX52" s="47">
        <f t="shared" si="32"/>
        <v>0</v>
      </c>
      <c r="AY52" s="47">
        <f t="shared" si="33"/>
        <v>0</v>
      </c>
      <c r="AZ52" s="47">
        <f t="shared" si="34"/>
        <v>0</v>
      </c>
      <c r="BA52" s="47">
        <f t="shared" si="35"/>
        <v>0</v>
      </c>
      <c r="BB52" s="47">
        <f t="shared" si="36"/>
        <v>0</v>
      </c>
      <c r="BC52" s="47">
        <f t="shared" si="37"/>
        <v>0</v>
      </c>
      <c r="BD52" s="47">
        <f t="shared" si="38"/>
        <v>0</v>
      </c>
      <c r="BE52" s="47">
        <f t="shared" si="39"/>
        <v>0</v>
      </c>
      <c r="BF52" s="47">
        <f t="shared" si="40"/>
        <v>0</v>
      </c>
      <c r="BG52" s="48">
        <f t="shared" si="41"/>
        <v>0</v>
      </c>
      <c r="BH52" s="47">
        <f t="shared" si="71"/>
        <v>0</v>
      </c>
      <c r="BI52" s="47">
        <f t="shared" si="72"/>
        <v>0</v>
      </c>
      <c r="BJ52" s="46">
        <f t="shared" si="42"/>
        <v>0</v>
      </c>
      <c r="BK52" s="47">
        <f t="shared" si="43"/>
        <v>0</v>
      </c>
      <c r="BL52" s="47">
        <f t="shared" si="44"/>
        <v>0</v>
      </c>
      <c r="BM52" s="47">
        <f t="shared" si="45"/>
        <v>0</v>
      </c>
      <c r="BN52" s="47">
        <f t="shared" si="46"/>
        <v>0</v>
      </c>
      <c r="BO52" s="47">
        <f t="shared" si="47"/>
        <v>0</v>
      </c>
      <c r="BP52" s="47">
        <f t="shared" si="48"/>
        <v>0</v>
      </c>
      <c r="BQ52" s="47">
        <f t="shared" si="49"/>
        <v>0</v>
      </c>
      <c r="BR52" s="47">
        <f t="shared" si="50"/>
        <v>0</v>
      </c>
      <c r="BS52" s="47">
        <f t="shared" si="51"/>
        <v>0</v>
      </c>
      <c r="BT52" s="47">
        <f t="shared" si="52"/>
        <v>0</v>
      </c>
      <c r="BU52" s="47">
        <f t="shared" si="53"/>
        <v>0</v>
      </c>
      <c r="BV52" s="47">
        <f t="shared" si="54"/>
        <v>0</v>
      </c>
      <c r="BW52" s="47">
        <f t="shared" si="55"/>
        <v>0</v>
      </c>
      <c r="BX52" s="47">
        <f t="shared" si="56"/>
        <v>0</v>
      </c>
      <c r="BY52" s="47">
        <f t="shared" si="57"/>
        <v>0</v>
      </c>
      <c r="BZ52" s="47">
        <f t="shared" si="58"/>
        <v>0</v>
      </c>
      <c r="CA52" s="47">
        <f t="shared" si="59"/>
        <v>0</v>
      </c>
      <c r="CB52" s="47">
        <f t="shared" si="60"/>
        <v>0</v>
      </c>
      <c r="CC52" s="48">
        <f t="shared" si="61"/>
        <v>0</v>
      </c>
      <c r="CD52" s="47">
        <f t="shared" si="73"/>
        <v>0</v>
      </c>
      <c r="CE52" s="47">
        <f t="shared" si="74"/>
        <v>0</v>
      </c>
      <c r="CF52" s="46">
        <f t="shared" si="75"/>
        <v>0</v>
      </c>
      <c r="CG52" s="47">
        <f t="shared" si="76"/>
        <v>0</v>
      </c>
      <c r="CH52" s="47">
        <f t="shared" si="77"/>
        <v>0</v>
      </c>
      <c r="CI52" s="47">
        <f t="shared" si="78"/>
        <v>0</v>
      </c>
      <c r="CJ52" s="47">
        <f t="shared" si="79"/>
        <v>0</v>
      </c>
      <c r="CK52" s="47">
        <f t="shared" si="80"/>
        <v>0</v>
      </c>
      <c r="CL52" s="47">
        <f t="shared" si="81"/>
        <v>0</v>
      </c>
      <c r="CM52" s="47">
        <f t="shared" si="82"/>
        <v>0</v>
      </c>
      <c r="CN52" s="47">
        <f t="shared" si="83"/>
        <v>0</v>
      </c>
      <c r="CO52" s="47">
        <f t="shared" si="84"/>
        <v>0</v>
      </c>
      <c r="CP52" s="47">
        <f t="shared" si="85"/>
        <v>0</v>
      </c>
      <c r="CQ52" s="47">
        <f t="shared" si="86"/>
        <v>0</v>
      </c>
      <c r="CR52" s="47">
        <f t="shared" si="87"/>
        <v>0</v>
      </c>
      <c r="CS52" s="47">
        <f t="shared" si="88"/>
        <v>0</v>
      </c>
      <c r="CT52" s="47">
        <f t="shared" si="89"/>
        <v>0</v>
      </c>
      <c r="CU52" s="47">
        <f t="shared" si="90"/>
        <v>0</v>
      </c>
      <c r="CV52" s="47">
        <f t="shared" si="91"/>
        <v>0</v>
      </c>
      <c r="CW52" s="47">
        <f t="shared" si="92"/>
        <v>0</v>
      </c>
      <c r="CX52" s="47">
        <f t="shared" si="93"/>
        <v>0</v>
      </c>
      <c r="CY52" s="48">
        <f t="shared" si="94"/>
        <v>0</v>
      </c>
      <c r="CZ52" s="47">
        <f t="shared" si="95"/>
        <v>0</v>
      </c>
      <c r="DA52" s="47">
        <f t="shared" si="96"/>
        <v>0</v>
      </c>
      <c r="DB52" s="46">
        <f t="shared" si="97"/>
        <v>0</v>
      </c>
      <c r="DC52" s="47">
        <f t="shared" si="98"/>
        <v>0</v>
      </c>
      <c r="DD52" s="47">
        <f t="shared" si="99"/>
        <v>0</v>
      </c>
      <c r="DE52" s="47">
        <f t="shared" si="100"/>
        <v>0</v>
      </c>
      <c r="DF52" s="47">
        <f t="shared" si="101"/>
        <v>0</v>
      </c>
      <c r="DG52" s="47">
        <f t="shared" si="102"/>
        <v>0</v>
      </c>
      <c r="DH52" s="47">
        <f t="shared" si="103"/>
        <v>0</v>
      </c>
      <c r="DI52" s="47">
        <f t="shared" si="104"/>
        <v>0</v>
      </c>
      <c r="DJ52" s="47">
        <f t="shared" si="105"/>
        <v>0</v>
      </c>
      <c r="DK52" s="47">
        <f t="shared" si="106"/>
        <v>0</v>
      </c>
      <c r="DL52" s="47">
        <f t="shared" si="107"/>
        <v>0</v>
      </c>
      <c r="DM52" s="47">
        <f t="shared" si="108"/>
        <v>0</v>
      </c>
      <c r="DN52" s="47">
        <f t="shared" si="109"/>
        <v>0</v>
      </c>
      <c r="DO52" s="47">
        <f t="shared" si="110"/>
        <v>0</v>
      </c>
      <c r="DP52" s="47">
        <f t="shared" si="111"/>
        <v>0</v>
      </c>
      <c r="DQ52" s="47">
        <f t="shared" si="112"/>
        <v>0</v>
      </c>
      <c r="DR52" s="47">
        <f t="shared" si="113"/>
        <v>0</v>
      </c>
      <c r="DS52" s="47">
        <f t="shared" si="114"/>
        <v>0</v>
      </c>
      <c r="DT52" s="47">
        <f t="shared" si="115"/>
        <v>0</v>
      </c>
      <c r="DU52" s="48">
        <f t="shared" si="116"/>
        <v>0</v>
      </c>
      <c r="DV52" s="47">
        <f t="shared" si="117"/>
        <v>0</v>
      </c>
      <c r="DW52" s="47">
        <f t="shared" si="118"/>
        <v>0</v>
      </c>
      <c r="DX52" s="46">
        <f t="shared" si="119"/>
        <v>0</v>
      </c>
      <c r="DY52" s="47">
        <f t="shared" si="120"/>
        <v>0</v>
      </c>
      <c r="DZ52" s="47">
        <f t="shared" si="121"/>
        <v>0</v>
      </c>
      <c r="EA52" s="47">
        <f t="shared" si="122"/>
        <v>0</v>
      </c>
      <c r="EB52" s="47">
        <f t="shared" si="123"/>
        <v>0</v>
      </c>
      <c r="EC52" s="47">
        <f t="shared" si="124"/>
        <v>0</v>
      </c>
      <c r="ED52" s="47">
        <f t="shared" si="125"/>
        <v>0</v>
      </c>
      <c r="EE52" s="47">
        <f t="shared" si="126"/>
        <v>0</v>
      </c>
      <c r="EF52" s="47">
        <f t="shared" si="127"/>
        <v>0</v>
      </c>
      <c r="EG52" s="47">
        <f t="shared" si="128"/>
        <v>0</v>
      </c>
      <c r="EH52" s="47">
        <f t="shared" si="129"/>
        <v>0</v>
      </c>
      <c r="EI52" s="47">
        <f t="shared" si="130"/>
        <v>0</v>
      </c>
      <c r="EJ52" s="47">
        <f t="shared" si="131"/>
        <v>0</v>
      </c>
      <c r="EK52" s="47">
        <f t="shared" si="132"/>
        <v>0</v>
      </c>
      <c r="EL52" s="47">
        <f t="shared" si="133"/>
        <v>0</v>
      </c>
      <c r="EM52" s="47">
        <f t="shared" si="134"/>
        <v>0</v>
      </c>
      <c r="EN52" s="47">
        <f t="shared" si="135"/>
        <v>0</v>
      </c>
      <c r="EO52" s="47">
        <f t="shared" si="136"/>
        <v>0</v>
      </c>
      <c r="EP52" s="47">
        <f t="shared" si="137"/>
        <v>0</v>
      </c>
      <c r="EQ52" s="48">
        <f t="shared" si="138"/>
        <v>0</v>
      </c>
      <c r="ER52" s="47">
        <f t="shared" si="139"/>
        <v>0</v>
      </c>
      <c r="ES52" s="47">
        <f t="shared" si="140"/>
        <v>0</v>
      </c>
      <c r="ET52" s="46">
        <f t="shared" si="141"/>
        <v>0</v>
      </c>
      <c r="EU52" s="47">
        <f t="shared" si="142"/>
        <v>0</v>
      </c>
      <c r="EV52" s="47">
        <f t="shared" si="143"/>
        <v>0</v>
      </c>
      <c r="EW52" s="47">
        <f t="shared" si="144"/>
        <v>0</v>
      </c>
      <c r="EX52" s="47">
        <f t="shared" si="145"/>
        <v>0</v>
      </c>
      <c r="EY52" s="47">
        <f t="shared" si="146"/>
        <v>0</v>
      </c>
      <c r="EZ52" s="47">
        <f t="shared" si="147"/>
        <v>0</v>
      </c>
      <c r="FA52" s="47">
        <f t="shared" si="148"/>
        <v>0</v>
      </c>
      <c r="FB52" s="47">
        <f t="shared" si="149"/>
        <v>0</v>
      </c>
      <c r="FC52" s="47">
        <f t="shared" si="150"/>
        <v>0</v>
      </c>
      <c r="FD52" s="47">
        <f t="shared" si="151"/>
        <v>0</v>
      </c>
      <c r="FE52" s="47">
        <f t="shared" si="152"/>
        <v>0</v>
      </c>
      <c r="FF52" s="47">
        <f t="shared" si="153"/>
        <v>0</v>
      </c>
      <c r="FG52" s="47">
        <f t="shared" si="154"/>
        <v>0</v>
      </c>
      <c r="FH52" s="47">
        <f t="shared" si="155"/>
        <v>0</v>
      </c>
      <c r="FI52" s="47">
        <f t="shared" si="156"/>
        <v>0</v>
      </c>
      <c r="FJ52" s="47">
        <f t="shared" si="157"/>
        <v>0</v>
      </c>
      <c r="FK52" s="47">
        <f t="shared" si="158"/>
        <v>0</v>
      </c>
      <c r="FL52" s="47">
        <f t="shared" si="159"/>
        <v>0</v>
      </c>
      <c r="FM52" s="48">
        <f t="shared" si="160"/>
        <v>0</v>
      </c>
      <c r="FN52" s="47">
        <f t="shared" si="161"/>
        <v>0</v>
      </c>
      <c r="FO52" s="47">
        <f t="shared" si="162"/>
        <v>0</v>
      </c>
      <c r="FP52" s="46">
        <f t="shared" si="163"/>
        <v>0</v>
      </c>
      <c r="FQ52" s="47">
        <f t="shared" si="164"/>
        <v>0</v>
      </c>
      <c r="FR52" s="47">
        <f t="shared" si="165"/>
        <v>0</v>
      </c>
      <c r="FS52" s="47">
        <f t="shared" si="166"/>
        <v>0</v>
      </c>
      <c r="FT52" s="47">
        <f t="shared" si="167"/>
        <v>0</v>
      </c>
      <c r="FU52" s="47">
        <f t="shared" si="168"/>
        <v>0</v>
      </c>
      <c r="FV52" s="47">
        <f t="shared" si="169"/>
        <v>0</v>
      </c>
      <c r="FW52" s="47">
        <f t="shared" si="170"/>
        <v>0</v>
      </c>
      <c r="FX52" s="47">
        <f t="shared" si="171"/>
        <v>0</v>
      </c>
      <c r="FY52" s="47">
        <f t="shared" si="172"/>
        <v>0</v>
      </c>
      <c r="FZ52" s="47">
        <f t="shared" si="173"/>
        <v>0</v>
      </c>
      <c r="GA52" s="47">
        <f t="shared" si="174"/>
        <v>0</v>
      </c>
      <c r="GB52" s="47">
        <f t="shared" si="175"/>
        <v>0</v>
      </c>
      <c r="GC52" s="47">
        <f t="shared" si="176"/>
        <v>0</v>
      </c>
      <c r="GD52" s="47">
        <f t="shared" si="177"/>
        <v>0</v>
      </c>
      <c r="GE52" s="47">
        <f t="shared" si="178"/>
        <v>0</v>
      </c>
      <c r="GF52" s="47">
        <f t="shared" si="179"/>
        <v>0</v>
      </c>
      <c r="GG52" s="47">
        <f t="shared" si="180"/>
        <v>0</v>
      </c>
      <c r="GH52" s="47">
        <f t="shared" si="181"/>
        <v>0</v>
      </c>
      <c r="GI52" s="48">
        <f t="shared" si="182"/>
        <v>0</v>
      </c>
      <c r="GJ52" s="47">
        <f t="shared" si="183"/>
        <v>0</v>
      </c>
      <c r="GK52" s="47">
        <f t="shared" si="184"/>
        <v>0</v>
      </c>
      <c r="GL52" s="46">
        <f t="shared" si="185"/>
        <v>0</v>
      </c>
      <c r="GM52" s="47">
        <f t="shared" si="186"/>
        <v>0</v>
      </c>
      <c r="GN52" s="47">
        <f t="shared" si="187"/>
        <v>0</v>
      </c>
      <c r="GO52" s="47">
        <f t="shared" si="188"/>
        <v>0</v>
      </c>
      <c r="GP52" s="47">
        <f t="shared" si="189"/>
        <v>0</v>
      </c>
      <c r="GQ52" s="47">
        <f t="shared" si="190"/>
        <v>0</v>
      </c>
      <c r="GR52" s="47">
        <f t="shared" si="191"/>
        <v>0</v>
      </c>
      <c r="GS52" s="47">
        <f t="shared" si="192"/>
        <v>0</v>
      </c>
      <c r="GT52" s="47">
        <f t="shared" si="193"/>
        <v>0</v>
      </c>
      <c r="GU52" s="47">
        <f t="shared" si="194"/>
        <v>0</v>
      </c>
      <c r="GV52" s="47">
        <f t="shared" si="195"/>
        <v>0</v>
      </c>
      <c r="GW52" s="47">
        <f t="shared" si="196"/>
        <v>0</v>
      </c>
      <c r="GX52" s="47">
        <f t="shared" si="197"/>
        <v>0</v>
      </c>
      <c r="GY52" s="47">
        <f t="shared" si="198"/>
        <v>0</v>
      </c>
      <c r="GZ52" s="47">
        <f t="shared" si="199"/>
        <v>0</v>
      </c>
      <c r="HA52" s="47">
        <f t="shared" si="200"/>
        <v>0</v>
      </c>
      <c r="HB52" s="47">
        <f t="shared" si="201"/>
        <v>0</v>
      </c>
      <c r="HC52" s="47">
        <f t="shared" si="202"/>
        <v>0</v>
      </c>
      <c r="HD52" s="47">
        <f t="shared" si="203"/>
        <v>0</v>
      </c>
      <c r="HE52" s="48">
        <f t="shared" si="204"/>
        <v>0</v>
      </c>
      <c r="HF52" s="47">
        <f t="shared" si="205"/>
        <v>0</v>
      </c>
      <c r="HG52" s="47">
        <f t="shared" si="206"/>
        <v>0</v>
      </c>
      <c r="HH52" s="46">
        <f t="shared" si="207"/>
        <v>0</v>
      </c>
      <c r="HI52" s="47">
        <f t="shared" si="208"/>
        <v>0</v>
      </c>
      <c r="HJ52" s="47">
        <f t="shared" si="209"/>
        <v>0</v>
      </c>
      <c r="HK52" s="47">
        <f t="shared" si="210"/>
        <v>0</v>
      </c>
      <c r="HL52" s="47">
        <f t="shared" si="211"/>
        <v>0</v>
      </c>
      <c r="HM52" s="47">
        <f t="shared" si="212"/>
        <v>0</v>
      </c>
      <c r="HN52" s="47">
        <f t="shared" si="213"/>
        <v>0</v>
      </c>
      <c r="HO52" s="47">
        <f t="shared" si="214"/>
        <v>0</v>
      </c>
      <c r="HP52" s="47">
        <f t="shared" si="215"/>
        <v>0</v>
      </c>
      <c r="HQ52" s="47">
        <f t="shared" si="216"/>
        <v>0</v>
      </c>
      <c r="HR52" s="47">
        <f t="shared" si="217"/>
        <v>0</v>
      </c>
      <c r="HS52" s="47">
        <f t="shared" si="218"/>
        <v>0</v>
      </c>
      <c r="HT52" s="47">
        <f t="shared" si="219"/>
        <v>0</v>
      </c>
      <c r="HU52" s="47">
        <f t="shared" si="220"/>
        <v>0</v>
      </c>
      <c r="HV52" s="47">
        <f t="shared" si="221"/>
        <v>0</v>
      </c>
      <c r="HW52" s="47">
        <f t="shared" si="222"/>
        <v>0</v>
      </c>
      <c r="HX52" s="47">
        <f t="shared" si="223"/>
        <v>0</v>
      </c>
      <c r="HY52" s="47">
        <f t="shared" si="224"/>
        <v>0</v>
      </c>
      <c r="HZ52" s="47">
        <f t="shared" si="225"/>
        <v>0</v>
      </c>
      <c r="IA52" s="48">
        <f t="shared" si="226"/>
        <v>0</v>
      </c>
      <c r="IB52" s="47">
        <f t="shared" si="227"/>
        <v>0</v>
      </c>
      <c r="IC52" s="47">
        <f t="shared" si="228"/>
        <v>0</v>
      </c>
      <c r="ID52" s="46">
        <f t="shared" si="229"/>
        <v>0</v>
      </c>
      <c r="IE52" s="47">
        <f t="shared" si="230"/>
        <v>0</v>
      </c>
      <c r="IF52" s="47">
        <f t="shared" si="231"/>
        <v>0</v>
      </c>
      <c r="IG52" s="47">
        <f t="shared" si="232"/>
        <v>0</v>
      </c>
      <c r="IH52" s="47">
        <f t="shared" si="233"/>
        <v>0</v>
      </c>
      <c r="II52" s="47">
        <f t="shared" si="234"/>
        <v>0</v>
      </c>
      <c r="IJ52" s="47">
        <f t="shared" si="235"/>
        <v>0</v>
      </c>
      <c r="IK52" s="47">
        <f t="shared" si="236"/>
        <v>0</v>
      </c>
      <c r="IL52" s="47">
        <f t="shared" si="237"/>
        <v>0</v>
      </c>
      <c r="IM52" s="47">
        <f t="shared" si="238"/>
        <v>0</v>
      </c>
      <c r="IN52" s="47">
        <f t="shared" si="239"/>
        <v>0</v>
      </c>
      <c r="IO52" s="47">
        <f t="shared" si="240"/>
        <v>0</v>
      </c>
      <c r="IP52" s="47">
        <f t="shared" si="241"/>
        <v>0</v>
      </c>
      <c r="IQ52" s="47">
        <f t="shared" si="242"/>
        <v>0</v>
      </c>
      <c r="IR52" s="47">
        <f t="shared" si="243"/>
        <v>0</v>
      </c>
      <c r="IS52" s="47">
        <f t="shared" si="244"/>
        <v>0</v>
      </c>
      <c r="IT52" s="47">
        <f t="shared" si="245"/>
        <v>0</v>
      </c>
      <c r="IU52" s="47">
        <f t="shared" si="246"/>
        <v>0</v>
      </c>
      <c r="IV52" s="47">
        <f t="shared" si="247"/>
        <v>0</v>
      </c>
      <c r="IW52" s="48">
        <f t="shared" si="248"/>
        <v>0</v>
      </c>
      <c r="IX52" s="47">
        <f t="shared" si="249"/>
        <v>0</v>
      </c>
      <c r="IY52" s="47">
        <f t="shared" si="250"/>
        <v>0</v>
      </c>
      <c r="IZ52" s="46">
        <f t="shared" si="251"/>
        <v>0</v>
      </c>
      <c r="JA52" s="47">
        <f t="shared" si="252"/>
        <v>0</v>
      </c>
      <c r="JB52" s="47">
        <f t="shared" si="253"/>
        <v>0</v>
      </c>
      <c r="JC52" s="47">
        <f t="shared" si="254"/>
        <v>0</v>
      </c>
      <c r="JD52" s="47">
        <f t="shared" si="255"/>
        <v>0</v>
      </c>
      <c r="JE52" s="47">
        <f t="shared" si="256"/>
        <v>0</v>
      </c>
      <c r="JF52" s="47">
        <f t="shared" si="257"/>
        <v>0</v>
      </c>
      <c r="JG52" s="47">
        <f t="shared" si="258"/>
        <v>0</v>
      </c>
      <c r="JH52" s="47">
        <f t="shared" si="259"/>
        <v>0</v>
      </c>
      <c r="JI52" s="47">
        <f t="shared" si="260"/>
        <v>0</v>
      </c>
      <c r="JJ52" s="47">
        <f t="shared" si="261"/>
        <v>0</v>
      </c>
      <c r="JK52" s="47">
        <f t="shared" si="262"/>
        <v>0</v>
      </c>
      <c r="JL52" s="47">
        <f t="shared" si="263"/>
        <v>0</v>
      </c>
      <c r="JM52" s="47">
        <f t="shared" si="264"/>
        <v>0</v>
      </c>
      <c r="JN52" s="47">
        <f t="shared" si="265"/>
        <v>0</v>
      </c>
      <c r="JO52" s="47">
        <f t="shared" si="266"/>
        <v>0</v>
      </c>
      <c r="JP52" s="47">
        <f t="shared" si="267"/>
        <v>0</v>
      </c>
      <c r="JQ52" s="47">
        <f t="shared" si="268"/>
        <v>0</v>
      </c>
      <c r="JR52" s="47">
        <f t="shared" si="269"/>
        <v>0</v>
      </c>
      <c r="JS52" s="48">
        <f t="shared" si="270"/>
        <v>0</v>
      </c>
      <c r="JT52" s="46">
        <f t="shared" si="271"/>
        <v>0</v>
      </c>
      <c r="JU52" s="48">
        <f t="shared" si="272"/>
        <v>0</v>
      </c>
    </row>
    <row r="53" spans="1:281" x14ac:dyDescent="0.25">
      <c r="A53" s="152"/>
      <c r="B53" s="386"/>
      <c r="C53" s="377"/>
      <c r="D53" s="378"/>
      <c r="E53" s="378"/>
      <c r="F53" s="378"/>
      <c r="G53" s="379"/>
      <c r="H53" s="397"/>
      <c r="I53" s="397"/>
      <c r="J53" s="97"/>
      <c r="K53" s="122">
        <f t="shared" si="273"/>
        <v>0</v>
      </c>
      <c r="L53" s="313">
        <f t="shared" si="274"/>
        <v>0</v>
      </c>
      <c r="M53" s="46">
        <f t="shared" si="275"/>
        <v>0</v>
      </c>
      <c r="N53" s="90">
        <f t="shared" si="64"/>
        <v>0</v>
      </c>
      <c r="O53" s="90">
        <f t="shared" si="65"/>
        <v>0</v>
      </c>
      <c r="P53" s="90">
        <f t="shared" si="66"/>
        <v>0</v>
      </c>
      <c r="Q53" s="90">
        <f t="shared" si="67"/>
        <v>0</v>
      </c>
      <c r="R53" s="408">
        <f t="shared" si="276"/>
        <v>1</v>
      </c>
      <c r="S53" s="46">
        <f t="shared" si="3"/>
        <v>0</v>
      </c>
      <c r="T53" s="47">
        <f t="shared" si="4"/>
        <v>0</v>
      </c>
      <c r="U53" s="47">
        <f t="shared" si="5"/>
        <v>0</v>
      </c>
      <c r="V53" s="47">
        <f t="shared" si="6"/>
        <v>0</v>
      </c>
      <c r="W53" s="47">
        <f t="shared" si="7"/>
        <v>0</v>
      </c>
      <c r="X53" s="47">
        <f t="shared" si="8"/>
        <v>0</v>
      </c>
      <c r="Y53" s="47">
        <f t="shared" si="9"/>
        <v>0</v>
      </c>
      <c r="Z53" s="47">
        <f t="shared" si="10"/>
        <v>0</v>
      </c>
      <c r="AA53" s="47">
        <f t="shared" si="11"/>
        <v>0</v>
      </c>
      <c r="AB53" s="47">
        <f t="shared" si="12"/>
        <v>0</v>
      </c>
      <c r="AC53" s="47">
        <f t="shared" si="13"/>
        <v>0</v>
      </c>
      <c r="AD53" s="47">
        <f t="shared" si="14"/>
        <v>0</v>
      </c>
      <c r="AE53" s="47">
        <f t="shared" si="15"/>
        <v>0</v>
      </c>
      <c r="AF53" s="47">
        <f t="shared" si="16"/>
        <v>0</v>
      </c>
      <c r="AG53" s="47">
        <f t="shared" si="17"/>
        <v>0</v>
      </c>
      <c r="AH53" s="47">
        <f t="shared" si="18"/>
        <v>0</v>
      </c>
      <c r="AI53" s="47">
        <f t="shared" si="19"/>
        <v>0</v>
      </c>
      <c r="AJ53" s="47">
        <f t="shared" si="20"/>
        <v>0</v>
      </c>
      <c r="AK53" s="47">
        <f t="shared" si="21"/>
        <v>0</v>
      </c>
      <c r="AL53" s="48">
        <f t="shared" si="22"/>
        <v>0</v>
      </c>
      <c r="AM53" s="47">
        <f t="shared" si="69"/>
        <v>0</v>
      </c>
      <c r="AN53" s="47">
        <f t="shared" si="70"/>
        <v>0</v>
      </c>
      <c r="AO53" s="46">
        <f t="shared" si="23"/>
        <v>0</v>
      </c>
      <c r="AP53" s="47">
        <f t="shared" si="24"/>
        <v>0</v>
      </c>
      <c r="AQ53" s="47">
        <f t="shared" si="25"/>
        <v>0</v>
      </c>
      <c r="AR53" s="47">
        <f t="shared" si="26"/>
        <v>0</v>
      </c>
      <c r="AS53" s="47">
        <f t="shared" si="27"/>
        <v>0</v>
      </c>
      <c r="AT53" s="47">
        <f t="shared" si="28"/>
        <v>0</v>
      </c>
      <c r="AU53" s="47">
        <f t="shared" si="29"/>
        <v>0</v>
      </c>
      <c r="AV53" s="47">
        <f t="shared" si="30"/>
        <v>0</v>
      </c>
      <c r="AW53" s="47">
        <f t="shared" si="31"/>
        <v>0</v>
      </c>
      <c r="AX53" s="47">
        <f t="shared" si="32"/>
        <v>0</v>
      </c>
      <c r="AY53" s="47">
        <f t="shared" si="33"/>
        <v>0</v>
      </c>
      <c r="AZ53" s="47">
        <f t="shared" si="34"/>
        <v>0</v>
      </c>
      <c r="BA53" s="47">
        <f t="shared" si="35"/>
        <v>0</v>
      </c>
      <c r="BB53" s="47">
        <f t="shared" si="36"/>
        <v>0</v>
      </c>
      <c r="BC53" s="47">
        <f t="shared" si="37"/>
        <v>0</v>
      </c>
      <c r="BD53" s="47">
        <f t="shared" si="38"/>
        <v>0</v>
      </c>
      <c r="BE53" s="47">
        <f t="shared" si="39"/>
        <v>0</v>
      </c>
      <c r="BF53" s="47">
        <f t="shared" si="40"/>
        <v>0</v>
      </c>
      <c r="BG53" s="48">
        <f t="shared" si="41"/>
        <v>0</v>
      </c>
      <c r="BH53" s="47">
        <f t="shared" si="71"/>
        <v>0</v>
      </c>
      <c r="BI53" s="47">
        <f t="shared" si="72"/>
        <v>0</v>
      </c>
      <c r="BJ53" s="46">
        <f t="shared" si="42"/>
        <v>0</v>
      </c>
      <c r="BK53" s="47">
        <f t="shared" si="43"/>
        <v>0</v>
      </c>
      <c r="BL53" s="47">
        <f t="shared" si="44"/>
        <v>0</v>
      </c>
      <c r="BM53" s="47">
        <f t="shared" si="45"/>
        <v>0</v>
      </c>
      <c r="BN53" s="47">
        <f t="shared" si="46"/>
        <v>0</v>
      </c>
      <c r="BO53" s="47">
        <f t="shared" si="47"/>
        <v>0</v>
      </c>
      <c r="BP53" s="47">
        <f t="shared" si="48"/>
        <v>0</v>
      </c>
      <c r="BQ53" s="47">
        <f t="shared" si="49"/>
        <v>0</v>
      </c>
      <c r="BR53" s="47">
        <f t="shared" si="50"/>
        <v>0</v>
      </c>
      <c r="BS53" s="47">
        <f t="shared" si="51"/>
        <v>0</v>
      </c>
      <c r="BT53" s="47">
        <f t="shared" si="52"/>
        <v>0</v>
      </c>
      <c r="BU53" s="47">
        <f t="shared" si="53"/>
        <v>0</v>
      </c>
      <c r="BV53" s="47">
        <f t="shared" si="54"/>
        <v>0</v>
      </c>
      <c r="BW53" s="47">
        <f t="shared" si="55"/>
        <v>0</v>
      </c>
      <c r="BX53" s="47">
        <f t="shared" si="56"/>
        <v>0</v>
      </c>
      <c r="BY53" s="47">
        <f t="shared" si="57"/>
        <v>0</v>
      </c>
      <c r="BZ53" s="47">
        <f t="shared" si="58"/>
        <v>0</v>
      </c>
      <c r="CA53" s="47">
        <f t="shared" si="59"/>
        <v>0</v>
      </c>
      <c r="CB53" s="47">
        <f t="shared" si="60"/>
        <v>0</v>
      </c>
      <c r="CC53" s="48">
        <f t="shared" si="61"/>
        <v>0</v>
      </c>
      <c r="CD53" s="47">
        <f t="shared" si="73"/>
        <v>0</v>
      </c>
      <c r="CE53" s="47">
        <f t="shared" si="74"/>
        <v>0</v>
      </c>
      <c r="CF53" s="46">
        <f t="shared" si="75"/>
        <v>0</v>
      </c>
      <c r="CG53" s="47">
        <f t="shared" si="76"/>
        <v>0</v>
      </c>
      <c r="CH53" s="47">
        <f t="shared" si="77"/>
        <v>0</v>
      </c>
      <c r="CI53" s="47">
        <f t="shared" si="78"/>
        <v>0</v>
      </c>
      <c r="CJ53" s="47">
        <f t="shared" si="79"/>
        <v>0</v>
      </c>
      <c r="CK53" s="47">
        <f t="shared" si="80"/>
        <v>0</v>
      </c>
      <c r="CL53" s="47">
        <f t="shared" si="81"/>
        <v>0</v>
      </c>
      <c r="CM53" s="47">
        <f t="shared" si="82"/>
        <v>0</v>
      </c>
      <c r="CN53" s="47">
        <f t="shared" si="83"/>
        <v>0</v>
      </c>
      <c r="CO53" s="47">
        <f t="shared" si="84"/>
        <v>0</v>
      </c>
      <c r="CP53" s="47">
        <f t="shared" si="85"/>
        <v>0</v>
      </c>
      <c r="CQ53" s="47">
        <f t="shared" si="86"/>
        <v>0</v>
      </c>
      <c r="CR53" s="47">
        <f t="shared" si="87"/>
        <v>0</v>
      </c>
      <c r="CS53" s="47">
        <f t="shared" si="88"/>
        <v>0</v>
      </c>
      <c r="CT53" s="47">
        <f t="shared" si="89"/>
        <v>0</v>
      </c>
      <c r="CU53" s="47">
        <f t="shared" si="90"/>
        <v>0</v>
      </c>
      <c r="CV53" s="47">
        <f t="shared" si="91"/>
        <v>0</v>
      </c>
      <c r="CW53" s="47">
        <f t="shared" si="92"/>
        <v>0</v>
      </c>
      <c r="CX53" s="47">
        <f t="shared" si="93"/>
        <v>0</v>
      </c>
      <c r="CY53" s="48">
        <f t="shared" si="94"/>
        <v>0</v>
      </c>
      <c r="CZ53" s="47">
        <f t="shared" si="95"/>
        <v>0</v>
      </c>
      <c r="DA53" s="47">
        <f t="shared" si="96"/>
        <v>0</v>
      </c>
      <c r="DB53" s="46">
        <f t="shared" si="97"/>
        <v>0</v>
      </c>
      <c r="DC53" s="47">
        <f t="shared" si="98"/>
        <v>0</v>
      </c>
      <c r="DD53" s="47">
        <f t="shared" si="99"/>
        <v>0</v>
      </c>
      <c r="DE53" s="47">
        <f t="shared" si="100"/>
        <v>0</v>
      </c>
      <c r="DF53" s="47">
        <f t="shared" si="101"/>
        <v>0</v>
      </c>
      <c r="DG53" s="47">
        <f t="shared" si="102"/>
        <v>0</v>
      </c>
      <c r="DH53" s="47">
        <f t="shared" si="103"/>
        <v>0</v>
      </c>
      <c r="DI53" s="47">
        <f t="shared" si="104"/>
        <v>0</v>
      </c>
      <c r="DJ53" s="47">
        <f t="shared" si="105"/>
        <v>0</v>
      </c>
      <c r="DK53" s="47">
        <f t="shared" si="106"/>
        <v>0</v>
      </c>
      <c r="DL53" s="47">
        <f t="shared" si="107"/>
        <v>0</v>
      </c>
      <c r="DM53" s="47">
        <f t="shared" si="108"/>
        <v>0</v>
      </c>
      <c r="DN53" s="47">
        <f t="shared" si="109"/>
        <v>0</v>
      </c>
      <c r="DO53" s="47">
        <f t="shared" si="110"/>
        <v>0</v>
      </c>
      <c r="DP53" s="47">
        <f t="shared" si="111"/>
        <v>0</v>
      </c>
      <c r="DQ53" s="47">
        <f t="shared" si="112"/>
        <v>0</v>
      </c>
      <c r="DR53" s="47">
        <f t="shared" si="113"/>
        <v>0</v>
      </c>
      <c r="DS53" s="47">
        <f t="shared" si="114"/>
        <v>0</v>
      </c>
      <c r="DT53" s="47">
        <f t="shared" si="115"/>
        <v>0</v>
      </c>
      <c r="DU53" s="48">
        <f t="shared" si="116"/>
        <v>0</v>
      </c>
      <c r="DV53" s="47">
        <f t="shared" si="117"/>
        <v>0</v>
      </c>
      <c r="DW53" s="47">
        <f t="shared" si="118"/>
        <v>0</v>
      </c>
      <c r="DX53" s="46">
        <f t="shared" si="119"/>
        <v>0</v>
      </c>
      <c r="DY53" s="47">
        <f t="shared" si="120"/>
        <v>0</v>
      </c>
      <c r="DZ53" s="47">
        <f t="shared" si="121"/>
        <v>0</v>
      </c>
      <c r="EA53" s="47">
        <f t="shared" si="122"/>
        <v>0</v>
      </c>
      <c r="EB53" s="47">
        <f t="shared" si="123"/>
        <v>0</v>
      </c>
      <c r="EC53" s="47">
        <f t="shared" si="124"/>
        <v>0</v>
      </c>
      <c r="ED53" s="47">
        <f t="shared" si="125"/>
        <v>0</v>
      </c>
      <c r="EE53" s="47">
        <f t="shared" si="126"/>
        <v>0</v>
      </c>
      <c r="EF53" s="47">
        <f t="shared" si="127"/>
        <v>0</v>
      </c>
      <c r="EG53" s="47">
        <f t="shared" si="128"/>
        <v>0</v>
      </c>
      <c r="EH53" s="47">
        <f t="shared" si="129"/>
        <v>0</v>
      </c>
      <c r="EI53" s="47">
        <f t="shared" si="130"/>
        <v>0</v>
      </c>
      <c r="EJ53" s="47">
        <f t="shared" si="131"/>
        <v>0</v>
      </c>
      <c r="EK53" s="47">
        <f t="shared" si="132"/>
        <v>0</v>
      </c>
      <c r="EL53" s="47">
        <f t="shared" si="133"/>
        <v>0</v>
      </c>
      <c r="EM53" s="47">
        <f t="shared" si="134"/>
        <v>0</v>
      </c>
      <c r="EN53" s="47">
        <f t="shared" si="135"/>
        <v>0</v>
      </c>
      <c r="EO53" s="47">
        <f t="shared" si="136"/>
        <v>0</v>
      </c>
      <c r="EP53" s="47">
        <f t="shared" si="137"/>
        <v>0</v>
      </c>
      <c r="EQ53" s="48">
        <f t="shared" si="138"/>
        <v>0</v>
      </c>
      <c r="ER53" s="47">
        <f t="shared" si="139"/>
        <v>0</v>
      </c>
      <c r="ES53" s="47">
        <f t="shared" si="140"/>
        <v>0</v>
      </c>
      <c r="ET53" s="46">
        <f t="shared" si="141"/>
        <v>0</v>
      </c>
      <c r="EU53" s="47">
        <f t="shared" si="142"/>
        <v>0</v>
      </c>
      <c r="EV53" s="47">
        <f t="shared" si="143"/>
        <v>0</v>
      </c>
      <c r="EW53" s="47">
        <f t="shared" si="144"/>
        <v>0</v>
      </c>
      <c r="EX53" s="47">
        <f t="shared" si="145"/>
        <v>0</v>
      </c>
      <c r="EY53" s="47">
        <f t="shared" si="146"/>
        <v>0</v>
      </c>
      <c r="EZ53" s="47">
        <f t="shared" si="147"/>
        <v>0</v>
      </c>
      <c r="FA53" s="47">
        <f t="shared" si="148"/>
        <v>0</v>
      </c>
      <c r="FB53" s="47">
        <f t="shared" si="149"/>
        <v>0</v>
      </c>
      <c r="FC53" s="47">
        <f t="shared" si="150"/>
        <v>0</v>
      </c>
      <c r="FD53" s="47">
        <f t="shared" si="151"/>
        <v>0</v>
      </c>
      <c r="FE53" s="47">
        <f t="shared" si="152"/>
        <v>0</v>
      </c>
      <c r="FF53" s="47">
        <f t="shared" si="153"/>
        <v>0</v>
      </c>
      <c r="FG53" s="47">
        <f t="shared" si="154"/>
        <v>0</v>
      </c>
      <c r="FH53" s="47">
        <f t="shared" si="155"/>
        <v>0</v>
      </c>
      <c r="FI53" s="47">
        <f t="shared" si="156"/>
        <v>0</v>
      </c>
      <c r="FJ53" s="47">
        <f t="shared" si="157"/>
        <v>0</v>
      </c>
      <c r="FK53" s="47">
        <f t="shared" si="158"/>
        <v>0</v>
      </c>
      <c r="FL53" s="47">
        <f t="shared" si="159"/>
        <v>0</v>
      </c>
      <c r="FM53" s="48">
        <f t="shared" si="160"/>
        <v>0</v>
      </c>
      <c r="FN53" s="47">
        <f t="shared" si="161"/>
        <v>0</v>
      </c>
      <c r="FO53" s="47">
        <f t="shared" si="162"/>
        <v>0</v>
      </c>
      <c r="FP53" s="46">
        <f t="shared" si="163"/>
        <v>0</v>
      </c>
      <c r="FQ53" s="47">
        <f t="shared" si="164"/>
        <v>0</v>
      </c>
      <c r="FR53" s="47">
        <f t="shared" si="165"/>
        <v>0</v>
      </c>
      <c r="FS53" s="47">
        <f t="shared" si="166"/>
        <v>0</v>
      </c>
      <c r="FT53" s="47">
        <f t="shared" si="167"/>
        <v>0</v>
      </c>
      <c r="FU53" s="47">
        <f t="shared" si="168"/>
        <v>0</v>
      </c>
      <c r="FV53" s="47">
        <f t="shared" si="169"/>
        <v>0</v>
      </c>
      <c r="FW53" s="47">
        <f t="shared" si="170"/>
        <v>0</v>
      </c>
      <c r="FX53" s="47">
        <f t="shared" si="171"/>
        <v>0</v>
      </c>
      <c r="FY53" s="47">
        <f t="shared" si="172"/>
        <v>0</v>
      </c>
      <c r="FZ53" s="47">
        <f t="shared" si="173"/>
        <v>0</v>
      </c>
      <c r="GA53" s="47">
        <f t="shared" si="174"/>
        <v>0</v>
      </c>
      <c r="GB53" s="47">
        <f t="shared" si="175"/>
        <v>0</v>
      </c>
      <c r="GC53" s="47">
        <f t="shared" si="176"/>
        <v>0</v>
      </c>
      <c r="GD53" s="47">
        <f t="shared" si="177"/>
        <v>0</v>
      </c>
      <c r="GE53" s="47">
        <f t="shared" si="178"/>
        <v>0</v>
      </c>
      <c r="GF53" s="47">
        <f t="shared" si="179"/>
        <v>0</v>
      </c>
      <c r="GG53" s="47">
        <f t="shared" si="180"/>
        <v>0</v>
      </c>
      <c r="GH53" s="47">
        <f t="shared" si="181"/>
        <v>0</v>
      </c>
      <c r="GI53" s="48">
        <f t="shared" si="182"/>
        <v>0</v>
      </c>
      <c r="GJ53" s="47">
        <f t="shared" si="183"/>
        <v>0</v>
      </c>
      <c r="GK53" s="47">
        <f t="shared" si="184"/>
        <v>0</v>
      </c>
      <c r="GL53" s="46">
        <f t="shared" si="185"/>
        <v>0</v>
      </c>
      <c r="GM53" s="47">
        <f t="shared" si="186"/>
        <v>0</v>
      </c>
      <c r="GN53" s="47">
        <f t="shared" si="187"/>
        <v>0</v>
      </c>
      <c r="GO53" s="47">
        <f t="shared" si="188"/>
        <v>0</v>
      </c>
      <c r="GP53" s="47">
        <f t="shared" si="189"/>
        <v>0</v>
      </c>
      <c r="GQ53" s="47">
        <f t="shared" si="190"/>
        <v>0</v>
      </c>
      <c r="GR53" s="47">
        <f t="shared" si="191"/>
        <v>0</v>
      </c>
      <c r="GS53" s="47">
        <f t="shared" si="192"/>
        <v>0</v>
      </c>
      <c r="GT53" s="47">
        <f t="shared" si="193"/>
        <v>0</v>
      </c>
      <c r="GU53" s="47">
        <f t="shared" si="194"/>
        <v>0</v>
      </c>
      <c r="GV53" s="47">
        <f t="shared" si="195"/>
        <v>0</v>
      </c>
      <c r="GW53" s="47">
        <f t="shared" si="196"/>
        <v>0</v>
      </c>
      <c r="GX53" s="47">
        <f t="shared" si="197"/>
        <v>0</v>
      </c>
      <c r="GY53" s="47">
        <f t="shared" si="198"/>
        <v>0</v>
      </c>
      <c r="GZ53" s="47">
        <f t="shared" si="199"/>
        <v>0</v>
      </c>
      <c r="HA53" s="47">
        <f t="shared" si="200"/>
        <v>0</v>
      </c>
      <c r="HB53" s="47">
        <f t="shared" si="201"/>
        <v>0</v>
      </c>
      <c r="HC53" s="47">
        <f t="shared" si="202"/>
        <v>0</v>
      </c>
      <c r="HD53" s="47">
        <f t="shared" si="203"/>
        <v>0</v>
      </c>
      <c r="HE53" s="48">
        <f t="shared" si="204"/>
        <v>0</v>
      </c>
      <c r="HF53" s="47">
        <f t="shared" si="205"/>
        <v>0</v>
      </c>
      <c r="HG53" s="47">
        <f t="shared" si="206"/>
        <v>0</v>
      </c>
      <c r="HH53" s="46">
        <f t="shared" si="207"/>
        <v>0</v>
      </c>
      <c r="HI53" s="47">
        <f t="shared" si="208"/>
        <v>0</v>
      </c>
      <c r="HJ53" s="47">
        <f t="shared" si="209"/>
        <v>0</v>
      </c>
      <c r="HK53" s="47">
        <f t="shared" si="210"/>
        <v>0</v>
      </c>
      <c r="HL53" s="47">
        <f t="shared" si="211"/>
        <v>0</v>
      </c>
      <c r="HM53" s="47">
        <f t="shared" si="212"/>
        <v>0</v>
      </c>
      <c r="HN53" s="47">
        <f t="shared" si="213"/>
        <v>0</v>
      </c>
      <c r="HO53" s="47">
        <f t="shared" si="214"/>
        <v>0</v>
      </c>
      <c r="HP53" s="47">
        <f t="shared" si="215"/>
        <v>0</v>
      </c>
      <c r="HQ53" s="47">
        <f t="shared" si="216"/>
        <v>0</v>
      </c>
      <c r="HR53" s="47">
        <f t="shared" si="217"/>
        <v>0</v>
      </c>
      <c r="HS53" s="47">
        <f t="shared" si="218"/>
        <v>0</v>
      </c>
      <c r="HT53" s="47">
        <f t="shared" si="219"/>
        <v>0</v>
      </c>
      <c r="HU53" s="47">
        <f t="shared" si="220"/>
        <v>0</v>
      </c>
      <c r="HV53" s="47">
        <f t="shared" si="221"/>
        <v>0</v>
      </c>
      <c r="HW53" s="47">
        <f t="shared" si="222"/>
        <v>0</v>
      </c>
      <c r="HX53" s="47">
        <f t="shared" si="223"/>
        <v>0</v>
      </c>
      <c r="HY53" s="47">
        <f t="shared" si="224"/>
        <v>0</v>
      </c>
      <c r="HZ53" s="47">
        <f t="shared" si="225"/>
        <v>0</v>
      </c>
      <c r="IA53" s="48">
        <f t="shared" si="226"/>
        <v>0</v>
      </c>
      <c r="IB53" s="47">
        <f t="shared" si="227"/>
        <v>0</v>
      </c>
      <c r="IC53" s="47">
        <f t="shared" si="228"/>
        <v>0</v>
      </c>
      <c r="ID53" s="46">
        <f t="shared" si="229"/>
        <v>0</v>
      </c>
      <c r="IE53" s="47">
        <f t="shared" si="230"/>
        <v>0</v>
      </c>
      <c r="IF53" s="47">
        <f t="shared" si="231"/>
        <v>0</v>
      </c>
      <c r="IG53" s="47">
        <f t="shared" si="232"/>
        <v>0</v>
      </c>
      <c r="IH53" s="47">
        <f t="shared" si="233"/>
        <v>0</v>
      </c>
      <c r="II53" s="47">
        <f t="shared" si="234"/>
        <v>0</v>
      </c>
      <c r="IJ53" s="47">
        <f t="shared" si="235"/>
        <v>0</v>
      </c>
      <c r="IK53" s="47">
        <f t="shared" si="236"/>
        <v>0</v>
      </c>
      <c r="IL53" s="47">
        <f t="shared" si="237"/>
        <v>0</v>
      </c>
      <c r="IM53" s="47">
        <f t="shared" si="238"/>
        <v>0</v>
      </c>
      <c r="IN53" s="47">
        <f t="shared" si="239"/>
        <v>0</v>
      </c>
      <c r="IO53" s="47">
        <f t="shared" si="240"/>
        <v>0</v>
      </c>
      <c r="IP53" s="47">
        <f t="shared" si="241"/>
        <v>0</v>
      </c>
      <c r="IQ53" s="47">
        <f t="shared" si="242"/>
        <v>0</v>
      </c>
      <c r="IR53" s="47">
        <f t="shared" si="243"/>
        <v>0</v>
      </c>
      <c r="IS53" s="47">
        <f t="shared" si="244"/>
        <v>0</v>
      </c>
      <c r="IT53" s="47">
        <f t="shared" si="245"/>
        <v>0</v>
      </c>
      <c r="IU53" s="47">
        <f t="shared" si="246"/>
        <v>0</v>
      </c>
      <c r="IV53" s="47">
        <f t="shared" si="247"/>
        <v>0</v>
      </c>
      <c r="IW53" s="48">
        <f t="shared" si="248"/>
        <v>0</v>
      </c>
      <c r="IX53" s="47">
        <f t="shared" si="249"/>
        <v>0</v>
      </c>
      <c r="IY53" s="47">
        <f t="shared" si="250"/>
        <v>0</v>
      </c>
      <c r="IZ53" s="46">
        <f t="shared" si="251"/>
        <v>0</v>
      </c>
      <c r="JA53" s="47">
        <f t="shared" si="252"/>
        <v>0</v>
      </c>
      <c r="JB53" s="47">
        <f t="shared" si="253"/>
        <v>0</v>
      </c>
      <c r="JC53" s="47">
        <f t="shared" si="254"/>
        <v>0</v>
      </c>
      <c r="JD53" s="47">
        <f t="shared" si="255"/>
        <v>0</v>
      </c>
      <c r="JE53" s="47">
        <f t="shared" si="256"/>
        <v>0</v>
      </c>
      <c r="JF53" s="47">
        <f t="shared" si="257"/>
        <v>0</v>
      </c>
      <c r="JG53" s="47">
        <f t="shared" si="258"/>
        <v>0</v>
      </c>
      <c r="JH53" s="47">
        <f t="shared" si="259"/>
        <v>0</v>
      </c>
      <c r="JI53" s="47">
        <f t="shared" si="260"/>
        <v>0</v>
      </c>
      <c r="JJ53" s="47">
        <f t="shared" si="261"/>
        <v>0</v>
      </c>
      <c r="JK53" s="47">
        <f t="shared" si="262"/>
        <v>0</v>
      </c>
      <c r="JL53" s="47">
        <f t="shared" si="263"/>
        <v>0</v>
      </c>
      <c r="JM53" s="47">
        <f t="shared" si="264"/>
        <v>0</v>
      </c>
      <c r="JN53" s="47">
        <f t="shared" si="265"/>
        <v>0</v>
      </c>
      <c r="JO53" s="47">
        <f t="shared" si="266"/>
        <v>0</v>
      </c>
      <c r="JP53" s="47">
        <f t="shared" si="267"/>
        <v>0</v>
      </c>
      <c r="JQ53" s="47">
        <f t="shared" si="268"/>
        <v>0</v>
      </c>
      <c r="JR53" s="47">
        <f t="shared" si="269"/>
        <v>0</v>
      </c>
      <c r="JS53" s="48">
        <f t="shared" si="270"/>
        <v>0</v>
      </c>
      <c r="JT53" s="46">
        <f t="shared" si="271"/>
        <v>0</v>
      </c>
      <c r="JU53" s="48">
        <f t="shared" si="272"/>
        <v>0</v>
      </c>
    </row>
    <row r="54" spans="1:281" x14ac:dyDescent="0.25">
      <c r="A54" s="152"/>
      <c r="B54" s="386"/>
      <c r="C54" s="377"/>
      <c r="D54" s="378"/>
      <c r="E54" s="378"/>
      <c r="F54" s="378"/>
      <c r="G54" s="379"/>
      <c r="H54" s="397"/>
      <c r="I54" s="397"/>
      <c r="J54" s="97"/>
      <c r="K54" s="122">
        <f t="shared" si="273"/>
        <v>0</v>
      </c>
      <c r="L54" s="313">
        <f t="shared" si="274"/>
        <v>0</v>
      </c>
      <c r="M54" s="46">
        <f t="shared" si="275"/>
        <v>0</v>
      </c>
      <c r="N54" s="90">
        <f t="shared" si="64"/>
        <v>0</v>
      </c>
      <c r="O54" s="90">
        <f t="shared" si="65"/>
        <v>0</v>
      </c>
      <c r="P54" s="90">
        <f t="shared" si="66"/>
        <v>0</v>
      </c>
      <c r="Q54" s="90">
        <f t="shared" si="67"/>
        <v>0</v>
      </c>
      <c r="R54" s="408">
        <f t="shared" si="276"/>
        <v>1</v>
      </c>
      <c r="S54" s="46">
        <f t="shared" si="3"/>
        <v>0</v>
      </c>
      <c r="T54" s="47">
        <f t="shared" si="4"/>
        <v>0</v>
      </c>
      <c r="U54" s="47">
        <f t="shared" si="5"/>
        <v>0</v>
      </c>
      <c r="V54" s="47">
        <f t="shared" si="6"/>
        <v>0</v>
      </c>
      <c r="W54" s="47">
        <f t="shared" si="7"/>
        <v>0</v>
      </c>
      <c r="X54" s="47">
        <f t="shared" si="8"/>
        <v>0</v>
      </c>
      <c r="Y54" s="47">
        <f t="shared" si="9"/>
        <v>0</v>
      </c>
      <c r="Z54" s="47">
        <f t="shared" si="10"/>
        <v>0</v>
      </c>
      <c r="AA54" s="47">
        <f t="shared" si="11"/>
        <v>0</v>
      </c>
      <c r="AB54" s="47">
        <f t="shared" si="12"/>
        <v>0</v>
      </c>
      <c r="AC54" s="47">
        <f t="shared" si="13"/>
        <v>0</v>
      </c>
      <c r="AD54" s="47">
        <f t="shared" si="14"/>
        <v>0</v>
      </c>
      <c r="AE54" s="47">
        <f t="shared" si="15"/>
        <v>0</v>
      </c>
      <c r="AF54" s="47">
        <f t="shared" si="16"/>
        <v>0</v>
      </c>
      <c r="AG54" s="47">
        <f t="shared" si="17"/>
        <v>0</v>
      </c>
      <c r="AH54" s="47">
        <f t="shared" si="18"/>
        <v>0</v>
      </c>
      <c r="AI54" s="47">
        <f t="shared" si="19"/>
        <v>0</v>
      </c>
      <c r="AJ54" s="47">
        <f t="shared" si="20"/>
        <v>0</v>
      </c>
      <c r="AK54" s="47">
        <f t="shared" si="21"/>
        <v>0</v>
      </c>
      <c r="AL54" s="48">
        <f t="shared" si="22"/>
        <v>0</v>
      </c>
      <c r="AM54" s="47">
        <f t="shared" si="69"/>
        <v>0</v>
      </c>
      <c r="AN54" s="47">
        <f t="shared" si="70"/>
        <v>0</v>
      </c>
      <c r="AO54" s="46">
        <f t="shared" si="23"/>
        <v>0</v>
      </c>
      <c r="AP54" s="47">
        <f t="shared" si="24"/>
        <v>0</v>
      </c>
      <c r="AQ54" s="47">
        <f t="shared" si="25"/>
        <v>0</v>
      </c>
      <c r="AR54" s="47">
        <f t="shared" si="26"/>
        <v>0</v>
      </c>
      <c r="AS54" s="47">
        <f t="shared" si="27"/>
        <v>0</v>
      </c>
      <c r="AT54" s="47">
        <f t="shared" si="28"/>
        <v>0</v>
      </c>
      <c r="AU54" s="47">
        <f t="shared" si="29"/>
        <v>0</v>
      </c>
      <c r="AV54" s="47">
        <f t="shared" si="30"/>
        <v>0</v>
      </c>
      <c r="AW54" s="47">
        <f t="shared" si="31"/>
        <v>0</v>
      </c>
      <c r="AX54" s="47">
        <f t="shared" si="32"/>
        <v>0</v>
      </c>
      <c r="AY54" s="47">
        <f t="shared" si="33"/>
        <v>0</v>
      </c>
      <c r="AZ54" s="47">
        <f t="shared" si="34"/>
        <v>0</v>
      </c>
      <c r="BA54" s="47">
        <f t="shared" si="35"/>
        <v>0</v>
      </c>
      <c r="BB54" s="47">
        <f t="shared" si="36"/>
        <v>0</v>
      </c>
      <c r="BC54" s="47">
        <f t="shared" si="37"/>
        <v>0</v>
      </c>
      <c r="BD54" s="47">
        <f t="shared" si="38"/>
        <v>0</v>
      </c>
      <c r="BE54" s="47">
        <f t="shared" si="39"/>
        <v>0</v>
      </c>
      <c r="BF54" s="47">
        <f t="shared" si="40"/>
        <v>0</v>
      </c>
      <c r="BG54" s="48">
        <f t="shared" si="41"/>
        <v>0</v>
      </c>
      <c r="BH54" s="47">
        <f t="shared" si="71"/>
        <v>0</v>
      </c>
      <c r="BI54" s="47">
        <f t="shared" si="72"/>
        <v>0</v>
      </c>
      <c r="BJ54" s="46">
        <f t="shared" si="42"/>
        <v>0</v>
      </c>
      <c r="BK54" s="47">
        <f t="shared" si="43"/>
        <v>0</v>
      </c>
      <c r="BL54" s="47">
        <f t="shared" si="44"/>
        <v>0</v>
      </c>
      <c r="BM54" s="47">
        <f t="shared" si="45"/>
        <v>0</v>
      </c>
      <c r="BN54" s="47">
        <f t="shared" si="46"/>
        <v>0</v>
      </c>
      <c r="BO54" s="47">
        <f t="shared" si="47"/>
        <v>0</v>
      </c>
      <c r="BP54" s="47">
        <f t="shared" si="48"/>
        <v>0</v>
      </c>
      <c r="BQ54" s="47">
        <f t="shared" si="49"/>
        <v>0</v>
      </c>
      <c r="BR54" s="47">
        <f t="shared" si="50"/>
        <v>0</v>
      </c>
      <c r="BS54" s="47">
        <f t="shared" si="51"/>
        <v>0</v>
      </c>
      <c r="BT54" s="47">
        <f t="shared" si="52"/>
        <v>0</v>
      </c>
      <c r="BU54" s="47">
        <f t="shared" si="53"/>
        <v>0</v>
      </c>
      <c r="BV54" s="47">
        <f t="shared" si="54"/>
        <v>0</v>
      </c>
      <c r="BW54" s="47">
        <f t="shared" si="55"/>
        <v>0</v>
      </c>
      <c r="BX54" s="47">
        <f t="shared" si="56"/>
        <v>0</v>
      </c>
      <c r="BY54" s="47">
        <f t="shared" si="57"/>
        <v>0</v>
      </c>
      <c r="BZ54" s="47">
        <f t="shared" si="58"/>
        <v>0</v>
      </c>
      <c r="CA54" s="47">
        <f t="shared" si="59"/>
        <v>0</v>
      </c>
      <c r="CB54" s="47">
        <f t="shared" si="60"/>
        <v>0</v>
      </c>
      <c r="CC54" s="48">
        <f t="shared" si="61"/>
        <v>0</v>
      </c>
      <c r="CD54" s="47">
        <f t="shared" si="73"/>
        <v>0</v>
      </c>
      <c r="CE54" s="47">
        <f t="shared" si="74"/>
        <v>0</v>
      </c>
      <c r="CF54" s="46">
        <f t="shared" si="75"/>
        <v>0</v>
      </c>
      <c r="CG54" s="47">
        <f t="shared" si="76"/>
        <v>0</v>
      </c>
      <c r="CH54" s="47">
        <f t="shared" si="77"/>
        <v>0</v>
      </c>
      <c r="CI54" s="47">
        <f t="shared" si="78"/>
        <v>0</v>
      </c>
      <c r="CJ54" s="47">
        <f t="shared" si="79"/>
        <v>0</v>
      </c>
      <c r="CK54" s="47">
        <f t="shared" si="80"/>
        <v>0</v>
      </c>
      <c r="CL54" s="47">
        <f t="shared" si="81"/>
        <v>0</v>
      </c>
      <c r="CM54" s="47">
        <f t="shared" si="82"/>
        <v>0</v>
      </c>
      <c r="CN54" s="47">
        <f t="shared" si="83"/>
        <v>0</v>
      </c>
      <c r="CO54" s="47">
        <f t="shared" si="84"/>
        <v>0</v>
      </c>
      <c r="CP54" s="47">
        <f t="shared" si="85"/>
        <v>0</v>
      </c>
      <c r="CQ54" s="47">
        <f t="shared" si="86"/>
        <v>0</v>
      </c>
      <c r="CR54" s="47">
        <f t="shared" si="87"/>
        <v>0</v>
      </c>
      <c r="CS54" s="47">
        <f t="shared" si="88"/>
        <v>0</v>
      </c>
      <c r="CT54" s="47">
        <f t="shared" si="89"/>
        <v>0</v>
      </c>
      <c r="CU54" s="47">
        <f t="shared" si="90"/>
        <v>0</v>
      </c>
      <c r="CV54" s="47">
        <f t="shared" si="91"/>
        <v>0</v>
      </c>
      <c r="CW54" s="47">
        <f t="shared" si="92"/>
        <v>0</v>
      </c>
      <c r="CX54" s="47">
        <f t="shared" si="93"/>
        <v>0</v>
      </c>
      <c r="CY54" s="48">
        <f t="shared" si="94"/>
        <v>0</v>
      </c>
      <c r="CZ54" s="47">
        <f t="shared" si="95"/>
        <v>0</v>
      </c>
      <c r="DA54" s="47">
        <f t="shared" si="96"/>
        <v>0</v>
      </c>
      <c r="DB54" s="46">
        <f t="shared" si="97"/>
        <v>0</v>
      </c>
      <c r="DC54" s="47">
        <f t="shared" si="98"/>
        <v>0</v>
      </c>
      <c r="DD54" s="47">
        <f t="shared" si="99"/>
        <v>0</v>
      </c>
      <c r="DE54" s="47">
        <f t="shared" si="100"/>
        <v>0</v>
      </c>
      <c r="DF54" s="47">
        <f t="shared" si="101"/>
        <v>0</v>
      </c>
      <c r="DG54" s="47">
        <f t="shared" si="102"/>
        <v>0</v>
      </c>
      <c r="DH54" s="47">
        <f t="shared" si="103"/>
        <v>0</v>
      </c>
      <c r="DI54" s="47">
        <f t="shared" si="104"/>
        <v>0</v>
      </c>
      <c r="DJ54" s="47">
        <f t="shared" si="105"/>
        <v>0</v>
      </c>
      <c r="DK54" s="47">
        <f t="shared" si="106"/>
        <v>0</v>
      </c>
      <c r="DL54" s="47">
        <f t="shared" si="107"/>
        <v>0</v>
      </c>
      <c r="DM54" s="47">
        <f t="shared" si="108"/>
        <v>0</v>
      </c>
      <c r="DN54" s="47">
        <f t="shared" si="109"/>
        <v>0</v>
      </c>
      <c r="DO54" s="47">
        <f t="shared" si="110"/>
        <v>0</v>
      </c>
      <c r="DP54" s="47">
        <f t="shared" si="111"/>
        <v>0</v>
      </c>
      <c r="DQ54" s="47">
        <f t="shared" si="112"/>
        <v>0</v>
      </c>
      <c r="DR54" s="47">
        <f t="shared" si="113"/>
        <v>0</v>
      </c>
      <c r="DS54" s="47">
        <f t="shared" si="114"/>
        <v>0</v>
      </c>
      <c r="DT54" s="47">
        <f t="shared" si="115"/>
        <v>0</v>
      </c>
      <c r="DU54" s="48">
        <f t="shared" si="116"/>
        <v>0</v>
      </c>
      <c r="DV54" s="47">
        <f t="shared" si="117"/>
        <v>0</v>
      </c>
      <c r="DW54" s="47">
        <f t="shared" si="118"/>
        <v>0</v>
      </c>
      <c r="DX54" s="46">
        <f t="shared" si="119"/>
        <v>0</v>
      </c>
      <c r="DY54" s="47">
        <f t="shared" si="120"/>
        <v>0</v>
      </c>
      <c r="DZ54" s="47">
        <f t="shared" si="121"/>
        <v>0</v>
      </c>
      <c r="EA54" s="47">
        <f t="shared" si="122"/>
        <v>0</v>
      </c>
      <c r="EB54" s="47">
        <f t="shared" si="123"/>
        <v>0</v>
      </c>
      <c r="EC54" s="47">
        <f t="shared" si="124"/>
        <v>0</v>
      </c>
      <c r="ED54" s="47">
        <f t="shared" si="125"/>
        <v>0</v>
      </c>
      <c r="EE54" s="47">
        <f t="shared" si="126"/>
        <v>0</v>
      </c>
      <c r="EF54" s="47">
        <f t="shared" si="127"/>
        <v>0</v>
      </c>
      <c r="EG54" s="47">
        <f t="shared" si="128"/>
        <v>0</v>
      </c>
      <c r="EH54" s="47">
        <f t="shared" si="129"/>
        <v>0</v>
      </c>
      <c r="EI54" s="47">
        <f t="shared" si="130"/>
        <v>0</v>
      </c>
      <c r="EJ54" s="47">
        <f t="shared" si="131"/>
        <v>0</v>
      </c>
      <c r="EK54" s="47">
        <f t="shared" si="132"/>
        <v>0</v>
      </c>
      <c r="EL54" s="47">
        <f t="shared" si="133"/>
        <v>0</v>
      </c>
      <c r="EM54" s="47">
        <f t="shared" si="134"/>
        <v>0</v>
      </c>
      <c r="EN54" s="47">
        <f t="shared" si="135"/>
        <v>0</v>
      </c>
      <c r="EO54" s="47">
        <f t="shared" si="136"/>
        <v>0</v>
      </c>
      <c r="EP54" s="47">
        <f t="shared" si="137"/>
        <v>0</v>
      </c>
      <c r="EQ54" s="48">
        <f t="shared" si="138"/>
        <v>0</v>
      </c>
      <c r="ER54" s="47">
        <f t="shared" si="139"/>
        <v>0</v>
      </c>
      <c r="ES54" s="47">
        <f t="shared" si="140"/>
        <v>0</v>
      </c>
      <c r="ET54" s="46">
        <f t="shared" si="141"/>
        <v>0</v>
      </c>
      <c r="EU54" s="47">
        <f t="shared" si="142"/>
        <v>0</v>
      </c>
      <c r="EV54" s="47">
        <f t="shared" si="143"/>
        <v>0</v>
      </c>
      <c r="EW54" s="47">
        <f t="shared" si="144"/>
        <v>0</v>
      </c>
      <c r="EX54" s="47">
        <f t="shared" si="145"/>
        <v>0</v>
      </c>
      <c r="EY54" s="47">
        <f t="shared" si="146"/>
        <v>0</v>
      </c>
      <c r="EZ54" s="47">
        <f t="shared" si="147"/>
        <v>0</v>
      </c>
      <c r="FA54" s="47">
        <f t="shared" si="148"/>
        <v>0</v>
      </c>
      <c r="FB54" s="47">
        <f t="shared" si="149"/>
        <v>0</v>
      </c>
      <c r="FC54" s="47">
        <f t="shared" si="150"/>
        <v>0</v>
      </c>
      <c r="FD54" s="47">
        <f t="shared" si="151"/>
        <v>0</v>
      </c>
      <c r="FE54" s="47">
        <f t="shared" si="152"/>
        <v>0</v>
      </c>
      <c r="FF54" s="47">
        <f t="shared" si="153"/>
        <v>0</v>
      </c>
      <c r="FG54" s="47">
        <f t="shared" si="154"/>
        <v>0</v>
      </c>
      <c r="FH54" s="47">
        <f t="shared" si="155"/>
        <v>0</v>
      </c>
      <c r="FI54" s="47">
        <f t="shared" si="156"/>
        <v>0</v>
      </c>
      <c r="FJ54" s="47">
        <f t="shared" si="157"/>
        <v>0</v>
      </c>
      <c r="FK54" s="47">
        <f t="shared" si="158"/>
        <v>0</v>
      </c>
      <c r="FL54" s="47">
        <f t="shared" si="159"/>
        <v>0</v>
      </c>
      <c r="FM54" s="48">
        <f t="shared" si="160"/>
        <v>0</v>
      </c>
      <c r="FN54" s="47">
        <f t="shared" si="161"/>
        <v>0</v>
      </c>
      <c r="FO54" s="47">
        <f t="shared" si="162"/>
        <v>0</v>
      </c>
      <c r="FP54" s="46">
        <f t="shared" si="163"/>
        <v>0</v>
      </c>
      <c r="FQ54" s="47">
        <f t="shared" si="164"/>
        <v>0</v>
      </c>
      <c r="FR54" s="47">
        <f t="shared" si="165"/>
        <v>0</v>
      </c>
      <c r="FS54" s="47">
        <f t="shared" si="166"/>
        <v>0</v>
      </c>
      <c r="FT54" s="47">
        <f t="shared" si="167"/>
        <v>0</v>
      </c>
      <c r="FU54" s="47">
        <f t="shared" si="168"/>
        <v>0</v>
      </c>
      <c r="FV54" s="47">
        <f t="shared" si="169"/>
        <v>0</v>
      </c>
      <c r="FW54" s="47">
        <f t="shared" si="170"/>
        <v>0</v>
      </c>
      <c r="FX54" s="47">
        <f t="shared" si="171"/>
        <v>0</v>
      </c>
      <c r="FY54" s="47">
        <f t="shared" si="172"/>
        <v>0</v>
      </c>
      <c r="FZ54" s="47">
        <f t="shared" si="173"/>
        <v>0</v>
      </c>
      <c r="GA54" s="47">
        <f t="shared" si="174"/>
        <v>0</v>
      </c>
      <c r="GB54" s="47">
        <f t="shared" si="175"/>
        <v>0</v>
      </c>
      <c r="GC54" s="47">
        <f t="shared" si="176"/>
        <v>0</v>
      </c>
      <c r="GD54" s="47">
        <f t="shared" si="177"/>
        <v>0</v>
      </c>
      <c r="GE54" s="47">
        <f t="shared" si="178"/>
        <v>0</v>
      </c>
      <c r="GF54" s="47">
        <f t="shared" si="179"/>
        <v>0</v>
      </c>
      <c r="GG54" s="47">
        <f t="shared" si="180"/>
        <v>0</v>
      </c>
      <c r="GH54" s="47">
        <f t="shared" si="181"/>
        <v>0</v>
      </c>
      <c r="GI54" s="48">
        <f t="shared" si="182"/>
        <v>0</v>
      </c>
      <c r="GJ54" s="47">
        <f t="shared" si="183"/>
        <v>0</v>
      </c>
      <c r="GK54" s="47">
        <f t="shared" si="184"/>
        <v>0</v>
      </c>
      <c r="GL54" s="46">
        <f t="shared" si="185"/>
        <v>0</v>
      </c>
      <c r="GM54" s="47">
        <f t="shared" si="186"/>
        <v>0</v>
      </c>
      <c r="GN54" s="47">
        <f t="shared" si="187"/>
        <v>0</v>
      </c>
      <c r="GO54" s="47">
        <f t="shared" si="188"/>
        <v>0</v>
      </c>
      <c r="GP54" s="47">
        <f t="shared" si="189"/>
        <v>0</v>
      </c>
      <c r="GQ54" s="47">
        <f t="shared" si="190"/>
        <v>0</v>
      </c>
      <c r="GR54" s="47">
        <f t="shared" si="191"/>
        <v>0</v>
      </c>
      <c r="GS54" s="47">
        <f t="shared" si="192"/>
        <v>0</v>
      </c>
      <c r="GT54" s="47">
        <f t="shared" si="193"/>
        <v>0</v>
      </c>
      <c r="GU54" s="47">
        <f t="shared" si="194"/>
        <v>0</v>
      </c>
      <c r="GV54" s="47">
        <f t="shared" si="195"/>
        <v>0</v>
      </c>
      <c r="GW54" s="47">
        <f t="shared" si="196"/>
        <v>0</v>
      </c>
      <c r="GX54" s="47">
        <f t="shared" si="197"/>
        <v>0</v>
      </c>
      <c r="GY54" s="47">
        <f t="shared" si="198"/>
        <v>0</v>
      </c>
      <c r="GZ54" s="47">
        <f t="shared" si="199"/>
        <v>0</v>
      </c>
      <c r="HA54" s="47">
        <f t="shared" si="200"/>
        <v>0</v>
      </c>
      <c r="HB54" s="47">
        <f t="shared" si="201"/>
        <v>0</v>
      </c>
      <c r="HC54" s="47">
        <f t="shared" si="202"/>
        <v>0</v>
      </c>
      <c r="HD54" s="47">
        <f t="shared" si="203"/>
        <v>0</v>
      </c>
      <c r="HE54" s="48">
        <f t="shared" si="204"/>
        <v>0</v>
      </c>
      <c r="HF54" s="47">
        <f t="shared" si="205"/>
        <v>0</v>
      </c>
      <c r="HG54" s="47">
        <f t="shared" si="206"/>
        <v>0</v>
      </c>
      <c r="HH54" s="46">
        <f t="shared" si="207"/>
        <v>0</v>
      </c>
      <c r="HI54" s="47">
        <f t="shared" si="208"/>
        <v>0</v>
      </c>
      <c r="HJ54" s="47">
        <f t="shared" si="209"/>
        <v>0</v>
      </c>
      <c r="HK54" s="47">
        <f t="shared" si="210"/>
        <v>0</v>
      </c>
      <c r="HL54" s="47">
        <f t="shared" si="211"/>
        <v>0</v>
      </c>
      <c r="HM54" s="47">
        <f t="shared" si="212"/>
        <v>0</v>
      </c>
      <c r="HN54" s="47">
        <f t="shared" si="213"/>
        <v>0</v>
      </c>
      <c r="HO54" s="47">
        <f t="shared" si="214"/>
        <v>0</v>
      </c>
      <c r="HP54" s="47">
        <f t="shared" si="215"/>
        <v>0</v>
      </c>
      <c r="HQ54" s="47">
        <f t="shared" si="216"/>
        <v>0</v>
      </c>
      <c r="HR54" s="47">
        <f t="shared" si="217"/>
        <v>0</v>
      </c>
      <c r="HS54" s="47">
        <f t="shared" si="218"/>
        <v>0</v>
      </c>
      <c r="HT54" s="47">
        <f t="shared" si="219"/>
        <v>0</v>
      </c>
      <c r="HU54" s="47">
        <f t="shared" si="220"/>
        <v>0</v>
      </c>
      <c r="HV54" s="47">
        <f t="shared" si="221"/>
        <v>0</v>
      </c>
      <c r="HW54" s="47">
        <f t="shared" si="222"/>
        <v>0</v>
      </c>
      <c r="HX54" s="47">
        <f t="shared" si="223"/>
        <v>0</v>
      </c>
      <c r="HY54" s="47">
        <f t="shared" si="224"/>
        <v>0</v>
      </c>
      <c r="HZ54" s="47">
        <f t="shared" si="225"/>
        <v>0</v>
      </c>
      <c r="IA54" s="48">
        <f t="shared" si="226"/>
        <v>0</v>
      </c>
      <c r="IB54" s="47">
        <f t="shared" si="227"/>
        <v>0</v>
      </c>
      <c r="IC54" s="47">
        <f t="shared" si="228"/>
        <v>0</v>
      </c>
      <c r="ID54" s="46">
        <f t="shared" si="229"/>
        <v>0</v>
      </c>
      <c r="IE54" s="47">
        <f t="shared" si="230"/>
        <v>0</v>
      </c>
      <c r="IF54" s="47">
        <f t="shared" si="231"/>
        <v>0</v>
      </c>
      <c r="IG54" s="47">
        <f t="shared" si="232"/>
        <v>0</v>
      </c>
      <c r="IH54" s="47">
        <f t="shared" si="233"/>
        <v>0</v>
      </c>
      <c r="II54" s="47">
        <f t="shared" si="234"/>
        <v>0</v>
      </c>
      <c r="IJ54" s="47">
        <f t="shared" si="235"/>
        <v>0</v>
      </c>
      <c r="IK54" s="47">
        <f t="shared" si="236"/>
        <v>0</v>
      </c>
      <c r="IL54" s="47">
        <f t="shared" si="237"/>
        <v>0</v>
      </c>
      <c r="IM54" s="47">
        <f t="shared" si="238"/>
        <v>0</v>
      </c>
      <c r="IN54" s="47">
        <f t="shared" si="239"/>
        <v>0</v>
      </c>
      <c r="IO54" s="47">
        <f t="shared" si="240"/>
        <v>0</v>
      </c>
      <c r="IP54" s="47">
        <f t="shared" si="241"/>
        <v>0</v>
      </c>
      <c r="IQ54" s="47">
        <f t="shared" si="242"/>
        <v>0</v>
      </c>
      <c r="IR54" s="47">
        <f t="shared" si="243"/>
        <v>0</v>
      </c>
      <c r="IS54" s="47">
        <f t="shared" si="244"/>
        <v>0</v>
      </c>
      <c r="IT54" s="47">
        <f t="shared" si="245"/>
        <v>0</v>
      </c>
      <c r="IU54" s="47">
        <f t="shared" si="246"/>
        <v>0</v>
      </c>
      <c r="IV54" s="47">
        <f t="shared" si="247"/>
        <v>0</v>
      </c>
      <c r="IW54" s="48">
        <f t="shared" si="248"/>
        <v>0</v>
      </c>
      <c r="IX54" s="47">
        <f t="shared" si="249"/>
        <v>0</v>
      </c>
      <c r="IY54" s="47">
        <f t="shared" si="250"/>
        <v>0</v>
      </c>
      <c r="IZ54" s="46">
        <f t="shared" si="251"/>
        <v>0</v>
      </c>
      <c r="JA54" s="47">
        <f t="shared" si="252"/>
        <v>0</v>
      </c>
      <c r="JB54" s="47">
        <f t="shared" si="253"/>
        <v>0</v>
      </c>
      <c r="JC54" s="47">
        <f t="shared" si="254"/>
        <v>0</v>
      </c>
      <c r="JD54" s="47">
        <f t="shared" si="255"/>
        <v>0</v>
      </c>
      <c r="JE54" s="47">
        <f t="shared" si="256"/>
        <v>0</v>
      </c>
      <c r="JF54" s="47">
        <f t="shared" si="257"/>
        <v>0</v>
      </c>
      <c r="JG54" s="47">
        <f t="shared" si="258"/>
        <v>0</v>
      </c>
      <c r="JH54" s="47">
        <f t="shared" si="259"/>
        <v>0</v>
      </c>
      <c r="JI54" s="47">
        <f t="shared" si="260"/>
        <v>0</v>
      </c>
      <c r="JJ54" s="47">
        <f t="shared" si="261"/>
        <v>0</v>
      </c>
      <c r="JK54" s="47">
        <f t="shared" si="262"/>
        <v>0</v>
      </c>
      <c r="JL54" s="47">
        <f t="shared" si="263"/>
        <v>0</v>
      </c>
      <c r="JM54" s="47">
        <f t="shared" si="264"/>
        <v>0</v>
      </c>
      <c r="JN54" s="47">
        <f t="shared" si="265"/>
        <v>0</v>
      </c>
      <c r="JO54" s="47">
        <f t="shared" si="266"/>
        <v>0</v>
      </c>
      <c r="JP54" s="47">
        <f t="shared" si="267"/>
        <v>0</v>
      </c>
      <c r="JQ54" s="47">
        <f t="shared" si="268"/>
        <v>0</v>
      </c>
      <c r="JR54" s="47">
        <f t="shared" si="269"/>
        <v>0</v>
      </c>
      <c r="JS54" s="48">
        <f t="shared" si="270"/>
        <v>0</v>
      </c>
      <c r="JT54" s="46">
        <f t="shared" si="271"/>
        <v>0</v>
      </c>
      <c r="JU54" s="48">
        <f t="shared" si="272"/>
        <v>0</v>
      </c>
    </row>
    <row r="55" spans="1:281" x14ac:dyDescent="0.25">
      <c r="A55" s="152"/>
      <c r="B55" s="386"/>
      <c r="C55" s="377"/>
      <c r="D55" s="378"/>
      <c r="E55" s="378"/>
      <c r="F55" s="378"/>
      <c r="G55" s="379"/>
      <c r="H55" s="397"/>
      <c r="I55" s="397"/>
      <c r="J55" s="97"/>
      <c r="K55" s="122">
        <f t="shared" si="273"/>
        <v>0</v>
      </c>
      <c r="L55" s="313">
        <f t="shared" si="274"/>
        <v>0</v>
      </c>
      <c r="M55" s="46">
        <f t="shared" si="275"/>
        <v>0</v>
      </c>
      <c r="N55" s="90">
        <f t="shared" si="64"/>
        <v>0</v>
      </c>
      <c r="O55" s="90">
        <f t="shared" si="65"/>
        <v>0</v>
      </c>
      <c r="P55" s="90">
        <f t="shared" si="66"/>
        <v>0</v>
      </c>
      <c r="Q55" s="90">
        <f t="shared" si="67"/>
        <v>0</v>
      </c>
      <c r="R55" s="408">
        <f t="shared" si="276"/>
        <v>1</v>
      </c>
      <c r="S55" s="46">
        <f t="shared" si="3"/>
        <v>0</v>
      </c>
      <c r="T55" s="47">
        <f t="shared" si="4"/>
        <v>0</v>
      </c>
      <c r="U55" s="47">
        <f t="shared" si="5"/>
        <v>0</v>
      </c>
      <c r="V55" s="47">
        <f t="shared" si="6"/>
        <v>0</v>
      </c>
      <c r="W55" s="47">
        <f t="shared" si="7"/>
        <v>0</v>
      </c>
      <c r="X55" s="47">
        <f t="shared" si="8"/>
        <v>0</v>
      </c>
      <c r="Y55" s="47">
        <f t="shared" si="9"/>
        <v>0</v>
      </c>
      <c r="Z55" s="47">
        <f t="shared" si="10"/>
        <v>0</v>
      </c>
      <c r="AA55" s="47">
        <f t="shared" si="11"/>
        <v>0</v>
      </c>
      <c r="AB55" s="47">
        <f t="shared" si="12"/>
        <v>0</v>
      </c>
      <c r="AC55" s="47">
        <f t="shared" si="13"/>
        <v>0</v>
      </c>
      <c r="AD55" s="47">
        <f t="shared" si="14"/>
        <v>0</v>
      </c>
      <c r="AE55" s="47">
        <f t="shared" si="15"/>
        <v>0</v>
      </c>
      <c r="AF55" s="47">
        <f t="shared" si="16"/>
        <v>0</v>
      </c>
      <c r="AG55" s="47">
        <f t="shared" si="17"/>
        <v>0</v>
      </c>
      <c r="AH55" s="47">
        <f t="shared" si="18"/>
        <v>0</v>
      </c>
      <c r="AI55" s="47">
        <f t="shared" si="19"/>
        <v>0</v>
      </c>
      <c r="AJ55" s="47">
        <f t="shared" si="20"/>
        <v>0</v>
      </c>
      <c r="AK55" s="47">
        <f t="shared" si="21"/>
        <v>0</v>
      </c>
      <c r="AL55" s="48">
        <f t="shared" si="22"/>
        <v>0</v>
      </c>
      <c r="AM55" s="47">
        <f t="shared" si="69"/>
        <v>0</v>
      </c>
      <c r="AN55" s="47">
        <f t="shared" si="70"/>
        <v>0</v>
      </c>
      <c r="AO55" s="46">
        <f t="shared" si="23"/>
        <v>0</v>
      </c>
      <c r="AP55" s="47">
        <f t="shared" si="24"/>
        <v>0</v>
      </c>
      <c r="AQ55" s="47">
        <f t="shared" si="25"/>
        <v>0</v>
      </c>
      <c r="AR55" s="47">
        <f t="shared" si="26"/>
        <v>0</v>
      </c>
      <c r="AS55" s="47">
        <f t="shared" si="27"/>
        <v>0</v>
      </c>
      <c r="AT55" s="47">
        <f t="shared" si="28"/>
        <v>0</v>
      </c>
      <c r="AU55" s="47">
        <f t="shared" si="29"/>
        <v>0</v>
      </c>
      <c r="AV55" s="47">
        <f t="shared" si="30"/>
        <v>0</v>
      </c>
      <c r="AW55" s="47">
        <f t="shared" si="31"/>
        <v>0</v>
      </c>
      <c r="AX55" s="47">
        <f t="shared" si="32"/>
        <v>0</v>
      </c>
      <c r="AY55" s="47">
        <f t="shared" si="33"/>
        <v>0</v>
      </c>
      <c r="AZ55" s="47">
        <f t="shared" si="34"/>
        <v>0</v>
      </c>
      <c r="BA55" s="47">
        <f t="shared" si="35"/>
        <v>0</v>
      </c>
      <c r="BB55" s="47">
        <f t="shared" si="36"/>
        <v>0</v>
      </c>
      <c r="BC55" s="47">
        <f t="shared" si="37"/>
        <v>0</v>
      </c>
      <c r="BD55" s="47">
        <f t="shared" si="38"/>
        <v>0</v>
      </c>
      <c r="BE55" s="47">
        <f t="shared" si="39"/>
        <v>0</v>
      </c>
      <c r="BF55" s="47">
        <f t="shared" si="40"/>
        <v>0</v>
      </c>
      <c r="BG55" s="48">
        <f t="shared" si="41"/>
        <v>0</v>
      </c>
      <c r="BH55" s="47">
        <f t="shared" si="71"/>
        <v>0</v>
      </c>
      <c r="BI55" s="47">
        <f t="shared" si="72"/>
        <v>0</v>
      </c>
      <c r="BJ55" s="46">
        <f t="shared" si="42"/>
        <v>0</v>
      </c>
      <c r="BK55" s="47">
        <f t="shared" si="43"/>
        <v>0</v>
      </c>
      <c r="BL55" s="47">
        <f t="shared" si="44"/>
        <v>0</v>
      </c>
      <c r="BM55" s="47">
        <f t="shared" si="45"/>
        <v>0</v>
      </c>
      <c r="BN55" s="47">
        <f t="shared" si="46"/>
        <v>0</v>
      </c>
      <c r="BO55" s="47">
        <f t="shared" si="47"/>
        <v>0</v>
      </c>
      <c r="BP55" s="47">
        <f t="shared" si="48"/>
        <v>0</v>
      </c>
      <c r="BQ55" s="47">
        <f t="shared" si="49"/>
        <v>0</v>
      </c>
      <c r="BR55" s="47">
        <f t="shared" si="50"/>
        <v>0</v>
      </c>
      <c r="BS55" s="47">
        <f t="shared" si="51"/>
        <v>0</v>
      </c>
      <c r="BT55" s="47">
        <f t="shared" si="52"/>
        <v>0</v>
      </c>
      <c r="BU55" s="47">
        <f t="shared" si="53"/>
        <v>0</v>
      </c>
      <c r="BV55" s="47">
        <f t="shared" si="54"/>
        <v>0</v>
      </c>
      <c r="BW55" s="47">
        <f t="shared" si="55"/>
        <v>0</v>
      </c>
      <c r="BX55" s="47">
        <f t="shared" si="56"/>
        <v>0</v>
      </c>
      <c r="BY55" s="47">
        <f t="shared" si="57"/>
        <v>0</v>
      </c>
      <c r="BZ55" s="47">
        <f t="shared" si="58"/>
        <v>0</v>
      </c>
      <c r="CA55" s="47">
        <f t="shared" si="59"/>
        <v>0</v>
      </c>
      <c r="CB55" s="47">
        <f t="shared" si="60"/>
        <v>0</v>
      </c>
      <c r="CC55" s="48">
        <f t="shared" si="61"/>
        <v>0</v>
      </c>
      <c r="CD55" s="47">
        <f t="shared" si="73"/>
        <v>0</v>
      </c>
      <c r="CE55" s="47">
        <f t="shared" si="74"/>
        <v>0</v>
      </c>
      <c r="CF55" s="46">
        <f t="shared" si="75"/>
        <v>0</v>
      </c>
      <c r="CG55" s="47">
        <f t="shared" si="76"/>
        <v>0</v>
      </c>
      <c r="CH55" s="47">
        <f t="shared" si="77"/>
        <v>0</v>
      </c>
      <c r="CI55" s="47">
        <f t="shared" si="78"/>
        <v>0</v>
      </c>
      <c r="CJ55" s="47">
        <f t="shared" si="79"/>
        <v>0</v>
      </c>
      <c r="CK55" s="47">
        <f t="shared" si="80"/>
        <v>0</v>
      </c>
      <c r="CL55" s="47">
        <f t="shared" si="81"/>
        <v>0</v>
      </c>
      <c r="CM55" s="47">
        <f t="shared" si="82"/>
        <v>0</v>
      </c>
      <c r="CN55" s="47">
        <f t="shared" si="83"/>
        <v>0</v>
      </c>
      <c r="CO55" s="47">
        <f t="shared" si="84"/>
        <v>0</v>
      </c>
      <c r="CP55" s="47">
        <f t="shared" si="85"/>
        <v>0</v>
      </c>
      <c r="CQ55" s="47">
        <f t="shared" si="86"/>
        <v>0</v>
      </c>
      <c r="CR55" s="47">
        <f t="shared" si="87"/>
        <v>0</v>
      </c>
      <c r="CS55" s="47">
        <f t="shared" si="88"/>
        <v>0</v>
      </c>
      <c r="CT55" s="47">
        <f t="shared" si="89"/>
        <v>0</v>
      </c>
      <c r="CU55" s="47">
        <f t="shared" si="90"/>
        <v>0</v>
      </c>
      <c r="CV55" s="47">
        <f t="shared" si="91"/>
        <v>0</v>
      </c>
      <c r="CW55" s="47">
        <f t="shared" si="92"/>
        <v>0</v>
      </c>
      <c r="CX55" s="47">
        <f t="shared" si="93"/>
        <v>0</v>
      </c>
      <c r="CY55" s="48">
        <f t="shared" si="94"/>
        <v>0</v>
      </c>
      <c r="CZ55" s="47">
        <f t="shared" si="95"/>
        <v>0</v>
      </c>
      <c r="DA55" s="47">
        <f t="shared" si="96"/>
        <v>0</v>
      </c>
      <c r="DB55" s="46">
        <f t="shared" si="97"/>
        <v>0</v>
      </c>
      <c r="DC55" s="47">
        <f t="shared" si="98"/>
        <v>0</v>
      </c>
      <c r="DD55" s="47">
        <f t="shared" si="99"/>
        <v>0</v>
      </c>
      <c r="DE55" s="47">
        <f t="shared" si="100"/>
        <v>0</v>
      </c>
      <c r="DF55" s="47">
        <f t="shared" si="101"/>
        <v>0</v>
      </c>
      <c r="DG55" s="47">
        <f t="shared" si="102"/>
        <v>0</v>
      </c>
      <c r="DH55" s="47">
        <f t="shared" si="103"/>
        <v>0</v>
      </c>
      <c r="DI55" s="47">
        <f t="shared" si="104"/>
        <v>0</v>
      </c>
      <c r="DJ55" s="47">
        <f t="shared" si="105"/>
        <v>0</v>
      </c>
      <c r="DK55" s="47">
        <f t="shared" si="106"/>
        <v>0</v>
      </c>
      <c r="DL55" s="47">
        <f t="shared" si="107"/>
        <v>0</v>
      </c>
      <c r="DM55" s="47">
        <f t="shared" si="108"/>
        <v>0</v>
      </c>
      <c r="DN55" s="47">
        <f t="shared" si="109"/>
        <v>0</v>
      </c>
      <c r="DO55" s="47">
        <f t="shared" si="110"/>
        <v>0</v>
      </c>
      <c r="DP55" s="47">
        <f t="shared" si="111"/>
        <v>0</v>
      </c>
      <c r="DQ55" s="47">
        <f t="shared" si="112"/>
        <v>0</v>
      </c>
      <c r="DR55" s="47">
        <f t="shared" si="113"/>
        <v>0</v>
      </c>
      <c r="DS55" s="47">
        <f t="shared" si="114"/>
        <v>0</v>
      </c>
      <c r="DT55" s="47">
        <f t="shared" si="115"/>
        <v>0</v>
      </c>
      <c r="DU55" s="48">
        <f t="shared" si="116"/>
        <v>0</v>
      </c>
      <c r="DV55" s="47">
        <f t="shared" si="117"/>
        <v>0</v>
      </c>
      <c r="DW55" s="47">
        <f t="shared" si="118"/>
        <v>0</v>
      </c>
      <c r="DX55" s="46">
        <f t="shared" si="119"/>
        <v>0</v>
      </c>
      <c r="DY55" s="47">
        <f t="shared" si="120"/>
        <v>0</v>
      </c>
      <c r="DZ55" s="47">
        <f t="shared" si="121"/>
        <v>0</v>
      </c>
      <c r="EA55" s="47">
        <f t="shared" si="122"/>
        <v>0</v>
      </c>
      <c r="EB55" s="47">
        <f t="shared" si="123"/>
        <v>0</v>
      </c>
      <c r="EC55" s="47">
        <f t="shared" si="124"/>
        <v>0</v>
      </c>
      <c r="ED55" s="47">
        <f t="shared" si="125"/>
        <v>0</v>
      </c>
      <c r="EE55" s="47">
        <f t="shared" si="126"/>
        <v>0</v>
      </c>
      <c r="EF55" s="47">
        <f t="shared" si="127"/>
        <v>0</v>
      </c>
      <c r="EG55" s="47">
        <f t="shared" si="128"/>
        <v>0</v>
      </c>
      <c r="EH55" s="47">
        <f t="shared" si="129"/>
        <v>0</v>
      </c>
      <c r="EI55" s="47">
        <f t="shared" si="130"/>
        <v>0</v>
      </c>
      <c r="EJ55" s="47">
        <f t="shared" si="131"/>
        <v>0</v>
      </c>
      <c r="EK55" s="47">
        <f t="shared" si="132"/>
        <v>0</v>
      </c>
      <c r="EL55" s="47">
        <f t="shared" si="133"/>
        <v>0</v>
      </c>
      <c r="EM55" s="47">
        <f t="shared" si="134"/>
        <v>0</v>
      </c>
      <c r="EN55" s="47">
        <f t="shared" si="135"/>
        <v>0</v>
      </c>
      <c r="EO55" s="47">
        <f t="shared" si="136"/>
        <v>0</v>
      </c>
      <c r="EP55" s="47">
        <f t="shared" si="137"/>
        <v>0</v>
      </c>
      <c r="EQ55" s="48">
        <f t="shared" si="138"/>
        <v>0</v>
      </c>
      <c r="ER55" s="47">
        <f t="shared" si="139"/>
        <v>0</v>
      </c>
      <c r="ES55" s="47">
        <f t="shared" si="140"/>
        <v>0</v>
      </c>
      <c r="ET55" s="46">
        <f t="shared" si="141"/>
        <v>0</v>
      </c>
      <c r="EU55" s="47">
        <f t="shared" si="142"/>
        <v>0</v>
      </c>
      <c r="EV55" s="47">
        <f t="shared" si="143"/>
        <v>0</v>
      </c>
      <c r="EW55" s="47">
        <f t="shared" si="144"/>
        <v>0</v>
      </c>
      <c r="EX55" s="47">
        <f t="shared" si="145"/>
        <v>0</v>
      </c>
      <c r="EY55" s="47">
        <f t="shared" si="146"/>
        <v>0</v>
      </c>
      <c r="EZ55" s="47">
        <f t="shared" si="147"/>
        <v>0</v>
      </c>
      <c r="FA55" s="47">
        <f t="shared" si="148"/>
        <v>0</v>
      </c>
      <c r="FB55" s="47">
        <f t="shared" si="149"/>
        <v>0</v>
      </c>
      <c r="FC55" s="47">
        <f t="shared" si="150"/>
        <v>0</v>
      </c>
      <c r="FD55" s="47">
        <f t="shared" si="151"/>
        <v>0</v>
      </c>
      <c r="FE55" s="47">
        <f t="shared" si="152"/>
        <v>0</v>
      </c>
      <c r="FF55" s="47">
        <f t="shared" si="153"/>
        <v>0</v>
      </c>
      <c r="FG55" s="47">
        <f t="shared" si="154"/>
        <v>0</v>
      </c>
      <c r="FH55" s="47">
        <f t="shared" si="155"/>
        <v>0</v>
      </c>
      <c r="FI55" s="47">
        <f t="shared" si="156"/>
        <v>0</v>
      </c>
      <c r="FJ55" s="47">
        <f t="shared" si="157"/>
        <v>0</v>
      </c>
      <c r="FK55" s="47">
        <f t="shared" si="158"/>
        <v>0</v>
      </c>
      <c r="FL55" s="47">
        <f t="shared" si="159"/>
        <v>0</v>
      </c>
      <c r="FM55" s="48">
        <f t="shared" si="160"/>
        <v>0</v>
      </c>
      <c r="FN55" s="47">
        <f t="shared" si="161"/>
        <v>0</v>
      </c>
      <c r="FO55" s="47">
        <f t="shared" si="162"/>
        <v>0</v>
      </c>
      <c r="FP55" s="46">
        <f t="shared" si="163"/>
        <v>0</v>
      </c>
      <c r="FQ55" s="47">
        <f t="shared" si="164"/>
        <v>0</v>
      </c>
      <c r="FR55" s="47">
        <f t="shared" si="165"/>
        <v>0</v>
      </c>
      <c r="FS55" s="47">
        <f t="shared" si="166"/>
        <v>0</v>
      </c>
      <c r="FT55" s="47">
        <f t="shared" si="167"/>
        <v>0</v>
      </c>
      <c r="FU55" s="47">
        <f t="shared" si="168"/>
        <v>0</v>
      </c>
      <c r="FV55" s="47">
        <f t="shared" si="169"/>
        <v>0</v>
      </c>
      <c r="FW55" s="47">
        <f t="shared" si="170"/>
        <v>0</v>
      </c>
      <c r="FX55" s="47">
        <f t="shared" si="171"/>
        <v>0</v>
      </c>
      <c r="FY55" s="47">
        <f t="shared" si="172"/>
        <v>0</v>
      </c>
      <c r="FZ55" s="47">
        <f t="shared" si="173"/>
        <v>0</v>
      </c>
      <c r="GA55" s="47">
        <f t="shared" si="174"/>
        <v>0</v>
      </c>
      <c r="GB55" s="47">
        <f t="shared" si="175"/>
        <v>0</v>
      </c>
      <c r="GC55" s="47">
        <f t="shared" si="176"/>
        <v>0</v>
      </c>
      <c r="GD55" s="47">
        <f t="shared" si="177"/>
        <v>0</v>
      </c>
      <c r="GE55" s="47">
        <f t="shared" si="178"/>
        <v>0</v>
      </c>
      <c r="GF55" s="47">
        <f t="shared" si="179"/>
        <v>0</v>
      </c>
      <c r="GG55" s="47">
        <f t="shared" si="180"/>
        <v>0</v>
      </c>
      <c r="GH55" s="47">
        <f t="shared" si="181"/>
        <v>0</v>
      </c>
      <c r="GI55" s="48">
        <f t="shared" si="182"/>
        <v>0</v>
      </c>
      <c r="GJ55" s="47">
        <f t="shared" si="183"/>
        <v>0</v>
      </c>
      <c r="GK55" s="47">
        <f t="shared" si="184"/>
        <v>0</v>
      </c>
      <c r="GL55" s="46">
        <f t="shared" si="185"/>
        <v>0</v>
      </c>
      <c r="GM55" s="47">
        <f t="shared" si="186"/>
        <v>0</v>
      </c>
      <c r="GN55" s="47">
        <f t="shared" si="187"/>
        <v>0</v>
      </c>
      <c r="GO55" s="47">
        <f t="shared" si="188"/>
        <v>0</v>
      </c>
      <c r="GP55" s="47">
        <f t="shared" si="189"/>
        <v>0</v>
      </c>
      <c r="GQ55" s="47">
        <f t="shared" si="190"/>
        <v>0</v>
      </c>
      <c r="GR55" s="47">
        <f t="shared" si="191"/>
        <v>0</v>
      </c>
      <c r="GS55" s="47">
        <f t="shared" si="192"/>
        <v>0</v>
      </c>
      <c r="GT55" s="47">
        <f t="shared" si="193"/>
        <v>0</v>
      </c>
      <c r="GU55" s="47">
        <f t="shared" si="194"/>
        <v>0</v>
      </c>
      <c r="GV55" s="47">
        <f t="shared" si="195"/>
        <v>0</v>
      </c>
      <c r="GW55" s="47">
        <f t="shared" si="196"/>
        <v>0</v>
      </c>
      <c r="GX55" s="47">
        <f t="shared" si="197"/>
        <v>0</v>
      </c>
      <c r="GY55" s="47">
        <f t="shared" si="198"/>
        <v>0</v>
      </c>
      <c r="GZ55" s="47">
        <f t="shared" si="199"/>
        <v>0</v>
      </c>
      <c r="HA55" s="47">
        <f t="shared" si="200"/>
        <v>0</v>
      </c>
      <c r="HB55" s="47">
        <f t="shared" si="201"/>
        <v>0</v>
      </c>
      <c r="HC55" s="47">
        <f t="shared" si="202"/>
        <v>0</v>
      </c>
      <c r="HD55" s="47">
        <f t="shared" si="203"/>
        <v>0</v>
      </c>
      <c r="HE55" s="48">
        <f t="shared" si="204"/>
        <v>0</v>
      </c>
      <c r="HF55" s="47">
        <f t="shared" si="205"/>
        <v>0</v>
      </c>
      <c r="HG55" s="47">
        <f t="shared" si="206"/>
        <v>0</v>
      </c>
      <c r="HH55" s="46">
        <f t="shared" si="207"/>
        <v>0</v>
      </c>
      <c r="HI55" s="47">
        <f t="shared" si="208"/>
        <v>0</v>
      </c>
      <c r="HJ55" s="47">
        <f t="shared" si="209"/>
        <v>0</v>
      </c>
      <c r="HK55" s="47">
        <f t="shared" si="210"/>
        <v>0</v>
      </c>
      <c r="HL55" s="47">
        <f t="shared" si="211"/>
        <v>0</v>
      </c>
      <c r="HM55" s="47">
        <f t="shared" si="212"/>
        <v>0</v>
      </c>
      <c r="HN55" s="47">
        <f t="shared" si="213"/>
        <v>0</v>
      </c>
      <c r="HO55" s="47">
        <f t="shared" si="214"/>
        <v>0</v>
      </c>
      <c r="HP55" s="47">
        <f t="shared" si="215"/>
        <v>0</v>
      </c>
      <c r="HQ55" s="47">
        <f t="shared" si="216"/>
        <v>0</v>
      </c>
      <c r="HR55" s="47">
        <f t="shared" si="217"/>
        <v>0</v>
      </c>
      <c r="HS55" s="47">
        <f t="shared" si="218"/>
        <v>0</v>
      </c>
      <c r="HT55" s="47">
        <f t="shared" si="219"/>
        <v>0</v>
      </c>
      <c r="HU55" s="47">
        <f t="shared" si="220"/>
        <v>0</v>
      </c>
      <c r="HV55" s="47">
        <f t="shared" si="221"/>
        <v>0</v>
      </c>
      <c r="HW55" s="47">
        <f t="shared" si="222"/>
        <v>0</v>
      </c>
      <c r="HX55" s="47">
        <f t="shared" si="223"/>
        <v>0</v>
      </c>
      <c r="HY55" s="47">
        <f t="shared" si="224"/>
        <v>0</v>
      </c>
      <c r="HZ55" s="47">
        <f t="shared" si="225"/>
        <v>0</v>
      </c>
      <c r="IA55" s="48">
        <f t="shared" si="226"/>
        <v>0</v>
      </c>
      <c r="IB55" s="47">
        <f t="shared" si="227"/>
        <v>0</v>
      </c>
      <c r="IC55" s="47">
        <f t="shared" si="228"/>
        <v>0</v>
      </c>
      <c r="ID55" s="46">
        <f t="shared" si="229"/>
        <v>0</v>
      </c>
      <c r="IE55" s="47">
        <f t="shared" si="230"/>
        <v>0</v>
      </c>
      <c r="IF55" s="47">
        <f t="shared" si="231"/>
        <v>0</v>
      </c>
      <c r="IG55" s="47">
        <f t="shared" si="232"/>
        <v>0</v>
      </c>
      <c r="IH55" s="47">
        <f t="shared" si="233"/>
        <v>0</v>
      </c>
      <c r="II55" s="47">
        <f t="shared" si="234"/>
        <v>0</v>
      </c>
      <c r="IJ55" s="47">
        <f t="shared" si="235"/>
        <v>0</v>
      </c>
      <c r="IK55" s="47">
        <f t="shared" si="236"/>
        <v>0</v>
      </c>
      <c r="IL55" s="47">
        <f t="shared" si="237"/>
        <v>0</v>
      </c>
      <c r="IM55" s="47">
        <f t="shared" si="238"/>
        <v>0</v>
      </c>
      <c r="IN55" s="47">
        <f t="shared" si="239"/>
        <v>0</v>
      </c>
      <c r="IO55" s="47">
        <f t="shared" si="240"/>
        <v>0</v>
      </c>
      <c r="IP55" s="47">
        <f t="shared" si="241"/>
        <v>0</v>
      </c>
      <c r="IQ55" s="47">
        <f t="shared" si="242"/>
        <v>0</v>
      </c>
      <c r="IR55" s="47">
        <f t="shared" si="243"/>
        <v>0</v>
      </c>
      <c r="IS55" s="47">
        <f t="shared" si="244"/>
        <v>0</v>
      </c>
      <c r="IT55" s="47">
        <f t="shared" si="245"/>
        <v>0</v>
      </c>
      <c r="IU55" s="47">
        <f t="shared" si="246"/>
        <v>0</v>
      </c>
      <c r="IV55" s="47">
        <f t="shared" si="247"/>
        <v>0</v>
      </c>
      <c r="IW55" s="48">
        <f t="shared" si="248"/>
        <v>0</v>
      </c>
      <c r="IX55" s="47">
        <f t="shared" si="249"/>
        <v>0</v>
      </c>
      <c r="IY55" s="47">
        <f t="shared" si="250"/>
        <v>0</v>
      </c>
      <c r="IZ55" s="46">
        <f t="shared" si="251"/>
        <v>0</v>
      </c>
      <c r="JA55" s="47">
        <f t="shared" si="252"/>
        <v>0</v>
      </c>
      <c r="JB55" s="47">
        <f t="shared" si="253"/>
        <v>0</v>
      </c>
      <c r="JC55" s="47">
        <f t="shared" si="254"/>
        <v>0</v>
      </c>
      <c r="JD55" s="47">
        <f t="shared" si="255"/>
        <v>0</v>
      </c>
      <c r="JE55" s="47">
        <f t="shared" si="256"/>
        <v>0</v>
      </c>
      <c r="JF55" s="47">
        <f t="shared" si="257"/>
        <v>0</v>
      </c>
      <c r="JG55" s="47">
        <f t="shared" si="258"/>
        <v>0</v>
      </c>
      <c r="JH55" s="47">
        <f t="shared" si="259"/>
        <v>0</v>
      </c>
      <c r="JI55" s="47">
        <f t="shared" si="260"/>
        <v>0</v>
      </c>
      <c r="JJ55" s="47">
        <f t="shared" si="261"/>
        <v>0</v>
      </c>
      <c r="JK55" s="47">
        <f t="shared" si="262"/>
        <v>0</v>
      </c>
      <c r="JL55" s="47">
        <f t="shared" si="263"/>
        <v>0</v>
      </c>
      <c r="JM55" s="47">
        <f t="shared" si="264"/>
        <v>0</v>
      </c>
      <c r="JN55" s="47">
        <f t="shared" si="265"/>
        <v>0</v>
      </c>
      <c r="JO55" s="47">
        <f t="shared" si="266"/>
        <v>0</v>
      </c>
      <c r="JP55" s="47">
        <f t="shared" si="267"/>
        <v>0</v>
      </c>
      <c r="JQ55" s="47">
        <f t="shared" si="268"/>
        <v>0</v>
      </c>
      <c r="JR55" s="47">
        <f t="shared" si="269"/>
        <v>0</v>
      </c>
      <c r="JS55" s="48">
        <f t="shared" si="270"/>
        <v>0</v>
      </c>
      <c r="JT55" s="46">
        <f t="shared" si="271"/>
        <v>0</v>
      </c>
      <c r="JU55" s="48">
        <f t="shared" si="272"/>
        <v>0</v>
      </c>
    </row>
    <row r="56" spans="1:281" x14ac:dyDescent="0.25">
      <c r="A56" s="152"/>
      <c r="B56" s="386"/>
      <c r="C56" s="377"/>
      <c r="D56" s="378"/>
      <c r="E56" s="378"/>
      <c r="F56" s="378"/>
      <c r="G56" s="379"/>
      <c r="H56" s="397"/>
      <c r="I56" s="397"/>
      <c r="J56" s="97"/>
      <c r="K56" s="122">
        <f t="shared" si="273"/>
        <v>0</v>
      </c>
      <c r="L56" s="313">
        <f t="shared" si="274"/>
        <v>0</v>
      </c>
      <c r="M56" s="46">
        <f t="shared" si="275"/>
        <v>0</v>
      </c>
      <c r="N56" s="90">
        <f t="shared" si="64"/>
        <v>0</v>
      </c>
      <c r="O56" s="90">
        <f t="shared" si="65"/>
        <v>0</v>
      </c>
      <c r="P56" s="90">
        <f t="shared" si="66"/>
        <v>0</v>
      </c>
      <c r="Q56" s="90">
        <f t="shared" si="67"/>
        <v>0</v>
      </c>
      <c r="R56" s="408">
        <f t="shared" si="276"/>
        <v>1</v>
      </c>
      <c r="S56" s="46">
        <f t="shared" si="3"/>
        <v>0</v>
      </c>
      <c r="T56" s="47">
        <f t="shared" si="4"/>
        <v>0</v>
      </c>
      <c r="U56" s="47">
        <f t="shared" si="5"/>
        <v>0</v>
      </c>
      <c r="V56" s="47">
        <f t="shared" si="6"/>
        <v>0</v>
      </c>
      <c r="W56" s="47">
        <f t="shared" si="7"/>
        <v>0</v>
      </c>
      <c r="X56" s="47">
        <f t="shared" si="8"/>
        <v>0</v>
      </c>
      <c r="Y56" s="47">
        <f t="shared" si="9"/>
        <v>0</v>
      </c>
      <c r="Z56" s="47">
        <f t="shared" si="10"/>
        <v>0</v>
      </c>
      <c r="AA56" s="47">
        <f t="shared" si="11"/>
        <v>0</v>
      </c>
      <c r="AB56" s="47">
        <f t="shared" si="12"/>
        <v>0</v>
      </c>
      <c r="AC56" s="47">
        <f t="shared" si="13"/>
        <v>0</v>
      </c>
      <c r="AD56" s="47">
        <f t="shared" si="14"/>
        <v>0</v>
      </c>
      <c r="AE56" s="47">
        <f t="shared" si="15"/>
        <v>0</v>
      </c>
      <c r="AF56" s="47">
        <f t="shared" si="16"/>
        <v>0</v>
      </c>
      <c r="AG56" s="47">
        <f t="shared" si="17"/>
        <v>0</v>
      </c>
      <c r="AH56" s="47">
        <f t="shared" si="18"/>
        <v>0</v>
      </c>
      <c r="AI56" s="47">
        <f t="shared" si="19"/>
        <v>0</v>
      </c>
      <c r="AJ56" s="47">
        <f t="shared" si="20"/>
        <v>0</v>
      </c>
      <c r="AK56" s="47">
        <f t="shared" si="21"/>
        <v>0</v>
      </c>
      <c r="AL56" s="48">
        <f t="shared" si="22"/>
        <v>0</v>
      </c>
      <c r="AM56" s="47">
        <f t="shared" si="69"/>
        <v>0</v>
      </c>
      <c r="AN56" s="47">
        <f t="shared" si="70"/>
        <v>0</v>
      </c>
      <c r="AO56" s="46">
        <f t="shared" si="23"/>
        <v>0</v>
      </c>
      <c r="AP56" s="47">
        <f t="shared" si="24"/>
        <v>0</v>
      </c>
      <c r="AQ56" s="47">
        <f t="shared" si="25"/>
        <v>0</v>
      </c>
      <c r="AR56" s="47">
        <f t="shared" si="26"/>
        <v>0</v>
      </c>
      <c r="AS56" s="47">
        <f t="shared" si="27"/>
        <v>0</v>
      </c>
      <c r="AT56" s="47">
        <f t="shared" si="28"/>
        <v>0</v>
      </c>
      <c r="AU56" s="47">
        <f t="shared" si="29"/>
        <v>0</v>
      </c>
      <c r="AV56" s="47">
        <f t="shared" si="30"/>
        <v>0</v>
      </c>
      <c r="AW56" s="47">
        <f t="shared" si="31"/>
        <v>0</v>
      </c>
      <c r="AX56" s="47">
        <f t="shared" si="32"/>
        <v>0</v>
      </c>
      <c r="AY56" s="47">
        <f t="shared" si="33"/>
        <v>0</v>
      </c>
      <c r="AZ56" s="47">
        <f t="shared" si="34"/>
        <v>0</v>
      </c>
      <c r="BA56" s="47">
        <f t="shared" si="35"/>
        <v>0</v>
      </c>
      <c r="BB56" s="47">
        <f t="shared" si="36"/>
        <v>0</v>
      </c>
      <c r="BC56" s="47">
        <f t="shared" si="37"/>
        <v>0</v>
      </c>
      <c r="BD56" s="47">
        <f t="shared" si="38"/>
        <v>0</v>
      </c>
      <c r="BE56" s="47">
        <f t="shared" si="39"/>
        <v>0</v>
      </c>
      <c r="BF56" s="47">
        <f t="shared" si="40"/>
        <v>0</v>
      </c>
      <c r="BG56" s="48">
        <f t="shared" si="41"/>
        <v>0</v>
      </c>
      <c r="BH56" s="47">
        <f t="shared" si="71"/>
        <v>0</v>
      </c>
      <c r="BI56" s="47">
        <f t="shared" si="72"/>
        <v>0</v>
      </c>
      <c r="BJ56" s="46">
        <f t="shared" si="42"/>
        <v>0</v>
      </c>
      <c r="BK56" s="47">
        <f t="shared" si="43"/>
        <v>0</v>
      </c>
      <c r="BL56" s="47">
        <f t="shared" si="44"/>
        <v>0</v>
      </c>
      <c r="BM56" s="47">
        <f t="shared" si="45"/>
        <v>0</v>
      </c>
      <c r="BN56" s="47">
        <f t="shared" si="46"/>
        <v>0</v>
      </c>
      <c r="BO56" s="47">
        <f t="shared" si="47"/>
        <v>0</v>
      </c>
      <c r="BP56" s="47">
        <f t="shared" si="48"/>
        <v>0</v>
      </c>
      <c r="BQ56" s="47">
        <f t="shared" si="49"/>
        <v>0</v>
      </c>
      <c r="BR56" s="47">
        <f t="shared" si="50"/>
        <v>0</v>
      </c>
      <c r="BS56" s="47">
        <f t="shared" si="51"/>
        <v>0</v>
      </c>
      <c r="BT56" s="47">
        <f t="shared" si="52"/>
        <v>0</v>
      </c>
      <c r="BU56" s="47">
        <f t="shared" si="53"/>
        <v>0</v>
      </c>
      <c r="BV56" s="47">
        <f t="shared" si="54"/>
        <v>0</v>
      </c>
      <c r="BW56" s="47">
        <f t="shared" si="55"/>
        <v>0</v>
      </c>
      <c r="BX56" s="47">
        <f t="shared" si="56"/>
        <v>0</v>
      </c>
      <c r="BY56" s="47">
        <f t="shared" si="57"/>
        <v>0</v>
      </c>
      <c r="BZ56" s="47">
        <f t="shared" si="58"/>
        <v>0</v>
      </c>
      <c r="CA56" s="47">
        <f t="shared" si="59"/>
        <v>0</v>
      </c>
      <c r="CB56" s="47">
        <f t="shared" si="60"/>
        <v>0</v>
      </c>
      <c r="CC56" s="48">
        <f t="shared" si="61"/>
        <v>0</v>
      </c>
      <c r="CD56" s="47">
        <f t="shared" si="73"/>
        <v>0</v>
      </c>
      <c r="CE56" s="47">
        <f t="shared" si="74"/>
        <v>0</v>
      </c>
      <c r="CF56" s="46">
        <f t="shared" si="75"/>
        <v>0</v>
      </c>
      <c r="CG56" s="47">
        <f t="shared" si="76"/>
        <v>0</v>
      </c>
      <c r="CH56" s="47">
        <f t="shared" si="77"/>
        <v>0</v>
      </c>
      <c r="CI56" s="47">
        <f t="shared" si="78"/>
        <v>0</v>
      </c>
      <c r="CJ56" s="47">
        <f t="shared" si="79"/>
        <v>0</v>
      </c>
      <c r="CK56" s="47">
        <f t="shared" si="80"/>
        <v>0</v>
      </c>
      <c r="CL56" s="47">
        <f t="shared" si="81"/>
        <v>0</v>
      </c>
      <c r="CM56" s="47">
        <f t="shared" si="82"/>
        <v>0</v>
      </c>
      <c r="CN56" s="47">
        <f t="shared" si="83"/>
        <v>0</v>
      </c>
      <c r="CO56" s="47">
        <f t="shared" si="84"/>
        <v>0</v>
      </c>
      <c r="CP56" s="47">
        <f t="shared" si="85"/>
        <v>0</v>
      </c>
      <c r="CQ56" s="47">
        <f t="shared" si="86"/>
        <v>0</v>
      </c>
      <c r="CR56" s="47">
        <f t="shared" si="87"/>
        <v>0</v>
      </c>
      <c r="CS56" s="47">
        <f t="shared" si="88"/>
        <v>0</v>
      </c>
      <c r="CT56" s="47">
        <f t="shared" si="89"/>
        <v>0</v>
      </c>
      <c r="CU56" s="47">
        <f t="shared" si="90"/>
        <v>0</v>
      </c>
      <c r="CV56" s="47">
        <f t="shared" si="91"/>
        <v>0</v>
      </c>
      <c r="CW56" s="47">
        <f t="shared" si="92"/>
        <v>0</v>
      </c>
      <c r="CX56" s="47">
        <f t="shared" si="93"/>
        <v>0</v>
      </c>
      <c r="CY56" s="48">
        <f t="shared" si="94"/>
        <v>0</v>
      </c>
      <c r="CZ56" s="47">
        <f t="shared" si="95"/>
        <v>0</v>
      </c>
      <c r="DA56" s="47">
        <f t="shared" si="96"/>
        <v>0</v>
      </c>
      <c r="DB56" s="46">
        <f t="shared" si="97"/>
        <v>0</v>
      </c>
      <c r="DC56" s="47">
        <f t="shared" si="98"/>
        <v>0</v>
      </c>
      <c r="DD56" s="47">
        <f t="shared" si="99"/>
        <v>0</v>
      </c>
      <c r="DE56" s="47">
        <f t="shared" si="100"/>
        <v>0</v>
      </c>
      <c r="DF56" s="47">
        <f t="shared" si="101"/>
        <v>0</v>
      </c>
      <c r="DG56" s="47">
        <f t="shared" si="102"/>
        <v>0</v>
      </c>
      <c r="DH56" s="47">
        <f t="shared" si="103"/>
        <v>0</v>
      </c>
      <c r="DI56" s="47">
        <f t="shared" si="104"/>
        <v>0</v>
      </c>
      <c r="DJ56" s="47">
        <f t="shared" si="105"/>
        <v>0</v>
      </c>
      <c r="DK56" s="47">
        <f t="shared" si="106"/>
        <v>0</v>
      </c>
      <c r="DL56" s="47">
        <f t="shared" si="107"/>
        <v>0</v>
      </c>
      <c r="DM56" s="47">
        <f t="shared" si="108"/>
        <v>0</v>
      </c>
      <c r="DN56" s="47">
        <f t="shared" si="109"/>
        <v>0</v>
      </c>
      <c r="DO56" s="47">
        <f t="shared" si="110"/>
        <v>0</v>
      </c>
      <c r="DP56" s="47">
        <f t="shared" si="111"/>
        <v>0</v>
      </c>
      <c r="DQ56" s="47">
        <f t="shared" si="112"/>
        <v>0</v>
      </c>
      <c r="DR56" s="47">
        <f t="shared" si="113"/>
        <v>0</v>
      </c>
      <c r="DS56" s="47">
        <f t="shared" si="114"/>
        <v>0</v>
      </c>
      <c r="DT56" s="47">
        <f t="shared" si="115"/>
        <v>0</v>
      </c>
      <c r="DU56" s="48">
        <f t="shared" si="116"/>
        <v>0</v>
      </c>
      <c r="DV56" s="47">
        <f t="shared" si="117"/>
        <v>0</v>
      </c>
      <c r="DW56" s="47">
        <f t="shared" si="118"/>
        <v>0</v>
      </c>
      <c r="DX56" s="46">
        <f t="shared" si="119"/>
        <v>0</v>
      </c>
      <c r="DY56" s="47">
        <f t="shared" si="120"/>
        <v>0</v>
      </c>
      <c r="DZ56" s="47">
        <f t="shared" si="121"/>
        <v>0</v>
      </c>
      <c r="EA56" s="47">
        <f t="shared" si="122"/>
        <v>0</v>
      </c>
      <c r="EB56" s="47">
        <f t="shared" si="123"/>
        <v>0</v>
      </c>
      <c r="EC56" s="47">
        <f t="shared" si="124"/>
        <v>0</v>
      </c>
      <c r="ED56" s="47">
        <f t="shared" si="125"/>
        <v>0</v>
      </c>
      <c r="EE56" s="47">
        <f t="shared" si="126"/>
        <v>0</v>
      </c>
      <c r="EF56" s="47">
        <f t="shared" si="127"/>
        <v>0</v>
      </c>
      <c r="EG56" s="47">
        <f t="shared" si="128"/>
        <v>0</v>
      </c>
      <c r="EH56" s="47">
        <f t="shared" si="129"/>
        <v>0</v>
      </c>
      <c r="EI56" s="47">
        <f t="shared" si="130"/>
        <v>0</v>
      </c>
      <c r="EJ56" s="47">
        <f t="shared" si="131"/>
        <v>0</v>
      </c>
      <c r="EK56" s="47">
        <f t="shared" si="132"/>
        <v>0</v>
      </c>
      <c r="EL56" s="47">
        <f t="shared" si="133"/>
        <v>0</v>
      </c>
      <c r="EM56" s="47">
        <f t="shared" si="134"/>
        <v>0</v>
      </c>
      <c r="EN56" s="47">
        <f t="shared" si="135"/>
        <v>0</v>
      </c>
      <c r="EO56" s="47">
        <f t="shared" si="136"/>
        <v>0</v>
      </c>
      <c r="EP56" s="47">
        <f t="shared" si="137"/>
        <v>0</v>
      </c>
      <c r="EQ56" s="48">
        <f t="shared" si="138"/>
        <v>0</v>
      </c>
      <c r="ER56" s="47">
        <f t="shared" si="139"/>
        <v>0</v>
      </c>
      <c r="ES56" s="47">
        <f t="shared" si="140"/>
        <v>0</v>
      </c>
      <c r="ET56" s="46">
        <f t="shared" si="141"/>
        <v>0</v>
      </c>
      <c r="EU56" s="47">
        <f t="shared" si="142"/>
        <v>0</v>
      </c>
      <c r="EV56" s="47">
        <f t="shared" si="143"/>
        <v>0</v>
      </c>
      <c r="EW56" s="47">
        <f t="shared" si="144"/>
        <v>0</v>
      </c>
      <c r="EX56" s="47">
        <f t="shared" si="145"/>
        <v>0</v>
      </c>
      <c r="EY56" s="47">
        <f t="shared" si="146"/>
        <v>0</v>
      </c>
      <c r="EZ56" s="47">
        <f t="shared" si="147"/>
        <v>0</v>
      </c>
      <c r="FA56" s="47">
        <f t="shared" si="148"/>
        <v>0</v>
      </c>
      <c r="FB56" s="47">
        <f t="shared" si="149"/>
        <v>0</v>
      </c>
      <c r="FC56" s="47">
        <f t="shared" si="150"/>
        <v>0</v>
      </c>
      <c r="FD56" s="47">
        <f t="shared" si="151"/>
        <v>0</v>
      </c>
      <c r="FE56" s="47">
        <f t="shared" si="152"/>
        <v>0</v>
      </c>
      <c r="FF56" s="47">
        <f t="shared" si="153"/>
        <v>0</v>
      </c>
      <c r="FG56" s="47">
        <f t="shared" si="154"/>
        <v>0</v>
      </c>
      <c r="FH56" s="47">
        <f t="shared" si="155"/>
        <v>0</v>
      </c>
      <c r="FI56" s="47">
        <f t="shared" si="156"/>
        <v>0</v>
      </c>
      <c r="FJ56" s="47">
        <f t="shared" si="157"/>
        <v>0</v>
      </c>
      <c r="FK56" s="47">
        <f t="shared" si="158"/>
        <v>0</v>
      </c>
      <c r="FL56" s="47">
        <f t="shared" si="159"/>
        <v>0</v>
      </c>
      <c r="FM56" s="48">
        <f t="shared" si="160"/>
        <v>0</v>
      </c>
      <c r="FN56" s="47">
        <f t="shared" si="161"/>
        <v>0</v>
      </c>
      <c r="FO56" s="47">
        <f t="shared" si="162"/>
        <v>0</v>
      </c>
      <c r="FP56" s="46">
        <f t="shared" si="163"/>
        <v>0</v>
      </c>
      <c r="FQ56" s="47">
        <f t="shared" si="164"/>
        <v>0</v>
      </c>
      <c r="FR56" s="47">
        <f t="shared" si="165"/>
        <v>0</v>
      </c>
      <c r="FS56" s="47">
        <f t="shared" si="166"/>
        <v>0</v>
      </c>
      <c r="FT56" s="47">
        <f t="shared" si="167"/>
        <v>0</v>
      </c>
      <c r="FU56" s="47">
        <f t="shared" si="168"/>
        <v>0</v>
      </c>
      <c r="FV56" s="47">
        <f t="shared" si="169"/>
        <v>0</v>
      </c>
      <c r="FW56" s="47">
        <f t="shared" si="170"/>
        <v>0</v>
      </c>
      <c r="FX56" s="47">
        <f t="shared" si="171"/>
        <v>0</v>
      </c>
      <c r="FY56" s="47">
        <f t="shared" si="172"/>
        <v>0</v>
      </c>
      <c r="FZ56" s="47">
        <f t="shared" si="173"/>
        <v>0</v>
      </c>
      <c r="GA56" s="47">
        <f t="shared" si="174"/>
        <v>0</v>
      </c>
      <c r="GB56" s="47">
        <f t="shared" si="175"/>
        <v>0</v>
      </c>
      <c r="GC56" s="47">
        <f t="shared" si="176"/>
        <v>0</v>
      </c>
      <c r="GD56" s="47">
        <f t="shared" si="177"/>
        <v>0</v>
      </c>
      <c r="GE56" s="47">
        <f t="shared" si="178"/>
        <v>0</v>
      </c>
      <c r="GF56" s="47">
        <f t="shared" si="179"/>
        <v>0</v>
      </c>
      <c r="GG56" s="47">
        <f t="shared" si="180"/>
        <v>0</v>
      </c>
      <c r="GH56" s="47">
        <f t="shared" si="181"/>
        <v>0</v>
      </c>
      <c r="GI56" s="48">
        <f t="shared" si="182"/>
        <v>0</v>
      </c>
      <c r="GJ56" s="47">
        <f t="shared" si="183"/>
        <v>0</v>
      </c>
      <c r="GK56" s="47">
        <f t="shared" si="184"/>
        <v>0</v>
      </c>
      <c r="GL56" s="46">
        <f t="shared" si="185"/>
        <v>0</v>
      </c>
      <c r="GM56" s="47">
        <f t="shared" si="186"/>
        <v>0</v>
      </c>
      <c r="GN56" s="47">
        <f t="shared" si="187"/>
        <v>0</v>
      </c>
      <c r="GO56" s="47">
        <f t="shared" si="188"/>
        <v>0</v>
      </c>
      <c r="GP56" s="47">
        <f t="shared" si="189"/>
        <v>0</v>
      </c>
      <c r="GQ56" s="47">
        <f t="shared" si="190"/>
        <v>0</v>
      </c>
      <c r="GR56" s="47">
        <f t="shared" si="191"/>
        <v>0</v>
      </c>
      <c r="GS56" s="47">
        <f t="shared" si="192"/>
        <v>0</v>
      </c>
      <c r="GT56" s="47">
        <f t="shared" si="193"/>
        <v>0</v>
      </c>
      <c r="GU56" s="47">
        <f t="shared" si="194"/>
        <v>0</v>
      </c>
      <c r="GV56" s="47">
        <f t="shared" si="195"/>
        <v>0</v>
      </c>
      <c r="GW56" s="47">
        <f t="shared" si="196"/>
        <v>0</v>
      </c>
      <c r="GX56" s="47">
        <f t="shared" si="197"/>
        <v>0</v>
      </c>
      <c r="GY56" s="47">
        <f t="shared" si="198"/>
        <v>0</v>
      </c>
      <c r="GZ56" s="47">
        <f t="shared" si="199"/>
        <v>0</v>
      </c>
      <c r="HA56" s="47">
        <f t="shared" si="200"/>
        <v>0</v>
      </c>
      <c r="HB56" s="47">
        <f t="shared" si="201"/>
        <v>0</v>
      </c>
      <c r="HC56" s="47">
        <f t="shared" si="202"/>
        <v>0</v>
      </c>
      <c r="HD56" s="47">
        <f t="shared" si="203"/>
        <v>0</v>
      </c>
      <c r="HE56" s="48">
        <f t="shared" si="204"/>
        <v>0</v>
      </c>
      <c r="HF56" s="47">
        <f t="shared" si="205"/>
        <v>0</v>
      </c>
      <c r="HG56" s="47">
        <f t="shared" si="206"/>
        <v>0</v>
      </c>
      <c r="HH56" s="46">
        <f t="shared" si="207"/>
        <v>0</v>
      </c>
      <c r="HI56" s="47">
        <f t="shared" si="208"/>
        <v>0</v>
      </c>
      <c r="HJ56" s="47">
        <f t="shared" si="209"/>
        <v>0</v>
      </c>
      <c r="HK56" s="47">
        <f t="shared" si="210"/>
        <v>0</v>
      </c>
      <c r="HL56" s="47">
        <f t="shared" si="211"/>
        <v>0</v>
      </c>
      <c r="HM56" s="47">
        <f t="shared" si="212"/>
        <v>0</v>
      </c>
      <c r="HN56" s="47">
        <f t="shared" si="213"/>
        <v>0</v>
      </c>
      <c r="HO56" s="47">
        <f t="shared" si="214"/>
        <v>0</v>
      </c>
      <c r="HP56" s="47">
        <f t="shared" si="215"/>
        <v>0</v>
      </c>
      <c r="HQ56" s="47">
        <f t="shared" si="216"/>
        <v>0</v>
      </c>
      <c r="HR56" s="47">
        <f t="shared" si="217"/>
        <v>0</v>
      </c>
      <c r="HS56" s="47">
        <f t="shared" si="218"/>
        <v>0</v>
      </c>
      <c r="HT56" s="47">
        <f t="shared" si="219"/>
        <v>0</v>
      </c>
      <c r="HU56" s="47">
        <f t="shared" si="220"/>
        <v>0</v>
      </c>
      <c r="HV56" s="47">
        <f t="shared" si="221"/>
        <v>0</v>
      </c>
      <c r="HW56" s="47">
        <f t="shared" si="222"/>
        <v>0</v>
      </c>
      <c r="HX56" s="47">
        <f t="shared" si="223"/>
        <v>0</v>
      </c>
      <c r="HY56" s="47">
        <f t="shared" si="224"/>
        <v>0</v>
      </c>
      <c r="HZ56" s="47">
        <f t="shared" si="225"/>
        <v>0</v>
      </c>
      <c r="IA56" s="48">
        <f t="shared" si="226"/>
        <v>0</v>
      </c>
      <c r="IB56" s="47">
        <f t="shared" si="227"/>
        <v>0</v>
      </c>
      <c r="IC56" s="47">
        <f t="shared" si="228"/>
        <v>0</v>
      </c>
      <c r="ID56" s="46">
        <f t="shared" si="229"/>
        <v>0</v>
      </c>
      <c r="IE56" s="47">
        <f t="shared" si="230"/>
        <v>0</v>
      </c>
      <c r="IF56" s="47">
        <f t="shared" si="231"/>
        <v>0</v>
      </c>
      <c r="IG56" s="47">
        <f t="shared" si="232"/>
        <v>0</v>
      </c>
      <c r="IH56" s="47">
        <f t="shared" si="233"/>
        <v>0</v>
      </c>
      <c r="II56" s="47">
        <f t="shared" si="234"/>
        <v>0</v>
      </c>
      <c r="IJ56" s="47">
        <f t="shared" si="235"/>
        <v>0</v>
      </c>
      <c r="IK56" s="47">
        <f t="shared" si="236"/>
        <v>0</v>
      </c>
      <c r="IL56" s="47">
        <f t="shared" si="237"/>
        <v>0</v>
      </c>
      <c r="IM56" s="47">
        <f t="shared" si="238"/>
        <v>0</v>
      </c>
      <c r="IN56" s="47">
        <f t="shared" si="239"/>
        <v>0</v>
      </c>
      <c r="IO56" s="47">
        <f t="shared" si="240"/>
        <v>0</v>
      </c>
      <c r="IP56" s="47">
        <f t="shared" si="241"/>
        <v>0</v>
      </c>
      <c r="IQ56" s="47">
        <f t="shared" si="242"/>
        <v>0</v>
      </c>
      <c r="IR56" s="47">
        <f t="shared" si="243"/>
        <v>0</v>
      </c>
      <c r="IS56" s="47">
        <f t="shared" si="244"/>
        <v>0</v>
      </c>
      <c r="IT56" s="47">
        <f t="shared" si="245"/>
        <v>0</v>
      </c>
      <c r="IU56" s="47">
        <f t="shared" si="246"/>
        <v>0</v>
      </c>
      <c r="IV56" s="47">
        <f t="shared" si="247"/>
        <v>0</v>
      </c>
      <c r="IW56" s="48">
        <f t="shared" si="248"/>
        <v>0</v>
      </c>
      <c r="IX56" s="47">
        <f t="shared" si="249"/>
        <v>0</v>
      </c>
      <c r="IY56" s="47">
        <f t="shared" si="250"/>
        <v>0</v>
      </c>
      <c r="IZ56" s="46">
        <f t="shared" si="251"/>
        <v>0</v>
      </c>
      <c r="JA56" s="47">
        <f t="shared" si="252"/>
        <v>0</v>
      </c>
      <c r="JB56" s="47">
        <f t="shared" si="253"/>
        <v>0</v>
      </c>
      <c r="JC56" s="47">
        <f t="shared" si="254"/>
        <v>0</v>
      </c>
      <c r="JD56" s="47">
        <f t="shared" si="255"/>
        <v>0</v>
      </c>
      <c r="JE56" s="47">
        <f t="shared" si="256"/>
        <v>0</v>
      </c>
      <c r="JF56" s="47">
        <f t="shared" si="257"/>
        <v>0</v>
      </c>
      <c r="JG56" s="47">
        <f t="shared" si="258"/>
        <v>0</v>
      </c>
      <c r="JH56" s="47">
        <f t="shared" si="259"/>
        <v>0</v>
      </c>
      <c r="JI56" s="47">
        <f t="shared" si="260"/>
        <v>0</v>
      </c>
      <c r="JJ56" s="47">
        <f t="shared" si="261"/>
        <v>0</v>
      </c>
      <c r="JK56" s="47">
        <f t="shared" si="262"/>
        <v>0</v>
      </c>
      <c r="JL56" s="47">
        <f t="shared" si="263"/>
        <v>0</v>
      </c>
      <c r="JM56" s="47">
        <f t="shared" si="264"/>
        <v>0</v>
      </c>
      <c r="JN56" s="47">
        <f t="shared" si="265"/>
        <v>0</v>
      </c>
      <c r="JO56" s="47">
        <f t="shared" si="266"/>
        <v>0</v>
      </c>
      <c r="JP56" s="47">
        <f t="shared" si="267"/>
        <v>0</v>
      </c>
      <c r="JQ56" s="47">
        <f t="shared" si="268"/>
        <v>0</v>
      </c>
      <c r="JR56" s="47">
        <f t="shared" si="269"/>
        <v>0</v>
      </c>
      <c r="JS56" s="48">
        <f t="shared" si="270"/>
        <v>0</v>
      </c>
      <c r="JT56" s="46">
        <f t="shared" si="271"/>
        <v>0</v>
      </c>
      <c r="JU56" s="48">
        <f t="shared" si="272"/>
        <v>0</v>
      </c>
    </row>
    <row r="57" spans="1:281" x14ac:dyDescent="0.25">
      <c r="A57" s="152"/>
      <c r="B57" s="386"/>
      <c r="C57" s="377"/>
      <c r="D57" s="378"/>
      <c r="E57" s="378"/>
      <c r="F57" s="378"/>
      <c r="G57" s="379"/>
      <c r="H57" s="397"/>
      <c r="I57" s="397"/>
      <c r="J57" s="97"/>
      <c r="K57" s="122">
        <f t="shared" si="273"/>
        <v>0</v>
      </c>
      <c r="L57" s="313">
        <f t="shared" si="274"/>
        <v>0</v>
      </c>
      <c r="M57" s="46">
        <f t="shared" si="275"/>
        <v>0</v>
      </c>
      <c r="N57" s="90">
        <f t="shared" si="64"/>
        <v>0</v>
      </c>
      <c r="O57" s="90">
        <f t="shared" si="65"/>
        <v>0</v>
      </c>
      <c r="P57" s="90">
        <f t="shared" si="66"/>
        <v>0</v>
      </c>
      <c r="Q57" s="90">
        <f t="shared" si="67"/>
        <v>0</v>
      </c>
      <c r="R57" s="408">
        <f t="shared" si="276"/>
        <v>1</v>
      </c>
      <c r="S57" s="46">
        <f t="shared" si="3"/>
        <v>0</v>
      </c>
      <c r="T57" s="47">
        <f t="shared" si="4"/>
        <v>0</v>
      </c>
      <c r="U57" s="47">
        <f t="shared" si="5"/>
        <v>0</v>
      </c>
      <c r="V57" s="47">
        <f t="shared" si="6"/>
        <v>0</v>
      </c>
      <c r="W57" s="47">
        <f t="shared" si="7"/>
        <v>0</v>
      </c>
      <c r="X57" s="47">
        <f t="shared" si="8"/>
        <v>0</v>
      </c>
      <c r="Y57" s="47">
        <f t="shared" si="9"/>
        <v>0</v>
      </c>
      <c r="Z57" s="47">
        <f t="shared" si="10"/>
        <v>0</v>
      </c>
      <c r="AA57" s="47">
        <f t="shared" si="11"/>
        <v>0</v>
      </c>
      <c r="AB57" s="47">
        <f t="shared" si="12"/>
        <v>0</v>
      </c>
      <c r="AC57" s="47">
        <f t="shared" si="13"/>
        <v>0</v>
      </c>
      <c r="AD57" s="47">
        <f t="shared" si="14"/>
        <v>0</v>
      </c>
      <c r="AE57" s="47">
        <f t="shared" si="15"/>
        <v>0</v>
      </c>
      <c r="AF57" s="47">
        <f t="shared" si="16"/>
        <v>0</v>
      </c>
      <c r="AG57" s="47">
        <f t="shared" si="17"/>
        <v>0</v>
      </c>
      <c r="AH57" s="47">
        <f t="shared" si="18"/>
        <v>0</v>
      </c>
      <c r="AI57" s="47">
        <f t="shared" si="19"/>
        <v>0</v>
      </c>
      <c r="AJ57" s="47">
        <f t="shared" si="20"/>
        <v>0</v>
      </c>
      <c r="AK57" s="47">
        <f t="shared" si="21"/>
        <v>0</v>
      </c>
      <c r="AL57" s="48">
        <f t="shared" si="22"/>
        <v>0</v>
      </c>
      <c r="AM57" s="47">
        <f t="shared" si="69"/>
        <v>0</v>
      </c>
      <c r="AN57" s="47">
        <f t="shared" si="70"/>
        <v>0</v>
      </c>
      <c r="AO57" s="46">
        <f t="shared" si="23"/>
        <v>0</v>
      </c>
      <c r="AP57" s="47">
        <f t="shared" si="24"/>
        <v>0</v>
      </c>
      <c r="AQ57" s="47">
        <f t="shared" si="25"/>
        <v>0</v>
      </c>
      <c r="AR57" s="47">
        <f t="shared" si="26"/>
        <v>0</v>
      </c>
      <c r="AS57" s="47">
        <f t="shared" si="27"/>
        <v>0</v>
      </c>
      <c r="AT57" s="47">
        <f t="shared" si="28"/>
        <v>0</v>
      </c>
      <c r="AU57" s="47">
        <f t="shared" si="29"/>
        <v>0</v>
      </c>
      <c r="AV57" s="47">
        <f t="shared" si="30"/>
        <v>0</v>
      </c>
      <c r="AW57" s="47">
        <f t="shared" si="31"/>
        <v>0</v>
      </c>
      <c r="AX57" s="47">
        <f t="shared" si="32"/>
        <v>0</v>
      </c>
      <c r="AY57" s="47">
        <f t="shared" si="33"/>
        <v>0</v>
      </c>
      <c r="AZ57" s="47">
        <f t="shared" si="34"/>
        <v>0</v>
      </c>
      <c r="BA57" s="47">
        <f t="shared" si="35"/>
        <v>0</v>
      </c>
      <c r="BB57" s="47">
        <f t="shared" si="36"/>
        <v>0</v>
      </c>
      <c r="BC57" s="47">
        <f t="shared" si="37"/>
        <v>0</v>
      </c>
      <c r="BD57" s="47">
        <f t="shared" si="38"/>
        <v>0</v>
      </c>
      <c r="BE57" s="47">
        <f t="shared" si="39"/>
        <v>0</v>
      </c>
      <c r="BF57" s="47">
        <f t="shared" si="40"/>
        <v>0</v>
      </c>
      <c r="BG57" s="48">
        <f t="shared" si="41"/>
        <v>0</v>
      </c>
      <c r="BH57" s="47">
        <f t="shared" si="71"/>
        <v>0</v>
      </c>
      <c r="BI57" s="47">
        <f t="shared" si="72"/>
        <v>0</v>
      </c>
      <c r="BJ57" s="46">
        <f t="shared" si="42"/>
        <v>0</v>
      </c>
      <c r="BK57" s="47">
        <f t="shared" si="43"/>
        <v>0</v>
      </c>
      <c r="BL57" s="47">
        <f t="shared" si="44"/>
        <v>0</v>
      </c>
      <c r="BM57" s="47">
        <f t="shared" si="45"/>
        <v>0</v>
      </c>
      <c r="BN57" s="47">
        <f t="shared" si="46"/>
        <v>0</v>
      </c>
      <c r="BO57" s="47">
        <f t="shared" si="47"/>
        <v>0</v>
      </c>
      <c r="BP57" s="47">
        <f t="shared" si="48"/>
        <v>0</v>
      </c>
      <c r="BQ57" s="47">
        <f t="shared" si="49"/>
        <v>0</v>
      </c>
      <c r="BR57" s="47">
        <f t="shared" si="50"/>
        <v>0</v>
      </c>
      <c r="BS57" s="47">
        <f t="shared" si="51"/>
        <v>0</v>
      </c>
      <c r="BT57" s="47">
        <f t="shared" si="52"/>
        <v>0</v>
      </c>
      <c r="BU57" s="47">
        <f t="shared" si="53"/>
        <v>0</v>
      </c>
      <c r="BV57" s="47">
        <f t="shared" si="54"/>
        <v>0</v>
      </c>
      <c r="BW57" s="47">
        <f t="shared" si="55"/>
        <v>0</v>
      </c>
      <c r="BX57" s="47">
        <f t="shared" si="56"/>
        <v>0</v>
      </c>
      <c r="BY57" s="47">
        <f t="shared" si="57"/>
        <v>0</v>
      </c>
      <c r="BZ57" s="47">
        <f t="shared" si="58"/>
        <v>0</v>
      </c>
      <c r="CA57" s="47">
        <f t="shared" si="59"/>
        <v>0</v>
      </c>
      <c r="CB57" s="47">
        <f t="shared" si="60"/>
        <v>0</v>
      </c>
      <c r="CC57" s="48">
        <f t="shared" si="61"/>
        <v>0</v>
      </c>
      <c r="CD57" s="47">
        <f t="shared" si="73"/>
        <v>0</v>
      </c>
      <c r="CE57" s="47">
        <f t="shared" si="74"/>
        <v>0</v>
      </c>
      <c r="CF57" s="46">
        <f t="shared" si="75"/>
        <v>0</v>
      </c>
      <c r="CG57" s="47">
        <f t="shared" si="76"/>
        <v>0</v>
      </c>
      <c r="CH57" s="47">
        <f t="shared" si="77"/>
        <v>0</v>
      </c>
      <c r="CI57" s="47">
        <f t="shared" si="78"/>
        <v>0</v>
      </c>
      <c r="CJ57" s="47">
        <f t="shared" si="79"/>
        <v>0</v>
      </c>
      <c r="CK57" s="47">
        <f t="shared" si="80"/>
        <v>0</v>
      </c>
      <c r="CL57" s="47">
        <f t="shared" si="81"/>
        <v>0</v>
      </c>
      <c r="CM57" s="47">
        <f t="shared" si="82"/>
        <v>0</v>
      </c>
      <c r="CN57" s="47">
        <f t="shared" si="83"/>
        <v>0</v>
      </c>
      <c r="CO57" s="47">
        <f t="shared" si="84"/>
        <v>0</v>
      </c>
      <c r="CP57" s="47">
        <f t="shared" si="85"/>
        <v>0</v>
      </c>
      <c r="CQ57" s="47">
        <f t="shared" si="86"/>
        <v>0</v>
      </c>
      <c r="CR57" s="47">
        <f t="shared" si="87"/>
        <v>0</v>
      </c>
      <c r="CS57" s="47">
        <f t="shared" si="88"/>
        <v>0</v>
      </c>
      <c r="CT57" s="47">
        <f t="shared" si="89"/>
        <v>0</v>
      </c>
      <c r="CU57" s="47">
        <f t="shared" si="90"/>
        <v>0</v>
      </c>
      <c r="CV57" s="47">
        <f t="shared" si="91"/>
        <v>0</v>
      </c>
      <c r="CW57" s="47">
        <f t="shared" si="92"/>
        <v>0</v>
      </c>
      <c r="CX57" s="47">
        <f t="shared" si="93"/>
        <v>0</v>
      </c>
      <c r="CY57" s="48">
        <f t="shared" si="94"/>
        <v>0</v>
      </c>
      <c r="CZ57" s="47">
        <f t="shared" si="95"/>
        <v>0</v>
      </c>
      <c r="DA57" s="47">
        <f t="shared" si="96"/>
        <v>0</v>
      </c>
      <c r="DB57" s="46">
        <f t="shared" si="97"/>
        <v>0</v>
      </c>
      <c r="DC57" s="47">
        <f t="shared" si="98"/>
        <v>0</v>
      </c>
      <c r="DD57" s="47">
        <f t="shared" si="99"/>
        <v>0</v>
      </c>
      <c r="DE57" s="47">
        <f t="shared" si="100"/>
        <v>0</v>
      </c>
      <c r="DF57" s="47">
        <f t="shared" si="101"/>
        <v>0</v>
      </c>
      <c r="DG57" s="47">
        <f t="shared" si="102"/>
        <v>0</v>
      </c>
      <c r="DH57" s="47">
        <f t="shared" si="103"/>
        <v>0</v>
      </c>
      <c r="DI57" s="47">
        <f t="shared" si="104"/>
        <v>0</v>
      </c>
      <c r="DJ57" s="47">
        <f t="shared" si="105"/>
        <v>0</v>
      </c>
      <c r="DK57" s="47">
        <f t="shared" si="106"/>
        <v>0</v>
      </c>
      <c r="DL57" s="47">
        <f t="shared" si="107"/>
        <v>0</v>
      </c>
      <c r="DM57" s="47">
        <f t="shared" si="108"/>
        <v>0</v>
      </c>
      <c r="DN57" s="47">
        <f t="shared" si="109"/>
        <v>0</v>
      </c>
      <c r="DO57" s="47">
        <f t="shared" si="110"/>
        <v>0</v>
      </c>
      <c r="DP57" s="47">
        <f t="shared" si="111"/>
        <v>0</v>
      </c>
      <c r="DQ57" s="47">
        <f t="shared" si="112"/>
        <v>0</v>
      </c>
      <c r="DR57" s="47">
        <f t="shared" si="113"/>
        <v>0</v>
      </c>
      <c r="DS57" s="47">
        <f t="shared" si="114"/>
        <v>0</v>
      </c>
      <c r="DT57" s="47">
        <f t="shared" si="115"/>
        <v>0</v>
      </c>
      <c r="DU57" s="48">
        <f t="shared" si="116"/>
        <v>0</v>
      </c>
      <c r="DV57" s="47">
        <f t="shared" si="117"/>
        <v>0</v>
      </c>
      <c r="DW57" s="47">
        <f t="shared" si="118"/>
        <v>0</v>
      </c>
      <c r="DX57" s="46">
        <f t="shared" si="119"/>
        <v>0</v>
      </c>
      <c r="DY57" s="47">
        <f t="shared" si="120"/>
        <v>0</v>
      </c>
      <c r="DZ57" s="47">
        <f t="shared" si="121"/>
        <v>0</v>
      </c>
      <c r="EA57" s="47">
        <f t="shared" si="122"/>
        <v>0</v>
      </c>
      <c r="EB57" s="47">
        <f t="shared" si="123"/>
        <v>0</v>
      </c>
      <c r="EC57" s="47">
        <f t="shared" si="124"/>
        <v>0</v>
      </c>
      <c r="ED57" s="47">
        <f t="shared" si="125"/>
        <v>0</v>
      </c>
      <c r="EE57" s="47">
        <f t="shared" si="126"/>
        <v>0</v>
      </c>
      <c r="EF57" s="47">
        <f t="shared" si="127"/>
        <v>0</v>
      </c>
      <c r="EG57" s="47">
        <f t="shared" si="128"/>
        <v>0</v>
      </c>
      <c r="EH57" s="47">
        <f t="shared" si="129"/>
        <v>0</v>
      </c>
      <c r="EI57" s="47">
        <f t="shared" si="130"/>
        <v>0</v>
      </c>
      <c r="EJ57" s="47">
        <f t="shared" si="131"/>
        <v>0</v>
      </c>
      <c r="EK57" s="47">
        <f t="shared" si="132"/>
        <v>0</v>
      </c>
      <c r="EL57" s="47">
        <f t="shared" si="133"/>
        <v>0</v>
      </c>
      <c r="EM57" s="47">
        <f t="shared" si="134"/>
        <v>0</v>
      </c>
      <c r="EN57" s="47">
        <f t="shared" si="135"/>
        <v>0</v>
      </c>
      <c r="EO57" s="47">
        <f t="shared" si="136"/>
        <v>0</v>
      </c>
      <c r="EP57" s="47">
        <f t="shared" si="137"/>
        <v>0</v>
      </c>
      <c r="EQ57" s="48">
        <f t="shared" si="138"/>
        <v>0</v>
      </c>
      <c r="ER57" s="47">
        <f t="shared" si="139"/>
        <v>0</v>
      </c>
      <c r="ES57" s="47">
        <f t="shared" si="140"/>
        <v>0</v>
      </c>
      <c r="ET57" s="46">
        <f t="shared" si="141"/>
        <v>0</v>
      </c>
      <c r="EU57" s="47">
        <f t="shared" si="142"/>
        <v>0</v>
      </c>
      <c r="EV57" s="47">
        <f t="shared" si="143"/>
        <v>0</v>
      </c>
      <c r="EW57" s="47">
        <f t="shared" si="144"/>
        <v>0</v>
      </c>
      <c r="EX57" s="47">
        <f t="shared" si="145"/>
        <v>0</v>
      </c>
      <c r="EY57" s="47">
        <f t="shared" si="146"/>
        <v>0</v>
      </c>
      <c r="EZ57" s="47">
        <f t="shared" si="147"/>
        <v>0</v>
      </c>
      <c r="FA57" s="47">
        <f t="shared" si="148"/>
        <v>0</v>
      </c>
      <c r="FB57" s="47">
        <f t="shared" si="149"/>
        <v>0</v>
      </c>
      <c r="FC57" s="47">
        <f t="shared" si="150"/>
        <v>0</v>
      </c>
      <c r="FD57" s="47">
        <f t="shared" si="151"/>
        <v>0</v>
      </c>
      <c r="FE57" s="47">
        <f t="shared" si="152"/>
        <v>0</v>
      </c>
      <c r="FF57" s="47">
        <f t="shared" si="153"/>
        <v>0</v>
      </c>
      <c r="FG57" s="47">
        <f t="shared" si="154"/>
        <v>0</v>
      </c>
      <c r="FH57" s="47">
        <f t="shared" si="155"/>
        <v>0</v>
      </c>
      <c r="FI57" s="47">
        <f t="shared" si="156"/>
        <v>0</v>
      </c>
      <c r="FJ57" s="47">
        <f t="shared" si="157"/>
        <v>0</v>
      </c>
      <c r="FK57" s="47">
        <f t="shared" si="158"/>
        <v>0</v>
      </c>
      <c r="FL57" s="47">
        <f t="shared" si="159"/>
        <v>0</v>
      </c>
      <c r="FM57" s="48">
        <f t="shared" si="160"/>
        <v>0</v>
      </c>
      <c r="FN57" s="47">
        <f t="shared" si="161"/>
        <v>0</v>
      </c>
      <c r="FO57" s="47">
        <f t="shared" si="162"/>
        <v>0</v>
      </c>
      <c r="FP57" s="46">
        <f t="shared" si="163"/>
        <v>0</v>
      </c>
      <c r="FQ57" s="47">
        <f t="shared" si="164"/>
        <v>0</v>
      </c>
      <c r="FR57" s="47">
        <f t="shared" si="165"/>
        <v>0</v>
      </c>
      <c r="FS57" s="47">
        <f t="shared" si="166"/>
        <v>0</v>
      </c>
      <c r="FT57" s="47">
        <f t="shared" si="167"/>
        <v>0</v>
      </c>
      <c r="FU57" s="47">
        <f t="shared" si="168"/>
        <v>0</v>
      </c>
      <c r="FV57" s="47">
        <f t="shared" si="169"/>
        <v>0</v>
      </c>
      <c r="FW57" s="47">
        <f t="shared" si="170"/>
        <v>0</v>
      </c>
      <c r="FX57" s="47">
        <f t="shared" si="171"/>
        <v>0</v>
      </c>
      <c r="FY57" s="47">
        <f t="shared" si="172"/>
        <v>0</v>
      </c>
      <c r="FZ57" s="47">
        <f t="shared" si="173"/>
        <v>0</v>
      </c>
      <c r="GA57" s="47">
        <f t="shared" si="174"/>
        <v>0</v>
      </c>
      <c r="GB57" s="47">
        <f t="shared" si="175"/>
        <v>0</v>
      </c>
      <c r="GC57" s="47">
        <f t="shared" si="176"/>
        <v>0</v>
      </c>
      <c r="GD57" s="47">
        <f t="shared" si="177"/>
        <v>0</v>
      </c>
      <c r="GE57" s="47">
        <f t="shared" si="178"/>
        <v>0</v>
      </c>
      <c r="GF57" s="47">
        <f t="shared" si="179"/>
        <v>0</v>
      </c>
      <c r="GG57" s="47">
        <f t="shared" si="180"/>
        <v>0</v>
      </c>
      <c r="GH57" s="47">
        <f t="shared" si="181"/>
        <v>0</v>
      </c>
      <c r="GI57" s="48">
        <f t="shared" si="182"/>
        <v>0</v>
      </c>
      <c r="GJ57" s="47">
        <f t="shared" si="183"/>
        <v>0</v>
      </c>
      <c r="GK57" s="47">
        <f t="shared" si="184"/>
        <v>0</v>
      </c>
      <c r="GL57" s="46">
        <f t="shared" si="185"/>
        <v>0</v>
      </c>
      <c r="GM57" s="47">
        <f t="shared" si="186"/>
        <v>0</v>
      </c>
      <c r="GN57" s="47">
        <f t="shared" si="187"/>
        <v>0</v>
      </c>
      <c r="GO57" s="47">
        <f t="shared" si="188"/>
        <v>0</v>
      </c>
      <c r="GP57" s="47">
        <f t="shared" si="189"/>
        <v>0</v>
      </c>
      <c r="GQ57" s="47">
        <f t="shared" si="190"/>
        <v>0</v>
      </c>
      <c r="GR57" s="47">
        <f t="shared" si="191"/>
        <v>0</v>
      </c>
      <c r="GS57" s="47">
        <f t="shared" si="192"/>
        <v>0</v>
      </c>
      <c r="GT57" s="47">
        <f t="shared" si="193"/>
        <v>0</v>
      </c>
      <c r="GU57" s="47">
        <f t="shared" si="194"/>
        <v>0</v>
      </c>
      <c r="GV57" s="47">
        <f t="shared" si="195"/>
        <v>0</v>
      </c>
      <c r="GW57" s="47">
        <f t="shared" si="196"/>
        <v>0</v>
      </c>
      <c r="GX57" s="47">
        <f t="shared" si="197"/>
        <v>0</v>
      </c>
      <c r="GY57" s="47">
        <f t="shared" si="198"/>
        <v>0</v>
      </c>
      <c r="GZ57" s="47">
        <f t="shared" si="199"/>
        <v>0</v>
      </c>
      <c r="HA57" s="47">
        <f t="shared" si="200"/>
        <v>0</v>
      </c>
      <c r="HB57" s="47">
        <f t="shared" si="201"/>
        <v>0</v>
      </c>
      <c r="HC57" s="47">
        <f t="shared" si="202"/>
        <v>0</v>
      </c>
      <c r="HD57" s="47">
        <f t="shared" si="203"/>
        <v>0</v>
      </c>
      <c r="HE57" s="48">
        <f t="shared" si="204"/>
        <v>0</v>
      </c>
      <c r="HF57" s="47">
        <f t="shared" si="205"/>
        <v>0</v>
      </c>
      <c r="HG57" s="47">
        <f t="shared" si="206"/>
        <v>0</v>
      </c>
      <c r="HH57" s="46">
        <f t="shared" si="207"/>
        <v>0</v>
      </c>
      <c r="HI57" s="47">
        <f t="shared" si="208"/>
        <v>0</v>
      </c>
      <c r="HJ57" s="47">
        <f t="shared" si="209"/>
        <v>0</v>
      </c>
      <c r="HK57" s="47">
        <f t="shared" si="210"/>
        <v>0</v>
      </c>
      <c r="HL57" s="47">
        <f t="shared" si="211"/>
        <v>0</v>
      </c>
      <c r="HM57" s="47">
        <f t="shared" si="212"/>
        <v>0</v>
      </c>
      <c r="HN57" s="47">
        <f t="shared" si="213"/>
        <v>0</v>
      </c>
      <c r="HO57" s="47">
        <f t="shared" si="214"/>
        <v>0</v>
      </c>
      <c r="HP57" s="47">
        <f t="shared" si="215"/>
        <v>0</v>
      </c>
      <c r="HQ57" s="47">
        <f t="shared" si="216"/>
        <v>0</v>
      </c>
      <c r="HR57" s="47">
        <f t="shared" si="217"/>
        <v>0</v>
      </c>
      <c r="HS57" s="47">
        <f t="shared" si="218"/>
        <v>0</v>
      </c>
      <c r="HT57" s="47">
        <f t="shared" si="219"/>
        <v>0</v>
      </c>
      <c r="HU57" s="47">
        <f t="shared" si="220"/>
        <v>0</v>
      </c>
      <c r="HV57" s="47">
        <f t="shared" si="221"/>
        <v>0</v>
      </c>
      <c r="HW57" s="47">
        <f t="shared" si="222"/>
        <v>0</v>
      </c>
      <c r="HX57" s="47">
        <f t="shared" si="223"/>
        <v>0</v>
      </c>
      <c r="HY57" s="47">
        <f t="shared" si="224"/>
        <v>0</v>
      </c>
      <c r="HZ57" s="47">
        <f t="shared" si="225"/>
        <v>0</v>
      </c>
      <c r="IA57" s="48">
        <f t="shared" si="226"/>
        <v>0</v>
      </c>
      <c r="IB57" s="47">
        <f t="shared" si="227"/>
        <v>0</v>
      </c>
      <c r="IC57" s="47">
        <f t="shared" si="228"/>
        <v>0</v>
      </c>
      <c r="ID57" s="46">
        <f t="shared" si="229"/>
        <v>0</v>
      </c>
      <c r="IE57" s="47">
        <f t="shared" si="230"/>
        <v>0</v>
      </c>
      <c r="IF57" s="47">
        <f t="shared" si="231"/>
        <v>0</v>
      </c>
      <c r="IG57" s="47">
        <f t="shared" si="232"/>
        <v>0</v>
      </c>
      <c r="IH57" s="47">
        <f t="shared" si="233"/>
        <v>0</v>
      </c>
      <c r="II57" s="47">
        <f t="shared" si="234"/>
        <v>0</v>
      </c>
      <c r="IJ57" s="47">
        <f t="shared" si="235"/>
        <v>0</v>
      </c>
      <c r="IK57" s="47">
        <f t="shared" si="236"/>
        <v>0</v>
      </c>
      <c r="IL57" s="47">
        <f t="shared" si="237"/>
        <v>0</v>
      </c>
      <c r="IM57" s="47">
        <f t="shared" si="238"/>
        <v>0</v>
      </c>
      <c r="IN57" s="47">
        <f t="shared" si="239"/>
        <v>0</v>
      </c>
      <c r="IO57" s="47">
        <f t="shared" si="240"/>
        <v>0</v>
      </c>
      <c r="IP57" s="47">
        <f t="shared" si="241"/>
        <v>0</v>
      </c>
      <c r="IQ57" s="47">
        <f t="shared" si="242"/>
        <v>0</v>
      </c>
      <c r="IR57" s="47">
        <f t="shared" si="243"/>
        <v>0</v>
      </c>
      <c r="IS57" s="47">
        <f t="shared" si="244"/>
        <v>0</v>
      </c>
      <c r="IT57" s="47">
        <f t="shared" si="245"/>
        <v>0</v>
      </c>
      <c r="IU57" s="47">
        <f t="shared" si="246"/>
        <v>0</v>
      </c>
      <c r="IV57" s="47">
        <f t="shared" si="247"/>
        <v>0</v>
      </c>
      <c r="IW57" s="48">
        <f t="shared" si="248"/>
        <v>0</v>
      </c>
      <c r="IX57" s="47">
        <f t="shared" si="249"/>
        <v>0</v>
      </c>
      <c r="IY57" s="47">
        <f t="shared" si="250"/>
        <v>0</v>
      </c>
      <c r="IZ57" s="46">
        <f t="shared" si="251"/>
        <v>0</v>
      </c>
      <c r="JA57" s="47">
        <f t="shared" si="252"/>
        <v>0</v>
      </c>
      <c r="JB57" s="47">
        <f t="shared" si="253"/>
        <v>0</v>
      </c>
      <c r="JC57" s="47">
        <f t="shared" si="254"/>
        <v>0</v>
      </c>
      <c r="JD57" s="47">
        <f t="shared" si="255"/>
        <v>0</v>
      </c>
      <c r="JE57" s="47">
        <f t="shared" si="256"/>
        <v>0</v>
      </c>
      <c r="JF57" s="47">
        <f t="shared" si="257"/>
        <v>0</v>
      </c>
      <c r="JG57" s="47">
        <f t="shared" si="258"/>
        <v>0</v>
      </c>
      <c r="JH57" s="47">
        <f t="shared" si="259"/>
        <v>0</v>
      </c>
      <c r="JI57" s="47">
        <f t="shared" si="260"/>
        <v>0</v>
      </c>
      <c r="JJ57" s="47">
        <f t="shared" si="261"/>
        <v>0</v>
      </c>
      <c r="JK57" s="47">
        <f t="shared" si="262"/>
        <v>0</v>
      </c>
      <c r="JL57" s="47">
        <f t="shared" si="263"/>
        <v>0</v>
      </c>
      <c r="JM57" s="47">
        <f t="shared" si="264"/>
        <v>0</v>
      </c>
      <c r="JN57" s="47">
        <f t="shared" si="265"/>
        <v>0</v>
      </c>
      <c r="JO57" s="47">
        <f t="shared" si="266"/>
        <v>0</v>
      </c>
      <c r="JP57" s="47">
        <f t="shared" si="267"/>
        <v>0</v>
      </c>
      <c r="JQ57" s="47">
        <f t="shared" si="268"/>
        <v>0</v>
      </c>
      <c r="JR57" s="47">
        <f t="shared" si="269"/>
        <v>0</v>
      </c>
      <c r="JS57" s="48">
        <f t="shared" si="270"/>
        <v>0</v>
      </c>
      <c r="JT57" s="46">
        <f t="shared" si="271"/>
        <v>0</v>
      </c>
      <c r="JU57" s="48">
        <f t="shared" si="272"/>
        <v>0</v>
      </c>
    </row>
    <row r="58" spans="1:281" x14ac:dyDescent="0.25">
      <c r="A58" s="152"/>
      <c r="B58" s="386"/>
      <c r="C58" s="377"/>
      <c r="D58" s="378"/>
      <c r="E58" s="378"/>
      <c r="F58" s="378"/>
      <c r="G58" s="379"/>
      <c r="H58" s="397"/>
      <c r="I58" s="397"/>
      <c r="J58" s="97"/>
      <c r="K58" s="122">
        <f t="shared" si="273"/>
        <v>0</v>
      </c>
      <c r="L58" s="313">
        <f t="shared" si="274"/>
        <v>0</v>
      </c>
      <c r="M58" s="46">
        <f t="shared" si="275"/>
        <v>0</v>
      </c>
      <c r="N58" s="90">
        <f t="shared" si="64"/>
        <v>0</v>
      </c>
      <c r="O58" s="90">
        <f t="shared" si="65"/>
        <v>0</v>
      </c>
      <c r="P58" s="90">
        <f t="shared" si="66"/>
        <v>0</v>
      </c>
      <c r="Q58" s="90">
        <f t="shared" si="67"/>
        <v>0</v>
      </c>
      <c r="R58" s="408">
        <f t="shared" si="276"/>
        <v>1</v>
      </c>
      <c r="S58" s="46">
        <f t="shared" si="3"/>
        <v>0</v>
      </c>
      <c r="T58" s="47">
        <f t="shared" si="4"/>
        <v>0</v>
      </c>
      <c r="U58" s="47">
        <f t="shared" si="5"/>
        <v>0</v>
      </c>
      <c r="V58" s="47">
        <f t="shared" si="6"/>
        <v>0</v>
      </c>
      <c r="W58" s="47">
        <f t="shared" si="7"/>
        <v>0</v>
      </c>
      <c r="X58" s="47">
        <f t="shared" si="8"/>
        <v>0</v>
      </c>
      <c r="Y58" s="47">
        <f t="shared" si="9"/>
        <v>0</v>
      </c>
      <c r="Z58" s="47">
        <f t="shared" si="10"/>
        <v>0</v>
      </c>
      <c r="AA58" s="47">
        <f t="shared" si="11"/>
        <v>0</v>
      </c>
      <c r="AB58" s="47">
        <f t="shared" si="12"/>
        <v>0</v>
      </c>
      <c r="AC58" s="47">
        <f t="shared" si="13"/>
        <v>0</v>
      </c>
      <c r="AD58" s="47">
        <f t="shared" si="14"/>
        <v>0</v>
      </c>
      <c r="AE58" s="47">
        <f t="shared" si="15"/>
        <v>0</v>
      </c>
      <c r="AF58" s="47">
        <f t="shared" si="16"/>
        <v>0</v>
      </c>
      <c r="AG58" s="47">
        <f t="shared" si="17"/>
        <v>0</v>
      </c>
      <c r="AH58" s="47">
        <f t="shared" si="18"/>
        <v>0</v>
      </c>
      <c r="AI58" s="47">
        <f t="shared" si="19"/>
        <v>0</v>
      </c>
      <c r="AJ58" s="47">
        <f t="shared" si="20"/>
        <v>0</v>
      </c>
      <c r="AK58" s="47">
        <f t="shared" si="21"/>
        <v>0</v>
      </c>
      <c r="AL58" s="48">
        <f t="shared" si="22"/>
        <v>0</v>
      </c>
      <c r="AM58" s="47">
        <f t="shared" si="69"/>
        <v>0</v>
      </c>
      <c r="AN58" s="47">
        <f t="shared" si="70"/>
        <v>0</v>
      </c>
      <c r="AO58" s="46">
        <f t="shared" si="23"/>
        <v>0</v>
      </c>
      <c r="AP58" s="47">
        <f t="shared" si="24"/>
        <v>0</v>
      </c>
      <c r="AQ58" s="47">
        <f t="shared" si="25"/>
        <v>0</v>
      </c>
      <c r="AR58" s="47">
        <f t="shared" si="26"/>
        <v>0</v>
      </c>
      <c r="AS58" s="47">
        <f t="shared" si="27"/>
        <v>0</v>
      </c>
      <c r="AT58" s="47">
        <f t="shared" si="28"/>
        <v>0</v>
      </c>
      <c r="AU58" s="47">
        <f t="shared" si="29"/>
        <v>0</v>
      </c>
      <c r="AV58" s="47">
        <f t="shared" si="30"/>
        <v>0</v>
      </c>
      <c r="AW58" s="47">
        <f t="shared" si="31"/>
        <v>0</v>
      </c>
      <c r="AX58" s="47">
        <f t="shared" si="32"/>
        <v>0</v>
      </c>
      <c r="AY58" s="47">
        <f t="shared" si="33"/>
        <v>0</v>
      </c>
      <c r="AZ58" s="47">
        <f t="shared" si="34"/>
        <v>0</v>
      </c>
      <c r="BA58" s="47">
        <f t="shared" si="35"/>
        <v>0</v>
      </c>
      <c r="BB58" s="47">
        <f t="shared" si="36"/>
        <v>0</v>
      </c>
      <c r="BC58" s="47">
        <f t="shared" si="37"/>
        <v>0</v>
      </c>
      <c r="BD58" s="47">
        <f t="shared" si="38"/>
        <v>0</v>
      </c>
      <c r="BE58" s="47">
        <f t="shared" si="39"/>
        <v>0</v>
      </c>
      <c r="BF58" s="47">
        <f t="shared" si="40"/>
        <v>0</v>
      </c>
      <c r="BG58" s="48">
        <f t="shared" si="41"/>
        <v>0</v>
      </c>
      <c r="BH58" s="47">
        <f t="shared" si="71"/>
        <v>0</v>
      </c>
      <c r="BI58" s="47">
        <f t="shared" si="72"/>
        <v>0</v>
      </c>
      <c r="BJ58" s="46">
        <f t="shared" si="42"/>
        <v>0</v>
      </c>
      <c r="BK58" s="47">
        <f t="shared" si="43"/>
        <v>0</v>
      </c>
      <c r="BL58" s="47">
        <f t="shared" si="44"/>
        <v>0</v>
      </c>
      <c r="BM58" s="47">
        <f t="shared" si="45"/>
        <v>0</v>
      </c>
      <c r="BN58" s="47">
        <f t="shared" si="46"/>
        <v>0</v>
      </c>
      <c r="BO58" s="47">
        <f t="shared" si="47"/>
        <v>0</v>
      </c>
      <c r="BP58" s="47">
        <f t="shared" si="48"/>
        <v>0</v>
      </c>
      <c r="BQ58" s="47">
        <f t="shared" si="49"/>
        <v>0</v>
      </c>
      <c r="BR58" s="47">
        <f t="shared" si="50"/>
        <v>0</v>
      </c>
      <c r="BS58" s="47">
        <f t="shared" si="51"/>
        <v>0</v>
      </c>
      <c r="BT58" s="47">
        <f t="shared" si="52"/>
        <v>0</v>
      </c>
      <c r="BU58" s="47">
        <f t="shared" si="53"/>
        <v>0</v>
      </c>
      <c r="BV58" s="47">
        <f t="shared" si="54"/>
        <v>0</v>
      </c>
      <c r="BW58" s="47">
        <f t="shared" si="55"/>
        <v>0</v>
      </c>
      <c r="BX58" s="47">
        <f t="shared" si="56"/>
        <v>0</v>
      </c>
      <c r="BY58" s="47">
        <f t="shared" si="57"/>
        <v>0</v>
      </c>
      <c r="BZ58" s="47">
        <f t="shared" si="58"/>
        <v>0</v>
      </c>
      <c r="CA58" s="47">
        <f t="shared" si="59"/>
        <v>0</v>
      </c>
      <c r="CB58" s="47">
        <f t="shared" si="60"/>
        <v>0</v>
      </c>
      <c r="CC58" s="48">
        <f t="shared" si="61"/>
        <v>0</v>
      </c>
      <c r="CD58" s="47">
        <f t="shared" si="73"/>
        <v>0</v>
      </c>
      <c r="CE58" s="47">
        <f t="shared" si="74"/>
        <v>0</v>
      </c>
      <c r="CF58" s="46">
        <f t="shared" si="75"/>
        <v>0</v>
      </c>
      <c r="CG58" s="47">
        <f t="shared" si="76"/>
        <v>0</v>
      </c>
      <c r="CH58" s="47">
        <f t="shared" si="77"/>
        <v>0</v>
      </c>
      <c r="CI58" s="47">
        <f t="shared" si="78"/>
        <v>0</v>
      </c>
      <c r="CJ58" s="47">
        <f t="shared" si="79"/>
        <v>0</v>
      </c>
      <c r="CK58" s="47">
        <f t="shared" si="80"/>
        <v>0</v>
      </c>
      <c r="CL58" s="47">
        <f t="shared" si="81"/>
        <v>0</v>
      </c>
      <c r="CM58" s="47">
        <f t="shared" si="82"/>
        <v>0</v>
      </c>
      <c r="CN58" s="47">
        <f t="shared" si="83"/>
        <v>0</v>
      </c>
      <c r="CO58" s="47">
        <f t="shared" si="84"/>
        <v>0</v>
      </c>
      <c r="CP58" s="47">
        <f t="shared" si="85"/>
        <v>0</v>
      </c>
      <c r="CQ58" s="47">
        <f t="shared" si="86"/>
        <v>0</v>
      </c>
      <c r="CR58" s="47">
        <f t="shared" si="87"/>
        <v>0</v>
      </c>
      <c r="CS58" s="47">
        <f t="shared" si="88"/>
        <v>0</v>
      </c>
      <c r="CT58" s="47">
        <f t="shared" si="89"/>
        <v>0</v>
      </c>
      <c r="CU58" s="47">
        <f t="shared" si="90"/>
        <v>0</v>
      </c>
      <c r="CV58" s="47">
        <f t="shared" si="91"/>
        <v>0</v>
      </c>
      <c r="CW58" s="47">
        <f t="shared" si="92"/>
        <v>0</v>
      </c>
      <c r="CX58" s="47">
        <f t="shared" si="93"/>
        <v>0</v>
      </c>
      <c r="CY58" s="48">
        <f t="shared" si="94"/>
        <v>0</v>
      </c>
      <c r="CZ58" s="47">
        <f t="shared" si="95"/>
        <v>0</v>
      </c>
      <c r="DA58" s="47">
        <f t="shared" si="96"/>
        <v>0</v>
      </c>
      <c r="DB58" s="46">
        <f t="shared" si="97"/>
        <v>0</v>
      </c>
      <c r="DC58" s="47">
        <f t="shared" si="98"/>
        <v>0</v>
      </c>
      <c r="DD58" s="47">
        <f t="shared" si="99"/>
        <v>0</v>
      </c>
      <c r="DE58" s="47">
        <f t="shared" si="100"/>
        <v>0</v>
      </c>
      <c r="DF58" s="47">
        <f t="shared" si="101"/>
        <v>0</v>
      </c>
      <c r="DG58" s="47">
        <f t="shared" si="102"/>
        <v>0</v>
      </c>
      <c r="DH58" s="47">
        <f t="shared" si="103"/>
        <v>0</v>
      </c>
      <c r="DI58" s="47">
        <f t="shared" si="104"/>
        <v>0</v>
      </c>
      <c r="DJ58" s="47">
        <f t="shared" si="105"/>
        <v>0</v>
      </c>
      <c r="DK58" s="47">
        <f t="shared" si="106"/>
        <v>0</v>
      </c>
      <c r="DL58" s="47">
        <f t="shared" si="107"/>
        <v>0</v>
      </c>
      <c r="DM58" s="47">
        <f t="shared" si="108"/>
        <v>0</v>
      </c>
      <c r="DN58" s="47">
        <f t="shared" si="109"/>
        <v>0</v>
      </c>
      <c r="DO58" s="47">
        <f t="shared" si="110"/>
        <v>0</v>
      </c>
      <c r="DP58" s="47">
        <f t="shared" si="111"/>
        <v>0</v>
      </c>
      <c r="DQ58" s="47">
        <f t="shared" si="112"/>
        <v>0</v>
      </c>
      <c r="DR58" s="47">
        <f t="shared" si="113"/>
        <v>0</v>
      </c>
      <c r="DS58" s="47">
        <f t="shared" si="114"/>
        <v>0</v>
      </c>
      <c r="DT58" s="47">
        <f t="shared" si="115"/>
        <v>0</v>
      </c>
      <c r="DU58" s="48">
        <f t="shared" si="116"/>
        <v>0</v>
      </c>
      <c r="DV58" s="47">
        <f t="shared" si="117"/>
        <v>0</v>
      </c>
      <c r="DW58" s="47">
        <f t="shared" si="118"/>
        <v>0</v>
      </c>
      <c r="DX58" s="46">
        <f t="shared" si="119"/>
        <v>0</v>
      </c>
      <c r="DY58" s="47">
        <f t="shared" si="120"/>
        <v>0</v>
      </c>
      <c r="DZ58" s="47">
        <f t="shared" si="121"/>
        <v>0</v>
      </c>
      <c r="EA58" s="47">
        <f t="shared" si="122"/>
        <v>0</v>
      </c>
      <c r="EB58" s="47">
        <f t="shared" si="123"/>
        <v>0</v>
      </c>
      <c r="EC58" s="47">
        <f t="shared" si="124"/>
        <v>0</v>
      </c>
      <c r="ED58" s="47">
        <f t="shared" si="125"/>
        <v>0</v>
      </c>
      <c r="EE58" s="47">
        <f t="shared" si="126"/>
        <v>0</v>
      </c>
      <c r="EF58" s="47">
        <f t="shared" si="127"/>
        <v>0</v>
      </c>
      <c r="EG58" s="47">
        <f t="shared" si="128"/>
        <v>0</v>
      </c>
      <c r="EH58" s="47">
        <f t="shared" si="129"/>
        <v>0</v>
      </c>
      <c r="EI58" s="47">
        <f t="shared" si="130"/>
        <v>0</v>
      </c>
      <c r="EJ58" s="47">
        <f t="shared" si="131"/>
        <v>0</v>
      </c>
      <c r="EK58" s="47">
        <f t="shared" si="132"/>
        <v>0</v>
      </c>
      <c r="EL58" s="47">
        <f t="shared" si="133"/>
        <v>0</v>
      </c>
      <c r="EM58" s="47">
        <f t="shared" si="134"/>
        <v>0</v>
      </c>
      <c r="EN58" s="47">
        <f t="shared" si="135"/>
        <v>0</v>
      </c>
      <c r="EO58" s="47">
        <f t="shared" si="136"/>
        <v>0</v>
      </c>
      <c r="EP58" s="47">
        <f t="shared" si="137"/>
        <v>0</v>
      </c>
      <c r="EQ58" s="48">
        <f t="shared" si="138"/>
        <v>0</v>
      </c>
      <c r="ER58" s="47">
        <f t="shared" si="139"/>
        <v>0</v>
      </c>
      <c r="ES58" s="47">
        <f t="shared" si="140"/>
        <v>0</v>
      </c>
      <c r="ET58" s="46">
        <f t="shared" si="141"/>
        <v>0</v>
      </c>
      <c r="EU58" s="47">
        <f t="shared" si="142"/>
        <v>0</v>
      </c>
      <c r="EV58" s="47">
        <f t="shared" si="143"/>
        <v>0</v>
      </c>
      <c r="EW58" s="47">
        <f t="shared" si="144"/>
        <v>0</v>
      </c>
      <c r="EX58" s="47">
        <f t="shared" si="145"/>
        <v>0</v>
      </c>
      <c r="EY58" s="47">
        <f t="shared" si="146"/>
        <v>0</v>
      </c>
      <c r="EZ58" s="47">
        <f t="shared" si="147"/>
        <v>0</v>
      </c>
      <c r="FA58" s="47">
        <f t="shared" si="148"/>
        <v>0</v>
      </c>
      <c r="FB58" s="47">
        <f t="shared" si="149"/>
        <v>0</v>
      </c>
      <c r="FC58" s="47">
        <f t="shared" si="150"/>
        <v>0</v>
      </c>
      <c r="FD58" s="47">
        <f t="shared" si="151"/>
        <v>0</v>
      </c>
      <c r="FE58" s="47">
        <f t="shared" si="152"/>
        <v>0</v>
      </c>
      <c r="FF58" s="47">
        <f t="shared" si="153"/>
        <v>0</v>
      </c>
      <c r="FG58" s="47">
        <f t="shared" si="154"/>
        <v>0</v>
      </c>
      <c r="FH58" s="47">
        <f t="shared" si="155"/>
        <v>0</v>
      </c>
      <c r="FI58" s="47">
        <f t="shared" si="156"/>
        <v>0</v>
      </c>
      <c r="FJ58" s="47">
        <f t="shared" si="157"/>
        <v>0</v>
      </c>
      <c r="FK58" s="47">
        <f t="shared" si="158"/>
        <v>0</v>
      </c>
      <c r="FL58" s="47">
        <f t="shared" si="159"/>
        <v>0</v>
      </c>
      <c r="FM58" s="48">
        <f t="shared" si="160"/>
        <v>0</v>
      </c>
      <c r="FN58" s="47">
        <f t="shared" si="161"/>
        <v>0</v>
      </c>
      <c r="FO58" s="47">
        <f t="shared" si="162"/>
        <v>0</v>
      </c>
      <c r="FP58" s="46">
        <f t="shared" si="163"/>
        <v>0</v>
      </c>
      <c r="FQ58" s="47">
        <f t="shared" si="164"/>
        <v>0</v>
      </c>
      <c r="FR58" s="47">
        <f t="shared" si="165"/>
        <v>0</v>
      </c>
      <c r="FS58" s="47">
        <f t="shared" si="166"/>
        <v>0</v>
      </c>
      <c r="FT58" s="47">
        <f t="shared" si="167"/>
        <v>0</v>
      </c>
      <c r="FU58" s="47">
        <f t="shared" si="168"/>
        <v>0</v>
      </c>
      <c r="FV58" s="47">
        <f t="shared" si="169"/>
        <v>0</v>
      </c>
      <c r="FW58" s="47">
        <f t="shared" si="170"/>
        <v>0</v>
      </c>
      <c r="FX58" s="47">
        <f t="shared" si="171"/>
        <v>0</v>
      </c>
      <c r="FY58" s="47">
        <f t="shared" si="172"/>
        <v>0</v>
      </c>
      <c r="FZ58" s="47">
        <f t="shared" si="173"/>
        <v>0</v>
      </c>
      <c r="GA58" s="47">
        <f t="shared" si="174"/>
        <v>0</v>
      </c>
      <c r="GB58" s="47">
        <f t="shared" si="175"/>
        <v>0</v>
      </c>
      <c r="GC58" s="47">
        <f t="shared" si="176"/>
        <v>0</v>
      </c>
      <c r="GD58" s="47">
        <f t="shared" si="177"/>
        <v>0</v>
      </c>
      <c r="GE58" s="47">
        <f t="shared" si="178"/>
        <v>0</v>
      </c>
      <c r="GF58" s="47">
        <f t="shared" si="179"/>
        <v>0</v>
      </c>
      <c r="GG58" s="47">
        <f t="shared" si="180"/>
        <v>0</v>
      </c>
      <c r="GH58" s="47">
        <f t="shared" si="181"/>
        <v>0</v>
      </c>
      <c r="GI58" s="48">
        <f t="shared" si="182"/>
        <v>0</v>
      </c>
      <c r="GJ58" s="47">
        <f t="shared" si="183"/>
        <v>0</v>
      </c>
      <c r="GK58" s="47">
        <f t="shared" si="184"/>
        <v>0</v>
      </c>
      <c r="GL58" s="46">
        <f t="shared" si="185"/>
        <v>0</v>
      </c>
      <c r="GM58" s="47">
        <f t="shared" si="186"/>
        <v>0</v>
      </c>
      <c r="GN58" s="47">
        <f t="shared" si="187"/>
        <v>0</v>
      </c>
      <c r="GO58" s="47">
        <f t="shared" si="188"/>
        <v>0</v>
      </c>
      <c r="GP58" s="47">
        <f t="shared" si="189"/>
        <v>0</v>
      </c>
      <c r="GQ58" s="47">
        <f t="shared" si="190"/>
        <v>0</v>
      </c>
      <c r="GR58" s="47">
        <f t="shared" si="191"/>
        <v>0</v>
      </c>
      <c r="GS58" s="47">
        <f t="shared" si="192"/>
        <v>0</v>
      </c>
      <c r="GT58" s="47">
        <f t="shared" si="193"/>
        <v>0</v>
      </c>
      <c r="GU58" s="47">
        <f t="shared" si="194"/>
        <v>0</v>
      </c>
      <c r="GV58" s="47">
        <f t="shared" si="195"/>
        <v>0</v>
      </c>
      <c r="GW58" s="47">
        <f t="shared" si="196"/>
        <v>0</v>
      </c>
      <c r="GX58" s="47">
        <f t="shared" si="197"/>
        <v>0</v>
      </c>
      <c r="GY58" s="47">
        <f t="shared" si="198"/>
        <v>0</v>
      </c>
      <c r="GZ58" s="47">
        <f t="shared" si="199"/>
        <v>0</v>
      </c>
      <c r="HA58" s="47">
        <f t="shared" si="200"/>
        <v>0</v>
      </c>
      <c r="HB58" s="47">
        <f t="shared" si="201"/>
        <v>0</v>
      </c>
      <c r="HC58" s="47">
        <f t="shared" si="202"/>
        <v>0</v>
      </c>
      <c r="HD58" s="47">
        <f t="shared" si="203"/>
        <v>0</v>
      </c>
      <c r="HE58" s="48">
        <f t="shared" si="204"/>
        <v>0</v>
      </c>
      <c r="HF58" s="47">
        <f t="shared" si="205"/>
        <v>0</v>
      </c>
      <c r="HG58" s="47">
        <f t="shared" si="206"/>
        <v>0</v>
      </c>
      <c r="HH58" s="46">
        <f t="shared" si="207"/>
        <v>0</v>
      </c>
      <c r="HI58" s="47">
        <f t="shared" si="208"/>
        <v>0</v>
      </c>
      <c r="HJ58" s="47">
        <f t="shared" si="209"/>
        <v>0</v>
      </c>
      <c r="HK58" s="47">
        <f t="shared" si="210"/>
        <v>0</v>
      </c>
      <c r="HL58" s="47">
        <f t="shared" si="211"/>
        <v>0</v>
      </c>
      <c r="HM58" s="47">
        <f t="shared" si="212"/>
        <v>0</v>
      </c>
      <c r="HN58" s="47">
        <f t="shared" si="213"/>
        <v>0</v>
      </c>
      <c r="HO58" s="47">
        <f t="shared" si="214"/>
        <v>0</v>
      </c>
      <c r="HP58" s="47">
        <f t="shared" si="215"/>
        <v>0</v>
      </c>
      <c r="HQ58" s="47">
        <f t="shared" si="216"/>
        <v>0</v>
      </c>
      <c r="HR58" s="47">
        <f t="shared" si="217"/>
        <v>0</v>
      </c>
      <c r="HS58" s="47">
        <f t="shared" si="218"/>
        <v>0</v>
      </c>
      <c r="HT58" s="47">
        <f t="shared" si="219"/>
        <v>0</v>
      </c>
      <c r="HU58" s="47">
        <f t="shared" si="220"/>
        <v>0</v>
      </c>
      <c r="HV58" s="47">
        <f t="shared" si="221"/>
        <v>0</v>
      </c>
      <c r="HW58" s="47">
        <f t="shared" si="222"/>
        <v>0</v>
      </c>
      <c r="HX58" s="47">
        <f t="shared" si="223"/>
        <v>0</v>
      </c>
      <c r="HY58" s="47">
        <f t="shared" si="224"/>
        <v>0</v>
      </c>
      <c r="HZ58" s="47">
        <f t="shared" si="225"/>
        <v>0</v>
      </c>
      <c r="IA58" s="48">
        <f t="shared" si="226"/>
        <v>0</v>
      </c>
      <c r="IB58" s="47">
        <f t="shared" si="227"/>
        <v>0</v>
      </c>
      <c r="IC58" s="47">
        <f t="shared" si="228"/>
        <v>0</v>
      </c>
      <c r="ID58" s="46">
        <f t="shared" si="229"/>
        <v>0</v>
      </c>
      <c r="IE58" s="47">
        <f t="shared" si="230"/>
        <v>0</v>
      </c>
      <c r="IF58" s="47">
        <f t="shared" si="231"/>
        <v>0</v>
      </c>
      <c r="IG58" s="47">
        <f t="shared" si="232"/>
        <v>0</v>
      </c>
      <c r="IH58" s="47">
        <f t="shared" si="233"/>
        <v>0</v>
      </c>
      <c r="II58" s="47">
        <f t="shared" si="234"/>
        <v>0</v>
      </c>
      <c r="IJ58" s="47">
        <f t="shared" si="235"/>
        <v>0</v>
      </c>
      <c r="IK58" s="47">
        <f t="shared" si="236"/>
        <v>0</v>
      </c>
      <c r="IL58" s="47">
        <f t="shared" si="237"/>
        <v>0</v>
      </c>
      <c r="IM58" s="47">
        <f t="shared" si="238"/>
        <v>0</v>
      </c>
      <c r="IN58" s="47">
        <f t="shared" si="239"/>
        <v>0</v>
      </c>
      <c r="IO58" s="47">
        <f t="shared" si="240"/>
        <v>0</v>
      </c>
      <c r="IP58" s="47">
        <f t="shared" si="241"/>
        <v>0</v>
      </c>
      <c r="IQ58" s="47">
        <f t="shared" si="242"/>
        <v>0</v>
      </c>
      <c r="IR58" s="47">
        <f t="shared" si="243"/>
        <v>0</v>
      </c>
      <c r="IS58" s="47">
        <f t="shared" si="244"/>
        <v>0</v>
      </c>
      <c r="IT58" s="47">
        <f t="shared" si="245"/>
        <v>0</v>
      </c>
      <c r="IU58" s="47">
        <f t="shared" si="246"/>
        <v>0</v>
      </c>
      <c r="IV58" s="47">
        <f t="shared" si="247"/>
        <v>0</v>
      </c>
      <c r="IW58" s="48">
        <f t="shared" si="248"/>
        <v>0</v>
      </c>
      <c r="IX58" s="47">
        <f t="shared" si="249"/>
        <v>0</v>
      </c>
      <c r="IY58" s="47">
        <f t="shared" si="250"/>
        <v>0</v>
      </c>
      <c r="IZ58" s="46">
        <f t="shared" si="251"/>
        <v>0</v>
      </c>
      <c r="JA58" s="47">
        <f t="shared" si="252"/>
        <v>0</v>
      </c>
      <c r="JB58" s="47">
        <f t="shared" si="253"/>
        <v>0</v>
      </c>
      <c r="JC58" s="47">
        <f t="shared" si="254"/>
        <v>0</v>
      </c>
      <c r="JD58" s="47">
        <f t="shared" si="255"/>
        <v>0</v>
      </c>
      <c r="JE58" s="47">
        <f t="shared" si="256"/>
        <v>0</v>
      </c>
      <c r="JF58" s="47">
        <f t="shared" si="257"/>
        <v>0</v>
      </c>
      <c r="JG58" s="47">
        <f t="shared" si="258"/>
        <v>0</v>
      </c>
      <c r="JH58" s="47">
        <f t="shared" si="259"/>
        <v>0</v>
      </c>
      <c r="JI58" s="47">
        <f t="shared" si="260"/>
        <v>0</v>
      </c>
      <c r="JJ58" s="47">
        <f t="shared" si="261"/>
        <v>0</v>
      </c>
      <c r="JK58" s="47">
        <f t="shared" si="262"/>
        <v>0</v>
      </c>
      <c r="JL58" s="47">
        <f t="shared" si="263"/>
        <v>0</v>
      </c>
      <c r="JM58" s="47">
        <f t="shared" si="264"/>
        <v>0</v>
      </c>
      <c r="JN58" s="47">
        <f t="shared" si="265"/>
        <v>0</v>
      </c>
      <c r="JO58" s="47">
        <f t="shared" si="266"/>
        <v>0</v>
      </c>
      <c r="JP58" s="47">
        <f t="shared" si="267"/>
        <v>0</v>
      </c>
      <c r="JQ58" s="47">
        <f t="shared" si="268"/>
        <v>0</v>
      </c>
      <c r="JR58" s="47">
        <f t="shared" si="269"/>
        <v>0</v>
      </c>
      <c r="JS58" s="48">
        <f t="shared" si="270"/>
        <v>0</v>
      </c>
      <c r="JT58" s="46">
        <f t="shared" si="271"/>
        <v>0</v>
      </c>
      <c r="JU58" s="48">
        <f t="shared" si="272"/>
        <v>0</v>
      </c>
    </row>
    <row r="59" spans="1:281" x14ac:dyDescent="0.25">
      <c r="A59" s="152"/>
      <c r="B59" s="386"/>
      <c r="C59" s="377"/>
      <c r="D59" s="378"/>
      <c r="E59" s="378"/>
      <c r="F59" s="378"/>
      <c r="G59" s="379"/>
      <c r="H59" s="397"/>
      <c r="I59" s="397"/>
      <c r="J59" s="97"/>
      <c r="K59" s="122">
        <f t="shared" si="273"/>
        <v>0</v>
      </c>
      <c r="L59" s="313">
        <f t="shared" si="274"/>
        <v>0</v>
      </c>
      <c r="M59" s="46">
        <f t="shared" si="275"/>
        <v>0</v>
      </c>
      <c r="N59" s="90">
        <f t="shared" si="64"/>
        <v>0</v>
      </c>
      <c r="O59" s="90">
        <f t="shared" si="65"/>
        <v>0</v>
      </c>
      <c r="P59" s="90">
        <f t="shared" si="66"/>
        <v>0</v>
      </c>
      <c r="Q59" s="90">
        <f t="shared" si="67"/>
        <v>0</v>
      </c>
      <c r="R59" s="408">
        <f t="shared" si="276"/>
        <v>1</v>
      </c>
      <c r="S59" s="46">
        <f t="shared" si="3"/>
        <v>0</v>
      </c>
      <c r="T59" s="47">
        <f t="shared" si="4"/>
        <v>0</v>
      </c>
      <c r="U59" s="47">
        <f t="shared" si="5"/>
        <v>0</v>
      </c>
      <c r="V59" s="47">
        <f t="shared" si="6"/>
        <v>0</v>
      </c>
      <c r="W59" s="47">
        <f t="shared" si="7"/>
        <v>0</v>
      </c>
      <c r="X59" s="47">
        <f t="shared" si="8"/>
        <v>0</v>
      </c>
      <c r="Y59" s="47">
        <f t="shared" si="9"/>
        <v>0</v>
      </c>
      <c r="Z59" s="47">
        <f t="shared" si="10"/>
        <v>0</v>
      </c>
      <c r="AA59" s="47">
        <f t="shared" si="11"/>
        <v>0</v>
      </c>
      <c r="AB59" s="47">
        <f t="shared" si="12"/>
        <v>0</v>
      </c>
      <c r="AC59" s="47">
        <f t="shared" si="13"/>
        <v>0</v>
      </c>
      <c r="AD59" s="47">
        <f t="shared" si="14"/>
        <v>0</v>
      </c>
      <c r="AE59" s="47">
        <f t="shared" si="15"/>
        <v>0</v>
      </c>
      <c r="AF59" s="47">
        <f t="shared" si="16"/>
        <v>0</v>
      </c>
      <c r="AG59" s="47">
        <f t="shared" si="17"/>
        <v>0</v>
      </c>
      <c r="AH59" s="47">
        <f t="shared" si="18"/>
        <v>0</v>
      </c>
      <c r="AI59" s="47">
        <f t="shared" si="19"/>
        <v>0</v>
      </c>
      <c r="AJ59" s="47">
        <f t="shared" si="20"/>
        <v>0</v>
      </c>
      <c r="AK59" s="47">
        <f t="shared" si="21"/>
        <v>0</v>
      </c>
      <c r="AL59" s="48">
        <f t="shared" si="22"/>
        <v>0</v>
      </c>
      <c r="AM59" s="47">
        <f t="shared" si="69"/>
        <v>0</v>
      </c>
      <c r="AN59" s="47">
        <f t="shared" si="70"/>
        <v>0</v>
      </c>
      <c r="AO59" s="46">
        <f t="shared" si="23"/>
        <v>0</v>
      </c>
      <c r="AP59" s="47">
        <f t="shared" si="24"/>
        <v>0</v>
      </c>
      <c r="AQ59" s="47">
        <f t="shared" si="25"/>
        <v>0</v>
      </c>
      <c r="AR59" s="47">
        <f t="shared" si="26"/>
        <v>0</v>
      </c>
      <c r="AS59" s="47">
        <f t="shared" si="27"/>
        <v>0</v>
      </c>
      <c r="AT59" s="47">
        <f t="shared" si="28"/>
        <v>0</v>
      </c>
      <c r="AU59" s="47">
        <f t="shared" si="29"/>
        <v>0</v>
      </c>
      <c r="AV59" s="47">
        <f t="shared" si="30"/>
        <v>0</v>
      </c>
      <c r="AW59" s="47">
        <f t="shared" si="31"/>
        <v>0</v>
      </c>
      <c r="AX59" s="47">
        <f t="shared" si="32"/>
        <v>0</v>
      </c>
      <c r="AY59" s="47">
        <f t="shared" si="33"/>
        <v>0</v>
      </c>
      <c r="AZ59" s="47">
        <f t="shared" si="34"/>
        <v>0</v>
      </c>
      <c r="BA59" s="47">
        <f t="shared" si="35"/>
        <v>0</v>
      </c>
      <c r="BB59" s="47">
        <f t="shared" si="36"/>
        <v>0</v>
      </c>
      <c r="BC59" s="47">
        <f t="shared" si="37"/>
        <v>0</v>
      </c>
      <c r="BD59" s="47">
        <f t="shared" si="38"/>
        <v>0</v>
      </c>
      <c r="BE59" s="47">
        <f t="shared" si="39"/>
        <v>0</v>
      </c>
      <c r="BF59" s="47">
        <f t="shared" si="40"/>
        <v>0</v>
      </c>
      <c r="BG59" s="48">
        <f t="shared" si="41"/>
        <v>0</v>
      </c>
      <c r="BH59" s="47">
        <f t="shared" si="71"/>
        <v>0</v>
      </c>
      <c r="BI59" s="47">
        <f t="shared" si="72"/>
        <v>0</v>
      </c>
      <c r="BJ59" s="46">
        <f t="shared" si="42"/>
        <v>0</v>
      </c>
      <c r="BK59" s="47">
        <f t="shared" si="43"/>
        <v>0</v>
      </c>
      <c r="BL59" s="47">
        <f t="shared" si="44"/>
        <v>0</v>
      </c>
      <c r="BM59" s="47">
        <f t="shared" si="45"/>
        <v>0</v>
      </c>
      <c r="BN59" s="47">
        <f t="shared" si="46"/>
        <v>0</v>
      </c>
      <c r="BO59" s="47">
        <f t="shared" si="47"/>
        <v>0</v>
      </c>
      <c r="BP59" s="47">
        <f t="shared" si="48"/>
        <v>0</v>
      </c>
      <c r="BQ59" s="47">
        <f t="shared" si="49"/>
        <v>0</v>
      </c>
      <c r="BR59" s="47">
        <f t="shared" si="50"/>
        <v>0</v>
      </c>
      <c r="BS59" s="47">
        <f t="shared" si="51"/>
        <v>0</v>
      </c>
      <c r="BT59" s="47">
        <f t="shared" si="52"/>
        <v>0</v>
      </c>
      <c r="BU59" s="47">
        <f t="shared" si="53"/>
        <v>0</v>
      </c>
      <c r="BV59" s="47">
        <f t="shared" si="54"/>
        <v>0</v>
      </c>
      <c r="BW59" s="47">
        <f t="shared" si="55"/>
        <v>0</v>
      </c>
      <c r="BX59" s="47">
        <f t="shared" si="56"/>
        <v>0</v>
      </c>
      <c r="BY59" s="47">
        <f t="shared" si="57"/>
        <v>0</v>
      </c>
      <c r="BZ59" s="47">
        <f t="shared" si="58"/>
        <v>0</v>
      </c>
      <c r="CA59" s="47">
        <f t="shared" si="59"/>
        <v>0</v>
      </c>
      <c r="CB59" s="47">
        <f t="shared" si="60"/>
        <v>0</v>
      </c>
      <c r="CC59" s="48">
        <f t="shared" si="61"/>
        <v>0</v>
      </c>
      <c r="CD59" s="47">
        <f t="shared" si="73"/>
        <v>0</v>
      </c>
      <c r="CE59" s="47">
        <f t="shared" si="74"/>
        <v>0</v>
      </c>
      <c r="CF59" s="46">
        <f t="shared" si="75"/>
        <v>0</v>
      </c>
      <c r="CG59" s="47">
        <f t="shared" si="76"/>
        <v>0</v>
      </c>
      <c r="CH59" s="47">
        <f t="shared" si="77"/>
        <v>0</v>
      </c>
      <c r="CI59" s="47">
        <f t="shared" si="78"/>
        <v>0</v>
      </c>
      <c r="CJ59" s="47">
        <f t="shared" si="79"/>
        <v>0</v>
      </c>
      <c r="CK59" s="47">
        <f t="shared" si="80"/>
        <v>0</v>
      </c>
      <c r="CL59" s="47">
        <f t="shared" si="81"/>
        <v>0</v>
      </c>
      <c r="CM59" s="47">
        <f t="shared" si="82"/>
        <v>0</v>
      </c>
      <c r="CN59" s="47">
        <f t="shared" si="83"/>
        <v>0</v>
      </c>
      <c r="CO59" s="47">
        <f t="shared" si="84"/>
        <v>0</v>
      </c>
      <c r="CP59" s="47">
        <f t="shared" si="85"/>
        <v>0</v>
      </c>
      <c r="CQ59" s="47">
        <f t="shared" si="86"/>
        <v>0</v>
      </c>
      <c r="CR59" s="47">
        <f t="shared" si="87"/>
        <v>0</v>
      </c>
      <c r="CS59" s="47">
        <f t="shared" si="88"/>
        <v>0</v>
      </c>
      <c r="CT59" s="47">
        <f t="shared" si="89"/>
        <v>0</v>
      </c>
      <c r="CU59" s="47">
        <f t="shared" si="90"/>
        <v>0</v>
      </c>
      <c r="CV59" s="47">
        <f t="shared" si="91"/>
        <v>0</v>
      </c>
      <c r="CW59" s="47">
        <f t="shared" si="92"/>
        <v>0</v>
      </c>
      <c r="CX59" s="47">
        <f t="shared" si="93"/>
        <v>0</v>
      </c>
      <c r="CY59" s="48">
        <f t="shared" si="94"/>
        <v>0</v>
      </c>
      <c r="CZ59" s="47">
        <f t="shared" si="95"/>
        <v>0</v>
      </c>
      <c r="DA59" s="47">
        <f t="shared" si="96"/>
        <v>0</v>
      </c>
      <c r="DB59" s="46">
        <f t="shared" si="97"/>
        <v>0</v>
      </c>
      <c r="DC59" s="47">
        <f t="shared" si="98"/>
        <v>0</v>
      </c>
      <c r="DD59" s="47">
        <f t="shared" si="99"/>
        <v>0</v>
      </c>
      <c r="DE59" s="47">
        <f t="shared" si="100"/>
        <v>0</v>
      </c>
      <c r="DF59" s="47">
        <f t="shared" si="101"/>
        <v>0</v>
      </c>
      <c r="DG59" s="47">
        <f t="shared" si="102"/>
        <v>0</v>
      </c>
      <c r="DH59" s="47">
        <f t="shared" si="103"/>
        <v>0</v>
      </c>
      <c r="DI59" s="47">
        <f t="shared" si="104"/>
        <v>0</v>
      </c>
      <c r="DJ59" s="47">
        <f t="shared" si="105"/>
        <v>0</v>
      </c>
      <c r="DK59" s="47">
        <f t="shared" si="106"/>
        <v>0</v>
      </c>
      <c r="DL59" s="47">
        <f t="shared" si="107"/>
        <v>0</v>
      </c>
      <c r="DM59" s="47">
        <f t="shared" si="108"/>
        <v>0</v>
      </c>
      <c r="DN59" s="47">
        <f t="shared" si="109"/>
        <v>0</v>
      </c>
      <c r="DO59" s="47">
        <f t="shared" si="110"/>
        <v>0</v>
      </c>
      <c r="DP59" s="47">
        <f t="shared" si="111"/>
        <v>0</v>
      </c>
      <c r="DQ59" s="47">
        <f t="shared" si="112"/>
        <v>0</v>
      </c>
      <c r="DR59" s="47">
        <f t="shared" si="113"/>
        <v>0</v>
      </c>
      <c r="DS59" s="47">
        <f t="shared" si="114"/>
        <v>0</v>
      </c>
      <c r="DT59" s="47">
        <f t="shared" si="115"/>
        <v>0</v>
      </c>
      <c r="DU59" s="48">
        <f t="shared" si="116"/>
        <v>0</v>
      </c>
      <c r="DV59" s="47">
        <f t="shared" si="117"/>
        <v>0</v>
      </c>
      <c r="DW59" s="47">
        <f t="shared" si="118"/>
        <v>0</v>
      </c>
      <c r="DX59" s="46">
        <f t="shared" si="119"/>
        <v>0</v>
      </c>
      <c r="DY59" s="47">
        <f t="shared" si="120"/>
        <v>0</v>
      </c>
      <c r="DZ59" s="47">
        <f t="shared" si="121"/>
        <v>0</v>
      </c>
      <c r="EA59" s="47">
        <f t="shared" si="122"/>
        <v>0</v>
      </c>
      <c r="EB59" s="47">
        <f t="shared" si="123"/>
        <v>0</v>
      </c>
      <c r="EC59" s="47">
        <f t="shared" si="124"/>
        <v>0</v>
      </c>
      <c r="ED59" s="47">
        <f t="shared" si="125"/>
        <v>0</v>
      </c>
      <c r="EE59" s="47">
        <f t="shared" si="126"/>
        <v>0</v>
      </c>
      <c r="EF59" s="47">
        <f t="shared" si="127"/>
        <v>0</v>
      </c>
      <c r="EG59" s="47">
        <f t="shared" si="128"/>
        <v>0</v>
      </c>
      <c r="EH59" s="47">
        <f t="shared" si="129"/>
        <v>0</v>
      </c>
      <c r="EI59" s="47">
        <f t="shared" si="130"/>
        <v>0</v>
      </c>
      <c r="EJ59" s="47">
        <f t="shared" si="131"/>
        <v>0</v>
      </c>
      <c r="EK59" s="47">
        <f t="shared" si="132"/>
        <v>0</v>
      </c>
      <c r="EL59" s="47">
        <f t="shared" si="133"/>
        <v>0</v>
      </c>
      <c r="EM59" s="47">
        <f t="shared" si="134"/>
        <v>0</v>
      </c>
      <c r="EN59" s="47">
        <f t="shared" si="135"/>
        <v>0</v>
      </c>
      <c r="EO59" s="47">
        <f t="shared" si="136"/>
        <v>0</v>
      </c>
      <c r="EP59" s="47">
        <f t="shared" si="137"/>
        <v>0</v>
      </c>
      <c r="EQ59" s="48">
        <f t="shared" si="138"/>
        <v>0</v>
      </c>
      <c r="ER59" s="47">
        <f t="shared" si="139"/>
        <v>0</v>
      </c>
      <c r="ES59" s="47">
        <f t="shared" si="140"/>
        <v>0</v>
      </c>
      <c r="ET59" s="46">
        <f t="shared" si="141"/>
        <v>0</v>
      </c>
      <c r="EU59" s="47">
        <f t="shared" si="142"/>
        <v>0</v>
      </c>
      <c r="EV59" s="47">
        <f t="shared" si="143"/>
        <v>0</v>
      </c>
      <c r="EW59" s="47">
        <f t="shared" si="144"/>
        <v>0</v>
      </c>
      <c r="EX59" s="47">
        <f t="shared" si="145"/>
        <v>0</v>
      </c>
      <c r="EY59" s="47">
        <f t="shared" si="146"/>
        <v>0</v>
      </c>
      <c r="EZ59" s="47">
        <f t="shared" si="147"/>
        <v>0</v>
      </c>
      <c r="FA59" s="47">
        <f t="shared" si="148"/>
        <v>0</v>
      </c>
      <c r="FB59" s="47">
        <f t="shared" si="149"/>
        <v>0</v>
      </c>
      <c r="FC59" s="47">
        <f t="shared" si="150"/>
        <v>0</v>
      </c>
      <c r="FD59" s="47">
        <f t="shared" si="151"/>
        <v>0</v>
      </c>
      <c r="FE59" s="47">
        <f t="shared" si="152"/>
        <v>0</v>
      </c>
      <c r="FF59" s="47">
        <f t="shared" si="153"/>
        <v>0</v>
      </c>
      <c r="FG59" s="47">
        <f t="shared" si="154"/>
        <v>0</v>
      </c>
      <c r="FH59" s="47">
        <f t="shared" si="155"/>
        <v>0</v>
      </c>
      <c r="FI59" s="47">
        <f t="shared" si="156"/>
        <v>0</v>
      </c>
      <c r="FJ59" s="47">
        <f t="shared" si="157"/>
        <v>0</v>
      </c>
      <c r="FK59" s="47">
        <f t="shared" si="158"/>
        <v>0</v>
      </c>
      <c r="FL59" s="47">
        <f t="shared" si="159"/>
        <v>0</v>
      </c>
      <c r="FM59" s="48">
        <f t="shared" si="160"/>
        <v>0</v>
      </c>
      <c r="FN59" s="47">
        <f t="shared" si="161"/>
        <v>0</v>
      </c>
      <c r="FO59" s="47">
        <f t="shared" si="162"/>
        <v>0</v>
      </c>
      <c r="FP59" s="46">
        <f t="shared" si="163"/>
        <v>0</v>
      </c>
      <c r="FQ59" s="47">
        <f t="shared" si="164"/>
        <v>0</v>
      </c>
      <c r="FR59" s="47">
        <f t="shared" si="165"/>
        <v>0</v>
      </c>
      <c r="FS59" s="47">
        <f t="shared" si="166"/>
        <v>0</v>
      </c>
      <c r="FT59" s="47">
        <f t="shared" si="167"/>
        <v>0</v>
      </c>
      <c r="FU59" s="47">
        <f t="shared" si="168"/>
        <v>0</v>
      </c>
      <c r="FV59" s="47">
        <f t="shared" si="169"/>
        <v>0</v>
      </c>
      <c r="FW59" s="47">
        <f t="shared" si="170"/>
        <v>0</v>
      </c>
      <c r="FX59" s="47">
        <f t="shared" si="171"/>
        <v>0</v>
      </c>
      <c r="FY59" s="47">
        <f t="shared" si="172"/>
        <v>0</v>
      </c>
      <c r="FZ59" s="47">
        <f t="shared" si="173"/>
        <v>0</v>
      </c>
      <c r="GA59" s="47">
        <f t="shared" si="174"/>
        <v>0</v>
      </c>
      <c r="GB59" s="47">
        <f t="shared" si="175"/>
        <v>0</v>
      </c>
      <c r="GC59" s="47">
        <f t="shared" si="176"/>
        <v>0</v>
      </c>
      <c r="GD59" s="47">
        <f t="shared" si="177"/>
        <v>0</v>
      </c>
      <c r="GE59" s="47">
        <f t="shared" si="178"/>
        <v>0</v>
      </c>
      <c r="GF59" s="47">
        <f t="shared" si="179"/>
        <v>0</v>
      </c>
      <c r="GG59" s="47">
        <f t="shared" si="180"/>
        <v>0</v>
      </c>
      <c r="GH59" s="47">
        <f t="shared" si="181"/>
        <v>0</v>
      </c>
      <c r="GI59" s="48">
        <f t="shared" si="182"/>
        <v>0</v>
      </c>
      <c r="GJ59" s="47">
        <f t="shared" si="183"/>
        <v>0</v>
      </c>
      <c r="GK59" s="47">
        <f t="shared" si="184"/>
        <v>0</v>
      </c>
      <c r="GL59" s="46">
        <f t="shared" si="185"/>
        <v>0</v>
      </c>
      <c r="GM59" s="47">
        <f t="shared" si="186"/>
        <v>0</v>
      </c>
      <c r="GN59" s="47">
        <f t="shared" si="187"/>
        <v>0</v>
      </c>
      <c r="GO59" s="47">
        <f t="shared" si="188"/>
        <v>0</v>
      </c>
      <c r="GP59" s="47">
        <f t="shared" si="189"/>
        <v>0</v>
      </c>
      <c r="GQ59" s="47">
        <f t="shared" si="190"/>
        <v>0</v>
      </c>
      <c r="GR59" s="47">
        <f t="shared" si="191"/>
        <v>0</v>
      </c>
      <c r="GS59" s="47">
        <f t="shared" si="192"/>
        <v>0</v>
      </c>
      <c r="GT59" s="47">
        <f t="shared" si="193"/>
        <v>0</v>
      </c>
      <c r="GU59" s="47">
        <f t="shared" si="194"/>
        <v>0</v>
      </c>
      <c r="GV59" s="47">
        <f t="shared" si="195"/>
        <v>0</v>
      </c>
      <c r="GW59" s="47">
        <f t="shared" si="196"/>
        <v>0</v>
      </c>
      <c r="GX59" s="47">
        <f t="shared" si="197"/>
        <v>0</v>
      </c>
      <c r="GY59" s="47">
        <f t="shared" si="198"/>
        <v>0</v>
      </c>
      <c r="GZ59" s="47">
        <f t="shared" si="199"/>
        <v>0</v>
      </c>
      <c r="HA59" s="47">
        <f t="shared" si="200"/>
        <v>0</v>
      </c>
      <c r="HB59" s="47">
        <f t="shared" si="201"/>
        <v>0</v>
      </c>
      <c r="HC59" s="47">
        <f t="shared" si="202"/>
        <v>0</v>
      </c>
      <c r="HD59" s="47">
        <f t="shared" si="203"/>
        <v>0</v>
      </c>
      <c r="HE59" s="48">
        <f t="shared" si="204"/>
        <v>0</v>
      </c>
      <c r="HF59" s="47">
        <f t="shared" si="205"/>
        <v>0</v>
      </c>
      <c r="HG59" s="47">
        <f t="shared" si="206"/>
        <v>0</v>
      </c>
      <c r="HH59" s="46">
        <f t="shared" si="207"/>
        <v>0</v>
      </c>
      <c r="HI59" s="47">
        <f t="shared" si="208"/>
        <v>0</v>
      </c>
      <c r="HJ59" s="47">
        <f t="shared" si="209"/>
        <v>0</v>
      </c>
      <c r="HK59" s="47">
        <f t="shared" si="210"/>
        <v>0</v>
      </c>
      <c r="HL59" s="47">
        <f t="shared" si="211"/>
        <v>0</v>
      </c>
      <c r="HM59" s="47">
        <f t="shared" si="212"/>
        <v>0</v>
      </c>
      <c r="HN59" s="47">
        <f t="shared" si="213"/>
        <v>0</v>
      </c>
      <c r="HO59" s="47">
        <f t="shared" si="214"/>
        <v>0</v>
      </c>
      <c r="HP59" s="47">
        <f t="shared" si="215"/>
        <v>0</v>
      </c>
      <c r="HQ59" s="47">
        <f t="shared" si="216"/>
        <v>0</v>
      </c>
      <c r="HR59" s="47">
        <f t="shared" si="217"/>
        <v>0</v>
      </c>
      <c r="HS59" s="47">
        <f t="shared" si="218"/>
        <v>0</v>
      </c>
      <c r="HT59" s="47">
        <f t="shared" si="219"/>
        <v>0</v>
      </c>
      <c r="HU59" s="47">
        <f t="shared" si="220"/>
        <v>0</v>
      </c>
      <c r="HV59" s="47">
        <f t="shared" si="221"/>
        <v>0</v>
      </c>
      <c r="HW59" s="47">
        <f t="shared" si="222"/>
        <v>0</v>
      </c>
      <c r="HX59" s="47">
        <f t="shared" si="223"/>
        <v>0</v>
      </c>
      <c r="HY59" s="47">
        <f t="shared" si="224"/>
        <v>0</v>
      </c>
      <c r="HZ59" s="47">
        <f t="shared" si="225"/>
        <v>0</v>
      </c>
      <c r="IA59" s="48">
        <f t="shared" si="226"/>
        <v>0</v>
      </c>
      <c r="IB59" s="47">
        <f t="shared" si="227"/>
        <v>0</v>
      </c>
      <c r="IC59" s="47">
        <f t="shared" si="228"/>
        <v>0</v>
      </c>
      <c r="ID59" s="46">
        <f t="shared" si="229"/>
        <v>0</v>
      </c>
      <c r="IE59" s="47">
        <f t="shared" si="230"/>
        <v>0</v>
      </c>
      <c r="IF59" s="47">
        <f t="shared" si="231"/>
        <v>0</v>
      </c>
      <c r="IG59" s="47">
        <f t="shared" si="232"/>
        <v>0</v>
      </c>
      <c r="IH59" s="47">
        <f t="shared" si="233"/>
        <v>0</v>
      </c>
      <c r="II59" s="47">
        <f t="shared" si="234"/>
        <v>0</v>
      </c>
      <c r="IJ59" s="47">
        <f t="shared" si="235"/>
        <v>0</v>
      </c>
      <c r="IK59" s="47">
        <f t="shared" si="236"/>
        <v>0</v>
      </c>
      <c r="IL59" s="47">
        <f t="shared" si="237"/>
        <v>0</v>
      </c>
      <c r="IM59" s="47">
        <f t="shared" si="238"/>
        <v>0</v>
      </c>
      <c r="IN59" s="47">
        <f t="shared" si="239"/>
        <v>0</v>
      </c>
      <c r="IO59" s="47">
        <f t="shared" si="240"/>
        <v>0</v>
      </c>
      <c r="IP59" s="47">
        <f t="shared" si="241"/>
        <v>0</v>
      </c>
      <c r="IQ59" s="47">
        <f t="shared" si="242"/>
        <v>0</v>
      </c>
      <c r="IR59" s="47">
        <f t="shared" si="243"/>
        <v>0</v>
      </c>
      <c r="IS59" s="47">
        <f t="shared" si="244"/>
        <v>0</v>
      </c>
      <c r="IT59" s="47">
        <f t="shared" si="245"/>
        <v>0</v>
      </c>
      <c r="IU59" s="47">
        <f t="shared" si="246"/>
        <v>0</v>
      </c>
      <c r="IV59" s="47">
        <f t="shared" si="247"/>
        <v>0</v>
      </c>
      <c r="IW59" s="48">
        <f t="shared" si="248"/>
        <v>0</v>
      </c>
      <c r="IX59" s="47">
        <f t="shared" si="249"/>
        <v>0</v>
      </c>
      <c r="IY59" s="47">
        <f t="shared" si="250"/>
        <v>0</v>
      </c>
      <c r="IZ59" s="46">
        <f t="shared" si="251"/>
        <v>0</v>
      </c>
      <c r="JA59" s="47">
        <f t="shared" si="252"/>
        <v>0</v>
      </c>
      <c r="JB59" s="47">
        <f t="shared" si="253"/>
        <v>0</v>
      </c>
      <c r="JC59" s="47">
        <f t="shared" si="254"/>
        <v>0</v>
      </c>
      <c r="JD59" s="47">
        <f t="shared" si="255"/>
        <v>0</v>
      </c>
      <c r="JE59" s="47">
        <f t="shared" si="256"/>
        <v>0</v>
      </c>
      <c r="JF59" s="47">
        <f t="shared" si="257"/>
        <v>0</v>
      </c>
      <c r="JG59" s="47">
        <f t="shared" si="258"/>
        <v>0</v>
      </c>
      <c r="JH59" s="47">
        <f t="shared" si="259"/>
        <v>0</v>
      </c>
      <c r="JI59" s="47">
        <f t="shared" si="260"/>
        <v>0</v>
      </c>
      <c r="JJ59" s="47">
        <f t="shared" si="261"/>
        <v>0</v>
      </c>
      <c r="JK59" s="47">
        <f t="shared" si="262"/>
        <v>0</v>
      </c>
      <c r="JL59" s="47">
        <f t="shared" si="263"/>
        <v>0</v>
      </c>
      <c r="JM59" s="47">
        <f t="shared" si="264"/>
        <v>0</v>
      </c>
      <c r="JN59" s="47">
        <f t="shared" si="265"/>
        <v>0</v>
      </c>
      <c r="JO59" s="47">
        <f t="shared" si="266"/>
        <v>0</v>
      </c>
      <c r="JP59" s="47">
        <f t="shared" si="267"/>
        <v>0</v>
      </c>
      <c r="JQ59" s="47">
        <f t="shared" si="268"/>
        <v>0</v>
      </c>
      <c r="JR59" s="47">
        <f t="shared" si="269"/>
        <v>0</v>
      </c>
      <c r="JS59" s="48">
        <f t="shared" si="270"/>
        <v>0</v>
      </c>
      <c r="JT59" s="46">
        <f t="shared" si="271"/>
        <v>0</v>
      </c>
      <c r="JU59" s="48">
        <f t="shared" si="272"/>
        <v>0</v>
      </c>
    </row>
    <row r="60" spans="1:281" x14ac:dyDescent="0.25">
      <c r="A60" s="152"/>
      <c r="B60" s="386"/>
      <c r="C60" s="377"/>
      <c r="D60" s="378"/>
      <c r="E60" s="378"/>
      <c r="F60" s="378"/>
      <c r="G60" s="379"/>
      <c r="H60" s="397"/>
      <c r="I60" s="397"/>
      <c r="J60" s="97"/>
      <c r="K60" s="122">
        <f t="shared" si="273"/>
        <v>0</v>
      </c>
      <c r="L60" s="313">
        <f t="shared" si="274"/>
        <v>0</v>
      </c>
      <c r="M60" s="46">
        <f t="shared" si="275"/>
        <v>0</v>
      </c>
      <c r="N60" s="90">
        <f t="shared" si="64"/>
        <v>0</v>
      </c>
      <c r="O60" s="90">
        <f t="shared" si="65"/>
        <v>0</v>
      </c>
      <c r="P60" s="90">
        <f t="shared" si="66"/>
        <v>0</v>
      </c>
      <c r="Q60" s="90">
        <f t="shared" si="67"/>
        <v>0</v>
      </c>
      <c r="R60" s="408">
        <f t="shared" si="276"/>
        <v>1</v>
      </c>
      <c r="S60" s="46">
        <f t="shared" si="3"/>
        <v>0</v>
      </c>
      <c r="T60" s="47">
        <f t="shared" si="4"/>
        <v>0</v>
      </c>
      <c r="U60" s="47">
        <f t="shared" si="5"/>
        <v>0</v>
      </c>
      <c r="V60" s="47">
        <f t="shared" si="6"/>
        <v>0</v>
      </c>
      <c r="W60" s="47">
        <f t="shared" si="7"/>
        <v>0</v>
      </c>
      <c r="X60" s="47">
        <f t="shared" si="8"/>
        <v>0</v>
      </c>
      <c r="Y60" s="47">
        <f t="shared" si="9"/>
        <v>0</v>
      </c>
      <c r="Z60" s="47">
        <f t="shared" si="10"/>
        <v>0</v>
      </c>
      <c r="AA60" s="47">
        <f t="shared" si="11"/>
        <v>0</v>
      </c>
      <c r="AB60" s="47">
        <f t="shared" si="12"/>
        <v>0</v>
      </c>
      <c r="AC60" s="47">
        <f t="shared" si="13"/>
        <v>0</v>
      </c>
      <c r="AD60" s="47">
        <f t="shared" si="14"/>
        <v>0</v>
      </c>
      <c r="AE60" s="47">
        <f t="shared" si="15"/>
        <v>0</v>
      </c>
      <c r="AF60" s="47">
        <f t="shared" si="16"/>
        <v>0</v>
      </c>
      <c r="AG60" s="47">
        <f t="shared" si="17"/>
        <v>0</v>
      </c>
      <c r="AH60" s="47">
        <f t="shared" si="18"/>
        <v>0</v>
      </c>
      <c r="AI60" s="47">
        <f t="shared" si="19"/>
        <v>0</v>
      </c>
      <c r="AJ60" s="47">
        <f t="shared" si="20"/>
        <v>0</v>
      </c>
      <c r="AK60" s="47">
        <f t="shared" si="21"/>
        <v>0</v>
      </c>
      <c r="AL60" s="48">
        <f t="shared" si="22"/>
        <v>0</v>
      </c>
      <c r="AM60" s="47">
        <f t="shared" si="69"/>
        <v>0</v>
      </c>
      <c r="AN60" s="47">
        <f t="shared" si="70"/>
        <v>0</v>
      </c>
      <c r="AO60" s="46">
        <f t="shared" si="23"/>
        <v>0</v>
      </c>
      <c r="AP60" s="47">
        <f t="shared" si="24"/>
        <v>0</v>
      </c>
      <c r="AQ60" s="47">
        <f t="shared" si="25"/>
        <v>0</v>
      </c>
      <c r="AR60" s="47">
        <f t="shared" si="26"/>
        <v>0</v>
      </c>
      <c r="AS60" s="47">
        <f t="shared" si="27"/>
        <v>0</v>
      </c>
      <c r="AT60" s="47">
        <f t="shared" si="28"/>
        <v>0</v>
      </c>
      <c r="AU60" s="47">
        <f t="shared" si="29"/>
        <v>0</v>
      </c>
      <c r="AV60" s="47">
        <f t="shared" si="30"/>
        <v>0</v>
      </c>
      <c r="AW60" s="47">
        <f t="shared" si="31"/>
        <v>0</v>
      </c>
      <c r="AX60" s="47">
        <f t="shared" si="32"/>
        <v>0</v>
      </c>
      <c r="AY60" s="47">
        <f t="shared" si="33"/>
        <v>0</v>
      </c>
      <c r="AZ60" s="47">
        <f t="shared" si="34"/>
        <v>0</v>
      </c>
      <c r="BA60" s="47">
        <f t="shared" si="35"/>
        <v>0</v>
      </c>
      <c r="BB60" s="47">
        <f t="shared" si="36"/>
        <v>0</v>
      </c>
      <c r="BC60" s="47">
        <f t="shared" si="37"/>
        <v>0</v>
      </c>
      <c r="BD60" s="47">
        <f t="shared" si="38"/>
        <v>0</v>
      </c>
      <c r="BE60" s="47">
        <f t="shared" si="39"/>
        <v>0</v>
      </c>
      <c r="BF60" s="47">
        <f t="shared" si="40"/>
        <v>0</v>
      </c>
      <c r="BG60" s="48">
        <f t="shared" si="41"/>
        <v>0</v>
      </c>
      <c r="BH60" s="47">
        <f t="shared" si="71"/>
        <v>0</v>
      </c>
      <c r="BI60" s="47">
        <f t="shared" si="72"/>
        <v>0</v>
      </c>
      <c r="BJ60" s="46">
        <f t="shared" si="42"/>
        <v>0</v>
      </c>
      <c r="BK60" s="47">
        <f t="shared" si="43"/>
        <v>0</v>
      </c>
      <c r="BL60" s="47">
        <f t="shared" si="44"/>
        <v>0</v>
      </c>
      <c r="BM60" s="47">
        <f t="shared" si="45"/>
        <v>0</v>
      </c>
      <c r="BN60" s="47">
        <f t="shared" si="46"/>
        <v>0</v>
      </c>
      <c r="BO60" s="47">
        <f t="shared" si="47"/>
        <v>0</v>
      </c>
      <c r="BP60" s="47">
        <f t="shared" si="48"/>
        <v>0</v>
      </c>
      <c r="BQ60" s="47">
        <f t="shared" si="49"/>
        <v>0</v>
      </c>
      <c r="BR60" s="47">
        <f t="shared" si="50"/>
        <v>0</v>
      </c>
      <c r="BS60" s="47">
        <f t="shared" si="51"/>
        <v>0</v>
      </c>
      <c r="BT60" s="47">
        <f t="shared" si="52"/>
        <v>0</v>
      </c>
      <c r="BU60" s="47">
        <f t="shared" si="53"/>
        <v>0</v>
      </c>
      <c r="BV60" s="47">
        <f t="shared" si="54"/>
        <v>0</v>
      </c>
      <c r="BW60" s="47">
        <f t="shared" si="55"/>
        <v>0</v>
      </c>
      <c r="BX60" s="47">
        <f t="shared" si="56"/>
        <v>0</v>
      </c>
      <c r="BY60" s="47">
        <f t="shared" si="57"/>
        <v>0</v>
      </c>
      <c r="BZ60" s="47">
        <f t="shared" si="58"/>
        <v>0</v>
      </c>
      <c r="CA60" s="47">
        <f t="shared" si="59"/>
        <v>0</v>
      </c>
      <c r="CB60" s="47">
        <f t="shared" si="60"/>
        <v>0</v>
      </c>
      <c r="CC60" s="48">
        <f t="shared" si="61"/>
        <v>0</v>
      </c>
      <c r="CD60" s="47">
        <f t="shared" si="73"/>
        <v>0</v>
      </c>
      <c r="CE60" s="47">
        <f t="shared" si="74"/>
        <v>0</v>
      </c>
      <c r="CF60" s="46">
        <f t="shared" si="75"/>
        <v>0</v>
      </c>
      <c r="CG60" s="47">
        <f t="shared" si="76"/>
        <v>0</v>
      </c>
      <c r="CH60" s="47">
        <f t="shared" si="77"/>
        <v>0</v>
      </c>
      <c r="CI60" s="47">
        <f t="shared" si="78"/>
        <v>0</v>
      </c>
      <c r="CJ60" s="47">
        <f t="shared" si="79"/>
        <v>0</v>
      </c>
      <c r="CK60" s="47">
        <f t="shared" si="80"/>
        <v>0</v>
      </c>
      <c r="CL60" s="47">
        <f t="shared" si="81"/>
        <v>0</v>
      </c>
      <c r="CM60" s="47">
        <f t="shared" si="82"/>
        <v>0</v>
      </c>
      <c r="CN60" s="47">
        <f t="shared" si="83"/>
        <v>0</v>
      </c>
      <c r="CO60" s="47">
        <f t="shared" si="84"/>
        <v>0</v>
      </c>
      <c r="CP60" s="47">
        <f t="shared" si="85"/>
        <v>0</v>
      </c>
      <c r="CQ60" s="47">
        <f t="shared" si="86"/>
        <v>0</v>
      </c>
      <c r="CR60" s="47">
        <f t="shared" si="87"/>
        <v>0</v>
      </c>
      <c r="CS60" s="47">
        <f t="shared" si="88"/>
        <v>0</v>
      </c>
      <c r="CT60" s="47">
        <f t="shared" si="89"/>
        <v>0</v>
      </c>
      <c r="CU60" s="47">
        <f t="shared" si="90"/>
        <v>0</v>
      </c>
      <c r="CV60" s="47">
        <f t="shared" si="91"/>
        <v>0</v>
      </c>
      <c r="CW60" s="47">
        <f t="shared" si="92"/>
        <v>0</v>
      </c>
      <c r="CX60" s="47">
        <f t="shared" si="93"/>
        <v>0</v>
      </c>
      <c r="CY60" s="48">
        <f t="shared" si="94"/>
        <v>0</v>
      </c>
      <c r="CZ60" s="47">
        <f t="shared" si="95"/>
        <v>0</v>
      </c>
      <c r="DA60" s="47">
        <f t="shared" si="96"/>
        <v>0</v>
      </c>
      <c r="DB60" s="46">
        <f t="shared" si="97"/>
        <v>0</v>
      </c>
      <c r="DC60" s="47">
        <f t="shared" si="98"/>
        <v>0</v>
      </c>
      <c r="DD60" s="47">
        <f t="shared" si="99"/>
        <v>0</v>
      </c>
      <c r="DE60" s="47">
        <f t="shared" si="100"/>
        <v>0</v>
      </c>
      <c r="DF60" s="47">
        <f t="shared" si="101"/>
        <v>0</v>
      </c>
      <c r="DG60" s="47">
        <f t="shared" si="102"/>
        <v>0</v>
      </c>
      <c r="DH60" s="47">
        <f t="shared" si="103"/>
        <v>0</v>
      </c>
      <c r="DI60" s="47">
        <f t="shared" si="104"/>
        <v>0</v>
      </c>
      <c r="DJ60" s="47">
        <f t="shared" si="105"/>
        <v>0</v>
      </c>
      <c r="DK60" s="47">
        <f t="shared" si="106"/>
        <v>0</v>
      </c>
      <c r="DL60" s="47">
        <f t="shared" si="107"/>
        <v>0</v>
      </c>
      <c r="DM60" s="47">
        <f t="shared" si="108"/>
        <v>0</v>
      </c>
      <c r="DN60" s="47">
        <f t="shared" si="109"/>
        <v>0</v>
      </c>
      <c r="DO60" s="47">
        <f t="shared" si="110"/>
        <v>0</v>
      </c>
      <c r="DP60" s="47">
        <f t="shared" si="111"/>
        <v>0</v>
      </c>
      <c r="DQ60" s="47">
        <f t="shared" si="112"/>
        <v>0</v>
      </c>
      <c r="DR60" s="47">
        <f t="shared" si="113"/>
        <v>0</v>
      </c>
      <c r="DS60" s="47">
        <f t="shared" si="114"/>
        <v>0</v>
      </c>
      <c r="DT60" s="47">
        <f t="shared" si="115"/>
        <v>0</v>
      </c>
      <c r="DU60" s="48">
        <f t="shared" si="116"/>
        <v>0</v>
      </c>
      <c r="DV60" s="47">
        <f t="shared" si="117"/>
        <v>0</v>
      </c>
      <c r="DW60" s="47">
        <f t="shared" si="118"/>
        <v>0</v>
      </c>
      <c r="DX60" s="46">
        <f t="shared" si="119"/>
        <v>0</v>
      </c>
      <c r="DY60" s="47">
        <f t="shared" si="120"/>
        <v>0</v>
      </c>
      <c r="DZ60" s="47">
        <f t="shared" si="121"/>
        <v>0</v>
      </c>
      <c r="EA60" s="47">
        <f t="shared" si="122"/>
        <v>0</v>
      </c>
      <c r="EB60" s="47">
        <f t="shared" si="123"/>
        <v>0</v>
      </c>
      <c r="EC60" s="47">
        <f t="shared" si="124"/>
        <v>0</v>
      </c>
      <c r="ED60" s="47">
        <f t="shared" si="125"/>
        <v>0</v>
      </c>
      <c r="EE60" s="47">
        <f t="shared" si="126"/>
        <v>0</v>
      </c>
      <c r="EF60" s="47">
        <f t="shared" si="127"/>
        <v>0</v>
      </c>
      <c r="EG60" s="47">
        <f t="shared" si="128"/>
        <v>0</v>
      </c>
      <c r="EH60" s="47">
        <f t="shared" si="129"/>
        <v>0</v>
      </c>
      <c r="EI60" s="47">
        <f t="shared" si="130"/>
        <v>0</v>
      </c>
      <c r="EJ60" s="47">
        <f t="shared" si="131"/>
        <v>0</v>
      </c>
      <c r="EK60" s="47">
        <f t="shared" si="132"/>
        <v>0</v>
      </c>
      <c r="EL60" s="47">
        <f t="shared" si="133"/>
        <v>0</v>
      </c>
      <c r="EM60" s="47">
        <f t="shared" si="134"/>
        <v>0</v>
      </c>
      <c r="EN60" s="47">
        <f t="shared" si="135"/>
        <v>0</v>
      </c>
      <c r="EO60" s="47">
        <f t="shared" si="136"/>
        <v>0</v>
      </c>
      <c r="EP60" s="47">
        <f t="shared" si="137"/>
        <v>0</v>
      </c>
      <c r="EQ60" s="48">
        <f t="shared" si="138"/>
        <v>0</v>
      </c>
      <c r="ER60" s="47">
        <f t="shared" si="139"/>
        <v>0</v>
      </c>
      <c r="ES60" s="47">
        <f t="shared" si="140"/>
        <v>0</v>
      </c>
      <c r="ET60" s="46">
        <f t="shared" si="141"/>
        <v>0</v>
      </c>
      <c r="EU60" s="47">
        <f t="shared" si="142"/>
        <v>0</v>
      </c>
      <c r="EV60" s="47">
        <f t="shared" si="143"/>
        <v>0</v>
      </c>
      <c r="EW60" s="47">
        <f t="shared" si="144"/>
        <v>0</v>
      </c>
      <c r="EX60" s="47">
        <f t="shared" si="145"/>
        <v>0</v>
      </c>
      <c r="EY60" s="47">
        <f t="shared" si="146"/>
        <v>0</v>
      </c>
      <c r="EZ60" s="47">
        <f t="shared" si="147"/>
        <v>0</v>
      </c>
      <c r="FA60" s="47">
        <f t="shared" si="148"/>
        <v>0</v>
      </c>
      <c r="FB60" s="47">
        <f t="shared" si="149"/>
        <v>0</v>
      </c>
      <c r="FC60" s="47">
        <f t="shared" si="150"/>
        <v>0</v>
      </c>
      <c r="FD60" s="47">
        <f t="shared" si="151"/>
        <v>0</v>
      </c>
      <c r="FE60" s="47">
        <f t="shared" si="152"/>
        <v>0</v>
      </c>
      <c r="FF60" s="47">
        <f t="shared" si="153"/>
        <v>0</v>
      </c>
      <c r="FG60" s="47">
        <f t="shared" si="154"/>
        <v>0</v>
      </c>
      <c r="FH60" s="47">
        <f t="shared" si="155"/>
        <v>0</v>
      </c>
      <c r="FI60" s="47">
        <f t="shared" si="156"/>
        <v>0</v>
      </c>
      <c r="FJ60" s="47">
        <f t="shared" si="157"/>
        <v>0</v>
      </c>
      <c r="FK60" s="47">
        <f t="shared" si="158"/>
        <v>0</v>
      </c>
      <c r="FL60" s="47">
        <f t="shared" si="159"/>
        <v>0</v>
      </c>
      <c r="FM60" s="48">
        <f t="shared" si="160"/>
        <v>0</v>
      </c>
      <c r="FN60" s="47">
        <f t="shared" si="161"/>
        <v>0</v>
      </c>
      <c r="FO60" s="47">
        <f t="shared" si="162"/>
        <v>0</v>
      </c>
      <c r="FP60" s="46">
        <f t="shared" si="163"/>
        <v>0</v>
      </c>
      <c r="FQ60" s="47">
        <f t="shared" si="164"/>
        <v>0</v>
      </c>
      <c r="FR60" s="47">
        <f t="shared" si="165"/>
        <v>0</v>
      </c>
      <c r="FS60" s="47">
        <f t="shared" si="166"/>
        <v>0</v>
      </c>
      <c r="FT60" s="47">
        <f t="shared" si="167"/>
        <v>0</v>
      </c>
      <c r="FU60" s="47">
        <f t="shared" si="168"/>
        <v>0</v>
      </c>
      <c r="FV60" s="47">
        <f t="shared" si="169"/>
        <v>0</v>
      </c>
      <c r="FW60" s="47">
        <f t="shared" si="170"/>
        <v>0</v>
      </c>
      <c r="FX60" s="47">
        <f t="shared" si="171"/>
        <v>0</v>
      </c>
      <c r="FY60" s="47">
        <f t="shared" si="172"/>
        <v>0</v>
      </c>
      <c r="FZ60" s="47">
        <f t="shared" si="173"/>
        <v>0</v>
      </c>
      <c r="GA60" s="47">
        <f t="shared" si="174"/>
        <v>0</v>
      </c>
      <c r="GB60" s="47">
        <f t="shared" si="175"/>
        <v>0</v>
      </c>
      <c r="GC60" s="47">
        <f t="shared" si="176"/>
        <v>0</v>
      </c>
      <c r="GD60" s="47">
        <f t="shared" si="177"/>
        <v>0</v>
      </c>
      <c r="GE60" s="47">
        <f t="shared" si="178"/>
        <v>0</v>
      </c>
      <c r="GF60" s="47">
        <f t="shared" si="179"/>
        <v>0</v>
      </c>
      <c r="GG60" s="47">
        <f t="shared" si="180"/>
        <v>0</v>
      </c>
      <c r="GH60" s="47">
        <f t="shared" si="181"/>
        <v>0</v>
      </c>
      <c r="GI60" s="48">
        <f t="shared" si="182"/>
        <v>0</v>
      </c>
      <c r="GJ60" s="47">
        <f t="shared" si="183"/>
        <v>0</v>
      </c>
      <c r="GK60" s="47">
        <f t="shared" si="184"/>
        <v>0</v>
      </c>
      <c r="GL60" s="46">
        <f t="shared" si="185"/>
        <v>0</v>
      </c>
      <c r="GM60" s="47">
        <f t="shared" si="186"/>
        <v>0</v>
      </c>
      <c r="GN60" s="47">
        <f t="shared" si="187"/>
        <v>0</v>
      </c>
      <c r="GO60" s="47">
        <f t="shared" si="188"/>
        <v>0</v>
      </c>
      <c r="GP60" s="47">
        <f t="shared" si="189"/>
        <v>0</v>
      </c>
      <c r="GQ60" s="47">
        <f t="shared" si="190"/>
        <v>0</v>
      </c>
      <c r="GR60" s="47">
        <f t="shared" si="191"/>
        <v>0</v>
      </c>
      <c r="GS60" s="47">
        <f t="shared" si="192"/>
        <v>0</v>
      </c>
      <c r="GT60" s="47">
        <f t="shared" si="193"/>
        <v>0</v>
      </c>
      <c r="GU60" s="47">
        <f t="shared" si="194"/>
        <v>0</v>
      </c>
      <c r="GV60" s="47">
        <f t="shared" si="195"/>
        <v>0</v>
      </c>
      <c r="GW60" s="47">
        <f t="shared" si="196"/>
        <v>0</v>
      </c>
      <c r="GX60" s="47">
        <f t="shared" si="197"/>
        <v>0</v>
      </c>
      <c r="GY60" s="47">
        <f t="shared" si="198"/>
        <v>0</v>
      </c>
      <c r="GZ60" s="47">
        <f t="shared" si="199"/>
        <v>0</v>
      </c>
      <c r="HA60" s="47">
        <f t="shared" si="200"/>
        <v>0</v>
      </c>
      <c r="HB60" s="47">
        <f t="shared" si="201"/>
        <v>0</v>
      </c>
      <c r="HC60" s="47">
        <f t="shared" si="202"/>
        <v>0</v>
      </c>
      <c r="HD60" s="47">
        <f t="shared" si="203"/>
        <v>0</v>
      </c>
      <c r="HE60" s="48">
        <f t="shared" si="204"/>
        <v>0</v>
      </c>
      <c r="HF60" s="47">
        <f t="shared" si="205"/>
        <v>0</v>
      </c>
      <c r="HG60" s="47">
        <f t="shared" si="206"/>
        <v>0</v>
      </c>
      <c r="HH60" s="46">
        <f t="shared" si="207"/>
        <v>0</v>
      </c>
      <c r="HI60" s="47">
        <f t="shared" si="208"/>
        <v>0</v>
      </c>
      <c r="HJ60" s="47">
        <f t="shared" si="209"/>
        <v>0</v>
      </c>
      <c r="HK60" s="47">
        <f t="shared" si="210"/>
        <v>0</v>
      </c>
      <c r="HL60" s="47">
        <f t="shared" si="211"/>
        <v>0</v>
      </c>
      <c r="HM60" s="47">
        <f t="shared" si="212"/>
        <v>0</v>
      </c>
      <c r="HN60" s="47">
        <f t="shared" si="213"/>
        <v>0</v>
      </c>
      <c r="HO60" s="47">
        <f t="shared" si="214"/>
        <v>0</v>
      </c>
      <c r="HP60" s="47">
        <f t="shared" si="215"/>
        <v>0</v>
      </c>
      <c r="HQ60" s="47">
        <f t="shared" si="216"/>
        <v>0</v>
      </c>
      <c r="HR60" s="47">
        <f t="shared" si="217"/>
        <v>0</v>
      </c>
      <c r="HS60" s="47">
        <f t="shared" si="218"/>
        <v>0</v>
      </c>
      <c r="HT60" s="47">
        <f t="shared" si="219"/>
        <v>0</v>
      </c>
      <c r="HU60" s="47">
        <f t="shared" si="220"/>
        <v>0</v>
      </c>
      <c r="HV60" s="47">
        <f t="shared" si="221"/>
        <v>0</v>
      </c>
      <c r="HW60" s="47">
        <f t="shared" si="222"/>
        <v>0</v>
      </c>
      <c r="HX60" s="47">
        <f t="shared" si="223"/>
        <v>0</v>
      </c>
      <c r="HY60" s="47">
        <f t="shared" si="224"/>
        <v>0</v>
      </c>
      <c r="HZ60" s="47">
        <f t="shared" si="225"/>
        <v>0</v>
      </c>
      <c r="IA60" s="48">
        <f t="shared" si="226"/>
        <v>0</v>
      </c>
      <c r="IB60" s="47">
        <f t="shared" si="227"/>
        <v>0</v>
      </c>
      <c r="IC60" s="47">
        <f t="shared" si="228"/>
        <v>0</v>
      </c>
      <c r="ID60" s="46">
        <f t="shared" si="229"/>
        <v>0</v>
      </c>
      <c r="IE60" s="47">
        <f t="shared" si="230"/>
        <v>0</v>
      </c>
      <c r="IF60" s="47">
        <f t="shared" si="231"/>
        <v>0</v>
      </c>
      <c r="IG60" s="47">
        <f t="shared" si="232"/>
        <v>0</v>
      </c>
      <c r="IH60" s="47">
        <f t="shared" si="233"/>
        <v>0</v>
      </c>
      <c r="II60" s="47">
        <f t="shared" si="234"/>
        <v>0</v>
      </c>
      <c r="IJ60" s="47">
        <f t="shared" si="235"/>
        <v>0</v>
      </c>
      <c r="IK60" s="47">
        <f t="shared" si="236"/>
        <v>0</v>
      </c>
      <c r="IL60" s="47">
        <f t="shared" si="237"/>
        <v>0</v>
      </c>
      <c r="IM60" s="47">
        <f t="shared" si="238"/>
        <v>0</v>
      </c>
      <c r="IN60" s="47">
        <f t="shared" si="239"/>
        <v>0</v>
      </c>
      <c r="IO60" s="47">
        <f t="shared" si="240"/>
        <v>0</v>
      </c>
      <c r="IP60" s="47">
        <f t="shared" si="241"/>
        <v>0</v>
      </c>
      <c r="IQ60" s="47">
        <f t="shared" si="242"/>
        <v>0</v>
      </c>
      <c r="IR60" s="47">
        <f t="shared" si="243"/>
        <v>0</v>
      </c>
      <c r="IS60" s="47">
        <f t="shared" si="244"/>
        <v>0</v>
      </c>
      <c r="IT60" s="47">
        <f t="shared" si="245"/>
        <v>0</v>
      </c>
      <c r="IU60" s="47">
        <f t="shared" si="246"/>
        <v>0</v>
      </c>
      <c r="IV60" s="47">
        <f t="shared" si="247"/>
        <v>0</v>
      </c>
      <c r="IW60" s="48">
        <f t="shared" si="248"/>
        <v>0</v>
      </c>
      <c r="IX60" s="47">
        <f t="shared" si="249"/>
        <v>0</v>
      </c>
      <c r="IY60" s="47">
        <f t="shared" si="250"/>
        <v>0</v>
      </c>
      <c r="IZ60" s="46">
        <f t="shared" si="251"/>
        <v>0</v>
      </c>
      <c r="JA60" s="47">
        <f t="shared" si="252"/>
        <v>0</v>
      </c>
      <c r="JB60" s="47">
        <f t="shared" si="253"/>
        <v>0</v>
      </c>
      <c r="JC60" s="47">
        <f t="shared" si="254"/>
        <v>0</v>
      </c>
      <c r="JD60" s="47">
        <f t="shared" si="255"/>
        <v>0</v>
      </c>
      <c r="JE60" s="47">
        <f t="shared" si="256"/>
        <v>0</v>
      </c>
      <c r="JF60" s="47">
        <f t="shared" si="257"/>
        <v>0</v>
      </c>
      <c r="JG60" s="47">
        <f t="shared" si="258"/>
        <v>0</v>
      </c>
      <c r="JH60" s="47">
        <f t="shared" si="259"/>
        <v>0</v>
      </c>
      <c r="JI60" s="47">
        <f t="shared" si="260"/>
        <v>0</v>
      </c>
      <c r="JJ60" s="47">
        <f t="shared" si="261"/>
        <v>0</v>
      </c>
      <c r="JK60" s="47">
        <f t="shared" si="262"/>
        <v>0</v>
      </c>
      <c r="JL60" s="47">
        <f t="shared" si="263"/>
        <v>0</v>
      </c>
      <c r="JM60" s="47">
        <f t="shared" si="264"/>
        <v>0</v>
      </c>
      <c r="JN60" s="47">
        <f t="shared" si="265"/>
        <v>0</v>
      </c>
      <c r="JO60" s="47">
        <f t="shared" si="266"/>
        <v>0</v>
      </c>
      <c r="JP60" s="47">
        <f t="shared" si="267"/>
        <v>0</v>
      </c>
      <c r="JQ60" s="47">
        <f t="shared" si="268"/>
        <v>0</v>
      </c>
      <c r="JR60" s="47">
        <f t="shared" si="269"/>
        <v>0</v>
      </c>
      <c r="JS60" s="48">
        <f t="shared" si="270"/>
        <v>0</v>
      </c>
      <c r="JT60" s="46">
        <f t="shared" si="271"/>
        <v>0</v>
      </c>
      <c r="JU60" s="48">
        <f t="shared" si="272"/>
        <v>0</v>
      </c>
    </row>
    <row r="61" spans="1:281" x14ac:dyDescent="0.25">
      <c r="A61" s="152"/>
      <c r="B61" s="386"/>
      <c r="C61" s="377"/>
      <c r="D61" s="378"/>
      <c r="E61" s="378"/>
      <c r="F61" s="378"/>
      <c r="G61" s="379"/>
      <c r="H61" s="397"/>
      <c r="I61" s="397"/>
      <c r="J61" s="97"/>
      <c r="K61" s="122">
        <f t="shared" si="273"/>
        <v>0</v>
      </c>
      <c r="L61" s="313">
        <f t="shared" si="274"/>
        <v>0</v>
      </c>
      <c r="M61" s="46">
        <f t="shared" si="275"/>
        <v>0</v>
      </c>
      <c r="N61" s="90">
        <f t="shared" si="64"/>
        <v>0</v>
      </c>
      <c r="O61" s="90">
        <f t="shared" si="65"/>
        <v>0</v>
      </c>
      <c r="P61" s="90">
        <f t="shared" si="66"/>
        <v>0</v>
      </c>
      <c r="Q61" s="90">
        <f t="shared" si="67"/>
        <v>0</v>
      </c>
      <c r="R61" s="408">
        <f t="shared" si="276"/>
        <v>1</v>
      </c>
      <c r="S61" s="46">
        <f t="shared" si="3"/>
        <v>0</v>
      </c>
      <c r="T61" s="47">
        <f t="shared" si="4"/>
        <v>0</v>
      </c>
      <c r="U61" s="47">
        <f t="shared" si="5"/>
        <v>0</v>
      </c>
      <c r="V61" s="47">
        <f t="shared" si="6"/>
        <v>0</v>
      </c>
      <c r="W61" s="47">
        <f t="shared" si="7"/>
        <v>0</v>
      </c>
      <c r="X61" s="47">
        <f t="shared" si="8"/>
        <v>0</v>
      </c>
      <c r="Y61" s="47">
        <f t="shared" si="9"/>
        <v>0</v>
      </c>
      <c r="Z61" s="47">
        <f t="shared" si="10"/>
        <v>0</v>
      </c>
      <c r="AA61" s="47">
        <f t="shared" si="11"/>
        <v>0</v>
      </c>
      <c r="AB61" s="47">
        <f t="shared" si="12"/>
        <v>0</v>
      </c>
      <c r="AC61" s="47">
        <f t="shared" si="13"/>
        <v>0</v>
      </c>
      <c r="AD61" s="47">
        <f t="shared" si="14"/>
        <v>0</v>
      </c>
      <c r="AE61" s="47">
        <f t="shared" si="15"/>
        <v>0</v>
      </c>
      <c r="AF61" s="47">
        <f t="shared" si="16"/>
        <v>0</v>
      </c>
      <c r="AG61" s="47">
        <f t="shared" si="17"/>
        <v>0</v>
      </c>
      <c r="AH61" s="47">
        <f t="shared" si="18"/>
        <v>0</v>
      </c>
      <c r="AI61" s="47">
        <f t="shared" si="19"/>
        <v>0</v>
      </c>
      <c r="AJ61" s="47">
        <f t="shared" si="20"/>
        <v>0</v>
      </c>
      <c r="AK61" s="47">
        <f t="shared" si="21"/>
        <v>0</v>
      </c>
      <c r="AL61" s="48">
        <f t="shared" si="22"/>
        <v>0</v>
      </c>
      <c r="AM61" s="47">
        <f t="shared" si="69"/>
        <v>0</v>
      </c>
      <c r="AN61" s="47">
        <f t="shared" si="70"/>
        <v>0</v>
      </c>
      <c r="AO61" s="46">
        <f t="shared" si="23"/>
        <v>0</v>
      </c>
      <c r="AP61" s="47">
        <f t="shared" si="24"/>
        <v>0</v>
      </c>
      <c r="AQ61" s="47">
        <f t="shared" si="25"/>
        <v>0</v>
      </c>
      <c r="AR61" s="47">
        <f t="shared" si="26"/>
        <v>0</v>
      </c>
      <c r="AS61" s="47">
        <f t="shared" si="27"/>
        <v>0</v>
      </c>
      <c r="AT61" s="47">
        <f t="shared" si="28"/>
        <v>0</v>
      </c>
      <c r="AU61" s="47">
        <f t="shared" si="29"/>
        <v>0</v>
      </c>
      <c r="AV61" s="47">
        <f t="shared" si="30"/>
        <v>0</v>
      </c>
      <c r="AW61" s="47">
        <f t="shared" si="31"/>
        <v>0</v>
      </c>
      <c r="AX61" s="47">
        <f t="shared" si="32"/>
        <v>0</v>
      </c>
      <c r="AY61" s="47">
        <f t="shared" si="33"/>
        <v>0</v>
      </c>
      <c r="AZ61" s="47">
        <f t="shared" si="34"/>
        <v>0</v>
      </c>
      <c r="BA61" s="47">
        <f t="shared" si="35"/>
        <v>0</v>
      </c>
      <c r="BB61" s="47">
        <f t="shared" si="36"/>
        <v>0</v>
      </c>
      <c r="BC61" s="47">
        <f t="shared" si="37"/>
        <v>0</v>
      </c>
      <c r="BD61" s="47">
        <f t="shared" si="38"/>
        <v>0</v>
      </c>
      <c r="BE61" s="47">
        <f t="shared" si="39"/>
        <v>0</v>
      </c>
      <c r="BF61" s="47">
        <f t="shared" si="40"/>
        <v>0</v>
      </c>
      <c r="BG61" s="48">
        <f t="shared" si="41"/>
        <v>0</v>
      </c>
      <c r="BH61" s="47">
        <f t="shared" si="71"/>
        <v>0</v>
      </c>
      <c r="BI61" s="47">
        <f t="shared" si="72"/>
        <v>0</v>
      </c>
      <c r="BJ61" s="46">
        <f t="shared" si="42"/>
        <v>0</v>
      </c>
      <c r="BK61" s="47">
        <f t="shared" si="43"/>
        <v>0</v>
      </c>
      <c r="BL61" s="47">
        <f t="shared" si="44"/>
        <v>0</v>
      </c>
      <c r="BM61" s="47">
        <f t="shared" si="45"/>
        <v>0</v>
      </c>
      <c r="BN61" s="47">
        <f t="shared" si="46"/>
        <v>0</v>
      </c>
      <c r="BO61" s="47">
        <f t="shared" si="47"/>
        <v>0</v>
      </c>
      <c r="BP61" s="47">
        <f t="shared" si="48"/>
        <v>0</v>
      </c>
      <c r="BQ61" s="47">
        <f t="shared" si="49"/>
        <v>0</v>
      </c>
      <c r="BR61" s="47">
        <f t="shared" si="50"/>
        <v>0</v>
      </c>
      <c r="BS61" s="47">
        <f t="shared" si="51"/>
        <v>0</v>
      </c>
      <c r="BT61" s="47">
        <f t="shared" si="52"/>
        <v>0</v>
      </c>
      <c r="BU61" s="47">
        <f t="shared" si="53"/>
        <v>0</v>
      </c>
      <c r="BV61" s="47">
        <f t="shared" si="54"/>
        <v>0</v>
      </c>
      <c r="BW61" s="47">
        <f t="shared" si="55"/>
        <v>0</v>
      </c>
      <c r="BX61" s="47">
        <f t="shared" si="56"/>
        <v>0</v>
      </c>
      <c r="BY61" s="47">
        <f t="shared" si="57"/>
        <v>0</v>
      </c>
      <c r="BZ61" s="47">
        <f t="shared" si="58"/>
        <v>0</v>
      </c>
      <c r="CA61" s="47">
        <f t="shared" si="59"/>
        <v>0</v>
      </c>
      <c r="CB61" s="47">
        <f t="shared" si="60"/>
        <v>0</v>
      </c>
      <c r="CC61" s="48">
        <f t="shared" si="61"/>
        <v>0</v>
      </c>
      <c r="CD61" s="47">
        <f t="shared" si="73"/>
        <v>0</v>
      </c>
      <c r="CE61" s="47">
        <f t="shared" si="74"/>
        <v>0</v>
      </c>
      <c r="CF61" s="46">
        <f t="shared" si="75"/>
        <v>0</v>
      </c>
      <c r="CG61" s="47">
        <f t="shared" si="76"/>
        <v>0</v>
      </c>
      <c r="CH61" s="47">
        <f t="shared" si="77"/>
        <v>0</v>
      </c>
      <c r="CI61" s="47">
        <f t="shared" si="78"/>
        <v>0</v>
      </c>
      <c r="CJ61" s="47">
        <f t="shared" si="79"/>
        <v>0</v>
      </c>
      <c r="CK61" s="47">
        <f t="shared" si="80"/>
        <v>0</v>
      </c>
      <c r="CL61" s="47">
        <f t="shared" si="81"/>
        <v>0</v>
      </c>
      <c r="CM61" s="47">
        <f t="shared" si="82"/>
        <v>0</v>
      </c>
      <c r="CN61" s="47">
        <f t="shared" si="83"/>
        <v>0</v>
      </c>
      <c r="CO61" s="47">
        <f t="shared" si="84"/>
        <v>0</v>
      </c>
      <c r="CP61" s="47">
        <f t="shared" si="85"/>
        <v>0</v>
      </c>
      <c r="CQ61" s="47">
        <f t="shared" si="86"/>
        <v>0</v>
      </c>
      <c r="CR61" s="47">
        <f t="shared" si="87"/>
        <v>0</v>
      </c>
      <c r="CS61" s="47">
        <f t="shared" si="88"/>
        <v>0</v>
      </c>
      <c r="CT61" s="47">
        <f t="shared" si="89"/>
        <v>0</v>
      </c>
      <c r="CU61" s="47">
        <f t="shared" si="90"/>
        <v>0</v>
      </c>
      <c r="CV61" s="47">
        <f t="shared" si="91"/>
        <v>0</v>
      </c>
      <c r="CW61" s="47">
        <f t="shared" si="92"/>
        <v>0</v>
      </c>
      <c r="CX61" s="47">
        <f t="shared" si="93"/>
        <v>0</v>
      </c>
      <c r="CY61" s="48">
        <f t="shared" si="94"/>
        <v>0</v>
      </c>
      <c r="CZ61" s="47">
        <f t="shared" si="95"/>
        <v>0</v>
      </c>
      <c r="DA61" s="47">
        <f t="shared" si="96"/>
        <v>0</v>
      </c>
      <c r="DB61" s="46">
        <f t="shared" si="97"/>
        <v>0</v>
      </c>
      <c r="DC61" s="47">
        <f t="shared" si="98"/>
        <v>0</v>
      </c>
      <c r="DD61" s="47">
        <f t="shared" si="99"/>
        <v>0</v>
      </c>
      <c r="DE61" s="47">
        <f t="shared" si="100"/>
        <v>0</v>
      </c>
      <c r="DF61" s="47">
        <f t="shared" si="101"/>
        <v>0</v>
      </c>
      <c r="DG61" s="47">
        <f t="shared" si="102"/>
        <v>0</v>
      </c>
      <c r="DH61" s="47">
        <f t="shared" si="103"/>
        <v>0</v>
      </c>
      <c r="DI61" s="47">
        <f t="shared" si="104"/>
        <v>0</v>
      </c>
      <c r="DJ61" s="47">
        <f t="shared" si="105"/>
        <v>0</v>
      </c>
      <c r="DK61" s="47">
        <f t="shared" si="106"/>
        <v>0</v>
      </c>
      <c r="DL61" s="47">
        <f t="shared" si="107"/>
        <v>0</v>
      </c>
      <c r="DM61" s="47">
        <f t="shared" si="108"/>
        <v>0</v>
      </c>
      <c r="DN61" s="47">
        <f t="shared" si="109"/>
        <v>0</v>
      </c>
      <c r="DO61" s="47">
        <f t="shared" si="110"/>
        <v>0</v>
      </c>
      <c r="DP61" s="47">
        <f t="shared" si="111"/>
        <v>0</v>
      </c>
      <c r="DQ61" s="47">
        <f t="shared" si="112"/>
        <v>0</v>
      </c>
      <c r="DR61" s="47">
        <f t="shared" si="113"/>
        <v>0</v>
      </c>
      <c r="DS61" s="47">
        <f t="shared" si="114"/>
        <v>0</v>
      </c>
      <c r="DT61" s="47">
        <f t="shared" si="115"/>
        <v>0</v>
      </c>
      <c r="DU61" s="48">
        <f t="shared" si="116"/>
        <v>0</v>
      </c>
      <c r="DV61" s="47">
        <f t="shared" si="117"/>
        <v>0</v>
      </c>
      <c r="DW61" s="47">
        <f t="shared" si="118"/>
        <v>0</v>
      </c>
      <c r="DX61" s="46">
        <f t="shared" si="119"/>
        <v>0</v>
      </c>
      <c r="DY61" s="47">
        <f t="shared" si="120"/>
        <v>0</v>
      </c>
      <c r="DZ61" s="47">
        <f t="shared" si="121"/>
        <v>0</v>
      </c>
      <c r="EA61" s="47">
        <f t="shared" si="122"/>
        <v>0</v>
      </c>
      <c r="EB61" s="47">
        <f t="shared" si="123"/>
        <v>0</v>
      </c>
      <c r="EC61" s="47">
        <f t="shared" si="124"/>
        <v>0</v>
      </c>
      <c r="ED61" s="47">
        <f t="shared" si="125"/>
        <v>0</v>
      </c>
      <c r="EE61" s="47">
        <f t="shared" si="126"/>
        <v>0</v>
      </c>
      <c r="EF61" s="47">
        <f t="shared" si="127"/>
        <v>0</v>
      </c>
      <c r="EG61" s="47">
        <f t="shared" si="128"/>
        <v>0</v>
      </c>
      <c r="EH61" s="47">
        <f t="shared" si="129"/>
        <v>0</v>
      </c>
      <c r="EI61" s="47">
        <f t="shared" si="130"/>
        <v>0</v>
      </c>
      <c r="EJ61" s="47">
        <f t="shared" si="131"/>
        <v>0</v>
      </c>
      <c r="EK61" s="47">
        <f t="shared" si="132"/>
        <v>0</v>
      </c>
      <c r="EL61" s="47">
        <f t="shared" si="133"/>
        <v>0</v>
      </c>
      <c r="EM61" s="47">
        <f t="shared" si="134"/>
        <v>0</v>
      </c>
      <c r="EN61" s="47">
        <f t="shared" si="135"/>
        <v>0</v>
      </c>
      <c r="EO61" s="47">
        <f t="shared" si="136"/>
        <v>0</v>
      </c>
      <c r="EP61" s="47">
        <f t="shared" si="137"/>
        <v>0</v>
      </c>
      <c r="EQ61" s="48">
        <f t="shared" si="138"/>
        <v>0</v>
      </c>
      <c r="ER61" s="47">
        <f t="shared" si="139"/>
        <v>0</v>
      </c>
      <c r="ES61" s="47">
        <f t="shared" si="140"/>
        <v>0</v>
      </c>
      <c r="ET61" s="46">
        <f t="shared" si="141"/>
        <v>0</v>
      </c>
      <c r="EU61" s="47">
        <f t="shared" si="142"/>
        <v>0</v>
      </c>
      <c r="EV61" s="47">
        <f t="shared" si="143"/>
        <v>0</v>
      </c>
      <c r="EW61" s="47">
        <f t="shared" si="144"/>
        <v>0</v>
      </c>
      <c r="EX61" s="47">
        <f t="shared" si="145"/>
        <v>0</v>
      </c>
      <c r="EY61" s="47">
        <f t="shared" si="146"/>
        <v>0</v>
      </c>
      <c r="EZ61" s="47">
        <f t="shared" si="147"/>
        <v>0</v>
      </c>
      <c r="FA61" s="47">
        <f t="shared" si="148"/>
        <v>0</v>
      </c>
      <c r="FB61" s="47">
        <f t="shared" si="149"/>
        <v>0</v>
      </c>
      <c r="FC61" s="47">
        <f t="shared" si="150"/>
        <v>0</v>
      </c>
      <c r="FD61" s="47">
        <f t="shared" si="151"/>
        <v>0</v>
      </c>
      <c r="FE61" s="47">
        <f t="shared" si="152"/>
        <v>0</v>
      </c>
      <c r="FF61" s="47">
        <f t="shared" si="153"/>
        <v>0</v>
      </c>
      <c r="FG61" s="47">
        <f t="shared" si="154"/>
        <v>0</v>
      </c>
      <c r="FH61" s="47">
        <f t="shared" si="155"/>
        <v>0</v>
      </c>
      <c r="FI61" s="47">
        <f t="shared" si="156"/>
        <v>0</v>
      </c>
      <c r="FJ61" s="47">
        <f t="shared" si="157"/>
        <v>0</v>
      </c>
      <c r="FK61" s="47">
        <f t="shared" si="158"/>
        <v>0</v>
      </c>
      <c r="FL61" s="47">
        <f t="shared" si="159"/>
        <v>0</v>
      </c>
      <c r="FM61" s="48">
        <f t="shared" si="160"/>
        <v>0</v>
      </c>
      <c r="FN61" s="47">
        <f t="shared" si="161"/>
        <v>0</v>
      </c>
      <c r="FO61" s="47">
        <f t="shared" si="162"/>
        <v>0</v>
      </c>
      <c r="FP61" s="46">
        <f t="shared" si="163"/>
        <v>0</v>
      </c>
      <c r="FQ61" s="47">
        <f t="shared" si="164"/>
        <v>0</v>
      </c>
      <c r="FR61" s="47">
        <f t="shared" si="165"/>
        <v>0</v>
      </c>
      <c r="FS61" s="47">
        <f t="shared" si="166"/>
        <v>0</v>
      </c>
      <c r="FT61" s="47">
        <f t="shared" si="167"/>
        <v>0</v>
      </c>
      <c r="FU61" s="47">
        <f t="shared" si="168"/>
        <v>0</v>
      </c>
      <c r="FV61" s="47">
        <f t="shared" si="169"/>
        <v>0</v>
      </c>
      <c r="FW61" s="47">
        <f t="shared" si="170"/>
        <v>0</v>
      </c>
      <c r="FX61" s="47">
        <f t="shared" si="171"/>
        <v>0</v>
      </c>
      <c r="FY61" s="47">
        <f t="shared" si="172"/>
        <v>0</v>
      </c>
      <c r="FZ61" s="47">
        <f t="shared" si="173"/>
        <v>0</v>
      </c>
      <c r="GA61" s="47">
        <f t="shared" si="174"/>
        <v>0</v>
      </c>
      <c r="GB61" s="47">
        <f t="shared" si="175"/>
        <v>0</v>
      </c>
      <c r="GC61" s="47">
        <f t="shared" si="176"/>
        <v>0</v>
      </c>
      <c r="GD61" s="47">
        <f t="shared" si="177"/>
        <v>0</v>
      </c>
      <c r="GE61" s="47">
        <f t="shared" si="178"/>
        <v>0</v>
      </c>
      <c r="GF61" s="47">
        <f t="shared" si="179"/>
        <v>0</v>
      </c>
      <c r="GG61" s="47">
        <f t="shared" si="180"/>
        <v>0</v>
      </c>
      <c r="GH61" s="47">
        <f t="shared" si="181"/>
        <v>0</v>
      </c>
      <c r="GI61" s="48">
        <f t="shared" si="182"/>
        <v>0</v>
      </c>
      <c r="GJ61" s="47">
        <f t="shared" si="183"/>
        <v>0</v>
      </c>
      <c r="GK61" s="47">
        <f t="shared" si="184"/>
        <v>0</v>
      </c>
      <c r="GL61" s="46">
        <f t="shared" si="185"/>
        <v>0</v>
      </c>
      <c r="GM61" s="47">
        <f t="shared" si="186"/>
        <v>0</v>
      </c>
      <c r="GN61" s="47">
        <f t="shared" si="187"/>
        <v>0</v>
      </c>
      <c r="GO61" s="47">
        <f t="shared" si="188"/>
        <v>0</v>
      </c>
      <c r="GP61" s="47">
        <f t="shared" si="189"/>
        <v>0</v>
      </c>
      <c r="GQ61" s="47">
        <f t="shared" si="190"/>
        <v>0</v>
      </c>
      <c r="GR61" s="47">
        <f t="shared" si="191"/>
        <v>0</v>
      </c>
      <c r="GS61" s="47">
        <f t="shared" si="192"/>
        <v>0</v>
      </c>
      <c r="GT61" s="47">
        <f t="shared" si="193"/>
        <v>0</v>
      </c>
      <c r="GU61" s="47">
        <f t="shared" si="194"/>
        <v>0</v>
      </c>
      <c r="GV61" s="47">
        <f t="shared" si="195"/>
        <v>0</v>
      </c>
      <c r="GW61" s="47">
        <f t="shared" si="196"/>
        <v>0</v>
      </c>
      <c r="GX61" s="47">
        <f t="shared" si="197"/>
        <v>0</v>
      </c>
      <c r="GY61" s="47">
        <f t="shared" si="198"/>
        <v>0</v>
      </c>
      <c r="GZ61" s="47">
        <f t="shared" si="199"/>
        <v>0</v>
      </c>
      <c r="HA61" s="47">
        <f t="shared" si="200"/>
        <v>0</v>
      </c>
      <c r="HB61" s="47">
        <f t="shared" si="201"/>
        <v>0</v>
      </c>
      <c r="HC61" s="47">
        <f t="shared" si="202"/>
        <v>0</v>
      </c>
      <c r="HD61" s="47">
        <f t="shared" si="203"/>
        <v>0</v>
      </c>
      <c r="HE61" s="48">
        <f t="shared" si="204"/>
        <v>0</v>
      </c>
      <c r="HF61" s="47">
        <f t="shared" si="205"/>
        <v>0</v>
      </c>
      <c r="HG61" s="47">
        <f t="shared" si="206"/>
        <v>0</v>
      </c>
      <c r="HH61" s="46">
        <f t="shared" si="207"/>
        <v>0</v>
      </c>
      <c r="HI61" s="47">
        <f t="shared" si="208"/>
        <v>0</v>
      </c>
      <c r="HJ61" s="47">
        <f t="shared" si="209"/>
        <v>0</v>
      </c>
      <c r="HK61" s="47">
        <f t="shared" si="210"/>
        <v>0</v>
      </c>
      <c r="HL61" s="47">
        <f t="shared" si="211"/>
        <v>0</v>
      </c>
      <c r="HM61" s="47">
        <f t="shared" si="212"/>
        <v>0</v>
      </c>
      <c r="HN61" s="47">
        <f t="shared" si="213"/>
        <v>0</v>
      </c>
      <c r="HO61" s="47">
        <f t="shared" si="214"/>
        <v>0</v>
      </c>
      <c r="HP61" s="47">
        <f t="shared" si="215"/>
        <v>0</v>
      </c>
      <c r="HQ61" s="47">
        <f t="shared" si="216"/>
        <v>0</v>
      </c>
      <c r="HR61" s="47">
        <f t="shared" si="217"/>
        <v>0</v>
      </c>
      <c r="HS61" s="47">
        <f t="shared" si="218"/>
        <v>0</v>
      </c>
      <c r="HT61" s="47">
        <f t="shared" si="219"/>
        <v>0</v>
      </c>
      <c r="HU61" s="47">
        <f t="shared" si="220"/>
        <v>0</v>
      </c>
      <c r="HV61" s="47">
        <f t="shared" si="221"/>
        <v>0</v>
      </c>
      <c r="HW61" s="47">
        <f t="shared" si="222"/>
        <v>0</v>
      </c>
      <c r="HX61" s="47">
        <f t="shared" si="223"/>
        <v>0</v>
      </c>
      <c r="HY61" s="47">
        <f t="shared" si="224"/>
        <v>0</v>
      </c>
      <c r="HZ61" s="47">
        <f t="shared" si="225"/>
        <v>0</v>
      </c>
      <c r="IA61" s="48">
        <f t="shared" si="226"/>
        <v>0</v>
      </c>
      <c r="IB61" s="47">
        <f t="shared" si="227"/>
        <v>0</v>
      </c>
      <c r="IC61" s="47">
        <f t="shared" si="228"/>
        <v>0</v>
      </c>
      <c r="ID61" s="46">
        <f t="shared" si="229"/>
        <v>0</v>
      </c>
      <c r="IE61" s="47">
        <f t="shared" si="230"/>
        <v>0</v>
      </c>
      <c r="IF61" s="47">
        <f t="shared" si="231"/>
        <v>0</v>
      </c>
      <c r="IG61" s="47">
        <f t="shared" si="232"/>
        <v>0</v>
      </c>
      <c r="IH61" s="47">
        <f t="shared" si="233"/>
        <v>0</v>
      </c>
      <c r="II61" s="47">
        <f t="shared" si="234"/>
        <v>0</v>
      </c>
      <c r="IJ61" s="47">
        <f t="shared" si="235"/>
        <v>0</v>
      </c>
      <c r="IK61" s="47">
        <f t="shared" si="236"/>
        <v>0</v>
      </c>
      <c r="IL61" s="47">
        <f t="shared" si="237"/>
        <v>0</v>
      </c>
      <c r="IM61" s="47">
        <f t="shared" si="238"/>
        <v>0</v>
      </c>
      <c r="IN61" s="47">
        <f t="shared" si="239"/>
        <v>0</v>
      </c>
      <c r="IO61" s="47">
        <f t="shared" si="240"/>
        <v>0</v>
      </c>
      <c r="IP61" s="47">
        <f t="shared" si="241"/>
        <v>0</v>
      </c>
      <c r="IQ61" s="47">
        <f t="shared" si="242"/>
        <v>0</v>
      </c>
      <c r="IR61" s="47">
        <f t="shared" si="243"/>
        <v>0</v>
      </c>
      <c r="IS61" s="47">
        <f t="shared" si="244"/>
        <v>0</v>
      </c>
      <c r="IT61" s="47">
        <f t="shared" si="245"/>
        <v>0</v>
      </c>
      <c r="IU61" s="47">
        <f t="shared" si="246"/>
        <v>0</v>
      </c>
      <c r="IV61" s="47">
        <f t="shared" si="247"/>
        <v>0</v>
      </c>
      <c r="IW61" s="48">
        <f t="shared" si="248"/>
        <v>0</v>
      </c>
      <c r="IX61" s="47">
        <f t="shared" si="249"/>
        <v>0</v>
      </c>
      <c r="IY61" s="47">
        <f t="shared" si="250"/>
        <v>0</v>
      </c>
      <c r="IZ61" s="46">
        <f t="shared" si="251"/>
        <v>0</v>
      </c>
      <c r="JA61" s="47">
        <f t="shared" si="252"/>
        <v>0</v>
      </c>
      <c r="JB61" s="47">
        <f t="shared" si="253"/>
        <v>0</v>
      </c>
      <c r="JC61" s="47">
        <f t="shared" si="254"/>
        <v>0</v>
      </c>
      <c r="JD61" s="47">
        <f t="shared" si="255"/>
        <v>0</v>
      </c>
      <c r="JE61" s="47">
        <f t="shared" si="256"/>
        <v>0</v>
      </c>
      <c r="JF61" s="47">
        <f t="shared" si="257"/>
        <v>0</v>
      </c>
      <c r="JG61" s="47">
        <f t="shared" si="258"/>
        <v>0</v>
      </c>
      <c r="JH61" s="47">
        <f t="shared" si="259"/>
        <v>0</v>
      </c>
      <c r="JI61" s="47">
        <f t="shared" si="260"/>
        <v>0</v>
      </c>
      <c r="JJ61" s="47">
        <f t="shared" si="261"/>
        <v>0</v>
      </c>
      <c r="JK61" s="47">
        <f t="shared" si="262"/>
        <v>0</v>
      </c>
      <c r="JL61" s="47">
        <f t="shared" si="263"/>
        <v>0</v>
      </c>
      <c r="JM61" s="47">
        <f t="shared" si="264"/>
        <v>0</v>
      </c>
      <c r="JN61" s="47">
        <f t="shared" si="265"/>
        <v>0</v>
      </c>
      <c r="JO61" s="47">
        <f t="shared" si="266"/>
        <v>0</v>
      </c>
      <c r="JP61" s="47">
        <f t="shared" si="267"/>
        <v>0</v>
      </c>
      <c r="JQ61" s="47">
        <f t="shared" si="268"/>
        <v>0</v>
      </c>
      <c r="JR61" s="47">
        <f t="shared" si="269"/>
        <v>0</v>
      </c>
      <c r="JS61" s="48">
        <f t="shared" si="270"/>
        <v>0</v>
      </c>
      <c r="JT61" s="46">
        <f t="shared" si="271"/>
        <v>0</v>
      </c>
      <c r="JU61" s="48">
        <f t="shared" si="272"/>
        <v>0</v>
      </c>
    </row>
    <row r="62" spans="1:281" x14ac:dyDescent="0.25">
      <c r="A62" s="152"/>
      <c r="B62" s="386"/>
      <c r="C62" s="377"/>
      <c r="D62" s="378"/>
      <c r="E62" s="378"/>
      <c r="F62" s="378"/>
      <c r="G62" s="379"/>
      <c r="H62" s="397"/>
      <c r="I62" s="397"/>
      <c r="J62" s="97"/>
      <c r="K62" s="122">
        <f t="shared" si="273"/>
        <v>0</v>
      </c>
      <c r="L62" s="313">
        <f t="shared" si="274"/>
        <v>0</v>
      </c>
      <c r="M62" s="46">
        <f t="shared" si="275"/>
        <v>0</v>
      </c>
      <c r="N62" s="90">
        <f t="shared" si="64"/>
        <v>0</v>
      </c>
      <c r="O62" s="90">
        <f t="shared" si="65"/>
        <v>0</v>
      </c>
      <c r="P62" s="90">
        <f t="shared" si="66"/>
        <v>0</v>
      </c>
      <c r="Q62" s="90">
        <f t="shared" si="67"/>
        <v>0</v>
      </c>
      <c r="R62" s="408">
        <f t="shared" si="276"/>
        <v>1</v>
      </c>
      <c r="S62" s="46">
        <f t="shared" si="3"/>
        <v>0</v>
      </c>
      <c r="T62" s="47">
        <f t="shared" si="4"/>
        <v>0</v>
      </c>
      <c r="U62" s="47">
        <f t="shared" si="5"/>
        <v>0</v>
      </c>
      <c r="V62" s="47">
        <f t="shared" si="6"/>
        <v>0</v>
      </c>
      <c r="W62" s="47">
        <f t="shared" si="7"/>
        <v>0</v>
      </c>
      <c r="X62" s="47">
        <f t="shared" si="8"/>
        <v>0</v>
      </c>
      <c r="Y62" s="47">
        <f t="shared" si="9"/>
        <v>0</v>
      </c>
      <c r="Z62" s="47">
        <f t="shared" si="10"/>
        <v>0</v>
      </c>
      <c r="AA62" s="47">
        <f t="shared" si="11"/>
        <v>0</v>
      </c>
      <c r="AB62" s="47">
        <f t="shared" si="12"/>
        <v>0</v>
      </c>
      <c r="AC62" s="47">
        <f t="shared" si="13"/>
        <v>0</v>
      </c>
      <c r="AD62" s="47">
        <f t="shared" si="14"/>
        <v>0</v>
      </c>
      <c r="AE62" s="47">
        <f t="shared" si="15"/>
        <v>0</v>
      </c>
      <c r="AF62" s="47">
        <f t="shared" si="16"/>
        <v>0</v>
      </c>
      <c r="AG62" s="47">
        <f t="shared" si="17"/>
        <v>0</v>
      </c>
      <c r="AH62" s="47">
        <f t="shared" si="18"/>
        <v>0</v>
      </c>
      <c r="AI62" s="47">
        <f t="shared" si="19"/>
        <v>0</v>
      </c>
      <c r="AJ62" s="47">
        <f t="shared" si="20"/>
        <v>0</v>
      </c>
      <c r="AK62" s="47">
        <f t="shared" si="21"/>
        <v>0</v>
      </c>
      <c r="AL62" s="48">
        <f t="shared" si="22"/>
        <v>0</v>
      </c>
      <c r="AM62" s="47">
        <f t="shared" si="69"/>
        <v>0</v>
      </c>
      <c r="AN62" s="47">
        <f t="shared" si="70"/>
        <v>0</v>
      </c>
      <c r="AO62" s="46">
        <f t="shared" si="23"/>
        <v>0</v>
      </c>
      <c r="AP62" s="47">
        <f t="shared" si="24"/>
        <v>0</v>
      </c>
      <c r="AQ62" s="47">
        <f t="shared" si="25"/>
        <v>0</v>
      </c>
      <c r="AR62" s="47">
        <f t="shared" si="26"/>
        <v>0</v>
      </c>
      <c r="AS62" s="47">
        <f t="shared" si="27"/>
        <v>0</v>
      </c>
      <c r="AT62" s="47">
        <f t="shared" si="28"/>
        <v>0</v>
      </c>
      <c r="AU62" s="47">
        <f t="shared" si="29"/>
        <v>0</v>
      </c>
      <c r="AV62" s="47">
        <f t="shared" si="30"/>
        <v>0</v>
      </c>
      <c r="AW62" s="47">
        <f t="shared" si="31"/>
        <v>0</v>
      </c>
      <c r="AX62" s="47">
        <f t="shared" si="32"/>
        <v>0</v>
      </c>
      <c r="AY62" s="47">
        <f t="shared" si="33"/>
        <v>0</v>
      </c>
      <c r="AZ62" s="47">
        <f t="shared" si="34"/>
        <v>0</v>
      </c>
      <c r="BA62" s="47">
        <f t="shared" si="35"/>
        <v>0</v>
      </c>
      <c r="BB62" s="47">
        <f t="shared" si="36"/>
        <v>0</v>
      </c>
      <c r="BC62" s="47">
        <f t="shared" si="37"/>
        <v>0</v>
      </c>
      <c r="BD62" s="47">
        <f t="shared" si="38"/>
        <v>0</v>
      </c>
      <c r="BE62" s="47">
        <f t="shared" si="39"/>
        <v>0</v>
      </c>
      <c r="BF62" s="47">
        <f t="shared" si="40"/>
        <v>0</v>
      </c>
      <c r="BG62" s="48">
        <f t="shared" si="41"/>
        <v>0</v>
      </c>
      <c r="BH62" s="47">
        <f t="shared" si="71"/>
        <v>0</v>
      </c>
      <c r="BI62" s="47">
        <f t="shared" si="72"/>
        <v>0</v>
      </c>
      <c r="BJ62" s="46">
        <f t="shared" si="42"/>
        <v>0</v>
      </c>
      <c r="BK62" s="47">
        <f t="shared" si="43"/>
        <v>0</v>
      </c>
      <c r="BL62" s="47">
        <f t="shared" si="44"/>
        <v>0</v>
      </c>
      <c r="BM62" s="47">
        <f t="shared" si="45"/>
        <v>0</v>
      </c>
      <c r="BN62" s="47">
        <f t="shared" si="46"/>
        <v>0</v>
      </c>
      <c r="BO62" s="47">
        <f t="shared" si="47"/>
        <v>0</v>
      </c>
      <c r="BP62" s="47">
        <f t="shared" si="48"/>
        <v>0</v>
      </c>
      <c r="BQ62" s="47">
        <f t="shared" si="49"/>
        <v>0</v>
      </c>
      <c r="BR62" s="47">
        <f t="shared" si="50"/>
        <v>0</v>
      </c>
      <c r="BS62" s="47">
        <f t="shared" si="51"/>
        <v>0</v>
      </c>
      <c r="BT62" s="47">
        <f t="shared" si="52"/>
        <v>0</v>
      </c>
      <c r="BU62" s="47">
        <f t="shared" si="53"/>
        <v>0</v>
      </c>
      <c r="BV62" s="47">
        <f t="shared" si="54"/>
        <v>0</v>
      </c>
      <c r="BW62" s="47">
        <f t="shared" si="55"/>
        <v>0</v>
      </c>
      <c r="BX62" s="47">
        <f t="shared" si="56"/>
        <v>0</v>
      </c>
      <c r="BY62" s="47">
        <f t="shared" si="57"/>
        <v>0</v>
      </c>
      <c r="BZ62" s="47">
        <f t="shared" si="58"/>
        <v>0</v>
      </c>
      <c r="CA62" s="47">
        <f t="shared" si="59"/>
        <v>0</v>
      </c>
      <c r="CB62" s="47">
        <f t="shared" si="60"/>
        <v>0</v>
      </c>
      <c r="CC62" s="48">
        <f t="shared" si="61"/>
        <v>0</v>
      </c>
      <c r="CD62" s="47">
        <f t="shared" si="73"/>
        <v>0</v>
      </c>
      <c r="CE62" s="47">
        <f t="shared" si="74"/>
        <v>0</v>
      </c>
      <c r="CF62" s="46">
        <f t="shared" si="75"/>
        <v>0</v>
      </c>
      <c r="CG62" s="47">
        <f t="shared" si="76"/>
        <v>0</v>
      </c>
      <c r="CH62" s="47">
        <f t="shared" si="77"/>
        <v>0</v>
      </c>
      <c r="CI62" s="47">
        <f t="shared" si="78"/>
        <v>0</v>
      </c>
      <c r="CJ62" s="47">
        <f t="shared" si="79"/>
        <v>0</v>
      </c>
      <c r="CK62" s="47">
        <f t="shared" si="80"/>
        <v>0</v>
      </c>
      <c r="CL62" s="47">
        <f t="shared" si="81"/>
        <v>0</v>
      </c>
      <c r="CM62" s="47">
        <f t="shared" si="82"/>
        <v>0</v>
      </c>
      <c r="CN62" s="47">
        <f t="shared" si="83"/>
        <v>0</v>
      </c>
      <c r="CO62" s="47">
        <f t="shared" si="84"/>
        <v>0</v>
      </c>
      <c r="CP62" s="47">
        <f t="shared" si="85"/>
        <v>0</v>
      </c>
      <c r="CQ62" s="47">
        <f t="shared" si="86"/>
        <v>0</v>
      </c>
      <c r="CR62" s="47">
        <f t="shared" si="87"/>
        <v>0</v>
      </c>
      <c r="CS62" s="47">
        <f t="shared" si="88"/>
        <v>0</v>
      </c>
      <c r="CT62" s="47">
        <f t="shared" si="89"/>
        <v>0</v>
      </c>
      <c r="CU62" s="47">
        <f t="shared" si="90"/>
        <v>0</v>
      </c>
      <c r="CV62" s="47">
        <f t="shared" si="91"/>
        <v>0</v>
      </c>
      <c r="CW62" s="47">
        <f t="shared" si="92"/>
        <v>0</v>
      </c>
      <c r="CX62" s="47">
        <f t="shared" si="93"/>
        <v>0</v>
      </c>
      <c r="CY62" s="48">
        <f t="shared" si="94"/>
        <v>0</v>
      </c>
      <c r="CZ62" s="47">
        <f t="shared" si="95"/>
        <v>0</v>
      </c>
      <c r="DA62" s="47">
        <f t="shared" si="96"/>
        <v>0</v>
      </c>
      <c r="DB62" s="46">
        <f t="shared" si="97"/>
        <v>0</v>
      </c>
      <c r="DC62" s="47">
        <f t="shared" si="98"/>
        <v>0</v>
      </c>
      <c r="DD62" s="47">
        <f t="shared" si="99"/>
        <v>0</v>
      </c>
      <c r="DE62" s="47">
        <f t="shared" si="100"/>
        <v>0</v>
      </c>
      <c r="DF62" s="47">
        <f t="shared" si="101"/>
        <v>0</v>
      </c>
      <c r="DG62" s="47">
        <f t="shared" si="102"/>
        <v>0</v>
      </c>
      <c r="DH62" s="47">
        <f t="shared" si="103"/>
        <v>0</v>
      </c>
      <c r="DI62" s="47">
        <f t="shared" si="104"/>
        <v>0</v>
      </c>
      <c r="DJ62" s="47">
        <f t="shared" si="105"/>
        <v>0</v>
      </c>
      <c r="DK62" s="47">
        <f t="shared" si="106"/>
        <v>0</v>
      </c>
      <c r="DL62" s="47">
        <f t="shared" si="107"/>
        <v>0</v>
      </c>
      <c r="DM62" s="47">
        <f t="shared" si="108"/>
        <v>0</v>
      </c>
      <c r="DN62" s="47">
        <f t="shared" si="109"/>
        <v>0</v>
      </c>
      <c r="DO62" s="47">
        <f t="shared" si="110"/>
        <v>0</v>
      </c>
      <c r="DP62" s="47">
        <f t="shared" si="111"/>
        <v>0</v>
      </c>
      <c r="DQ62" s="47">
        <f t="shared" si="112"/>
        <v>0</v>
      </c>
      <c r="DR62" s="47">
        <f t="shared" si="113"/>
        <v>0</v>
      </c>
      <c r="DS62" s="47">
        <f t="shared" si="114"/>
        <v>0</v>
      </c>
      <c r="DT62" s="47">
        <f t="shared" si="115"/>
        <v>0</v>
      </c>
      <c r="DU62" s="48">
        <f t="shared" si="116"/>
        <v>0</v>
      </c>
      <c r="DV62" s="47">
        <f t="shared" si="117"/>
        <v>0</v>
      </c>
      <c r="DW62" s="47">
        <f t="shared" si="118"/>
        <v>0</v>
      </c>
      <c r="DX62" s="46">
        <f t="shared" si="119"/>
        <v>0</v>
      </c>
      <c r="DY62" s="47">
        <f t="shared" si="120"/>
        <v>0</v>
      </c>
      <c r="DZ62" s="47">
        <f t="shared" si="121"/>
        <v>0</v>
      </c>
      <c r="EA62" s="47">
        <f t="shared" si="122"/>
        <v>0</v>
      </c>
      <c r="EB62" s="47">
        <f t="shared" si="123"/>
        <v>0</v>
      </c>
      <c r="EC62" s="47">
        <f t="shared" si="124"/>
        <v>0</v>
      </c>
      <c r="ED62" s="47">
        <f t="shared" si="125"/>
        <v>0</v>
      </c>
      <c r="EE62" s="47">
        <f t="shared" si="126"/>
        <v>0</v>
      </c>
      <c r="EF62" s="47">
        <f t="shared" si="127"/>
        <v>0</v>
      </c>
      <c r="EG62" s="47">
        <f t="shared" si="128"/>
        <v>0</v>
      </c>
      <c r="EH62" s="47">
        <f t="shared" si="129"/>
        <v>0</v>
      </c>
      <c r="EI62" s="47">
        <f t="shared" si="130"/>
        <v>0</v>
      </c>
      <c r="EJ62" s="47">
        <f t="shared" si="131"/>
        <v>0</v>
      </c>
      <c r="EK62" s="47">
        <f t="shared" si="132"/>
        <v>0</v>
      </c>
      <c r="EL62" s="47">
        <f t="shared" si="133"/>
        <v>0</v>
      </c>
      <c r="EM62" s="47">
        <f t="shared" si="134"/>
        <v>0</v>
      </c>
      <c r="EN62" s="47">
        <f t="shared" si="135"/>
        <v>0</v>
      </c>
      <c r="EO62" s="47">
        <f t="shared" si="136"/>
        <v>0</v>
      </c>
      <c r="EP62" s="47">
        <f t="shared" si="137"/>
        <v>0</v>
      </c>
      <c r="EQ62" s="48">
        <f t="shared" si="138"/>
        <v>0</v>
      </c>
      <c r="ER62" s="47">
        <f t="shared" si="139"/>
        <v>0</v>
      </c>
      <c r="ES62" s="47">
        <f t="shared" si="140"/>
        <v>0</v>
      </c>
      <c r="ET62" s="46">
        <f t="shared" si="141"/>
        <v>0</v>
      </c>
      <c r="EU62" s="47">
        <f t="shared" si="142"/>
        <v>0</v>
      </c>
      <c r="EV62" s="47">
        <f t="shared" si="143"/>
        <v>0</v>
      </c>
      <c r="EW62" s="47">
        <f t="shared" si="144"/>
        <v>0</v>
      </c>
      <c r="EX62" s="47">
        <f t="shared" si="145"/>
        <v>0</v>
      </c>
      <c r="EY62" s="47">
        <f t="shared" si="146"/>
        <v>0</v>
      </c>
      <c r="EZ62" s="47">
        <f t="shared" si="147"/>
        <v>0</v>
      </c>
      <c r="FA62" s="47">
        <f t="shared" si="148"/>
        <v>0</v>
      </c>
      <c r="FB62" s="47">
        <f t="shared" si="149"/>
        <v>0</v>
      </c>
      <c r="FC62" s="47">
        <f t="shared" si="150"/>
        <v>0</v>
      </c>
      <c r="FD62" s="47">
        <f t="shared" si="151"/>
        <v>0</v>
      </c>
      <c r="FE62" s="47">
        <f t="shared" si="152"/>
        <v>0</v>
      </c>
      <c r="FF62" s="47">
        <f t="shared" si="153"/>
        <v>0</v>
      </c>
      <c r="FG62" s="47">
        <f t="shared" si="154"/>
        <v>0</v>
      </c>
      <c r="FH62" s="47">
        <f t="shared" si="155"/>
        <v>0</v>
      </c>
      <c r="FI62" s="47">
        <f t="shared" si="156"/>
        <v>0</v>
      </c>
      <c r="FJ62" s="47">
        <f t="shared" si="157"/>
        <v>0</v>
      </c>
      <c r="FK62" s="47">
        <f t="shared" si="158"/>
        <v>0</v>
      </c>
      <c r="FL62" s="47">
        <f t="shared" si="159"/>
        <v>0</v>
      </c>
      <c r="FM62" s="48">
        <f t="shared" si="160"/>
        <v>0</v>
      </c>
      <c r="FN62" s="47">
        <f t="shared" si="161"/>
        <v>0</v>
      </c>
      <c r="FO62" s="47">
        <f t="shared" si="162"/>
        <v>0</v>
      </c>
      <c r="FP62" s="46">
        <f t="shared" si="163"/>
        <v>0</v>
      </c>
      <c r="FQ62" s="47">
        <f t="shared" si="164"/>
        <v>0</v>
      </c>
      <c r="FR62" s="47">
        <f t="shared" si="165"/>
        <v>0</v>
      </c>
      <c r="FS62" s="47">
        <f t="shared" si="166"/>
        <v>0</v>
      </c>
      <c r="FT62" s="47">
        <f t="shared" si="167"/>
        <v>0</v>
      </c>
      <c r="FU62" s="47">
        <f t="shared" si="168"/>
        <v>0</v>
      </c>
      <c r="FV62" s="47">
        <f t="shared" si="169"/>
        <v>0</v>
      </c>
      <c r="FW62" s="47">
        <f t="shared" si="170"/>
        <v>0</v>
      </c>
      <c r="FX62" s="47">
        <f t="shared" si="171"/>
        <v>0</v>
      </c>
      <c r="FY62" s="47">
        <f t="shared" si="172"/>
        <v>0</v>
      </c>
      <c r="FZ62" s="47">
        <f t="shared" si="173"/>
        <v>0</v>
      </c>
      <c r="GA62" s="47">
        <f t="shared" si="174"/>
        <v>0</v>
      </c>
      <c r="GB62" s="47">
        <f t="shared" si="175"/>
        <v>0</v>
      </c>
      <c r="GC62" s="47">
        <f t="shared" si="176"/>
        <v>0</v>
      </c>
      <c r="GD62" s="47">
        <f t="shared" si="177"/>
        <v>0</v>
      </c>
      <c r="GE62" s="47">
        <f t="shared" si="178"/>
        <v>0</v>
      </c>
      <c r="GF62" s="47">
        <f t="shared" si="179"/>
        <v>0</v>
      </c>
      <c r="GG62" s="47">
        <f t="shared" si="180"/>
        <v>0</v>
      </c>
      <c r="GH62" s="47">
        <f t="shared" si="181"/>
        <v>0</v>
      </c>
      <c r="GI62" s="48">
        <f t="shared" si="182"/>
        <v>0</v>
      </c>
      <c r="GJ62" s="47">
        <f t="shared" si="183"/>
        <v>0</v>
      </c>
      <c r="GK62" s="47">
        <f t="shared" si="184"/>
        <v>0</v>
      </c>
      <c r="GL62" s="46">
        <f t="shared" si="185"/>
        <v>0</v>
      </c>
      <c r="GM62" s="47">
        <f t="shared" si="186"/>
        <v>0</v>
      </c>
      <c r="GN62" s="47">
        <f t="shared" si="187"/>
        <v>0</v>
      </c>
      <c r="GO62" s="47">
        <f t="shared" si="188"/>
        <v>0</v>
      </c>
      <c r="GP62" s="47">
        <f t="shared" si="189"/>
        <v>0</v>
      </c>
      <c r="GQ62" s="47">
        <f t="shared" si="190"/>
        <v>0</v>
      </c>
      <c r="GR62" s="47">
        <f t="shared" si="191"/>
        <v>0</v>
      </c>
      <c r="GS62" s="47">
        <f t="shared" si="192"/>
        <v>0</v>
      </c>
      <c r="GT62" s="47">
        <f t="shared" si="193"/>
        <v>0</v>
      </c>
      <c r="GU62" s="47">
        <f t="shared" si="194"/>
        <v>0</v>
      </c>
      <c r="GV62" s="47">
        <f t="shared" si="195"/>
        <v>0</v>
      </c>
      <c r="GW62" s="47">
        <f t="shared" si="196"/>
        <v>0</v>
      </c>
      <c r="GX62" s="47">
        <f t="shared" si="197"/>
        <v>0</v>
      </c>
      <c r="GY62" s="47">
        <f t="shared" si="198"/>
        <v>0</v>
      </c>
      <c r="GZ62" s="47">
        <f t="shared" si="199"/>
        <v>0</v>
      </c>
      <c r="HA62" s="47">
        <f t="shared" si="200"/>
        <v>0</v>
      </c>
      <c r="HB62" s="47">
        <f t="shared" si="201"/>
        <v>0</v>
      </c>
      <c r="HC62" s="47">
        <f t="shared" si="202"/>
        <v>0</v>
      </c>
      <c r="HD62" s="47">
        <f t="shared" si="203"/>
        <v>0</v>
      </c>
      <c r="HE62" s="48">
        <f t="shared" si="204"/>
        <v>0</v>
      </c>
      <c r="HF62" s="47">
        <f t="shared" si="205"/>
        <v>0</v>
      </c>
      <c r="HG62" s="47">
        <f t="shared" si="206"/>
        <v>0</v>
      </c>
      <c r="HH62" s="46">
        <f t="shared" si="207"/>
        <v>0</v>
      </c>
      <c r="HI62" s="47">
        <f t="shared" si="208"/>
        <v>0</v>
      </c>
      <c r="HJ62" s="47">
        <f t="shared" si="209"/>
        <v>0</v>
      </c>
      <c r="HK62" s="47">
        <f t="shared" si="210"/>
        <v>0</v>
      </c>
      <c r="HL62" s="47">
        <f t="shared" si="211"/>
        <v>0</v>
      </c>
      <c r="HM62" s="47">
        <f t="shared" si="212"/>
        <v>0</v>
      </c>
      <c r="HN62" s="47">
        <f t="shared" si="213"/>
        <v>0</v>
      </c>
      <c r="HO62" s="47">
        <f t="shared" si="214"/>
        <v>0</v>
      </c>
      <c r="HP62" s="47">
        <f t="shared" si="215"/>
        <v>0</v>
      </c>
      <c r="HQ62" s="47">
        <f t="shared" si="216"/>
        <v>0</v>
      </c>
      <c r="HR62" s="47">
        <f t="shared" si="217"/>
        <v>0</v>
      </c>
      <c r="HS62" s="47">
        <f t="shared" si="218"/>
        <v>0</v>
      </c>
      <c r="HT62" s="47">
        <f t="shared" si="219"/>
        <v>0</v>
      </c>
      <c r="HU62" s="47">
        <f t="shared" si="220"/>
        <v>0</v>
      </c>
      <c r="HV62" s="47">
        <f t="shared" si="221"/>
        <v>0</v>
      </c>
      <c r="HW62" s="47">
        <f t="shared" si="222"/>
        <v>0</v>
      </c>
      <c r="HX62" s="47">
        <f t="shared" si="223"/>
        <v>0</v>
      </c>
      <c r="HY62" s="47">
        <f t="shared" si="224"/>
        <v>0</v>
      </c>
      <c r="HZ62" s="47">
        <f t="shared" si="225"/>
        <v>0</v>
      </c>
      <c r="IA62" s="48">
        <f t="shared" si="226"/>
        <v>0</v>
      </c>
      <c r="IB62" s="47">
        <f t="shared" si="227"/>
        <v>0</v>
      </c>
      <c r="IC62" s="47">
        <f t="shared" si="228"/>
        <v>0</v>
      </c>
      <c r="ID62" s="46">
        <f t="shared" si="229"/>
        <v>0</v>
      </c>
      <c r="IE62" s="47">
        <f t="shared" si="230"/>
        <v>0</v>
      </c>
      <c r="IF62" s="47">
        <f t="shared" si="231"/>
        <v>0</v>
      </c>
      <c r="IG62" s="47">
        <f t="shared" si="232"/>
        <v>0</v>
      </c>
      <c r="IH62" s="47">
        <f t="shared" si="233"/>
        <v>0</v>
      </c>
      <c r="II62" s="47">
        <f t="shared" si="234"/>
        <v>0</v>
      </c>
      <c r="IJ62" s="47">
        <f t="shared" si="235"/>
        <v>0</v>
      </c>
      <c r="IK62" s="47">
        <f t="shared" si="236"/>
        <v>0</v>
      </c>
      <c r="IL62" s="47">
        <f t="shared" si="237"/>
        <v>0</v>
      </c>
      <c r="IM62" s="47">
        <f t="shared" si="238"/>
        <v>0</v>
      </c>
      <c r="IN62" s="47">
        <f t="shared" si="239"/>
        <v>0</v>
      </c>
      <c r="IO62" s="47">
        <f t="shared" si="240"/>
        <v>0</v>
      </c>
      <c r="IP62" s="47">
        <f t="shared" si="241"/>
        <v>0</v>
      </c>
      <c r="IQ62" s="47">
        <f t="shared" si="242"/>
        <v>0</v>
      </c>
      <c r="IR62" s="47">
        <f t="shared" si="243"/>
        <v>0</v>
      </c>
      <c r="IS62" s="47">
        <f t="shared" si="244"/>
        <v>0</v>
      </c>
      <c r="IT62" s="47">
        <f t="shared" si="245"/>
        <v>0</v>
      </c>
      <c r="IU62" s="47">
        <f t="shared" si="246"/>
        <v>0</v>
      </c>
      <c r="IV62" s="47">
        <f t="shared" si="247"/>
        <v>0</v>
      </c>
      <c r="IW62" s="48">
        <f t="shared" si="248"/>
        <v>0</v>
      </c>
      <c r="IX62" s="47">
        <f t="shared" si="249"/>
        <v>0</v>
      </c>
      <c r="IY62" s="47">
        <f t="shared" si="250"/>
        <v>0</v>
      </c>
      <c r="IZ62" s="46">
        <f t="shared" si="251"/>
        <v>0</v>
      </c>
      <c r="JA62" s="47">
        <f t="shared" si="252"/>
        <v>0</v>
      </c>
      <c r="JB62" s="47">
        <f t="shared" si="253"/>
        <v>0</v>
      </c>
      <c r="JC62" s="47">
        <f t="shared" si="254"/>
        <v>0</v>
      </c>
      <c r="JD62" s="47">
        <f t="shared" si="255"/>
        <v>0</v>
      </c>
      <c r="JE62" s="47">
        <f t="shared" si="256"/>
        <v>0</v>
      </c>
      <c r="JF62" s="47">
        <f t="shared" si="257"/>
        <v>0</v>
      </c>
      <c r="JG62" s="47">
        <f t="shared" si="258"/>
        <v>0</v>
      </c>
      <c r="JH62" s="47">
        <f t="shared" si="259"/>
        <v>0</v>
      </c>
      <c r="JI62" s="47">
        <f t="shared" si="260"/>
        <v>0</v>
      </c>
      <c r="JJ62" s="47">
        <f t="shared" si="261"/>
        <v>0</v>
      </c>
      <c r="JK62" s="47">
        <f t="shared" si="262"/>
        <v>0</v>
      </c>
      <c r="JL62" s="47">
        <f t="shared" si="263"/>
        <v>0</v>
      </c>
      <c r="JM62" s="47">
        <f t="shared" si="264"/>
        <v>0</v>
      </c>
      <c r="JN62" s="47">
        <f t="shared" si="265"/>
        <v>0</v>
      </c>
      <c r="JO62" s="47">
        <f t="shared" si="266"/>
        <v>0</v>
      </c>
      <c r="JP62" s="47">
        <f t="shared" si="267"/>
        <v>0</v>
      </c>
      <c r="JQ62" s="47">
        <f t="shared" si="268"/>
        <v>0</v>
      </c>
      <c r="JR62" s="47">
        <f t="shared" si="269"/>
        <v>0</v>
      </c>
      <c r="JS62" s="48">
        <f t="shared" si="270"/>
        <v>0</v>
      </c>
      <c r="JT62" s="46">
        <f t="shared" si="271"/>
        <v>0</v>
      </c>
      <c r="JU62" s="48">
        <f t="shared" si="272"/>
        <v>0</v>
      </c>
    </row>
    <row r="63" spans="1:281" x14ac:dyDescent="0.25">
      <c r="A63" s="152"/>
      <c r="B63" s="386"/>
      <c r="C63" s="377"/>
      <c r="D63" s="378"/>
      <c r="E63" s="378"/>
      <c r="F63" s="378"/>
      <c r="G63" s="379"/>
      <c r="H63" s="397"/>
      <c r="I63" s="397"/>
      <c r="J63" s="97"/>
      <c r="K63" s="122">
        <f t="shared" si="273"/>
        <v>0</v>
      </c>
      <c r="L63" s="313">
        <f t="shared" si="274"/>
        <v>0</v>
      </c>
      <c r="M63" s="46">
        <f t="shared" si="275"/>
        <v>0</v>
      </c>
      <c r="N63" s="90">
        <f t="shared" si="64"/>
        <v>0</v>
      </c>
      <c r="O63" s="90">
        <f t="shared" si="65"/>
        <v>0</v>
      </c>
      <c r="P63" s="90">
        <f t="shared" si="66"/>
        <v>0</v>
      </c>
      <c r="Q63" s="90">
        <f t="shared" si="67"/>
        <v>0</v>
      </c>
      <c r="R63" s="408">
        <f t="shared" si="276"/>
        <v>1</v>
      </c>
      <c r="S63" s="46">
        <f t="shared" si="3"/>
        <v>0</v>
      </c>
      <c r="T63" s="47">
        <f t="shared" si="4"/>
        <v>0</v>
      </c>
      <c r="U63" s="47">
        <f t="shared" si="5"/>
        <v>0</v>
      </c>
      <c r="V63" s="47">
        <f t="shared" si="6"/>
        <v>0</v>
      </c>
      <c r="W63" s="47">
        <f t="shared" si="7"/>
        <v>0</v>
      </c>
      <c r="X63" s="47">
        <f t="shared" si="8"/>
        <v>0</v>
      </c>
      <c r="Y63" s="47">
        <f t="shared" si="9"/>
        <v>0</v>
      </c>
      <c r="Z63" s="47">
        <f t="shared" si="10"/>
        <v>0</v>
      </c>
      <c r="AA63" s="47">
        <f t="shared" si="11"/>
        <v>0</v>
      </c>
      <c r="AB63" s="47">
        <f t="shared" si="12"/>
        <v>0</v>
      </c>
      <c r="AC63" s="47">
        <f t="shared" si="13"/>
        <v>0</v>
      </c>
      <c r="AD63" s="47">
        <f t="shared" si="14"/>
        <v>0</v>
      </c>
      <c r="AE63" s="47">
        <f t="shared" si="15"/>
        <v>0</v>
      </c>
      <c r="AF63" s="47">
        <f t="shared" si="16"/>
        <v>0</v>
      </c>
      <c r="AG63" s="47">
        <f t="shared" si="17"/>
        <v>0</v>
      </c>
      <c r="AH63" s="47">
        <f t="shared" si="18"/>
        <v>0</v>
      </c>
      <c r="AI63" s="47">
        <f t="shared" si="19"/>
        <v>0</v>
      </c>
      <c r="AJ63" s="47">
        <f t="shared" si="20"/>
        <v>0</v>
      </c>
      <c r="AK63" s="47">
        <f t="shared" si="21"/>
        <v>0</v>
      </c>
      <c r="AL63" s="48">
        <f t="shared" si="22"/>
        <v>0</v>
      </c>
      <c r="AM63" s="47">
        <f t="shared" si="69"/>
        <v>0</v>
      </c>
      <c r="AN63" s="47">
        <f t="shared" si="70"/>
        <v>0</v>
      </c>
      <c r="AO63" s="46">
        <f t="shared" si="23"/>
        <v>0</v>
      </c>
      <c r="AP63" s="47">
        <f t="shared" si="24"/>
        <v>0</v>
      </c>
      <c r="AQ63" s="47">
        <f t="shared" si="25"/>
        <v>0</v>
      </c>
      <c r="AR63" s="47">
        <f t="shared" si="26"/>
        <v>0</v>
      </c>
      <c r="AS63" s="47">
        <f t="shared" si="27"/>
        <v>0</v>
      </c>
      <c r="AT63" s="47">
        <f t="shared" si="28"/>
        <v>0</v>
      </c>
      <c r="AU63" s="47">
        <f t="shared" si="29"/>
        <v>0</v>
      </c>
      <c r="AV63" s="47">
        <f t="shared" si="30"/>
        <v>0</v>
      </c>
      <c r="AW63" s="47">
        <f t="shared" si="31"/>
        <v>0</v>
      </c>
      <c r="AX63" s="47">
        <f t="shared" si="32"/>
        <v>0</v>
      </c>
      <c r="AY63" s="47">
        <f t="shared" si="33"/>
        <v>0</v>
      </c>
      <c r="AZ63" s="47">
        <f t="shared" si="34"/>
        <v>0</v>
      </c>
      <c r="BA63" s="47">
        <f t="shared" si="35"/>
        <v>0</v>
      </c>
      <c r="BB63" s="47">
        <f t="shared" si="36"/>
        <v>0</v>
      </c>
      <c r="BC63" s="47">
        <f t="shared" si="37"/>
        <v>0</v>
      </c>
      <c r="BD63" s="47">
        <f t="shared" si="38"/>
        <v>0</v>
      </c>
      <c r="BE63" s="47">
        <f t="shared" si="39"/>
        <v>0</v>
      </c>
      <c r="BF63" s="47">
        <f t="shared" si="40"/>
        <v>0</v>
      </c>
      <c r="BG63" s="48">
        <f t="shared" si="41"/>
        <v>0</v>
      </c>
      <c r="BH63" s="47">
        <f t="shared" si="71"/>
        <v>0</v>
      </c>
      <c r="BI63" s="47">
        <f t="shared" si="72"/>
        <v>0</v>
      </c>
      <c r="BJ63" s="46">
        <f t="shared" si="42"/>
        <v>0</v>
      </c>
      <c r="BK63" s="47">
        <f t="shared" si="43"/>
        <v>0</v>
      </c>
      <c r="BL63" s="47">
        <f t="shared" si="44"/>
        <v>0</v>
      </c>
      <c r="BM63" s="47">
        <f t="shared" si="45"/>
        <v>0</v>
      </c>
      <c r="BN63" s="47">
        <f t="shared" si="46"/>
        <v>0</v>
      </c>
      <c r="BO63" s="47">
        <f t="shared" si="47"/>
        <v>0</v>
      </c>
      <c r="BP63" s="47">
        <f t="shared" si="48"/>
        <v>0</v>
      </c>
      <c r="BQ63" s="47">
        <f t="shared" si="49"/>
        <v>0</v>
      </c>
      <c r="BR63" s="47">
        <f t="shared" si="50"/>
        <v>0</v>
      </c>
      <c r="BS63" s="47">
        <f t="shared" si="51"/>
        <v>0</v>
      </c>
      <c r="BT63" s="47">
        <f t="shared" si="52"/>
        <v>0</v>
      </c>
      <c r="BU63" s="47">
        <f t="shared" si="53"/>
        <v>0</v>
      </c>
      <c r="BV63" s="47">
        <f t="shared" si="54"/>
        <v>0</v>
      </c>
      <c r="BW63" s="47">
        <f t="shared" si="55"/>
        <v>0</v>
      </c>
      <c r="BX63" s="47">
        <f t="shared" si="56"/>
        <v>0</v>
      </c>
      <c r="BY63" s="47">
        <f t="shared" si="57"/>
        <v>0</v>
      </c>
      <c r="BZ63" s="47">
        <f t="shared" si="58"/>
        <v>0</v>
      </c>
      <c r="CA63" s="47">
        <f t="shared" si="59"/>
        <v>0</v>
      </c>
      <c r="CB63" s="47">
        <f t="shared" si="60"/>
        <v>0</v>
      </c>
      <c r="CC63" s="48">
        <f t="shared" si="61"/>
        <v>0</v>
      </c>
      <c r="CD63" s="47">
        <f t="shared" si="73"/>
        <v>0</v>
      </c>
      <c r="CE63" s="47">
        <f t="shared" si="74"/>
        <v>0</v>
      </c>
      <c r="CF63" s="46">
        <f t="shared" si="75"/>
        <v>0</v>
      </c>
      <c r="CG63" s="47">
        <f t="shared" si="76"/>
        <v>0</v>
      </c>
      <c r="CH63" s="47">
        <f t="shared" si="77"/>
        <v>0</v>
      </c>
      <c r="CI63" s="47">
        <f t="shared" si="78"/>
        <v>0</v>
      </c>
      <c r="CJ63" s="47">
        <f t="shared" si="79"/>
        <v>0</v>
      </c>
      <c r="CK63" s="47">
        <f t="shared" si="80"/>
        <v>0</v>
      </c>
      <c r="CL63" s="47">
        <f t="shared" si="81"/>
        <v>0</v>
      </c>
      <c r="CM63" s="47">
        <f t="shared" si="82"/>
        <v>0</v>
      </c>
      <c r="CN63" s="47">
        <f t="shared" si="83"/>
        <v>0</v>
      </c>
      <c r="CO63" s="47">
        <f t="shared" si="84"/>
        <v>0</v>
      </c>
      <c r="CP63" s="47">
        <f t="shared" si="85"/>
        <v>0</v>
      </c>
      <c r="CQ63" s="47">
        <f t="shared" si="86"/>
        <v>0</v>
      </c>
      <c r="CR63" s="47">
        <f t="shared" si="87"/>
        <v>0</v>
      </c>
      <c r="CS63" s="47">
        <f t="shared" si="88"/>
        <v>0</v>
      </c>
      <c r="CT63" s="47">
        <f t="shared" si="89"/>
        <v>0</v>
      </c>
      <c r="CU63" s="47">
        <f t="shared" si="90"/>
        <v>0</v>
      </c>
      <c r="CV63" s="47">
        <f t="shared" si="91"/>
        <v>0</v>
      </c>
      <c r="CW63" s="47">
        <f t="shared" si="92"/>
        <v>0</v>
      </c>
      <c r="CX63" s="47">
        <f t="shared" si="93"/>
        <v>0</v>
      </c>
      <c r="CY63" s="48">
        <f t="shared" si="94"/>
        <v>0</v>
      </c>
      <c r="CZ63" s="47">
        <f t="shared" si="95"/>
        <v>0</v>
      </c>
      <c r="DA63" s="47">
        <f t="shared" si="96"/>
        <v>0</v>
      </c>
      <c r="DB63" s="46">
        <f t="shared" si="97"/>
        <v>0</v>
      </c>
      <c r="DC63" s="47">
        <f t="shared" si="98"/>
        <v>0</v>
      </c>
      <c r="DD63" s="47">
        <f t="shared" si="99"/>
        <v>0</v>
      </c>
      <c r="DE63" s="47">
        <f t="shared" si="100"/>
        <v>0</v>
      </c>
      <c r="DF63" s="47">
        <f t="shared" si="101"/>
        <v>0</v>
      </c>
      <c r="DG63" s="47">
        <f t="shared" si="102"/>
        <v>0</v>
      </c>
      <c r="DH63" s="47">
        <f t="shared" si="103"/>
        <v>0</v>
      </c>
      <c r="DI63" s="47">
        <f t="shared" si="104"/>
        <v>0</v>
      </c>
      <c r="DJ63" s="47">
        <f t="shared" si="105"/>
        <v>0</v>
      </c>
      <c r="DK63" s="47">
        <f t="shared" si="106"/>
        <v>0</v>
      </c>
      <c r="DL63" s="47">
        <f t="shared" si="107"/>
        <v>0</v>
      </c>
      <c r="DM63" s="47">
        <f t="shared" si="108"/>
        <v>0</v>
      </c>
      <c r="DN63" s="47">
        <f t="shared" si="109"/>
        <v>0</v>
      </c>
      <c r="DO63" s="47">
        <f t="shared" si="110"/>
        <v>0</v>
      </c>
      <c r="DP63" s="47">
        <f t="shared" si="111"/>
        <v>0</v>
      </c>
      <c r="DQ63" s="47">
        <f t="shared" si="112"/>
        <v>0</v>
      </c>
      <c r="DR63" s="47">
        <f t="shared" si="113"/>
        <v>0</v>
      </c>
      <c r="DS63" s="47">
        <f t="shared" si="114"/>
        <v>0</v>
      </c>
      <c r="DT63" s="47">
        <f t="shared" si="115"/>
        <v>0</v>
      </c>
      <c r="DU63" s="48">
        <f t="shared" si="116"/>
        <v>0</v>
      </c>
      <c r="DV63" s="47">
        <f t="shared" si="117"/>
        <v>0</v>
      </c>
      <c r="DW63" s="47">
        <f t="shared" si="118"/>
        <v>0</v>
      </c>
      <c r="DX63" s="46">
        <f t="shared" si="119"/>
        <v>0</v>
      </c>
      <c r="DY63" s="47">
        <f t="shared" si="120"/>
        <v>0</v>
      </c>
      <c r="DZ63" s="47">
        <f t="shared" si="121"/>
        <v>0</v>
      </c>
      <c r="EA63" s="47">
        <f t="shared" si="122"/>
        <v>0</v>
      </c>
      <c r="EB63" s="47">
        <f t="shared" si="123"/>
        <v>0</v>
      </c>
      <c r="EC63" s="47">
        <f t="shared" si="124"/>
        <v>0</v>
      </c>
      <c r="ED63" s="47">
        <f t="shared" si="125"/>
        <v>0</v>
      </c>
      <c r="EE63" s="47">
        <f t="shared" si="126"/>
        <v>0</v>
      </c>
      <c r="EF63" s="47">
        <f t="shared" si="127"/>
        <v>0</v>
      </c>
      <c r="EG63" s="47">
        <f t="shared" si="128"/>
        <v>0</v>
      </c>
      <c r="EH63" s="47">
        <f t="shared" si="129"/>
        <v>0</v>
      </c>
      <c r="EI63" s="47">
        <f t="shared" si="130"/>
        <v>0</v>
      </c>
      <c r="EJ63" s="47">
        <f t="shared" si="131"/>
        <v>0</v>
      </c>
      <c r="EK63" s="47">
        <f t="shared" si="132"/>
        <v>0</v>
      </c>
      <c r="EL63" s="47">
        <f t="shared" si="133"/>
        <v>0</v>
      </c>
      <c r="EM63" s="47">
        <f t="shared" si="134"/>
        <v>0</v>
      </c>
      <c r="EN63" s="47">
        <f t="shared" si="135"/>
        <v>0</v>
      </c>
      <c r="EO63" s="47">
        <f t="shared" si="136"/>
        <v>0</v>
      </c>
      <c r="EP63" s="47">
        <f t="shared" si="137"/>
        <v>0</v>
      </c>
      <c r="EQ63" s="48">
        <f t="shared" si="138"/>
        <v>0</v>
      </c>
      <c r="ER63" s="47">
        <f t="shared" si="139"/>
        <v>0</v>
      </c>
      <c r="ES63" s="47">
        <f t="shared" si="140"/>
        <v>0</v>
      </c>
      <c r="ET63" s="46">
        <f t="shared" si="141"/>
        <v>0</v>
      </c>
      <c r="EU63" s="47">
        <f t="shared" si="142"/>
        <v>0</v>
      </c>
      <c r="EV63" s="47">
        <f t="shared" si="143"/>
        <v>0</v>
      </c>
      <c r="EW63" s="47">
        <f t="shared" si="144"/>
        <v>0</v>
      </c>
      <c r="EX63" s="47">
        <f t="shared" si="145"/>
        <v>0</v>
      </c>
      <c r="EY63" s="47">
        <f t="shared" si="146"/>
        <v>0</v>
      </c>
      <c r="EZ63" s="47">
        <f t="shared" si="147"/>
        <v>0</v>
      </c>
      <c r="FA63" s="47">
        <f t="shared" si="148"/>
        <v>0</v>
      </c>
      <c r="FB63" s="47">
        <f t="shared" si="149"/>
        <v>0</v>
      </c>
      <c r="FC63" s="47">
        <f t="shared" si="150"/>
        <v>0</v>
      </c>
      <c r="FD63" s="47">
        <f t="shared" si="151"/>
        <v>0</v>
      </c>
      <c r="FE63" s="47">
        <f t="shared" si="152"/>
        <v>0</v>
      </c>
      <c r="FF63" s="47">
        <f t="shared" si="153"/>
        <v>0</v>
      </c>
      <c r="FG63" s="47">
        <f t="shared" si="154"/>
        <v>0</v>
      </c>
      <c r="FH63" s="47">
        <f t="shared" si="155"/>
        <v>0</v>
      </c>
      <c r="FI63" s="47">
        <f t="shared" si="156"/>
        <v>0</v>
      </c>
      <c r="FJ63" s="47">
        <f t="shared" si="157"/>
        <v>0</v>
      </c>
      <c r="FK63" s="47">
        <f t="shared" si="158"/>
        <v>0</v>
      </c>
      <c r="FL63" s="47">
        <f t="shared" si="159"/>
        <v>0</v>
      </c>
      <c r="FM63" s="48">
        <f t="shared" si="160"/>
        <v>0</v>
      </c>
      <c r="FN63" s="47">
        <f t="shared" si="161"/>
        <v>0</v>
      </c>
      <c r="FO63" s="47">
        <f t="shared" si="162"/>
        <v>0</v>
      </c>
      <c r="FP63" s="46">
        <f t="shared" si="163"/>
        <v>0</v>
      </c>
      <c r="FQ63" s="47">
        <f t="shared" si="164"/>
        <v>0</v>
      </c>
      <c r="FR63" s="47">
        <f t="shared" si="165"/>
        <v>0</v>
      </c>
      <c r="FS63" s="47">
        <f t="shared" si="166"/>
        <v>0</v>
      </c>
      <c r="FT63" s="47">
        <f t="shared" si="167"/>
        <v>0</v>
      </c>
      <c r="FU63" s="47">
        <f t="shared" si="168"/>
        <v>0</v>
      </c>
      <c r="FV63" s="47">
        <f t="shared" si="169"/>
        <v>0</v>
      </c>
      <c r="FW63" s="47">
        <f t="shared" si="170"/>
        <v>0</v>
      </c>
      <c r="FX63" s="47">
        <f t="shared" si="171"/>
        <v>0</v>
      </c>
      <c r="FY63" s="47">
        <f t="shared" si="172"/>
        <v>0</v>
      </c>
      <c r="FZ63" s="47">
        <f t="shared" si="173"/>
        <v>0</v>
      </c>
      <c r="GA63" s="47">
        <f t="shared" si="174"/>
        <v>0</v>
      </c>
      <c r="GB63" s="47">
        <f t="shared" si="175"/>
        <v>0</v>
      </c>
      <c r="GC63" s="47">
        <f t="shared" si="176"/>
        <v>0</v>
      </c>
      <c r="GD63" s="47">
        <f t="shared" si="177"/>
        <v>0</v>
      </c>
      <c r="GE63" s="47">
        <f t="shared" si="178"/>
        <v>0</v>
      </c>
      <c r="GF63" s="47">
        <f t="shared" si="179"/>
        <v>0</v>
      </c>
      <c r="GG63" s="47">
        <f t="shared" si="180"/>
        <v>0</v>
      </c>
      <c r="GH63" s="47">
        <f t="shared" si="181"/>
        <v>0</v>
      </c>
      <c r="GI63" s="48">
        <f t="shared" si="182"/>
        <v>0</v>
      </c>
      <c r="GJ63" s="47">
        <f t="shared" si="183"/>
        <v>0</v>
      </c>
      <c r="GK63" s="47">
        <f t="shared" si="184"/>
        <v>0</v>
      </c>
      <c r="GL63" s="46">
        <f t="shared" si="185"/>
        <v>0</v>
      </c>
      <c r="GM63" s="47">
        <f t="shared" si="186"/>
        <v>0</v>
      </c>
      <c r="GN63" s="47">
        <f t="shared" si="187"/>
        <v>0</v>
      </c>
      <c r="GO63" s="47">
        <f t="shared" si="188"/>
        <v>0</v>
      </c>
      <c r="GP63" s="47">
        <f t="shared" si="189"/>
        <v>0</v>
      </c>
      <c r="GQ63" s="47">
        <f t="shared" si="190"/>
        <v>0</v>
      </c>
      <c r="GR63" s="47">
        <f t="shared" si="191"/>
        <v>0</v>
      </c>
      <c r="GS63" s="47">
        <f t="shared" si="192"/>
        <v>0</v>
      </c>
      <c r="GT63" s="47">
        <f t="shared" si="193"/>
        <v>0</v>
      </c>
      <c r="GU63" s="47">
        <f t="shared" si="194"/>
        <v>0</v>
      </c>
      <c r="GV63" s="47">
        <f t="shared" si="195"/>
        <v>0</v>
      </c>
      <c r="GW63" s="47">
        <f t="shared" si="196"/>
        <v>0</v>
      </c>
      <c r="GX63" s="47">
        <f t="shared" si="197"/>
        <v>0</v>
      </c>
      <c r="GY63" s="47">
        <f t="shared" si="198"/>
        <v>0</v>
      </c>
      <c r="GZ63" s="47">
        <f t="shared" si="199"/>
        <v>0</v>
      </c>
      <c r="HA63" s="47">
        <f t="shared" si="200"/>
        <v>0</v>
      </c>
      <c r="HB63" s="47">
        <f t="shared" si="201"/>
        <v>0</v>
      </c>
      <c r="HC63" s="47">
        <f t="shared" si="202"/>
        <v>0</v>
      </c>
      <c r="HD63" s="47">
        <f t="shared" si="203"/>
        <v>0</v>
      </c>
      <c r="HE63" s="48">
        <f t="shared" si="204"/>
        <v>0</v>
      </c>
      <c r="HF63" s="47">
        <f t="shared" si="205"/>
        <v>0</v>
      </c>
      <c r="HG63" s="47">
        <f t="shared" si="206"/>
        <v>0</v>
      </c>
      <c r="HH63" s="46">
        <f t="shared" si="207"/>
        <v>0</v>
      </c>
      <c r="HI63" s="47">
        <f t="shared" si="208"/>
        <v>0</v>
      </c>
      <c r="HJ63" s="47">
        <f t="shared" si="209"/>
        <v>0</v>
      </c>
      <c r="HK63" s="47">
        <f t="shared" si="210"/>
        <v>0</v>
      </c>
      <c r="HL63" s="47">
        <f t="shared" si="211"/>
        <v>0</v>
      </c>
      <c r="HM63" s="47">
        <f t="shared" si="212"/>
        <v>0</v>
      </c>
      <c r="HN63" s="47">
        <f t="shared" si="213"/>
        <v>0</v>
      </c>
      <c r="HO63" s="47">
        <f t="shared" si="214"/>
        <v>0</v>
      </c>
      <c r="HP63" s="47">
        <f t="shared" si="215"/>
        <v>0</v>
      </c>
      <c r="HQ63" s="47">
        <f t="shared" si="216"/>
        <v>0</v>
      </c>
      <c r="HR63" s="47">
        <f t="shared" si="217"/>
        <v>0</v>
      </c>
      <c r="HS63" s="47">
        <f t="shared" si="218"/>
        <v>0</v>
      </c>
      <c r="HT63" s="47">
        <f t="shared" si="219"/>
        <v>0</v>
      </c>
      <c r="HU63" s="47">
        <f t="shared" si="220"/>
        <v>0</v>
      </c>
      <c r="HV63" s="47">
        <f t="shared" si="221"/>
        <v>0</v>
      </c>
      <c r="HW63" s="47">
        <f t="shared" si="222"/>
        <v>0</v>
      </c>
      <c r="HX63" s="47">
        <f t="shared" si="223"/>
        <v>0</v>
      </c>
      <c r="HY63" s="47">
        <f t="shared" si="224"/>
        <v>0</v>
      </c>
      <c r="HZ63" s="47">
        <f t="shared" si="225"/>
        <v>0</v>
      </c>
      <c r="IA63" s="48">
        <f t="shared" si="226"/>
        <v>0</v>
      </c>
      <c r="IB63" s="47">
        <f t="shared" si="227"/>
        <v>0</v>
      </c>
      <c r="IC63" s="47">
        <f t="shared" si="228"/>
        <v>0</v>
      </c>
      <c r="ID63" s="46">
        <f t="shared" si="229"/>
        <v>0</v>
      </c>
      <c r="IE63" s="47">
        <f t="shared" si="230"/>
        <v>0</v>
      </c>
      <c r="IF63" s="47">
        <f t="shared" si="231"/>
        <v>0</v>
      </c>
      <c r="IG63" s="47">
        <f t="shared" si="232"/>
        <v>0</v>
      </c>
      <c r="IH63" s="47">
        <f t="shared" si="233"/>
        <v>0</v>
      </c>
      <c r="II63" s="47">
        <f t="shared" si="234"/>
        <v>0</v>
      </c>
      <c r="IJ63" s="47">
        <f t="shared" si="235"/>
        <v>0</v>
      </c>
      <c r="IK63" s="47">
        <f t="shared" si="236"/>
        <v>0</v>
      </c>
      <c r="IL63" s="47">
        <f t="shared" si="237"/>
        <v>0</v>
      </c>
      <c r="IM63" s="47">
        <f t="shared" si="238"/>
        <v>0</v>
      </c>
      <c r="IN63" s="47">
        <f t="shared" si="239"/>
        <v>0</v>
      </c>
      <c r="IO63" s="47">
        <f t="shared" si="240"/>
        <v>0</v>
      </c>
      <c r="IP63" s="47">
        <f t="shared" si="241"/>
        <v>0</v>
      </c>
      <c r="IQ63" s="47">
        <f t="shared" si="242"/>
        <v>0</v>
      </c>
      <c r="IR63" s="47">
        <f t="shared" si="243"/>
        <v>0</v>
      </c>
      <c r="IS63" s="47">
        <f t="shared" si="244"/>
        <v>0</v>
      </c>
      <c r="IT63" s="47">
        <f t="shared" si="245"/>
        <v>0</v>
      </c>
      <c r="IU63" s="47">
        <f t="shared" si="246"/>
        <v>0</v>
      </c>
      <c r="IV63" s="47">
        <f t="shared" si="247"/>
        <v>0</v>
      </c>
      <c r="IW63" s="48">
        <f t="shared" si="248"/>
        <v>0</v>
      </c>
      <c r="IX63" s="47">
        <f t="shared" si="249"/>
        <v>0</v>
      </c>
      <c r="IY63" s="47">
        <f t="shared" si="250"/>
        <v>0</v>
      </c>
      <c r="IZ63" s="46">
        <f t="shared" si="251"/>
        <v>0</v>
      </c>
      <c r="JA63" s="47">
        <f t="shared" si="252"/>
        <v>0</v>
      </c>
      <c r="JB63" s="47">
        <f t="shared" si="253"/>
        <v>0</v>
      </c>
      <c r="JC63" s="47">
        <f t="shared" si="254"/>
        <v>0</v>
      </c>
      <c r="JD63" s="47">
        <f t="shared" si="255"/>
        <v>0</v>
      </c>
      <c r="JE63" s="47">
        <f t="shared" si="256"/>
        <v>0</v>
      </c>
      <c r="JF63" s="47">
        <f t="shared" si="257"/>
        <v>0</v>
      </c>
      <c r="JG63" s="47">
        <f t="shared" si="258"/>
        <v>0</v>
      </c>
      <c r="JH63" s="47">
        <f t="shared" si="259"/>
        <v>0</v>
      </c>
      <c r="JI63" s="47">
        <f t="shared" si="260"/>
        <v>0</v>
      </c>
      <c r="JJ63" s="47">
        <f t="shared" si="261"/>
        <v>0</v>
      </c>
      <c r="JK63" s="47">
        <f t="shared" si="262"/>
        <v>0</v>
      </c>
      <c r="JL63" s="47">
        <f t="shared" si="263"/>
        <v>0</v>
      </c>
      <c r="JM63" s="47">
        <f t="shared" si="264"/>
        <v>0</v>
      </c>
      <c r="JN63" s="47">
        <f t="shared" si="265"/>
        <v>0</v>
      </c>
      <c r="JO63" s="47">
        <f t="shared" si="266"/>
        <v>0</v>
      </c>
      <c r="JP63" s="47">
        <f t="shared" si="267"/>
        <v>0</v>
      </c>
      <c r="JQ63" s="47">
        <f t="shared" si="268"/>
        <v>0</v>
      </c>
      <c r="JR63" s="47">
        <f t="shared" si="269"/>
        <v>0</v>
      </c>
      <c r="JS63" s="48">
        <f t="shared" si="270"/>
        <v>0</v>
      </c>
      <c r="JT63" s="46">
        <f t="shared" si="271"/>
        <v>0</v>
      </c>
      <c r="JU63" s="48">
        <f t="shared" si="272"/>
        <v>0</v>
      </c>
    </row>
    <row r="64" spans="1:281" x14ac:dyDescent="0.25">
      <c r="A64" s="152"/>
      <c r="B64" s="386"/>
      <c r="C64" s="377"/>
      <c r="D64" s="378"/>
      <c r="E64" s="378"/>
      <c r="F64" s="378"/>
      <c r="G64" s="379"/>
      <c r="H64" s="397"/>
      <c r="I64" s="397"/>
      <c r="J64" s="97"/>
      <c r="K64" s="122">
        <f t="shared" si="273"/>
        <v>0</v>
      </c>
      <c r="L64" s="313">
        <f t="shared" si="274"/>
        <v>0</v>
      </c>
      <c r="M64" s="46">
        <f t="shared" si="275"/>
        <v>0</v>
      </c>
      <c r="N64" s="90">
        <f t="shared" si="64"/>
        <v>0</v>
      </c>
      <c r="O64" s="90">
        <f t="shared" si="65"/>
        <v>0</v>
      </c>
      <c r="P64" s="90">
        <f t="shared" si="66"/>
        <v>0</v>
      </c>
      <c r="Q64" s="90">
        <f t="shared" si="67"/>
        <v>0</v>
      </c>
      <c r="R64" s="408">
        <f t="shared" si="276"/>
        <v>1</v>
      </c>
      <c r="S64" s="46">
        <f t="shared" si="3"/>
        <v>0</v>
      </c>
      <c r="T64" s="47">
        <f t="shared" si="4"/>
        <v>0</v>
      </c>
      <c r="U64" s="47">
        <f t="shared" si="5"/>
        <v>0</v>
      </c>
      <c r="V64" s="47">
        <f t="shared" si="6"/>
        <v>0</v>
      </c>
      <c r="W64" s="47">
        <f t="shared" si="7"/>
        <v>0</v>
      </c>
      <c r="X64" s="47">
        <f t="shared" si="8"/>
        <v>0</v>
      </c>
      <c r="Y64" s="47">
        <f t="shared" si="9"/>
        <v>0</v>
      </c>
      <c r="Z64" s="47">
        <f t="shared" si="10"/>
        <v>0</v>
      </c>
      <c r="AA64" s="47">
        <f t="shared" si="11"/>
        <v>0</v>
      </c>
      <c r="AB64" s="47">
        <f t="shared" si="12"/>
        <v>0</v>
      </c>
      <c r="AC64" s="47">
        <f t="shared" si="13"/>
        <v>0</v>
      </c>
      <c r="AD64" s="47">
        <f t="shared" si="14"/>
        <v>0</v>
      </c>
      <c r="AE64" s="47">
        <f t="shared" si="15"/>
        <v>0</v>
      </c>
      <c r="AF64" s="47">
        <f t="shared" si="16"/>
        <v>0</v>
      </c>
      <c r="AG64" s="47">
        <f t="shared" si="17"/>
        <v>0</v>
      </c>
      <c r="AH64" s="47">
        <f t="shared" si="18"/>
        <v>0</v>
      </c>
      <c r="AI64" s="47">
        <f t="shared" si="19"/>
        <v>0</v>
      </c>
      <c r="AJ64" s="47">
        <f t="shared" si="20"/>
        <v>0</v>
      </c>
      <c r="AK64" s="47">
        <f t="shared" si="21"/>
        <v>0</v>
      </c>
      <c r="AL64" s="48">
        <f t="shared" si="22"/>
        <v>0</v>
      </c>
      <c r="AM64" s="47">
        <f t="shared" si="69"/>
        <v>0</v>
      </c>
      <c r="AN64" s="47">
        <f t="shared" si="70"/>
        <v>0</v>
      </c>
      <c r="AO64" s="46">
        <f t="shared" si="23"/>
        <v>0</v>
      </c>
      <c r="AP64" s="47">
        <f t="shared" si="24"/>
        <v>0</v>
      </c>
      <c r="AQ64" s="47">
        <f t="shared" si="25"/>
        <v>0</v>
      </c>
      <c r="AR64" s="47">
        <f t="shared" si="26"/>
        <v>0</v>
      </c>
      <c r="AS64" s="47">
        <f t="shared" si="27"/>
        <v>0</v>
      </c>
      <c r="AT64" s="47">
        <f t="shared" si="28"/>
        <v>0</v>
      </c>
      <c r="AU64" s="47">
        <f t="shared" si="29"/>
        <v>0</v>
      </c>
      <c r="AV64" s="47">
        <f t="shared" si="30"/>
        <v>0</v>
      </c>
      <c r="AW64" s="47">
        <f t="shared" si="31"/>
        <v>0</v>
      </c>
      <c r="AX64" s="47">
        <f t="shared" si="32"/>
        <v>0</v>
      </c>
      <c r="AY64" s="47">
        <f t="shared" si="33"/>
        <v>0</v>
      </c>
      <c r="AZ64" s="47">
        <f t="shared" si="34"/>
        <v>0</v>
      </c>
      <c r="BA64" s="47">
        <f t="shared" si="35"/>
        <v>0</v>
      </c>
      <c r="BB64" s="47">
        <f t="shared" si="36"/>
        <v>0</v>
      </c>
      <c r="BC64" s="47">
        <f t="shared" si="37"/>
        <v>0</v>
      </c>
      <c r="BD64" s="47">
        <f t="shared" si="38"/>
        <v>0</v>
      </c>
      <c r="BE64" s="47">
        <f t="shared" si="39"/>
        <v>0</v>
      </c>
      <c r="BF64" s="47">
        <f t="shared" si="40"/>
        <v>0</v>
      </c>
      <c r="BG64" s="48">
        <f t="shared" si="41"/>
        <v>0</v>
      </c>
      <c r="BH64" s="47">
        <f t="shared" si="71"/>
        <v>0</v>
      </c>
      <c r="BI64" s="47">
        <f t="shared" si="72"/>
        <v>0</v>
      </c>
      <c r="BJ64" s="46">
        <f t="shared" si="42"/>
        <v>0</v>
      </c>
      <c r="BK64" s="47">
        <f t="shared" si="43"/>
        <v>0</v>
      </c>
      <c r="BL64" s="47">
        <f t="shared" si="44"/>
        <v>0</v>
      </c>
      <c r="BM64" s="47">
        <f t="shared" si="45"/>
        <v>0</v>
      </c>
      <c r="BN64" s="47">
        <f t="shared" si="46"/>
        <v>0</v>
      </c>
      <c r="BO64" s="47">
        <f t="shared" si="47"/>
        <v>0</v>
      </c>
      <c r="BP64" s="47">
        <f t="shared" si="48"/>
        <v>0</v>
      </c>
      <c r="BQ64" s="47">
        <f t="shared" si="49"/>
        <v>0</v>
      </c>
      <c r="BR64" s="47">
        <f t="shared" si="50"/>
        <v>0</v>
      </c>
      <c r="BS64" s="47">
        <f t="shared" si="51"/>
        <v>0</v>
      </c>
      <c r="BT64" s="47">
        <f t="shared" si="52"/>
        <v>0</v>
      </c>
      <c r="BU64" s="47">
        <f t="shared" si="53"/>
        <v>0</v>
      </c>
      <c r="BV64" s="47">
        <f t="shared" si="54"/>
        <v>0</v>
      </c>
      <c r="BW64" s="47">
        <f t="shared" si="55"/>
        <v>0</v>
      </c>
      <c r="BX64" s="47">
        <f t="shared" si="56"/>
        <v>0</v>
      </c>
      <c r="BY64" s="47">
        <f t="shared" si="57"/>
        <v>0</v>
      </c>
      <c r="BZ64" s="47">
        <f t="shared" si="58"/>
        <v>0</v>
      </c>
      <c r="CA64" s="47">
        <f t="shared" si="59"/>
        <v>0</v>
      </c>
      <c r="CB64" s="47">
        <f t="shared" si="60"/>
        <v>0</v>
      </c>
      <c r="CC64" s="48">
        <f t="shared" si="61"/>
        <v>0</v>
      </c>
      <c r="CD64" s="47">
        <f t="shared" si="73"/>
        <v>0</v>
      </c>
      <c r="CE64" s="47">
        <f t="shared" si="74"/>
        <v>0</v>
      </c>
      <c r="CF64" s="46">
        <f t="shared" si="75"/>
        <v>0</v>
      </c>
      <c r="CG64" s="47">
        <f t="shared" si="76"/>
        <v>0</v>
      </c>
      <c r="CH64" s="47">
        <f t="shared" si="77"/>
        <v>0</v>
      </c>
      <c r="CI64" s="47">
        <f t="shared" si="78"/>
        <v>0</v>
      </c>
      <c r="CJ64" s="47">
        <f t="shared" si="79"/>
        <v>0</v>
      </c>
      <c r="CK64" s="47">
        <f t="shared" si="80"/>
        <v>0</v>
      </c>
      <c r="CL64" s="47">
        <f t="shared" si="81"/>
        <v>0</v>
      </c>
      <c r="CM64" s="47">
        <f t="shared" si="82"/>
        <v>0</v>
      </c>
      <c r="CN64" s="47">
        <f t="shared" si="83"/>
        <v>0</v>
      </c>
      <c r="CO64" s="47">
        <f t="shared" si="84"/>
        <v>0</v>
      </c>
      <c r="CP64" s="47">
        <f t="shared" si="85"/>
        <v>0</v>
      </c>
      <c r="CQ64" s="47">
        <f t="shared" si="86"/>
        <v>0</v>
      </c>
      <c r="CR64" s="47">
        <f t="shared" si="87"/>
        <v>0</v>
      </c>
      <c r="CS64" s="47">
        <f t="shared" si="88"/>
        <v>0</v>
      </c>
      <c r="CT64" s="47">
        <f t="shared" si="89"/>
        <v>0</v>
      </c>
      <c r="CU64" s="47">
        <f t="shared" si="90"/>
        <v>0</v>
      </c>
      <c r="CV64" s="47">
        <f t="shared" si="91"/>
        <v>0</v>
      </c>
      <c r="CW64" s="47">
        <f t="shared" si="92"/>
        <v>0</v>
      </c>
      <c r="CX64" s="47">
        <f t="shared" si="93"/>
        <v>0</v>
      </c>
      <c r="CY64" s="48">
        <f t="shared" si="94"/>
        <v>0</v>
      </c>
      <c r="CZ64" s="47">
        <f t="shared" si="95"/>
        <v>0</v>
      </c>
      <c r="DA64" s="47">
        <f t="shared" si="96"/>
        <v>0</v>
      </c>
      <c r="DB64" s="46">
        <f t="shared" si="97"/>
        <v>0</v>
      </c>
      <c r="DC64" s="47">
        <f t="shared" si="98"/>
        <v>0</v>
      </c>
      <c r="DD64" s="47">
        <f t="shared" si="99"/>
        <v>0</v>
      </c>
      <c r="DE64" s="47">
        <f t="shared" si="100"/>
        <v>0</v>
      </c>
      <c r="DF64" s="47">
        <f t="shared" si="101"/>
        <v>0</v>
      </c>
      <c r="DG64" s="47">
        <f t="shared" si="102"/>
        <v>0</v>
      </c>
      <c r="DH64" s="47">
        <f t="shared" si="103"/>
        <v>0</v>
      </c>
      <c r="DI64" s="47">
        <f t="shared" si="104"/>
        <v>0</v>
      </c>
      <c r="DJ64" s="47">
        <f t="shared" si="105"/>
        <v>0</v>
      </c>
      <c r="DK64" s="47">
        <f t="shared" si="106"/>
        <v>0</v>
      </c>
      <c r="DL64" s="47">
        <f t="shared" si="107"/>
        <v>0</v>
      </c>
      <c r="DM64" s="47">
        <f t="shared" si="108"/>
        <v>0</v>
      </c>
      <c r="DN64" s="47">
        <f t="shared" si="109"/>
        <v>0</v>
      </c>
      <c r="DO64" s="47">
        <f t="shared" si="110"/>
        <v>0</v>
      </c>
      <c r="DP64" s="47">
        <f t="shared" si="111"/>
        <v>0</v>
      </c>
      <c r="DQ64" s="47">
        <f t="shared" si="112"/>
        <v>0</v>
      </c>
      <c r="DR64" s="47">
        <f t="shared" si="113"/>
        <v>0</v>
      </c>
      <c r="DS64" s="47">
        <f t="shared" si="114"/>
        <v>0</v>
      </c>
      <c r="DT64" s="47">
        <f t="shared" si="115"/>
        <v>0</v>
      </c>
      <c r="DU64" s="48">
        <f t="shared" si="116"/>
        <v>0</v>
      </c>
      <c r="DV64" s="47">
        <f t="shared" si="117"/>
        <v>0</v>
      </c>
      <c r="DW64" s="47">
        <f t="shared" si="118"/>
        <v>0</v>
      </c>
      <c r="DX64" s="46">
        <f t="shared" si="119"/>
        <v>0</v>
      </c>
      <c r="DY64" s="47">
        <f t="shared" si="120"/>
        <v>0</v>
      </c>
      <c r="DZ64" s="47">
        <f t="shared" si="121"/>
        <v>0</v>
      </c>
      <c r="EA64" s="47">
        <f t="shared" si="122"/>
        <v>0</v>
      </c>
      <c r="EB64" s="47">
        <f t="shared" si="123"/>
        <v>0</v>
      </c>
      <c r="EC64" s="47">
        <f t="shared" si="124"/>
        <v>0</v>
      </c>
      <c r="ED64" s="47">
        <f t="shared" si="125"/>
        <v>0</v>
      </c>
      <c r="EE64" s="47">
        <f t="shared" si="126"/>
        <v>0</v>
      </c>
      <c r="EF64" s="47">
        <f t="shared" si="127"/>
        <v>0</v>
      </c>
      <c r="EG64" s="47">
        <f t="shared" si="128"/>
        <v>0</v>
      </c>
      <c r="EH64" s="47">
        <f t="shared" si="129"/>
        <v>0</v>
      </c>
      <c r="EI64" s="47">
        <f t="shared" si="130"/>
        <v>0</v>
      </c>
      <c r="EJ64" s="47">
        <f t="shared" si="131"/>
        <v>0</v>
      </c>
      <c r="EK64" s="47">
        <f t="shared" si="132"/>
        <v>0</v>
      </c>
      <c r="EL64" s="47">
        <f t="shared" si="133"/>
        <v>0</v>
      </c>
      <c r="EM64" s="47">
        <f t="shared" si="134"/>
        <v>0</v>
      </c>
      <c r="EN64" s="47">
        <f t="shared" si="135"/>
        <v>0</v>
      </c>
      <c r="EO64" s="47">
        <f t="shared" si="136"/>
        <v>0</v>
      </c>
      <c r="EP64" s="47">
        <f t="shared" si="137"/>
        <v>0</v>
      </c>
      <c r="EQ64" s="48">
        <f t="shared" si="138"/>
        <v>0</v>
      </c>
      <c r="ER64" s="47">
        <f t="shared" si="139"/>
        <v>0</v>
      </c>
      <c r="ES64" s="47">
        <f t="shared" si="140"/>
        <v>0</v>
      </c>
      <c r="ET64" s="46">
        <f t="shared" si="141"/>
        <v>0</v>
      </c>
      <c r="EU64" s="47">
        <f t="shared" si="142"/>
        <v>0</v>
      </c>
      <c r="EV64" s="47">
        <f t="shared" si="143"/>
        <v>0</v>
      </c>
      <c r="EW64" s="47">
        <f t="shared" si="144"/>
        <v>0</v>
      </c>
      <c r="EX64" s="47">
        <f t="shared" si="145"/>
        <v>0</v>
      </c>
      <c r="EY64" s="47">
        <f t="shared" si="146"/>
        <v>0</v>
      </c>
      <c r="EZ64" s="47">
        <f t="shared" si="147"/>
        <v>0</v>
      </c>
      <c r="FA64" s="47">
        <f t="shared" si="148"/>
        <v>0</v>
      </c>
      <c r="FB64" s="47">
        <f t="shared" si="149"/>
        <v>0</v>
      </c>
      <c r="FC64" s="47">
        <f t="shared" si="150"/>
        <v>0</v>
      </c>
      <c r="FD64" s="47">
        <f t="shared" si="151"/>
        <v>0</v>
      </c>
      <c r="FE64" s="47">
        <f t="shared" si="152"/>
        <v>0</v>
      </c>
      <c r="FF64" s="47">
        <f t="shared" si="153"/>
        <v>0</v>
      </c>
      <c r="FG64" s="47">
        <f t="shared" si="154"/>
        <v>0</v>
      </c>
      <c r="FH64" s="47">
        <f t="shared" si="155"/>
        <v>0</v>
      </c>
      <c r="FI64" s="47">
        <f t="shared" si="156"/>
        <v>0</v>
      </c>
      <c r="FJ64" s="47">
        <f t="shared" si="157"/>
        <v>0</v>
      </c>
      <c r="FK64" s="47">
        <f t="shared" si="158"/>
        <v>0</v>
      </c>
      <c r="FL64" s="47">
        <f t="shared" si="159"/>
        <v>0</v>
      </c>
      <c r="FM64" s="48">
        <f t="shared" si="160"/>
        <v>0</v>
      </c>
      <c r="FN64" s="47">
        <f t="shared" si="161"/>
        <v>0</v>
      </c>
      <c r="FO64" s="47">
        <f t="shared" si="162"/>
        <v>0</v>
      </c>
      <c r="FP64" s="46">
        <f t="shared" si="163"/>
        <v>0</v>
      </c>
      <c r="FQ64" s="47">
        <f t="shared" si="164"/>
        <v>0</v>
      </c>
      <c r="FR64" s="47">
        <f t="shared" si="165"/>
        <v>0</v>
      </c>
      <c r="FS64" s="47">
        <f t="shared" si="166"/>
        <v>0</v>
      </c>
      <c r="FT64" s="47">
        <f t="shared" si="167"/>
        <v>0</v>
      </c>
      <c r="FU64" s="47">
        <f t="shared" si="168"/>
        <v>0</v>
      </c>
      <c r="FV64" s="47">
        <f t="shared" si="169"/>
        <v>0</v>
      </c>
      <c r="FW64" s="47">
        <f t="shared" si="170"/>
        <v>0</v>
      </c>
      <c r="FX64" s="47">
        <f t="shared" si="171"/>
        <v>0</v>
      </c>
      <c r="FY64" s="47">
        <f t="shared" si="172"/>
        <v>0</v>
      </c>
      <c r="FZ64" s="47">
        <f t="shared" si="173"/>
        <v>0</v>
      </c>
      <c r="GA64" s="47">
        <f t="shared" si="174"/>
        <v>0</v>
      </c>
      <c r="GB64" s="47">
        <f t="shared" si="175"/>
        <v>0</v>
      </c>
      <c r="GC64" s="47">
        <f t="shared" si="176"/>
        <v>0</v>
      </c>
      <c r="GD64" s="47">
        <f t="shared" si="177"/>
        <v>0</v>
      </c>
      <c r="GE64" s="47">
        <f t="shared" si="178"/>
        <v>0</v>
      </c>
      <c r="GF64" s="47">
        <f t="shared" si="179"/>
        <v>0</v>
      </c>
      <c r="GG64" s="47">
        <f t="shared" si="180"/>
        <v>0</v>
      </c>
      <c r="GH64" s="47">
        <f t="shared" si="181"/>
        <v>0</v>
      </c>
      <c r="GI64" s="48">
        <f t="shared" si="182"/>
        <v>0</v>
      </c>
      <c r="GJ64" s="47">
        <f t="shared" si="183"/>
        <v>0</v>
      </c>
      <c r="GK64" s="47">
        <f t="shared" si="184"/>
        <v>0</v>
      </c>
      <c r="GL64" s="46">
        <f t="shared" si="185"/>
        <v>0</v>
      </c>
      <c r="GM64" s="47">
        <f t="shared" si="186"/>
        <v>0</v>
      </c>
      <c r="GN64" s="47">
        <f t="shared" si="187"/>
        <v>0</v>
      </c>
      <c r="GO64" s="47">
        <f t="shared" si="188"/>
        <v>0</v>
      </c>
      <c r="GP64" s="47">
        <f t="shared" si="189"/>
        <v>0</v>
      </c>
      <c r="GQ64" s="47">
        <f t="shared" si="190"/>
        <v>0</v>
      </c>
      <c r="GR64" s="47">
        <f t="shared" si="191"/>
        <v>0</v>
      </c>
      <c r="GS64" s="47">
        <f t="shared" si="192"/>
        <v>0</v>
      </c>
      <c r="GT64" s="47">
        <f t="shared" si="193"/>
        <v>0</v>
      </c>
      <c r="GU64" s="47">
        <f t="shared" si="194"/>
        <v>0</v>
      </c>
      <c r="GV64" s="47">
        <f t="shared" si="195"/>
        <v>0</v>
      </c>
      <c r="GW64" s="47">
        <f t="shared" si="196"/>
        <v>0</v>
      </c>
      <c r="GX64" s="47">
        <f t="shared" si="197"/>
        <v>0</v>
      </c>
      <c r="GY64" s="47">
        <f t="shared" si="198"/>
        <v>0</v>
      </c>
      <c r="GZ64" s="47">
        <f t="shared" si="199"/>
        <v>0</v>
      </c>
      <c r="HA64" s="47">
        <f t="shared" si="200"/>
        <v>0</v>
      </c>
      <c r="HB64" s="47">
        <f t="shared" si="201"/>
        <v>0</v>
      </c>
      <c r="HC64" s="47">
        <f t="shared" si="202"/>
        <v>0</v>
      </c>
      <c r="HD64" s="47">
        <f t="shared" si="203"/>
        <v>0</v>
      </c>
      <c r="HE64" s="48">
        <f t="shared" si="204"/>
        <v>0</v>
      </c>
      <c r="HF64" s="47">
        <f t="shared" si="205"/>
        <v>0</v>
      </c>
      <c r="HG64" s="47">
        <f t="shared" si="206"/>
        <v>0</v>
      </c>
      <c r="HH64" s="46">
        <f t="shared" si="207"/>
        <v>0</v>
      </c>
      <c r="HI64" s="47">
        <f t="shared" si="208"/>
        <v>0</v>
      </c>
      <c r="HJ64" s="47">
        <f t="shared" si="209"/>
        <v>0</v>
      </c>
      <c r="HK64" s="47">
        <f t="shared" si="210"/>
        <v>0</v>
      </c>
      <c r="HL64" s="47">
        <f t="shared" si="211"/>
        <v>0</v>
      </c>
      <c r="HM64" s="47">
        <f t="shared" si="212"/>
        <v>0</v>
      </c>
      <c r="HN64" s="47">
        <f t="shared" si="213"/>
        <v>0</v>
      </c>
      <c r="HO64" s="47">
        <f t="shared" si="214"/>
        <v>0</v>
      </c>
      <c r="HP64" s="47">
        <f t="shared" si="215"/>
        <v>0</v>
      </c>
      <c r="HQ64" s="47">
        <f t="shared" si="216"/>
        <v>0</v>
      </c>
      <c r="HR64" s="47">
        <f t="shared" si="217"/>
        <v>0</v>
      </c>
      <c r="HS64" s="47">
        <f t="shared" si="218"/>
        <v>0</v>
      </c>
      <c r="HT64" s="47">
        <f t="shared" si="219"/>
        <v>0</v>
      </c>
      <c r="HU64" s="47">
        <f t="shared" si="220"/>
        <v>0</v>
      </c>
      <c r="HV64" s="47">
        <f t="shared" si="221"/>
        <v>0</v>
      </c>
      <c r="HW64" s="47">
        <f t="shared" si="222"/>
        <v>0</v>
      </c>
      <c r="HX64" s="47">
        <f t="shared" si="223"/>
        <v>0</v>
      </c>
      <c r="HY64" s="47">
        <f t="shared" si="224"/>
        <v>0</v>
      </c>
      <c r="HZ64" s="47">
        <f t="shared" si="225"/>
        <v>0</v>
      </c>
      <c r="IA64" s="48">
        <f t="shared" si="226"/>
        <v>0</v>
      </c>
      <c r="IB64" s="47">
        <f t="shared" si="227"/>
        <v>0</v>
      </c>
      <c r="IC64" s="47">
        <f t="shared" si="228"/>
        <v>0</v>
      </c>
      <c r="ID64" s="46">
        <f t="shared" si="229"/>
        <v>0</v>
      </c>
      <c r="IE64" s="47">
        <f t="shared" si="230"/>
        <v>0</v>
      </c>
      <c r="IF64" s="47">
        <f t="shared" si="231"/>
        <v>0</v>
      </c>
      <c r="IG64" s="47">
        <f t="shared" si="232"/>
        <v>0</v>
      </c>
      <c r="IH64" s="47">
        <f t="shared" si="233"/>
        <v>0</v>
      </c>
      <c r="II64" s="47">
        <f t="shared" si="234"/>
        <v>0</v>
      </c>
      <c r="IJ64" s="47">
        <f t="shared" si="235"/>
        <v>0</v>
      </c>
      <c r="IK64" s="47">
        <f t="shared" si="236"/>
        <v>0</v>
      </c>
      <c r="IL64" s="47">
        <f t="shared" si="237"/>
        <v>0</v>
      </c>
      <c r="IM64" s="47">
        <f t="shared" si="238"/>
        <v>0</v>
      </c>
      <c r="IN64" s="47">
        <f t="shared" si="239"/>
        <v>0</v>
      </c>
      <c r="IO64" s="47">
        <f t="shared" si="240"/>
        <v>0</v>
      </c>
      <c r="IP64" s="47">
        <f t="shared" si="241"/>
        <v>0</v>
      </c>
      <c r="IQ64" s="47">
        <f t="shared" si="242"/>
        <v>0</v>
      </c>
      <c r="IR64" s="47">
        <f t="shared" si="243"/>
        <v>0</v>
      </c>
      <c r="IS64" s="47">
        <f t="shared" si="244"/>
        <v>0</v>
      </c>
      <c r="IT64" s="47">
        <f t="shared" si="245"/>
        <v>0</v>
      </c>
      <c r="IU64" s="47">
        <f t="shared" si="246"/>
        <v>0</v>
      </c>
      <c r="IV64" s="47">
        <f t="shared" si="247"/>
        <v>0</v>
      </c>
      <c r="IW64" s="48">
        <f t="shared" si="248"/>
        <v>0</v>
      </c>
      <c r="IX64" s="47">
        <f t="shared" si="249"/>
        <v>0</v>
      </c>
      <c r="IY64" s="47">
        <f t="shared" si="250"/>
        <v>0</v>
      </c>
      <c r="IZ64" s="46">
        <f t="shared" si="251"/>
        <v>0</v>
      </c>
      <c r="JA64" s="47">
        <f t="shared" si="252"/>
        <v>0</v>
      </c>
      <c r="JB64" s="47">
        <f t="shared" si="253"/>
        <v>0</v>
      </c>
      <c r="JC64" s="47">
        <f t="shared" si="254"/>
        <v>0</v>
      </c>
      <c r="JD64" s="47">
        <f t="shared" si="255"/>
        <v>0</v>
      </c>
      <c r="JE64" s="47">
        <f t="shared" si="256"/>
        <v>0</v>
      </c>
      <c r="JF64" s="47">
        <f t="shared" si="257"/>
        <v>0</v>
      </c>
      <c r="JG64" s="47">
        <f t="shared" si="258"/>
        <v>0</v>
      </c>
      <c r="JH64" s="47">
        <f t="shared" si="259"/>
        <v>0</v>
      </c>
      <c r="JI64" s="47">
        <f t="shared" si="260"/>
        <v>0</v>
      </c>
      <c r="JJ64" s="47">
        <f t="shared" si="261"/>
        <v>0</v>
      </c>
      <c r="JK64" s="47">
        <f t="shared" si="262"/>
        <v>0</v>
      </c>
      <c r="JL64" s="47">
        <f t="shared" si="263"/>
        <v>0</v>
      </c>
      <c r="JM64" s="47">
        <f t="shared" si="264"/>
        <v>0</v>
      </c>
      <c r="JN64" s="47">
        <f t="shared" si="265"/>
        <v>0</v>
      </c>
      <c r="JO64" s="47">
        <f t="shared" si="266"/>
        <v>0</v>
      </c>
      <c r="JP64" s="47">
        <f t="shared" si="267"/>
        <v>0</v>
      </c>
      <c r="JQ64" s="47">
        <f t="shared" si="268"/>
        <v>0</v>
      </c>
      <c r="JR64" s="47">
        <f t="shared" si="269"/>
        <v>0</v>
      </c>
      <c r="JS64" s="48">
        <f t="shared" si="270"/>
        <v>0</v>
      </c>
      <c r="JT64" s="46">
        <f t="shared" si="271"/>
        <v>0</v>
      </c>
      <c r="JU64" s="48">
        <f t="shared" si="272"/>
        <v>0</v>
      </c>
    </row>
    <row r="65" spans="1:281" x14ac:dyDescent="0.25">
      <c r="A65" s="152"/>
      <c r="B65" s="386"/>
      <c r="C65" s="377"/>
      <c r="D65" s="378"/>
      <c r="E65" s="378"/>
      <c r="F65" s="378"/>
      <c r="G65" s="379"/>
      <c r="H65" s="397"/>
      <c r="I65" s="397"/>
      <c r="J65" s="97"/>
      <c r="K65" s="122">
        <f t="shared" si="273"/>
        <v>0</v>
      </c>
      <c r="L65" s="313">
        <f t="shared" si="274"/>
        <v>0</v>
      </c>
      <c r="M65" s="46">
        <f t="shared" si="275"/>
        <v>0</v>
      </c>
      <c r="N65" s="90">
        <f t="shared" si="64"/>
        <v>0</v>
      </c>
      <c r="O65" s="90">
        <f t="shared" si="65"/>
        <v>0</v>
      </c>
      <c r="P65" s="90">
        <f t="shared" si="66"/>
        <v>0</v>
      </c>
      <c r="Q65" s="90">
        <f t="shared" si="67"/>
        <v>0</v>
      </c>
      <c r="R65" s="408">
        <f t="shared" si="276"/>
        <v>1</v>
      </c>
      <c r="S65" s="46">
        <f t="shared" si="3"/>
        <v>0</v>
      </c>
      <c r="T65" s="47">
        <f t="shared" si="4"/>
        <v>0</v>
      </c>
      <c r="U65" s="47">
        <f t="shared" si="5"/>
        <v>0</v>
      </c>
      <c r="V65" s="47">
        <f t="shared" si="6"/>
        <v>0</v>
      </c>
      <c r="W65" s="47">
        <f t="shared" si="7"/>
        <v>0</v>
      </c>
      <c r="X65" s="47">
        <f t="shared" si="8"/>
        <v>0</v>
      </c>
      <c r="Y65" s="47">
        <f t="shared" si="9"/>
        <v>0</v>
      </c>
      <c r="Z65" s="47">
        <f t="shared" si="10"/>
        <v>0</v>
      </c>
      <c r="AA65" s="47">
        <f t="shared" si="11"/>
        <v>0</v>
      </c>
      <c r="AB65" s="47">
        <f t="shared" si="12"/>
        <v>0</v>
      </c>
      <c r="AC65" s="47">
        <f t="shared" si="13"/>
        <v>0</v>
      </c>
      <c r="AD65" s="47">
        <f t="shared" si="14"/>
        <v>0</v>
      </c>
      <c r="AE65" s="47">
        <f t="shared" si="15"/>
        <v>0</v>
      </c>
      <c r="AF65" s="47">
        <f t="shared" si="16"/>
        <v>0</v>
      </c>
      <c r="AG65" s="47">
        <f t="shared" si="17"/>
        <v>0</v>
      </c>
      <c r="AH65" s="47">
        <f t="shared" si="18"/>
        <v>0</v>
      </c>
      <c r="AI65" s="47">
        <f t="shared" si="19"/>
        <v>0</v>
      </c>
      <c r="AJ65" s="47">
        <f t="shared" si="20"/>
        <v>0</v>
      </c>
      <c r="AK65" s="47">
        <f t="shared" si="21"/>
        <v>0</v>
      </c>
      <c r="AL65" s="48">
        <f t="shared" si="22"/>
        <v>0</v>
      </c>
      <c r="AM65" s="47">
        <f t="shared" si="69"/>
        <v>0</v>
      </c>
      <c r="AN65" s="47">
        <f t="shared" si="70"/>
        <v>0</v>
      </c>
      <c r="AO65" s="46">
        <f t="shared" si="23"/>
        <v>0</v>
      </c>
      <c r="AP65" s="47">
        <f t="shared" si="24"/>
        <v>0</v>
      </c>
      <c r="AQ65" s="47">
        <f t="shared" si="25"/>
        <v>0</v>
      </c>
      <c r="AR65" s="47">
        <f t="shared" si="26"/>
        <v>0</v>
      </c>
      <c r="AS65" s="47">
        <f t="shared" si="27"/>
        <v>0</v>
      </c>
      <c r="AT65" s="47">
        <f t="shared" si="28"/>
        <v>0</v>
      </c>
      <c r="AU65" s="47">
        <f t="shared" si="29"/>
        <v>0</v>
      </c>
      <c r="AV65" s="47">
        <f t="shared" si="30"/>
        <v>0</v>
      </c>
      <c r="AW65" s="47">
        <f t="shared" si="31"/>
        <v>0</v>
      </c>
      <c r="AX65" s="47">
        <f t="shared" si="32"/>
        <v>0</v>
      </c>
      <c r="AY65" s="47">
        <f t="shared" si="33"/>
        <v>0</v>
      </c>
      <c r="AZ65" s="47">
        <f t="shared" si="34"/>
        <v>0</v>
      </c>
      <c r="BA65" s="47">
        <f t="shared" si="35"/>
        <v>0</v>
      </c>
      <c r="BB65" s="47">
        <f t="shared" si="36"/>
        <v>0</v>
      </c>
      <c r="BC65" s="47">
        <f t="shared" si="37"/>
        <v>0</v>
      </c>
      <c r="BD65" s="47">
        <f t="shared" si="38"/>
        <v>0</v>
      </c>
      <c r="BE65" s="47">
        <f t="shared" si="39"/>
        <v>0</v>
      </c>
      <c r="BF65" s="47">
        <f t="shared" si="40"/>
        <v>0</v>
      </c>
      <c r="BG65" s="48">
        <f t="shared" si="41"/>
        <v>0</v>
      </c>
      <c r="BH65" s="47">
        <f t="shared" si="71"/>
        <v>0</v>
      </c>
      <c r="BI65" s="47">
        <f t="shared" si="72"/>
        <v>0</v>
      </c>
      <c r="BJ65" s="46">
        <f t="shared" si="42"/>
        <v>0</v>
      </c>
      <c r="BK65" s="47">
        <f t="shared" si="43"/>
        <v>0</v>
      </c>
      <c r="BL65" s="47">
        <f t="shared" si="44"/>
        <v>0</v>
      </c>
      <c r="BM65" s="47">
        <f t="shared" si="45"/>
        <v>0</v>
      </c>
      <c r="BN65" s="47">
        <f t="shared" si="46"/>
        <v>0</v>
      </c>
      <c r="BO65" s="47">
        <f t="shared" si="47"/>
        <v>0</v>
      </c>
      <c r="BP65" s="47">
        <f t="shared" si="48"/>
        <v>0</v>
      </c>
      <c r="BQ65" s="47">
        <f t="shared" si="49"/>
        <v>0</v>
      </c>
      <c r="BR65" s="47">
        <f t="shared" si="50"/>
        <v>0</v>
      </c>
      <c r="BS65" s="47">
        <f t="shared" si="51"/>
        <v>0</v>
      </c>
      <c r="BT65" s="47">
        <f t="shared" si="52"/>
        <v>0</v>
      </c>
      <c r="BU65" s="47">
        <f t="shared" si="53"/>
        <v>0</v>
      </c>
      <c r="BV65" s="47">
        <f t="shared" si="54"/>
        <v>0</v>
      </c>
      <c r="BW65" s="47">
        <f t="shared" si="55"/>
        <v>0</v>
      </c>
      <c r="BX65" s="47">
        <f t="shared" si="56"/>
        <v>0</v>
      </c>
      <c r="BY65" s="47">
        <f t="shared" si="57"/>
        <v>0</v>
      </c>
      <c r="BZ65" s="47">
        <f t="shared" si="58"/>
        <v>0</v>
      </c>
      <c r="CA65" s="47">
        <f t="shared" si="59"/>
        <v>0</v>
      </c>
      <c r="CB65" s="47">
        <f t="shared" si="60"/>
        <v>0</v>
      </c>
      <c r="CC65" s="48">
        <f t="shared" si="61"/>
        <v>0</v>
      </c>
      <c r="CD65" s="47">
        <f t="shared" si="73"/>
        <v>0</v>
      </c>
      <c r="CE65" s="47">
        <f t="shared" si="74"/>
        <v>0</v>
      </c>
      <c r="CF65" s="46">
        <f t="shared" si="75"/>
        <v>0</v>
      </c>
      <c r="CG65" s="47">
        <f t="shared" si="76"/>
        <v>0</v>
      </c>
      <c r="CH65" s="47">
        <f t="shared" si="77"/>
        <v>0</v>
      </c>
      <c r="CI65" s="47">
        <f t="shared" si="78"/>
        <v>0</v>
      </c>
      <c r="CJ65" s="47">
        <f t="shared" si="79"/>
        <v>0</v>
      </c>
      <c r="CK65" s="47">
        <f t="shared" si="80"/>
        <v>0</v>
      </c>
      <c r="CL65" s="47">
        <f t="shared" si="81"/>
        <v>0</v>
      </c>
      <c r="CM65" s="47">
        <f t="shared" si="82"/>
        <v>0</v>
      </c>
      <c r="CN65" s="47">
        <f t="shared" si="83"/>
        <v>0</v>
      </c>
      <c r="CO65" s="47">
        <f t="shared" si="84"/>
        <v>0</v>
      </c>
      <c r="CP65" s="47">
        <f t="shared" si="85"/>
        <v>0</v>
      </c>
      <c r="CQ65" s="47">
        <f t="shared" si="86"/>
        <v>0</v>
      </c>
      <c r="CR65" s="47">
        <f t="shared" si="87"/>
        <v>0</v>
      </c>
      <c r="CS65" s="47">
        <f t="shared" si="88"/>
        <v>0</v>
      </c>
      <c r="CT65" s="47">
        <f t="shared" si="89"/>
        <v>0</v>
      </c>
      <c r="CU65" s="47">
        <f t="shared" si="90"/>
        <v>0</v>
      </c>
      <c r="CV65" s="47">
        <f t="shared" si="91"/>
        <v>0</v>
      </c>
      <c r="CW65" s="47">
        <f t="shared" si="92"/>
        <v>0</v>
      </c>
      <c r="CX65" s="47">
        <f t="shared" si="93"/>
        <v>0</v>
      </c>
      <c r="CY65" s="48">
        <f t="shared" si="94"/>
        <v>0</v>
      </c>
      <c r="CZ65" s="47">
        <f t="shared" si="95"/>
        <v>0</v>
      </c>
      <c r="DA65" s="47">
        <f t="shared" si="96"/>
        <v>0</v>
      </c>
      <c r="DB65" s="46">
        <f t="shared" si="97"/>
        <v>0</v>
      </c>
      <c r="DC65" s="47">
        <f t="shared" si="98"/>
        <v>0</v>
      </c>
      <c r="DD65" s="47">
        <f t="shared" si="99"/>
        <v>0</v>
      </c>
      <c r="DE65" s="47">
        <f t="shared" si="100"/>
        <v>0</v>
      </c>
      <c r="DF65" s="47">
        <f t="shared" si="101"/>
        <v>0</v>
      </c>
      <c r="DG65" s="47">
        <f t="shared" si="102"/>
        <v>0</v>
      </c>
      <c r="DH65" s="47">
        <f t="shared" si="103"/>
        <v>0</v>
      </c>
      <c r="DI65" s="47">
        <f t="shared" si="104"/>
        <v>0</v>
      </c>
      <c r="DJ65" s="47">
        <f t="shared" si="105"/>
        <v>0</v>
      </c>
      <c r="DK65" s="47">
        <f t="shared" si="106"/>
        <v>0</v>
      </c>
      <c r="DL65" s="47">
        <f t="shared" si="107"/>
        <v>0</v>
      </c>
      <c r="DM65" s="47">
        <f t="shared" si="108"/>
        <v>0</v>
      </c>
      <c r="DN65" s="47">
        <f t="shared" si="109"/>
        <v>0</v>
      </c>
      <c r="DO65" s="47">
        <f t="shared" si="110"/>
        <v>0</v>
      </c>
      <c r="DP65" s="47">
        <f t="shared" si="111"/>
        <v>0</v>
      </c>
      <c r="DQ65" s="47">
        <f t="shared" si="112"/>
        <v>0</v>
      </c>
      <c r="DR65" s="47">
        <f t="shared" si="113"/>
        <v>0</v>
      </c>
      <c r="DS65" s="47">
        <f t="shared" si="114"/>
        <v>0</v>
      </c>
      <c r="DT65" s="47">
        <f t="shared" si="115"/>
        <v>0</v>
      </c>
      <c r="DU65" s="48">
        <f t="shared" si="116"/>
        <v>0</v>
      </c>
      <c r="DV65" s="47">
        <f t="shared" si="117"/>
        <v>0</v>
      </c>
      <c r="DW65" s="47">
        <f t="shared" si="118"/>
        <v>0</v>
      </c>
      <c r="DX65" s="46">
        <f t="shared" si="119"/>
        <v>0</v>
      </c>
      <c r="DY65" s="47">
        <f t="shared" si="120"/>
        <v>0</v>
      </c>
      <c r="DZ65" s="47">
        <f t="shared" si="121"/>
        <v>0</v>
      </c>
      <c r="EA65" s="47">
        <f t="shared" si="122"/>
        <v>0</v>
      </c>
      <c r="EB65" s="47">
        <f t="shared" si="123"/>
        <v>0</v>
      </c>
      <c r="EC65" s="47">
        <f t="shared" si="124"/>
        <v>0</v>
      </c>
      <c r="ED65" s="47">
        <f t="shared" si="125"/>
        <v>0</v>
      </c>
      <c r="EE65" s="47">
        <f t="shared" si="126"/>
        <v>0</v>
      </c>
      <c r="EF65" s="47">
        <f t="shared" si="127"/>
        <v>0</v>
      </c>
      <c r="EG65" s="47">
        <f t="shared" si="128"/>
        <v>0</v>
      </c>
      <c r="EH65" s="47">
        <f t="shared" si="129"/>
        <v>0</v>
      </c>
      <c r="EI65" s="47">
        <f t="shared" si="130"/>
        <v>0</v>
      </c>
      <c r="EJ65" s="47">
        <f t="shared" si="131"/>
        <v>0</v>
      </c>
      <c r="EK65" s="47">
        <f t="shared" si="132"/>
        <v>0</v>
      </c>
      <c r="EL65" s="47">
        <f t="shared" si="133"/>
        <v>0</v>
      </c>
      <c r="EM65" s="47">
        <f t="shared" si="134"/>
        <v>0</v>
      </c>
      <c r="EN65" s="47">
        <f t="shared" si="135"/>
        <v>0</v>
      </c>
      <c r="EO65" s="47">
        <f t="shared" si="136"/>
        <v>0</v>
      </c>
      <c r="EP65" s="47">
        <f t="shared" si="137"/>
        <v>0</v>
      </c>
      <c r="EQ65" s="48">
        <f t="shared" si="138"/>
        <v>0</v>
      </c>
      <c r="ER65" s="47">
        <f t="shared" si="139"/>
        <v>0</v>
      </c>
      <c r="ES65" s="47">
        <f t="shared" si="140"/>
        <v>0</v>
      </c>
      <c r="ET65" s="46">
        <f t="shared" si="141"/>
        <v>0</v>
      </c>
      <c r="EU65" s="47">
        <f t="shared" si="142"/>
        <v>0</v>
      </c>
      <c r="EV65" s="47">
        <f t="shared" si="143"/>
        <v>0</v>
      </c>
      <c r="EW65" s="47">
        <f t="shared" si="144"/>
        <v>0</v>
      </c>
      <c r="EX65" s="47">
        <f t="shared" si="145"/>
        <v>0</v>
      </c>
      <c r="EY65" s="47">
        <f t="shared" si="146"/>
        <v>0</v>
      </c>
      <c r="EZ65" s="47">
        <f t="shared" si="147"/>
        <v>0</v>
      </c>
      <c r="FA65" s="47">
        <f t="shared" si="148"/>
        <v>0</v>
      </c>
      <c r="FB65" s="47">
        <f t="shared" si="149"/>
        <v>0</v>
      </c>
      <c r="FC65" s="47">
        <f t="shared" si="150"/>
        <v>0</v>
      </c>
      <c r="FD65" s="47">
        <f t="shared" si="151"/>
        <v>0</v>
      </c>
      <c r="FE65" s="47">
        <f t="shared" si="152"/>
        <v>0</v>
      </c>
      <c r="FF65" s="47">
        <f t="shared" si="153"/>
        <v>0</v>
      </c>
      <c r="FG65" s="47">
        <f t="shared" si="154"/>
        <v>0</v>
      </c>
      <c r="FH65" s="47">
        <f t="shared" si="155"/>
        <v>0</v>
      </c>
      <c r="FI65" s="47">
        <f t="shared" si="156"/>
        <v>0</v>
      </c>
      <c r="FJ65" s="47">
        <f t="shared" si="157"/>
        <v>0</v>
      </c>
      <c r="FK65" s="47">
        <f t="shared" si="158"/>
        <v>0</v>
      </c>
      <c r="FL65" s="47">
        <f t="shared" si="159"/>
        <v>0</v>
      </c>
      <c r="FM65" s="48">
        <f t="shared" si="160"/>
        <v>0</v>
      </c>
      <c r="FN65" s="47">
        <f t="shared" si="161"/>
        <v>0</v>
      </c>
      <c r="FO65" s="47">
        <f t="shared" si="162"/>
        <v>0</v>
      </c>
      <c r="FP65" s="46">
        <f t="shared" si="163"/>
        <v>0</v>
      </c>
      <c r="FQ65" s="47">
        <f t="shared" si="164"/>
        <v>0</v>
      </c>
      <c r="FR65" s="47">
        <f t="shared" si="165"/>
        <v>0</v>
      </c>
      <c r="FS65" s="47">
        <f t="shared" si="166"/>
        <v>0</v>
      </c>
      <c r="FT65" s="47">
        <f t="shared" si="167"/>
        <v>0</v>
      </c>
      <c r="FU65" s="47">
        <f t="shared" si="168"/>
        <v>0</v>
      </c>
      <c r="FV65" s="47">
        <f t="shared" si="169"/>
        <v>0</v>
      </c>
      <c r="FW65" s="47">
        <f t="shared" si="170"/>
        <v>0</v>
      </c>
      <c r="FX65" s="47">
        <f t="shared" si="171"/>
        <v>0</v>
      </c>
      <c r="FY65" s="47">
        <f t="shared" si="172"/>
        <v>0</v>
      </c>
      <c r="FZ65" s="47">
        <f t="shared" si="173"/>
        <v>0</v>
      </c>
      <c r="GA65" s="47">
        <f t="shared" si="174"/>
        <v>0</v>
      </c>
      <c r="GB65" s="47">
        <f t="shared" si="175"/>
        <v>0</v>
      </c>
      <c r="GC65" s="47">
        <f t="shared" si="176"/>
        <v>0</v>
      </c>
      <c r="GD65" s="47">
        <f t="shared" si="177"/>
        <v>0</v>
      </c>
      <c r="GE65" s="47">
        <f t="shared" si="178"/>
        <v>0</v>
      </c>
      <c r="GF65" s="47">
        <f t="shared" si="179"/>
        <v>0</v>
      </c>
      <c r="GG65" s="47">
        <f t="shared" si="180"/>
        <v>0</v>
      </c>
      <c r="GH65" s="47">
        <f t="shared" si="181"/>
        <v>0</v>
      </c>
      <c r="GI65" s="48">
        <f t="shared" si="182"/>
        <v>0</v>
      </c>
      <c r="GJ65" s="47">
        <f t="shared" si="183"/>
        <v>0</v>
      </c>
      <c r="GK65" s="47">
        <f t="shared" si="184"/>
        <v>0</v>
      </c>
      <c r="GL65" s="46">
        <f t="shared" si="185"/>
        <v>0</v>
      </c>
      <c r="GM65" s="47">
        <f t="shared" si="186"/>
        <v>0</v>
      </c>
      <c r="GN65" s="47">
        <f t="shared" si="187"/>
        <v>0</v>
      </c>
      <c r="GO65" s="47">
        <f t="shared" si="188"/>
        <v>0</v>
      </c>
      <c r="GP65" s="47">
        <f t="shared" si="189"/>
        <v>0</v>
      </c>
      <c r="GQ65" s="47">
        <f t="shared" si="190"/>
        <v>0</v>
      </c>
      <c r="GR65" s="47">
        <f t="shared" si="191"/>
        <v>0</v>
      </c>
      <c r="GS65" s="47">
        <f t="shared" si="192"/>
        <v>0</v>
      </c>
      <c r="GT65" s="47">
        <f t="shared" si="193"/>
        <v>0</v>
      </c>
      <c r="GU65" s="47">
        <f t="shared" si="194"/>
        <v>0</v>
      </c>
      <c r="GV65" s="47">
        <f t="shared" si="195"/>
        <v>0</v>
      </c>
      <c r="GW65" s="47">
        <f t="shared" si="196"/>
        <v>0</v>
      </c>
      <c r="GX65" s="47">
        <f t="shared" si="197"/>
        <v>0</v>
      </c>
      <c r="GY65" s="47">
        <f t="shared" si="198"/>
        <v>0</v>
      </c>
      <c r="GZ65" s="47">
        <f t="shared" si="199"/>
        <v>0</v>
      </c>
      <c r="HA65" s="47">
        <f t="shared" si="200"/>
        <v>0</v>
      </c>
      <c r="HB65" s="47">
        <f t="shared" si="201"/>
        <v>0</v>
      </c>
      <c r="HC65" s="47">
        <f t="shared" si="202"/>
        <v>0</v>
      </c>
      <c r="HD65" s="47">
        <f t="shared" si="203"/>
        <v>0</v>
      </c>
      <c r="HE65" s="48">
        <f t="shared" si="204"/>
        <v>0</v>
      </c>
      <c r="HF65" s="47">
        <f t="shared" si="205"/>
        <v>0</v>
      </c>
      <c r="HG65" s="47">
        <f t="shared" si="206"/>
        <v>0</v>
      </c>
      <c r="HH65" s="46">
        <f t="shared" si="207"/>
        <v>0</v>
      </c>
      <c r="HI65" s="47">
        <f t="shared" si="208"/>
        <v>0</v>
      </c>
      <c r="HJ65" s="47">
        <f t="shared" si="209"/>
        <v>0</v>
      </c>
      <c r="HK65" s="47">
        <f t="shared" si="210"/>
        <v>0</v>
      </c>
      <c r="HL65" s="47">
        <f t="shared" si="211"/>
        <v>0</v>
      </c>
      <c r="HM65" s="47">
        <f t="shared" si="212"/>
        <v>0</v>
      </c>
      <c r="HN65" s="47">
        <f t="shared" si="213"/>
        <v>0</v>
      </c>
      <c r="HO65" s="47">
        <f t="shared" si="214"/>
        <v>0</v>
      </c>
      <c r="HP65" s="47">
        <f t="shared" si="215"/>
        <v>0</v>
      </c>
      <c r="HQ65" s="47">
        <f t="shared" si="216"/>
        <v>0</v>
      </c>
      <c r="HR65" s="47">
        <f t="shared" si="217"/>
        <v>0</v>
      </c>
      <c r="HS65" s="47">
        <f t="shared" si="218"/>
        <v>0</v>
      </c>
      <c r="HT65" s="47">
        <f t="shared" si="219"/>
        <v>0</v>
      </c>
      <c r="HU65" s="47">
        <f t="shared" si="220"/>
        <v>0</v>
      </c>
      <c r="HV65" s="47">
        <f t="shared" si="221"/>
        <v>0</v>
      </c>
      <c r="HW65" s="47">
        <f t="shared" si="222"/>
        <v>0</v>
      </c>
      <c r="HX65" s="47">
        <f t="shared" si="223"/>
        <v>0</v>
      </c>
      <c r="HY65" s="47">
        <f t="shared" si="224"/>
        <v>0</v>
      </c>
      <c r="HZ65" s="47">
        <f t="shared" si="225"/>
        <v>0</v>
      </c>
      <c r="IA65" s="48">
        <f t="shared" si="226"/>
        <v>0</v>
      </c>
      <c r="IB65" s="47">
        <f t="shared" si="227"/>
        <v>0</v>
      </c>
      <c r="IC65" s="47">
        <f t="shared" si="228"/>
        <v>0</v>
      </c>
      <c r="ID65" s="46">
        <f t="shared" si="229"/>
        <v>0</v>
      </c>
      <c r="IE65" s="47">
        <f t="shared" si="230"/>
        <v>0</v>
      </c>
      <c r="IF65" s="47">
        <f t="shared" si="231"/>
        <v>0</v>
      </c>
      <c r="IG65" s="47">
        <f t="shared" si="232"/>
        <v>0</v>
      </c>
      <c r="IH65" s="47">
        <f t="shared" si="233"/>
        <v>0</v>
      </c>
      <c r="II65" s="47">
        <f t="shared" si="234"/>
        <v>0</v>
      </c>
      <c r="IJ65" s="47">
        <f t="shared" si="235"/>
        <v>0</v>
      </c>
      <c r="IK65" s="47">
        <f t="shared" si="236"/>
        <v>0</v>
      </c>
      <c r="IL65" s="47">
        <f t="shared" si="237"/>
        <v>0</v>
      </c>
      <c r="IM65" s="47">
        <f t="shared" si="238"/>
        <v>0</v>
      </c>
      <c r="IN65" s="47">
        <f t="shared" si="239"/>
        <v>0</v>
      </c>
      <c r="IO65" s="47">
        <f t="shared" si="240"/>
        <v>0</v>
      </c>
      <c r="IP65" s="47">
        <f t="shared" si="241"/>
        <v>0</v>
      </c>
      <c r="IQ65" s="47">
        <f t="shared" si="242"/>
        <v>0</v>
      </c>
      <c r="IR65" s="47">
        <f t="shared" si="243"/>
        <v>0</v>
      </c>
      <c r="IS65" s="47">
        <f t="shared" si="244"/>
        <v>0</v>
      </c>
      <c r="IT65" s="47">
        <f t="shared" si="245"/>
        <v>0</v>
      </c>
      <c r="IU65" s="47">
        <f t="shared" si="246"/>
        <v>0</v>
      </c>
      <c r="IV65" s="47">
        <f t="shared" si="247"/>
        <v>0</v>
      </c>
      <c r="IW65" s="48">
        <f t="shared" si="248"/>
        <v>0</v>
      </c>
      <c r="IX65" s="47">
        <f t="shared" si="249"/>
        <v>0</v>
      </c>
      <c r="IY65" s="47">
        <f t="shared" si="250"/>
        <v>0</v>
      </c>
      <c r="IZ65" s="46">
        <f t="shared" si="251"/>
        <v>0</v>
      </c>
      <c r="JA65" s="47">
        <f t="shared" si="252"/>
        <v>0</v>
      </c>
      <c r="JB65" s="47">
        <f t="shared" si="253"/>
        <v>0</v>
      </c>
      <c r="JC65" s="47">
        <f t="shared" si="254"/>
        <v>0</v>
      </c>
      <c r="JD65" s="47">
        <f t="shared" si="255"/>
        <v>0</v>
      </c>
      <c r="JE65" s="47">
        <f t="shared" si="256"/>
        <v>0</v>
      </c>
      <c r="JF65" s="47">
        <f t="shared" si="257"/>
        <v>0</v>
      </c>
      <c r="JG65" s="47">
        <f t="shared" si="258"/>
        <v>0</v>
      </c>
      <c r="JH65" s="47">
        <f t="shared" si="259"/>
        <v>0</v>
      </c>
      <c r="JI65" s="47">
        <f t="shared" si="260"/>
        <v>0</v>
      </c>
      <c r="JJ65" s="47">
        <f t="shared" si="261"/>
        <v>0</v>
      </c>
      <c r="JK65" s="47">
        <f t="shared" si="262"/>
        <v>0</v>
      </c>
      <c r="JL65" s="47">
        <f t="shared" si="263"/>
        <v>0</v>
      </c>
      <c r="JM65" s="47">
        <f t="shared" si="264"/>
        <v>0</v>
      </c>
      <c r="JN65" s="47">
        <f t="shared" si="265"/>
        <v>0</v>
      </c>
      <c r="JO65" s="47">
        <f t="shared" si="266"/>
        <v>0</v>
      </c>
      <c r="JP65" s="47">
        <f t="shared" si="267"/>
        <v>0</v>
      </c>
      <c r="JQ65" s="47">
        <f t="shared" si="268"/>
        <v>0</v>
      </c>
      <c r="JR65" s="47">
        <f t="shared" si="269"/>
        <v>0</v>
      </c>
      <c r="JS65" s="48">
        <f t="shared" si="270"/>
        <v>0</v>
      </c>
      <c r="JT65" s="46">
        <f t="shared" si="271"/>
        <v>0</v>
      </c>
      <c r="JU65" s="48">
        <f t="shared" si="272"/>
        <v>0</v>
      </c>
    </row>
    <row r="66" spans="1:281" x14ac:dyDescent="0.25">
      <c r="A66" s="152"/>
      <c r="B66" s="386"/>
      <c r="C66" s="377"/>
      <c r="D66" s="378"/>
      <c r="E66" s="378"/>
      <c r="F66" s="378"/>
      <c r="G66" s="431"/>
      <c r="H66" s="397"/>
      <c r="I66" s="397"/>
      <c r="J66" s="97"/>
      <c r="K66" s="122">
        <f t="shared" si="273"/>
        <v>0</v>
      </c>
      <c r="L66" s="313">
        <f t="shared" si="274"/>
        <v>0</v>
      </c>
      <c r="M66" s="46">
        <f t="shared" si="275"/>
        <v>0</v>
      </c>
      <c r="N66" s="90">
        <f t="shared" si="64"/>
        <v>0</v>
      </c>
      <c r="O66" s="90">
        <f t="shared" si="65"/>
        <v>0</v>
      </c>
      <c r="P66" s="90">
        <f t="shared" si="66"/>
        <v>0</v>
      </c>
      <c r="Q66" s="90">
        <f t="shared" si="67"/>
        <v>0</v>
      </c>
      <c r="R66" s="408">
        <f t="shared" si="276"/>
        <v>1</v>
      </c>
      <c r="S66" s="46">
        <f t="shared" si="3"/>
        <v>0</v>
      </c>
      <c r="T66" s="47">
        <f t="shared" si="4"/>
        <v>0</v>
      </c>
      <c r="U66" s="47">
        <f t="shared" si="5"/>
        <v>0</v>
      </c>
      <c r="V66" s="47">
        <f t="shared" si="6"/>
        <v>0</v>
      </c>
      <c r="W66" s="47">
        <f t="shared" si="7"/>
        <v>0</v>
      </c>
      <c r="X66" s="47">
        <f t="shared" si="8"/>
        <v>0</v>
      </c>
      <c r="Y66" s="47">
        <f t="shared" si="9"/>
        <v>0</v>
      </c>
      <c r="Z66" s="47">
        <f t="shared" si="10"/>
        <v>0</v>
      </c>
      <c r="AA66" s="47">
        <f t="shared" si="11"/>
        <v>0</v>
      </c>
      <c r="AB66" s="47">
        <f t="shared" si="12"/>
        <v>0</v>
      </c>
      <c r="AC66" s="47">
        <f t="shared" si="13"/>
        <v>0</v>
      </c>
      <c r="AD66" s="47">
        <f t="shared" si="14"/>
        <v>0</v>
      </c>
      <c r="AE66" s="47">
        <f t="shared" si="15"/>
        <v>0</v>
      </c>
      <c r="AF66" s="47">
        <f t="shared" si="16"/>
        <v>0</v>
      </c>
      <c r="AG66" s="47">
        <f t="shared" si="17"/>
        <v>0</v>
      </c>
      <c r="AH66" s="47">
        <f t="shared" si="18"/>
        <v>0</v>
      </c>
      <c r="AI66" s="47">
        <f t="shared" si="19"/>
        <v>0</v>
      </c>
      <c r="AJ66" s="47">
        <f t="shared" si="20"/>
        <v>0</v>
      </c>
      <c r="AK66" s="47">
        <f t="shared" si="21"/>
        <v>0</v>
      </c>
      <c r="AL66" s="48">
        <f t="shared" si="22"/>
        <v>0</v>
      </c>
      <c r="AM66" s="47">
        <f t="shared" si="69"/>
        <v>0</v>
      </c>
      <c r="AN66" s="47">
        <f t="shared" si="70"/>
        <v>0</v>
      </c>
      <c r="AO66" s="46">
        <f t="shared" si="23"/>
        <v>0</v>
      </c>
      <c r="AP66" s="47">
        <f t="shared" si="24"/>
        <v>0</v>
      </c>
      <c r="AQ66" s="47">
        <f t="shared" si="25"/>
        <v>0</v>
      </c>
      <c r="AR66" s="47">
        <f t="shared" si="26"/>
        <v>0</v>
      </c>
      <c r="AS66" s="47">
        <f t="shared" si="27"/>
        <v>0</v>
      </c>
      <c r="AT66" s="47">
        <f t="shared" si="28"/>
        <v>0</v>
      </c>
      <c r="AU66" s="47">
        <f t="shared" si="29"/>
        <v>0</v>
      </c>
      <c r="AV66" s="47">
        <f t="shared" si="30"/>
        <v>0</v>
      </c>
      <c r="AW66" s="47">
        <f t="shared" si="31"/>
        <v>0</v>
      </c>
      <c r="AX66" s="47">
        <f t="shared" si="32"/>
        <v>0</v>
      </c>
      <c r="AY66" s="47">
        <f t="shared" si="33"/>
        <v>0</v>
      </c>
      <c r="AZ66" s="47">
        <f t="shared" si="34"/>
        <v>0</v>
      </c>
      <c r="BA66" s="47">
        <f t="shared" si="35"/>
        <v>0</v>
      </c>
      <c r="BB66" s="47">
        <f t="shared" si="36"/>
        <v>0</v>
      </c>
      <c r="BC66" s="47">
        <f t="shared" si="37"/>
        <v>0</v>
      </c>
      <c r="BD66" s="47">
        <f t="shared" si="38"/>
        <v>0</v>
      </c>
      <c r="BE66" s="47">
        <f t="shared" si="39"/>
        <v>0</v>
      </c>
      <c r="BF66" s="47">
        <f t="shared" si="40"/>
        <v>0</v>
      </c>
      <c r="BG66" s="48">
        <f t="shared" si="41"/>
        <v>0</v>
      </c>
      <c r="BH66" s="47">
        <f t="shared" si="71"/>
        <v>0</v>
      </c>
      <c r="BI66" s="47">
        <f t="shared" si="72"/>
        <v>0</v>
      </c>
      <c r="BJ66" s="46">
        <f t="shared" si="42"/>
        <v>0</v>
      </c>
      <c r="BK66" s="47">
        <f t="shared" si="43"/>
        <v>0</v>
      </c>
      <c r="BL66" s="47">
        <f t="shared" si="44"/>
        <v>0</v>
      </c>
      <c r="BM66" s="47">
        <f t="shared" si="45"/>
        <v>0</v>
      </c>
      <c r="BN66" s="47">
        <f t="shared" si="46"/>
        <v>0</v>
      </c>
      <c r="BO66" s="47">
        <f t="shared" si="47"/>
        <v>0</v>
      </c>
      <c r="BP66" s="47">
        <f t="shared" si="48"/>
        <v>0</v>
      </c>
      <c r="BQ66" s="47">
        <f t="shared" si="49"/>
        <v>0</v>
      </c>
      <c r="BR66" s="47">
        <f t="shared" si="50"/>
        <v>0</v>
      </c>
      <c r="BS66" s="47">
        <f t="shared" si="51"/>
        <v>0</v>
      </c>
      <c r="BT66" s="47">
        <f t="shared" si="52"/>
        <v>0</v>
      </c>
      <c r="BU66" s="47">
        <f t="shared" si="53"/>
        <v>0</v>
      </c>
      <c r="BV66" s="47">
        <f t="shared" si="54"/>
        <v>0</v>
      </c>
      <c r="BW66" s="47">
        <f t="shared" si="55"/>
        <v>0</v>
      </c>
      <c r="BX66" s="47">
        <f t="shared" si="56"/>
        <v>0</v>
      </c>
      <c r="BY66" s="47">
        <f t="shared" si="57"/>
        <v>0</v>
      </c>
      <c r="BZ66" s="47">
        <f t="shared" si="58"/>
        <v>0</v>
      </c>
      <c r="CA66" s="47">
        <f t="shared" si="59"/>
        <v>0</v>
      </c>
      <c r="CB66" s="47">
        <f t="shared" si="60"/>
        <v>0</v>
      </c>
      <c r="CC66" s="48">
        <f t="shared" si="61"/>
        <v>0</v>
      </c>
      <c r="CD66" s="47">
        <f t="shared" si="73"/>
        <v>0</v>
      </c>
      <c r="CE66" s="47">
        <f t="shared" si="74"/>
        <v>0</v>
      </c>
      <c r="CF66" s="46">
        <f t="shared" si="75"/>
        <v>0</v>
      </c>
      <c r="CG66" s="47">
        <f t="shared" si="76"/>
        <v>0</v>
      </c>
      <c r="CH66" s="47">
        <f t="shared" si="77"/>
        <v>0</v>
      </c>
      <c r="CI66" s="47">
        <f t="shared" si="78"/>
        <v>0</v>
      </c>
      <c r="CJ66" s="47">
        <f t="shared" si="79"/>
        <v>0</v>
      </c>
      <c r="CK66" s="47">
        <f t="shared" si="80"/>
        <v>0</v>
      </c>
      <c r="CL66" s="47">
        <f t="shared" si="81"/>
        <v>0</v>
      </c>
      <c r="CM66" s="47">
        <f t="shared" si="82"/>
        <v>0</v>
      </c>
      <c r="CN66" s="47">
        <f t="shared" si="83"/>
        <v>0</v>
      </c>
      <c r="CO66" s="47">
        <f t="shared" si="84"/>
        <v>0</v>
      </c>
      <c r="CP66" s="47">
        <f t="shared" si="85"/>
        <v>0</v>
      </c>
      <c r="CQ66" s="47">
        <f t="shared" si="86"/>
        <v>0</v>
      </c>
      <c r="CR66" s="47">
        <f t="shared" si="87"/>
        <v>0</v>
      </c>
      <c r="CS66" s="47">
        <f t="shared" si="88"/>
        <v>0</v>
      </c>
      <c r="CT66" s="47">
        <f t="shared" si="89"/>
        <v>0</v>
      </c>
      <c r="CU66" s="47">
        <f t="shared" si="90"/>
        <v>0</v>
      </c>
      <c r="CV66" s="47">
        <f t="shared" si="91"/>
        <v>0</v>
      </c>
      <c r="CW66" s="47">
        <f t="shared" si="92"/>
        <v>0</v>
      </c>
      <c r="CX66" s="47">
        <f t="shared" si="93"/>
        <v>0</v>
      </c>
      <c r="CY66" s="48">
        <f t="shared" si="94"/>
        <v>0</v>
      </c>
      <c r="CZ66" s="47">
        <f t="shared" si="95"/>
        <v>0</v>
      </c>
      <c r="DA66" s="47">
        <f t="shared" si="96"/>
        <v>0</v>
      </c>
      <c r="DB66" s="46">
        <f t="shared" si="97"/>
        <v>0</v>
      </c>
      <c r="DC66" s="47">
        <f t="shared" si="98"/>
        <v>0</v>
      </c>
      <c r="DD66" s="47">
        <f t="shared" si="99"/>
        <v>0</v>
      </c>
      <c r="DE66" s="47">
        <f t="shared" si="100"/>
        <v>0</v>
      </c>
      <c r="DF66" s="47">
        <f t="shared" si="101"/>
        <v>0</v>
      </c>
      <c r="DG66" s="47">
        <f t="shared" si="102"/>
        <v>0</v>
      </c>
      <c r="DH66" s="47">
        <f t="shared" si="103"/>
        <v>0</v>
      </c>
      <c r="DI66" s="47">
        <f t="shared" si="104"/>
        <v>0</v>
      </c>
      <c r="DJ66" s="47">
        <f t="shared" si="105"/>
        <v>0</v>
      </c>
      <c r="DK66" s="47">
        <f t="shared" si="106"/>
        <v>0</v>
      </c>
      <c r="DL66" s="47">
        <f t="shared" si="107"/>
        <v>0</v>
      </c>
      <c r="DM66" s="47">
        <f t="shared" si="108"/>
        <v>0</v>
      </c>
      <c r="DN66" s="47">
        <f t="shared" si="109"/>
        <v>0</v>
      </c>
      <c r="DO66" s="47">
        <f t="shared" si="110"/>
        <v>0</v>
      </c>
      <c r="DP66" s="47">
        <f t="shared" si="111"/>
        <v>0</v>
      </c>
      <c r="DQ66" s="47">
        <f t="shared" si="112"/>
        <v>0</v>
      </c>
      <c r="DR66" s="47">
        <f t="shared" si="113"/>
        <v>0</v>
      </c>
      <c r="DS66" s="47">
        <f t="shared" si="114"/>
        <v>0</v>
      </c>
      <c r="DT66" s="47">
        <f t="shared" si="115"/>
        <v>0</v>
      </c>
      <c r="DU66" s="48">
        <f t="shared" si="116"/>
        <v>0</v>
      </c>
      <c r="DV66" s="47">
        <f t="shared" si="117"/>
        <v>0</v>
      </c>
      <c r="DW66" s="47">
        <f t="shared" si="118"/>
        <v>0</v>
      </c>
      <c r="DX66" s="46">
        <f t="shared" si="119"/>
        <v>0</v>
      </c>
      <c r="DY66" s="47">
        <f t="shared" si="120"/>
        <v>0</v>
      </c>
      <c r="DZ66" s="47">
        <f t="shared" si="121"/>
        <v>0</v>
      </c>
      <c r="EA66" s="47">
        <f t="shared" si="122"/>
        <v>0</v>
      </c>
      <c r="EB66" s="47">
        <f t="shared" si="123"/>
        <v>0</v>
      </c>
      <c r="EC66" s="47">
        <f t="shared" si="124"/>
        <v>0</v>
      </c>
      <c r="ED66" s="47">
        <f t="shared" si="125"/>
        <v>0</v>
      </c>
      <c r="EE66" s="47">
        <f t="shared" si="126"/>
        <v>0</v>
      </c>
      <c r="EF66" s="47">
        <f t="shared" si="127"/>
        <v>0</v>
      </c>
      <c r="EG66" s="47">
        <f t="shared" si="128"/>
        <v>0</v>
      </c>
      <c r="EH66" s="47">
        <f t="shared" si="129"/>
        <v>0</v>
      </c>
      <c r="EI66" s="47">
        <f t="shared" si="130"/>
        <v>0</v>
      </c>
      <c r="EJ66" s="47">
        <f t="shared" si="131"/>
        <v>0</v>
      </c>
      <c r="EK66" s="47">
        <f t="shared" si="132"/>
        <v>0</v>
      </c>
      <c r="EL66" s="47">
        <f t="shared" si="133"/>
        <v>0</v>
      </c>
      <c r="EM66" s="47">
        <f t="shared" si="134"/>
        <v>0</v>
      </c>
      <c r="EN66" s="47">
        <f t="shared" si="135"/>
        <v>0</v>
      </c>
      <c r="EO66" s="47">
        <f t="shared" si="136"/>
        <v>0</v>
      </c>
      <c r="EP66" s="47">
        <f t="shared" si="137"/>
        <v>0</v>
      </c>
      <c r="EQ66" s="48">
        <f t="shared" si="138"/>
        <v>0</v>
      </c>
      <c r="ER66" s="47">
        <f t="shared" si="139"/>
        <v>0</v>
      </c>
      <c r="ES66" s="47">
        <f t="shared" si="140"/>
        <v>0</v>
      </c>
      <c r="ET66" s="46">
        <f t="shared" si="141"/>
        <v>0</v>
      </c>
      <c r="EU66" s="47">
        <f t="shared" si="142"/>
        <v>0</v>
      </c>
      <c r="EV66" s="47">
        <f t="shared" si="143"/>
        <v>0</v>
      </c>
      <c r="EW66" s="47">
        <f t="shared" si="144"/>
        <v>0</v>
      </c>
      <c r="EX66" s="47">
        <f t="shared" si="145"/>
        <v>0</v>
      </c>
      <c r="EY66" s="47">
        <f t="shared" si="146"/>
        <v>0</v>
      </c>
      <c r="EZ66" s="47">
        <f t="shared" si="147"/>
        <v>0</v>
      </c>
      <c r="FA66" s="47">
        <f t="shared" si="148"/>
        <v>0</v>
      </c>
      <c r="FB66" s="47">
        <f t="shared" si="149"/>
        <v>0</v>
      </c>
      <c r="FC66" s="47">
        <f t="shared" si="150"/>
        <v>0</v>
      </c>
      <c r="FD66" s="47">
        <f t="shared" si="151"/>
        <v>0</v>
      </c>
      <c r="FE66" s="47">
        <f t="shared" si="152"/>
        <v>0</v>
      </c>
      <c r="FF66" s="47">
        <f t="shared" si="153"/>
        <v>0</v>
      </c>
      <c r="FG66" s="47">
        <f t="shared" si="154"/>
        <v>0</v>
      </c>
      <c r="FH66" s="47">
        <f t="shared" si="155"/>
        <v>0</v>
      </c>
      <c r="FI66" s="47">
        <f t="shared" si="156"/>
        <v>0</v>
      </c>
      <c r="FJ66" s="47">
        <f t="shared" si="157"/>
        <v>0</v>
      </c>
      <c r="FK66" s="47">
        <f t="shared" si="158"/>
        <v>0</v>
      </c>
      <c r="FL66" s="47">
        <f t="shared" si="159"/>
        <v>0</v>
      </c>
      <c r="FM66" s="48">
        <f t="shared" si="160"/>
        <v>0</v>
      </c>
      <c r="FN66" s="47">
        <f t="shared" si="161"/>
        <v>0</v>
      </c>
      <c r="FO66" s="47">
        <f t="shared" si="162"/>
        <v>0</v>
      </c>
      <c r="FP66" s="46">
        <f t="shared" si="163"/>
        <v>0</v>
      </c>
      <c r="FQ66" s="47">
        <f t="shared" si="164"/>
        <v>0</v>
      </c>
      <c r="FR66" s="47">
        <f t="shared" si="165"/>
        <v>0</v>
      </c>
      <c r="FS66" s="47">
        <f t="shared" si="166"/>
        <v>0</v>
      </c>
      <c r="FT66" s="47">
        <f t="shared" si="167"/>
        <v>0</v>
      </c>
      <c r="FU66" s="47">
        <f t="shared" si="168"/>
        <v>0</v>
      </c>
      <c r="FV66" s="47">
        <f t="shared" si="169"/>
        <v>0</v>
      </c>
      <c r="FW66" s="47">
        <f t="shared" si="170"/>
        <v>0</v>
      </c>
      <c r="FX66" s="47">
        <f t="shared" si="171"/>
        <v>0</v>
      </c>
      <c r="FY66" s="47">
        <f t="shared" si="172"/>
        <v>0</v>
      </c>
      <c r="FZ66" s="47">
        <f t="shared" si="173"/>
        <v>0</v>
      </c>
      <c r="GA66" s="47">
        <f t="shared" si="174"/>
        <v>0</v>
      </c>
      <c r="GB66" s="47">
        <f t="shared" si="175"/>
        <v>0</v>
      </c>
      <c r="GC66" s="47">
        <f t="shared" si="176"/>
        <v>0</v>
      </c>
      <c r="GD66" s="47">
        <f t="shared" si="177"/>
        <v>0</v>
      </c>
      <c r="GE66" s="47">
        <f t="shared" si="178"/>
        <v>0</v>
      </c>
      <c r="GF66" s="47">
        <f t="shared" si="179"/>
        <v>0</v>
      </c>
      <c r="GG66" s="47">
        <f t="shared" si="180"/>
        <v>0</v>
      </c>
      <c r="GH66" s="47">
        <f t="shared" si="181"/>
        <v>0</v>
      </c>
      <c r="GI66" s="48">
        <f t="shared" si="182"/>
        <v>0</v>
      </c>
      <c r="GJ66" s="47">
        <f t="shared" si="183"/>
        <v>0</v>
      </c>
      <c r="GK66" s="47">
        <f t="shared" si="184"/>
        <v>0</v>
      </c>
      <c r="GL66" s="46">
        <f t="shared" si="185"/>
        <v>0</v>
      </c>
      <c r="GM66" s="47">
        <f t="shared" si="186"/>
        <v>0</v>
      </c>
      <c r="GN66" s="47">
        <f t="shared" si="187"/>
        <v>0</v>
      </c>
      <c r="GO66" s="47">
        <f t="shared" si="188"/>
        <v>0</v>
      </c>
      <c r="GP66" s="47">
        <f t="shared" si="189"/>
        <v>0</v>
      </c>
      <c r="GQ66" s="47">
        <f t="shared" si="190"/>
        <v>0</v>
      </c>
      <c r="GR66" s="47">
        <f t="shared" si="191"/>
        <v>0</v>
      </c>
      <c r="GS66" s="47">
        <f t="shared" si="192"/>
        <v>0</v>
      </c>
      <c r="GT66" s="47">
        <f t="shared" si="193"/>
        <v>0</v>
      </c>
      <c r="GU66" s="47">
        <f t="shared" si="194"/>
        <v>0</v>
      </c>
      <c r="GV66" s="47">
        <f t="shared" si="195"/>
        <v>0</v>
      </c>
      <c r="GW66" s="47">
        <f t="shared" si="196"/>
        <v>0</v>
      </c>
      <c r="GX66" s="47">
        <f t="shared" si="197"/>
        <v>0</v>
      </c>
      <c r="GY66" s="47">
        <f t="shared" si="198"/>
        <v>0</v>
      </c>
      <c r="GZ66" s="47">
        <f t="shared" si="199"/>
        <v>0</v>
      </c>
      <c r="HA66" s="47">
        <f t="shared" si="200"/>
        <v>0</v>
      </c>
      <c r="HB66" s="47">
        <f t="shared" si="201"/>
        <v>0</v>
      </c>
      <c r="HC66" s="47">
        <f t="shared" si="202"/>
        <v>0</v>
      </c>
      <c r="HD66" s="47">
        <f t="shared" si="203"/>
        <v>0</v>
      </c>
      <c r="HE66" s="48">
        <f t="shared" si="204"/>
        <v>0</v>
      </c>
      <c r="HF66" s="47">
        <f t="shared" si="205"/>
        <v>0</v>
      </c>
      <c r="HG66" s="47">
        <f t="shared" si="206"/>
        <v>0</v>
      </c>
      <c r="HH66" s="46">
        <f t="shared" si="207"/>
        <v>0</v>
      </c>
      <c r="HI66" s="47">
        <f t="shared" si="208"/>
        <v>0</v>
      </c>
      <c r="HJ66" s="47">
        <f t="shared" si="209"/>
        <v>0</v>
      </c>
      <c r="HK66" s="47">
        <f t="shared" si="210"/>
        <v>0</v>
      </c>
      <c r="HL66" s="47">
        <f t="shared" si="211"/>
        <v>0</v>
      </c>
      <c r="HM66" s="47">
        <f t="shared" si="212"/>
        <v>0</v>
      </c>
      <c r="HN66" s="47">
        <f t="shared" si="213"/>
        <v>0</v>
      </c>
      <c r="HO66" s="47">
        <f t="shared" si="214"/>
        <v>0</v>
      </c>
      <c r="HP66" s="47">
        <f t="shared" si="215"/>
        <v>0</v>
      </c>
      <c r="HQ66" s="47">
        <f t="shared" si="216"/>
        <v>0</v>
      </c>
      <c r="HR66" s="47">
        <f t="shared" si="217"/>
        <v>0</v>
      </c>
      <c r="HS66" s="47">
        <f t="shared" si="218"/>
        <v>0</v>
      </c>
      <c r="HT66" s="47">
        <f t="shared" si="219"/>
        <v>0</v>
      </c>
      <c r="HU66" s="47">
        <f t="shared" si="220"/>
        <v>0</v>
      </c>
      <c r="HV66" s="47">
        <f t="shared" si="221"/>
        <v>0</v>
      </c>
      <c r="HW66" s="47">
        <f t="shared" si="222"/>
        <v>0</v>
      </c>
      <c r="HX66" s="47">
        <f t="shared" si="223"/>
        <v>0</v>
      </c>
      <c r="HY66" s="47">
        <f t="shared" si="224"/>
        <v>0</v>
      </c>
      <c r="HZ66" s="47">
        <f t="shared" si="225"/>
        <v>0</v>
      </c>
      <c r="IA66" s="48">
        <f t="shared" si="226"/>
        <v>0</v>
      </c>
      <c r="IB66" s="47">
        <f t="shared" si="227"/>
        <v>0</v>
      </c>
      <c r="IC66" s="47">
        <f t="shared" si="228"/>
        <v>0</v>
      </c>
      <c r="ID66" s="46">
        <f t="shared" si="229"/>
        <v>0</v>
      </c>
      <c r="IE66" s="47">
        <f t="shared" si="230"/>
        <v>0</v>
      </c>
      <c r="IF66" s="47">
        <f t="shared" si="231"/>
        <v>0</v>
      </c>
      <c r="IG66" s="47">
        <f t="shared" si="232"/>
        <v>0</v>
      </c>
      <c r="IH66" s="47">
        <f t="shared" si="233"/>
        <v>0</v>
      </c>
      <c r="II66" s="47">
        <f t="shared" si="234"/>
        <v>0</v>
      </c>
      <c r="IJ66" s="47">
        <f t="shared" si="235"/>
        <v>0</v>
      </c>
      <c r="IK66" s="47">
        <f t="shared" si="236"/>
        <v>0</v>
      </c>
      <c r="IL66" s="47">
        <f t="shared" si="237"/>
        <v>0</v>
      </c>
      <c r="IM66" s="47">
        <f t="shared" si="238"/>
        <v>0</v>
      </c>
      <c r="IN66" s="47">
        <f t="shared" si="239"/>
        <v>0</v>
      </c>
      <c r="IO66" s="47">
        <f t="shared" si="240"/>
        <v>0</v>
      </c>
      <c r="IP66" s="47">
        <f t="shared" si="241"/>
        <v>0</v>
      </c>
      <c r="IQ66" s="47">
        <f t="shared" si="242"/>
        <v>0</v>
      </c>
      <c r="IR66" s="47">
        <f t="shared" si="243"/>
        <v>0</v>
      </c>
      <c r="IS66" s="47">
        <f t="shared" si="244"/>
        <v>0</v>
      </c>
      <c r="IT66" s="47">
        <f t="shared" si="245"/>
        <v>0</v>
      </c>
      <c r="IU66" s="47">
        <f t="shared" si="246"/>
        <v>0</v>
      </c>
      <c r="IV66" s="47">
        <f t="shared" si="247"/>
        <v>0</v>
      </c>
      <c r="IW66" s="48">
        <f t="shared" si="248"/>
        <v>0</v>
      </c>
      <c r="IX66" s="47">
        <f t="shared" si="249"/>
        <v>0</v>
      </c>
      <c r="IY66" s="47">
        <f t="shared" si="250"/>
        <v>0</v>
      </c>
      <c r="IZ66" s="46">
        <f t="shared" si="251"/>
        <v>0</v>
      </c>
      <c r="JA66" s="47">
        <f t="shared" si="252"/>
        <v>0</v>
      </c>
      <c r="JB66" s="47">
        <f t="shared" si="253"/>
        <v>0</v>
      </c>
      <c r="JC66" s="47">
        <f t="shared" si="254"/>
        <v>0</v>
      </c>
      <c r="JD66" s="47">
        <f t="shared" si="255"/>
        <v>0</v>
      </c>
      <c r="JE66" s="47">
        <f t="shared" si="256"/>
        <v>0</v>
      </c>
      <c r="JF66" s="47">
        <f t="shared" si="257"/>
        <v>0</v>
      </c>
      <c r="JG66" s="47">
        <f t="shared" si="258"/>
        <v>0</v>
      </c>
      <c r="JH66" s="47">
        <f t="shared" si="259"/>
        <v>0</v>
      </c>
      <c r="JI66" s="47">
        <f t="shared" si="260"/>
        <v>0</v>
      </c>
      <c r="JJ66" s="47">
        <f t="shared" si="261"/>
        <v>0</v>
      </c>
      <c r="JK66" s="47">
        <f t="shared" si="262"/>
        <v>0</v>
      </c>
      <c r="JL66" s="47">
        <f t="shared" si="263"/>
        <v>0</v>
      </c>
      <c r="JM66" s="47">
        <f t="shared" si="264"/>
        <v>0</v>
      </c>
      <c r="JN66" s="47">
        <f t="shared" si="265"/>
        <v>0</v>
      </c>
      <c r="JO66" s="47">
        <f t="shared" si="266"/>
        <v>0</v>
      </c>
      <c r="JP66" s="47">
        <f t="shared" si="267"/>
        <v>0</v>
      </c>
      <c r="JQ66" s="47">
        <f t="shared" si="268"/>
        <v>0</v>
      </c>
      <c r="JR66" s="47">
        <f t="shared" si="269"/>
        <v>0</v>
      </c>
      <c r="JS66" s="48">
        <f t="shared" si="270"/>
        <v>0</v>
      </c>
      <c r="JT66" s="46">
        <f t="shared" si="271"/>
        <v>0</v>
      </c>
      <c r="JU66" s="48">
        <f t="shared" si="272"/>
        <v>0</v>
      </c>
    </row>
    <row r="67" spans="1:281" x14ac:dyDescent="0.25">
      <c r="A67" s="152"/>
      <c r="B67" s="386"/>
      <c r="C67" s="377"/>
      <c r="D67" s="378"/>
      <c r="E67" s="378"/>
      <c r="F67" s="378"/>
      <c r="G67" s="431"/>
      <c r="H67" s="397"/>
      <c r="I67" s="397"/>
      <c r="J67" s="97"/>
      <c r="K67" s="122">
        <f t="shared" si="273"/>
        <v>0</v>
      </c>
      <c r="L67" s="313">
        <f t="shared" si="274"/>
        <v>0</v>
      </c>
      <c r="M67" s="46">
        <f t="shared" si="275"/>
        <v>0</v>
      </c>
      <c r="N67" s="90">
        <f t="shared" si="64"/>
        <v>0</v>
      </c>
      <c r="O67" s="90">
        <f t="shared" si="65"/>
        <v>0</v>
      </c>
      <c r="P67" s="90">
        <f t="shared" si="66"/>
        <v>0</v>
      </c>
      <c r="Q67" s="90">
        <f t="shared" si="67"/>
        <v>0</v>
      </c>
      <c r="R67" s="408">
        <f t="shared" ref="R67:R98" si="277">MONTH(A67)</f>
        <v>1</v>
      </c>
      <c r="S67" s="46">
        <f t="shared" si="3"/>
        <v>0</v>
      </c>
      <c r="T67" s="47">
        <f t="shared" si="4"/>
        <v>0</v>
      </c>
      <c r="U67" s="47">
        <f t="shared" si="5"/>
        <v>0</v>
      </c>
      <c r="V67" s="47">
        <f t="shared" si="6"/>
        <v>0</v>
      </c>
      <c r="W67" s="47">
        <f t="shared" si="7"/>
        <v>0</v>
      </c>
      <c r="X67" s="47">
        <f t="shared" si="8"/>
        <v>0</v>
      </c>
      <c r="Y67" s="47">
        <f t="shared" si="9"/>
        <v>0</v>
      </c>
      <c r="Z67" s="47">
        <f t="shared" si="10"/>
        <v>0</v>
      </c>
      <c r="AA67" s="47">
        <f t="shared" si="11"/>
        <v>0</v>
      </c>
      <c r="AB67" s="47">
        <f t="shared" si="12"/>
        <v>0</v>
      </c>
      <c r="AC67" s="47">
        <f t="shared" si="13"/>
        <v>0</v>
      </c>
      <c r="AD67" s="47">
        <f t="shared" si="14"/>
        <v>0</v>
      </c>
      <c r="AE67" s="47">
        <f t="shared" si="15"/>
        <v>0</v>
      </c>
      <c r="AF67" s="47">
        <f t="shared" si="16"/>
        <v>0</v>
      </c>
      <c r="AG67" s="47">
        <f t="shared" si="17"/>
        <v>0</v>
      </c>
      <c r="AH67" s="47">
        <f t="shared" si="18"/>
        <v>0</v>
      </c>
      <c r="AI67" s="47">
        <f t="shared" si="19"/>
        <v>0</v>
      </c>
      <c r="AJ67" s="47">
        <f t="shared" si="20"/>
        <v>0</v>
      </c>
      <c r="AK67" s="47">
        <f t="shared" si="21"/>
        <v>0</v>
      </c>
      <c r="AL67" s="48">
        <f t="shared" si="22"/>
        <v>0</v>
      </c>
      <c r="AM67" s="47">
        <f t="shared" si="69"/>
        <v>0</v>
      </c>
      <c r="AN67" s="47">
        <f t="shared" si="70"/>
        <v>0</v>
      </c>
      <c r="AO67" s="46">
        <f t="shared" si="23"/>
        <v>0</v>
      </c>
      <c r="AP67" s="47">
        <f t="shared" si="24"/>
        <v>0</v>
      </c>
      <c r="AQ67" s="47">
        <f t="shared" si="25"/>
        <v>0</v>
      </c>
      <c r="AR67" s="47">
        <f t="shared" si="26"/>
        <v>0</v>
      </c>
      <c r="AS67" s="47">
        <f t="shared" si="27"/>
        <v>0</v>
      </c>
      <c r="AT67" s="47">
        <f t="shared" si="28"/>
        <v>0</v>
      </c>
      <c r="AU67" s="47">
        <f t="shared" si="29"/>
        <v>0</v>
      </c>
      <c r="AV67" s="47">
        <f t="shared" si="30"/>
        <v>0</v>
      </c>
      <c r="AW67" s="47">
        <f t="shared" si="31"/>
        <v>0</v>
      </c>
      <c r="AX67" s="47">
        <f t="shared" si="32"/>
        <v>0</v>
      </c>
      <c r="AY67" s="47">
        <f t="shared" si="33"/>
        <v>0</v>
      </c>
      <c r="AZ67" s="47">
        <f t="shared" si="34"/>
        <v>0</v>
      </c>
      <c r="BA67" s="47">
        <f t="shared" si="35"/>
        <v>0</v>
      </c>
      <c r="BB67" s="47">
        <f t="shared" si="36"/>
        <v>0</v>
      </c>
      <c r="BC67" s="47">
        <f t="shared" si="37"/>
        <v>0</v>
      </c>
      <c r="BD67" s="47">
        <f t="shared" si="38"/>
        <v>0</v>
      </c>
      <c r="BE67" s="47">
        <f t="shared" si="39"/>
        <v>0</v>
      </c>
      <c r="BF67" s="47">
        <f t="shared" si="40"/>
        <v>0</v>
      </c>
      <c r="BG67" s="48">
        <f t="shared" si="41"/>
        <v>0</v>
      </c>
      <c r="BH67" s="47">
        <f t="shared" si="71"/>
        <v>0</v>
      </c>
      <c r="BI67" s="47">
        <f t="shared" si="72"/>
        <v>0</v>
      </c>
      <c r="BJ67" s="46">
        <f t="shared" si="42"/>
        <v>0</v>
      </c>
      <c r="BK67" s="47">
        <f t="shared" si="43"/>
        <v>0</v>
      </c>
      <c r="BL67" s="47">
        <f t="shared" si="44"/>
        <v>0</v>
      </c>
      <c r="BM67" s="47">
        <f t="shared" si="45"/>
        <v>0</v>
      </c>
      <c r="BN67" s="47">
        <f t="shared" si="46"/>
        <v>0</v>
      </c>
      <c r="BO67" s="47">
        <f t="shared" si="47"/>
        <v>0</v>
      </c>
      <c r="BP67" s="47">
        <f t="shared" si="48"/>
        <v>0</v>
      </c>
      <c r="BQ67" s="47">
        <f t="shared" si="49"/>
        <v>0</v>
      </c>
      <c r="BR67" s="47">
        <f t="shared" si="50"/>
        <v>0</v>
      </c>
      <c r="BS67" s="47">
        <f t="shared" si="51"/>
        <v>0</v>
      </c>
      <c r="BT67" s="47">
        <f t="shared" si="52"/>
        <v>0</v>
      </c>
      <c r="BU67" s="47">
        <f t="shared" si="53"/>
        <v>0</v>
      </c>
      <c r="BV67" s="47">
        <f t="shared" si="54"/>
        <v>0</v>
      </c>
      <c r="BW67" s="47">
        <f t="shared" si="55"/>
        <v>0</v>
      </c>
      <c r="BX67" s="47">
        <f t="shared" si="56"/>
        <v>0</v>
      </c>
      <c r="BY67" s="47">
        <f t="shared" si="57"/>
        <v>0</v>
      </c>
      <c r="BZ67" s="47">
        <f t="shared" si="58"/>
        <v>0</v>
      </c>
      <c r="CA67" s="47">
        <f t="shared" si="59"/>
        <v>0</v>
      </c>
      <c r="CB67" s="47">
        <f t="shared" si="60"/>
        <v>0</v>
      </c>
      <c r="CC67" s="48">
        <f t="shared" si="61"/>
        <v>0</v>
      </c>
      <c r="CD67" s="47">
        <f t="shared" si="73"/>
        <v>0</v>
      </c>
      <c r="CE67" s="47">
        <f t="shared" si="74"/>
        <v>0</v>
      </c>
      <c r="CF67" s="46">
        <f t="shared" si="75"/>
        <v>0</v>
      </c>
      <c r="CG67" s="47">
        <f t="shared" si="76"/>
        <v>0</v>
      </c>
      <c r="CH67" s="47">
        <f t="shared" si="77"/>
        <v>0</v>
      </c>
      <c r="CI67" s="47">
        <f t="shared" si="78"/>
        <v>0</v>
      </c>
      <c r="CJ67" s="47">
        <f t="shared" si="79"/>
        <v>0</v>
      </c>
      <c r="CK67" s="47">
        <f t="shared" si="80"/>
        <v>0</v>
      </c>
      <c r="CL67" s="47">
        <f t="shared" si="81"/>
        <v>0</v>
      </c>
      <c r="CM67" s="47">
        <f t="shared" si="82"/>
        <v>0</v>
      </c>
      <c r="CN67" s="47">
        <f t="shared" si="83"/>
        <v>0</v>
      </c>
      <c r="CO67" s="47">
        <f t="shared" si="84"/>
        <v>0</v>
      </c>
      <c r="CP67" s="47">
        <f t="shared" si="85"/>
        <v>0</v>
      </c>
      <c r="CQ67" s="47">
        <f t="shared" si="86"/>
        <v>0</v>
      </c>
      <c r="CR67" s="47">
        <f t="shared" si="87"/>
        <v>0</v>
      </c>
      <c r="CS67" s="47">
        <f t="shared" si="88"/>
        <v>0</v>
      </c>
      <c r="CT67" s="47">
        <f t="shared" si="89"/>
        <v>0</v>
      </c>
      <c r="CU67" s="47">
        <f t="shared" si="90"/>
        <v>0</v>
      </c>
      <c r="CV67" s="47">
        <f t="shared" si="91"/>
        <v>0</v>
      </c>
      <c r="CW67" s="47">
        <f t="shared" si="92"/>
        <v>0</v>
      </c>
      <c r="CX67" s="47">
        <f t="shared" si="93"/>
        <v>0</v>
      </c>
      <c r="CY67" s="48">
        <f t="shared" si="94"/>
        <v>0</v>
      </c>
      <c r="CZ67" s="47">
        <f t="shared" si="95"/>
        <v>0</v>
      </c>
      <c r="DA67" s="47">
        <f t="shared" si="96"/>
        <v>0</v>
      </c>
      <c r="DB67" s="46">
        <f t="shared" si="97"/>
        <v>0</v>
      </c>
      <c r="DC67" s="47">
        <f t="shared" si="98"/>
        <v>0</v>
      </c>
      <c r="DD67" s="47">
        <f t="shared" si="99"/>
        <v>0</v>
      </c>
      <c r="DE67" s="47">
        <f t="shared" si="100"/>
        <v>0</v>
      </c>
      <c r="DF67" s="47">
        <f t="shared" si="101"/>
        <v>0</v>
      </c>
      <c r="DG67" s="47">
        <f t="shared" si="102"/>
        <v>0</v>
      </c>
      <c r="DH67" s="47">
        <f t="shared" si="103"/>
        <v>0</v>
      </c>
      <c r="DI67" s="47">
        <f t="shared" si="104"/>
        <v>0</v>
      </c>
      <c r="DJ67" s="47">
        <f t="shared" si="105"/>
        <v>0</v>
      </c>
      <c r="DK67" s="47">
        <f t="shared" si="106"/>
        <v>0</v>
      </c>
      <c r="DL67" s="47">
        <f t="shared" si="107"/>
        <v>0</v>
      </c>
      <c r="DM67" s="47">
        <f t="shared" si="108"/>
        <v>0</v>
      </c>
      <c r="DN67" s="47">
        <f t="shared" si="109"/>
        <v>0</v>
      </c>
      <c r="DO67" s="47">
        <f t="shared" si="110"/>
        <v>0</v>
      </c>
      <c r="DP67" s="47">
        <f t="shared" si="111"/>
        <v>0</v>
      </c>
      <c r="DQ67" s="47">
        <f t="shared" si="112"/>
        <v>0</v>
      </c>
      <c r="DR67" s="47">
        <f t="shared" si="113"/>
        <v>0</v>
      </c>
      <c r="DS67" s="47">
        <f t="shared" si="114"/>
        <v>0</v>
      </c>
      <c r="DT67" s="47">
        <f t="shared" si="115"/>
        <v>0</v>
      </c>
      <c r="DU67" s="48">
        <f t="shared" si="116"/>
        <v>0</v>
      </c>
      <c r="DV67" s="47">
        <f t="shared" si="117"/>
        <v>0</v>
      </c>
      <c r="DW67" s="47">
        <f t="shared" si="118"/>
        <v>0</v>
      </c>
      <c r="DX67" s="46">
        <f t="shared" si="119"/>
        <v>0</v>
      </c>
      <c r="DY67" s="47">
        <f t="shared" si="120"/>
        <v>0</v>
      </c>
      <c r="DZ67" s="47">
        <f t="shared" si="121"/>
        <v>0</v>
      </c>
      <c r="EA67" s="47">
        <f t="shared" si="122"/>
        <v>0</v>
      </c>
      <c r="EB67" s="47">
        <f t="shared" si="123"/>
        <v>0</v>
      </c>
      <c r="EC67" s="47">
        <f t="shared" si="124"/>
        <v>0</v>
      </c>
      <c r="ED67" s="47">
        <f t="shared" si="125"/>
        <v>0</v>
      </c>
      <c r="EE67" s="47">
        <f t="shared" si="126"/>
        <v>0</v>
      </c>
      <c r="EF67" s="47">
        <f t="shared" si="127"/>
        <v>0</v>
      </c>
      <c r="EG67" s="47">
        <f t="shared" si="128"/>
        <v>0</v>
      </c>
      <c r="EH67" s="47">
        <f t="shared" si="129"/>
        <v>0</v>
      </c>
      <c r="EI67" s="47">
        <f t="shared" si="130"/>
        <v>0</v>
      </c>
      <c r="EJ67" s="47">
        <f t="shared" si="131"/>
        <v>0</v>
      </c>
      <c r="EK67" s="47">
        <f t="shared" si="132"/>
        <v>0</v>
      </c>
      <c r="EL67" s="47">
        <f t="shared" si="133"/>
        <v>0</v>
      </c>
      <c r="EM67" s="47">
        <f t="shared" si="134"/>
        <v>0</v>
      </c>
      <c r="EN67" s="47">
        <f t="shared" si="135"/>
        <v>0</v>
      </c>
      <c r="EO67" s="47">
        <f t="shared" si="136"/>
        <v>0</v>
      </c>
      <c r="EP67" s="47">
        <f t="shared" si="137"/>
        <v>0</v>
      </c>
      <c r="EQ67" s="48">
        <f t="shared" si="138"/>
        <v>0</v>
      </c>
      <c r="ER67" s="47">
        <f t="shared" si="139"/>
        <v>0</v>
      </c>
      <c r="ES67" s="47">
        <f t="shared" si="140"/>
        <v>0</v>
      </c>
      <c r="ET67" s="46">
        <f t="shared" si="141"/>
        <v>0</v>
      </c>
      <c r="EU67" s="47">
        <f t="shared" si="142"/>
        <v>0</v>
      </c>
      <c r="EV67" s="47">
        <f t="shared" si="143"/>
        <v>0</v>
      </c>
      <c r="EW67" s="47">
        <f t="shared" si="144"/>
        <v>0</v>
      </c>
      <c r="EX67" s="47">
        <f t="shared" si="145"/>
        <v>0</v>
      </c>
      <c r="EY67" s="47">
        <f t="shared" si="146"/>
        <v>0</v>
      </c>
      <c r="EZ67" s="47">
        <f t="shared" si="147"/>
        <v>0</v>
      </c>
      <c r="FA67" s="47">
        <f t="shared" si="148"/>
        <v>0</v>
      </c>
      <c r="FB67" s="47">
        <f t="shared" si="149"/>
        <v>0</v>
      </c>
      <c r="FC67" s="47">
        <f t="shared" si="150"/>
        <v>0</v>
      </c>
      <c r="FD67" s="47">
        <f t="shared" si="151"/>
        <v>0</v>
      </c>
      <c r="FE67" s="47">
        <f t="shared" si="152"/>
        <v>0</v>
      </c>
      <c r="FF67" s="47">
        <f t="shared" si="153"/>
        <v>0</v>
      </c>
      <c r="FG67" s="47">
        <f t="shared" si="154"/>
        <v>0</v>
      </c>
      <c r="FH67" s="47">
        <f t="shared" si="155"/>
        <v>0</v>
      </c>
      <c r="FI67" s="47">
        <f t="shared" si="156"/>
        <v>0</v>
      </c>
      <c r="FJ67" s="47">
        <f t="shared" si="157"/>
        <v>0</v>
      </c>
      <c r="FK67" s="47">
        <f t="shared" si="158"/>
        <v>0</v>
      </c>
      <c r="FL67" s="47">
        <f t="shared" si="159"/>
        <v>0</v>
      </c>
      <c r="FM67" s="48">
        <f t="shared" si="160"/>
        <v>0</v>
      </c>
      <c r="FN67" s="47">
        <f t="shared" si="161"/>
        <v>0</v>
      </c>
      <c r="FO67" s="47">
        <f t="shared" si="162"/>
        <v>0</v>
      </c>
      <c r="FP67" s="46">
        <f t="shared" si="163"/>
        <v>0</v>
      </c>
      <c r="FQ67" s="47">
        <f t="shared" si="164"/>
        <v>0</v>
      </c>
      <c r="FR67" s="47">
        <f t="shared" si="165"/>
        <v>0</v>
      </c>
      <c r="FS67" s="47">
        <f t="shared" si="166"/>
        <v>0</v>
      </c>
      <c r="FT67" s="47">
        <f t="shared" si="167"/>
        <v>0</v>
      </c>
      <c r="FU67" s="47">
        <f t="shared" si="168"/>
        <v>0</v>
      </c>
      <c r="FV67" s="47">
        <f t="shared" si="169"/>
        <v>0</v>
      </c>
      <c r="FW67" s="47">
        <f t="shared" si="170"/>
        <v>0</v>
      </c>
      <c r="FX67" s="47">
        <f t="shared" si="171"/>
        <v>0</v>
      </c>
      <c r="FY67" s="47">
        <f t="shared" si="172"/>
        <v>0</v>
      </c>
      <c r="FZ67" s="47">
        <f t="shared" si="173"/>
        <v>0</v>
      </c>
      <c r="GA67" s="47">
        <f t="shared" si="174"/>
        <v>0</v>
      </c>
      <c r="GB67" s="47">
        <f t="shared" si="175"/>
        <v>0</v>
      </c>
      <c r="GC67" s="47">
        <f t="shared" si="176"/>
        <v>0</v>
      </c>
      <c r="GD67" s="47">
        <f t="shared" si="177"/>
        <v>0</v>
      </c>
      <c r="GE67" s="47">
        <f t="shared" si="178"/>
        <v>0</v>
      </c>
      <c r="GF67" s="47">
        <f t="shared" si="179"/>
        <v>0</v>
      </c>
      <c r="GG67" s="47">
        <f t="shared" si="180"/>
        <v>0</v>
      </c>
      <c r="GH67" s="47">
        <f t="shared" si="181"/>
        <v>0</v>
      </c>
      <c r="GI67" s="48">
        <f t="shared" si="182"/>
        <v>0</v>
      </c>
      <c r="GJ67" s="47">
        <f t="shared" si="183"/>
        <v>0</v>
      </c>
      <c r="GK67" s="47">
        <f t="shared" si="184"/>
        <v>0</v>
      </c>
      <c r="GL67" s="46">
        <f t="shared" si="185"/>
        <v>0</v>
      </c>
      <c r="GM67" s="47">
        <f t="shared" si="186"/>
        <v>0</v>
      </c>
      <c r="GN67" s="47">
        <f t="shared" si="187"/>
        <v>0</v>
      </c>
      <c r="GO67" s="47">
        <f t="shared" si="188"/>
        <v>0</v>
      </c>
      <c r="GP67" s="47">
        <f t="shared" si="189"/>
        <v>0</v>
      </c>
      <c r="GQ67" s="47">
        <f t="shared" si="190"/>
        <v>0</v>
      </c>
      <c r="GR67" s="47">
        <f t="shared" si="191"/>
        <v>0</v>
      </c>
      <c r="GS67" s="47">
        <f t="shared" si="192"/>
        <v>0</v>
      </c>
      <c r="GT67" s="47">
        <f t="shared" si="193"/>
        <v>0</v>
      </c>
      <c r="GU67" s="47">
        <f t="shared" si="194"/>
        <v>0</v>
      </c>
      <c r="GV67" s="47">
        <f t="shared" si="195"/>
        <v>0</v>
      </c>
      <c r="GW67" s="47">
        <f t="shared" si="196"/>
        <v>0</v>
      </c>
      <c r="GX67" s="47">
        <f t="shared" si="197"/>
        <v>0</v>
      </c>
      <c r="GY67" s="47">
        <f t="shared" si="198"/>
        <v>0</v>
      </c>
      <c r="GZ67" s="47">
        <f t="shared" si="199"/>
        <v>0</v>
      </c>
      <c r="HA67" s="47">
        <f t="shared" si="200"/>
        <v>0</v>
      </c>
      <c r="HB67" s="47">
        <f t="shared" si="201"/>
        <v>0</v>
      </c>
      <c r="HC67" s="47">
        <f t="shared" si="202"/>
        <v>0</v>
      </c>
      <c r="HD67" s="47">
        <f t="shared" si="203"/>
        <v>0</v>
      </c>
      <c r="HE67" s="48">
        <f t="shared" si="204"/>
        <v>0</v>
      </c>
      <c r="HF67" s="47">
        <f t="shared" si="205"/>
        <v>0</v>
      </c>
      <c r="HG67" s="47">
        <f t="shared" si="206"/>
        <v>0</v>
      </c>
      <c r="HH67" s="46">
        <f t="shared" si="207"/>
        <v>0</v>
      </c>
      <c r="HI67" s="47">
        <f t="shared" si="208"/>
        <v>0</v>
      </c>
      <c r="HJ67" s="47">
        <f t="shared" si="209"/>
        <v>0</v>
      </c>
      <c r="HK67" s="47">
        <f t="shared" si="210"/>
        <v>0</v>
      </c>
      <c r="HL67" s="47">
        <f t="shared" si="211"/>
        <v>0</v>
      </c>
      <c r="HM67" s="47">
        <f t="shared" si="212"/>
        <v>0</v>
      </c>
      <c r="HN67" s="47">
        <f t="shared" si="213"/>
        <v>0</v>
      </c>
      <c r="HO67" s="47">
        <f t="shared" si="214"/>
        <v>0</v>
      </c>
      <c r="HP67" s="47">
        <f t="shared" si="215"/>
        <v>0</v>
      </c>
      <c r="HQ67" s="47">
        <f t="shared" si="216"/>
        <v>0</v>
      </c>
      <c r="HR67" s="47">
        <f t="shared" si="217"/>
        <v>0</v>
      </c>
      <c r="HS67" s="47">
        <f t="shared" si="218"/>
        <v>0</v>
      </c>
      <c r="HT67" s="47">
        <f t="shared" si="219"/>
        <v>0</v>
      </c>
      <c r="HU67" s="47">
        <f t="shared" si="220"/>
        <v>0</v>
      </c>
      <c r="HV67" s="47">
        <f t="shared" si="221"/>
        <v>0</v>
      </c>
      <c r="HW67" s="47">
        <f t="shared" si="222"/>
        <v>0</v>
      </c>
      <c r="HX67" s="47">
        <f t="shared" si="223"/>
        <v>0</v>
      </c>
      <c r="HY67" s="47">
        <f t="shared" si="224"/>
        <v>0</v>
      </c>
      <c r="HZ67" s="47">
        <f t="shared" si="225"/>
        <v>0</v>
      </c>
      <c r="IA67" s="48">
        <f t="shared" si="226"/>
        <v>0</v>
      </c>
      <c r="IB67" s="47">
        <f t="shared" si="227"/>
        <v>0</v>
      </c>
      <c r="IC67" s="47">
        <f t="shared" si="228"/>
        <v>0</v>
      </c>
      <c r="ID67" s="46">
        <f t="shared" si="229"/>
        <v>0</v>
      </c>
      <c r="IE67" s="47">
        <f t="shared" si="230"/>
        <v>0</v>
      </c>
      <c r="IF67" s="47">
        <f t="shared" si="231"/>
        <v>0</v>
      </c>
      <c r="IG67" s="47">
        <f t="shared" si="232"/>
        <v>0</v>
      </c>
      <c r="IH67" s="47">
        <f t="shared" si="233"/>
        <v>0</v>
      </c>
      <c r="II67" s="47">
        <f t="shared" si="234"/>
        <v>0</v>
      </c>
      <c r="IJ67" s="47">
        <f t="shared" si="235"/>
        <v>0</v>
      </c>
      <c r="IK67" s="47">
        <f t="shared" si="236"/>
        <v>0</v>
      </c>
      <c r="IL67" s="47">
        <f t="shared" si="237"/>
        <v>0</v>
      </c>
      <c r="IM67" s="47">
        <f t="shared" si="238"/>
        <v>0</v>
      </c>
      <c r="IN67" s="47">
        <f t="shared" si="239"/>
        <v>0</v>
      </c>
      <c r="IO67" s="47">
        <f t="shared" si="240"/>
        <v>0</v>
      </c>
      <c r="IP67" s="47">
        <f t="shared" si="241"/>
        <v>0</v>
      </c>
      <c r="IQ67" s="47">
        <f t="shared" si="242"/>
        <v>0</v>
      </c>
      <c r="IR67" s="47">
        <f t="shared" si="243"/>
        <v>0</v>
      </c>
      <c r="IS67" s="47">
        <f t="shared" si="244"/>
        <v>0</v>
      </c>
      <c r="IT67" s="47">
        <f t="shared" si="245"/>
        <v>0</v>
      </c>
      <c r="IU67" s="47">
        <f t="shared" si="246"/>
        <v>0</v>
      </c>
      <c r="IV67" s="47">
        <f t="shared" si="247"/>
        <v>0</v>
      </c>
      <c r="IW67" s="48">
        <f t="shared" si="248"/>
        <v>0</v>
      </c>
      <c r="IX67" s="47">
        <f t="shared" si="249"/>
        <v>0</v>
      </c>
      <c r="IY67" s="47">
        <f t="shared" si="250"/>
        <v>0</v>
      </c>
      <c r="IZ67" s="46">
        <f t="shared" si="251"/>
        <v>0</v>
      </c>
      <c r="JA67" s="47">
        <f t="shared" si="252"/>
        <v>0</v>
      </c>
      <c r="JB67" s="47">
        <f t="shared" si="253"/>
        <v>0</v>
      </c>
      <c r="JC67" s="47">
        <f t="shared" si="254"/>
        <v>0</v>
      </c>
      <c r="JD67" s="47">
        <f t="shared" si="255"/>
        <v>0</v>
      </c>
      <c r="JE67" s="47">
        <f t="shared" si="256"/>
        <v>0</v>
      </c>
      <c r="JF67" s="47">
        <f t="shared" si="257"/>
        <v>0</v>
      </c>
      <c r="JG67" s="47">
        <f t="shared" si="258"/>
        <v>0</v>
      </c>
      <c r="JH67" s="47">
        <f t="shared" si="259"/>
        <v>0</v>
      </c>
      <c r="JI67" s="47">
        <f t="shared" si="260"/>
        <v>0</v>
      </c>
      <c r="JJ67" s="47">
        <f t="shared" si="261"/>
        <v>0</v>
      </c>
      <c r="JK67" s="47">
        <f t="shared" si="262"/>
        <v>0</v>
      </c>
      <c r="JL67" s="47">
        <f t="shared" si="263"/>
        <v>0</v>
      </c>
      <c r="JM67" s="47">
        <f t="shared" si="264"/>
        <v>0</v>
      </c>
      <c r="JN67" s="47">
        <f t="shared" si="265"/>
        <v>0</v>
      </c>
      <c r="JO67" s="47">
        <f t="shared" si="266"/>
        <v>0</v>
      </c>
      <c r="JP67" s="47">
        <f t="shared" si="267"/>
        <v>0</v>
      </c>
      <c r="JQ67" s="47">
        <f t="shared" si="268"/>
        <v>0</v>
      </c>
      <c r="JR67" s="47">
        <f t="shared" si="269"/>
        <v>0</v>
      </c>
      <c r="JS67" s="48">
        <f t="shared" si="270"/>
        <v>0</v>
      </c>
      <c r="JT67" s="46">
        <f t="shared" si="271"/>
        <v>0</v>
      </c>
      <c r="JU67" s="48">
        <f t="shared" si="272"/>
        <v>0</v>
      </c>
    </row>
    <row r="68" spans="1:281" x14ac:dyDescent="0.25">
      <c r="A68" s="152"/>
      <c r="B68" s="386"/>
      <c r="C68" s="377"/>
      <c r="D68" s="378"/>
      <c r="E68" s="378"/>
      <c r="F68" s="378"/>
      <c r="G68" s="379"/>
      <c r="H68" s="397"/>
      <c r="I68" s="397"/>
      <c r="J68" s="97"/>
      <c r="K68" s="122">
        <f t="shared" si="273"/>
        <v>0</v>
      </c>
      <c r="L68" s="313">
        <f t="shared" si="274"/>
        <v>0</v>
      </c>
      <c r="M68" s="46">
        <f t="shared" si="275"/>
        <v>0</v>
      </c>
      <c r="N68" s="90">
        <f t="shared" si="64"/>
        <v>0</v>
      </c>
      <c r="O68" s="90">
        <f t="shared" si="65"/>
        <v>0</v>
      </c>
      <c r="P68" s="90">
        <f t="shared" si="66"/>
        <v>0</v>
      </c>
      <c r="Q68" s="90">
        <f t="shared" si="67"/>
        <v>0</v>
      </c>
      <c r="R68" s="408">
        <f t="shared" si="277"/>
        <v>1</v>
      </c>
      <c r="S68" s="46">
        <f t="shared" si="3"/>
        <v>0</v>
      </c>
      <c r="T68" s="47">
        <f t="shared" si="4"/>
        <v>0</v>
      </c>
      <c r="U68" s="47">
        <f t="shared" si="5"/>
        <v>0</v>
      </c>
      <c r="V68" s="47">
        <f t="shared" si="6"/>
        <v>0</v>
      </c>
      <c r="W68" s="47">
        <f t="shared" si="7"/>
        <v>0</v>
      </c>
      <c r="X68" s="47">
        <f t="shared" si="8"/>
        <v>0</v>
      </c>
      <c r="Y68" s="47">
        <f t="shared" si="9"/>
        <v>0</v>
      </c>
      <c r="Z68" s="47">
        <f t="shared" si="10"/>
        <v>0</v>
      </c>
      <c r="AA68" s="47">
        <f t="shared" si="11"/>
        <v>0</v>
      </c>
      <c r="AB68" s="47">
        <f t="shared" si="12"/>
        <v>0</v>
      </c>
      <c r="AC68" s="47">
        <f t="shared" si="13"/>
        <v>0</v>
      </c>
      <c r="AD68" s="47">
        <f t="shared" si="14"/>
        <v>0</v>
      </c>
      <c r="AE68" s="47">
        <f t="shared" si="15"/>
        <v>0</v>
      </c>
      <c r="AF68" s="47">
        <f t="shared" si="16"/>
        <v>0</v>
      </c>
      <c r="AG68" s="47">
        <f t="shared" si="17"/>
        <v>0</v>
      </c>
      <c r="AH68" s="47">
        <f t="shared" si="18"/>
        <v>0</v>
      </c>
      <c r="AI68" s="47">
        <f t="shared" si="19"/>
        <v>0</v>
      </c>
      <c r="AJ68" s="47">
        <f t="shared" si="20"/>
        <v>0</v>
      </c>
      <c r="AK68" s="47">
        <f t="shared" si="21"/>
        <v>0</v>
      </c>
      <c r="AL68" s="48">
        <f t="shared" si="22"/>
        <v>0</v>
      </c>
      <c r="AM68" s="47">
        <f t="shared" si="69"/>
        <v>0</v>
      </c>
      <c r="AN68" s="47">
        <f t="shared" si="70"/>
        <v>0</v>
      </c>
      <c r="AO68" s="46">
        <f t="shared" si="23"/>
        <v>0</v>
      </c>
      <c r="AP68" s="47">
        <f t="shared" si="24"/>
        <v>0</v>
      </c>
      <c r="AQ68" s="47">
        <f t="shared" si="25"/>
        <v>0</v>
      </c>
      <c r="AR68" s="47">
        <f t="shared" si="26"/>
        <v>0</v>
      </c>
      <c r="AS68" s="47">
        <f t="shared" si="27"/>
        <v>0</v>
      </c>
      <c r="AT68" s="47">
        <f t="shared" si="28"/>
        <v>0</v>
      </c>
      <c r="AU68" s="47">
        <f t="shared" si="29"/>
        <v>0</v>
      </c>
      <c r="AV68" s="47">
        <f t="shared" si="30"/>
        <v>0</v>
      </c>
      <c r="AW68" s="47">
        <f t="shared" si="31"/>
        <v>0</v>
      </c>
      <c r="AX68" s="47">
        <f t="shared" si="32"/>
        <v>0</v>
      </c>
      <c r="AY68" s="47">
        <f t="shared" si="33"/>
        <v>0</v>
      </c>
      <c r="AZ68" s="47">
        <f t="shared" si="34"/>
        <v>0</v>
      </c>
      <c r="BA68" s="47">
        <f t="shared" si="35"/>
        <v>0</v>
      </c>
      <c r="BB68" s="47">
        <f t="shared" si="36"/>
        <v>0</v>
      </c>
      <c r="BC68" s="47">
        <f t="shared" si="37"/>
        <v>0</v>
      </c>
      <c r="BD68" s="47">
        <f t="shared" si="38"/>
        <v>0</v>
      </c>
      <c r="BE68" s="47">
        <f t="shared" si="39"/>
        <v>0</v>
      </c>
      <c r="BF68" s="47">
        <f t="shared" si="40"/>
        <v>0</v>
      </c>
      <c r="BG68" s="48">
        <f t="shared" si="41"/>
        <v>0</v>
      </c>
      <c r="BH68" s="47">
        <f t="shared" si="71"/>
        <v>0</v>
      </c>
      <c r="BI68" s="47">
        <f t="shared" si="72"/>
        <v>0</v>
      </c>
      <c r="BJ68" s="46">
        <f t="shared" si="42"/>
        <v>0</v>
      </c>
      <c r="BK68" s="47">
        <f t="shared" si="43"/>
        <v>0</v>
      </c>
      <c r="BL68" s="47">
        <f t="shared" si="44"/>
        <v>0</v>
      </c>
      <c r="BM68" s="47">
        <f t="shared" si="45"/>
        <v>0</v>
      </c>
      <c r="BN68" s="47">
        <f t="shared" si="46"/>
        <v>0</v>
      </c>
      <c r="BO68" s="47">
        <f t="shared" si="47"/>
        <v>0</v>
      </c>
      <c r="BP68" s="47">
        <f t="shared" si="48"/>
        <v>0</v>
      </c>
      <c r="BQ68" s="47">
        <f t="shared" si="49"/>
        <v>0</v>
      </c>
      <c r="BR68" s="47">
        <f t="shared" si="50"/>
        <v>0</v>
      </c>
      <c r="BS68" s="47">
        <f t="shared" si="51"/>
        <v>0</v>
      </c>
      <c r="BT68" s="47">
        <f t="shared" si="52"/>
        <v>0</v>
      </c>
      <c r="BU68" s="47">
        <f t="shared" si="53"/>
        <v>0</v>
      </c>
      <c r="BV68" s="47">
        <f t="shared" si="54"/>
        <v>0</v>
      </c>
      <c r="BW68" s="47">
        <f t="shared" si="55"/>
        <v>0</v>
      </c>
      <c r="BX68" s="47">
        <f t="shared" si="56"/>
        <v>0</v>
      </c>
      <c r="BY68" s="47">
        <f t="shared" si="57"/>
        <v>0</v>
      </c>
      <c r="BZ68" s="47">
        <f t="shared" si="58"/>
        <v>0</v>
      </c>
      <c r="CA68" s="47">
        <f t="shared" si="59"/>
        <v>0</v>
      </c>
      <c r="CB68" s="47">
        <f t="shared" si="60"/>
        <v>0</v>
      </c>
      <c r="CC68" s="48">
        <f t="shared" si="61"/>
        <v>0</v>
      </c>
      <c r="CD68" s="47">
        <f t="shared" si="73"/>
        <v>0</v>
      </c>
      <c r="CE68" s="47">
        <f t="shared" si="74"/>
        <v>0</v>
      </c>
      <c r="CF68" s="46">
        <f t="shared" si="75"/>
        <v>0</v>
      </c>
      <c r="CG68" s="47">
        <f t="shared" si="76"/>
        <v>0</v>
      </c>
      <c r="CH68" s="47">
        <f t="shared" si="77"/>
        <v>0</v>
      </c>
      <c r="CI68" s="47">
        <f t="shared" si="78"/>
        <v>0</v>
      </c>
      <c r="CJ68" s="47">
        <f t="shared" si="79"/>
        <v>0</v>
      </c>
      <c r="CK68" s="47">
        <f t="shared" si="80"/>
        <v>0</v>
      </c>
      <c r="CL68" s="47">
        <f t="shared" si="81"/>
        <v>0</v>
      </c>
      <c r="CM68" s="47">
        <f t="shared" si="82"/>
        <v>0</v>
      </c>
      <c r="CN68" s="47">
        <f t="shared" si="83"/>
        <v>0</v>
      </c>
      <c r="CO68" s="47">
        <f t="shared" si="84"/>
        <v>0</v>
      </c>
      <c r="CP68" s="47">
        <f t="shared" si="85"/>
        <v>0</v>
      </c>
      <c r="CQ68" s="47">
        <f t="shared" si="86"/>
        <v>0</v>
      </c>
      <c r="CR68" s="47">
        <f t="shared" si="87"/>
        <v>0</v>
      </c>
      <c r="CS68" s="47">
        <f t="shared" si="88"/>
        <v>0</v>
      </c>
      <c r="CT68" s="47">
        <f t="shared" si="89"/>
        <v>0</v>
      </c>
      <c r="CU68" s="47">
        <f t="shared" si="90"/>
        <v>0</v>
      </c>
      <c r="CV68" s="47">
        <f t="shared" si="91"/>
        <v>0</v>
      </c>
      <c r="CW68" s="47">
        <f t="shared" si="92"/>
        <v>0</v>
      </c>
      <c r="CX68" s="47">
        <f t="shared" si="93"/>
        <v>0</v>
      </c>
      <c r="CY68" s="48">
        <f t="shared" si="94"/>
        <v>0</v>
      </c>
      <c r="CZ68" s="47">
        <f t="shared" si="95"/>
        <v>0</v>
      </c>
      <c r="DA68" s="47">
        <f t="shared" si="96"/>
        <v>0</v>
      </c>
      <c r="DB68" s="46">
        <f t="shared" si="97"/>
        <v>0</v>
      </c>
      <c r="DC68" s="47">
        <f t="shared" si="98"/>
        <v>0</v>
      </c>
      <c r="DD68" s="47">
        <f t="shared" si="99"/>
        <v>0</v>
      </c>
      <c r="DE68" s="47">
        <f t="shared" si="100"/>
        <v>0</v>
      </c>
      <c r="DF68" s="47">
        <f t="shared" si="101"/>
        <v>0</v>
      </c>
      <c r="DG68" s="47">
        <f t="shared" si="102"/>
        <v>0</v>
      </c>
      <c r="DH68" s="47">
        <f t="shared" si="103"/>
        <v>0</v>
      </c>
      <c r="DI68" s="47">
        <f t="shared" si="104"/>
        <v>0</v>
      </c>
      <c r="DJ68" s="47">
        <f t="shared" si="105"/>
        <v>0</v>
      </c>
      <c r="DK68" s="47">
        <f t="shared" si="106"/>
        <v>0</v>
      </c>
      <c r="DL68" s="47">
        <f t="shared" si="107"/>
        <v>0</v>
      </c>
      <c r="DM68" s="47">
        <f t="shared" si="108"/>
        <v>0</v>
      </c>
      <c r="DN68" s="47">
        <f t="shared" si="109"/>
        <v>0</v>
      </c>
      <c r="DO68" s="47">
        <f t="shared" si="110"/>
        <v>0</v>
      </c>
      <c r="DP68" s="47">
        <f t="shared" si="111"/>
        <v>0</v>
      </c>
      <c r="DQ68" s="47">
        <f t="shared" si="112"/>
        <v>0</v>
      </c>
      <c r="DR68" s="47">
        <f t="shared" si="113"/>
        <v>0</v>
      </c>
      <c r="DS68" s="47">
        <f t="shared" si="114"/>
        <v>0</v>
      </c>
      <c r="DT68" s="47">
        <f t="shared" si="115"/>
        <v>0</v>
      </c>
      <c r="DU68" s="48">
        <f t="shared" si="116"/>
        <v>0</v>
      </c>
      <c r="DV68" s="47">
        <f t="shared" si="117"/>
        <v>0</v>
      </c>
      <c r="DW68" s="47">
        <f t="shared" si="118"/>
        <v>0</v>
      </c>
      <c r="DX68" s="46">
        <f t="shared" si="119"/>
        <v>0</v>
      </c>
      <c r="DY68" s="47">
        <f t="shared" si="120"/>
        <v>0</v>
      </c>
      <c r="DZ68" s="47">
        <f t="shared" si="121"/>
        <v>0</v>
      </c>
      <c r="EA68" s="47">
        <f t="shared" si="122"/>
        <v>0</v>
      </c>
      <c r="EB68" s="47">
        <f t="shared" si="123"/>
        <v>0</v>
      </c>
      <c r="EC68" s="47">
        <f t="shared" si="124"/>
        <v>0</v>
      </c>
      <c r="ED68" s="47">
        <f t="shared" si="125"/>
        <v>0</v>
      </c>
      <c r="EE68" s="47">
        <f t="shared" si="126"/>
        <v>0</v>
      </c>
      <c r="EF68" s="47">
        <f t="shared" si="127"/>
        <v>0</v>
      </c>
      <c r="EG68" s="47">
        <f t="shared" si="128"/>
        <v>0</v>
      </c>
      <c r="EH68" s="47">
        <f t="shared" si="129"/>
        <v>0</v>
      </c>
      <c r="EI68" s="47">
        <f t="shared" si="130"/>
        <v>0</v>
      </c>
      <c r="EJ68" s="47">
        <f t="shared" si="131"/>
        <v>0</v>
      </c>
      <c r="EK68" s="47">
        <f t="shared" si="132"/>
        <v>0</v>
      </c>
      <c r="EL68" s="47">
        <f t="shared" si="133"/>
        <v>0</v>
      </c>
      <c r="EM68" s="47">
        <f t="shared" si="134"/>
        <v>0</v>
      </c>
      <c r="EN68" s="47">
        <f t="shared" si="135"/>
        <v>0</v>
      </c>
      <c r="EO68" s="47">
        <f t="shared" si="136"/>
        <v>0</v>
      </c>
      <c r="EP68" s="47">
        <f t="shared" si="137"/>
        <v>0</v>
      </c>
      <c r="EQ68" s="48">
        <f t="shared" si="138"/>
        <v>0</v>
      </c>
      <c r="ER68" s="47">
        <f t="shared" si="139"/>
        <v>0</v>
      </c>
      <c r="ES68" s="47">
        <f t="shared" si="140"/>
        <v>0</v>
      </c>
      <c r="ET68" s="46">
        <f t="shared" si="141"/>
        <v>0</v>
      </c>
      <c r="EU68" s="47">
        <f t="shared" si="142"/>
        <v>0</v>
      </c>
      <c r="EV68" s="47">
        <f t="shared" si="143"/>
        <v>0</v>
      </c>
      <c r="EW68" s="47">
        <f t="shared" si="144"/>
        <v>0</v>
      </c>
      <c r="EX68" s="47">
        <f t="shared" si="145"/>
        <v>0</v>
      </c>
      <c r="EY68" s="47">
        <f t="shared" si="146"/>
        <v>0</v>
      </c>
      <c r="EZ68" s="47">
        <f t="shared" si="147"/>
        <v>0</v>
      </c>
      <c r="FA68" s="47">
        <f t="shared" si="148"/>
        <v>0</v>
      </c>
      <c r="FB68" s="47">
        <f t="shared" si="149"/>
        <v>0</v>
      </c>
      <c r="FC68" s="47">
        <f t="shared" si="150"/>
        <v>0</v>
      </c>
      <c r="FD68" s="47">
        <f t="shared" si="151"/>
        <v>0</v>
      </c>
      <c r="FE68" s="47">
        <f t="shared" si="152"/>
        <v>0</v>
      </c>
      <c r="FF68" s="47">
        <f t="shared" si="153"/>
        <v>0</v>
      </c>
      <c r="FG68" s="47">
        <f t="shared" si="154"/>
        <v>0</v>
      </c>
      <c r="FH68" s="47">
        <f t="shared" si="155"/>
        <v>0</v>
      </c>
      <c r="FI68" s="47">
        <f t="shared" si="156"/>
        <v>0</v>
      </c>
      <c r="FJ68" s="47">
        <f t="shared" si="157"/>
        <v>0</v>
      </c>
      <c r="FK68" s="47">
        <f t="shared" si="158"/>
        <v>0</v>
      </c>
      <c r="FL68" s="47">
        <f t="shared" si="159"/>
        <v>0</v>
      </c>
      <c r="FM68" s="48">
        <f t="shared" si="160"/>
        <v>0</v>
      </c>
      <c r="FN68" s="47">
        <f t="shared" si="161"/>
        <v>0</v>
      </c>
      <c r="FO68" s="47">
        <f t="shared" si="162"/>
        <v>0</v>
      </c>
      <c r="FP68" s="46">
        <f t="shared" si="163"/>
        <v>0</v>
      </c>
      <c r="FQ68" s="47">
        <f t="shared" si="164"/>
        <v>0</v>
      </c>
      <c r="FR68" s="47">
        <f t="shared" si="165"/>
        <v>0</v>
      </c>
      <c r="FS68" s="47">
        <f t="shared" si="166"/>
        <v>0</v>
      </c>
      <c r="FT68" s="47">
        <f t="shared" si="167"/>
        <v>0</v>
      </c>
      <c r="FU68" s="47">
        <f t="shared" si="168"/>
        <v>0</v>
      </c>
      <c r="FV68" s="47">
        <f t="shared" si="169"/>
        <v>0</v>
      </c>
      <c r="FW68" s="47">
        <f t="shared" si="170"/>
        <v>0</v>
      </c>
      <c r="FX68" s="47">
        <f t="shared" si="171"/>
        <v>0</v>
      </c>
      <c r="FY68" s="47">
        <f t="shared" si="172"/>
        <v>0</v>
      </c>
      <c r="FZ68" s="47">
        <f t="shared" si="173"/>
        <v>0</v>
      </c>
      <c r="GA68" s="47">
        <f t="shared" si="174"/>
        <v>0</v>
      </c>
      <c r="GB68" s="47">
        <f t="shared" si="175"/>
        <v>0</v>
      </c>
      <c r="GC68" s="47">
        <f t="shared" si="176"/>
        <v>0</v>
      </c>
      <c r="GD68" s="47">
        <f t="shared" si="177"/>
        <v>0</v>
      </c>
      <c r="GE68" s="47">
        <f t="shared" si="178"/>
        <v>0</v>
      </c>
      <c r="GF68" s="47">
        <f t="shared" si="179"/>
        <v>0</v>
      </c>
      <c r="GG68" s="47">
        <f t="shared" si="180"/>
        <v>0</v>
      </c>
      <c r="GH68" s="47">
        <f t="shared" si="181"/>
        <v>0</v>
      </c>
      <c r="GI68" s="48">
        <f t="shared" si="182"/>
        <v>0</v>
      </c>
      <c r="GJ68" s="47">
        <f t="shared" si="183"/>
        <v>0</v>
      </c>
      <c r="GK68" s="47">
        <f t="shared" si="184"/>
        <v>0</v>
      </c>
      <c r="GL68" s="46">
        <f t="shared" si="185"/>
        <v>0</v>
      </c>
      <c r="GM68" s="47">
        <f t="shared" si="186"/>
        <v>0</v>
      </c>
      <c r="GN68" s="47">
        <f t="shared" si="187"/>
        <v>0</v>
      </c>
      <c r="GO68" s="47">
        <f t="shared" si="188"/>
        <v>0</v>
      </c>
      <c r="GP68" s="47">
        <f t="shared" si="189"/>
        <v>0</v>
      </c>
      <c r="GQ68" s="47">
        <f t="shared" si="190"/>
        <v>0</v>
      </c>
      <c r="GR68" s="47">
        <f t="shared" si="191"/>
        <v>0</v>
      </c>
      <c r="GS68" s="47">
        <f t="shared" si="192"/>
        <v>0</v>
      </c>
      <c r="GT68" s="47">
        <f t="shared" si="193"/>
        <v>0</v>
      </c>
      <c r="GU68" s="47">
        <f t="shared" si="194"/>
        <v>0</v>
      </c>
      <c r="GV68" s="47">
        <f t="shared" si="195"/>
        <v>0</v>
      </c>
      <c r="GW68" s="47">
        <f t="shared" si="196"/>
        <v>0</v>
      </c>
      <c r="GX68" s="47">
        <f t="shared" si="197"/>
        <v>0</v>
      </c>
      <c r="GY68" s="47">
        <f t="shared" si="198"/>
        <v>0</v>
      </c>
      <c r="GZ68" s="47">
        <f t="shared" si="199"/>
        <v>0</v>
      </c>
      <c r="HA68" s="47">
        <f t="shared" si="200"/>
        <v>0</v>
      </c>
      <c r="HB68" s="47">
        <f t="shared" si="201"/>
        <v>0</v>
      </c>
      <c r="HC68" s="47">
        <f t="shared" si="202"/>
        <v>0</v>
      </c>
      <c r="HD68" s="47">
        <f t="shared" si="203"/>
        <v>0</v>
      </c>
      <c r="HE68" s="48">
        <f t="shared" si="204"/>
        <v>0</v>
      </c>
      <c r="HF68" s="47">
        <f t="shared" si="205"/>
        <v>0</v>
      </c>
      <c r="HG68" s="47">
        <f t="shared" si="206"/>
        <v>0</v>
      </c>
      <c r="HH68" s="46">
        <f t="shared" si="207"/>
        <v>0</v>
      </c>
      <c r="HI68" s="47">
        <f t="shared" si="208"/>
        <v>0</v>
      </c>
      <c r="HJ68" s="47">
        <f t="shared" si="209"/>
        <v>0</v>
      </c>
      <c r="HK68" s="47">
        <f t="shared" si="210"/>
        <v>0</v>
      </c>
      <c r="HL68" s="47">
        <f t="shared" si="211"/>
        <v>0</v>
      </c>
      <c r="HM68" s="47">
        <f t="shared" si="212"/>
        <v>0</v>
      </c>
      <c r="HN68" s="47">
        <f t="shared" si="213"/>
        <v>0</v>
      </c>
      <c r="HO68" s="47">
        <f t="shared" si="214"/>
        <v>0</v>
      </c>
      <c r="HP68" s="47">
        <f t="shared" si="215"/>
        <v>0</v>
      </c>
      <c r="HQ68" s="47">
        <f t="shared" si="216"/>
        <v>0</v>
      </c>
      <c r="HR68" s="47">
        <f t="shared" si="217"/>
        <v>0</v>
      </c>
      <c r="HS68" s="47">
        <f t="shared" si="218"/>
        <v>0</v>
      </c>
      <c r="HT68" s="47">
        <f t="shared" si="219"/>
        <v>0</v>
      </c>
      <c r="HU68" s="47">
        <f t="shared" si="220"/>
        <v>0</v>
      </c>
      <c r="HV68" s="47">
        <f t="shared" si="221"/>
        <v>0</v>
      </c>
      <c r="HW68" s="47">
        <f t="shared" si="222"/>
        <v>0</v>
      </c>
      <c r="HX68" s="47">
        <f t="shared" si="223"/>
        <v>0</v>
      </c>
      <c r="HY68" s="47">
        <f t="shared" si="224"/>
        <v>0</v>
      </c>
      <c r="HZ68" s="47">
        <f t="shared" si="225"/>
        <v>0</v>
      </c>
      <c r="IA68" s="48">
        <f t="shared" si="226"/>
        <v>0</v>
      </c>
      <c r="IB68" s="47">
        <f t="shared" si="227"/>
        <v>0</v>
      </c>
      <c r="IC68" s="47">
        <f t="shared" si="228"/>
        <v>0</v>
      </c>
      <c r="ID68" s="46">
        <f t="shared" si="229"/>
        <v>0</v>
      </c>
      <c r="IE68" s="47">
        <f t="shared" si="230"/>
        <v>0</v>
      </c>
      <c r="IF68" s="47">
        <f t="shared" si="231"/>
        <v>0</v>
      </c>
      <c r="IG68" s="47">
        <f t="shared" si="232"/>
        <v>0</v>
      </c>
      <c r="IH68" s="47">
        <f t="shared" si="233"/>
        <v>0</v>
      </c>
      <c r="II68" s="47">
        <f t="shared" si="234"/>
        <v>0</v>
      </c>
      <c r="IJ68" s="47">
        <f t="shared" si="235"/>
        <v>0</v>
      </c>
      <c r="IK68" s="47">
        <f t="shared" si="236"/>
        <v>0</v>
      </c>
      <c r="IL68" s="47">
        <f t="shared" si="237"/>
        <v>0</v>
      </c>
      <c r="IM68" s="47">
        <f t="shared" si="238"/>
        <v>0</v>
      </c>
      <c r="IN68" s="47">
        <f t="shared" si="239"/>
        <v>0</v>
      </c>
      <c r="IO68" s="47">
        <f t="shared" si="240"/>
        <v>0</v>
      </c>
      <c r="IP68" s="47">
        <f t="shared" si="241"/>
        <v>0</v>
      </c>
      <c r="IQ68" s="47">
        <f t="shared" si="242"/>
        <v>0</v>
      </c>
      <c r="IR68" s="47">
        <f t="shared" si="243"/>
        <v>0</v>
      </c>
      <c r="IS68" s="47">
        <f t="shared" si="244"/>
        <v>0</v>
      </c>
      <c r="IT68" s="47">
        <f t="shared" si="245"/>
        <v>0</v>
      </c>
      <c r="IU68" s="47">
        <f t="shared" si="246"/>
        <v>0</v>
      </c>
      <c r="IV68" s="47">
        <f t="shared" si="247"/>
        <v>0</v>
      </c>
      <c r="IW68" s="48">
        <f t="shared" si="248"/>
        <v>0</v>
      </c>
      <c r="IX68" s="47">
        <f t="shared" si="249"/>
        <v>0</v>
      </c>
      <c r="IY68" s="47">
        <f t="shared" si="250"/>
        <v>0</v>
      </c>
      <c r="IZ68" s="46">
        <f t="shared" si="251"/>
        <v>0</v>
      </c>
      <c r="JA68" s="47">
        <f t="shared" si="252"/>
        <v>0</v>
      </c>
      <c r="JB68" s="47">
        <f t="shared" si="253"/>
        <v>0</v>
      </c>
      <c r="JC68" s="47">
        <f t="shared" si="254"/>
        <v>0</v>
      </c>
      <c r="JD68" s="47">
        <f t="shared" si="255"/>
        <v>0</v>
      </c>
      <c r="JE68" s="47">
        <f t="shared" si="256"/>
        <v>0</v>
      </c>
      <c r="JF68" s="47">
        <f t="shared" si="257"/>
        <v>0</v>
      </c>
      <c r="JG68" s="47">
        <f t="shared" si="258"/>
        <v>0</v>
      </c>
      <c r="JH68" s="47">
        <f t="shared" si="259"/>
        <v>0</v>
      </c>
      <c r="JI68" s="47">
        <f t="shared" si="260"/>
        <v>0</v>
      </c>
      <c r="JJ68" s="47">
        <f t="shared" si="261"/>
        <v>0</v>
      </c>
      <c r="JK68" s="47">
        <f t="shared" si="262"/>
        <v>0</v>
      </c>
      <c r="JL68" s="47">
        <f t="shared" si="263"/>
        <v>0</v>
      </c>
      <c r="JM68" s="47">
        <f t="shared" si="264"/>
        <v>0</v>
      </c>
      <c r="JN68" s="47">
        <f t="shared" si="265"/>
        <v>0</v>
      </c>
      <c r="JO68" s="47">
        <f t="shared" si="266"/>
        <v>0</v>
      </c>
      <c r="JP68" s="47">
        <f t="shared" si="267"/>
        <v>0</v>
      </c>
      <c r="JQ68" s="47">
        <f t="shared" si="268"/>
        <v>0</v>
      </c>
      <c r="JR68" s="47">
        <f t="shared" si="269"/>
        <v>0</v>
      </c>
      <c r="JS68" s="48">
        <f t="shared" si="270"/>
        <v>0</v>
      </c>
      <c r="JT68" s="46">
        <f t="shared" si="271"/>
        <v>0</v>
      </c>
      <c r="JU68" s="48">
        <f t="shared" si="272"/>
        <v>0</v>
      </c>
    </row>
    <row r="69" spans="1:281" x14ac:dyDescent="0.25">
      <c r="A69" s="152"/>
      <c r="B69" s="386"/>
      <c r="C69" s="377"/>
      <c r="D69" s="378"/>
      <c r="E69" s="378"/>
      <c r="F69" s="378"/>
      <c r="G69" s="431"/>
      <c r="H69" s="397"/>
      <c r="I69" s="397"/>
      <c r="J69" s="97"/>
      <c r="K69" s="122">
        <f t="shared" si="273"/>
        <v>0</v>
      </c>
      <c r="L69" s="313">
        <f t="shared" si="274"/>
        <v>0</v>
      </c>
      <c r="M69" s="46">
        <f t="shared" si="275"/>
        <v>0</v>
      </c>
      <c r="N69" s="90">
        <f t="shared" si="64"/>
        <v>0</v>
      </c>
      <c r="O69" s="90">
        <f t="shared" si="65"/>
        <v>0</v>
      </c>
      <c r="P69" s="90">
        <f t="shared" si="66"/>
        <v>0</v>
      </c>
      <c r="Q69" s="90">
        <f t="shared" si="67"/>
        <v>0</v>
      </c>
      <c r="R69" s="408">
        <f t="shared" si="277"/>
        <v>1</v>
      </c>
      <c r="S69" s="46">
        <f t="shared" si="3"/>
        <v>0</v>
      </c>
      <c r="T69" s="47">
        <f t="shared" si="4"/>
        <v>0</v>
      </c>
      <c r="U69" s="47">
        <f t="shared" si="5"/>
        <v>0</v>
      </c>
      <c r="V69" s="47">
        <f t="shared" si="6"/>
        <v>0</v>
      </c>
      <c r="W69" s="47">
        <f t="shared" si="7"/>
        <v>0</v>
      </c>
      <c r="X69" s="47">
        <f t="shared" si="8"/>
        <v>0</v>
      </c>
      <c r="Y69" s="47">
        <f t="shared" si="9"/>
        <v>0</v>
      </c>
      <c r="Z69" s="47">
        <f t="shared" si="10"/>
        <v>0</v>
      </c>
      <c r="AA69" s="47">
        <f t="shared" si="11"/>
        <v>0</v>
      </c>
      <c r="AB69" s="47">
        <f t="shared" si="12"/>
        <v>0</v>
      </c>
      <c r="AC69" s="47">
        <f t="shared" si="13"/>
        <v>0</v>
      </c>
      <c r="AD69" s="47">
        <f t="shared" si="14"/>
        <v>0</v>
      </c>
      <c r="AE69" s="47">
        <f t="shared" si="15"/>
        <v>0</v>
      </c>
      <c r="AF69" s="47">
        <f t="shared" si="16"/>
        <v>0</v>
      </c>
      <c r="AG69" s="47">
        <f t="shared" si="17"/>
        <v>0</v>
      </c>
      <c r="AH69" s="47">
        <f t="shared" si="18"/>
        <v>0</v>
      </c>
      <c r="AI69" s="47">
        <f t="shared" si="19"/>
        <v>0</v>
      </c>
      <c r="AJ69" s="47">
        <f t="shared" si="20"/>
        <v>0</v>
      </c>
      <c r="AK69" s="47">
        <f t="shared" si="21"/>
        <v>0</v>
      </c>
      <c r="AL69" s="48">
        <f t="shared" si="22"/>
        <v>0</v>
      </c>
      <c r="AM69" s="47">
        <f t="shared" si="69"/>
        <v>0</v>
      </c>
      <c r="AN69" s="47">
        <f t="shared" si="70"/>
        <v>0</v>
      </c>
      <c r="AO69" s="46">
        <f t="shared" si="23"/>
        <v>0</v>
      </c>
      <c r="AP69" s="47">
        <f t="shared" si="24"/>
        <v>0</v>
      </c>
      <c r="AQ69" s="47">
        <f t="shared" si="25"/>
        <v>0</v>
      </c>
      <c r="AR69" s="47">
        <f t="shared" si="26"/>
        <v>0</v>
      </c>
      <c r="AS69" s="47">
        <f t="shared" si="27"/>
        <v>0</v>
      </c>
      <c r="AT69" s="47">
        <f t="shared" si="28"/>
        <v>0</v>
      </c>
      <c r="AU69" s="47">
        <f t="shared" si="29"/>
        <v>0</v>
      </c>
      <c r="AV69" s="47">
        <f t="shared" si="30"/>
        <v>0</v>
      </c>
      <c r="AW69" s="47">
        <f t="shared" si="31"/>
        <v>0</v>
      </c>
      <c r="AX69" s="47">
        <f t="shared" si="32"/>
        <v>0</v>
      </c>
      <c r="AY69" s="47">
        <f t="shared" si="33"/>
        <v>0</v>
      </c>
      <c r="AZ69" s="47">
        <f t="shared" si="34"/>
        <v>0</v>
      </c>
      <c r="BA69" s="47">
        <f t="shared" si="35"/>
        <v>0</v>
      </c>
      <c r="BB69" s="47">
        <f t="shared" si="36"/>
        <v>0</v>
      </c>
      <c r="BC69" s="47">
        <f t="shared" si="37"/>
        <v>0</v>
      </c>
      <c r="BD69" s="47">
        <f t="shared" si="38"/>
        <v>0</v>
      </c>
      <c r="BE69" s="47">
        <f t="shared" si="39"/>
        <v>0</v>
      </c>
      <c r="BF69" s="47">
        <f t="shared" si="40"/>
        <v>0</v>
      </c>
      <c r="BG69" s="48">
        <f t="shared" si="41"/>
        <v>0</v>
      </c>
      <c r="BH69" s="47">
        <f t="shared" si="71"/>
        <v>0</v>
      </c>
      <c r="BI69" s="47">
        <f t="shared" si="72"/>
        <v>0</v>
      </c>
      <c r="BJ69" s="46">
        <f t="shared" si="42"/>
        <v>0</v>
      </c>
      <c r="BK69" s="47">
        <f t="shared" si="43"/>
        <v>0</v>
      </c>
      <c r="BL69" s="47">
        <f t="shared" si="44"/>
        <v>0</v>
      </c>
      <c r="BM69" s="47">
        <f t="shared" si="45"/>
        <v>0</v>
      </c>
      <c r="BN69" s="47">
        <f t="shared" si="46"/>
        <v>0</v>
      </c>
      <c r="BO69" s="47">
        <f t="shared" si="47"/>
        <v>0</v>
      </c>
      <c r="BP69" s="47">
        <f t="shared" si="48"/>
        <v>0</v>
      </c>
      <c r="BQ69" s="47">
        <f t="shared" si="49"/>
        <v>0</v>
      </c>
      <c r="BR69" s="47">
        <f t="shared" si="50"/>
        <v>0</v>
      </c>
      <c r="BS69" s="47">
        <f t="shared" si="51"/>
        <v>0</v>
      </c>
      <c r="BT69" s="47">
        <f t="shared" si="52"/>
        <v>0</v>
      </c>
      <c r="BU69" s="47">
        <f t="shared" si="53"/>
        <v>0</v>
      </c>
      <c r="BV69" s="47">
        <f t="shared" si="54"/>
        <v>0</v>
      </c>
      <c r="BW69" s="47">
        <f t="shared" si="55"/>
        <v>0</v>
      </c>
      <c r="BX69" s="47">
        <f t="shared" si="56"/>
        <v>0</v>
      </c>
      <c r="BY69" s="47">
        <f t="shared" si="57"/>
        <v>0</v>
      </c>
      <c r="BZ69" s="47">
        <f t="shared" si="58"/>
        <v>0</v>
      </c>
      <c r="CA69" s="47">
        <f t="shared" si="59"/>
        <v>0</v>
      </c>
      <c r="CB69" s="47">
        <f t="shared" si="60"/>
        <v>0</v>
      </c>
      <c r="CC69" s="48">
        <f t="shared" si="61"/>
        <v>0</v>
      </c>
      <c r="CD69" s="47">
        <f t="shared" si="73"/>
        <v>0</v>
      </c>
      <c r="CE69" s="47">
        <f t="shared" si="74"/>
        <v>0</v>
      </c>
      <c r="CF69" s="46">
        <f t="shared" si="75"/>
        <v>0</v>
      </c>
      <c r="CG69" s="47">
        <f t="shared" si="76"/>
        <v>0</v>
      </c>
      <c r="CH69" s="47">
        <f t="shared" si="77"/>
        <v>0</v>
      </c>
      <c r="CI69" s="47">
        <f t="shared" si="78"/>
        <v>0</v>
      </c>
      <c r="CJ69" s="47">
        <f t="shared" si="79"/>
        <v>0</v>
      </c>
      <c r="CK69" s="47">
        <f t="shared" si="80"/>
        <v>0</v>
      </c>
      <c r="CL69" s="47">
        <f t="shared" si="81"/>
        <v>0</v>
      </c>
      <c r="CM69" s="47">
        <f t="shared" si="82"/>
        <v>0</v>
      </c>
      <c r="CN69" s="47">
        <f t="shared" si="83"/>
        <v>0</v>
      </c>
      <c r="CO69" s="47">
        <f t="shared" si="84"/>
        <v>0</v>
      </c>
      <c r="CP69" s="47">
        <f t="shared" si="85"/>
        <v>0</v>
      </c>
      <c r="CQ69" s="47">
        <f t="shared" si="86"/>
        <v>0</v>
      </c>
      <c r="CR69" s="47">
        <f t="shared" si="87"/>
        <v>0</v>
      </c>
      <c r="CS69" s="47">
        <f t="shared" si="88"/>
        <v>0</v>
      </c>
      <c r="CT69" s="47">
        <f t="shared" si="89"/>
        <v>0</v>
      </c>
      <c r="CU69" s="47">
        <f t="shared" si="90"/>
        <v>0</v>
      </c>
      <c r="CV69" s="47">
        <f t="shared" si="91"/>
        <v>0</v>
      </c>
      <c r="CW69" s="47">
        <f t="shared" si="92"/>
        <v>0</v>
      </c>
      <c r="CX69" s="47">
        <f t="shared" si="93"/>
        <v>0</v>
      </c>
      <c r="CY69" s="48">
        <f t="shared" si="94"/>
        <v>0</v>
      </c>
      <c r="CZ69" s="47">
        <f t="shared" si="95"/>
        <v>0</v>
      </c>
      <c r="DA69" s="47">
        <f t="shared" si="96"/>
        <v>0</v>
      </c>
      <c r="DB69" s="46">
        <f t="shared" si="97"/>
        <v>0</v>
      </c>
      <c r="DC69" s="47">
        <f t="shared" si="98"/>
        <v>0</v>
      </c>
      <c r="DD69" s="47">
        <f t="shared" si="99"/>
        <v>0</v>
      </c>
      <c r="DE69" s="47">
        <f t="shared" si="100"/>
        <v>0</v>
      </c>
      <c r="DF69" s="47">
        <f t="shared" si="101"/>
        <v>0</v>
      </c>
      <c r="DG69" s="47">
        <f t="shared" si="102"/>
        <v>0</v>
      </c>
      <c r="DH69" s="47">
        <f t="shared" si="103"/>
        <v>0</v>
      </c>
      <c r="DI69" s="47">
        <f t="shared" si="104"/>
        <v>0</v>
      </c>
      <c r="DJ69" s="47">
        <f t="shared" si="105"/>
        <v>0</v>
      </c>
      <c r="DK69" s="47">
        <f t="shared" si="106"/>
        <v>0</v>
      </c>
      <c r="DL69" s="47">
        <f t="shared" si="107"/>
        <v>0</v>
      </c>
      <c r="DM69" s="47">
        <f t="shared" si="108"/>
        <v>0</v>
      </c>
      <c r="DN69" s="47">
        <f t="shared" si="109"/>
        <v>0</v>
      </c>
      <c r="DO69" s="47">
        <f t="shared" si="110"/>
        <v>0</v>
      </c>
      <c r="DP69" s="47">
        <f t="shared" si="111"/>
        <v>0</v>
      </c>
      <c r="DQ69" s="47">
        <f t="shared" si="112"/>
        <v>0</v>
      </c>
      <c r="DR69" s="47">
        <f t="shared" si="113"/>
        <v>0</v>
      </c>
      <c r="DS69" s="47">
        <f t="shared" si="114"/>
        <v>0</v>
      </c>
      <c r="DT69" s="47">
        <f t="shared" si="115"/>
        <v>0</v>
      </c>
      <c r="DU69" s="48">
        <f t="shared" si="116"/>
        <v>0</v>
      </c>
      <c r="DV69" s="47">
        <f t="shared" si="117"/>
        <v>0</v>
      </c>
      <c r="DW69" s="47">
        <f t="shared" si="118"/>
        <v>0</v>
      </c>
      <c r="DX69" s="46">
        <f t="shared" si="119"/>
        <v>0</v>
      </c>
      <c r="DY69" s="47">
        <f t="shared" si="120"/>
        <v>0</v>
      </c>
      <c r="DZ69" s="47">
        <f t="shared" si="121"/>
        <v>0</v>
      </c>
      <c r="EA69" s="47">
        <f t="shared" si="122"/>
        <v>0</v>
      </c>
      <c r="EB69" s="47">
        <f t="shared" si="123"/>
        <v>0</v>
      </c>
      <c r="EC69" s="47">
        <f t="shared" si="124"/>
        <v>0</v>
      </c>
      <c r="ED69" s="47">
        <f t="shared" si="125"/>
        <v>0</v>
      </c>
      <c r="EE69" s="47">
        <f t="shared" si="126"/>
        <v>0</v>
      </c>
      <c r="EF69" s="47">
        <f t="shared" si="127"/>
        <v>0</v>
      </c>
      <c r="EG69" s="47">
        <f t="shared" si="128"/>
        <v>0</v>
      </c>
      <c r="EH69" s="47">
        <f t="shared" si="129"/>
        <v>0</v>
      </c>
      <c r="EI69" s="47">
        <f t="shared" si="130"/>
        <v>0</v>
      </c>
      <c r="EJ69" s="47">
        <f t="shared" si="131"/>
        <v>0</v>
      </c>
      <c r="EK69" s="47">
        <f t="shared" si="132"/>
        <v>0</v>
      </c>
      <c r="EL69" s="47">
        <f t="shared" si="133"/>
        <v>0</v>
      </c>
      <c r="EM69" s="47">
        <f t="shared" si="134"/>
        <v>0</v>
      </c>
      <c r="EN69" s="47">
        <f t="shared" si="135"/>
        <v>0</v>
      </c>
      <c r="EO69" s="47">
        <f t="shared" si="136"/>
        <v>0</v>
      </c>
      <c r="EP69" s="47">
        <f t="shared" si="137"/>
        <v>0</v>
      </c>
      <c r="EQ69" s="48">
        <f t="shared" si="138"/>
        <v>0</v>
      </c>
      <c r="ER69" s="47">
        <f t="shared" si="139"/>
        <v>0</v>
      </c>
      <c r="ES69" s="47">
        <f t="shared" si="140"/>
        <v>0</v>
      </c>
      <c r="ET69" s="46">
        <f t="shared" si="141"/>
        <v>0</v>
      </c>
      <c r="EU69" s="47">
        <f t="shared" si="142"/>
        <v>0</v>
      </c>
      <c r="EV69" s="47">
        <f t="shared" si="143"/>
        <v>0</v>
      </c>
      <c r="EW69" s="47">
        <f t="shared" si="144"/>
        <v>0</v>
      </c>
      <c r="EX69" s="47">
        <f t="shared" si="145"/>
        <v>0</v>
      </c>
      <c r="EY69" s="47">
        <f t="shared" si="146"/>
        <v>0</v>
      </c>
      <c r="EZ69" s="47">
        <f t="shared" si="147"/>
        <v>0</v>
      </c>
      <c r="FA69" s="47">
        <f t="shared" si="148"/>
        <v>0</v>
      </c>
      <c r="FB69" s="47">
        <f t="shared" si="149"/>
        <v>0</v>
      </c>
      <c r="FC69" s="47">
        <f t="shared" si="150"/>
        <v>0</v>
      </c>
      <c r="FD69" s="47">
        <f t="shared" si="151"/>
        <v>0</v>
      </c>
      <c r="FE69" s="47">
        <f t="shared" si="152"/>
        <v>0</v>
      </c>
      <c r="FF69" s="47">
        <f t="shared" si="153"/>
        <v>0</v>
      </c>
      <c r="FG69" s="47">
        <f t="shared" si="154"/>
        <v>0</v>
      </c>
      <c r="FH69" s="47">
        <f t="shared" si="155"/>
        <v>0</v>
      </c>
      <c r="FI69" s="47">
        <f t="shared" si="156"/>
        <v>0</v>
      </c>
      <c r="FJ69" s="47">
        <f t="shared" si="157"/>
        <v>0</v>
      </c>
      <c r="FK69" s="47">
        <f t="shared" si="158"/>
        <v>0</v>
      </c>
      <c r="FL69" s="47">
        <f t="shared" si="159"/>
        <v>0</v>
      </c>
      <c r="FM69" s="48">
        <f t="shared" si="160"/>
        <v>0</v>
      </c>
      <c r="FN69" s="47">
        <f t="shared" si="161"/>
        <v>0</v>
      </c>
      <c r="FO69" s="47">
        <f t="shared" si="162"/>
        <v>0</v>
      </c>
      <c r="FP69" s="46">
        <f t="shared" si="163"/>
        <v>0</v>
      </c>
      <c r="FQ69" s="47">
        <f t="shared" si="164"/>
        <v>0</v>
      </c>
      <c r="FR69" s="47">
        <f t="shared" si="165"/>
        <v>0</v>
      </c>
      <c r="FS69" s="47">
        <f t="shared" si="166"/>
        <v>0</v>
      </c>
      <c r="FT69" s="47">
        <f t="shared" si="167"/>
        <v>0</v>
      </c>
      <c r="FU69" s="47">
        <f t="shared" si="168"/>
        <v>0</v>
      </c>
      <c r="FV69" s="47">
        <f t="shared" si="169"/>
        <v>0</v>
      </c>
      <c r="FW69" s="47">
        <f t="shared" si="170"/>
        <v>0</v>
      </c>
      <c r="FX69" s="47">
        <f t="shared" si="171"/>
        <v>0</v>
      </c>
      <c r="FY69" s="47">
        <f t="shared" si="172"/>
        <v>0</v>
      </c>
      <c r="FZ69" s="47">
        <f t="shared" si="173"/>
        <v>0</v>
      </c>
      <c r="GA69" s="47">
        <f t="shared" si="174"/>
        <v>0</v>
      </c>
      <c r="GB69" s="47">
        <f t="shared" si="175"/>
        <v>0</v>
      </c>
      <c r="GC69" s="47">
        <f t="shared" si="176"/>
        <v>0</v>
      </c>
      <c r="GD69" s="47">
        <f t="shared" si="177"/>
        <v>0</v>
      </c>
      <c r="GE69" s="47">
        <f t="shared" si="178"/>
        <v>0</v>
      </c>
      <c r="GF69" s="47">
        <f t="shared" si="179"/>
        <v>0</v>
      </c>
      <c r="GG69" s="47">
        <f t="shared" si="180"/>
        <v>0</v>
      </c>
      <c r="GH69" s="47">
        <f t="shared" si="181"/>
        <v>0</v>
      </c>
      <c r="GI69" s="48">
        <f t="shared" si="182"/>
        <v>0</v>
      </c>
      <c r="GJ69" s="47">
        <f t="shared" si="183"/>
        <v>0</v>
      </c>
      <c r="GK69" s="47">
        <f t="shared" si="184"/>
        <v>0</v>
      </c>
      <c r="GL69" s="46">
        <f t="shared" si="185"/>
        <v>0</v>
      </c>
      <c r="GM69" s="47">
        <f t="shared" si="186"/>
        <v>0</v>
      </c>
      <c r="GN69" s="47">
        <f t="shared" si="187"/>
        <v>0</v>
      </c>
      <c r="GO69" s="47">
        <f t="shared" si="188"/>
        <v>0</v>
      </c>
      <c r="GP69" s="47">
        <f t="shared" si="189"/>
        <v>0</v>
      </c>
      <c r="GQ69" s="47">
        <f t="shared" si="190"/>
        <v>0</v>
      </c>
      <c r="GR69" s="47">
        <f t="shared" si="191"/>
        <v>0</v>
      </c>
      <c r="GS69" s="47">
        <f t="shared" si="192"/>
        <v>0</v>
      </c>
      <c r="GT69" s="47">
        <f t="shared" si="193"/>
        <v>0</v>
      </c>
      <c r="GU69" s="47">
        <f t="shared" si="194"/>
        <v>0</v>
      </c>
      <c r="GV69" s="47">
        <f t="shared" si="195"/>
        <v>0</v>
      </c>
      <c r="GW69" s="47">
        <f t="shared" si="196"/>
        <v>0</v>
      </c>
      <c r="GX69" s="47">
        <f t="shared" si="197"/>
        <v>0</v>
      </c>
      <c r="GY69" s="47">
        <f t="shared" si="198"/>
        <v>0</v>
      </c>
      <c r="GZ69" s="47">
        <f t="shared" si="199"/>
        <v>0</v>
      </c>
      <c r="HA69" s="47">
        <f t="shared" si="200"/>
        <v>0</v>
      </c>
      <c r="HB69" s="47">
        <f t="shared" si="201"/>
        <v>0</v>
      </c>
      <c r="HC69" s="47">
        <f t="shared" si="202"/>
        <v>0</v>
      </c>
      <c r="HD69" s="47">
        <f t="shared" si="203"/>
        <v>0</v>
      </c>
      <c r="HE69" s="48">
        <f t="shared" si="204"/>
        <v>0</v>
      </c>
      <c r="HF69" s="47">
        <f t="shared" si="205"/>
        <v>0</v>
      </c>
      <c r="HG69" s="47">
        <f t="shared" si="206"/>
        <v>0</v>
      </c>
      <c r="HH69" s="46">
        <f t="shared" si="207"/>
        <v>0</v>
      </c>
      <c r="HI69" s="47">
        <f t="shared" si="208"/>
        <v>0</v>
      </c>
      <c r="HJ69" s="47">
        <f t="shared" si="209"/>
        <v>0</v>
      </c>
      <c r="HK69" s="47">
        <f t="shared" si="210"/>
        <v>0</v>
      </c>
      <c r="HL69" s="47">
        <f t="shared" si="211"/>
        <v>0</v>
      </c>
      <c r="HM69" s="47">
        <f t="shared" si="212"/>
        <v>0</v>
      </c>
      <c r="HN69" s="47">
        <f t="shared" si="213"/>
        <v>0</v>
      </c>
      <c r="HO69" s="47">
        <f t="shared" si="214"/>
        <v>0</v>
      </c>
      <c r="HP69" s="47">
        <f t="shared" si="215"/>
        <v>0</v>
      </c>
      <c r="HQ69" s="47">
        <f t="shared" si="216"/>
        <v>0</v>
      </c>
      <c r="HR69" s="47">
        <f t="shared" si="217"/>
        <v>0</v>
      </c>
      <c r="HS69" s="47">
        <f t="shared" si="218"/>
        <v>0</v>
      </c>
      <c r="HT69" s="47">
        <f t="shared" si="219"/>
        <v>0</v>
      </c>
      <c r="HU69" s="47">
        <f t="shared" si="220"/>
        <v>0</v>
      </c>
      <c r="HV69" s="47">
        <f t="shared" si="221"/>
        <v>0</v>
      </c>
      <c r="HW69" s="47">
        <f t="shared" si="222"/>
        <v>0</v>
      </c>
      <c r="HX69" s="47">
        <f t="shared" si="223"/>
        <v>0</v>
      </c>
      <c r="HY69" s="47">
        <f t="shared" si="224"/>
        <v>0</v>
      </c>
      <c r="HZ69" s="47">
        <f t="shared" si="225"/>
        <v>0</v>
      </c>
      <c r="IA69" s="48">
        <f t="shared" si="226"/>
        <v>0</v>
      </c>
      <c r="IB69" s="47">
        <f t="shared" si="227"/>
        <v>0</v>
      </c>
      <c r="IC69" s="47">
        <f t="shared" si="228"/>
        <v>0</v>
      </c>
      <c r="ID69" s="46">
        <f t="shared" si="229"/>
        <v>0</v>
      </c>
      <c r="IE69" s="47">
        <f t="shared" si="230"/>
        <v>0</v>
      </c>
      <c r="IF69" s="47">
        <f t="shared" si="231"/>
        <v>0</v>
      </c>
      <c r="IG69" s="47">
        <f t="shared" si="232"/>
        <v>0</v>
      </c>
      <c r="IH69" s="47">
        <f t="shared" si="233"/>
        <v>0</v>
      </c>
      <c r="II69" s="47">
        <f t="shared" si="234"/>
        <v>0</v>
      </c>
      <c r="IJ69" s="47">
        <f t="shared" si="235"/>
        <v>0</v>
      </c>
      <c r="IK69" s="47">
        <f t="shared" si="236"/>
        <v>0</v>
      </c>
      <c r="IL69" s="47">
        <f t="shared" si="237"/>
        <v>0</v>
      </c>
      <c r="IM69" s="47">
        <f t="shared" si="238"/>
        <v>0</v>
      </c>
      <c r="IN69" s="47">
        <f t="shared" si="239"/>
        <v>0</v>
      </c>
      <c r="IO69" s="47">
        <f t="shared" si="240"/>
        <v>0</v>
      </c>
      <c r="IP69" s="47">
        <f t="shared" si="241"/>
        <v>0</v>
      </c>
      <c r="IQ69" s="47">
        <f t="shared" si="242"/>
        <v>0</v>
      </c>
      <c r="IR69" s="47">
        <f t="shared" si="243"/>
        <v>0</v>
      </c>
      <c r="IS69" s="47">
        <f t="shared" si="244"/>
        <v>0</v>
      </c>
      <c r="IT69" s="47">
        <f t="shared" si="245"/>
        <v>0</v>
      </c>
      <c r="IU69" s="47">
        <f t="shared" si="246"/>
        <v>0</v>
      </c>
      <c r="IV69" s="47">
        <f t="shared" si="247"/>
        <v>0</v>
      </c>
      <c r="IW69" s="48">
        <f t="shared" si="248"/>
        <v>0</v>
      </c>
      <c r="IX69" s="47">
        <f t="shared" si="249"/>
        <v>0</v>
      </c>
      <c r="IY69" s="47">
        <f t="shared" si="250"/>
        <v>0</v>
      </c>
      <c r="IZ69" s="46">
        <f t="shared" si="251"/>
        <v>0</v>
      </c>
      <c r="JA69" s="47">
        <f t="shared" si="252"/>
        <v>0</v>
      </c>
      <c r="JB69" s="47">
        <f t="shared" si="253"/>
        <v>0</v>
      </c>
      <c r="JC69" s="47">
        <f t="shared" si="254"/>
        <v>0</v>
      </c>
      <c r="JD69" s="47">
        <f t="shared" si="255"/>
        <v>0</v>
      </c>
      <c r="JE69" s="47">
        <f t="shared" si="256"/>
        <v>0</v>
      </c>
      <c r="JF69" s="47">
        <f t="shared" si="257"/>
        <v>0</v>
      </c>
      <c r="JG69" s="47">
        <f t="shared" si="258"/>
        <v>0</v>
      </c>
      <c r="JH69" s="47">
        <f t="shared" si="259"/>
        <v>0</v>
      </c>
      <c r="JI69" s="47">
        <f t="shared" si="260"/>
        <v>0</v>
      </c>
      <c r="JJ69" s="47">
        <f t="shared" si="261"/>
        <v>0</v>
      </c>
      <c r="JK69" s="47">
        <f t="shared" si="262"/>
        <v>0</v>
      </c>
      <c r="JL69" s="47">
        <f t="shared" si="263"/>
        <v>0</v>
      </c>
      <c r="JM69" s="47">
        <f t="shared" si="264"/>
        <v>0</v>
      </c>
      <c r="JN69" s="47">
        <f t="shared" si="265"/>
        <v>0</v>
      </c>
      <c r="JO69" s="47">
        <f t="shared" si="266"/>
        <v>0</v>
      </c>
      <c r="JP69" s="47">
        <f t="shared" si="267"/>
        <v>0</v>
      </c>
      <c r="JQ69" s="47">
        <f t="shared" si="268"/>
        <v>0</v>
      </c>
      <c r="JR69" s="47">
        <f t="shared" si="269"/>
        <v>0</v>
      </c>
      <c r="JS69" s="48">
        <f t="shared" si="270"/>
        <v>0</v>
      </c>
      <c r="JT69" s="46">
        <f t="shared" si="271"/>
        <v>0</v>
      </c>
      <c r="JU69" s="48">
        <f t="shared" si="272"/>
        <v>0</v>
      </c>
    </row>
    <row r="70" spans="1:281" x14ac:dyDescent="0.25">
      <c r="A70" s="152"/>
      <c r="B70" s="386"/>
      <c r="C70" s="377"/>
      <c r="D70" s="378"/>
      <c r="E70" s="378"/>
      <c r="F70" s="378"/>
      <c r="G70" s="431"/>
      <c r="H70" s="397"/>
      <c r="I70" s="397"/>
      <c r="J70" s="97"/>
      <c r="K70" s="122">
        <f t="shared" si="273"/>
        <v>0</v>
      </c>
      <c r="L70" s="313">
        <f t="shared" si="274"/>
        <v>0</v>
      </c>
      <c r="M70" s="46">
        <f t="shared" si="275"/>
        <v>0</v>
      </c>
      <c r="N70" s="90">
        <f t="shared" si="64"/>
        <v>0</v>
      </c>
      <c r="O70" s="90">
        <f t="shared" si="65"/>
        <v>0</v>
      </c>
      <c r="P70" s="90">
        <f t="shared" si="66"/>
        <v>0</v>
      </c>
      <c r="Q70" s="90">
        <f t="shared" si="67"/>
        <v>0</v>
      </c>
      <c r="R70" s="408">
        <f t="shared" si="277"/>
        <v>1</v>
      </c>
      <c r="S70" s="46">
        <f t="shared" si="3"/>
        <v>0</v>
      </c>
      <c r="T70" s="47">
        <f t="shared" si="4"/>
        <v>0</v>
      </c>
      <c r="U70" s="47">
        <f t="shared" si="5"/>
        <v>0</v>
      </c>
      <c r="V70" s="47">
        <f t="shared" si="6"/>
        <v>0</v>
      </c>
      <c r="W70" s="47">
        <f t="shared" si="7"/>
        <v>0</v>
      </c>
      <c r="X70" s="47">
        <f t="shared" si="8"/>
        <v>0</v>
      </c>
      <c r="Y70" s="47">
        <f t="shared" si="9"/>
        <v>0</v>
      </c>
      <c r="Z70" s="47">
        <f t="shared" si="10"/>
        <v>0</v>
      </c>
      <c r="AA70" s="47">
        <f t="shared" si="11"/>
        <v>0</v>
      </c>
      <c r="AB70" s="47">
        <f t="shared" si="12"/>
        <v>0</v>
      </c>
      <c r="AC70" s="47">
        <f t="shared" si="13"/>
        <v>0</v>
      </c>
      <c r="AD70" s="47">
        <f t="shared" si="14"/>
        <v>0</v>
      </c>
      <c r="AE70" s="47">
        <f t="shared" si="15"/>
        <v>0</v>
      </c>
      <c r="AF70" s="47">
        <f t="shared" si="16"/>
        <v>0</v>
      </c>
      <c r="AG70" s="47">
        <f t="shared" si="17"/>
        <v>0</v>
      </c>
      <c r="AH70" s="47">
        <f t="shared" si="18"/>
        <v>0</v>
      </c>
      <c r="AI70" s="47">
        <f t="shared" si="19"/>
        <v>0</v>
      </c>
      <c r="AJ70" s="47">
        <f t="shared" si="20"/>
        <v>0</v>
      </c>
      <c r="AK70" s="47">
        <f t="shared" si="21"/>
        <v>0</v>
      </c>
      <c r="AL70" s="48">
        <f t="shared" si="22"/>
        <v>0</v>
      </c>
      <c r="AM70" s="47">
        <f t="shared" si="69"/>
        <v>0</v>
      </c>
      <c r="AN70" s="47">
        <f t="shared" si="70"/>
        <v>0</v>
      </c>
      <c r="AO70" s="46">
        <f t="shared" si="23"/>
        <v>0</v>
      </c>
      <c r="AP70" s="47">
        <f t="shared" si="24"/>
        <v>0</v>
      </c>
      <c r="AQ70" s="47">
        <f t="shared" si="25"/>
        <v>0</v>
      </c>
      <c r="AR70" s="47">
        <f t="shared" si="26"/>
        <v>0</v>
      </c>
      <c r="AS70" s="47">
        <f t="shared" si="27"/>
        <v>0</v>
      </c>
      <c r="AT70" s="47">
        <f t="shared" si="28"/>
        <v>0</v>
      </c>
      <c r="AU70" s="47">
        <f t="shared" si="29"/>
        <v>0</v>
      </c>
      <c r="AV70" s="47">
        <f t="shared" si="30"/>
        <v>0</v>
      </c>
      <c r="AW70" s="47">
        <f t="shared" si="31"/>
        <v>0</v>
      </c>
      <c r="AX70" s="47">
        <f t="shared" si="32"/>
        <v>0</v>
      </c>
      <c r="AY70" s="47">
        <f t="shared" si="33"/>
        <v>0</v>
      </c>
      <c r="AZ70" s="47">
        <f t="shared" si="34"/>
        <v>0</v>
      </c>
      <c r="BA70" s="47">
        <f t="shared" si="35"/>
        <v>0</v>
      </c>
      <c r="BB70" s="47">
        <f t="shared" si="36"/>
        <v>0</v>
      </c>
      <c r="BC70" s="47">
        <f t="shared" si="37"/>
        <v>0</v>
      </c>
      <c r="BD70" s="47">
        <f t="shared" si="38"/>
        <v>0</v>
      </c>
      <c r="BE70" s="47">
        <f t="shared" si="39"/>
        <v>0</v>
      </c>
      <c r="BF70" s="47">
        <f t="shared" si="40"/>
        <v>0</v>
      </c>
      <c r="BG70" s="48">
        <f t="shared" si="41"/>
        <v>0</v>
      </c>
      <c r="BH70" s="47">
        <f t="shared" si="71"/>
        <v>0</v>
      </c>
      <c r="BI70" s="47">
        <f t="shared" si="72"/>
        <v>0</v>
      </c>
      <c r="BJ70" s="46">
        <f t="shared" si="42"/>
        <v>0</v>
      </c>
      <c r="BK70" s="47">
        <f t="shared" si="43"/>
        <v>0</v>
      </c>
      <c r="BL70" s="47">
        <f t="shared" si="44"/>
        <v>0</v>
      </c>
      <c r="BM70" s="47">
        <f t="shared" si="45"/>
        <v>0</v>
      </c>
      <c r="BN70" s="47">
        <f t="shared" si="46"/>
        <v>0</v>
      </c>
      <c r="BO70" s="47">
        <f t="shared" si="47"/>
        <v>0</v>
      </c>
      <c r="BP70" s="47">
        <f t="shared" si="48"/>
        <v>0</v>
      </c>
      <c r="BQ70" s="47">
        <f t="shared" si="49"/>
        <v>0</v>
      </c>
      <c r="BR70" s="47">
        <f t="shared" si="50"/>
        <v>0</v>
      </c>
      <c r="BS70" s="47">
        <f t="shared" si="51"/>
        <v>0</v>
      </c>
      <c r="BT70" s="47">
        <f t="shared" si="52"/>
        <v>0</v>
      </c>
      <c r="BU70" s="47">
        <f t="shared" si="53"/>
        <v>0</v>
      </c>
      <c r="BV70" s="47">
        <f t="shared" si="54"/>
        <v>0</v>
      </c>
      <c r="BW70" s="47">
        <f t="shared" si="55"/>
        <v>0</v>
      </c>
      <c r="BX70" s="47">
        <f t="shared" si="56"/>
        <v>0</v>
      </c>
      <c r="BY70" s="47">
        <f t="shared" si="57"/>
        <v>0</v>
      </c>
      <c r="BZ70" s="47">
        <f t="shared" si="58"/>
        <v>0</v>
      </c>
      <c r="CA70" s="47">
        <f t="shared" si="59"/>
        <v>0</v>
      </c>
      <c r="CB70" s="47">
        <f t="shared" si="60"/>
        <v>0</v>
      </c>
      <c r="CC70" s="48">
        <f t="shared" si="61"/>
        <v>0</v>
      </c>
      <c r="CD70" s="47">
        <f t="shared" si="73"/>
        <v>0</v>
      </c>
      <c r="CE70" s="47">
        <f t="shared" si="74"/>
        <v>0</v>
      </c>
      <c r="CF70" s="46">
        <f t="shared" si="75"/>
        <v>0</v>
      </c>
      <c r="CG70" s="47">
        <f t="shared" si="76"/>
        <v>0</v>
      </c>
      <c r="CH70" s="47">
        <f t="shared" si="77"/>
        <v>0</v>
      </c>
      <c r="CI70" s="47">
        <f t="shared" si="78"/>
        <v>0</v>
      </c>
      <c r="CJ70" s="47">
        <f t="shared" si="79"/>
        <v>0</v>
      </c>
      <c r="CK70" s="47">
        <f t="shared" si="80"/>
        <v>0</v>
      </c>
      <c r="CL70" s="47">
        <f t="shared" si="81"/>
        <v>0</v>
      </c>
      <c r="CM70" s="47">
        <f t="shared" si="82"/>
        <v>0</v>
      </c>
      <c r="CN70" s="47">
        <f t="shared" si="83"/>
        <v>0</v>
      </c>
      <c r="CO70" s="47">
        <f t="shared" si="84"/>
        <v>0</v>
      </c>
      <c r="CP70" s="47">
        <f t="shared" si="85"/>
        <v>0</v>
      </c>
      <c r="CQ70" s="47">
        <f t="shared" si="86"/>
        <v>0</v>
      </c>
      <c r="CR70" s="47">
        <f t="shared" si="87"/>
        <v>0</v>
      </c>
      <c r="CS70" s="47">
        <f t="shared" si="88"/>
        <v>0</v>
      </c>
      <c r="CT70" s="47">
        <f t="shared" si="89"/>
        <v>0</v>
      </c>
      <c r="CU70" s="47">
        <f t="shared" si="90"/>
        <v>0</v>
      </c>
      <c r="CV70" s="47">
        <f t="shared" si="91"/>
        <v>0</v>
      </c>
      <c r="CW70" s="47">
        <f t="shared" si="92"/>
        <v>0</v>
      </c>
      <c r="CX70" s="47">
        <f t="shared" si="93"/>
        <v>0</v>
      </c>
      <c r="CY70" s="48">
        <f t="shared" si="94"/>
        <v>0</v>
      </c>
      <c r="CZ70" s="47">
        <f t="shared" si="95"/>
        <v>0</v>
      </c>
      <c r="DA70" s="47">
        <f t="shared" si="96"/>
        <v>0</v>
      </c>
      <c r="DB70" s="46">
        <f t="shared" si="97"/>
        <v>0</v>
      </c>
      <c r="DC70" s="47">
        <f t="shared" si="98"/>
        <v>0</v>
      </c>
      <c r="DD70" s="47">
        <f t="shared" si="99"/>
        <v>0</v>
      </c>
      <c r="DE70" s="47">
        <f t="shared" si="100"/>
        <v>0</v>
      </c>
      <c r="DF70" s="47">
        <f t="shared" si="101"/>
        <v>0</v>
      </c>
      <c r="DG70" s="47">
        <f t="shared" si="102"/>
        <v>0</v>
      </c>
      <c r="DH70" s="47">
        <f t="shared" si="103"/>
        <v>0</v>
      </c>
      <c r="DI70" s="47">
        <f t="shared" si="104"/>
        <v>0</v>
      </c>
      <c r="DJ70" s="47">
        <f t="shared" si="105"/>
        <v>0</v>
      </c>
      <c r="DK70" s="47">
        <f t="shared" si="106"/>
        <v>0</v>
      </c>
      <c r="DL70" s="47">
        <f t="shared" si="107"/>
        <v>0</v>
      </c>
      <c r="DM70" s="47">
        <f t="shared" si="108"/>
        <v>0</v>
      </c>
      <c r="DN70" s="47">
        <f t="shared" si="109"/>
        <v>0</v>
      </c>
      <c r="DO70" s="47">
        <f t="shared" si="110"/>
        <v>0</v>
      </c>
      <c r="DP70" s="47">
        <f t="shared" si="111"/>
        <v>0</v>
      </c>
      <c r="DQ70" s="47">
        <f t="shared" si="112"/>
        <v>0</v>
      </c>
      <c r="DR70" s="47">
        <f t="shared" si="113"/>
        <v>0</v>
      </c>
      <c r="DS70" s="47">
        <f t="shared" si="114"/>
        <v>0</v>
      </c>
      <c r="DT70" s="47">
        <f t="shared" si="115"/>
        <v>0</v>
      </c>
      <c r="DU70" s="48">
        <f t="shared" si="116"/>
        <v>0</v>
      </c>
      <c r="DV70" s="47">
        <f t="shared" si="117"/>
        <v>0</v>
      </c>
      <c r="DW70" s="47">
        <f t="shared" si="118"/>
        <v>0</v>
      </c>
      <c r="DX70" s="46">
        <f t="shared" si="119"/>
        <v>0</v>
      </c>
      <c r="DY70" s="47">
        <f t="shared" si="120"/>
        <v>0</v>
      </c>
      <c r="DZ70" s="47">
        <f t="shared" si="121"/>
        <v>0</v>
      </c>
      <c r="EA70" s="47">
        <f t="shared" si="122"/>
        <v>0</v>
      </c>
      <c r="EB70" s="47">
        <f t="shared" si="123"/>
        <v>0</v>
      </c>
      <c r="EC70" s="47">
        <f t="shared" si="124"/>
        <v>0</v>
      </c>
      <c r="ED70" s="47">
        <f t="shared" si="125"/>
        <v>0</v>
      </c>
      <c r="EE70" s="47">
        <f t="shared" si="126"/>
        <v>0</v>
      </c>
      <c r="EF70" s="47">
        <f t="shared" si="127"/>
        <v>0</v>
      </c>
      <c r="EG70" s="47">
        <f t="shared" si="128"/>
        <v>0</v>
      </c>
      <c r="EH70" s="47">
        <f t="shared" si="129"/>
        <v>0</v>
      </c>
      <c r="EI70" s="47">
        <f t="shared" si="130"/>
        <v>0</v>
      </c>
      <c r="EJ70" s="47">
        <f t="shared" si="131"/>
        <v>0</v>
      </c>
      <c r="EK70" s="47">
        <f t="shared" si="132"/>
        <v>0</v>
      </c>
      <c r="EL70" s="47">
        <f t="shared" si="133"/>
        <v>0</v>
      </c>
      <c r="EM70" s="47">
        <f t="shared" si="134"/>
        <v>0</v>
      </c>
      <c r="EN70" s="47">
        <f t="shared" si="135"/>
        <v>0</v>
      </c>
      <c r="EO70" s="47">
        <f t="shared" si="136"/>
        <v>0</v>
      </c>
      <c r="EP70" s="47">
        <f t="shared" si="137"/>
        <v>0</v>
      </c>
      <c r="EQ70" s="48">
        <f t="shared" si="138"/>
        <v>0</v>
      </c>
      <c r="ER70" s="47">
        <f t="shared" si="139"/>
        <v>0</v>
      </c>
      <c r="ES70" s="47">
        <f t="shared" si="140"/>
        <v>0</v>
      </c>
      <c r="ET70" s="46">
        <f t="shared" si="141"/>
        <v>0</v>
      </c>
      <c r="EU70" s="47">
        <f t="shared" si="142"/>
        <v>0</v>
      </c>
      <c r="EV70" s="47">
        <f t="shared" si="143"/>
        <v>0</v>
      </c>
      <c r="EW70" s="47">
        <f t="shared" si="144"/>
        <v>0</v>
      </c>
      <c r="EX70" s="47">
        <f t="shared" si="145"/>
        <v>0</v>
      </c>
      <c r="EY70" s="47">
        <f t="shared" si="146"/>
        <v>0</v>
      </c>
      <c r="EZ70" s="47">
        <f t="shared" si="147"/>
        <v>0</v>
      </c>
      <c r="FA70" s="47">
        <f t="shared" si="148"/>
        <v>0</v>
      </c>
      <c r="FB70" s="47">
        <f t="shared" si="149"/>
        <v>0</v>
      </c>
      <c r="FC70" s="47">
        <f t="shared" si="150"/>
        <v>0</v>
      </c>
      <c r="FD70" s="47">
        <f t="shared" si="151"/>
        <v>0</v>
      </c>
      <c r="FE70" s="47">
        <f t="shared" si="152"/>
        <v>0</v>
      </c>
      <c r="FF70" s="47">
        <f t="shared" si="153"/>
        <v>0</v>
      </c>
      <c r="FG70" s="47">
        <f t="shared" si="154"/>
        <v>0</v>
      </c>
      <c r="FH70" s="47">
        <f t="shared" si="155"/>
        <v>0</v>
      </c>
      <c r="FI70" s="47">
        <f t="shared" si="156"/>
        <v>0</v>
      </c>
      <c r="FJ70" s="47">
        <f t="shared" si="157"/>
        <v>0</v>
      </c>
      <c r="FK70" s="47">
        <f t="shared" si="158"/>
        <v>0</v>
      </c>
      <c r="FL70" s="47">
        <f t="shared" si="159"/>
        <v>0</v>
      </c>
      <c r="FM70" s="48">
        <f t="shared" si="160"/>
        <v>0</v>
      </c>
      <c r="FN70" s="47">
        <f t="shared" si="161"/>
        <v>0</v>
      </c>
      <c r="FO70" s="47">
        <f t="shared" si="162"/>
        <v>0</v>
      </c>
      <c r="FP70" s="46">
        <f t="shared" si="163"/>
        <v>0</v>
      </c>
      <c r="FQ70" s="47">
        <f t="shared" si="164"/>
        <v>0</v>
      </c>
      <c r="FR70" s="47">
        <f t="shared" si="165"/>
        <v>0</v>
      </c>
      <c r="FS70" s="47">
        <f t="shared" si="166"/>
        <v>0</v>
      </c>
      <c r="FT70" s="47">
        <f t="shared" si="167"/>
        <v>0</v>
      </c>
      <c r="FU70" s="47">
        <f t="shared" si="168"/>
        <v>0</v>
      </c>
      <c r="FV70" s="47">
        <f t="shared" si="169"/>
        <v>0</v>
      </c>
      <c r="FW70" s="47">
        <f t="shared" si="170"/>
        <v>0</v>
      </c>
      <c r="FX70" s="47">
        <f t="shared" si="171"/>
        <v>0</v>
      </c>
      <c r="FY70" s="47">
        <f t="shared" si="172"/>
        <v>0</v>
      </c>
      <c r="FZ70" s="47">
        <f t="shared" si="173"/>
        <v>0</v>
      </c>
      <c r="GA70" s="47">
        <f t="shared" si="174"/>
        <v>0</v>
      </c>
      <c r="GB70" s="47">
        <f t="shared" si="175"/>
        <v>0</v>
      </c>
      <c r="GC70" s="47">
        <f t="shared" si="176"/>
        <v>0</v>
      </c>
      <c r="GD70" s="47">
        <f t="shared" si="177"/>
        <v>0</v>
      </c>
      <c r="GE70" s="47">
        <f t="shared" si="178"/>
        <v>0</v>
      </c>
      <c r="GF70" s="47">
        <f t="shared" si="179"/>
        <v>0</v>
      </c>
      <c r="GG70" s="47">
        <f t="shared" si="180"/>
        <v>0</v>
      </c>
      <c r="GH70" s="47">
        <f t="shared" si="181"/>
        <v>0</v>
      </c>
      <c r="GI70" s="48">
        <f t="shared" si="182"/>
        <v>0</v>
      </c>
      <c r="GJ70" s="47">
        <f t="shared" si="183"/>
        <v>0</v>
      </c>
      <c r="GK70" s="47">
        <f t="shared" si="184"/>
        <v>0</v>
      </c>
      <c r="GL70" s="46">
        <f t="shared" si="185"/>
        <v>0</v>
      </c>
      <c r="GM70" s="47">
        <f t="shared" si="186"/>
        <v>0</v>
      </c>
      <c r="GN70" s="47">
        <f t="shared" si="187"/>
        <v>0</v>
      </c>
      <c r="GO70" s="47">
        <f t="shared" si="188"/>
        <v>0</v>
      </c>
      <c r="GP70" s="47">
        <f t="shared" si="189"/>
        <v>0</v>
      </c>
      <c r="GQ70" s="47">
        <f t="shared" si="190"/>
        <v>0</v>
      </c>
      <c r="GR70" s="47">
        <f t="shared" si="191"/>
        <v>0</v>
      </c>
      <c r="GS70" s="47">
        <f t="shared" si="192"/>
        <v>0</v>
      </c>
      <c r="GT70" s="47">
        <f t="shared" si="193"/>
        <v>0</v>
      </c>
      <c r="GU70" s="47">
        <f t="shared" si="194"/>
        <v>0</v>
      </c>
      <c r="GV70" s="47">
        <f t="shared" si="195"/>
        <v>0</v>
      </c>
      <c r="GW70" s="47">
        <f t="shared" si="196"/>
        <v>0</v>
      </c>
      <c r="GX70" s="47">
        <f t="shared" si="197"/>
        <v>0</v>
      </c>
      <c r="GY70" s="47">
        <f t="shared" si="198"/>
        <v>0</v>
      </c>
      <c r="GZ70" s="47">
        <f t="shared" si="199"/>
        <v>0</v>
      </c>
      <c r="HA70" s="47">
        <f t="shared" si="200"/>
        <v>0</v>
      </c>
      <c r="HB70" s="47">
        <f t="shared" si="201"/>
        <v>0</v>
      </c>
      <c r="HC70" s="47">
        <f t="shared" si="202"/>
        <v>0</v>
      </c>
      <c r="HD70" s="47">
        <f t="shared" si="203"/>
        <v>0</v>
      </c>
      <c r="HE70" s="48">
        <f t="shared" si="204"/>
        <v>0</v>
      </c>
      <c r="HF70" s="47">
        <f t="shared" si="205"/>
        <v>0</v>
      </c>
      <c r="HG70" s="47">
        <f t="shared" si="206"/>
        <v>0</v>
      </c>
      <c r="HH70" s="46">
        <f t="shared" si="207"/>
        <v>0</v>
      </c>
      <c r="HI70" s="47">
        <f t="shared" si="208"/>
        <v>0</v>
      </c>
      <c r="HJ70" s="47">
        <f t="shared" si="209"/>
        <v>0</v>
      </c>
      <c r="HK70" s="47">
        <f t="shared" si="210"/>
        <v>0</v>
      </c>
      <c r="HL70" s="47">
        <f t="shared" si="211"/>
        <v>0</v>
      </c>
      <c r="HM70" s="47">
        <f t="shared" si="212"/>
        <v>0</v>
      </c>
      <c r="HN70" s="47">
        <f t="shared" si="213"/>
        <v>0</v>
      </c>
      <c r="HO70" s="47">
        <f t="shared" si="214"/>
        <v>0</v>
      </c>
      <c r="HP70" s="47">
        <f t="shared" si="215"/>
        <v>0</v>
      </c>
      <c r="HQ70" s="47">
        <f t="shared" si="216"/>
        <v>0</v>
      </c>
      <c r="HR70" s="47">
        <f t="shared" si="217"/>
        <v>0</v>
      </c>
      <c r="HS70" s="47">
        <f t="shared" si="218"/>
        <v>0</v>
      </c>
      <c r="HT70" s="47">
        <f t="shared" si="219"/>
        <v>0</v>
      </c>
      <c r="HU70" s="47">
        <f t="shared" si="220"/>
        <v>0</v>
      </c>
      <c r="HV70" s="47">
        <f t="shared" si="221"/>
        <v>0</v>
      </c>
      <c r="HW70" s="47">
        <f t="shared" si="222"/>
        <v>0</v>
      </c>
      <c r="HX70" s="47">
        <f t="shared" si="223"/>
        <v>0</v>
      </c>
      <c r="HY70" s="47">
        <f t="shared" si="224"/>
        <v>0</v>
      </c>
      <c r="HZ70" s="47">
        <f t="shared" si="225"/>
        <v>0</v>
      </c>
      <c r="IA70" s="48">
        <f t="shared" si="226"/>
        <v>0</v>
      </c>
      <c r="IB70" s="47">
        <f t="shared" si="227"/>
        <v>0</v>
      </c>
      <c r="IC70" s="47">
        <f t="shared" si="228"/>
        <v>0</v>
      </c>
      <c r="ID70" s="46">
        <f t="shared" si="229"/>
        <v>0</v>
      </c>
      <c r="IE70" s="47">
        <f t="shared" si="230"/>
        <v>0</v>
      </c>
      <c r="IF70" s="47">
        <f t="shared" si="231"/>
        <v>0</v>
      </c>
      <c r="IG70" s="47">
        <f t="shared" si="232"/>
        <v>0</v>
      </c>
      <c r="IH70" s="47">
        <f t="shared" si="233"/>
        <v>0</v>
      </c>
      <c r="II70" s="47">
        <f t="shared" si="234"/>
        <v>0</v>
      </c>
      <c r="IJ70" s="47">
        <f t="shared" si="235"/>
        <v>0</v>
      </c>
      <c r="IK70" s="47">
        <f t="shared" si="236"/>
        <v>0</v>
      </c>
      <c r="IL70" s="47">
        <f t="shared" si="237"/>
        <v>0</v>
      </c>
      <c r="IM70" s="47">
        <f t="shared" si="238"/>
        <v>0</v>
      </c>
      <c r="IN70" s="47">
        <f t="shared" si="239"/>
        <v>0</v>
      </c>
      <c r="IO70" s="47">
        <f t="shared" si="240"/>
        <v>0</v>
      </c>
      <c r="IP70" s="47">
        <f t="shared" si="241"/>
        <v>0</v>
      </c>
      <c r="IQ70" s="47">
        <f t="shared" si="242"/>
        <v>0</v>
      </c>
      <c r="IR70" s="47">
        <f t="shared" si="243"/>
        <v>0</v>
      </c>
      <c r="IS70" s="47">
        <f t="shared" si="244"/>
        <v>0</v>
      </c>
      <c r="IT70" s="47">
        <f t="shared" si="245"/>
        <v>0</v>
      </c>
      <c r="IU70" s="47">
        <f t="shared" si="246"/>
        <v>0</v>
      </c>
      <c r="IV70" s="47">
        <f t="shared" si="247"/>
        <v>0</v>
      </c>
      <c r="IW70" s="48">
        <f t="shared" si="248"/>
        <v>0</v>
      </c>
      <c r="IX70" s="47">
        <f t="shared" si="249"/>
        <v>0</v>
      </c>
      <c r="IY70" s="47">
        <f t="shared" si="250"/>
        <v>0</v>
      </c>
      <c r="IZ70" s="46">
        <f t="shared" si="251"/>
        <v>0</v>
      </c>
      <c r="JA70" s="47">
        <f t="shared" si="252"/>
        <v>0</v>
      </c>
      <c r="JB70" s="47">
        <f t="shared" si="253"/>
        <v>0</v>
      </c>
      <c r="JC70" s="47">
        <f t="shared" si="254"/>
        <v>0</v>
      </c>
      <c r="JD70" s="47">
        <f t="shared" si="255"/>
        <v>0</v>
      </c>
      <c r="JE70" s="47">
        <f t="shared" si="256"/>
        <v>0</v>
      </c>
      <c r="JF70" s="47">
        <f t="shared" si="257"/>
        <v>0</v>
      </c>
      <c r="JG70" s="47">
        <f t="shared" si="258"/>
        <v>0</v>
      </c>
      <c r="JH70" s="47">
        <f t="shared" si="259"/>
        <v>0</v>
      </c>
      <c r="JI70" s="47">
        <f t="shared" si="260"/>
        <v>0</v>
      </c>
      <c r="JJ70" s="47">
        <f t="shared" si="261"/>
        <v>0</v>
      </c>
      <c r="JK70" s="47">
        <f t="shared" si="262"/>
        <v>0</v>
      </c>
      <c r="JL70" s="47">
        <f t="shared" si="263"/>
        <v>0</v>
      </c>
      <c r="JM70" s="47">
        <f t="shared" si="264"/>
        <v>0</v>
      </c>
      <c r="JN70" s="47">
        <f t="shared" si="265"/>
        <v>0</v>
      </c>
      <c r="JO70" s="47">
        <f t="shared" si="266"/>
        <v>0</v>
      </c>
      <c r="JP70" s="47">
        <f t="shared" si="267"/>
        <v>0</v>
      </c>
      <c r="JQ70" s="47">
        <f t="shared" si="268"/>
        <v>0</v>
      </c>
      <c r="JR70" s="47">
        <f t="shared" si="269"/>
        <v>0</v>
      </c>
      <c r="JS70" s="48">
        <f t="shared" si="270"/>
        <v>0</v>
      </c>
      <c r="JT70" s="46">
        <f t="shared" si="271"/>
        <v>0</v>
      </c>
      <c r="JU70" s="48">
        <f t="shared" si="272"/>
        <v>0</v>
      </c>
    </row>
    <row r="71" spans="1:281" x14ac:dyDescent="0.25">
      <c r="A71" s="152"/>
      <c r="B71" s="386"/>
      <c r="C71" s="377"/>
      <c r="D71" s="378"/>
      <c r="E71" s="378"/>
      <c r="F71" s="378"/>
      <c r="G71" s="379"/>
      <c r="H71" s="397"/>
      <c r="I71" s="397"/>
      <c r="J71" s="97"/>
      <c r="K71" s="122">
        <f t="shared" si="273"/>
        <v>0</v>
      </c>
      <c r="L71" s="313">
        <f t="shared" si="274"/>
        <v>0</v>
      </c>
      <c r="M71" s="46">
        <f t="shared" si="275"/>
        <v>0</v>
      </c>
      <c r="N71" s="90">
        <f t="shared" si="64"/>
        <v>0</v>
      </c>
      <c r="O71" s="90">
        <f t="shared" si="65"/>
        <v>0</v>
      </c>
      <c r="P71" s="90">
        <f t="shared" si="66"/>
        <v>0</v>
      </c>
      <c r="Q71" s="90">
        <f t="shared" si="67"/>
        <v>0</v>
      </c>
      <c r="R71" s="408">
        <f t="shared" si="277"/>
        <v>1</v>
      </c>
      <c r="S71" s="46">
        <f t="shared" si="3"/>
        <v>0</v>
      </c>
      <c r="T71" s="47">
        <f t="shared" si="4"/>
        <v>0</v>
      </c>
      <c r="U71" s="47">
        <f t="shared" si="5"/>
        <v>0</v>
      </c>
      <c r="V71" s="47">
        <f t="shared" si="6"/>
        <v>0</v>
      </c>
      <c r="W71" s="47">
        <f t="shared" si="7"/>
        <v>0</v>
      </c>
      <c r="X71" s="47">
        <f t="shared" si="8"/>
        <v>0</v>
      </c>
      <c r="Y71" s="47">
        <f t="shared" si="9"/>
        <v>0</v>
      </c>
      <c r="Z71" s="47">
        <f t="shared" si="10"/>
        <v>0</v>
      </c>
      <c r="AA71" s="47">
        <f t="shared" si="11"/>
        <v>0</v>
      </c>
      <c r="AB71" s="47">
        <f t="shared" si="12"/>
        <v>0</v>
      </c>
      <c r="AC71" s="47">
        <f t="shared" si="13"/>
        <v>0</v>
      </c>
      <c r="AD71" s="47">
        <f t="shared" si="14"/>
        <v>0</v>
      </c>
      <c r="AE71" s="47">
        <f t="shared" si="15"/>
        <v>0</v>
      </c>
      <c r="AF71" s="47">
        <f t="shared" si="16"/>
        <v>0</v>
      </c>
      <c r="AG71" s="47">
        <f t="shared" si="17"/>
        <v>0</v>
      </c>
      <c r="AH71" s="47">
        <f t="shared" si="18"/>
        <v>0</v>
      </c>
      <c r="AI71" s="47">
        <f t="shared" si="19"/>
        <v>0</v>
      </c>
      <c r="AJ71" s="47">
        <f t="shared" si="20"/>
        <v>0</v>
      </c>
      <c r="AK71" s="47">
        <f t="shared" si="21"/>
        <v>0</v>
      </c>
      <c r="AL71" s="48">
        <f t="shared" si="22"/>
        <v>0</v>
      </c>
      <c r="AM71" s="47">
        <f t="shared" si="69"/>
        <v>0</v>
      </c>
      <c r="AN71" s="47">
        <f t="shared" si="70"/>
        <v>0</v>
      </c>
      <c r="AO71" s="46">
        <f t="shared" si="23"/>
        <v>0</v>
      </c>
      <c r="AP71" s="47">
        <f t="shared" si="24"/>
        <v>0</v>
      </c>
      <c r="AQ71" s="47">
        <f t="shared" si="25"/>
        <v>0</v>
      </c>
      <c r="AR71" s="47">
        <f t="shared" si="26"/>
        <v>0</v>
      </c>
      <c r="AS71" s="47">
        <f t="shared" si="27"/>
        <v>0</v>
      </c>
      <c r="AT71" s="47">
        <f t="shared" si="28"/>
        <v>0</v>
      </c>
      <c r="AU71" s="47">
        <f t="shared" si="29"/>
        <v>0</v>
      </c>
      <c r="AV71" s="47">
        <f t="shared" si="30"/>
        <v>0</v>
      </c>
      <c r="AW71" s="47">
        <f t="shared" si="31"/>
        <v>0</v>
      </c>
      <c r="AX71" s="47">
        <f t="shared" si="32"/>
        <v>0</v>
      </c>
      <c r="AY71" s="47">
        <f t="shared" si="33"/>
        <v>0</v>
      </c>
      <c r="AZ71" s="47">
        <f t="shared" si="34"/>
        <v>0</v>
      </c>
      <c r="BA71" s="47">
        <f t="shared" si="35"/>
        <v>0</v>
      </c>
      <c r="BB71" s="47">
        <f t="shared" si="36"/>
        <v>0</v>
      </c>
      <c r="BC71" s="47">
        <f t="shared" si="37"/>
        <v>0</v>
      </c>
      <c r="BD71" s="47">
        <f t="shared" si="38"/>
        <v>0</v>
      </c>
      <c r="BE71" s="47">
        <f t="shared" si="39"/>
        <v>0</v>
      </c>
      <c r="BF71" s="47">
        <f t="shared" si="40"/>
        <v>0</v>
      </c>
      <c r="BG71" s="48">
        <f t="shared" si="41"/>
        <v>0</v>
      </c>
      <c r="BH71" s="47">
        <f t="shared" si="71"/>
        <v>0</v>
      </c>
      <c r="BI71" s="47">
        <f t="shared" si="72"/>
        <v>0</v>
      </c>
      <c r="BJ71" s="46">
        <f t="shared" si="42"/>
        <v>0</v>
      </c>
      <c r="BK71" s="47">
        <f t="shared" si="43"/>
        <v>0</v>
      </c>
      <c r="BL71" s="47">
        <f t="shared" si="44"/>
        <v>0</v>
      </c>
      <c r="BM71" s="47">
        <f t="shared" si="45"/>
        <v>0</v>
      </c>
      <c r="BN71" s="47">
        <f t="shared" si="46"/>
        <v>0</v>
      </c>
      <c r="BO71" s="47">
        <f t="shared" si="47"/>
        <v>0</v>
      </c>
      <c r="BP71" s="47">
        <f t="shared" si="48"/>
        <v>0</v>
      </c>
      <c r="BQ71" s="47">
        <f t="shared" si="49"/>
        <v>0</v>
      </c>
      <c r="BR71" s="47">
        <f t="shared" si="50"/>
        <v>0</v>
      </c>
      <c r="BS71" s="47">
        <f t="shared" si="51"/>
        <v>0</v>
      </c>
      <c r="BT71" s="47">
        <f t="shared" si="52"/>
        <v>0</v>
      </c>
      <c r="BU71" s="47">
        <f t="shared" si="53"/>
        <v>0</v>
      </c>
      <c r="BV71" s="47">
        <f t="shared" si="54"/>
        <v>0</v>
      </c>
      <c r="BW71" s="47">
        <f t="shared" si="55"/>
        <v>0</v>
      </c>
      <c r="BX71" s="47">
        <f t="shared" si="56"/>
        <v>0</v>
      </c>
      <c r="BY71" s="47">
        <f t="shared" si="57"/>
        <v>0</v>
      </c>
      <c r="BZ71" s="47">
        <f t="shared" si="58"/>
        <v>0</v>
      </c>
      <c r="CA71" s="47">
        <f t="shared" si="59"/>
        <v>0</v>
      </c>
      <c r="CB71" s="47">
        <f t="shared" si="60"/>
        <v>0</v>
      </c>
      <c r="CC71" s="48">
        <f t="shared" si="61"/>
        <v>0</v>
      </c>
      <c r="CD71" s="47">
        <f t="shared" si="73"/>
        <v>0</v>
      </c>
      <c r="CE71" s="47">
        <f t="shared" si="74"/>
        <v>0</v>
      </c>
      <c r="CF71" s="46">
        <f t="shared" si="75"/>
        <v>0</v>
      </c>
      <c r="CG71" s="47">
        <f t="shared" si="76"/>
        <v>0</v>
      </c>
      <c r="CH71" s="47">
        <f t="shared" si="77"/>
        <v>0</v>
      </c>
      <c r="CI71" s="47">
        <f t="shared" si="78"/>
        <v>0</v>
      </c>
      <c r="CJ71" s="47">
        <f t="shared" si="79"/>
        <v>0</v>
      </c>
      <c r="CK71" s="47">
        <f t="shared" si="80"/>
        <v>0</v>
      </c>
      <c r="CL71" s="47">
        <f t="shared" si="81"/>
        <v>0</v>
      </c>
      <c r="CM71" s="47">
        <f t="shared" si="82"/>
        <v>0</v>
      </c>
      <c r="CN71" s="47">
        <f t="shared" si="83"/>
        <v>0</v>
      </c>
      <c r="CO71" s="47">
        <f t="shared" si="84"/>
        <v>0</v>
      </c>
      <c r="CP71" s="47">
        <f t="shared" si="85"/>
        <v>0</v>
      </c>
      <c r="CQ71" s="47">
        <f t="shared" si="86"/>
        <v>0</v>
      </c>
      <c r="CR71" s="47">
        <f t="shared" si="87"/>
        <v>0</v>
      </c>
      <c r="CS71" s="47">
        <f t="shared" si="88"/>
        <v>0</v>
      </c>
      <c r="CT71" s="47">
        <f t="shared" si="89"/>
        <v>0</v>
      </c>
      <c r="CU71" s="47">
        <f t="shared" si="90"/>
        <v>0</v>
      </c>
      <c r="CV71" s="47">
        <f t="shared" si="91"/>
        <v>0</v>
      </c>
      <c r="CW71" s="47">
        <f t="shared" si="92"/>
        <v>0</v>
      </c>
      <c r="CX71" s="47">
        <f t="shared" si="93"/>
        <v>0</v>
      </c>
      <c r="CY71" s="48">
        <f t="shared" si="94"/>
        <v>0</v>
      </c>
      <c r="CZ71" s="47">
        <f t="shared" si="95"/>
        <v>0</v>
      </c>
      <c r="DA71" s="47">
        <f t="shared" si="96"/>
        <v>0</v>
      </c>
      <c r="DB71" s="46">
        <f t="shared" si="97"/>
        <v>0</v>
      </c>
      <c r="DC71" s="47">
        <f t="shared" si="98"/>
        <v>0</v>
      </c>
      <c r="DD71" s="47">
        <f t="shared" si="99"/>
        <v>0</v>
      </c>
      <c r="DE71" s="47">
        <f t="shared" si="100"/>
        <v>0</v>
      </c>
      <c r="DF71" s="47">
        <f t="shared" si="101"/>
        <v>0</v>
      </c>
      <c r="DG71" s="47">
        <f t="shared" si="102"/>
        <v>0</v>
      </c>
      <c r="DH71" s="47">
        <f t="shared" si="103"/>
        <v>0</v>
      </c>
      <c r="DI71" s="47">
        <f t="shared" si="104"/>
        <v>0</v>
      </c>
      <c r="DJ71" s="47">
        <f t="shared" si="105"/>
        <v>0</v>
      </c>
      <c r="DK71" s="47">
        <f t="shared" si="106"/>
        <v>0</v>
      </c>
      <c r="DL71" s="47">
        <f t="shared" si="107"/>
        <v>0</v>
      </c>
      <c r="DM71" s="47">
        <f t="shared" si="108"/>
        <v>0</v>
      </c>
      <c r="DN71" s="47">
        <f t="shared" si="109"/>
        <v>0</v>
      </c>
      <c r="DO71" s="47">
        <f t="shared" si="110"/>
        <v>0</v>
      </c>
      <c r="DP71" s="47">
        <f t="shared" si="111"/>
        <v>0</v>
      </c>
      <c r="DQ71" s="47">
        <f t="shared" si="112"/>
        <v>0</v>
      </c>
      <c r="DR71" s="47">
        <f t="shared" si="113"/>
        <v>0</v>
      </c>
      <c r="DS71" s="47">
        <f t="shared" si="114"/>
        <v>0</v>
      </c>
      <c r="DT71" s="47">
        <f t="shared" si="115"/>
        <v>0</v>
      </c>
      <c r="DU71" s="48">
        <f t="shared" si="116"/>
        <v>0</v>
      </c>
      <c r="DV71" s="47">
        <f t="shared" si="117"/>
        <v>0</v>
      </c>
      <c r="DW71" s="47">
        <f t="shared" si="118"/>
        <v>0</v>
      </c>
      <c r="DX71" s="46">
        <f t="shared" si="119"/>
        <v>0</v>
      </c>
      <c r="DY71" s="47">
        <f t="shared" si="120"/>
        <v>0</v>
      </c>
      <c r="DZ71" s="47">
        <f t="shared" si="121"/>
        <v>0</v>
      </c>
      <c r="EA71" s="47">
        <f t="shared" si="122"/>
        <v>0</v>
      </c>
      <c r="EB71" s="47">
        <f t="shared" si="123"/>
        <v>0</v>
      </c>
      <c r="EC71" s="47">
        <f t="shared" si="124"/>
        <v>0</v>
      </c>
      <c r="ED71" s="47">
        <f t="shared" si="125"/>
        <v>0</v>
      </c>
      <c r="EE71" s="47">
        <f t="shared" si="126"/>
        <v>0</v>
      </c>
      <c r="EF71" s="47">
        <f t="shared" si="127"/>
        <v>0</v>
      </c>
      <c r="EG71" s="47">
        <f t="shared" si="128"/>
        <v>0</v>
      </c>
      <c r="EH71" s="47">
        <f t="shared" si="129"/>
        <v>0</v>
      </c>
      <c r="EI71" s="47">
        <f t="shared" si="130"/>
        <v>0</v>
      </c>
      <c r="EJ71" s="47">
        <f t="shared" si="131"/>
        <v>0</v>
      </c>
      <c r="EK71" s="47">
        <f t="shared" si="132"/>
        <v>0</v>
      </c>
      <c r="EL71" s="47">
        <f t="shared" si="133"/>
        <v>0</v>
      </c>
      <c r="EM71" s="47">
        <f t="shared" si="134"/>
        <v>0</v>
      </c>
      <c r="EN71" s="47">
        <f t="shared" si="135"/>
        <v>0</v>
      </c>
      <c r="EO71" s="47">
        <f t="shared" si="136"/>
        <v>0</v>
      </c>
      <c r="EP71" s="47">
        <f t="shared" si="137"/>
        <v>0</v>
      </c>
      <c r="EQ71" s="48">
        <f t="shared" si="138"/>
        <v>0</v>
      </c>
      <c r="ER71" s="47">
        <f t="shared" si="139"/>
        <v>0</v>
      </c>
      <c r="ES71" s="47">
        <f t="shared" si="140"/>
        <v>0</v>
      </c>
      <c r="ET71" s="46">
        <f t="shared" si="141"/>
        <v>0</v>
      </c>
      <c r="EU71" s="47">
        <f t="shared" si="142"/>
        <v>0</v>
      </c>
      <c r="EV71" s="47">
        <f t="shared" si="143"/>
        <v>0</v>
      </c>
      <c r="EW71" s="47">
        <f t="shared" si="144"/>
        <v>0</v>
      </c>
      <c r="EX71" s="47">
        <f t="shared" si="145"/>
        <v>0</v>
      </c>
      <c r="EY71" s="47">
        <f t="shared" si="146"/>
        <v>0</v>
      </c>
      <c r="EZ71" s="47">
        <f t="shared" si="147"/>
        <v>0</v>
      </c>
      <c r="FA71" s="47">
        <f t="shared" si="148"/>
        <v>0</v>
      </c>
      <c r="FB71" s="47">
        <f t="shared" si="149"/>
        <v>0</v>
      </c>
      <c r="FC71" s="47">
        <f t="shared" si="150"/>
        <v>0</v>
      </c>
      <c r="FD71" s="47">
        <f t="shared" si="151"/>
        <v>0</v>
      </c>
      <c r="FE71" s="47">
        <f t="shared" si="152"/>
        <v>0</v>
      </c>
      <c r="FF71" s="47">
        <f t="shared" si="153"/>
        <v>0</v>
      </c>
      <c r="FG71" s="47">
        <f t="shared" si="154"/>
        <v>0</v>
      </c>
      <c r="FH71" s="47">
        <f t="shared" si="155"/>
        <v>0</v>
      </c>
      <c r="FI71" s="47">
        <f t="shared" si="156"/>
        <v>0</v>
      </c>
      <c r="FJ71" s="47">
        <f t="shared" si="157"/>
        <v>0</v>
      </c>
      <c r="FK71" s="47">
        <f t="shared" si="158"/>
        <v>0</v>
      </c>
      <c r="FL71" s="47">
        <f t="shared" si="159"/>
        <v>0</v>
      </c>
      <c r="FM71" s="48">
        <f t="shared" si="160"/>
        <v>0</v>
      </c>
      <c r="FN71" s="47">
        <f t="shared" si="161"/>
        <v>0</v>
      </c>
      <c r="FO71" s="47">
        <f t="shared" si="162"/>
        <v>0</v>
      </c>
      <c r="FP71" s="46">
        <f t="shared" si="163"/>
        <v>0</v>
      </c>
      <c r="FQ71" s="47">
        <f t="shared" si="164"/>
        <v>0</v>
      </c>
      <c r="FR71" s="47">
        <f t="shared" si="165"/>
        <v>0</v>
      </c>
      <c r="FS71" s="47">
        <f t="shared" si="166"/>
        <v>0</v>
      </c>
      <c r="FT71" s="47">
        <f t="shared" si="167"/>
        <v>0</v>
      </c>
      <c r="FU71" s="47">
        <f t="shared" si="168"/>
        <v>0</v>
      </c>
      <c r="FV71" s="47">
        <f t="shared" si="169"/>
        <v>0</v>
      </c>
      <c r="FW71" s="47">
        <f t="shared" si="170"/>
        <v>0</v>
      </c>
      <c r="FX71" s="47">
        <f t="shared" si="171"/>
        <v>0</v>
      </c>
      <c r="FY71" s="47">
        <f t="shared" si="172"/>
        <v>0</v>
      </c>
      <c r="FZ71" s="47">
        <f t="shared" si="173"/>
        <v>0</v>
      </c>
      <c r="GA71" s="47">
        <f t="shared" si="174"/>
        <v>0</v>
      </c>
      <c r="GB71" s="47">
        <f t="shared" si="175"/>
        <v>0</v>
      </c>
      <c r="GC71" s="47">
        <f t="shared" si="176"/>
        <v>0</v>
      </c>
      <c r="GD71" s="47">
        <f t="shared" si="177"/>
        <v>0</v>
      </c>
      <c r="GE71" s="47">
        <f t="shared" si="178"/>
        <v>0</v>
      </c>
      <c r="GF71" s="47">
        <f t="shared" si="179"/>
        <v>0</v>
      </c>
      <c r="GG71" s="47">
        <f t="shared" si="180"/>
        <v>0</v>
      </c>
      <c r="GH71" s="47">
        <f t="shared" si="181"/>
        <v>0</v>
      </c>
      <c r="GI71" s="48">
        <f t="shared" si="182"/>
        <v>0</v>
      </c>
      <c r="GJ71" s="47">
        <f t="shared" si="183"/>
        <v>0</v>
      </c>
      <c r="GK71" s="47">
        <f t="shared" si="184"/>
        <v>0</v>
      </c>
      <c r="GL71" s="46">
        <f t="shared" si="185"/>
        <v>0</v>
      </c>
      <c r="GM71" s="47">
        <f t="shared" si="186"/>
        <v>0</v>
      </c>
      <c r="GN71" s="47">
        <f t="shared" si="187"/>
        <v>0</v>
      </c>
      <c r="GO71" s="47">
        <f t="shared" si="188"/>
        <v>0</v>
      </c>
      <c r="GP71" s="47">
        <f t="shared" si="189"/>
        <v>0</v>
      </c>
      <c r="GQ71" s="47">
        <f t="shared" si="190"/>
        <v>0</v>
      </c>
      <c r="GR71" s="47">
        <f t="shared" si="191"/>
        <v>0</v>
      </c>
      <c r="GS71" s="47">
        <f t="shared" si="192"/>
        <v>0</v>
      </c>
      <c r="GT71" s="47">
        <f t="shared" si="193"/>
        <v>0</v>
      </c>
      <c r="GU71" s="47">
        <f t="shared" si="194"/>
        <v>0</v>
      </c>
      <c r="GV71" s="47">
        <f t="shared" si="195"/>
        <v>0</v>
      </c>
      <c r="GW71" s="47">
        <f t="shared" si="196"/>
        <v>0</v>
      </c>
      <c r="GX71" s="47">
        <f t="shared" si="197"/>
        <v>0</v>
      </c>
      <c r="GY71" s="47">
        <f t="shared" si="198"/>
        <v>0</v>
      </c>
      <c r="GZ71" s="47">
        <f t="shared" si="199"/>
        <v>0</v>
      </c>
      <c r="HA71" s="47">
        <f t="shared" si="200"/>
        <v>0</v>
      </c>
      <c r="HB71" s="47">
        <f t="shared" si="201"/>
        <v>0</v>
      </c>
      <c r="HC71" s="47">
        <f t="shared" si="202"/>
        <v>0</v>
      </c>
      <c r="HD71" s="47">
        <f t="shared" si="203"/>
        <v>0</v>
      </c>
      <c r="HE71" s="48">
        <f t="shared" si="204"/>
        <v>0</v>
      </c>
      <c r="HF71" s="47">
        <f t="shared" si="205"/>
        <v>0</v>
      </c>
      <c r="HG71" s="47">
        <f t="shared" si="206"/>
        <v>0</v>
      </c>
      <c r="HH71" s="46">
        <f t="shared" si="207"/>
        <v>0</v>
      </c>
      <c r="HI71" s="47">
        <f t="shared" si="208"/>
        <v>0</v>
      </c>
      <c r="HJ71" s="47">
        <f t="shared" si="209"/>
        <v>0</v>
      </c>
      <c r="HK71" s="47">
        <f t="shared" si="210"/>
        <v>0</v>
      </c>
      <c r="HL71" s="47">
        <f t="shared" si="211"/>
        <v>0</v>
      </c>
      <c r="HM71" s="47">
        <f t="shared" si="212"/>
        <v>0</v>
      </c>
      <c r="HN71" s="47">
        <f t="shared" si="213"/>
        <v>0</v>
      </c>
      <c r="HO71" s="47">
        <f t="shared" si="214"/>
        <v>0</v>
      </c>
      <c r="HP71" s="47">
        <f t="shared" si="215"/>
        <v>0</v>
      </c>
      <c r="HQ71" s="47">
        <f t="shared" si="216"/>
        <v>0</v>
      </c>
      <c r="HR71" s="47">
        <f t="shared" si="217"/>
        <v>0</v>
      </c>
      <c r="HS71" s="47">
        <f t="shared" si="218"/>
        <v>0</v>
      </c>
      <c r="HT71" s="47">
        <f t="shared" si="219"/>
        <v>0</v>
      </c>
      <c r="HU71" s="47">
        <f t="shared" si="220"/>
        <v>0</v>
      </c>
      <c r="HV71" s="47">
        <f t="shared" si="221"/>
        <v>0</v>
      </c>
      <c r="HW71" s="47">
        <f t="shared" si="222"/>
        <v>0</v>
      </c>
      <c r="HX71" s="47">
        <f t="shared" si="223"/>
        <v>0</v>
      </c>
      <c r="HY71" s="47">
        <f t="shared" si="224"/>
        <v>0</v>
      </c>
      <c r="HZ71" s="47">
        <f t="shared" si="225"/>
        <v>0</v>
      </c>
      <c r="IA71" s="48">
        <f t="shared" si="226"/>
        <v>0</v>
      </c>
      <c r="IB71" s="47">
        <f t="shared" si="227"/>
        <v>0</v>
      </c>
      <c r="IC71" s="47">
        <f t="shared" si="228"/>
        <v>0</v>
      </c>
      <c r="ID71" s="46">
        <f t="shared" si="229"/>
        <v>0</v>
      </c>
      <c r="IE71" s="47">
        <f t="shared" si="230"/>
        <v>0</v>
      </c>
      <c r="IF71" s="47">
        <f t="shared" si="231"/>
        <v>0</v>
      </c>
      <c r="IG71" s="47">
        <f t="shared" si="232"/>
        <v>0</v>
      </c>
      <c r="IH71" s="47">
        <f t="shared" si="233"/>
        <v>0</v>
      </c>
      <c r="II71" s="47">
        <f t="shared" si="234"/>
        <v>0</v>
      </c>
      <c r="IJ71" s="47">
        <f t="shared" si="235"/>
        <v>0</v>
      </c>
      <c r="IK71" s="47">
        <f t="shared" si="236"/>
        <v>0</v>
      </c>
      <c r="IL71" s="47">
        <f t="shared" si="237"/>
        <v>0</v>
      </c>
      <c r="IM71" s="47">
        <f t="shared" si="238"/>
        <v>0</v>
      </c>
      <c r="IN71" s="47">
        <f t="shared" si="239"/>
        <v>0</v>
      </c>
      <c r="IO71" s="47">
        <f t="shared" si="240"/>
        <v>0</v>
      </c>
      <c r="IP71" s="47">
        <f t="shared" si="241"/>
        <v>0</v>
      </c>
      <c r="IQ71" s="47">
        <f t="shared" si="242"/>
        <v>0</v>
      </c>
      <c r="IR71" s="47">
        <f t="shared" si="243"/>
        <v>0</v>
      </c>
      <c r="IS71" s="47">
        <f t="shared" si="244"/>
        <v>0</v>
      </c>
      <c r="IT71" s="47">
        <f t="shared" si="245"/>
        <v>0</v>
      </c>
      <c r="IU71" s="47">
        <f t="shared" si="246"/>
        <v>0</v>
      </c>
      <c r="IV71" s="47">
        <f t="shared" si="247"/>
        <v>0</v>
      </c>
      <c r="IW71" s="48">
        <f t="shared" si="248"/>
        <v>0</v>
      </c>
      <c r="IX71" s="47">
        <f t="shared" si="249"/>
        <v>0</v>
      </c>
      <c r="IY71" s="47">
        <f t="shared" si="250"/>
        <v>0</v>
      </c>
      <c r="IZ71" s="46">
        <f t="shared" si="251"/>
        <v>0</v>
      </c>
      <c r="JA71" s="47">
        <f t="shared" si="252"/>
        <v>0</v>
      </c>
      <c r="JB71" s="47">
        <f t="shared" si="253"/>
        <v>0</v>
      </c>
      <c r="JC71" s="47">
        <f t="shared" si="254"/>
        <v>0</v>
      </c>
      <c r="JD71" s="47">
        <f t="shared" si="255"/>
        <v>0</v>
      </c>
      <c r="JE71" s="47">
        <f t="shared" si="256"/>
        <v>0</v>
      </c>
      <c r="JF71" s="47">
        <f t="shared" si="257"/>
        <v>0</v>
      </c>
      <c r="JG71" s="47">
        <f t="shared" si="258"/>
        <v>0</v>
      </c>
      <c r="JH71" s="47">
        <f t="shared" si="259"/>
        <v>0</v>
      </c>
      <c r="JI71" s="47">
        <f t="shared" si="260"/>
        <v>0</v>
      </c>
      <c r="JJ71" s="47">
        <f t="shared" si="261"/>
        <v>0</v>
      </c>
      <c r="JK71" s="47">
        <f t="shared" si="262"/>
        <v>0</v>
      </c>
      <c r="JL71" s="47">
        <f t="shared" si="263"/>
        <v>0</v>
      </c>
      <c r="JM71" s="47">
        <f t="shared" si="264"/>
        <v>0</v>
      </c>
      <c r="JN71" s="47">
        <f t="shared" si="265"/>
        <v>0</v>
      </c>
      <c r="JO71" s="47">
        <f t="shared" si="266"/>
        <v>0</v>
      </c>
      <c r="JP71" s="47">
        <f t="shared" si="267"/>
        <v>0</v>
      </c>
      <c r="JQ71" s="47">
        <f t="shared" si="268"/>
        <v>0</v>
      </c>
      <c r="JR71" s="47">
        <f t="shared" si="269"/>
        <v>0</v>
      </c>
      <c r="JS71" s="48">
        <f t="shared" si="270"/>
        <v>0</v>
      </c>
      <c r="JT71" s="46">
        <f t="shared" si="271"/>
        <v>0</v>
      </c>
      <c r="JU71" s="48">
        <f t="shared" si="272"/>
        <v>0</v>
      </c>
    </row>
    <row r="72" spans="1:281" x14ac:dyDescent="0.25">
      <c r="A72" s="152"/>
      <c r="B72" s="386"/>
      <c r="C72" s="377"/>
      <c r="D72" s="378"/>
      <c r="E72" s="378"/>
      <c r="F72" s="378"/>
      <c r="G72" s="379"/>
      <c r="H72" s="397"/>
      <c r="I72" s="397"/>
      <c r="J72" s="97"/>
      <c r="K72" s="122">
        <f t="shared" si="273"/>
        <v>0</v>
      </c>
      <c r="L72" s="313">
        <f t="shared" si="274"/>
        <v>0</v>
      </c>
      <c r="M72" s="46">
        <f t="shared" si="275"/>
        <v>0</v>
      </c>
      <c r="N72" s="90">
        <f t="shared" si="64"/>
        <v>0</v>
      </c>
      <c r="O72" s="90">
        <f t="shared" si="65"/>
        <v>0</v>
      </c>
      <c r="P72" s="90">
        <f t="shared" si="66"/>
        <v>0</v>
      </c>
      <c r="Q72" s="90">
        <f t="shared" si="67"/>
        <v>0</v>
      </c>
      <c r="R72" s="408">
        <f t="shared" si="277"/>
        <v>1</v>
      </c>
      <c r="S72" s="46">
        <f t="shared" si="3"/>
        <v>0</v>
      </c>
      <c r="T72" s="47">
        <f t="shared" si="4"/>
        <v>0</v>
      </c>
      <c r="U72" s="47">
        <f t="shared" si="5"/>
        <v>0</v>
      </c>
      <c r="V72" s="47">
        <f t="shared" si="6"/>
        <v>0</v>
      </c>
      <c r="W72" s="47">
        <f t="shared" si="7"/>
        <v>0</v>
      </c>
      <c r="X72" s="47">
        <f t="shared" si="8"/>
        <v>0</v>
      </c>
      <c r="Y72" s="47">
        <f t="shared" si="9"/>
        <v>0</v>
      </c>
      <c r="Z72" s="47">
        <f t="shared" si="10"/>
        <v>0</v>
      </c>
      <c r="AA72" s="47">
        <f t="shared" si="11"/>
        <v>0</v>
      </c>
      <c r="AB72" s="47">
        <f t="shared" si="12"/>
        <v>0</v>
      </c>
      <c r="AC72" s="47">
        <f t="shared" si="13"/>
        <v>0</v>
      </c>
      <c r="AD72" s="47">
        <f t="shared" si="14"/>
        <v>0</v>
      </c>
      <c r="AE72" s="47">
        <f t="shared" si="15"/>
        <v>0</v>
      </c>
      <c r="AF72" s="47">
        <f t="shared" si="16"/>
        <v>0</v>
      </c>
      <c r="AG72" s="47">
        <f t="shared" si="17"/>
        <v>0</v>
      </c>
      <c r="AH72" s="47">
        <f t="shared" si="18"/>
        <v>0</v>
      </c>
      <c r="AI72" s="47">
        <f t="shared" si="19"/>
        <v>0</v>
      </c>
      <c r="AJ72" s="47">
        <f t="shared" si="20"/>
        <v>0</v>
      </c>
      <c r="AK72" s="47">
        <f t="shared" si="21"/>
        <v>0</v>
      </c>
      <c r="AL72" s="48">
        <f t="shared" si="22"/>
        <v>0</v>
      </c>
      <c r="AM72" s="47">
        <f t="shared" si="69"/>
        <v>0</v>
      </c>
      <c r="AN72" s="47">
        <f t="shared" si="70"/>
        <v>0</v>
      </c>
      <c r="AO72" s="46">
        <f t="shared" si="23"/>
        <v>0</v>
      </c>
      <c r="AP72" s="47">
        <f t="shared" si="24"/>
        <v>0</v>
      </c>
      <c r="AQ72" s="47">
        <f t="shared" si="25"/>
        <v>0</v>
      </c>
      <c r="AR72" s="47">
        <f t="shared" si="26"/>
        <v>0</v>
      </c>
      <c r="AS72" s="47">
        <f t="shared" si="27"/>
        <v>0</v>
      </c>
      <c r="AT72" s="47">
        <f t="shared" si="28"/>
        <v>0</v>
      </c>
      <c r="AU72" s="47">
        <f t="shared" si="29"/>
        <v>0</v>
      </c>
      <c r="AV72" s="47">
        <f t="shared" si="30"/>
        <v>0</v>
      </c>
      <c r="AW72" s="47">
        <f t="shared" si="31"/>
        <v>0</v>
      </c>
      <c r="AX72" s="47">
        <f t="shared" si="32"/>
        <v>0</v>
      </c>
      <c r="AY72" s="47">
        <f t="shared" si="33"/>
        <v>0</v>
      </c>
      <c r="AZ72" s="47">
        <f t="shared" si="34"/>
        <v>0</v>
      </c>
      <c r="BA72" s="47">
        <f t="shared" si="35"/>
        <v>0</v>
      </c>
      <c r="BB72" s="47">
        <f t="shared" si="36"/>
        <v>0</v>
      </c>
      <c r="BC72" s="47">
        <f t="shared" si="37"/>
        <v>0</v>
      </c>
      <c r="BD72" s="47">
        <f t="shared" si="38"/>
        <v>0</v>
      </c>
      <c r="BE72" s="47">
        <f t="shared" si="39"/>
        <v>0</v>
      </c>
      <c r="BF72" s="47">
        <f t="shared" si="40"/>
        <v>0</v>
      </c>
      <c r="BG72" s="48">
        <f t="shared" si="41"/>
        <v>0</v>
      </c>
      <c r="BH72" s="47">
        <f t="shared" si="71"/>
        <v>0</v>
      </c>
      <c r="BI72" s="47">
        <f t="shared" si="72"/>
        <v>0</v>
      </c>
      <c r="BJ72" s="46">
        <f t="shared" si="42"/>
        <v>0</v>
      </c>
      <c r="BK72" s="47">
        <f t="shared" si="43"/>
        <v>0</v>
      </c>
      <c r="BL72" s="47">
        <f t="shared" si="44"/>
        <v>0</v>
      </c>
      <c r="BM72" s="47">
        <f t="shared" si="45"/>
        <v>0</v>
      </c>
      <c r="BN72" s="47">
        <f t="shared" si="46"/>
        <v>0</v>
      </c>
      <c r="BO72" s="47">
        <f t="shared" si="47"/>
        <v>0</v>
      </c>
      <c r="BP72" s="47">
        <f t="shared" si="48"/>
        <v>0</v>
      </c>
      <c r="BQ72" s="47">
        <f t="shared" si="49"/>
        <v>0</v>
      </c>
      <c r="BR72" s="47">
        <f t="shared" si="50"/>
        <v>0</v>
      </c>
      <c r="BS72" s="47">
        <f t="shared" si="51"/>
        <v>0</v>
      </c>
      <c r="BT72" s="47">
        <f t="shared" si="52"/>
        <v>0</v>
      </c>
      <c r="BU72" s="47">
        <f t="shared" si="53"/>
        <v>0</v>
      </c>
      <c r="BV72" s="47">
        <f t="shared" si="54"/>
        <v>0</v>
      </c>
      <c r="BW72" s="47">
        <f t="shared" si="55"/>
        <v>0</v>
      </c>
      <c r="BX72" s="47">
        <f t="shared" si="56"/>
        <v>0</v>
      </c>
      <c r="BY72" s="47">
        <f t="shared" si="57"/>
        <v>0</v>
      </c>
      <c r="BZ72" s="47">
        <f t="shared" si="58"/>
        <v>0</v>
      </c>
      <c r="CA72" s="47">
        <f t="shared" si="59"/>
        <v>0</v>
      </c>
      <c r="CB72" s="47">
        <f t="shared" si="60"/>
        <v>0</v>
      </c>
      <c r="CC72" s="48">
        <f t="shared" si="61"/>
        <v>0</v>
      </c>
      <c r="CD72" s="47">
        <f t="shared" si="73"/>
        <v>0</v>
      </c>
      <c r="CE72" s="47">
        <f t="shared" si="74"/>
        <v>0</v>
      </c>
      <c r="CF72" s="46">
        <f t="shared" si="75"/>
        <v>0</v>
      </c>
      <c r="CG72" s="47">
        <f t="shared" si="76"/>
        <v>0</v>
      </c>
      <c r="CH72" s="47">
        <f t="shared" si="77"/>
        <v>0</v>
      </c>
      <c r="CI72" s="47">
        <f t="shared" si="78"/>
        <v>0</v>
      </c>
      <c r="CJ72" s="47">
        <f t="shared" si="79"/>
        <v>0</v>
      </c>
      <c r="CK72" s="47">
        <f t="shared" si="80"/>
        <v>0</v>
      </c>
      <c r="CL72" s="47">
        <f t="shared" si="81"/>
        <v>0</v>
      </c>
      <c r="CM72" s="47">
        <f t="shared" si="82"/>
        <v>0</v>
      </c>
      <c r="CN72" s="47">
        <f t="shared" si="83"/>
        <v>0</v>
      </c>
      <c r="CO72" s="47">
        <f t="shared" si="84"/>
        <v>0</v>
      </c>
      <c r="CP72" s="47">
        <f t="shared" si="85"/>
        <v>0</v>
      </c>
      <c r="CQ72" s="47">
        <f t="shared" si="86"/>
        <v>0</v>
      </c>
      <c r="CR72" s="47">
        <f t="shared" si="87"/>
        <v>0</v>
      </c>
      <c r="CS72" s="47">
        <f t="shared" si="88"/>
        <v>0</v>
      </c>
      <c r="CT72" s="47">
        <f t="shared" si="89"/>
        <v>0</v>
      </c>
      <c r="CU72" s="47">
        <f t="shared" si="90"/>
        <v>0</v>
      </c>
      <c r="CV72" s="47">
        <f t="shared" si="91"/>
        <v>0</v>
      </c>
      <c r="CW72" s="47">
        <f t="shared" si="92"/>
        <v>0</v>
      </c>
      <c r="CX72" s="47">
        <f t="shared" si="93"/>
        <v>0</v>
      </c>
      <c r="CY72" s="48">
        <f t="shared" si="94"/>
        <v>0</v>
      </c>
      <c r="CZ72" s="47">
        <f t="shared" si="95"/>
        <v>0</v>
      </c>
      <c r="DA72" s="47">
        <f t="shared" si="96"/>
        <v>0</v>
      </c>
      <c r="DB72" s="46">
        <f t="shared" si="97"/>
        <v>0</v>
      </c>
      <c r="DC72" s="47">
        <f t="shared" si="98"/>
        <v>0</v>
      </c>
      <c r="DD72" s="47">
        <f t="shared" si="99"/>
        <v>0</v>
      </c>
      <c r="DE72" s="47">
        <f t="shared" si="100"/>
        <v>0</v>
      </c>
      <c r="DF72" s="47">
        <f t="shared" si="101"/>
        <v>0</v>
      </c>
      <c r="DG72" s="47">
        <f t="shared" si="102"/>
        <v>0</v>
      </c>
      <c r="DH72" s="47">
        <f t="shared" si="103"/>
        <v>0</v>
      </c>
      <c r="DI72" s="47">
        <f t="shared" si="104"/>
        <v>0</v>
      </c>
      <c r="DJ72" s="47">
        <f t="shared" si="105"/>
        <v>0</v>
      </c>
      <c r="DK72" s="47">
        <f t="shared" si="106"/>
        <v>0</v>
      </c>
      <c r="DL72" s="47">
        <f t="shared" si="107"/>
        <v>0</v>
      </c>
      <c r="DM72" s="47">
        <f t="shared" si="108"/>
        <v>0</v>
      </c>
      <c r="DN72" s="47">
        <f t="shared" si="109"/>
        <v>0</v>
      </c>
      <c r="DO72" s="47">
        <f t="shared" si="110"/>
        <v>0</v>
      </c>
      <c r="DP72" s="47">
        <f t="shared" si="111"/>
        <v>0</v>
      </c>
      <c r="DQ72" s="47">
        <f t="shared" si="112"/>
        <v>0</v>
      </c>
      <c r="DR72" s="47">
        <f t="shared" si="113"/>
        <v>0</v>
      </c>
      <c r="DS72" s="47">
        <f t="shared" si="114"/>
        <v>0</v>
      </c>
      <c r="DT72" s="47">
        <f t="shared" si="115"/>
        <v>0</v>
      </c>
      <c r="DU72" s="48">
        <f t="shared" si="116"/>
        <v>0</v>
      </c>
      <c r="DV72" s="47">
        <f t="shared" si="117"/>
        <v>0</v>
      </c>
      <c r="DW72" s="47">
        <f t="shared" si="118"/>
        <v>0</v>
      </c>
      <c r="DX72" s="46">
        <f t="shared" si="119"/>
        <v>0</v>
      </c>
      <c r="DY72" s="47">
        <f t="shared" si="120"/>
        <v>0</v>
      </c>
      <c r="DZ72" s="47">
        <f t="shared" si="121"/>
        <v>0</v>
      </c>
      <c r="EA72" s="47">
        <f t="shared" si="122"/>
        <v>0</v>
      </c>
      <c r="EB72" s="47">
        <f t="shared" si="123"/>
        <v>0</v>
      </c>
      <c r="EC72" s="47">
        <f t="shared" si="124"/>
        <v>0</v>
      </c>
      <c r="ED72" s="47">
        <f t="shared" si="125"/>
        <v>0</v>
      </c>
      <c r="EE72" s="47">
        <f t="shared" si="126"/>
        <v>0</v>
      </c>
      <c r="EF72" s="47">
        <f t="shared" si="127"/>
        <v>0</v>
      </c>
      <c r="EG72" s="47">
        <f t="shared" si="128"/>
        <v>0</v>
      </c>
      <c r="EH72" s="47">
        <f t="shared" si="129"/>
        <v>0</v>
      </c>
      <c r="EI72" s="47">
        <f t="shared" si="130"/>
        <v>0</v>
      </c>
      <c r="EJ72" s="47">
        <f t="shared" si="131"/>
        <v>0</v>
      </c>
      <c r="EK72" s="47">
        <f t="shared" si="132"/>
        <v>0</v>
      </c>
      <c r="EL72" s="47">
        <f t="shared" si="133"/>
        <v>0</v>
      </c>
      <c r="EM72" s="47">
        <f t="shared" si="134"/>
        <v>0</v>
      </c>
      <c r="EN72" s="47">
        <f t="shared" si="135"/>
        <v>0</v>
      </c>
      <c r="EO72" s="47">
        <f t="shared" si="136"/>
        <v>0</v>
      </c>
      <c r="EP72" s="47">
        <f t="shared" si="137"/>
        <v>0</v>
      </c>
      <c r="EQ72" s="48">
        <f t="shared" si="138"/>
        <v>0</v>
      </c>
      <c r="ER72" s="47">
        <f t="shared" si="139"/>
        <v>0</v>
      </c>
      <c r="ES72" s="47">
        <f t="shared" si="140"/>
        <v>0</v>
      </c>
      <c r="ET72" s="46">
        <f t="shared" si="141"/>
        <v>0</v>
      </c>
      <c r="EU72" s="47">
        <f t="shared" si="142"/>
        <v>0</v>
      </c>
      <c r="EV72" s="47">
        <f t="shared" si="143"/>
        <v>0</v>
      </c>
      <c r="EW72" s="47">
        <f t="shared" si="144"/>
        <v>0</v>
      </c>
      <c r="EX72" s="47">
        <f t="shared" si="145"/>
        <v>0</v>
      </c>
      <c r="EY72" s="47">
        <f t="shared" si="146"/>
        <v>0</v>
      </c>
      <c r="EZ72" s="47">
        <f t="shared" si="147"/>
        <v>0</v>
      </c>
      <c r="FA72" s="47">
        <f t="shared" si="148"/>
        <v>0</v>
      </c>
      <c r="FB72" s="47">
        <f t="shared" si="149"/>
        <v>0</v>
      </c>
      <c r="FC72" s="47">
        <f t="shared" si="150"/>
        <v>0</v>
      </c>
      <c r="FD72" s="47">
        <f t="shared" si="151"/>
        <v>0</v>
      </c>
      <c r="FE72" s="47">
        <f t="shared" si="152"/>
        <v>0</v>
      </c>
      <c r="FF72" s="47">
        <f t="shared" si="153"/>
        <v>0</v>
      </c>
      <c r="FG72" s="47">
        <f t="shared" si="154"/>
        <v>0</v>
      </c>
      <c r="FH72" s="47">
        <f t="shared" si="155"/>
        <v>0</v>
      </c>
      <c r="FI72" s="47">
        <f t="shared" si="156"/>
        <v>0</v>
      </c>
      <c r="FJ72" s="47">
        <f t="shared" si="157"/>
        <v>0</v>
      </c>
      <c r="FK72" s="47">
        <f t="shared" si="158"/>
        <v>0</v>
      </c>
      <c r="FL72" s="47">
        <f t="shared" si="159"/>
        <v>0</v>
      </c>
      <c r="FM72" s="48">
        <f t="shared" si="160"/>
        <v>0</v>
      </c>
      <c r="FN72" s="47">
        <f t="shared" si="161"/>
        <v>0</v>
      </c>
      <c r="FO72" s="47">
        <f t="shared" si="162"/>
        <v>0</v>
      </c>
      <c r="FP72" s="46">
        <f t="shared" si="163"/>
        <v>0</v>
      </c>
      <c r="FQ72" s="47">
        <f t="shared" si="164"/>
        <v>0</v>
      </c>
      <c r="FR72" s="47">
        <f t="shared" si="165"/>
        <v>0</v>
      </c>
      <c r="FS72" s="47">
        <f t="shared" si="166"/>
        <v>0</v>
      </c>
      <c r="FT72" s="47">
        <f t="shared" si="167"/>
        <v>0</v>
      </c>
      <c r="FU72" s="47">
        <f t="shared" si="168"/>
        <v>0</v>
      </c>
      <c r="FV72" s="47">
        <f t="shared" si="169"/>
        <v>0</v>
      </c>
      <c r="FW72" s="47">
        <f t="shared" si="170"/>
        <v>0</v>
      </c>
      <c r="FX72" s="47">
        <f t="shared" si="171"/>
        <v>0</v>
      </c>
      <c r="FY72" s="47">
        <f t="shared" si="172"/>
        <v>0</v>
      </c>
      <c r="FZ72" s="47">
        <f t="shared" si="173"/>
        <v>0</v>
      </c>
      <c r="GA72" s="47">
        <f t="shared" si="174"/>
        <v>0</v>
      </c>
      <c r="GB72" s="47">
        <f t="shared" si="175"/>
        <v>0</v>
      </c>
      <c r="GC72" s="47">
        <f t="shared" si="176"/>
        <v>0</v>
      </c>
      <c r="GD72" s="47">
        <f t="shared" si="177"/>
        <v>0</v>
      </c>
      <c r="GE72" s="47">
        <f t="shared" si="178"/>
        <v>0</v>
      </c>
      <c r="GF72" s="47">
        <f t="shared" si="179"/>
        <v>0</v>
      </c>
      <c r="GG72" s="47">
        <f t="shared" si="180"/>
        <v>0</v>
      </c>
      <c r="GH72" s="47">
        <f t="shared" si="181"/>
        <v>0</v>
      </c>
      <c r="GI72" s="48">
        <f t="shared" si="182"/>
        <v>0</v>
      </c>
      <c r="GJ72" s="47">
        <f t="shared" si="183"/>
        <v>0</v>
      </c>
      <c r="GK72" s="47">
        <f t="shared" si="184"/>
        <v>0</v>
      </c>
      <c r="GL72" s="46">
        <f t="shared" si="185"/>
        <v>0</v>
      </c>
      <c r="GM72" s="47">
        <f t="shared" si="186"/>
        <v>0</v>
      </c>
      <c r="GN72" s="47">
        <f t="shared" si="187"/>
        <v>0</v>
      </c>
      <c r="GO72" s="47">
        <f t="shared" si="188"/>
        <v>0</v>
      </c>
      <c r="GP72" s="47">
        <f t="shared" si="189"/>
        <v>0</v>
      </c>
      <c r="GQ72" s="47">
        <f t="shared" si="190"/>
        <v>0</v>
      </c>
      <c r="GR72" s="47">
        <f t="shared" si="191"/>
        <v>0</v>
      </c>
      <c r="GS72" s="47">
        <f t="shared" si="192"/>
        <v>0</v>
      </c>
      <c r="GT72" s="47">
        <f t="shared" si="193"/>
        <v>0</v>
      </c>
      <c r="GU72" s="47">
        <f t="shared" si="194"/>
        <v>0</v>
      </c>
      <c r="GV72" s="47">
        <f t="shared" si="195"/>
        <v>0</v>
      </c>
      <c r="GW72" s="47">
        <f t="shared" si="196"/>
        <v>0</v>
      </c>
      <c r="GX72" s="47">
        <f t="shared" si="197"/>
        <v>0</v>
      </c>
      <c r="GY72" s="47">
        <f t="shared" si="198"/>
        <v>0</v>
      </c>
      <c r="GZ72" s="47">
        <f t="shared" si="199"/>
        <v>0</v>
      </c>
      <c r="HA72" s="47">
        <f t="shared" si="200"/>
        <v>0</v>
      </c>
      <c r="HB72" s="47">
        <f t="shared" si="201"/>
        <v>0</v>
      </c>
      <c r="HC72" s="47">
        <f t="shared" si="202"/>
        <v>0</v>
      </c>
      <c r="HD72" s="47">
        <f t="shared" si="203"/>
        <v>0</v>
      </c>
      <c r="HE72" s="48">
        <f t="shared" si="204"/>
        <v>0</v>
      </c>
      <c r="HF72" s="47">
        <f t="shared" si="205"/>
        <v>0</v>
      </c>
      <c r="HG72" s="47">
        <f t="shared" si="206"/>
        <v>0</v>
      </c>
      <c r="HH72" s="46">
        <f t="shared" si="207"/>
        <v>0</v>
      </c>
      <c r="HI72" s="47">
        <f t="shared" si="208"/>
        <v>0</v>
      </c>
      <c r="HJ72" s="47">
        <f t="shared" si="209"/>
        <v>0</v>
      </c>
      <c r="HK72" s="47">
        <f t="shared" si="210"/>
        <v>0</v>
      </c>
      <c r="HL72" s="47">
        <f t="shared" si="211"/>
        <v>0</v>
      </c>
      <c r="HM72" s="47">
        <f t="shared" si="212"/>
        <v>0</v>
      </c>
      <c r="HN72" s="47">
        <f t="shared" si="213"/>
        <v>0</v>
      </c>
      <c r="HO72" s="47">
        <f t="shared" si="214"/>
        <v>0</v>
      </c>
      <c r="HP72" s="47">
        <f t="shared" si="215"/>
        <v>0</v>
      </c>
      <c r="HQ72" s="47">
        <f t="shared" si="216"/>
        <v>0</v>
      </c>
      <c r="HR72" s="47">
        <f t="shared" si="217"/>
        <v>0</v>
      </c>
      <c r="HS72" s="47">
        <f t="shared" si="218"/>
        <v>0</v>
      </c>
      <c r="HT72" s="47">
        <f t="shared" si="219"/>
        <v>0</v>
      </c>
      <c r="HU72" s="47">
        <f t="shared" si="220"/>
        <v>0</v>
      </c>
      <c r="HV72" s="47">
        <f t="shared" si="221"/>
        <v>0</v>
      </c>
      <c r="HW72" s="47">
        <f t="shared" si="222"/>
        <v>0</v>
      </c>
      <c r="HX72" s="47">
        <f t="shared" si="223"/>
        <v>0</v>
      </c>
      <c r="HY72" s="47">
        <f t="shared" si="224"/>
        <v>0</v>
      </c>
      <c r="HZ72" s="47">
        <f t="shared" si="225"/>
        <v>0</v>
      </c>
      <c r="IA72" s="48">
        <f t="shared" si="226"/>
        <v>0</v>
      </c>
      <c r="IB72" s="47">
        <f t="shared" si="227"/>
        <v>0</v>
      </c>
      <c r="IC72" s="47">
        <f t="shared" si="228"/>
        <v>0</v>
      </c>
      <c r="ID72" s="46">
        <f t="shared" si="229"/>
        <v>0</v>
      </c>
      <c r="IE72" s="47">
        <f t="shared" si="230"/>
        <v>0</v>
      </c>
      <c r="IF72" s="47">
        <f t="shared" si="231"/>
        <v>0</v>
      </c>
      <c r="IG72" s="47">
        <f t="shared" si="232"/>
        <v>0</v>
      </c>
      <c r="IH72" s="47">
        <f t="shared" si="233"/>
        <v>0</v>
      </c>
      <c r="II72" s="47">
        <f t="shared" si="234"/>
        <v>0</v>
      </c>
      <c r="IJ72" s="47">
        <f t="shared" si="235"/>
        <v>0</v>
      </c>
      <c r="IK72" s="47">
        <f t="shared" si="236"/>
        <v>0</v>
      </c>
      <c r="IL72" s="47">
        <f t="shared" si="237"/>
        <v>0</v>
      </c>
      <c r="IM72" s="47">
        <f t="shared" si="238"/>
        <v>0</v>
      </c>
      <c r="IN72" s="47">
        <f t="shared" si="239"/>
        <v>0</v>
      </c>
      <c r="IO72" s="47">
        <f t="shared" si="240"/>
        <v>0</v>
      </c>
      <c r="IP72" s="47">
        <f t="shared" si="241"/>
        <v>0</v>
      </c>
      <c r="IQ72" s="47">
        <f t="shared" si="242"/>
        <v>0</v>
      </c>
      <c r="IR72" s="47">
        <f t="shared" si="243"/>
        <v>0</v>
      </c>
      <c r="IS72" s="47">
        <f t="shared" si="244"/>
        <v>0</v>
      </c>
      <c r="IT72" s="47">
        <f t="shared" si="245"/>
        <v>0</v>
      </c>
      <c r="IU72" s="47">
        <f t="shared" si="246"/>
        <v>0</v>
      </c>
      <c r="IV72" s="47">
        <f t="shared" si="247"/>
        <v>0</v>
      </c>
      <c r="IW72" s="48">
        <f t="shared" si="248"/>
        <v>0</v>
      </c>
      <c r="IX72" s="47">
        <f t="shared" si="249"/>
        <v>0</v>
      </c>
      <c r="IY72" s="47">
        <f t="shared" si="250"/>
        <v>0</v>
      </c>
      <c r="IZ72" s="46">
        <f t="shared" si="251"/>
        <v>0</v>
      </c>
      <c r="JA72" s="47">
        <f t="shared" si="252"/>
        <v>0</v>
      </c>
      <c r="JB72" s="47">
        <f t="shared" si="253"/>
        <v>0</v>
      </c>
      <c r="JC72" s="47">
        <f t="shared" si="254"/>
        <v>0</v>
      </c>
      <c r="JD72" s="47">
        <f t="shared" si="255"/>
        <v>0</v>
      </c>
      <c r="JE72" s="47">
        <f t="shared" si="256"/>
        <v>0</v>
      </c>
      <c r="JF72" s="47">
        <f t="shared" si="257"/>
        <v>0</v>
      </c>
      <c r="JG72" s="47">
        <f t="shared" si="258"/>
        <v>0</v>
      </c>
      <c r="JH72" s="47">
        <f t="shared" si="259"/>
        <v>0</v>
      </c>
      <c r="JI72" s="47">
        <f t="shared" si="260"/>
        <v>0</v>
      </c>
      <c r="JJ72" s="47">
        <f t="shared" si="261"/>
        <v>0</v>
      </c>
      <c r="JK72" s="47">
        <f t="shared" si="262"/>
        <v>0</v>
      </c>
      <c r="JL72" s="47">
        <f t="shared" si="263"/>
        <v>0</v>
      </c>
      <c r="JM72" s="47">
        <f t="shared" si="264"/>
        <v>0</v>
      </c>
      <c r="JN72" s="47">
        <f t="shared" si="265"/>
        <v>0</v>
      </c>
      <c r="JO72" s="47">
        <f t="shared" si="266"/>
        <v>0</v>
      </c>
      <c r="JP72" s="47">
        <f t="shared" si="267"/>
        <v>0</v>
      </c>
      <c r="JQ72" s="47">
        <f t="shared" si="268"/>
        <v>0</v>
      </c>
      <c r="JR72" s="47">
        <f t="shared" si="269"/>
        <v>0</v>
      </c>
      <c r="JS72" s="48">
        <f t="shared" si="270"/>
        <v>0</v>
      </c>
      <c r="JT72" s="46">
        <f t="shared" si="271"/>
        <v>0</v>
      </c>
      <c r="JU72" s="48">
        <f t="shared" si="272"/>
        <v>0</v>
      </c>
    </row>
    <row r="73" spans="1:281" x14ac:dyDescent="0.25">
      <c r="A73" s="152"/>
      <c r="B73" s="386"/>
      <c r="C73" s="377"/>
      <c r="D73" s="378"/>
      <c r="E73" s="378"/>
      <c r="F73" s="378"/>
      <c r="G73" s="379"/>
      <c r="H73" s="397"/>
      <c r="I73" s="397"/>
      <c r="J73" s="97"/>
      <c r="K73" s="122">
        <f t="shared" si="273"/>
        <v>0</v>
      </c>
      <c r="L73" s="313">
        <f t="shared" si="274"/>
        <v>0</v>
      </c>
      <c r="M73" s="46">
        <f t="shared" si="275"/>
        <v>0</v>
      </c>
      <c r="N73" s="90">
        <f t="shared" si="64"/>
        <v>0</v>
      </c>
      <c r="O73" s="90">
        <f t="shared" si="65"/>
        <v>0</v>
      </c>
      <c r="P73" s="90">
        <f t="shared" si="66"/>
        <v>0</v>
      </c>
      <c r="Q73" s="90">
        <f t="shared" si="67"/>
        <v>0</v>
      </c>
      <c r="R73" s="408">
        <f t="shared" si="277"/>
        <v>1</v>
      </c>
      <c r="S73" s="46">
        <f t="shared" si="3"/>
        <v>0</v>
      </c>
      <c r="T73" s="47">
        <f t="shared" si="4"/>
        <v>0</v>
      </c>
      <c r="U73" s="47">
        <f t="shared" si="5"/>
        <v>0</v>
      </c>
      <c r="V73" s="47">
        <f t="shared" si="6"/>
        <v>0</v>
      </c>
      <c r="W73" s="47">
        <f t="shared" si="7"/>
        <v>0</v>
      </c>
      <c r="X73" s="47">
        <f t="shared" si="8"/>
        <v>0</v>
      </c>
      <c r="Y73" s="47">
        <f t="shared" si="9"/>
        <v>0</v>
      </c>
      <c r="Z73" s="47">
        <f t="shared" si="10"/>
        <v>0</v>
      </c>
      <c r="AA73" s="47">
        <f t="shared" si="11"/>
        <v>0</v>
      </c>
      <c r="AB73" s="47">
        <f t="shared" si="12"/>
        <v>0</v>
      </c>
      <c r="AC73" s="47">
        <f t="shared" si="13"/>
        <v>0</v>
      </c>
      <c r="AD73" s="47">
        <f t="shared" si="14"/>
        <v>0</v>
      </c>
      <c r="AE73" s="47">
        <f t="shared" si="15"/>
        <v>0</v>
      </c>
      <c r="AF73" s="47">
        <f t="shared" si="16"/>
        <v>0</v>
      </c>
      <c r="AG73" s="47">
        <f t="shared" si="17"/>
        <v>0</v>
      </c>
      <c r="AH73" s="47">
        <f t="shared" si="18"/>
        <v>0</v>
      </c>
      <c r="AI73" s="47">
        <f t="shared" si="19"/>
        <v>0</v>
      </c>
      <c r="AJ73" s="47">
        <f t="shared" si="20"/>
        <v>0</v>
      </c>
      <c r="AK73" s="47">
        <f t="shared" si="21"/>
        <v>0</v>
      </c>
      <c r="AL73" s="48">
        <f t="shared" si="22"/>
        <v>0</v>
      </c>
      <c r="AM73" s="47">
        <f t="shared" si="69"/>
        <v>0</v>
      </c>
      <c r="AN73" s="47">
        <f t="shared" si="70"/>
        <v>0</v>
      </c>
      <c r="AO73" s="46">
        <f t="shared" si="23"/>
        <v>0</v>
      </c>
      <c r="AP73" s="47">
        <f t="shared" si="24"/>
        <v>0</v>
      </c>
      <c r="AQ73" s="47">
        <f t="shared" si="25"/>
        <v>0</v>
      </c>
      <c r="AR73" s="47">
        <f t="shared" si="26"/>
        <v>0</v>
      </c>
      <c r="AS73" s="47">
        <f t="shared" si="27"/>
        <v>0</v>
      </c>
      <c r="AT73" s="47">
        <f t="shared" si="28"/>
        <v>0</v>
      </c>
      <c r="AU73" s="47">
        <f t="shared" si="29"/>
        <v>0</v>
      </c>
      <c r="AV73" s="47">
        <f t="shared" si="30"/>
        <v>0</v>
      </c>
      <c r="AW73" s="47">
        <f t="shared" si="31"/>
        <v>0</v>
      </c>
      <c r="AX73" s="47">
        <f t="shared" si="32"/>
        <v>0</v>
      </c>
      <c r="AY73" s="47">
        <f t="shared" si="33"/>
        <v>0</v>
      </c>
      <c r="AZ73" s="47">
        <f t="shared" si="34"/>
        <v>0</v>
      </c>
      <c r="BA73" s="47">
        <f t="shared" si="35"/>
        <v>0</v>
      </c>
      <c r="BB73" s="47">
        <f t="shared" si="36"/>
        <v>0</v>
      </c>
      <c r="BC73" s="47">
        <f t="shared" si="37"/>
        <v>0</v>
      </c>
      <c r="BD73" s="47">
        <f t="shared" si="38"/>
        <v>0</v>
      </c>
      <c r="BE73" s="47">
        <f t="shared" si="39"/>
        <v>0</v>
      </c>
      <c r="BF73" s="47">
        <f t="shared" si="40"/>
        <v>0</v>
      </c>
      <c r="BG73" s="48">
        <f t="shared" si="41"/>
        <v>0</v>
      </c>
      <c r="BH73" s="47">
        <f t="shared" si="71"/>
        <v>0</v>
      </c>
      <c r="BI73" s="47">
        <f t="shared" si="72"/>
        <v>0</v>
      </c>
      <c r="BJ73" s="46">
        <f t="shared" si="42"/>
        <v>0</v>
      </c>
      <c r="BK73" s="47">
        <f t="shared" si="43"/>
        <v>0</v>
      </c>
      <c r="BL73" s="47">
        <f t="shared" si="44"/>
        <v>0</v>
      </c>
      <c r="BM73" s="47">
        <f t="shared" si="45"/>
        <v>0</v>
      </c>
      <c r="BN73" s="47">
        <f t="shared" si="46"/>
        <v>0</v>
      </c>
      <c r="BO73" s="47">
        <f t="shared" si="47"/>
        <v>0</v>
      </c>
      <c r="BP73" s="47">
        <f t="shared" si="48"/>
        <v>0</v>
      </c>
      <c r="BQ73" s="47">
        <f t="shared" si="49"/>
        <v>0</v>
      </c>
      <c r="BR73" s="47">
        <f t="shared" si="50"/>
        <v>0</v>
      </c>
      <c r="BS73" s="47">
        <f t="shared" si="51"/>
        <v>0</v>
      </c>
      <c r="BT73" s="47">
        <f t="shared" si="52"/>
        <v>0</v>
      </c>
      <c r="BU73" s="47">
        <f t="shared" si="53"/>
        <v>0</v>
      </c>
      <c r="BV73" s="47">
        <f t="shared" si="54"/>
        <v>0</v>
      </c>
      <c r="BW73" s="47">
        <f t="shared" si="55"/>
        <v>0</v>
      </c>
      <c r="BX73" s="47">
        <f t="shared" si="56"/>
        <v>0</v>
      </c>
      <c r="BY73" s="47">
        <f t="shared" si="57"/>
        <v>0</v>
      </c>
      <c r="BZ73" s="47">
        <f t="shared" si="58"/>
        <v>0</v>
      </c>
      <c r="CA73" s="47">
        <f t="shared" si="59"/>
        <v>0</v>
      </c>
      <c r="CB73" s="47">
        <f t="shared" si="60"/>
        <v>0</v>
      </c>
      <c r="CC73" s="48">
        <f t="shared" si="61"/>
        <v>0</v>
      </c>
      <c r="CD73" s="47">
        <f t="shared" si="73"/>
        <v>0</v>
      </c>
      <c r="CE73" s="47">
        <f t="shared" si="74"/>
        <v>0</v>
      </c>
      <c r="CF73" s="46">
        <f t="shared" si="75"/>
        <v>0</v>
      </c>
      <c r="CG73" s="47">
        <f t="shared" si="76"/>
        <v>0</v>
      </c>
      <c r="CH73" s="47">
        <f t="shared" si="77"/>
        <v>0</v>
      </c>
      <c r="CI73" s="47">
        <f t="shared" si="78"/>
        <v>0</v>
      </c>
      <c r="CJ73" s="47">
        <f t="shared" si="79"/>
        <v>0</v>
      </c>
      <c r="CK73" s="47">
        <f t="shared" si="80"/>
        <v>0</v>
      </c>
      <c r="CL73" s="47">
        <f t="shared" si="81"/>
        <v>0</v>
      </c>
      <c r="CM73" s="47">
        <f t="shared" si="82"/>
        <v>0</v>
      </c>
      <c r="CN73" s="47">
        <f t="shared" si="83"/>
        <v>0</v>
      </c>
      <c r="CO73" s="47">
        <f t="shared" si="84"/>
        <v>0</v>
      </c>
      <c r="CP73" s="47">
        <f t="shared" si="85"/>
        <v>0</v>
      </c>
      <c r="CQ73" s="47">
        <f t="shared" si="86"/>
        <v>0</v>
      </c>
      <c r="CR73" s="47">
        <f t="shared" si="87"/>
        <v>0</v>
      </c>
      <c r="CS73" s="47">
        <f t="shared" si="88"/>
        <v>0</v>
      </c>
      <c r="CT73" s="47">
        <f t="shared" si="89"/>
        <v>0</v>
      </c>
      <c r="CU73" s="47">
        <f t="shared" si="90"/>
        <v>0</v>
      </c>
      <c r="CV73" s="47">
        <f t="shared" si="91"/>
        <v>0</v>
      </c>
      <c r="CW73" s="47">
        <f t="shared" si="92"/>
        <v>0</v>
      </c>
      <c r="CX73" s="47">
        <f t="shared" si="93"/>
        <v>0</v>
      </c>
      <c r="CY73" s="48">
        <f t="shared" si="94"/>
        <v>0</v>
      </c>
      <c r="CZ73" s="47">
        <f t="shared" si="95"/>
        <v>0</v>
      </c>
      <c r="DA73" s="47">
        <f t="shared" si="96"/>
        <v>0</v>
      </c>
      <c r="DB73" s="46">
        <f t="shared" si="97"/>
        <v>0</v>
      </c>
      <c r="DC73" s="47">
        <f t="shared" si="98"/>
        <v>0</v>
      </c>
      <c r="DD73" s="47">
        <f t="shared" si="99"/>
        <v>0</v>
      </c>
      <c r="DE73" s="47">
        <f t="shared" si="100"/>
        <v>0</v>
      </c>
      <c r="DF73" s="47">
        <f t="shared" si="101"/>
        <v>0</v>
      </c>
      <c r="DG73" s="47">
        <f t="shared" si="102"/>
        <v>0</v>
      </c>
      <c r="DH73" s="47">
        <f t="shared" si="103"/>
        <v>0</v>
      </c>
      <c r="DI73" s="47">
        <f t="shared" si="104"/>
        <v>0</v>
      </c>
      <c r="DJ73" s="47">
        <f t="shared" si="105"/>
        <v>0</v>
      </c>
      <c r="DK73" s="47">
        <f t="shared" si="106"/>
        <v>0</v>
      </c>
      <c r="DL73" s="47">
        <f t="shared" si="107"/>
        <v>0</v>
      </c>
      <c r="DM73" s="47">
        <f t="shared" si="108"/>
        <v>0</v>
      </c>
      <c r="DN73" s="47">
        <f t="shared" si="109"/>
        <v>0</v>
      </c>
      <c r="DO73" s="47">
        <f t="shared" si="110"/>
        <v>0</v>
      </c>
      <c r="DP73" s="47">
        <f t="shared" si="111"/>
        <v>0</v>
      </c>
      <c r="DQ73" s="47">
        <f t="shared" si="112"/>
        <v>0</v>
      </c>
      <c r="DR73" s="47">
        <f t="shared" si="113"/>
        <v>0</v>
      </c>
      <c r="DS73" s="47">
        <f t="shared" si="114"/>
        <v>0</v>
      </c>
      <c r="DT73" s="47">
        <f t="shared" si="115"/>
        <v>0</v>
      </c>
      <c r="DU73" s="48">
        <f t="shared" si="116"/>
        <v>0</v>
      </c>
      <c r="DV73" s="47">
        <f t="shared" si="117"/>
        <v>0</v>
      </c>
      <c r="DW73" s="47">
        <f t="shared" si="118"/>
        <v>0</v>
      </c>
      <c r="DX73" s="46">
        <f t="shared" si="119"/>
        <v>0</v>
      </c>
      <c r="DY73" s="47">
        <f t="shared" si="120"/>
        <v>0</v>
      </c>
      <c r="DZ73" s="47">
        <f t="shared" si="121"/>
        <v>0</v>
      </c>
      <c r="EA73" s="47">
        <f t="shared" si="122"/>
        <v>0</v>
      </c>
      <c r="EB73" s="47">
        <f t="shared" si="123"/>
        <v>0</v>
      </c>
      <c r="EC73" s="47">
        <f t="shared" si="124"/>
        <v>0</v>
      </c>
      <c r="ED73" s="47">
        <f t="shared" si="125"/>
        <v>0</v>
      </c>
      <c r="EE73" s="47">
        <f t="shared" si="126"/>
        <v>0</v>
      </c>
      <c r="EF73" s="47">
        <f t="shared" si="127"/>
        <v>0</v>
      </c>
      <c r="EG73" s="47">
        <f t="shared" si="128"/>
        <v>0</v>
      </c>
      <c r="EH73" s="47">
        <f t="shared" si="129"/>
        <v>0</v>
      </c>
      <c r="EI73" s="47">
        <f t="shared" si="130"/>
        <v>0</v>
      </c>
      <c r="EJ73" s="47">
        <f t="shared" si="131"/>
        <v>0</v>
      </c>
      <c r="EK73" s="47">
        <f t="shared" si="132"/>
        <v>0</v>
      </c>
      <c r="EL73" s="47">
        <f t="shared" si="133"/>
        <v>0</v>
      </c>
      <c r="EM73" s="47">
        <f t="shared" si="134"/>
        <v>0</v>
      </c>
      <c r="EN73" s="47">
        <f t="shared" si="135"/>
        <v>0</v>
      </c>
      <c r="EO73" s="47">
        <f t="shared" si="136"/>
        <v>0</v>
      </c>
      <c r="EP73" s="47">
        <f t="shared" si="137"/>
        <v>0</v>
      </c>
      <c r="EQ73" s="48">
        <f t="shared" si="138"/>
        <v>0</v>
      </c>
      <c r="ER73" s="47">
        <f t="shared" si="139"/>
        <v>0</v>
      </c>
      <c r="ES73" s="47">
        <f t="shared" si="140"/>
        <v>0</v>
      </c>
      <c r="ET73" s="46">
        <f t="shared" si="141"/>
        <v>0</v>
      </c>
      <c r="EU73" s="47">
        <f t="shared" si="142"/>
        <v>0</v>
      </c>
      <c r="EV73" s="47">
        <f t="shared" si="143"/>
        <v>0</v>
      </c>
      <c r="EW73" s="47">
        <f t="shared" si="144"/>
        <v>0</v>
      </c>
      <c r="EX73" s="47">
        <f t="shared" si="145"/>
        <v>0</v>
      </c>
      <c r="EY73" s="47">
        <f t="shared" si="146"/>
        <v>0</v>
      </c>
      <c r="EZ73" s="47">
        <f t="shared" si="147"/>
        <v>0</v>
      </c>
      <c r="FA73" s="47">
        <f t="shared" si="148"/>
        <v>0</v>
      </c>
      <c r="FB73" s="47">
        <f t="shared" si="149"/>
        <v>0</v>
      </c>
      <c r="FC73" s="47">
        <f t="shared" si="150"/>
        <v>0</v>
      </c>
      <c r="FD73" s="47">
        <f t="shared" si="151"/>
        <v>0</v>
      </c>
      <c r="FE73" s="47">
        <f t="shared" si="152"/>
        <v>0</v>
      </c>
      <c r="FF73" s="47">
        <f t="shared" si="153"/>
        <v>0</v>
      </c>
      <c r="FG73" s="47">
        <f t="shared" si="154"/>
        <v>0</v>
      </c>
      <c r="FH73" s="47">
        <f t="shared" si="155"/>
        <v>0</v>
      </c>
      <c r="FI73" s="47">
        <f t="shared" si="156"/>
        <v>0</v>
      </c>
      <c r="FJ73" s="47">
        <f t="shared" si="157"/>
        <v>0</v>
      </c>
      <c r="FK73" s="47">
        <f t="shared" si="158"/>
        <v>0</v>
      </c>
      <c r="FL73" s="47">
        <f t="shared" si="159"/>
        <v>0</v>
      </c>
      <c r="FM73" s="48">
        <f t="shared" si="160"/>
        <v>0</v>
      </c>
      <c r="FN73" s="47">
        <f t="shared" si="161"/>
        <v>0</v>
      </c>
      <c r="FO73" s="47">
        <f t="shared" si="162"/>
        <v>0</v>
      </c>
      <c r="FP73" s="46">
        <f t="shared" si="163"/>
        <v>0</v>
      </c>
      <c r="FQ73" s="47">
        <f t="shared" si="164"/>
        <v>0</v>
      </c>
      <c r="FR73" s="47">
        <f t="shared" si="165"/>
        <v>0</v>
      </c>
      <c r="FS73" s="47">
        <f t="shared" si="166"/>
        <v>0</v>
      </c>
      <c r="FT73" s="47">
        <f t="shared" si="167"/>
        <v>0</v>
      </c>
      <c r="FU73" s="47">
        <f t="shared" si="168"/>
        <v>0</v>
      </c>
      <c r="FV73" s="47">
        <f t="shared" si="169"/>
        <v>0</v>
      </c>
      <c r="FW73" s="47">
        <f t="shared" si="170"/>
        <v>0</v>
      </c>
      <c r="FX73" s="47">
        <f t="shared" si="171"/>
        <v>0</v>
      </c>
      <c r="FY73" s="47">
        <f t="shared" si="172"/>
        <v>0</v>
      </c>
      <c r="FZ73" s="47">
        <f t="shared" si="173"/>
        <v>0</v>
      </c>
      <c r="GA73" s="47">
        <f t="shared" si="174"/>
        <v>0</v>
      </c>
      <c r="GB73" s="47">
        <f t="shared" si="175"/>
        <v>0</v>
      </c>
      <c r="GC73" s="47">
        <f t="shared" si="176"/>
        <v>0</v>
      </c>
      <c r="GD73" s="47">
        <f t="shared" si="177"/>
        <v>0</v>
      </c>
      <c r="GE73" s="47">
        <f t="shared" si="178"/>
        <v>0</v>
      </c>
      <c r="GF73" s="47">
        <f t="shared" si="179"/>
        <v>0</v>
      </c>
      <c r="GG73" s="47">
        <f t="shared" si="180"/>
        <v>0</v>
      </c>
      <c r="GH73" s="47">
        <f t="shared" si="181"/>
        <v>0</v>
      </c>
      <c r="GI73" s="48">
        <f t="shared" si="182"/>
        <v>0</v>
      </c>
      <c r="GJ73" s="47">
        <f t="shared" si="183"/>
        <v>0</v>
      </c>
      <c r="GK73" s="47">
        <f t="shared" si="184"/>
        <v>0</v>
      </c>
      <c r="GL73" s="46">
        <f t="shared" si="185"/>
        <v>0</v>
      </c>
      <c r="GM73" s="47">
        <f t="shared" si="186"/>
        <v>0</v>
      </c>
      <c r="GN73" s="47">
        <f t="shared" si="187"/>
        <v>0</v>
      </c>
      <c r="GO73" s="47">
        <f t="shared" si="188"/>
        <v>0</v>
      </c>
      <c r="GP73" s="47">
        <f t="shared" si="189"/>
        <v>0</v>
      </c>
      <c r="GQ73" s="47">
        <f t="shared" si="190"/>
        <v>0</v>
      </c>
      <c r="GR73" s="47">
        <f t="shared" si="191"/>
        <v>0</v>
      </c>
      <c r="GS73" s="47">
        <f t="shared" si="192"/>
        <v>0</v>
      </c>
      <c r="GT73" s="47">
        <f t="shared" si="193"/>
        <v>0</v>
      </c>
      <c r="GU73" s="47">
        <f t="shared" si="194"/>
        <v>0</v>
      </c>
      <c r="GV73" s="47">
        <f t="shared" si="195"/>
        <v>0</v>
      </c>
      <c r="GW73" s="47">
        <f t="shared" si="196"/>
        <v>0</v>
      </c>
      <c r="GX73" s="47">
        <f t="shared" si="197"/>
        <v>0</v>
      </c>
      <c r="GY73" s="47">
        <f t="shared" si="198"/>
        <v>0</v>
      </c>
      <c r="GZ73" s="47">
        <f t="shared" si="199"/>
        <v>0</v>
      </c>
      <c r="HA73" s="47">
        <f t="shared" si="200"/>
        <v>0</v>
      </c>
      <c r="HB73" s="47">
        <f t="shared" si="201"/>
        <v>0</v>
      </c>
      <c r="HC73" s="47">
        <f t="shared" si="202"/>
        <v>0</v>
      </c>
      <c r="HD73" s="47">
        <f t="shared" si="203"/>
        <v>0</v>
      </c>
      <c r="HE73" s="48">
        <f t="shared" si="204"/>
        <v>0</v>
      </c>
      <c r="HF73" s="47">
        <f t="shared" si="205"/>
        <v>0</v>
      </c>
      <c r="HG73" s="47">
        <f t="shared" si="206"/>
        <v>0</v>
      </c>
      <c r="HH73" s="46">
        <f t="shared" si="207"/>
        <v>0</v>
      </c>
      <c r="HI73" s="47">
        <f t="shared" si="208"/>
        <v>0</v>
      </c>
      <c r="HJ73" s="47">
        <f t="shared" si="209"/>
        <v>0</v>
      </c>
      <c r="HK73" s="47">
        <f t="shared" si="210"/>
        <v>0</v>
      </c>
      <c r="HL73" s="47">
        <f t="shared" si="211"/>
        <v>0</v>
      </c>
      <c r="HM73" s="47">
        <f t="shared" si="212"/>
        <v>0</v>
      </c>
      <c r="HN73" s="47">
        <f t="shared" si="213"/>
        <v>0</v>
      </c>
      <c r="HO73" s="47">
        <f t="shared" si="214"/>
        <v>0</v>
      </c>
      <c r="HP73" s="47">
        <f t="shared" si="215"/>
        <v>0</v>
      </c>
      <c r="HQ73" s="47">
        <f t="shared" si="216"/>
        <v>0</v>
      </c>
      <c r="HR73" s="47">
        <f t="shared" si="217"/>
        <v>0</v>
      </c>
      <c r="HS73" s="47">
        <f t="shared" si="218"/>
        <v>0</v>
      </c>
      <c r="HT73" s="47">
        <f t="shared" si="219"/>
        <v>0</v>
      </c>
      <c r="HU73" s="47">
        <f t="shared" si="220"/>
        <v>0</v>
      </c>
      <c r="HV73" s="47">
        <f t="shared" si="221"/>
        <v>0</v>
      </c>
      <c r="HW73" s="47">
        <f t="shared" si="222"/>
        <v>0</v>
      </c>
      <c r="HX73" s="47">
        <f t="shared" si="223"/>
        <v>0</v>
      </c>
      <c r="HY73" s="47">
        <f t="shared" si="224"/>
        <v>0</v>
      </c>
      <c r="HZ73" s="47">
        <f t="shared" si="225"/>
        <v>0</v>
      </c>
      <c r="IA73" s="48">
        <f t="shared" si="226"/>
        <v>0</v>
      </c>
      <c r="IB73" s="47">
        <f t="shared" si="227"/>
        <v>0</v>
      </c>
      <c r="IC73" s="47">
        <f t="shared" si="228"/>
        <v>0</v>
      </c>
      <c r="ID73" s="46">
        <f t="shared" si="229"/>
        <v>0</v>
      </c>
      <c r="IE73" s="47">
        <f t="shared" si="230"/>
        <v>0</v>
      </c>
      <c r="IF73" s="47">
        <f t="shared" si="231"/>
        <v>0</v>
      </c>
      <c r="IG73" s="47">
        <f t="shared" si="232"/>
        <v>0</v>
      </c>
      <c r="IH73" s="47">
        <f t="shared" si="233"/>
        <v>0</v>
      </c>
      <c r="II73" s="47">
        <f t="shared" si="234"/>
        <v>0</v>
      </c>
      <c r="IJ73" s="47">
        <f t="shared" si="235"/>
        <v>0</v>
      </c>
      <c r="IK73" s="47">
        <f t="shared" si="236"/>
        <v>0</v>
      </c>
      <c r="IL73" s="47">
        <f t="shared" si="237"/>
        <v>0</v>
      </c>
      <c r="IM73" s="47">
        <f t="shared" si="238"/>
        <v>0</v>
      </c>
      <c r="IN73" s="47">
        <f t="shared" si="239"/>
        <v>0</v>
      </c>
      <c r="IO73" s="47">
        <f t="shared" si="240"/>
        <v>0</v>
      </c>
      <c r="IP73" s="47">
        <f t="shared" si="241"/>
        <v>0</v>
      </c>
      <c r="IQ73" s="47">
        <f t="shared" si="242"/>
        <v>0</v>
      </c>
      <c r="IR73" s="47">
        <f t="shared" si="243"/>
        <v>0</v>
      </c>
      <c r="IS73" s="47">
        <f t="shared" si="244"/>
        <v>0</v>
      </c>
      <c r="IT73" s="47">
        <f t="shared" si="245"/>
        <v>0</v>
      </c>
      <c r="IU73" s="47">
        <f t="shared" si="246"/>
        <v>0</v>
      </c>
      <c r="IV73" s="47">
        <f t="shared" si="247"/>
        <v>0</v>
      </c>
      <c r="IW73" s="48">
        <f t="shared" si="248"/>
        <v>0</v>
      </c>
      <c r="IX73" s="47">
        <f t="shared" si="249"/>
        <v>0</v>
      </c>
      <c r="IY73" s="47">
        <f t="shared" si="250"/>
        <v>0</v>
      </c>
      <c r="IZ73" s="46">
        <f t="shared" si="251"/>
        <v>0</v>
      </c>
      <c r="JA73" s="47">
        <f t="shared" si="252"/>
        <v>0</v>
      </c>
      <c r="JB73" s="47">
        <f t="shared" si="253"/>
        <v>0</v>
      </c>
      <c r="JC73" s="47">
        <f t="shared" si="254"/>
        <v>0</v>
      </c>
      <c r="JD73" s="47">
        <f t="shared" si="255"/>
        <v>0</v>
      </c>
      <c r="JE73" s="47">
        <f t="shared" si="256"/>
        <v>0</v>
      </c>
      <c r="JF73" s="47">
        <f t="shared" si="257"/>
        <v>0</v>
      </c>
      <c r="JG73" s="47">
        <f t="shared" si="258"/>
        <v>0</v>
      </c>
      <c r="JH73" s="47">
        <f t="shared" si="259"/>
        <v>0</v>
      </c>
      <c r="JI73" s="47">
        <f t="shared" si="260"/>
        <v>0</v>
      </c>
      <c r="JJ73" s="47">
        <f t="shared" si="261"/>
        <v>0</v>
      </c>
      <c r="JK73" s="47">
        <f t="shared" si="262"/>
        <v>0</v>
      </c>
      <c r="JL73" s="47">
        <f t="shared" si="263"/>
        <v>0</v>
      </c>
      <c r="JM73" s="47">
        <f t="shared" si="264"/>
        <v>0</v>
      </c>
      <c r="JN73" s="47">
        <f t="shared" si="265"/>
        <v>0</v>
      </c>
      <c r="JO73" s="47">
        <f t="shared" si="266"/>
        <v>0</v>
      </c>
      <c r="JP73" s="47">
        <f t="shared" si="267"/>
        <v>0</v>
      </c>
      <c r="JQ73" s="47">
        <f t="shared" si="268"/>
        <v>0</v>
      </c>
      <c r="JR73" s="47">
        <f t="shared" si="269"/>
        <v>0</v>
      </c>
      <c r="JS73" s="48">
        <f t="shared" si="270"/>
        <v>0</v>
      </c>
      <c r="JT73" s="46">
        <f t="shared" si="271"/>
        <v>0</v>
      </c>
      <c r="JU73" s="48">
        <f t="shared" si="272"/>
        <v>0</v>
      </c>
    </row>
    <row r="74" spans="1:281" x14ac:dyDescent="0.25">
      <c r="A74" s="152"/>
      <c r="B74" s="386"/>
      <c r="C74" s="377"/>
      <c r="D74" s="378"/>
      <c r="E74" s="378"/>
      <c r="F74" s="378"/>
      <c r="G74" s="379"/>
      <c r="H74" s="397"/>
      <c r="I74" s="397"/>
      <c r="J74" s="97"/>
      <c r="K74" s="122">
        <f t="shared" ref="K74:K85" si="278">IF(OR(H74="Ass",H74="int",H74="ImF",H74="liv"),0,J74-J74/1.095)</f>
        <v>0</v>
      </c>
      <c r="L74" s="313">
        <f t="shared" ref="L74:L85" si="279">IF(OR(H74="Ass",H74="int",H74="ImF"),0,(J74-K74)/1.05*0.05)</f>
        <v>0</v>
      </c>
      <c r="M74" s="46">
        <f t="shared" ref="M74:M85" si="280">J74-K74-L74</f>
        <v>0</v>
      </c>
      <c r="N74" s="90">
        <f t="shared" si="64"/>
        <v>0</v>
      </c>
      <c r="O74" s="90">
        <f t="shared" si="65"/>
        <v>0</v>
      </c>
      <c r="P74" s="90">
        <f t="shared" si="66"/>
        <v>0</v>
      </c>
      <c r="Q74" s="90">
        <f t="shared" si="67"/>
        <v>0</v>
      </c>
      <c r="R74" s="408">
        <f t="shared" si="277"/>
        <v>1</v>
      </c>
      <c r="S74" s="46">
        <f t="shared" si="3"/>
        <v>0</v>
      </c>
      <c r="T74" s="47">
        <f t="shared" si="4"/>
        <v>0</v>
      </c>
      <c r="U74" s="47">
        <f t="shared" si="5"/>
        <v>0</v>
      </c>
      <c r="V74" s="47">
        <f t="shared" si="6"/>
        <v>0</v>
      </c>
      <c r="W74" s="47">
        <f t="shared" si="7"/>
        <v>0</v>
      </c>
      <c r="X74" s="47">
        <f t="shared" si="8"/>
        <v>0</v>
      </c>
      <c r="Y74" s="47">
        <f t="shared" si="9"/>
        <v>0</v>
      </c>
      <c r="Z74" s="47">
        <f t="shared" si="10"/>
        <v>0</v>
      </c>
      <c r="AA74" s="47">
        <f t="shared" si="11"/>
        <v>0</v>
      </c>
      <c r="AB74" s="47">
        <f t="shared" si="12"/>
        <v>0</v>
      </c>
      <c r="AC74" s="47">
        <f t="shared" si="13"/>
        <v>0</v>
      </c>
      <c r="AD74" s="47">
        <f t="shared" si="14"/>
        <v>0</v>
      </c>
      <c r="AE74" s="47">
        <f t="shared" si="15"/>
        <v>0</v>
      </c>
      <c r="AF74" s="47">
        <f t="shared" si="16"/>
        <v>0</v>
      </c>
      <c r="AG74" s="47">
        <f t="shared" si="17"/>
        <v>0</v>
      </c>
      <c r="AH74" s="47">
        <f t="shared" si="18"/>
        <v>0</v>
      </c>
      <c r="AI74" s="47">
        <f t="shared" si="19"/>
        <v>0</v>
      </c>
      <c r="AJ74" s="47">
        <f t="shared" si="20"/>
        <v>0</v>
      </c>
      <c r="AK74" s="47">
        <f t="shared" si="21"/>
        <v>0</v>
      </c>
      <c r="AL74" s="48">
        <f t="shared" si="22"/>
        <v>0</v>
      </c>
      <c r="AM74" s="47">
        <f t="shared" si="69"/>
        <v>0</v>
      </c>
      <c r="AN74" s="47">
        <f t="shared" si="70"/>
        <v>0</v>
      </c>
      <c r="AO74" s="46">
        <f t="shared" si="23"/>
        <v>0</v>
      </c>
      <c r="AP74" s="47">
        <f t="shared" si="24"/>
        <v>0</v>
      </c>
      <c r="AQ74" s="47">
        <f t="shared" si="25"/>
        <v>0</v>
      </c>
      <c r="AR74" s="47">
        <f t="shared" si="26"/>
        <v>0</v>
      </c>
      <c r="AS74" s="47">
        <f t="shared" si="27"/>
        <v>0</v>
      </c>
      <c r="AT74" s="47">
        <f t="shared" si="28"/>
        <v>0</v>
      </c>
      <c r="AU74" s="47">
        <f t="shared" si="29"/>
        <v>0</v>
      </c>
      <c r="AV74" s="47">
        <f t="shared" si="30"/>
        <v>0</v>
      </c>
      <c r="AW74" s="47">
        <f t="shared" si="31"/>
        <v>0</v>
      </c>
      <c r="AX74" s="47">
        <f t="shared" si="32"/>
        <v>0</v>
      </c>
      <c r="AY74" s="47">
        <f t="shared" si="33"/>
        <v>0</v>
      </c>
      <c r="AZ74" s="47">
        <f t="shared" si="34"/>
        <v>0</v>
      </c>
      <c r="BA74" s="47">
        <f t="shared" si="35"/>
        <v>0</v>
      </c>
      <c r="BB74" s="47">
        <f t="shared" si="36"/>
        <v>0</v>
      </c>
      <c r="BC74" s="47">
        <f t="shared" si="37"/>
        <v>0</v>
      </c>
      <c r="BD74" s="47">
        <f t="shared" si="38"/>
        <v>0</v>
      </c>
      <c r="BE74" s="47">
        <f t="shared" si="39"/>
        <v>0</v>
      </c>
      <c r="BF74" s="47">
        <f t="shared" si="40"/>
        <v>0</v>
      </c>
      <c r="BG74" s="48">
        <f t="shared" si="41"/>
        <v>0</v>
      </c>
      <c r="BH74" s="47">
        <f t="shared" si="71"/>
        <v>0</v>
      </c>
      <c r="BI74" s="47">
        <f t="shared" si="72"/>
        <v>0</v>
      </c>
      <c r="BJ74" s="46">
        <f t="shared" si="42"/>
        <v>0</v>
      </c>
      <c r="BK74" s="47">
        <f t="shared" si="43"/>
        <v>0</v>
      </c>
      <c r="BL74" s="47">
        <f t="shared" si="44"/>
        <v>0</v>
      </c>
      <c r="BM74" s="47">
        <f t="shared" si="45"/>
        <v>0</v>
      </c>
      <c r="BN74" s="47">
        <f t="shared" si="46"/>
        <v>0</v>
      </c>
      <c r="BO74" s="47">
        <f t="shared" si="47"/>
        <v>0</v>
      </c>
      <c r="BP74" s="47">
        <f t="shared" si="48"/>
        <v>0</v>
      </c>
      <c r="BQ74" s="47">
        <f t="shared" si="49"/>
        <v>0</v>
      </c>
      <c r="BR74" s="47">
        <f t="shared" si="50"/>
        <v>0</v>
      </c>
      <c r="BS74" s="47">
        <f t="shared" si="51"/>
        <v>0</v>
      </c>
      <c r="BT74" s="47">
        <f t="shared" si="52"/>
        <v>0</v>
      </c>
      <c r="BU74" s="47">
        <f t="shared" si="53"/>
        <v>0</v>
      </c>
      <c r="BV74" s="47">
        <f t="shared" si="54"/>
        <v>0</v>
      </c>
      <c r="BW74" s="47">
        <f t="shared" si="55"/>
        <v>0</v>
      </c>
      <c r="BX74" s="47">
        <f t="shared" si="56"/>
        <v>0</v>
      </c>
      <c r="BY74" s="47">
        <f t="shared" si="57"/>
        <v>0</v>
      </c>
      <c r="BZ74" s="47">
        <f t="shared" si="58"/>
        <v>0</v>
      </c>
      <c r="CA74" s="47">
        <f t="shared" si="59"/>
        <v>0</v>
      </c>
      <c r="CB74" s="47">
        <f t="shared" si="60"/>
        <v>0</v>
      </c>
      <c r="CC74" s="48">
        <f t="shared" si="61"/>
        <v>0</v>
      </c>
      <c r="CD74" s="47">
        <f t="shared" si="73"/>
        <v>0</v>
      </c>
      <c r="CE74" s="47">
        <f t="shared" si="74"/>
        <v>0</v>
      </c>
      <c r="CF74" s="46">
        <f t="shared" si="75"/>
        <v>0</v>
      </c>
      <c r="CG74" s="47">
        <f t="shared" si="76"/>
        <v>0</v>
      </c>
      <c r="CH74" s="47">
        <f t="shared" si="77"/>
        <v>0</v>
      </c>
      <c r="CI74" s="47">
        <f t="shared" si="78"/>
        <v>0</v>
      </c>
      <c r="CJ74" s="47">
        <f t="shared" si="79"/>
        <v>0</v>
      </c>
      <c r="CK74" s="47">
        <f t="shared" si="80"/>
        <v>0</v>
      </c>
      <c r="CL74" s="47">
        <f t="shared" si="81"/>
        <v>0</v>
      </c>
      <c r="CM74" s="47">
        <f t="shared" si="82"/>
        <v>0</v>
      </c>
      <c r="CN74" s="47">
        <f t="shared" si="83"/>
        <v>0</v>
      </c>
      <c r="CO74" s="47">
        <f t="shared" si="84"/>
        <v>0</v>
      </c>
      <c r="CP74" s="47">
        <f t="shared" si="85"/>
        <v>0</v>
      </c>
      <c r="CQ74" s="47">
        <f t="shared" si="86"/>
        <v>0</v>
      </c>
      <c r="CR74" s="47">
        <f t="shared" si="87"/>
        <v>0</v>
      </c>
      <c r="CS74" s="47">
        <f t="shared" si="88"/>
        <v>0</v>
      </c>
      <c r="CT74" s="47">
        <f t="shared" si="89"/>
        <v>0</v>
      </c>
      <c r="CU74" s="47">
        <f t="shared" si="90"/>
        <v>0</v>
      </c>
      <c r="CV74" s="47">
        <f t="shared" si="91"/>
        <v>0</v>
      </c>
      <c r="CW74" s="47">
        <f t="shared" si="92"/>
        <v>0</v>
      </c>
      <c r="CX74" s="47">
        <f t="shared" si="93"/>
        <v>0</v>
      </c>
      <c r="CY74" s="48">
        <f t="shared" si="94"/>
        <v>0</v>
      </c>
      <c r="CZ74" s="47">
        <f t="shared" si="95"/>
        <v>0</v>
      </c>
      <c r="DA74" s="47">
        <f t="shared" si="96"/>
        <v>0</v>
      </c>
      <c r="DB74" s="46">
        <f t="shared" si="97"/>
        <v>0</v>
      </c>
      <c r="DC74" s="47">
        <f t="shared" si="98"/>
        <v>0</v>
      </c>
      <c r="DD74" s="47">
        <f t="shared" si="99"/>
        <v>0</v>
      </c>
      <c r="DE74" s="47">
        <f t="shared" si="100"/>
        <v>0</v>
      </c>
      <c r="DF74" s="47">
        <f t="shared" si="101"/>
        <v>0</v>
      </c>
      <c r="DG74" s="47">
        <f t="shared" si="102"/>
        <v>0</v>
      </c>
      <c r="DH74" s="47">
        <f t="shared" si="103"/>
        <v>0</v>
      </c>
      <c r="DI74" s="47">
        <f t="shared" si="104"/>
        <v>0</v>
      </c>
      <c r="DJ74" s="47">
        <f t="shared" si="105"/>
        <v>0</v>
      </c>
      <c r="DK74" s="47">
        <f t="shared" si="106"/>
        <v>0</v>
      </c>
      <c r="DL74" s="47">
        <f t="shared" si="107"/>
        <v>0</v>
      </c>
      <c r="DM74" s="47">
        <f t="shared" si="108"/>
        <v>0</v>
      </c>
      <c r="DN74" s="47">
        <f t="shared" si="109"/>
        <v>0</v>
      </c>
      <c r="DO74" s="47">
        <f t="shared" si="110"/>
        <v>0</v>
      </c>
      <c r="DP74" s="47">
        <f t="shared" si="111"/>
        <v>0</v>
      </c>
      <c r="DQ74" s="47">
        <f t="shared" si="112"/>
        <v>0</v>
      </c>
      <c r="DR74" s="47">
        <f t="shared" si="113"/>
        <v>0</v>
      </c>
      <c r="DS74" s="47">
        <f t="shared" si="114"/>
        <v>0</v>
      </c>
      <c r="DT74" s="47">
        <f t="shared" si="115"/>
        <v>0</v>
      </c>
      <c r="DU74" s="48">
        <f t="shared" si="116"/>
        <v>0</v>
      </c>
      <c r="DV74" s="47">
        <f t="shared" si="117"/>
        <v>0</v>
      </c>
      <c r="DW74" s="47">
        <f t="shared" si="118"/>
        <v>0</v>
      </c>
      <c r="DX74" s="46">
        <f t="shared" si="119"/>
        <v>0</v>
      </c>
      <c r="DY74" s="47">
        <f t="shared" si="120"/>
        <v>0</v>
      </c>
      <c r="DZ74" s="47">
        <f t="shared" si="121"/>
        <v>0</v>
      </c>
      <c r="EA74" s="47">
        <f t="shared" si="122"/>
        <v>0</v>
      </c>
      <c r="EB74" s="47">
        <f t="shared" si="123"/>
        <v>0</v>
      </c>
      <c r="EC74" s="47">
        <f t="shared" si="124"/>
        <v>0</v>
      </c>
      <c r="ED74" s="47">
        <f t="shared" si="125"/>
        <v>0</v>
      </c>
      <c r="EE74" s="47">
        <f t="shared" si="126"/>
        <v>0</v>
      </c>
      <c r="EF74" s="47">
        <f t="shared" si="127"/>
        <v>0</v>
      </c>
      <c r="EG74" s="47">
        <f t="shared" si="128"/>
        <v>0</v>
      </c>
      <c r="EH74" s="47">
        <f t="shared" si="129"/>
        <v>0</v>
      </c>
      <c r="EI74" s="47">
        <f t="shared" si="130"/>
        <v>0</v>
      </c>
      <c r="EJ74" s="47">
        <f t="shared" si="131"/>
        <v>0</v>
      </c>
      <c r="EK74" s="47">
        <f t="shared" si="132"/>
        <v>0</v>
      </c>
      <c r="EL74" s="47">
        <f t="shared" si="133"/>
        <v>0</v>
      </c>
      <c r="EM74" s="47">
        <f t="shared" si="134"/>
        <v>0</v>
      </c>
      <c r="EN74" s="47">
        <f t="shared" si="135"/>
        <v>0</v>
      </c>
      <c r="EO74" s="47">
        <f t="shared" si="136"/>
        <v>0</v>
      </c>
      <c r="EP74" s="47">
        <f t="shared" si="137"/>
        <v>0</v>
      </c>
      <c r="EQ74" s="48">
        <f t="shared" si="138"/>
        <v>0</v>
      </c>
      <c r="ER74" s="47">
        <f t="shared" si="139"/>
        <v>0</v>
      </c>
      <c r="ES74" s="47">
        <f t="shared" si="140"/>
        <v>0</v>
      </c>
      <c r="ET74" s="46">
        <f t="shared" si="141"/>
        <v>0</v>
      </c>
      <c r="EU74" s="47">
        <f t="shared" si="142"/>
        <v>0</v>
      </c>
      <c r="EV74" s="47">
        <f t="shared" si="143"/>
        <v>0</v>
      </c>
      <c r="EW74" s="47">
        <f t="shared" si="144"/>
        <v>0</v>
      </c>
      <c r="EX74" s="47">
        <f t="shared" si="145"/>
        <v>0</v>
      </c>
      <c r="EY74" s="47">
        <f t="shared" si="146"/>
        <v>0</v>
      </c>
      <c r="EZ74" s="47">
        <f t="shared" si="147"/>
        <v>0</v>
      </c>
      <c r="FA74" s="47">
        <f t="shared" si="148"/>
        <v>0</v>
      </c>
      <c r="FB74" s="47">
        <f t="shared" si="149"/>
        <v>0</v>
      </c>
      <c r="FC74" s="47">
        <f t="shared" si="150"/>
        <v>0</v>
      </c>
      <c r="FD74" s="47">
        <f t="shared" si="151"/>
        <v>0</v>
      </c>
      <c r="FE74" s="47">
        <f t="shared" si="152"/>
        <v>0</v>
      </c>
      <c r="FF74" s="47">
        <f t="shared" si="153"/>
        <v>0</v>
      </c>
      <c r="FG74" s="47">
        <f t="shared" si="154"/>
        <v>0</v>
      </c>
      <c r="FH74" s="47">
        <f t="shared" si="155"/>
        <v>0</v>
      </c>
      <c r="FI74" s="47">
        <f t="shared" si="156"/>
        <v>0</v>
      </c>
      <c r="FJ74" s="47">
        <f t="shared" si="157"/>
        <v>0</v>
      </c>
      <c r="FK74" s="47">
        <f t="shared" si="158"/>
        <v>0</v>
      </c>
      <c r="FL74" s="47">
        <f t="shared" si="159"/>
        <v>0</v>
      </c>
      <c r="FM74" s="48">
        <f t="shared" si="160"/>
        <v>0</v>
      </c>
      <c r="FN74" s="47">
        <f t="shared" si="161"/>
        <v>0</v>
      </c>
      <c r="FO74" s="47">
        <f t="shared" si="162"/>
        <v>0</v>
      </c>
      <c r="FP74" s="46">
        <f t="shared" si="163"/>
        <v>0</v>
      </c>
      <c r="FQ74" s="47">
        <f t="shared" si="164"/>
        <v>0</v>
      </c>
      <c r="FR74" s="47">
        <f t="shared" si="165"/>
        <v>0</v>
      </c>
      <c r="FS74" s="47">
        <f t="shared" si="166"/>
        <v>0</v>
      </c>
      <c r="FT74" s="47">
        <f t="shared" si="167"/>
        <v>0</v>
      </c>
      <c r="FU74" s="47">
        <f t="shared" si="168"/>
        <v>0</v>
      </c>
      <c r="FV74" s="47">
        <f t="shared" si="169"/>
        <v>0</v>
      </c>
      <c r="FW74" s="47">
        <f t="shared" si="170"/>
        <v>0</v>
      </c>
      <c r="FX74" s="47">
        <f t="shared" si="171"/>
        <v>0</v>
      </c>
      <c r="FY74" s="47">
        <f t="shared" si="172"/>
        <v>0</v>
      </c>
      <c r="FZ74" s="47">
        <f t="shared" si="173"/>
        <v>0</v>
      </c>
      <c r="GA74" s="47">
        <f t="shared" si="174"/>
        <v>0</v>
      </c>
      <c r="GB74" s="47">
        <f t="shared" si="175"/>
        <v>0</v>
      </c>
      <c r="GC74" s="47">
        <f t="shared" si="176"/>
        <v>0</v>
      </c>
      <c r="GD74" s="47">
        <f t="shared" si="177"/>
        <v>0</v>
      </c>
      <c r="GE74" s="47">
        <f t="shared" si="178"/>
        <v>0</v>
      </c>
      <c r="GF74" s="47">
        <f t="shared" si="179"/>
        <v>0</v>
      </c>
      <c r="GG74" s="47">
        <f t="shared" si="180"/>
        <v>0</v>
      </c>
      <c r="GH74" s="47">
        <f t="shared" si="181"/>
        <v>0</v>
      </c>
      <c r="GI74" s="48">
        <f t="shared" si="182"/>
        <v>0</v>
      </c>
      <c r="GJ74" s="47">
        <f t="shared" si="183"/>
        <v>0</v>
      </c>
      <c r="GK74" s="47">
        <f t="shared" si="184"/>
        <v>0</v>
      </c>
      <c r="GL74" s="46">
        <f t="shared" si="185"/>
        <v>0</v>
      </c>
      <c r="GM74" s="47">
        <f t="shared" si="186"/>
        <v>0</v>
      </c>
      <c r="GN74" s="47">
        <f t="shared" si="187"/>
        <v>0</v>
      </c>
      <c r="GO74" s="47">
        <f t="shared" si="188"/>
        <v>0</v>
      </c>
      <c r="GP74" s="47">
        <f t="shared" si="189"/>
        <v>0</v>
      </c>
      <c r="GQ74" s="47">
        <f t="shared" si="190"/>
        <v>0</v>
      </c>
      <c r="GR74" s="47">
        <f t="shared" si="191"/>
        <v>0</v>
      </c>
      <c r="GS74" s="47">
        <f t="shared" si="192"/>
        <v>0</v>
      </c>
      <c r="GT74" s="47">
        <f t="shared" si="193"/>
        <v>0</v>
      </c>
      <c r="GU74" s="47">
        <f t="shared" si="194"/>
        <v>0</v>
      </c>
      <c r="GV74" s="47">
        <f t="shared" si="195"/>
        <v>0</v>
      </c>
      <c r="GW74" s="47">
        <f t="shared" si="196"/>
        <v>0</v>
      </c>
      <c r="GX74" s="47">
        <f t="shared" si="197"/>
        <v>0</v>
      </c>
      <c r="GY74" s="47">
        <f t="shared" si="198"/>
        <v>0</v>
      </c>
      <c r="GZ74" s="47">
        <f t="shared" si="199"/>
        <v>0</v>
      </c>
      <c r="HA74" s="47">
        <f t="shared" si="200"/>
        <v>0</v>
      </c>
      <c r="HB74" s="47">
        <f t="shared" si="201"/>
        <v>0</v>
      </c>
      <c r="HC74" s="47">
        <f t="shared" si="202"/>
        <v>0</v>
      </c>
      <c r="HD74" s="47">
        <f t="shared" si="203"/>
        <v>0</v>
      </c>
      <c r="HE74" s="48">
        <f t="shared" si="204"/>
        <v>0</v>
      </c>
      <c r="HF74" s="47">
        <f t="shared" si="205"/>
        <v>0</v>
      </c>
      <c r="HG74" s="47">
        <f t="shared" si="206"/>
        <v>0</v>
      </c>
      <c r="HH74" s="46">
        <f t="shared" si="207"/>
        <v>0</v>
      </c>
      <c r="HI74" s="47">
        <f t="shared" si="208"/>
        <v>0</v>
      </c>
      <c r="HJ74" s="47">
        <f t="shared" si="209"/>
        <v>0</v>
      </c>
      <c r="HK74" s="47">
        <f t="shared" si="210"/>
        <v>0</v>
      </c>
      <c r="HL74" s="47">
        <f t="shared" si="211"/>
        <v>0</v>
      </c>
      <c r="HM74" s="47">
        <f t="shared" si="212"/>
        <v>0</v>
      </c>
      <c r="HN74" s="47">
        <f t="shared" si="213"/>
        <v>0</v>
      </c>
      <c r="HO74" s="47">
        <f t="shared" si="214"/>
        <v>0</v>
      </c>
      <c r="HP74" s="47">
        <f t="shared" si="215"/>
        <v>0</v>
      </c>
      <c r="HQ74" s="47">
        <f t="shared" si="216"/>
        <v>0</v>
      </c>
      <c r="HR74" s="47">
        <f t="shared" si="217"/>
        <v>0</v>
      </c>
      <c r="HS74" s="47">
        <f t="shared" si="218"/>
        <v>0</v>
      </c>
      <c r="HT74" s="47">
        <f t="shared" si="219"/>
        <v>0</v>
      </c>
      <c r="HU74" s="47">
        <f t="shared" si="220"/>
        <v>0</v>
      </c>
      <c r="HV74" s="47">
        <f t="shared" si="221"/>
        <v>0</v>
      </c>
      <c r="HW74" s="47">
        <f t="shared" si="222"/>
        <v>0</v>
      </c>
      <c r="HX74" s="47">
        <f t="shared" si="223"/>
        <v>0</v>
      </c>
      <c r="HY74" s="47">
        <f t="shared" si="224"/>
        <v>0</v>
      </c>
      <c r="HZ74" s="47">
        <f t="shared" si="225"/>
        <v>0</v>
      </c>
      <c r="IA74" s="48">
        <f t="shared" si="226"/>
        <v>0</v>
      </c>
      <c r="IB74" s="47">
        <f t="shared" si="227"/>
        <v>0</v>
      </c>
      <c r="IC74" s="47">
        <f t="shared" si="228"/>
        <v>0</v>
      </c>
      <c r="ID74" s="46">
        <f t="shared" si="229"/>
        <v>0</v>
      </c>
      <c r="IE74" s="47">
        <f t="shared" si="230"/>
        <v>0</v>
      </c>
      <c r="IF74" s="47">
        <f t="shared" si="231"/>
        <v>0</v>
      </c>
      <c r="IG74" s="47">
        <f t="shared" si="232"/>
        <v>0</v>
      </c>
      <c r="IH74" s="47">
        <f t="shared" si="233"/>
        <v>0</v>
      </c>
      <c r="II74" s="47">
        <f t="shared" si="234"/>
        <v>0</v>
      </c>
      <c r="IJ74" s="47">
        <f t="shared" si="235"/>
        <v>0</v>
      </c>
      <c r="IK74" s="47">
        <f t="shared" si="236"/>
        <v>0</v>
      </c>
      <c r="IL74" s="47">
        <f t="shared" si="237"/>
        <v>0</v>
      </c>
      <c r="IM74" s="47">
        <f t="shared" si="238"/>
        <v>0</v>
      </c>
      <c r="IN74" s="47">
        <f t="shared" si="239"/>
        <v>0</v>
      </c>
      <c r="IO74" s="47">
        <f t="shared" si="240"/>
        <v>0</v>
      </c>
      <c r="IP74" s="47">
        <f t="shared" si="241"/>
        <v>0</v>
      </c>
      <c r="IQ74" s="47">
        <f t="shared" si="242"/>
        <v>0</v>
      </c>
      <c r="IR74" s="47">
        <f t="shared" si="243"/>
        <v>0</v>
      </c>
      <c r="IS74" s="47">
        <f t="shared" si="244"/>
        <v>0</v>
      </c>
      <c r="IT74" s="47">
        <f t="shared" si="245"/>
        <v>0</v>
      </c>
      <c r="IU74" s="47">
        <f t="shared" si="246"/>
        <v>0</v>
      </c>
      <c r="IV74" s="47">
        <f t="shared" si="247"/>
        <v>0</v>
      </c>
      <c r="IW74" s="48">
        <f t="shared" si="248"/>
        <v>0</v>
      </c>
      <c r="IX74" s="47">
        <f t="shared" si="249"/>
        <v>0</v>
      </c>
      <c r="IY74" s="47">
        <f t="shared" si="250"/>
        <v>0</v>
      </c>
      <c r="IZ74" s="46">
        <f t="shared" si="251"/>
        <v>0</v>
      </c>
      <c r="JA74" s="47">
        <f t="shared" si="252"/>
        <v>0</v>
      </c>
      <c r="JB74" s="47">
        <f t="shared" si="253"/>
        <v>0</v>
      </c>
      <c r="JC74" s="47">
        <f t="shared" si="254"/>
        <v>0</v>
      </c>
      <c r="JD74" s="47">
        <f t="shared" si="255"/>
        <v>0</v>
      </c>
      <c r="JE74" s="47">
        <f t="shared" si="256"/>
        <v>0</v>
      </c>
      <c r="JF74" s="47">
        <f t="shared" si="257"/>
        <v>0</v>
      </c>
      <c r="JG74" s="47">
        <f t="shared" si="258"/>
        <v>0</v>
      </c>
      <c r="JH74" s="47">
        <f t="shared" si="259"/>
        <v>0</v>
      </c>
      <c r="JI74" s="47">
        <f t="shared" si="260"/>
        <v>0</v>
      </c>
      <c r="JJ74" s="47">
        <f t="shared" si="261"/>
        <v>0</v>
      </c>
      <c r="JK74" s="47">
        <f t="shared" si="262"/>
        <v>0</v>
      </c>
      <c r="JL74" s="47">
        <f t="shared" si="263"/>
        <v>0</v>
      </c>
      <c r="JM74" s="47">
        <f t="shared" si="264"/>
        <v>0</v>
      </c>
      <c r="JN74" s="47">
        <f t="shared" si="265"/>
        <v>0</v>
      </c>
      <c r="JO74" s="47">
        <f t="shared" si="266"/>
        <v>0</v>
      </c>
      <c r="JP74" s="47">
        <f t="shared" si="267"/>
        <v>0</v>
      </c>
      <c r="JQ74" s="47">
        <f t="shared" si="268"/>
        <v>0</v>
      </c>
      <c r="JR74" s="47">
        <f t="shared" si="269"/>
        <v>0</v>
      </c>
      <c r="JS74" s="48">
        <f t="shared" si="270"/>
        <v>0</v>
      </c>
      <c r="JT74" s="46">
        <f t="shared" si="271"/>
        <v>0</v>
      </c>
      <c r="JU74" s="48">
        <f t="shared" si="272"/>
        <v>0</v>
      </c>
    </row>
    <row r="75" spans="1:281" x14ac:dyDescent="0.25">
      <c r="A75" s="152"/>
      <c r="B75" s="386"/>
      <c r="C75" s="377"/>
      <c r="D75" s="378"/>
      <c r="E75" s="378"/>
      <c r="F75" s="378"/>
      <c r="G75" s="379"/>
      <c r="H75" s="397"/>
      <c r="I75" s="397"/>
      <c r="J75" s="97"/>
      <c r="K75" s="122">
        <f t="shared" si="278"/>
        <v>0</v>
      </c>
      <c r="L75" s="313">
        <f t="shared" si="279"/>
        <v>0</v>
      </c>
      <c r="M75" s="46">
        <f t="shared" si="280"/>
        <v>0</v>
      </c>
      <c r="N75" s="90">
        <f t="shared" si="64"/>
        <v>0</v>
      </c>
      <c r="O75" s="90">
        <f t="shared" si="65"/>
        <v>0</v>
      </c>
      <c r="P75" s="90">
        <f t="shared" si="66"/>
        <v>0</v>
      </c>
      <c r="Q75" s="90">
        <f t="shared" si="67"/>
        <v>0</v>
      </c>
      <c r="R75" s="408">
        <f t="shared" si="277"/>
        <v>1</v>
      </c>
      <c r="S75" s="46">
        <f t="shared" si="3"/>
        <v>0</v>
      </c>
      <c r="T75" s="47">
        <f t="shared" si="4"/>
        <v>0</v>
      </c>
      <c r="U75" s="47">
        <f t="shared" si="5"/>
        <v>0</v>
      </c>
      <c r="V75" s="47">
        <f t="shared" si="6"/>
        <v>0</v>
      </c>
      <c r="W75" s="47">
        <f t="shared" si="7"/>
        <v>0</v>
      </c>
      <c r="X75" s="47">
        <f t="shared" si="8"/>
        <v>0</v>
      </c>
      <c r="Y75" s="47">
        <f t="shared" si="9"/>
        <v>0</v>
      </c>
      <c r="Z75" s="47">
        <f t="shared" si="10"/>
        <v>0</v>
      </c>
      <c r="AA75" s="47">
        <f t="shared" si="11"/>
        <v>0</v>
      </c>
      <c r="AB75" s="47">
        <f t="shared" si="12"/>
        <v>0</v>
      </c>
      <c r="AC75" s="47">
        <f t="shared" si="13"/>
        <v>0</v>
      </c>
      <c r="AD75" s="47">
        <f t="shared" si="14"/>
        <v>0</v>
      </c>
      <c r="AE75" s="47">
        <f t="shared" si="15"/>
        <v>0</v>
      </c>
      <c r="AF75" s="47">
        <f t="shared" si="16"/>
        <v>0</v>
      </c>
      <c r="AG75" s="47">
        <f t="shared" si="17"/>
        <v>0</v>
      </c>
      <c r="AH75" s="47">
        <f t="shared" si="18"/>
        <v>0</v>
      </c>
      <c r="AI75" s="47">
        <f t="shared" si="19"/>
        <v>0</v>
      </c>
      <c r="AJ75" s="47">
        <f t="shared" si="20"/>
        <v>0</v>
      </c>
      <c r="AK75" s="47">
        <f t="shared" si="21"/>
        <v>0</v>
      </c>
      <c r="AL75" s="48">
        <f t="shared" si="22"/>
        <v>0</v>
      </c>
      <c r="AM75" s="47">
        <f t="shared" si="69"/>
        <v>0</v>
      </c>
      <c r="AN75" s="47">
        <f t="shared" si="70"/>
        <v>0</v>
      </c>
      <c r="AO75" s="46">
        <f t="shared" si="23"/>
        <v>0</v>
      </c>
      <c r="AP75" s="47">
        <f t="shared" si="24"/>
        <v>0</v>
      </c>
      <c r="AQ75" s="47">
        <f t="shared" si="25"/>
        <v>0</v>
      </c>
      <c r="AR75" s="47">
        <f t="shared" si="26"/>
        <v>0</v>
      </c>
      <c r="AS75" s="47">
        <f t="shared" si="27"/>
        <v>0</v>
      </c>
      <c r="AT75" s="47">
        <f t="shared" si="28"/>
        <v>0</v>
      </c>
      <c r="AU75" s="47">
        <f t="shared" si="29"/>
        <v>0</v>
      </c>
      <c r="AV75" s="47">
        <f t="shared" si="30"/>
        <v>0</v>
      </c>
      <c r="AW75" s="47">
        <f t="shared" si="31"/>
        <v>0</v>
      </c>
      <c r="AX75" s="47">
        <f t="shared" si="32"/>
        <v>0</v>
      </c>
      <c r="AY75" s="47">
        <f t="shared" si="33"/>
        <v>0</v>
      </c>
      <c r="AZ75" s="47">
        <f t="shared" si="34"/>
        <v>0</v>
      </c>
      <c r="BA75" s="47">
        <f t="shared" si="35"/>
        <v>0</v>
      </c>
      <c r="BB75" s="47">
        <f t="shared" si="36"/>
        <v>0</v>
      </c>
      <c r="BC75" s="47">
        <f t="shared" si="37"/>
        <v>0</v>
      </c>
      <c r="BD75" s="47">
        <f t="shared" si="38"/>
        <v>0</v>
      </c>
      <c r="BE75" s="47">
        <f t="shared" si="39"/>
        <v>0</v>
      </c>
      <c r="BF75" s="47">
        <f t="shared" si="40"/>
        <v>0</v>
      </c>
      <c r="BG75" s="48">
        <f t="shared" si="41"/>
        <v>0</v>
      </c>
      <c r="BH75" s="47">
        <f t="shared" si="71"/>
        <v>0</v>
      </c>
      <c r="BI75" s="47">
        <f t="shared" si="72"/>
        <v>0</v>
      </c>
      <c r="BJ75" s="46">
        <f t="shared" si="42"/>
        <v>0</v>
      </c>
      <c r="BK75" s="47">
        <f t="shared" si="43"/>
        <v>0</v>
      </c>
      <c r="BL75" s="47">
        <f t="shared" si="44"/>
        <v>0</v>
      </c>
      <c r="BM75" s="47">
        <f t="shared" si="45"/>
        <v>0</v>
      </c>
      <c r="BN75" s="47">
        <f t="shared" si="46"/>
        <v>0</v>
      </c>
      <c r="BO75" s="47">
        <f t="shared" si="47"/>
        <v>0</v>
      </c>
      <c r="BP75" s="47">
        <f t="shared" si="48"/>
        <v>0</v>
      </c>
      <c r="BQ75" s="47">
        <f t="shared" si="49"/>
        <v>0</v>
      </c>
      <c r="BR75" s="47">
        <f t="shared" si="50"/>
        <v>0</v>
      </c>
      <c r="BS75" s="47">
        <f t="shared" si="51"/>
        <v>0</v>
      </c>
      <c r="BT75" s="47">
        <f t="shared" si="52"/>
        <v>0</v>
      </c>
      <c r="BU75" s="47">
        <f t="shared" si="53"/>
        <v>0</v>
      </c>
      <c r="BV75" s="47">
        <f t="shared" si="54"/>
        <v>0</v>
      </c>
      <c r="BW75" s="47">
        <f t="shared" si="55"/>
        <v>0</v>
      </c>
      <c r="BX75" s="47">
        <f t="shared" si="56"/>
        <v>0</v>
      </c>
      <c r="BY75" s="47">
        <f t="shared" si="57"/>
        <v>0</v>
      </c>
      <c r="BZ75" s="47">
        <f t="shared" si="58"/>
        <v>0</v>
      </c>
      <c r="CA75" s="47">
        <f t="shared" si="59"/>
        <v>0</v>
      </c>
      <c r="CB75" s="47">
        <f t="shared" si="60"/>
        <v>0</v>
      </c>
      <c r="CC75" s="48">
        <f t="shared" si="61"/>
        <v>0</v>
      </c>
      <c r="CD75" s="47">
        <f t="shared" si="73"/>
        <v>0</v>
      </c>
      <c r="CE75" s="47">
        <f t="shared" si="74"/>
        <v>0</v>
      </c>
      <c r="CF75" s="46">
        <f t="shared" si="75"/>
        <v>0</v>
      </c>
      <c r="CG75" s="47">
        <f t="shared" si="76"/>
        <v>0</v>
      </c>
      <c r="CH75" s="47">
        <f t="shared" si="77"/>
        <v>0</v>
      </c>
      <c r="CI75" s="47">
        <f t="shared" si="78"/>
        <v>0</v>
      </c>
      <c r="CJ75" s="47">
        <f t="shared" si="79"/>
        <v>0</v>
      </c>
      <c r="CK75" s="47">
        <f t="shared" si="80"/>
        <v>0</v>
      </c>
      <c r="CL75" s="47">
        <f t="shared" si="81"/>
        <v>0</v>
      </c>
      <c r="CM75" s="47">
        <f t="shared" si="82"/>
        <v>0</v>
      </c>
      <c r="CN75" s="47">
        <f t="shared" si="83"/>
        <v>0</v>
      </c>
      <c r="CO75" s="47">
        <f t="shared" si="84"/>
        <v>0</v>
      </c>
      <c r="CP75" s="47">
        <f t="shared" si="85"/>
        <v>0</v>
      </c>
      <c r="CQ75" s="47">
        <f t="shared" si="86"/>
        <v>0</v>
      </c>
      <c r="CR75" s="47">
        <f t="shared" si="87"/>
        <v>0</v>
      </c>
      <c r="CS75" s="47">
        <f t="shared" si="88"/>
        <v>0</v>
      </c>
      <c r="CT75" s="47">
        <f t="shared" si="89"/>
        <v>0</v>
      </c>
      <c r="CU75" s="47">
        <f t="shared" si="90"/>
        <v>0</v>
      </c>
      <c r="CV75" s="47">
        <f t="shared" si="91"/>
        <v>0</v>
      </c>
      <c r="CW75" s="47">
        <f t="shared" si="92"/>
        <v>0</v>
      </c>
      <c r="CX75" s="47">
        <f t="shared" si="93"/>
        <v>0</v>
      </c>
      <c r="CY75" s="48">
        <f t="shared" si="94"/>
        <v>0</v>
      </c>
      <c r="CZ75" s="47">
        <f t="shared" si="95"/>
        <v>0</v>
      </c>
      <c r="DA75" s="47">
        <f t="shared" si="96"/>
        <v>0</v>
      </c>
      <c r="DB75" s="46">
        <f t="shared" si="97"/>
        <v>0</v>
      </c>
      <c r="DC75" s="47">
        <f t="shared" si="98"/>
        <v>0</v>
      </c>
      <c r="DD75" s="47">
        <f t="shared" si="99"/>
        <v>0</v>
      </c>
      <c r="DE75" s="47">
        <f t="shared" si="100"/>
        <v>0</v>
      </c>
      <c r="DF75" s="47">
        <f t="shared" si="101"/>
        <v>0</v>
      </c>
      <c r="DG75" s="47">
        <f t="shared" si="102"/>
        <v>0</v>
      </c>
      <c r="DH75" s="47">
        <f t="shared" si="103"/>
        <v>0</v>
      </c>
      <c r="DI75" s="47">
        <f t="shared" si="104"/>
        <v>0</v>
      </c>
      <c r="DJ75" s="47">
        <f t="shared" si="105"/>
        <v>0</v>
      </c>
      <c r="DK75" s="47">
        <f t="shared" si="106"/>
        <v>0</v>
      </c>
      <c r="DL75" s="47">
        <f t="shared" si="107"/>
        <v>0</v>
      </c>
      <c r="DM75" s="47">
        <f t="shared" si="108"/>
        <v>0</v>
      </c>
      <c r="DN75" s="47">
        <f t="shared" si="109"/>
        <v>0</v>
      </c>
      <c r="DO75" s="47">
        <f t="shared" si="110"/>
        <v>0</v>
      </c>
      <c r="DP75" s="47">
        <f t="shared" si="111"/>
        <v>0</v>
      </c>
      <c r="DQ75" s="47">
        <f t="shared" si="112"/>
        <v>0</v>
      </c>
      <c r="DR75" s="47">
        <f t="shared" si="113"/>
        <v>0</v>
      </c>
      <c r="DS75" s="47">
        <f t="shared" si="114"/>
        <v>0</v>
      </c>
      <c r="DT75" s="47">
        <f t="shared" si="115"/>
        <v>0</v>
      </c>
      <c r="DU75" s="48">
        <f t="shared" si="116"/>
        <v>0</v>
      </c>
      <c r="DV75" s="47">
        <f t="shared" si="117"/>
        <v>0</v>
      </c>
      <c r="DW75" s="47">
        <f t="shared" si="118"/>
        <v>0</v>
      </c>
      <c r="DX75" s="46">
        <f t="shared" si="119"/>
        <v>0</v>
      </c>
      <c r="DY75" s="47">
        <f t="shared" si="120"/>
        <v>0</v>
      </c>
      <c r="DZ75" s="47">
        <f t="shared" si="121"/>
        <v>0</v>
      </c>
      <c r="EA75" s="47">
        <f t="shared" si="122"/>
        <v>0</v>
      </c>
      <c r="EB75" s="47">
        <f t="shared" si="123"/>
        <v>0</v>
      </c>
      <c r="EC75" s="47">
        <f t="shared" si="124"/>
        <v>0</v>
      </c>
      <c r="ED75" s="47">
        <f t="shared" si="125"/>
        <v>0</v>
      </c>
      <c r="EE75" s="47">
        <f t="shared" si="126"/>
        <v>0</v>
      </c>
      <c r="EF75" s="47">
        <f t="shared" si="127"/>
        <v>0</v>
      </c>
      <c r="EG75" s="47">
        <f t="shared" si="128"/>
        <v>0</v>
      </c>
      <c r="EH75" s="47">
        <f t="shared" si="129"/>
        <v>0</v>
      </c>
      <c r="EI75" s="47">
        <f t="shared" si="130"/>
        <v>0</v>
      </c>
      <c r="EJ75" s="47">
        <f t="shared" si="131"/>
        <v>0</v>
      </c>
      <c r="EK75" s="47">
        <f t="shared" si="132"/>
        <v>0</v>
      </c>
      <c r="EL75" s="47">
        <f t="shared" si="133"/>
        <v>0</v>
      </c>
      <c r="EM75" s="47">
        <f t="shared" si="134"/>
        <v>0</v>
      </c>
      <c r="EN75" s="47">
        <f t="shared" si="135"/>
        <v>0</v>
      </c>
      <c r="EO75" s="47">
        <f t="shared" si="136"/>
        <v>0</v>
      </c>
      <c r="EP75" s="47">
        <f t="shared" si="137"/>
        <v>0</v>
      </c>
      <c r="EQ75" s="48">
        <f t="shared" si="138"/>
        <v>0</v>
      </c>
      <c r="ER75" s="47">
        <f t="shared" si="139"/>
        <v>0</v>
      </c>
      <c r="ES75" s="47">
        <f t="shared" si="140"/>
        <v>0</v>
      </c>
      <c r="ET75" s="46">
        <f t="shared" si="141"/>
        <v>0</v>
      </c>
      <c r="EU75" s="47">
        <f t="shared" si="142"/>
        <v>0</v>
      </c>
      <c r="EV75" s="47">
        <f t="shared" si="143"/>
        <v>0</v>
      </c>
      <c r="EW75" s="47">
        <f t="shared" si="144"/>
        <v>0</v>
      </c>
      <c r="EX75" s="47">
        <f t="shared" si="145"/>
        <v>0</v>
      </c>
      <c r="EY75" s="47">
        <f t="shared" si="146"/>
        <v>0</v>
      </c>
      <c r="EZ75" s="47">
        <f t="shared" si="147"/>
        <v>0</v>
      </c>
      <c r="FA75" s="47">
        <f t="shared" si="148"/>
        <v>0</v>
      </c>
      <c r="FB75" s="47">
        <f t="shared" si="149"/>
        <v>0</v>
      </c>
      <c r="FC75" s="47">
        <f t="shared" si="150"/>
        <v>0</v>
      </c>
      <c r="FD75" s="47">
        <f t="shared" si="151"/>
        <v>0</v>
      </c>
      <c r="FE75" s="47">
        <f t="shared" si="152"/>
        <v>0</v>
      </c>
      <c r="FF75" s="47">
        <f t="shared" si="153"/>
        <v>0</v>
      </c>
      <c r="FG75" s="47">
        <f t="shared" si="154"/>
        <v>0</v>
      </c>
      <c r="FH75" s="47">
        <f t="shared" si="155"/>
        <v>0</v>
      </c>
      <c r="FI75" s="47">
        <f t="shared" si="156"/>
        <v>0</v>
      </c>
      <c r="FJ75" s="47">
        <f t="shared" si="157"/>
        <v>0</v>
      </c>
      <c r="FK75" s="47">
        <f t="shared" si="158"/>
        <v>0</v>
      </c>
      <c r="FL75" s="47">
        <f t="shared" si="159"/>
        <v>0</v>
      </c>
      <c r="FM75" s="48">
        <f t="shared" si="160"/>
        <v>0</v>
      </c>
      <c r="FN75" s="47">
        <f t="shared" si="161"/>
        <v>0</v>
      </c>
      <c r="FO75" s="47">
        <f t="shared" si="162"/>
        <v>0</v>
      </c>
      <c r="FP75" s="46">
        <f t="shared" si="163"/>
        <v>0</v>
      </c>
      <c r="FQ75" s="47">
        <f t="shared" si="164"/>
        <v>0</v>
      </c>
      <c r="FR75" s="47">
        <f t="shared" si="165"/>
        <v>0</v>
      </c>
      <c r="FS75" s="47">
        <f t="shared" si="166"/>
        <v>0</v>
      </c>
      <c r="FT75" s="47">
        <f t="shared" si="167"/>
        <v>0</v>
      </c>
      <c r="FU75" s="47">
        <f t="shared" si="168"/>
        <v>0</v>
      </c>
      <c r="FV75" s="47">
        <f t="shared" si="169"/>
        <v>0</v>
      </c>
      <c r="FW75" s="47">
        <f t="shared" si="170"/>
        <v>0</v>
      </c>
      <c r="FX75" s="47">
        <f t="shared" si="171"/>
        <v>0</v>
      </c>
      <c r="FY75" s="47">
        <f t="shared" si="172"/>
        <v>0</v>
      </c>
      <c r="FZ75" s="47">
        <f t="shared" si="173"/>
        <v>0</v>
      </c>
      <c r="GA75" s="47">
        <f t="shared" si="174"/>
        <v>0</v>
      </c>
      <c r="GB75" s="47">
        <f t="shared" si="175"/>
        <v>0</v>
      </c>
      <c r="GC75" s="47">
        <f t="shared" si="176"/>
        <v>0</v>
      </c>
      <c r="GD75" s="47">
        <f t="shared" si="177"/>
        <v>0</v>
      </c>
      <c r="GE75" s="47">
        <f t="shared" si="178"/>
        <v>0</v>
      </c>
      <c r="GF75" s="47">
        <f t="shared" si="179"/>
        <v>0</v>
      </c>
      <c r="GG75" s="47">
        <f t="shared" si="180"/>
        <v>0</v>
      </c>
      <c r="GH75" s="47">
        <f t="shared" si="181"/>
        <v>0</v>
      </c>
      <c r="GI75" s="48">
        <f t="shared" si="182"/>
        <v>0</v>
      </c>
      <c r="GJ75" s="47">
        <f t="shared" si="183"/>
        <v>0</v>
      </c>
      <c r="GK75" s="47">
        <f t="shared" si="184"/>
        <v>0</v>
      </c>
      <c r="GL75" s="46">
        <f t="shared" si="185"/>
        <v>0</v>
      </c>
      <c r="GM75" s="47">
        <f t="shared" si="186"/>
        <v>0</v>
      </c>
      <c r="GN75" s="47">
        <f t="shared" si="187"/>
        <v>0</v>
      </c>
      <c r="GO75" s="47">
        <f t="shared" si="188"/>
        <v>0</v>
      </c>
      <c r="GP75" s="47">
        <f t="shared" si="189"/>
        <v>0</v>
      </c>
      <c r="GQ75" s="47">
        <f t="shared" si="190"/>
        <v>0</v>
      </c>
      <c r="GR75" s="47">
        <f t="shared" si="191"/>
        <v>0</v>
      </c>
      <c r="GS75" s="47">
        <f t="shared" si="192"/>
        <v>0</v>
      </c>
      <c r="GT75" s="47">
        <f t="shared" si="193"/>
        <v>0</v>
      </c>
      <c r="GU75" s="47">
        <f t="shared" si="194"/>
        <v>0</v>
      </c>
      <c r="GV75" s="47">
        <f t="shared" si="195"/>
        <v>0</v>
      </c>
      <c r="GW75" s="47">
        <f t="shared" si="196"/>
        <v>0</v>
      </c>
      <c r="GX75" s="47">
        <f t="shared" si="197"/>
        <v>0</v>
      </c>
      <c r="GY75" s="47">
        <f t="shared" si="198"/>
        <v>0</v>
      </c>
      <c r="GZ75" s="47">
        <f t="shared" si="199"/>
        <v>0</v>
      </c>
      <c r="HA75" s="47">
        <f t="shared" si="200"/>
        <v>0</v>
      </c>
      <c r="HB75" s="47">
        <f t="shared" si="201"/>
        <v>0</v>
      </c>
      <c r="HC75" s="47">
        <f t="shared" si="202"/>
        <v>0</v>
      </c>
      <c r="HD75" s="47">
        <f t="shared" si="203"/>
        <v>0</v>
      </c>
      <c r="HE75" s="48">
        <f t="shared" si="204"/>
        <v>0</v>
      </c>
      <c r="HF75" s="47">
        <f t="shared" si="205"/>
        <v>0</v>
      </c>
      <c r="HG75" s="47">
        <f t="shared" si="206"/>
        <v>0</v>
      </c>
      <c r="HH75" s="46">
        <f t="shared" si="207"/>
        <v>0</v>
      </c>
      <c r="HI75" s="47">
        <f t="shared" si="208"/>
        <v>0</v>
      </c>
      <c r="HJ75" s="47">
        <f t="shared" si="209"/>
        <v>0</v>
      </c>
      <c r="HK75" s="47">
        <f t="shared" si="210"/>
        <v>0</v>
      </c>
      <c r="HL75" s="47">
        <f t="shared" si="211"/>
        <v>0</v>
      </c>
      <c r="HM75" s="47">
        <f t="shared" si="212"/>
        <v>0</v>
      </c>
      <c r="HN75" s="47">
        <f t="shared" si="213"/>
        <v>0</v>
      </c>
      <c r="HO75" s="47">
        <f t="shared" si="214"/>
        <v>0</v>
      </c>
      <c r="HP75" s="47">
        <f t="shared" si="215"/>
        <v>0</v>
      </c>
      <c r="HQ75" s="47">
        <f t="shared" si="216"/>
        <v>0</v>
      </c>
      <c r="HR75" s="47">
        <f t="shared" si="217"/>
        <v>0</v>
      </c>
      <c r="HS75" s="47">
        <f t="shared" si="218"/>
        <v>0</v>
      </c>
      <c r="HT75" s="47">
        <f t="shared" si="219"/>
        <v>0</v>
      </c>
      <c r="HU75" s="47">
        <f t="shared" si="220"/>
        <v>0</v>
      </c>
      <c r="HV75" s="47">
        <f t="shared" si="221"/>
        <v>0</v>
      </c>
      <c r="HW75" s="47">
        <f t="shared" si="222"/>
        <v>0</v>
      </c>
      <c r="HX75" s="47">
        <f t="shared" si="223"/>
        <v>0</v>
      </c>
      <c r="HY75" s="47">
        <f t="shared" si="224"/>
        <v>0</v>
      </c>
      <c r="HZ75" s="47">
        <f t="shared" si="225"/>
        <v>0</v>
      </c>
      <c r="IA75" s="48">
        <f t="shared" si="226"/>
        <v>0</v>
      </c>
      <c r="IB75" s="47">
        <f t="shared" si="227"/>
        <v>0</v>
      </c>
      <c r="IC75" s="47">
        <f t="shared" si="228"/>
        <v>0</v>
      </c>
      <c r="ID75" s="46">
        <f t="shared" si="229"/>
        <v>0</v>
      </c>
      <c r="IE75" s="47">
        <f t="shared" si="230"/>
        <v>0</v>
      </c>
      <c r="IF75" s="47">
        <f t="shared" si="231"/>
        <v>0</v>
      </c>
      <c r="IG75" s="47">
        <f t="shared" si="232"/>
        <v>0</v>
      </c>
      <c r="IH75" s="47">
        <f t="shared" si="233"/>
        <v>0</v>
      </c>
      <c r="II75" s="47">
        <f t="shared" si="234"/>
        <v>0</v>
      </c>
      <c r="IJ75" s="47">
        <f t="shared" si="235"/>
        <v>0</v>
      </c>
      <c r="IK75" s="47">
        <f t="shared" si="236"/>
        <v>0</v>
      </c>
      <c r="IL75" s="47">
        <f t="shared" si="237"/>
        <v>0</v>
      </c>
      <c r="IM75" s="47">
        <f t="shared" si="238"/>
        <v>0</v>
      </c>
      <c r="IN75" s="47">
        <f t="shared" si="239"/>
        <v>0</v>
      </c>
      <c r="IO75" s="47">
        <f t="shared" si="240"/>
        <v>0</v>
      </c>
      <c r="IP75" s="47">
        <f t="shared" si="241"/>
        <v>0</v>
      </c>
      <c r="IQ75" s="47">
        <f t="shared" si="242"/>
        <v>0</v>
      </c>
      <c r="IR75" s="47">
        <f t="shared" si="243"/>
        <v>0</v>
      </c>
      <c r="IS75" s="47">
        <f t="shared" si="244"/>
        <v>0</v>
      </c>
      <c r="IT75" s="47">
        <f t="shared" si="245"/>
        <v>0</v>
      </c>
      <c r="IU75" s="47">
        <f t="shared" si="246"/>
        <v>0</v>
      </c>
      <c r="IV75" s="47">
        <f t="shared" si="247"/>
        <v>0</v>
      </c>
      <c r="IW75" s="48">
        <f t="shared" si="248"/>
        <v>0</v>
      </c>
      <c r="IX75" s="47">
        <f t="shared" si="249"/>
        <v>0</v>
      </c>
      <c r="IY75" s="47">
        <f t="shared" si="250"/>
        <v>0</v>
      </c>
      <c r="IZ75" s="46">
        <f t="shared" si="251"/>
        <v>0</v>
      </c>
      <c r="JA75" s="47">
        <f t="shared" si="252"/>
        <v>0</v>
      </c>
      <c r="JB75" s="47">
        <f t="shared" si="253"/>
        <v>0</v>
      </c>
      <c r="JC75" s="47">
        <f t="shared" si="254"/>
        <v>0</v>
      </c>
      <c r="JD75" s="47">
        <f t="shared" si="255"/>
        <v>0</v>
      </c>
      <c r="JE75" s="47">
        <f t="shared" si="256"/>
        <v>0</v>
      </c>
      <c r="JF75" s="47">
        <f t="shared" si="257"/>
        <v>0</v>
      </c>
      <c r="JG75" s="47">
        <f t="shared" si="258"/>
        <v>0</v>
      </c>
      <c r="JH75" s="47">
        <f t="shared" si="259"/>
        <v>0</v>
      </c>
      <c r="JI75" s="47">
        <f t="shared" si="260"/>
        <v>0</v>
      </c>
      <c r="JJ75" s="47">
        <f t="shared" si="261"/>
        <v>0</v>
      </c>
      <c r="JK75" s="47">
        <f t="shared" si="262"/>
        <v>0</v>
      </c>
      <c r="JL75" s="47">
        <f t="shared" si="263"/>
        <v>0</v>
      </c>
      <c r="JM75" s="47">
        <f t="shared" si="264"/>
        <v>0</v>
      </c>
      <c r="JN75" s="47">
        <f t="shared" si="265"/>
        <v>0</v>
      </c>
      <c r="JO75" s="47">
        <f t="shared" si="266"/>
        <v>0</v>
      </c>
      <c r="JP75" s="47">
        <f t="shared" si="267"/>
        <v>0</v>
      </c>
      <c r="JQ75" s="47">
        <f t="shared" si="268"/>
        <v>0</v>
      </c>
      <c r="JR75" s="47">
        <f t="shared" si="269"/>
        <v>0</v>
      </c>
      <c r="JS75" s="48">
        <f t="shared" si="270"/>
        <v>0</v>
      </c>
      <c r="JT75" s="46">
        <f t="shared" si="271"/>
        <v>0</v>
      </c>
      <c r="JU75" s="48">
        <f t="shared" si="272"/>
        <v>0</v>
      </c>
    </row>
    <row r="76" spans="1:281" x14ac:dyDescent="0.25">
      <c r="A76" s="152"/>
      <c r="B76" s="386"/>
      <c r="C76" s="377"/>
      <c r="D76" s="378"/>
      <c r="E76" s="378"/>
      <c r="F76" s="378"/>
      <c r="G76" s="379"/>
      <c r="H76" s="397"/>
      <c r="I76" s="397"/>
      <c r="J76" s="97"/>
      <c r="K76" s="122">
        <f t="shared" si="278"/>
        <v>0</v>
      </c>
      <c r="L76" s="313">
        <f t="shared" si="279"/>
        <v>0</v>
      </c>
      <c r="M76" s="46">
        <f t="shared" si="280"/>
        <v>0</v>
      </c>
      <c r="N76" s="90">
        <f t="shared" si="64"/>
        <v>0</v>
      </c>
      <c r="O76" s="90">
        <f t="shared" si="65"/>
        <v>0</v>
      </c>
      <c r="P76" s="90">
        <f t="shared" si="66"/>
        <v>0</v>
      </c>
      <c r="Q76" s="90">
        <f t="shared" si="67"/>
        <v>0</v>
      </c>
      <c r="R76" s="408">
        <f t="shared" si="277"/>
        <v>1</v>
      </c>
      <c r="S76" s="46">
        <f t="shared" si="3"/>
        <v>0</v>
      </c>
      <c r="T76" s="47">
        <f t="shared" si="4"/>
        <v>0</v>
      </c>
      <c r="U76" s="47">
        <f t="shared" si="5"/>
        <v>0</v>
      </c>
      <c r="V76" s="47">
        <f t="shared" si="6"/>
        <v>0</v>
      </c>
      <c r="W76" s="47">
        <f t="shared" si="7"/>
        <v>0</v>
      </c>
      <c r="X76" s="47">
        <f t="shared" si="8"/>
        <v>0</v>
      </c>
      <c r="Y76" s="47">
        <f t="shared" si="9"/>
        <v>0</v>
      </c>
      <c r="Z76" s="47">
        <f t="shared" si="10"/>
        <v>0</v>
      </c>
      <c r="AA76" s="47">
        <f t="shared" si="11"/>
        <v>0</v>
      </c>
      <c r="AB76" s="47">
        <f t="shared" si="12"/>
        <v>0</v>
      </c>
      <c r="AC76" s="47">
        <f t="shared" si="13"/>
        <v>0</v>
      </c>
      <c r="AD76" s="47">
        <f t="shared" si="14"/>
        <v>0</v>
      </c>
      <c r="AE76" s="47">
        <f t="shared" si="15"/>
        <v>0</v>
      </c>
      <c r="AF76" s="47">
        <f t="shared" si="16"/>
        <v>0</v>
      </c>
      <c r="AG76" s="47">
        <f t="shared" si="17"/>
        <v>0</v>
      </c>
      <c r="AH76" s="47">
        <f t="shared" si="18"/>
        <v>0</v>
      </c>
      <c r="AI76" s="47">
        <f t="shared" si="19"/>
        <v>0</v>
      </c>
      <c r="AJ76" s="47">
        <f t="shared" si="20"/>
        <v>0</v>
      </c>
      <c r="AK76" s="47">
        <f t="shared" si="21"/>
        <v>0</v>
      </c>
      <c r="AL76" s="48">
        <f t="shared" si="22"/>
        <v>0</v>
      </c>
      <c r="AM76" s="47">
        <f t="shared" si="69"/>
        <v>0</v>
      </c>
      <c r="AN76" s="47">
        <f t="shared" si="70"/>
        <v>0</v>
      </c>
      <c r="AO76" s="46">
        <f t="shared" si="23"/>
        <v>0</v>
      </c>
      <c r="AP76" s="47">
        <f t="shared" si="24"/>
        <v>0</v>
      </c>
      <c r="AQ76" s="47">
        <f t="shared" si="25"/>
        <v>0</v>
      </c>
      <c r="AR76" s="47">
        <f t="shared" si="26"/>
        <v>0</v>
      </c>
      <c r="AS76" s="47">
        <f t="shared" si="27"/>
        <v>0</v>
      </c>
      <c r="AT76" s="47">
        <f t="shared" si="28"/>
        <v>0</v>
      </c>
      <c r="AU76" s="47">
        <f t="shared" si="29"/>
        <v>0</v>
      </c>
      <c r="AV76" s="47">
        <f t="shared" si="30"/>
        <v>0</v>
      </c>
      <c r="AW76" s="47">
        <f t="shared" si="31"/>
        <v>0</v>
      </c>
      <c r="AX76" s="47">
        <f t="shared" si="32"/>
        <v>0</v>
      </c>
      <c r="AY76" s="47">
        <f t="shared" si="33"/>
        <v>0</v>
      </c>
      <c r="AZ76" s="47">
        <f t="shared" si="34"/>
        <v>0</v>
      </c>
      <c r="BA76" s="47">
        <f t="shared" si="35"/>
        <v>0</v>
      </c>
      <c r="BB76" s="47">
        <f t="shared" si="36"/>
        <v>0</v>
      </c>
      <c r="BC76" s="47">
        <f t="shared" si="37"/>
        <v>0</v>
      </c>
      <c r="BD76" s="47">
        <f t="shared" si="38"/>
        <v>0</v>
      </c>
      <c r="BE76" s="47">
        <f t="shared" si="39"/>
        <v>0</v>
      </c>
      <c r="BF76" s="47">
        <f t="shared" si="40"/>
        <v>0</v>
      </c>
      <c r="BG76" s="48">
        <f t="shared" si="41"/>
        <v>0</v>
      </c>
      <c r="BH76" s="47">
        <f t="shared" si="71"/>
        <v>0</v>
      </c>
      <c r="BI76" s="47">
        <f t="shared" si="72"/>
        <v>0</v>
      </c>
      <c r="BJ76" s="46">
        <f t="shared" si="42"/>
        <v>0</v>
      </c>
      <c r="BK76" s="47">
        <f t="shared" si="43"/>
        <v>0</v>
      </c>
      <c r="BL76" s="47">
        <f t="shared" si="44"/>
        <v>0</v>
      </c>
      <c r="BM76" s="47">
        <f t="shared" si="45"/>
        <v>0</v>
      </c>
      <c r="BN76" s="47">
        <f t="shared" si="46"/>
        <v>0</v>
      </c>
      <c r="BO76" s="47">
        <f t="shared" si="47"/>
        <v>0</v>
      </c>
      <c r="BP76" s="47">
        <f t="shared" si="48"/>
        <v>0</v>
      </c>
      <c r="BQ76" s="47">
        <f t="shared" si="49"/>
        <v>0</v>
      </c>
      <c r="BR76" s="47">
        <f t="shared" si="50"/>
        <v>0</v>
      </c>
      <c r="BS76" s="47">
        <f t="shared" si="51"/>
        <v>0</v>
      </c>
      <c r="BT76" s="47">
        <f t="shared" si="52"/>
        <v>0</v>
      </c>
      <c r="BU76" s="47">
        <f t="shared" si="53"/>
        <v>0</v>
      </c>
      <c r="BV76" s="47">
        <f t="shared" si="54"/>
        <v>0</v>
      </c>
      <c r="BW76" s="47">
        <f t="shared" si="55"/>
        <v>0</v>
      </c>
      <c r="BX76" s="47">
        <f t="shared" si="56"/>
        <v>0</v>
      </c>
      <c r="BY76" s="47">
        <f t="shared" si="57"/>
        <v>0</v>
      </c>
      <c r="BZ76" s="47">
        <f t="shared" si="58"/>
        <v>0</v>
      </c>
      <c r="CA76" s="47">
        <f t="shared" si="59"/>
        <v>0</v>
      </c>
      <c r="CB76" s="47">
        <f t="shared" si="60"/>
        <v>0</v>
      </c>
      <c r="CC76" s="48">
        <f t="shared" si="61"/>
        <v>0</v>
      </c>
      <c r="CD76" s="47">
        <f t="shared" si="73"/>
        <v>0</v>
      </c>
      <c r="CE76" s="47">
        <f t="shared" si="74"/>
        <v>0</v>
      </c>
      <c r="CF76" s="46">
        <f t="shared" si="75"/>
        <v>0</v>
      </c>
      <c r="CG76" s="47">
        <f t="shared" si="76"/>
        <v>0</v>
      </c>
      <c r="CH76" s="47">
        <f t="shared" si="77"/>
        <v>0</v>
      </c>
      <c r="CI76" s="47">
        <f t="shared" si="78"/>
        <v>0</v>
      </c>
      <c r="CJ76" s="47">
        <f t="shared" si="79"/>
        <v>0</v>
      </c>
      <c r="CK76" s="47">
        <f t="shared" si="80"/>
        <v>0</v>
      </c>
      <c r="CL76" s="47">
        <f t="shared" si="81"/>
        <v>0</v>
      </c>
      <c r="CM76" s="47">
        <f t="shared" si="82"/>
        <v>0</v>
      </c>
      <c r="CN76" s="47">
        <f t="shared" si="83"/>
        <v>0</v>
      </c>
      <c r="CO76" s="47">
        <f t="shared" si="84"/>
        <v>0</v>
      </c>
      <c r="CP76" s="47">
        <f t="shared" si="85"/>
        <v>0</v>
      </c>
      <c r="CQ76" s="47">
        <f t="shared" si="86"/>
        <v>0</v>
      </c>
      <c r="CR76" s="47">
        <f t="shared" si="87"/>
        <v>0</v>
      </c>
      <c r="CS76" s="47">
        <f t="shared" si="88"/>
        <v>0</v>
      </c>
      <c r="CT76" s="47">
        <f t="shared" si="89"/>
        <v>0</v>
      </c>
      <c r="CU76" s="47">
        <f t="shared" si="90"/>
        <v>0</v>
      </c>
      <c r="CV76" s="47">
        <f t="shared" si="91"/>
        <v>0</v>
      </c>
      <c r="CW76" s="47">
        <f t="shared" si="92"/>
        <v>0</v>
      </c>
      <c r="CX76" s="47">
        <f t="shared" si="93"/>
        <v>0</v>
      </c>
      <c r="CY76" s="48">
        <f t="shared" si="94"/>
        <v>0</v>
      </c>
      <c r="CZ76" s="47">
        <f t="shared" si="95"/>
        <v>0</v>
      </c>
      <c r="DA76" s="47">
        <f t="shared" si="96"/>
        <v>0</v>
      </c>
      <c r="DB76" s="46">
        <f t="shared" si="97"/>
        <v>0</v>
      </c>
      <c r="DC76" s="47">
        <f t="shared" si="98"/>
        <v>0</v>
      </c>
      <c r="DD76" s="47">
        <f t="shared" si="99"/>
        <v>0</v>
      </c>
      <c r="DE76" s="47">
        <f t="shared" si="100"/>
        <v>0</v>
      </c>
      <c r="DF76" s="47">
        <f t="shared" si="101"/>
        <v>0</v>
      </c>
      <c r="DG76" s="47">
        <f t="shared" si="102"/>
        <v>0</v>
      </c>
      <c r="DH76" s="47">
        <f t="shared" si="103"/>
        <v>0</v>
      </c>
      <c r="DI76" s="47">
        <f t="shared" si="104"/>
        <v>0</v>
      </c>
      <c r="DJ76" s="47">
        <f t="shared" si="105"/>
        <v>0</v>
      </c>
      <c r="DK76" s="47">
        <f t="shared" si="106"/>
        <v>0</v>
      </c>
      <c r="DL76" s="47">
        <f t="shared" si="107"/>
        <v>0</v>
      </c>
      <c r="DM76" s="47">
        <f t="shared" si="108"/>
        <v>0</v>
      </c>
      <c r="DN76" s="47">
        <f t="shared" si="109"/>
        <v>0</v>
      </c>
      <c r="DO76" s="47">
        <f t="shared" si="110"/>
        <v>0</v>
      </c>
      <c r="DP76" s="47">
        <f t="shared" si="111"/>
        <v>0</v>
      </c>
      <c r="DQ76" s="47">
        <f t="shared" si="112"/>
        <v>0</v>
      </c>
      <c r="DR76" s="47">
        <f t="shared" si="113"/>
        <v>0</v>
      </c>
      <c r="DS76" s="47">
        <f t="shared" si="114"/>
        <v>0</v>
      </c>
      <c r="DT76" s="47">
        <f t="shared" si="115"/>
        <v>0</v>
      </c>
      <c r="DU76" s="48">
        <f t="shared" si="116"/>
        <v>0</v>
      </c>
      <c r="DV76" s="47">
        <f t="shared" si="117"/>
        <v>0</v>
      </c>
      <c r="DW76" s="47">
        <f t="shared" si="118"/>
        <v>0</v>
      </c>
      <c r="DX76" s="46">
        <f t="shared" si="119"/>
        <v>0</v>
      </c>
      <c r="DY76" s="47">
        <f t="shared" si="120"/>
        <v>0</v>
      </c>
      <c r="DZ76" s="47">
        <f t="shared" si="121"/>
        <v>0</v>
      </c>
      <c r="EA76" s="47">
        <f t="shared" si="122"/>
        <v>0</v>
      </c>
      <c r="EB76" s="47">
        <f t="shared" si="123"/>
        <v>0</v>
      </c>
      <c r="EC76" s="47">
        <f t="shared" si="124"/>
        <v>0</v>
      </c>
      <c r="ED76" s="47">
        <f t="shared" si="125"/>
        <v>0</v>
      </c>
      <c r="EE76" s="47">
        <f t="shared" si="126"/>
        <v>0</v>
      </c>
      <c r="EF76" s="47">
        <f t="shared" si="127"/>
        <v>0</v>
      </c>
      <c r="EG76" s="47">
        <f t="shared" si="128"/>
        <v>0</v>
      </c>
      <c r="EH76" s="47">
        <f t="shared" si="129"/>
        <v>0</v>
      </c>
      <c r="EI76" s="47">
        <f t="shared" si="130"/>
        <v>0</v>
      </c>
      <c r="EJ76" s="47">
        <f t="shared" si="131"/>
        <v>0</v>
      </c>
      <c r="EK76" s="47">
        <f t="shared" si="132"/>
        <v>0</v>
      </c>
      <c r="EL76" s="47">
        <f t="shared" si="133"/>
        <v>0</v>
      </c>
      <c r="EM76" s="47">
        <f t="shared" si="134"/>
        <v>0</v>
      </c>
      <c r="EN76" s="47">
        <f t="shared" si="135"/>
        <v>0</v>
      </c>
      <c r="EO76" s="47">
        <f t="shared" si="136"/>
        <v>0</v>
      </c>
      <c r="EP76" s="47">
        <f t="shared" si="137"/>
        <v>0</v>
      </c>
      <c r="EQ76" s="48">
        <f t="shared" si="138"/>
        <v>0</v>
      </c>
      <c r="ER76" s="47">
        <f t="shared" si="139"/>
        <v>0</v>
      </c>
      <c r="ES76" s="47">
        <f t="shared" si="140"/>
        <v>0</v>
      </c>
      <c r="ET76" s="46">
        <f t="shared" si="141"/>
        <v>0</v>
      </c>
      <c r="EU76" s="47">
        <f t="shared" si="142"/>
        <v>0</v>
      </c>
      <c r="EV76" s="47">
        <f t="shared" si="143"/>
        <v>0</v>
      </c>
      <c r="EW76" s="47">
        <f t="shared" si="144"/>
        <v>0</v>
      </c>
      <c r="EX76" s="47">
        <f t="shared" si="145"/>
        <v>0</v>
      </c>
      <c r="EY76" s="47">
        <f t="shared" si="146"/>
        <v>0</v>
      </c>
      <c r="EZ76" s="47">
        <f t="shared" si="147"/>
        <v>0</v>
      </c>
      <c r="FA76" s="47">
        <f t="shared" si="148"/>
        <v>0</v>
      </c>
      <c r="FB76" s="47">
        <f t="shared" si="149"/>
        <v>0</v>
      </c>
      <c r="FC76" s="47">
        <f t="shared" si="150"/>
        <v>0</v>
      </c>
      <c r="FD76" s="47">
        <f t="shared" si="151"/>
        <v>0</v>
      </c>
      <c r="FE76" s="47">
        <f t="shared" si="152"/>
        <v>0</v>
      </c>
      <c r="FF76" s="47">
        <f t="shared" si="153"/>
        <v>0</v>
      </c>
      <c r="FG76" s="47">
        <f t="shared" si="154"/>
        <v>0</v>
      </c>
      <c r="FH76" s="47">
        <f t="shared" si="155"/>
        <v>0</v>
      </c>
      <c r="FI76" s="47">
        <f t="shared" si="156"/>
        <v>0</v>
      </c>
      <c r="FJ76" s="47">
        <f t="shared" si="157"/>
        <v>0</v>
      </c>
      <c r="FK76" s="47">
        <f t="shared" si="158"/>
        <v>0</v>
      </c>
      <c r="FL76" s="47">
        <f t="shared" si="159"/>
        <v>0</v>
      </c>
      <c r="FM76" s="48">
        <f t="shared" si="160"/>
        <v>0</v>
      </c>
      <c r="FN76" s="47">
        <f t="shared" si="161"/>
        <v>0</v>
      </c>
      <c r="FO76" s="47">
        <f t="shared" si="162"/>
        <v>0</v>
      </c>
      <c r="FP76" s="46">
        <f t="shared" si="163"/>
        <v>0</v>
      </c>
      <c r="FQ76" s="47">
        <f t="shared" si="164"/>
        <v>0</v>
      </c>
      <c r="FR76" s="47">
        <f t="shared" si="165"/>
        <v>0</v>
      </c>
      <c r="FS76" s="47">
        <f t="shared" si="166"/>
        <v>0</v>
      </c>
      <c r="FT76" s="47">
        <f t="shared" si="167"/>
        <v>0</v>
      </c>
      <c r="FU76" s="47">
        <f t="shared" si="168"/>
        <v>0</v>
      </c>
      <c r="FV76" s="47">
        <f t="shared" si="169"/>
        <v>0</v>
      </c>
      <c r="FW76" s="47">
        <f t="shared" si="170"/>
        <v>0</v>
      </c>
      <c r="FX76" s="47">
        <f t="shared" si="171"/>
        <v>0</v>
      </c>
      <c r="FY76" s="47">
        <f t="shared" si="172"/>
        <v>0</v>
      </c>
      <c r="FZ76" s="47">
        <f t="shared" si="173"/>
        <v>0</v>
      </c>
      <c r="GA76" s="47">
        <f t="shared" si="174"/>
        <v>0</v>
      </c>
      <c r="GB76" s="47">
        <f t="shared" si="175"/>
        <v>0</v>
      </c>
      <c r="GC76" s="47">
        <f t="shared" si="176"/>
        <v>0</v>
      </c>
      <c r="GD76" s="47">
        <f t="shared" si="177"/>
        <v>0</v>
      </c>
      <c r="GE76" s="47">
        <f t="shared" si="178"/>
        <v>0</v>
      </c>
      <c r="GF76" s="47">
        <f t="shared" si="179"/>
        <v>0</v>
      </c>
      <c r="GG76" s="47">
        <f t="shared" si="180"/>
        <v>0</v>
      </c>
      <c r="GH76" s="47">
        <f t="shared" si="181"/>
        <v>0</v>
      </c>
      <c r="GI76" s="48">
        <f t="shared" si="182"/>
        <v>0</v>
      </c>
      <c r="GJ76" s="47">
        <f t="shared" si="183"/>
        <v>0</v>
      </c>
      <c r="GK76" s="47">
        <f t="shared" si="184"/>
        <v>0</v>
      </c>
      <c r="GL76" s="46">
        <f t="shared" si="185"/>
        <v>0</v>
      </c>
      <c r="GM76" s="47">
        <f t="shared" si="186"/>
        <v>0</v>
      </c>
      <c r="GN76" s="47">
        <f t="shared" si="187"/>
        <v>0</v>
      </c>
      <c r="GO76" s="47">
        <f t="shared" si="188"/>
        <v>0</v>
      </c>
      <c r="GP76" s="47">
        <f t="shared" si="189"/>
        <v>0</v>
      </c>
      <c r="GQ76" s="47">
        <f t="shared" si="190"/>
        <v>0</v>
      </c>
      <c r="GR76" s="47">
        <f t="shared" si="191"/>
        <v>0</v>
      </c>
      <c r="GS76" s="47">
        <f t="shared" si="192"/>
        <v>0</v>
      </c>
      <c r="GT76" s="47">
        <f t="shared" si="193"/>
        <v>0</v>
      </c>
      <c r="GU76" s="47">
        <f t="shared" si="194"/>
        <v>0</v>
      </c>
      <c r="GV76" s="47">
        <f t="shared" si="195"/>
        <v>0</v>
      </c>
      <c r="GW76" s="47">
        <f t="shared" si="196"/>
        <v>0</v>
      </c>
      <c r="GX76" s="47">
        <f t="shared" si="197"/>
        <v>0</v>
      </c>
      <c r="GY76" s="47">
        <f t="shared" si="198"/>
        <v>0</v>
      </c>
      <c r="GZ76" s="47">
        <f t="shared" si="199"/>
        <v>0</v>
      </c>
      <c r="HA76" s="47">
        <f t="shared" si="200"/>
        <v>0</v>
      </c>
      <c r="HB76" s="47">
        <f t="shared" si="201"/>
        <v>0</v>
      </c>
      <c r="HC76" s="47">
        <f t="shared" si="202"/>
        <v>0</v>
      </c>
      <c r="HD76" s="47">
        <f t="shared" si="203"/>
        <v>0</v>
      </c>
      <c r="HE76" s="48">
        <f t="shared" si="204"/>
        <v>0</v>
      </c>
      <c r="HF76" s="47">
        <f t="shared" si="205"/>
        <v>0</v>
      </c>
      <c r="HG76" s="47">
        <f t="shared" si="206"/>
        <v>0</v>
      </c>
      <c r="HH76" s="46">
        <f t="shared" si="207"/>
        <v>0</v>
      </c>
      <c r="HI76" s="47">
        <f t="shared" si="208"/>
        <v>0</v>
      </c>
      <c r="HJ76" s="47">
        <f t="shared" si="209"/>
        <v>0</v>
      </c>
      <c r="HK76" s="47">
        <f t="shared" si="210"/>
        <v>0</v>
      </c>
      <c r="HL76" s="47">
        <f t="shared" si="211"/>
        <v>0</v>
      </c>
      <c r="HM76" s="47">
        <f t="shared" si="212"/>
        <v>0</v>
      </c>
      <c r="HN76" s="47">
        <f t="shared" si="213"/>
        <v>0</v>
      </c>
      <c r="HO76" s="47">
        <f t="shared" si="214"/>
        <v>0</v>
      </c>
      <c r="HP76" s="47">
        <f t="shared" si="215"/>
        <v>0</v>
      </c>
      <c r="HQ76" s="47">
        <f t="shared" si="216"/>
        <v>0</v>
      </c>
      <c r="HR76" s="47">
        <f t="shared" si="217"/>
        <v>0</v>
      </c>
      <c r="HS76" s="47">
        <f t="shared" si="218"/>
        <v>0</v>
      </c>
      <c r="HT76" s="47">
        <f t="shared" si="219"/>
        <v>0</v>
      </c>
      <c r="HU76" s="47">
        <f t="shared" si="220"/>
        <v>0</v>
      </c>
      <c r="HV76" s="47">
        <f t="shared" si="221"/>
        <v>0</v>
      </c>
      <c r="HW76" s="47">
        <f t="shared" si="222"/>
        <v>0</v>
      </c>
      <c r="HX76" s="47">
        <f t="shared" si="223"/>
        <v>0</v>
      </c>
      <c r="HY76" s="47">
        <f t="shared" si="224"/>
        <v>0</v>
      </c>
      <c r="HZ76" s="47">
        <f t="shared" si="225"/>
        <v>0</v>
      </c>
      <c r="IA76" s="48">
        <f t="shared" si="226"/>
        <v>0</v>
      </c>
      <c r="IB76" s="47">
        <f t="shared" si="227"/>
        <v>0</v>
      </c>
      <c r="IC76" s="47">
        <f t="shared" si="228"/>
        <v>0</v>
      </c>
      <c r="ID76" s="46">
        <f t="shared" si="229"/>
        <v>0</v>
      </c>
      <c r="IE76" s="47">
        <f t="shared" si="230"/>
        <v>0</v>
      </c>
      <c r="IF76" s="47">
        <f t="shared" si="231"/>
        <v>0</v>
      </c>
      <c r="IG76" s="47">
        <f t="shared" si="232"/>
        <v>0</v>
      </c>
      <c r="IH76" s="47">
        <f t="shared" si="233"/>
        <v>0</v>
      </c>
      <c r="II76" s="47">
        <f t="shared" si="234"/>
        <v>0</v>
      </c>
      <c r="IJ76" s="47">
        <f t="shared" si="235"/>
        <v>0</v>
      </c>
      <c r="IK76" s="47">
        <f t="shared" si="236"/>
        <v>0</v>
      </c>
      <c r="IL76" s="47">
        <f t="shared" si="237"/>
        <v>0</v>
      </c>
      <c r="IM76" s="47">
        <f t="shared" si="238"/>
        <v>0</v>
      </c>
      <c r="IN76" s="47">
        <f t="shared" si="239"/>
        <v>0</v>
      </c>
      <c r="IO76" s="47">
        <f t="shared" si="240"/>
        <v>0</v>
      </c>
      <c r="IP76" s="47">
        <f t="shared" si="241"/>
        <v>0</v>
      </c>
      <c r="IQ76" s="47">
        <f t="shared" si="242"/>
        <v>0</v>
      </c>
      <c r="IR76" s="47">
        <f t="shared" si="243"/>
        <v>0</v>
      </c>
      <c r="IS76" s="47">
        <f t="shared" si="244"/>
        <v>0</v>
      </c>
      <c r="IT76" s="47">
        <f t="shared" si="245"/>
        <v>0</v>
      </c>
      <c r="IU76" s="47">
        <f t="shared" si="246"/>
        <v>0</v>
      </c>
      <c r="IV76" s="47">
        <f t="shared" si="247"/>
        <v>0</v>
      </c>
      <c r="IW76" s="48">
        <f t="shared" si="248"/>
        <v>0</v>
      </c>
      <c r="IX76" s="47">
        <f t="shared" si="249"/>
        <v>0</v>
      </c>
      <c r="IY76" s="47">
        <f t="shared" si="250"/>
        <v>0</v>
      </c>
      <c r="IZ76" s="46">
        <f t="shared" si="251"/>
        <v>0</v>
      </c>
      <c r="JA76" s="47">
        <f t="shared" si="252"/>
        <v>0</v>
      </c>
      <c r="JB76" s="47">
        <f t="shared" si="253"/>
        <v>0</v>
      </c>
      <c r="JC76" s="47">
        <f t="shared" si="254"/>
        <v>0</v>
      </c>
      <c r="JD76" s="47">
        <f t="shared" si="255"/>
        <v>0</v>
      </c>
      <c r="JE76" s="47">
        <f t="shared" si="256"/>
        <v>0</v>
      </c>
      <c r="JF76" s="47">
        <f t="shared" si="257"/>
        <v>0</v>
      </c>
      <c r="JG76" s="47">
        <f t="shared" si="258"/>
        <v>0</v>
      </c>
      <c r="JH76" s="47">
        <f t="shared" si="259"/>
        <v>0</v>
      </c>
      <c r="JI76" s="47">
        <f t="shared" si="260"/>
        <v>0</v>
      </c>
      <c r="JJ76" s="47">
        <f t="shared" si="261"/>
        <v>0</v>
      </c>
      <c r="JK76" s="47">
        <f t="shared" si="262"/>
        <v>0</v>
      </c>
      <c r="JL76" s="47">
        <f t="shared" si="263"/>
        <v>0</v>
      </c>
      <c r="JM76" s="47">
        <f t="shared" si="264"/>
        <v>0</v>
      </c>
      <c r="JN76" s="47">
        <f t="shared" si="265"/>
        <v>0</v>
      </c>
      <c r="JO76" s="47">
        <f t="shared" si="266"/>
        <v>0</v>
      </c>
      <c r="JP76" s="47">
        <f t="shared" si="267"/>
        <v>0</v>
      </c>
      <c r="JQ76" s="47">
        <f t="shared" si="268"/>
        <v>0</v>
      </c>
      <c r="JR76" s="47">
        <f t="shared" si="269"/>
        <v>0</v>
      </c>
      <c r="JS76" s="48">
        <f t="shared" si="270"/>
        <v>0</v>
      </c>
      <c r="JT76" s="46">
        <f t="shared" si="271"/>
        <v>0</v>
      </c>
      <c r="JU76" s="48">
        <f t="shared" si="272"/>
        <v>0</v>
      </c>
    </row>
    <row r="77" spans="1:281" x14ac:dyDescent="0.25">
      <c r="A77" s="152"/>
      <c r="B77" s="386"/>
      <c r="C77" s="377"/>
      <c r="D77" s="378"/>
      <c r="E77" s="378"/>
      <c r="F77" s="378"/>
      <c r="G77" s="379"/>
      <c r="H77" s="397"/>
      <c r="I77" s="397"/>
      <c r="J77" s="97"/>
      <c r="K77" s="122">
        <f t="shared" si="278"/>
        <v>0</v>
      </c>
      <c r="L77" s="313">
        <f t="shared" si="279"/>
        <v>0</v>
      </c>
      <c r="M77" s="46">
        <f t="shared" si="280"/>
        <v>0</v>
      </c>
      <c r="N77" s="90">
        <f t="shared" si="64"/>
        <v>0</v>
      </c>
      <c r="O77" s="90">
        <f t="shared" si="65"/>
        <v>0</v>
      </c>
      <c r="P77" s="90">
        <f t="shared" si="66"/>
        <v>0</v>
      </c>
      <c r="Q77" s="90">
        <f t="shared" si="67"/>
        <v>0</v>
      </c>
      <c r="R77" s="408">
        <f t="shared" si="277"/>
        <v>1</v>
      </c>
      <c r="S77" s="46">
        <f t="shared" si="3"/>
        <v>0</v>
      </c>
      <c r="T77" s="47">
        <f t="shared" si="4"/>
        <v>0</v>
      </c>
      <c r="U77" s="47">
        <f t="shared" si="5"/>
        <v>0</v>
      </c>
      <c r="V77" s="47">
        <f t="shared" si="6"/>
        <v>0</v>
      </c>
      <c r="W77" s="47">
        <f t="shared" si="7"/>
        <v>0</v>
      </c>
      <c r="X77" s="47">
        <f t="shared" si="8"/>
        <v>0</v>
      </c>
      <c r="Y77" s="47">
        <f t="shared" si="9"/>
        <v>0</v>
      </c>
      <c r="Z77" s="47">
        <f t="shared" si="10"/>
        <v>0</v>
      </c>
      <c r="AA77" s="47">
        <f t="shared" si="11"/>
        <v>0</v>
      </c>
      <c r="AB77" s="47">
        <f t="shared" si="12"/>
        <v>0</v>
      </c>
      <c r="AC77" s="47">
        <f t="shared" si="13"/>
        <v>0</v>
      </c>
      <c r="AD77" s="47">
        <f t="shared" si="14"/>
        <v>0</v>
      </c>
      <c r="AE77" s="47">
        <f t="shared" si="15"/>
        <v>0</v>
      </c>
      <c r="AF77" s="47">
        <f t="shared" si="16"/>
        <v>0</v>
      </c>
      <c r="AG77" s="47">
        <f t="shared" si="17"/>
        <v>0</v>
      </c>
      <c r="AH77" s="47">
        <f t="shared" si="18"/>
        <v>0</v>
      </c>
      <c r="AI77" s="47">
        <f t="shared" si="19"/>
        <v>0</v>
      </c>
      <c r="AJ77" s="47">
        <f t="shared" si="20"/>
        <v>0</v>
      </c>
      <c r="AK77" s="47">
        <f t="shared" si="21"/>
        <v>0</v>
      </c>
      <c r="AL77" s="48">
        <f t="shared" si="22"/>
        <v>0</v>
      </c>
      <c r="AM77" s="47">
        <f t="shared" si="69"/>
        <v>0</v>
      </c>
      <c r="AN77" s="47">
        <f t="shared" si="70"/>
        <v>0</v>
      </c>
      <c r="AO77" s="46">
        <f t="shared" si="23"/>
        <v>0</v>
      </c>
      <c r="AP77" s="47">
        <f t="shared" si="24"/>
        <v>0</v>
      </c>
      <c r="AQ77" s="47">
        <f t="shared" si="25"/>
        <v>0</v>
      </c>
      <c r="AR77" s="47">
        <f t="shared" si="26"/>
        <v>0</v>
      </c>
      <c r="AS77" s="47">
        <f t="shared" si="27"/>
        <v>0</v>
      </c>
      <c r="AT77" s="47">
        <f t="shared" si="28"/>
        <v>0</v>
      </c>
      <c r="AU77" s="47">
        <f t="shared" si="29"/>
        <v>0</v>
      </c>
      <c r="AV77" s="47">
        <f t="shared" si="30"/>
        <v>0</v>
      </c>
      <c r="AW77" s="47">
        <f t="shared" si="31"/>
        <v>0</v>
      </c>
      <c r="AX77" s="47">
        <f t="shared" si="32"/>
        <v>0</v>
      </c>
      <c r="AY77" s="47">
        <f t="shared" si="33"/>
        <v>0</v>
      </c>
      <c r="AZ77" s="47">
        <f t="shared" si="34"/>
        <v>0</v>
      </c>
      <c r="BA77" s="47">
        <f t="shared" si="35"/>
        <v>0</v>
      </c>
      <c r="BB77" s="47">
        <f t="shared" si="36"/>
        <v>0</v>
      </c>
      <c r="BC77" s="47">
        <f t="shared" si="37"/>
        <v>0</v>
      </c>
      <c r="BD77" s="47">
        <f t="shared" si="38"/>
        <v>0</v>
      </c>
      <c r="BE77" s="47">
        <f t="shared" si="39"/>
        <v>0</v>
      </c>
      <c r="BF77" s="47">
        <f t="shared" si="40"/>
        <v>0</v>
      </c>
      <c r="BG77" s="48">
        <f t="shared" si="41"/>
        <v>0</v>
      </c>
      <c r="BH77" s="47">
        <f t="shared" si="71"/>
        <v>0</v>
      </c>
      <c r="BI77" s="47">
        <f t="shared" si="72"/>
        <v>0</v>
      </c>
      <c r="BJ77" s="46">
        <f t="shared" si="42"/>
        <v>0</v>
      </c>
      <c r="BK77" s="47">
        <f t="shared" si="43"/>
        <v>0</v>
      </c>
      <c r="BL77" s="47">
        <f t="shared" si="44"/>
        <v>0</v>
      </c>
      <c r="BM77" s="47">
        <f t="shared" si="45"/>
        <v>0</v>
      </c>
      <c r="BN77" s="47">
        <f t="shared" si="46"/>
        <v>0</v>
      </c>
      <c r="BO77" s="47">
        <f t="shared" si="47"/>
        <v>0</v>
      </c>
      <c r="BP77" s="47">
        <f t="shared" si="48"/>
        <v>0</v>
      </c>
      <c r="BQ77" s="47">
        <f t="shared" si="49"/>
        <v>0</v>
      </c>
      <c r="BR77" s="47">
        <f t="shared" si="50"/>
        <v>0</v>
      </c>
      <c r="BS77" s="47">
        <f t="shared" si="51"/>
        <v>0</v>
      </c>
      <c r="BT77" s="47">
        <f t="shared" si="52"/>
        <v>0</v>
      </c>
      <c r="BU77" s="47">
        <f t="shared" si="53"/>
        <v>0</v>
      </c>
      <c r="BV77" s="47">
        <f t="shared" si="54"/>
        <v>0</v>
      </c>
      <c r="BW77" s="47">
        <f t="shared" si="55"/>
        <v>0</v>
      </c>
      <c r="BX77" s="47">
        <f t="shared" si="56"/>
        <v>0</v>
      </c>
      <c r="BY77" s="47">
        <f t="shared" si="57"/>
        <v>0</v>
      </c>
      <c r="BZ77" s="47">
        <f t="shared" si="58"/>
        <v>0</v>
      </c>
      <c r="CA77" s="47">
        <f t="shared" si="59"/>
        <v>0</v>
      </c>
      <c r="CB77" s="47">
        <f t="shared" si="60"/>
        <v>0</v>
      </c>
      <c r="CC77" s="48">
        <f t="shared" si="61"/>
        <v>0</v>
      </c>
      <c r="CD77" s="47">
        <f t="shared" si="73"/>
        <v>0</v>
      </c>
      <c r="CE77" s="47">
        <f t="shared" si="74"/>
        <v>0</v>
      </c>
      <c r="CF77" s="46">
        <f t="shared" si="75"/>
        <v>0</v>
      </c>
      <c r="CG77" s="47">
        <f t="shared" si="76"/>
        <v>0</v>
      </c>
      <c r="CH77" s="47">
        <f t="shared" si="77"/>
        <v>0</v>
      </c>
      <c r="CI77" s="47">
        <f t="shared" si="78"/>
        <v>0</v>
      </c>
      <c r="CJ77" s="47">
        <f t="shared" si="79"/>
        <v>0</v>
      </c>
      <c r="CK77" s="47">
        <f t="shared" si="80"/>
        <v>0</v>
      </c>
      <c r="CL77" s="47">
        <f t="shared" si="81"/>
        <v>0</v>
      </c>
      <c r="CM77" s="47">
        <f t="shared" si="82"/>
        <v>0</v>
      </c>
      <c r="CN77" s="47">
        <f t="shared" si="83"/>
        <v>0</v>
      </c>
      <c r="CO77" s="47">
        <f t="shared" si="84"/>
        <v>0</v>
      </c>
      <c r="CP77" s="47">
        <f t="shared" si="85"/>
        <v>0</v>
      </c>
      <c r="CQ77" s="47">
        <f t="shared" si="86"/>
        <v>0</v>
      </c>
      <c r="CR77" s="47">
        <f t="shared" si="87"/>
        <v>0</v>
      </c>
      <c r="CS77" s="47">
        <f t="shared" si="88"/>
        <v>0</v>
      </c>
      <c r="CT77" s="47">
        <f t="shared" si="89"/>
        <v>0</v>
      </c>
      <c r="CU77" s="47">
        <f t="shared" si="90"/>
        <v>0</v>
      </c>
      <c r="CV77" s="47">
        <f t="shared" si="91"/>
        <v>0</v>
      </c>
      <c r="CW77" s="47">
        <f t="shared" si="92"/>
        <v>0</v>
      </c>
      <c r="CX77" s="47">
        <f t="shared" si="93"/>
        <v>0</v>
      </c>
      <c r="CY77" s="48">
        <f t="shared" si="94"/>
        <v>0</v>
      </c>
      <c r="CZ77" s="47">
        <f t="shared" si="95"/>
        <v>0</v>
      </c>
      <c r="DA77" s="47">
        <f t="shared" si="96"/>
        <v>0</v>
      </c>
      <c r="DB77" s="46">
        <f t="shared" si="97"/>
        <v>0</v>
      </c>
      <c r="DC77" s="47">
        <f t="shared" si="98"/>
        <v>0</v>
      </c>
      <c r="DD77" s="47">
        <f t="shared" si="99"/>
        <v>0</v>
      </c>
      <c r="DE77" s="47">
        <f t="shared" si="100"/>
        <v>0</v>
      </c>
      <c r="DF77" s="47">
        <f t="shared" si="101"/>
        <v>0</v>
      </c>
      <c r="DG77" s="47">
        <f t="shared" si="102"/>
        <v>0</v>
      </c>
      <c r="DH77" s="47">
        <f t="shared" si="103"/>
        <v>0</v>
      </c>
      <c r="DI77" s="47">
        <f t="shared" si="104"/>
        <v>0</v>
      </c>
      <c r="DJ77" s="47">
        <f t="shared" si="105"/>
        <v>0</v>
      </c>
      <c r="DK77" s="47">
        <f t="shared" si="106"/>
        <v>0</v>
      </c>
      <c r="DL77" s="47">
        <f t="shared" si="107"/>
        <v>0</v>
      </c>
      <c r="DM77" s="47">
        <f t="shared" si="108"/>
        <v>0</v>
      </c>
      <c r="DN77" s="47">
        <f t="shared" si="109"/>
        <v>0</v>
      </c>
      <c r="DO77" s="47">
        <f t="shared" si="110"/>
        <v>0</v>
      </c>
      <c r="DP77" s="47">
        <f t="shared" si="111"/>
        <v>0</v>
      </c>
      <c r="DQ77" s="47">
        <f t="shared" si="112"/>
        <v>0</v>
      </c>
      <c r="DR77" s="47">
        <f t="shared" si="113"/>
        <v>0</v>
      </c>
      <c r="DS77" s="47">
        <f t="shared" si="114"/>
        <v>0</v>
      </c>
      <c r="DT77" s="47">
        <f t="shared" si="115"/>
        <v>0</v>
      </c>
      <c r="DU77" s="48">
        <f t="shared" si="116"/>
        <v>0</v>
      </c>
      <c r="DV77" s="47">
        <f t="shared" si="117"/>
        <v>0</v>
      </c>
      <c r="DW77" s="47">
        <f t="shared" si="118"/>
        <v>0</v>
      </c>
      <c r="DX77" s="46">
        <f t="shared" si="119"/>
        <v>0</v>
      </c>
      <c r="DY77" s="47">
        <f t="shared" si="120"/>
        <v>0</v>
      </c>
      <c r="DZ77" s="47">
        <f t="shared" si="121"/>
        <v>0</v>
      </c>
      <c r="EA77" s="47">
        <f t="shared" si="122"/>
        <v>0</v>
      </c>
      <c r="EB77" s="47">
        <f t="shared" si="123"/>
        <v>0</v>
      </c>
      <c r="EC77" s="47">
        <f t="shared" si="124"/>
        <v>0</v>
      </c>
      <c r="ED77" s="47">
        <f t="shared" si="125"/>
        <v>0</v>
      </c>
      <c r="EE77" s="47">
        <f t="shared" si="126"/>
        <v>0</v>
      </c>
      <c r="EF77" s="47">
        <f t="shared" si="127"/>
        <v>0</v>
      </c>
      <c r="EG77" s="47">
        <f t="shared" si="128"/>
        <v>0</v>
      </c>
      <c r="EH77" s="47">
        <f t="shared" si="129"/>
        <v>0</v>
      </c>
      <c r="EI77" s="47">
        <f t="shared" si="130"/>
        <v>0</v>
      </c>
      <c r="EJ77" s="47">
        <f t="shared" si="131"/>
        <v>0</v>
      </c>
      <c r="EK77" s="47">
        <f t="shared" si="132"/>
        <v>0</v>
      </c>
      <c r="EL77" s="47">
        <f t="shared" si="133"/>
        <v>0</v>
      </c>
      <c r="EM77" s="47">
        <f t="shared" si="134"/>
        <v>0</v>
      </c>
      <c r="EN77" s="47">
        <f t="shared" si="135"/>
        <v>0</v>
      </c>
      <c r="EO77" s="47">
        <f t="shared" si="136"/>
        <v>0</v>
      </c>
      <c r="EP77" s="47">
        <f t="shared" si="137"/>
        <v>0</v>
      </c>
      <c r="EQ77" s="48">
        <f t="shared" si="138"/>
        <v>0</v>
      </c>
      <c r="ER77" s="47">
        <f t="shared" si="139"/>
        <v>0</v>
      </c>
      <c r="ES77" s="47">
        <f t="shared" si="140"/>
        <v>0</v>
      </c>
      <c r="ET77" s="46">
        <f t="shared" si="141"/>
        <v>0</v>
      </c>
      <c r="EU77" s="47">
        <f t="shared" si="142"/>
        <v>0</v>
      </c>
      <c r="EV77" s="47">
        <f t="shared" si="143"/>
        <v>0</v>
      </c>
      <c r="EW77" s="47">
        <f t="shared" si="144"/>
        <v>0</v>
      </c>
      <c r="EX77" s="47">
        <f t="shared" si="145"/>
        <v>0</v>
      </c>
      <c r="EY77" s="47">
        <f t="shared" si="146"/>
        <v>0</v>
      </c>
      <c r="EZ77" s="47">
        <f t="shared" si="147"/>
        <v>0</v>
      </c>
      <c r="FA77" s="47">
        <f t="shared" si="148"/>
        <v>0</v>
      </c>
      <c r="FB77" s="47">
        <f t="shared" si="149"/>
        <v>0</v>
      </c>
      <c r="FC77" s="47">
        <f t="shared" si="150"/>
        <v>0</v>
      </c>
      <c r="FD77" s="47">
        <f t="shared" si="151"/>
        <v>0</v>
      </c>
      <c r="FE77" s="47">
        <f t="shared" si="152"/>
        <v>0</v>
      </c>
      <c r="FF77" s="47">
        <f t="shared" si="153"/>
        <v>0</v>
      </c>
      <c r="FG77" s="47">
        <f t="shared" si="154"/>
        <v>0</v>
      </c>
      <c r="FH77" s="47">
        <f t="shared" si="155"/>
        <v>0</v>
      </c>
      <c r="FI77" s="47">
        <f t="shared" si="156"/>
        <v>0</v>
      </c>
      <c r="FJ77" s="47">
        <f t="shared" si="157"/>
        <v>0</v>
      </c>
      <c r="FK77" s="47">
        <f t="shared" si="158"/>
        <v>0</v>
      </c>
      <c r="FL77" s="47">
        <f t="shared" si="159"/>
        <v>0</v>
      </c>
      <c r="FM77" s="48">
        <f t="shared" si="160"/>
        <v>0</v>
      </c>
      <c r="FN77" s="47">
        <f t="shared" si="161"/>
        <v>0</v>
      </c>
      <c r="FO77" s="47">
        <f t="shared" si="162"/>
        <v>0</v>
      </c>
      <c r="FP77" s="46">
        <f t="shared" si="163"/>
        <v>0</v>
      </c>
      <c r="FQ77" s="47">
        <f t="shared" si="164"/>
        <v>0</v>
      </c>
      <c r="FR77" s="47">
        <f t="shared" si="165"/>
        <v>0</v>
      </c>
      <c r="FS77" s="47">
        <f t="shared" si="166"/>
        <v>0</v>
      </c>
      <c r="FT77" s="47">
        <f t="shared" si="167"/>
        <v>0</v>
      </c>
      <c r="FU77" s="47">
        <f t="shared" si="168"/>
        <v>0</v>
      </c>
      <c r="FV77" s="47">
        <f t="shared" si="169"/>
        <v>0</v>
      </c>
      <c r="FW77" s="47">
        <f t="shared" si="170"/>
        <v>0</v>
      </c>
      <c r="FX77" s="47">
        <f t="shared" si="171"/>
        <v>0</v>
      </c>
      <c r="FY77" s="47">
        <f t="shared" si="172"/>
        <v>0</v>
      </c>
      <c r="FZ77" s="47">
        <f t="shared" si="173"/>
        <v>0</v>
      </c>
      <c r="GA77" s="47">
        <f t="shared" si="174"/>
        <v>0</v>
      </c>
      <c r="GB77" s="47">
        <f t="shared" si="175"/>
        <v>0</v>
      </c>
      <c r="GC77" s="47">
        <f t="shared" si="176"/>
        <v>0</v>
      </c>
      <c r="GD77" s="47">
        <f t="shared" si="177"/>
        <v>0</v>
      </c>
      <c r="GE77" s="47">
        <f t="shared" si="178"/>
        <v>0</v>
      </c>
      <c r="GF77" s="47">
        <f t="shared" si="179"/>
        <v>0</v>
      </c>
      <c r="GG77" s="47">
        <f t="shared" si="180"/>
        <v>0</v>
      </c>
      <c r="GH77" s="47">
        <f t="shared" si="181"/>
        <v>0</v>
      </c>
      <c r="GI77" s="48">
        <f t="shared" si="182"/>
        <v>0</v>
      </c>
      <c r="GJ77" s="47">
        <f t="shared" si="183"/>
        <v>0</v>
      </c>
      <c r="GK77" s="47">
        <f t="shared" si="184"/>
        <v>0</v>
      </c>
      <c r="GL77" s="46">
        <f t="shared" si="185"/>
        <v>0</v>
      </c>
      <c r="GM77" s="47">
        <f t="shared" si="186"/>
        <v>0</v>
      </c>
      <c r="GN77" s="47">
        <f t="shared" si="187"/>
        <v>0</v>
      </c>
      <c r="GO77" s="47">
        <f t="shared" si="188"/>
        <v>0</v>
      </c>
      <c r="GP77" s="47">
        <f t="shared" si="189"/>
        <v>0</v>
      </c>
      <c r="GQ77" s="47">
        <f t="shared" si="190"/>
        <v>0</v>
      </c>
      <c r="GR77" s="47">
        <f t="shared" si="191"/>
        <v>0</v>
      </c>
      <c r="GS77" s="47">
        <f t="shared" si="192"/>
        <v>0</v>
      </c>
      <c r="GT77" s="47">
        <f t="shared" si="193"/>
        <v>0</v>
      </c>
      <c r="GU77" s="47">
        <f t="shared" si="194"/>
        <v>0</v>
      </c>
      <c r="GV77" s="47">
        <f t="shared" si="195"/>
        <v>0</v>
      </c>
      <c r="GW77" s="47">
        <f t="shared" si="196"/>
        <v>0</v>
      </c>
      <c r="GX77" s="47">
        <f t="shared" si="197"/>
        <v>0</v>
      </c>
      <c r="GY77" s="47">
        <f t="shared" si="198"/>
        <v>0</v>
      </c>
      <c r="GZ77" s="47">
        <f t="shared" si="199"/>
        <v>0</v>
      </c>
      <c r="HA77" s="47">
        <f t="shared" si="200"/>
        <v>0</v>
      </c>
      <c r="HB77" s="47">
        <f t="shared" si="201"/>
        <v>0</v>
      </c>
      <c r="HC77" s="47">
        <f t="shared" si="202"/>
        <v>0</v>
      </c>
      <c r="HD77" s="47">
        <f t="shared" si="203"/>
        <v>0</v>
      </c>
      <c r="HE77" s="48">
        <f t="shared" si="204"/>
        <v>0</v>
      </c>
      <c r="HF77" s="47">
        <f t="shared" si="205"/>
        <v>0</v>
      </c>
      <c r="HG77" s="47">
        <f t="shared" si="206"/>
        <v>0</v>
      </c>
      <c r="HH77" s="46">
        <f t="shared" si="207"/>
        <v>0</v>
      </c>
      <c r="HI77" s="47">
        <f t="shared" si="208"/>
        <v>0</v>
      </c>
      <c r="HJ77" s="47">
        <f t="shared" si="209"/>
        <v>0</v>
      </c>
      <c r="HK77" s="47">
        <f t="shared" si="210"/>
        <v>0</v>
      </c>
      <c r="HL77" s="47">
        <f t="shared" si="211"/>
        <v>0</v>
      </c>
      <c r="HM77" s="47">
        <f t="shared" si="212"/>
        <v>0</v>
      </c>
      <c r="HN77" s="47">
        <f t="shared" si="213"/>
        <v>0</v>
      </c>
      <c r="HO77" s="47">
        <f t="shared" si="214"/>
        <v>0</v>
      </c>
      <c r="HP77" s="47">
        <f t="shared" si="215"/>
        <v>0</v>
      </c>
      <c r="HQ77" s="47">
        <f t="shared" si="216"/>
        <v>0</v>
      </c>
      <c r="HR77" s="47">
        <f t="shared" si="217"/>
        <v>0</v>
      </c>
      <c r="HS77" s="47">
        <f t="shared" si="218"/>
        <v>0</v>
      </c>
      <c r="HT77" s="47">
        <f t="shared" si="219"/>
        <v>0</v>
      </c>
      <c r="HU77" s="47">
        <f t="shared" si="220"/>
        <v>0</v>
      </c>
      <c r="HV77" s="47">
        <f t="shared" si="221"/>
        <v>0</v>
      </c>
      <c r="HW77" s="47">
        <f t="shared" si="222"/>
        <v>0</v>
      </c>
      <c r="HX77" s="47">
        <f t="shared" si="223"/>
        <v>0</v>
      </c>
      <c r="HY77" s="47">
        <f t="shared" si="224"/>
        <v>0</v>
      </c>
      <c r="HZ77" s="47">
        <f t="shared" si="225"/>
        <v>0</v>
      </c>
      <c r="IA77" s="48">
        <f t="shared" si="226"/>
        <v>0</v>
      </c>
      <c r="IB77" s="47">
        <f t="shared" si="227"/>
        <v>0</v>
      </c>
      <c r="IC77" s="47">
        <f t="shared" si="228"/>
        <v>0</v>
      </c>
      <c r="ID77" s="46">
        <f t="shared" si="229"/>
        <v>0</v>
      </c>
      <c r="IE77" s="47">
        <f t="shared" si="230"/>
        <v>0</v>
      </c>
      <c r="IF77" s="47">
        <f t="shared" si="231"/>
        <v>0</v>
      </c>
      <c r="IG77" s="47">
        <f t="shared" si="232"/>
        <v>0</v>
      </c>
      <c r="IH77" s="47">
        <f t="shared" si="233"/>
        <v>0</v>
      </c>
      <c r="II77" s="47">
        <f t="shared" si="234"/>
        <v>0</v>
      </c>
      <c r="IJ77" s="47">
        <f t="shared" si="235"/>
        <v>0</v>
      </c>
      <c r="IK77" s="47">
        <f t="shared" si="236"/>
        <v>0</v>
      </c>
      <c r="IL77" s="47">
        <f t="shared" si="237"/>
        <v>0</v>
      </c>
      <c r="IM77" s="47">
        <f t="shared" si="238"/>
        <v>0</v>
      </c>
      <c r="IN77" s="47">
        <f t="shared" si="239"/>
        <v>0</v>
      </c>
      <c r="IO77" s="47">
        <f t="shared" si="240"/>
        <v>0</v>
      </c>
      <c r="IP77" s="47">
        <f t="shared" si="241"/>
        <v>0</v>
      </c>
      <c r="IQ77" s="47">
        <f t="shared" si="242"/>
        <v>0</v>
      </c>
      <c r="IR77" s="47">
        <f t="shared" si="243"/>
        <v>0</v>
      </c>
      <c r="IS77" s="47">
        <f t="shared" si="244"/>
        <v>0</v>
      </c>
      <c r="IT77" s="47">
        <f t="shared" si="245"/>
        <v>0</v>
      </c>
      <c r="IU77" s="47">
        <f t="shared" si="246"/>
        <v>0</v>
      </c>
      <c r="IV77" s="47">
        <f t="shared" si="247"/>
        <v>0</v>
      </c>
      <c r="IW77" s="48">
        <f t="shared" si="248"/>
        <v>0</v>
      </c>
      <c r="IX77" s="47">
        <f t="shared" si="249"/>
        <v>0</v>
      </c>
      <c r="IY77" s="47">
        <f t="shared" si="250"/>
        <v>0</v>
      </c>
      <c r="IZ77" s="46">
        <f t="shared" si="251"/>
        <v>0</v>
      </c>
      <c r="JA77" s="47">
        <f t="shared" si="252"/>
        <v>0</v>
      </c>
      <c r="JB77" s="47">
        <f t="shared" si="253"/>
        <v>0</v>
      </c>
      <c r="JC77" s="47">
        <f t="shared" si="254"/>
        <v>0</v>
      </c>
      <c r="JD77" s="47">
        <f t="shared" si="255"/>
        <v>0</v>
      </c>
      <c r="JE77" s="47">
        <f t="shared" si="256"/>
        <v>0</v>
      </c>
      <c r="JF77" s="47">
        <f t="shared" si="257"/>
        <v>0</v>
      </c>
      <c r="JG77" s="47">
        <f t="shared" si="258"/>
        <v>0</v>
      </c>
      <c r="JH77" s="47">
        <f t="shared" si="259"/>
        <v>0</v>
      </c>
      <c r="JI77" s="47">
        <f t="shared" si="260"/>
        <v>0</v>
      </c>
      <c r="JJ77" s="47">
        <f t="shared" si="261"/>
        <v>0</v>
      </c>
      <c r="JK77" s="47">
        <f t="shared" si="262"/>
        <v>0</v>
      </c>
      <c r="JL77" s="47">
        <f t="shared" si="263"/>
        <v>0</v>
      </c>
      <c r="JM77" s="47">
        <f t="shared" si="264"/>
        <v>0</v>
      </c>
      <c r="JN77" s="47">
        <f t="shared" si="265"/>
        <v>0</v>
      </c>
      <c r="JO77" s="47">
        <f t="shared" si="266"/>
        <v>0</v>
      </c>
      <c r="JP77" s="47">
        <f t="shared" si="267"/>
        <v>0</v>
      </c>
      <c r="JQ77" s="47">
        <f t="shared" si="268"/>
        <v>0</v>
      </c>
      <c r="JR77" s="47">
        <f t="shared" si="269"/>
        <v>0</v>
      </c>
      <c r="JS77" s="48">
        <f t="shared" si="270"/>
        <v>0</v>
      </c>
      <c r="JT77" s="46">
        <f t="shared" si="271"/>
        <v>0</v>
      </c>
      <c r="JU77" s="48">
        <f t="shared" si="272"/>
        <v>0</v>
      </c>
    </row>
    <row r="78" spans="1:281" x14ac:dyDescent="0.25">
      <c r="A78" s="152"/>
      <c r="B78" s="386"/>
      <c r="C78" s="377"/>
      <c r="D78" s="378"/>
      <c r="E78" s="378"/>
      <c r="F78" s="378"/>
      <c r="G78" s="379"/>
      <c r="H78" s="397"/>
      <c r="I78" s="397"/>
      <c r="J78" s="97"/>
      <c r="K78" s="122">
        <f t="shared" si="278"/>
        <v>0</v>
      </c>
      <c r="L78" s="313">
        <f t="shared" si="279"/>
        <v>0</v>
      </c>
      <c r="M78" s="46">
        <f t="shared" si="280"/>
        <v>0</v>
      </c>
      <c r="N78" s="90">
        <f t="shared" si="64"/>
        <v>0</v>
      </c>
      <c r="O78" s="90">
        <f t="shared" si="65"/>
        <v>0</v>
      </c>
      <c r="P78" s="90">
        <f t="shared" si="66"/>
        <v>0</v>
      </c>
      <c r="Q78" s="90">
        <f t="shared" si="67"/>
        <v>0</v>
      </c>
      <c r="R78" s="408">
        <f t="shared" si="277"/>
        <v>1</v>
      </c>
      <c r="S78" s="46">
        <f t="shared" si="3"/>
        <v>0</v>
      </c>
      <c r="T78" s="47">
        <f t="shared" si="4"/>
        <v>0</v>
      </c>
      <c r="U78" s="47">
        <f t="shared" si="5"/>
        <v>0</v>
      </c>
      <c r="V78" s="47">
        <f t="shared" si="6"/>
        <v>0</v>
      </c>
      <c r="W78" s="47">
        <f t="shared" si="7"/>
        <v>0</v>
      </c>
      <c r="X78" s="47">
        <f t="shared" si="8"/>
        <v>0</v>
      </c>
      <c r="Y78" s="47">
        <f t="shared" si="9"/>
        <v>0</v>
      </c>
      <c r="Z78" s="47">
        <f t="shared" si="10"/>
        <v>0</v>
      </c>
      <c r="AA78" s="47">
        <f t="shared" si="11"/>
        <v>0</v>
      </c>
      <c r="AB78" s="47">
        <f t="shared" si="12"/>
        <v>0</v>
      </c>
      <c r="AC78" s="47">
        <f t="shared" si="13"/>
        <v>0</v>
      </c>
      <c r="AD78" s="47">
        <f t="shared" si="14"/>
        <v>0</v>
      </c>
      <c r="AE78" s="47">
        <f t="shared" si="15"/>
        <v>0</v>
      </c>
      <c r="AF78" s="47">
        <f t="shared" si="16"/>
        <v>0</v>
      </c>
      <c r="AG78" s="47">
        <f t="shared" si="17"/>
        <v>0</v>
      </c>
      <c r="AH78" s="47">
        <f t="shared" si="18"/>
        <v>0</v>
      </c>
      <c r="AI78" s="47">
        <f t="shared" si="19"/>
        <v>0</v>
      </c>
      <c r="AJ78" s="47">
        <f t="shared" si="20"/>
        <v>0</v>
      </c>
      <c r="AK78" s="47">
        <f t="shared" si="21"/>
        <v>0</v>
      </c>
      <c r="AL78" s="48">
        <f t="shared" si="22"/>
        <v>0</v>
      </c>
      <c r="AM78" s="47">
        <f t="shared" si="69"/>
        <v>0</v>
      </c>
      <c r="AN78" s="47">
        <f t="shared" si="70"/>
        <v>0</v>
      </c>
      <c r="AO78" s="46">
        <f t="shared" si="23"/>
        <v>0</v>
      </c>
      <c r="AP78" s="47">
        <f t="shared" si="24"/>
        <v>0</v>
      </c>
      <c r="AQ78" s="47">
        <f t="shared" si="25"/>
        <v>0</v>
      </c>
      <c r="AR78" s="47">
        <f t="shared" si="26"/>
        <v>0</v>
      </c>
      <c r="AS78" s="47">
        <f t="shared" si="27"/>
        <v>0</v>
      </c>
      <c r="AT78" s="47">
        <f t="shared" si="28"/>
        <v>0</v>
      </c>
      <c r="AU78" s="47">
        <f t="shared" si="29"/>
        <v>0</v>
      </c>
      <c r="AV78" s="47">
        <f t="shared" si="30"/>
        <v>0</v>
      </c>
      <c r="AW78" s="47">
        <f t="shared" si="31"/>
        <v>0</v>
      </c>
      <c r="AX78" s="47">
        <f t="shared" si="32"/>
        <v>0</v>
      </c>
      <c r="AY78" s="47">
        <f t="shared" si="33"/>
        <v>0</v>
      </c>
      <c r="AZ78" s="47">
        <f t="shared" si="34"/>
        <v>0</v>
      </c>
      <c r="BA78" s="47">
        <f t="shared" si="35"/>
        <v>0</v>
      </c>
      <c r="BB78" s="47">
        <f t="shared" si="36"/>
        <v>0</v>
      </c>
      <c r="BC78" s="47">
        <f t="shared" si="37"/>
        <v>0</v>
      </c>
      <c r="BD78" s="47">
        <f t="shared" si="38"/>
        <v>0</v>
      </c>
      <c r="BE78" s="47">
        <f t="shared" si="39"/>
        <v>0</v>
      </c>
      <c r="BF78" s="47">
        <f t="shared" si="40"/>
        <v>0</v>
      </c>
      <c r="BG78" s="48">
        <f t="shared" si="41"/>
        <v>0</v>
      </c>
      <c r="BH78" s="47">
        <f t="shared" si="71"/>
        <v>0</v>
      </c>
      <c r="BI78" s="47">
        <f t="shared" si="72"/>
        <v>0</v>
      </c>
      <c r="BJ78" s="46">
        <f t="shared" si="42"/>
        <v>0</v>
      </c>
      <c r="BK78" s="47">
        <f t="shared" si="43"/>
        <v>0</v>
      </c>
      <c r="BL78" s="47">
        <f t="shared" si="44"/>
        <v>0</v>
      </c>
      <c r="BM78" s="47">
        <f t="shared" si="45"/>
        <v>0</v>
      </c>
      <c r="BN78" s="47">
        <f t="shared" si="46"/>
        <v>0</v>
      </c>
      <c r="BO78" s="47">
        <f t="shared" si="47"/>
        <v>0</v>
      </c>
      <c r="BP78" s="47">
        <f t="shared" si="48"/>
        <v>0</v>
      </c>
      <c r="BQ78" s="47">
        <f t="shared" si="49"/>
        <v>0</v>
      </c>
      <c r="BR78" s="47">
        <f t="shared" si="50"/>
        <v>0</v>
      </c>
      <c r="BS78" s="47">
        <f t="shared" si="51"/>
        <v>0</v>
      </c>
      <c r="BT78" s="47">
        <f t="shared" si="52"/>
        <v>0</v>
      </c>
      <c r="BU78" s="47">
        <f t="shared" si="53"/>
        <v>0</v>
      </c>
      <c r="BV78" s="47">
        <f t="shared" si="54"/>
        <v>0</v>
      </c>
      <c r="BW78" s="47">
        <f t="shared" si="55"/>
        <v>0</v>
      </c>
      <c r="BX78" s="47">
        <f t="shared" si="56"/>
        <v>0</v>
      </c>
      <c r="BY78" s="47">
        <f t="shared" si="57"/>
        <v>0</v>
      </c>
      <c r="BZ78" s="47">
        <f t="shared" si="58"/>
        <v>0</v>
      </c>
      <c r="CA78" s="47">
        <f t="shared" si="59"/>
        <v>0</v>
      </c>
      <c r="CB78" s="47">
        <f t="shared" si="60"/>
        <v>0</v>
      </c>
      <c r="CC78" s="48">
        <f t="shared" si="61"/>
        <v>0</v>
      </c>
      <c r="CD78" s="47">
        <f t="shared" si="73"/>
        <v>0</v>
      </c>
      <c r="CE78" s="47">
        <f t="shared" si="74"/>
        <v>0</v>
      </c>
      <c r="CF78" s="46">
        <f t="shared" si="75"/>
        <v>0</v>
      </c>
      <c r="CG78" s="47">
        <f t="shared" si="76"/>
        <v>0</v>
      </c>
      <c r="CH78" s="47">
        <f t="shared" si="77"/>
        <v>0</v>
      </c>
      <c r="CI78" s="47">
        <f t="shared" si="78"/>
        <v>0</v>
      </c>
      <c r="CJ78" s="47">
        <f t="shared" si="79"/>
        <v>0</v>
      </c>
      <c r="CK78" s="47">
        <f t="shared" si="80"/>
        <v>0</v>
      </c>
      <c r="CL78" s="47">
        <f t="shared" si="81"/>
        <v>0</v>
      </c>
      <c r="CM78" s="47">
        <f t="shared" si="82"/>
        <v>0</v>
      </c>
      <c r="CN78" s="47">
        <f t="shared" si="83"/>
        <v>0</v>
      </c>
      <c r="CO78" s="47">
        <f t="shared" si="84"/>
        <v>0</v>
      </c>
      <c r="CP78" s="47">
        <f t="shared" si="85"/>
        <v>0</v>
      </c>
      <c r="CQ78" s="47">
        <f t="shared" si="86"/>
        <v>0</v>
      </c>
      <c r="CR78" s="47">
        <f t="shared" si="87"/>
        <v>0</v>
      </c>
      <c r="CS78" s="47">
        <f t="shared" si="88"/>
        <v>0</v>
      </c>
      <c r="CT78" s="47">
        <f t="shared" si="89"/>
        <v>0</v>
      </c>
      <c r="CU78" s="47">
        <f t="shared" si="90"/>
        <v>0</v>
      </c>
      <c r="CV78" s="47">
        <f t="shared" si="91"/>
        <v>0</v>
      </c>
      <c r="CW78" s="47">
        <f t="shared" si="92"/>
        <v>0</v>
      </c>
      <c r="CX78" s="47">
        <f t="shared" si="93"/>
        <v>0</v>
      </c>
      <c r="CY78" s="48">
        <f t="shared" si="94"/>
        <v>0</v>
      </c>
      <c r="CZ78" s="47">
        <f t="shared" si="95"/>
        <v>0</v>
      </c>
      <c r="DA78" s="47">
        <f t="shared" si="96"/>
        <v>0</v>
      </c>
      <c r="DB78" s="46">
        <f t="shared" si="97"/>
        <v>0</v>
      </c>
      <c r="DC78" s="47">
        <f t="shared" si="98"/>
        <v>0</v>
      </c>
      <c r="DD78" s="47">
        <f t="shared" si="99"/>
        <v>0</v>
      </c>
      <c r="DE78" s="47">
        <f t="shared" si="100"/>
        <v>0</v>
      </c>
      <c r="DF78" s="47">
        <f t="shared" si="101"/>
        <v>0</v>
      </c>
      <c r="DG78" s="47">
        <f t="shared" si="102"/>
        <v>0</v>
      </c>
      <c r="DH78" s="47">
        <f t="shared" si="103"/>
        <v>0</v>
      </c>
      <c r="DI78" s="47">
        <f t="shared" si="104"/>
        <v>0</v>
      </c>
      <c r="DJ78" s="47">
        <f t="shared" si="105"/>
        <v>0</v>
      </c>
      <c r="DK78" s="47">
        <f t="shared" si="106"/>
        <v>0</v>
      </c>
      <c r="DL78" s="47">
        <f t="shared" si="107"/>
        <v>0</v>
      </c>
      <c r="DM78" s="47">
        <f t="shared" si="108"/>
        <v>0</v>
      </c>
      <c r="DN78" s="47">
        <f t="shared" si="109"/>
        <v>0</v>
      </c>
      <c r="DO78" s="47">
        <f t="shared" si="110"/>
        <v>0</v>
      </c>
      <c r="DP78" s="47">
        <f t="shared" si="111"/>
        <v>0</v>
      </c>
      <c r="DQ78" s="47">
        <f t="shared" si="112"/>
        <v>0</v>
      </c>
      <c r="DR78" s="47">
        <f t="shared" si="113"/>
        <v>0</v>
      </c>
      <c r="DS78" s="47">
        <f t="shared" si="114"/>
        <v>0</v>
      </c>
      <c r="DT78" s="47">
        <f t="shared" si="115"/>
        <v>0</v>
      </c>
      <c r="DU78" s="48">
        <f t="shared" si="116"/>
        <v>0</v>
      </c>
      <c r="DV78" s="47">
        <f t="shared" si="117"/>
        <v>0</v>
      </c>
      <c r="DW78" s="47">
        <f t="shared" si="118"/>
        <v>0</v>
      </c>
      <c r="DX78" s="46">
        <f t="shared" si="119"/>
        <v>0</v>
      </c>
      <c r="DY78" s="47">
        <f t="shared" si="120"/>
        <v>0</v>
      </c>
      <c r="DZ78" s="47">
        <f t="shared" si="121"/>
        <v>0</v>
      </c>
      <c r="EA78" s="47">
        <f t="shared" si="122"/>
        <v>0</v>
      </c>
      <c r="EB78" s="47">
        <f t="shared" si="123"/>
        <v>0</v>
      </c>
      <c r="EC78" s="47">
        <f t="shared" si="124"/>
        <v>0</v>
      </c>
      <c r="ED78" s="47">
        <f t="shared" si="125"/>
        <v>0</v>
      </c>
      <c r="EE78" s="47">
        <f t="shared" si="126"/>
        <v>0</v>
      </c>
      <c r="EF78" s="47">
        <f t="shared" si="127"/>
        <v>0</v>
      </c>
      <c r="EG78" s="47">
        <f t="shared" si="128"/>
        <v>0</v>
      </c>
      <c r="EH78" s="47">
        <f t="shared" si="129"/>
        <v>0</v>
      </c>
      <c r="EI78" s="47">
        <f t="shared" si="130"/>
        <v>0</v>
      </c>
      <c r="EJ78" s="47">
        <f t="shared" si="131"/>
        <v>0</v>
      </c>
      <c r="EK78" s="47">
        <f t="shared" si="132"/>
        <v>0</v>
      </c>
      <c r="EL78" s="47">
        <f t="shared" si="133"/>
        <v>0</v>
      </c>
      <c r="EM78" s="47">
        <f t="shared" si="134"/>
        <v>0</v>
      </c>
      <c r="EN78" s="47">
        <f t="shared" si="135"/>
        <v>0</v>
      </c>
      <c r="EO78" s="47">
        <f t="shared" si="136"/>
        <v>0</v>
      </c>
      <c r="EP78" s="47">
        <f t="shared" si="137"/>
        <v>0</v>
      </c>
      <c r="EQ78" s="48">
        <f t="shared" si="138"/>
        <v>0</v>
      </c>
      <c r="ER78" s="47">
        <f t="shared" si="139"/>
        <v>0</v>
      </c>
      <c r="ES78" s="47">
        <f t="shared" si="140"/>
        <v>0</v>
      </c>
      <c r="ET78" s="46">
        <f t="shared" si="141"/>
        <v>0</v>
      </c>
      <c r="EU78" s="47">
        <f t="shared" si="142"/>
        <v>0</v>
      </c>
      <c r="EV78" s="47">
        <f t="shared" si="143"/>
        <v>0</v>
      </c>
      <c r="EW78" s="47">
        <f t="shared" si="144"/>
        <v>0</v>
      </c>
      <c r="EX78" s="47">
        <f t="shared" si="145"/>
        <v>0</v>
      </c>
      <c r="EY78" s="47">
        <f t="shared" si="146"/>
        <v>0</v>
      </c>
      <c r="EZ78" s="47">
        <f t="shared" si="147"/>
        <v>0</v>
      </c>
      <c r="FA78" s="47">
        <f t="shared" si="148"/>
        <v>0</v>
      </c>
      <c r="FB78" s="47">
        <f t="shared" si="149"/>
        <v>0</v>
      </c>
      <c r="FC78" s="47">
        <f t="shared" si="150"/>
        <v>0</v>
      </c>
      <c r="FD78" s="47">
        <f t="shared" si="151"/>
        <v>0</v>
      </c>
      <c r="FE78" s="47">
        <f t="shared" si="152"/>
        <v>0</v>
      </c>
      <c r="FF78" s="47">
        <f t="shared" si="153"/>
        <v>0</v>
      </c>
      <c r="FG78" s="47">
        <f t="shared" si="154"/>
        <v>0</v>
      </c>
      <c r="FH78" s="47">
        <f t="shared" si="155"/>
        <v>0</v>
      </c>
      <c r="FI78" s="47">
        <f t="shared" si="156"/>
        <v>0</v>
      </c>
      <c r="FJ78" s="47">
        <f t="shared" si="157"/>
        <v>0</v>
      </c>
      <c r="FK78" s="47">
        <f t="shared" si="158"/>
        <v>0</v>
      </c>
      <c r="FL78" s="47">
        <f t="shared" si="159"/>
        <v>0</v>
      </c>
      <c r="FM78" s="48">
        <f t="shared" si="160"/>
        <v>0</v>
      </c>
      <c r="FN78" s="47">
        <f t="shared" si="161"/>
        <v>0</v>
      </c>
      <c r="FO78" s="47">
        <f t="shared" si="162"/>
        <v>0</v>
      </c>
      <c r="FP78" s="46">
        <f t="shared" si="163"/>
        <v>0</v>
      </c>
      <c r="FQ78" s="47">
        <f t="shared" si="164"/>
        <v>0</v>
      </c>
      <c r="FR78" s="47">
        <f t="shared" si="165"/>
        <v>0</v>
      </c>
      <c r="FS78" s="47">
        <f t="shared" si="166"/>
        <v>0</v>
      </c>
      <c r="FT78" s="47">
        <f t="shared" si="167"/>
        <v>0</v>
      </c>
      <c r="FU78" s="47">
        <f t="shared" si="168"/>
        <v>0</v>
      </c>
      <c r="FV78" s="47">
        <f t="shared" si="169"/>
        <v>0</v>
      </c>
      <c r="FW78" s="47">
        <f t="shared" si="170"/>
        <v>0</v>
      </c>
      <c r="FX78" s="47">
        <f t="shared" si="171"/>
        <v>0</v>
      </c>
      <c r="FY78" s="47">
        <f t="shared" si="172"/>
        <v>0</v>
      </c>
      <c r="FZ78" s="47">
        <f t="shared" si="173"/>
        <v>0</v>
      </c>
      <c r="GA78" s="47">
        <f t="shared" si="174"/>
        <v>0</v>
      </c>
      <c r="GB78" s="47">
        <f t="shared" si="175"/>
        <v>0</v>
      </c>
      <c r="GC78" s="47">
        <f t="shared" si="176"/>
        <v>0</v>
      </c>
      <c r="GD78" s="47">
        <f t="shared" si="177"/>
        <v>0</v>
      </c>
      <c r="GE78" s="47">
        <f t="shared" si="178"/>
        <v>0</v>
      </c>
      <c r="GF78" s="47">
        <f t="shared" si="179"/>
        <v>0</v>
      </c>
      <c r="GG78" s="47">
        <f t="shared" si="180"/>
        <v>0</v>
      </c>
      <c r="GH78" s="47">
        <f t="shared" si="181"/>
        <v>0</v>
      </c>
      <c r="GI78" s="48">
        <f t="shared" si="182"/>
        <v>0</v>
      </c>
      <c r="GJ78" s="47">
        <f t="shared" si="183"/>
        <v>0</v>
      </c>
      <c r="GK78" s="47">
        <f t="shared" si="184"/>
        <v>0</v>
      </c>
      <c r="GL78" s="46">
        <f t="shared" si="185"/>
        <v>0</v>
      </c>
      <c r="GM78" s="47">
        <f t="shared" si="186"/>
        <v>0</v>
      </c>
      <c r="GN78" s="47">
        <f t="shared" si="187"/>
        <v>0</v>
      </c>
      <c r="GO78" s="47">
        <f t="shared" si="188"/>
        <v>0</v>
      </c>
      <c r="GP78" s="47">
        <f t="shared" si="189"/>
        <v>0</v>
      </c>
      <c r="GQ78" s="47">
        <f t="shared" si="190"/>
        <v>0</v>
      </c>
      <c r="GR78" s="47">
        <f t="shared" si="191"/>
        <v>0</v>
      </c>
      <c r="GS78" s="47">
        <f t="shared" si="192"/>
        <v>0</v>
      </c>
      <c r="GT78" s="47">
        <f t="shared" si="193"/>
        <v>0</v>
      </c>
      <c r="GU78" s="47">
        <f t="shared" si="194"/>
        <v>0</v>
      </c>
      <c r="GV78" s="47">
        <f t="shared" si="195"/>
        <v>0</v>
      </c>
      <c r="GW78" s="47">
        <f t="shared" si="196"/>
        <v>0</v>
      </c>
      <c r="GX78" s="47">
        <f t="shared" si="197"/>
        <v>0</v>
      </c>
      <c r="GY78" s="47">
        <f t="shared" si="198"/>
        <v>0</v>
      </c>
      <c r="GZ78" s="47">
        <f t="shared" si="199"/>
        <v>0</v>
      </c>
      <c r="HA78" s="47">
        <f t="shared" si="200"/>
        <v>0</v>
      </c>
      <c r="HB78" s="47">
        <f t="shared" si="201"/>
        <v>0</v>
      </c>
      <c r="HC78" s="47">
        <f t="shared" si="202"/>
        <v>0</v>
      </c>
      <c r="HD78" s="47">
        <f t="shared" si="203"/>
        <v>0</v>
      </c>
      <c r="HE78" s="48">
        <f t="shared" si="204"/>
        <v>0</v>
      </c>
      <c r="HF78" s="47">
        <f t="shared" si="205"/>
        <v>0</v>
      </c>
      <c r="HG78" s="47">
        <f t="shared" si="206"/>
        <v>0</v>
      </c>
      <c r="HH78" s="46">
        <f t="shared" si="207"/>
        <v>0</v>
      </c>
      <c r="HI78" s="47">
        <f t="shared" si="208"/>
        <v>0</v>
      </c>
      <c r="HJ78" s="47">
        <f t="shared" si="209"/>
        <v>0</v>
      </c>
      <c r="HK78" s="47">
        <f t="shared" si="210"/>
        <v>0</v>
      </c>
      <c r="HL78" s="47">
        <f t="shared" si="211"/>
        <v>0</v>
      </c>
      <c r="HM78" s="47">
        <f t="shared" si="212"/>
        <v>0</v>
      </c>
      <c r="HN78" s="47">
        <f t="shared" si="213"/>
        <v>0</v>
      </c>
      <c r="HO78" s="47">
        <f t="shared" si="214"/>
        <v>0</v>
      </c>
      <c r="HP78" s="47">
        <f t="shared" si="215"/>
        <v>0</v>
      </c>
      <c r="HQ78" s="47">
        <f t="shared" si="216"/>
        <v>0</v>
      </c>
      <c r="HR78" s="47">
        <f t="shared" si="217"/>
        <v>0</v>
      </c>
      <c r="HS78" s="47">
        <f t="shared" si="218"/>
        <v>0</v>
      </c>
      <c r="HT78" s="47">
        <f t="shared" si="219"/>
        <v>0</v>
      </c>
      <c r="HU78" s="47">
        <f t="shared" si="220"/>
        <v>0</v>
      </c>
      <c r="HV78" s="47">
        <f t="shared" si="221"/>
        <v>0</v>
      </c>
      <c r="HW78" s="47">
        <f t="shared" si="222"/>
        <v>0</v>
      </c>
      <c r="HX78" s="47">
        <f t="shared" si="223"/>
        <v>0</v>
      </c>
      <c r="HY78" s="47">
        <f t="shared" si="224"/>
        <v>0</v>
      </c>
      <c r="HZ78" s="47">
        <f t="shared" si="225"/>
        <v>0</v>
      </c>
      <c r="IA78" s="48">
        <f t="shared" si="226"/>
        <v>0</v>
      </c>
      <c r="IB78" s="47">
        <f t="shared" si="227"/>
        <v>0</v>
      </c>
      <c r="IC78" s="47">
        <f t="shared" si="228"/>
        <v>0</v>
      </c>
      <c r="ID78" s="46">
        <f t="shared" si="229"/>
        <v>0</v>
      </c>
      <c r="IE78" s="47">
        <f t="shared" si="230"/>
        <v>0</v>
      </c>
      <c r="IF78" s="47">
        <f t="shared" si="231"/>
        <v>0</v>
      </c>
      <c r="IG78" s="47">
        <f t="shared" si="232"/>
        <v>0</v>
      </c>
      <c r="IH78" s="47">
        <f t="shared" si="233"/>
        <v>0</v>
      </c>
      <c r="II78" s="47">
        <f t="shared" si="234"/>
        <v>0</v>
      </c>
      <c r="IJ78" s="47">
        <f t="shared" si="235"/>
        <v>0</v>
      </c>
      <c r="IK78" s="47">
        <f t="shared" si="236"/>
        <v>0</v>
      </c>
      <c r="IL78" s="47">
        <f t="shared" si="237"/>
        <v>0</v>
      </c>
      <c r="IM78" s="47">
        <f t="shared" si="238"/>
        <v>0</v>
      </c>
      <c r="IN78" s="47">
        <f t="shared" si="239"/>
        <v>0</v>
      </c>
      <c r="IO78" s="47">
        <f t="shared" si="240"/>
        <v>0</v>
      </c>
      <c r="IP78" s="47">
        <f t="shared" si="241"/>
        <v>0</v>
      </c>
      <c r="IQ78" s="47">
        <f t="shared" si="242"/>
        <v>0</v>
      </c>
      <c r="IR78" s="47">
        <f t="shared" si="243"/>
        <v>0</v>
      </c>
      <c r="IS78" s="47">
        <f t="shared" si="244"/>
        <v>0</v>
      </c>
      <c r="IT78" s="47">
        <f t="shared" si="245"/>
        <v>0</v>
      </c>
      <c r="IU78" s="47">
        <f t="shared" si="246"/>
        <v>0</v>
      </c>
      <c r="IV78" s="47">
        <f t="shared" si="247"/>
        <v>0</v>
      </c>
      <c r="IW78" s="48">
        <f t="shared" si="248"/>
        <v>0</v>
      </c>
      <c r="IX78" s="47">
        <f t="shared" si="249"/>
        <v>0</v>
      </c>
      <c r="IY78" s="47">
        <f t="shared" si="250"/>
        <v>0</v>
      </c>
      <c r="IZ78" s="46">
        <f t="shared" si="251"/>
        <v>0</v>
      </c>
      <c r="JA78" s="47">
        <f t="shared" si="252"/>
        <v>0</v>
      </c>
      <c r="JB78" s="47">
        <f t="shared" si="253"/>
        <v>0</v>
      </c>
      <c r="JC78" s="47">
        <f t="shared" si="254"/>
        <v>0</v>
      </c>
      <c r="JD78" s="47">
        <f t="shared" si="255"/>
        <v>0</v>
      </c>
      <c r="JE78" s="47">
        <f t="shared" si="256"/>
        <v>0</v>
      </c>
      <c r="JF78" s="47">
        <f t="shared" si="257"/>
        <v>0</v>
      </c>
      <c r="JG78" s="47">
        <f t="shared" si="258"/>
        <v>0</v>
      </c>
      <c r="JH78" s="47">
        <f t="shared" si="259"/>
        <v>0</v>
      </c>
      <c r="JI78" s="47">
        <f t="shared" si="260"/>
        <v>0</v>
      </c>
      <c r="JJ78" s="47">
        <f t="shared" si="261"/>
        <v>0</v>
      </c>
      <c r="JK78" s="47">
        <f t="shared" si="262"/>
        <v>0</v>
      </c>
      <c r="JL78" s="47">
        <f t="shared" si="263"/>
        <v>0</v>
      </c>
      <c r="JM78" s="47">
        <f t="shared" si="264"/>
        <v>0</v>
      </c>
      <c r="JN78" s="47">
        <f t="shared" si="265"/>
        <v>0</v>
      </c>
      <c r="JO78" s="47">
        <f t="shared" si="266"/>
        <v>0</v>
      </c>
      <c r="JP78" s="47">
        <f t="shared" si="267"/>
        <v>0</v>
      </c>
      <c r="JQ78" s="47">
        <f t="shared" si="268"/>
        <v>0</v>
      </c>
      <c r="JR78" s="47">
        <f t="shared" si="269"/>
        <v>0</v>
      </c>
      <c r="JS78" s="48">
        <f t="shared" si="270"/>
        <v>0</v>
      </c>
      <c r="JT78" s="46">
        <f t="shared" si="271"/>
        <v>0</v>
      </c>
      <c r="JU78" s="48">
        <f t="shared" si="272"/>
        <v>0</v>
      </c>
    </row>
    <row r="79" spans="1:281" x14ac:dyDescent="0.25">
      <c r="A79" s="152"/>
      <c r="B79" s="386"/>
      <c r="C79" s="377"/>
      <c r="D79" s="378"/>
      <c r="E79" s="378"/>
      <c r="F79" s="378"/>
      <c r="G79" s="379"/>
      <c r="H79" s="397"/>
      <c r="I79" s="397"/>
      <c r="J79" s="97"/>
      <c r="K79" s="122">
        <f t="shared" si="278"/>
        <v>0</v>
      </c>
      <c r="L79" s="313">
        <f t="shared" si="279"/>
        <v>0</v>
      </c>
      <c r="M79" s="46">
        <f t="shared" si="280"/>
        <v>0</v>
      </c>
      <c r="N79" s="90">
        <f t="shared" si="64"/>
        <v>0</v>
      </c>
      <c r="O79" s="90">
        <f t="shared" si="65"/>
        <v>0</v>
      </c>
      <c r="P79" s="90">
        <f t="shared" si="66"/>
        <v>0</v>
      </c>
      <c r="Q79" s="90">
        <f t="shared" si="67"/>
        <v>0</v>
      </c>
      <c r="R79" s="408">
        <f t="shared" si="277"/>
        <v>1</v>
      </c>
      <c r="S79" s="46">
        <f t="shared" si="3"/>
        <v>0</v>
      </c>
      <c r="T79" s="47">
        <f t="shared" si="4"/>
        <v>0</v>
      </c>
      <c r="U79" s="47">
        <f t="shared" si="5"/>
        <v>0</v>
      </c>
      <c r="V79" s="47">
        <f t="shared" si="6"/>
        <v>0</v>
      </c>
      <c r="W79" s="47">
        <f t="shared" si="7"/>
        <v>0</v>
      </c>
      <c r="X79" s="47">
        <f t="shared" si="8"/>
        <v>0</v>
      </c>
      <c r="Y79" s="47">
        <f t="shared" si="9"/>
        <v>0</v>
      </c>
      <c r="Z79" s="47">
        <f t="shared" si="10"/>
        <v>0</v>
      </c>
      <c r="AA79" s="47">
        <f t="shared" si="11"/>
        <v>0</v>
      </c>
      <c r="AB79" s="47">
        <f t="shared" si="12"/>
        <v>0</v>
      </c>
      <c r="AC79" s="47">
        <f t="shared" si="13"/>
        <v>0</v>
      </c>
      <c r="AD79" s="47">
        <f t="shared" si="14"/>
        <v>0</v>
      </c>
      <c r="AE79" s="47">
        <f t="shared" si="15"/>
        <v>0</v>
      </c>
      <c r="AF79" s="47">
        <f t="shared" si="16"/>
        <v>0</v>
      </c>
      <c r="AG79" s="47">
        <f t="shared" si="17"/>
        <v>0</v>
      </c>
      <c r="AH79" s="47">
        <f t="shared" si="18"/>
        <v>0</v>
      </c>
      <c r="AI79" s="47">
        <f t="shared" si="19"/>
        <v>0</v>
      </c>
      <c r="AJ79" s="47">
        <f t="shared" si="20"/>
        <v>0</v>
      </c>
      <c r="AK79" s="47">
        <f t="shared" si="21"/>
        <v>0</v>
      </c>
      <c r="AL79" s="48">
        <f t="shared" si="22"/>
        <v>0</v>
      </c>
      <c r="AM79" s="47">
        <f t="shared" si="69"/>
        <v>0</v>
      </c>
      <c r="AN79" s="47">
        <f t="shared" si="70"/>
        <v>0</v>
      </c>
      <c r="AO79" s="46">
        <f t="shared" si="23"/>
        <v>0</v>
      </c>
      <c r="AP79" s="47">
        <f t="shared" si="24"/>
        <v>0</v>
      </c>
      <c r="AQ79" s="47">
        <f t="shared" si="25"/>
        <v>0</v>
      </c>
      <c r="AR79" s="47">
        <f t="shared" si="26"/>
        <v>0</v>
      </c>
      <c r="AS79" s="47">
        <f t="shared" si="27"/>
        <v>0</v>
      </c>
      <c r="AT79" s="47">
        <f t="shared" si="28"/>
        <v>0</v>
      </c>
      <c r="AU79" s="47">
        <f t="shared" si="29"/>
        <v>0</v>
      </c>
      <c r="AV79" s="47">
        <f t="shared" si="30"/>
        <v>0</v>
      </c>
      <c r="AW79" s="47">
        <f t="shared" si="31"/>
        <v>0</v>
      </c>
      <c r="AX79" s="47">
        <f t="shared" si="32"/>
        <v>0</v>
      </c>
      <c r="AY79" s="47">
        <f t="shared" si="33"/>
        <v>0</v>
      </c>
      <c r="AZ79" s="47">
        <f t="shared" si="34"/>
        <v>0</v>
      </c>
      <c r="BA79" s="47">
        <f t="shared" si="35"/>
        <v>0</v>
      </c>
      <c r="BB79" s="47">
        <f t="shared" si="36"/>
        <v>0</v>
      </c>
      <c r="BC79" s="47">
        <f t="shared" si="37"/>
        <v>0</v>
      </c>
      <c r="BD79" s="47">
        <f t="shared" si="38"/>
        <v>0</v>
      </c>
      <c r="BE79" s="47">
        <f t="shared" si="39"/>
        <v>0</v>
      </c>
      <c r="BF79" s="47">
        <f t="shared" si="40"/>
        <v>0</v>
      </c>
      <c r="BG79" s="48">
        <f t="shared" si="41"/>
        <v>0</v>
      </c>
      <c r="BH79" s="47">
        <f t="shared" si="71"/>
        <v>0</v>
      </c>
      <c r="BI79" s="47">
        <f t="shared" si="72"/>
        <v>0</v>
      </c>
      <c r="BJ79" s="46">
        <f t="shared" si="42"/>
        <v>0</v>
      </c>
      <c r="BK79" s="47">
        <f t="shared" si="43"/>
        <v>0</v>
      </c>
      <c r="BL79" s="47">
        <f t="shared" si="44"/>
        <v>0</v>
      </c>
      <c r="BM79" s="47">
        <f t="shared" si="45"/>
        <v>0</v>
      </c>
      <c r="BN79" s="47">
        <f t="shared" si="46"/>
        <v>0</v>
      </c>
      <c r="BO79" s="47">
        <f t="shared" si="47"/>
        <v>0</v>
      </c>
      <c r="BP79" s="47">
        <f t="shared" si="48"/>
        <v>0</v>
      </c>
      <c r="BQ79" s="47">
        <f t="shared" si="49"/>
        <v>0</v>
      </c>
      <c r="BR79" s="47">
        <f t="shared" si="50"/>
        <v>0</v>
      </c>
      <c r="BS79" s="47">
        <f t="shared" si="51"/>
        <v>0</v>
      </c>
      <c r="BT79" s="47">
        <f t="shared" si="52"/>
        <v>0</v>
      </c>
      <c r="BU79" s="47">
        <f t="shared" si="53"/>
        <v>0</v>
      </c>
      <c r="BV79" s="47">
        <f t="shared" si="54"/>
        <v>0</v>
      </c>
      <c r="BW79" s="47">
        <f t="shared" si="55"/>
        <v>0</v>
      </c>
      <c r="BX79" s="47">
        <f t="shared" si="56"/>
        <v>0</v>
      </c>
      <c r="BY79" s="47">
        <f t="shared" si="57"/>
        <v>0</v>
      </c>
      <c r="BZ79" s="47">
        <f t="shared" si="58"/>
        <v>0</v>
      </c>
      <c r="CA79" s="47">
        <f t="shared" si="59"/>
        <v>0</v>
      </c>
      <c r="CB79" s="47">
        <f t="shared" si="60"/>
        <v>0</v>
      </c>
      <c r="CC79" s="48">
        <f t="shared" si="61"/>
        <v>0</v>
      </c>
      <c r="CD79" s="47">
        <f t="shared" si="73"/>
        <v>0</v>
      </c>
      <c r="CE79" s="47">
        <f t="shared" si="74"/>
        <v>0</v>
      </c>
      <c r="CF79" s="46">
        <f t="shared" si="75"/>
        <v>0</v>
      </c>
      <c r="CG79" s="47">
        <f t="shared" si="76"/>
        <v>0</v>
      </c>
      <c r="CH79" s="47">
        <f t="shared" si="77"/>
        <v>0</v>
      </c>
      <c r="CI79" s="47">
        <f t="shared" si="78"/>
        <v>0</v>
      </c>
      <c r="CJ79" s="47">
        <f t="shared" si="79"/>
        <v>0</v>
      </c>
      <c r="CK79" s="47">
        <f t="shared" si="80"/>
        <v>0</v>
      </c>
      <c r="CL79" s="47">
        <f t="shared" si="81"/>
        <v>0</v>
      </c>
      <c r="CM79" s="47">
        <f t="shared" si="82"/>
        <v>0</v>
      </c>
      <c r="CN79" s="47">
        <f t="shared" si="83"/>
        <v>0</v>
      </c>
      <c r="CO79" s="47">
        <f t="shared" si="84"/>
        <v>0</v>
      </c>
      <c r="CP79" s="47">
        <f t="shared" si="85"/>
        <v>0</v>
      </c>
      <c r="CQ79" s="47">
        <f t="shared" si="86"/>
        <v>0</v>
      </c>
      <c r="CR79" s="47">
        <f t="shared" si="87"/>
        <v>0</v>
      </c>
      <c r="CS79" s="47">
        <f t="shared" si="88"/>
        <v>0</v>
      </c>
      <c r="CT79" s="47">
        <f t="shared" si="89"/>
        <v>0</v>
      </c>
      <c r="CU79" s="47">
        <f t="shared" si="90"/>
        <v>0</v>
      </c>
      <c r="CV79" s="47">
        <f t="shared" si="91"/>
        <v>0</v>
      </c>
      <c r="CW79" s="47">
        <f t="shared" si="92"/>
        <v>0</v>
      </c>
      <c r="CX79" s="47">
        <f t="shared" si="93"/>
        <v>0</v>
      </c>
      <c r="CY79" s="48">
        <f t="shared" si="94"/>
        <v>0</v>
      </c>
      <c r="CZ79" s="47">
        <f t="shared" si="95"/>
        <v>0</v>
      </c>
      <c r="DA79" s="47">
        <f t="shared" si="96"/>
        <v>0</v>
      </c>
      <c r="DB79" s="46">
        <f t="shared" si="97"/>
        <v>0</v>
      </c>
      <c r="DC79" s="47">
        <f t="shared" si="98"/>
        <v>0</v>
      </c>
      <c r="DD79" s="47">
        <f t="shared" si="99"/>
        <v>0</v>
      </c>
      <c r="DE79" s="47">
        <f t="shared" si="100"/>
        <v>0</v>
      </c>
      <c r="DF79" s="47">
        <f t="shared" si="101"/>
        <v>0</v>
      </c>
      <c r="DG79" s="47">
        <f t="shared" si="102"/>
        <v>0</v>
      </c>
      <c r="DH79" s="47">
        <f t="shared" si="103"/>
        <v>0</v>
      </c>
      <c r="DI79" s="47">
        <f t="shared" si="104"/>
        <v>0</v>
      </c>
      <c r="DJ79" s="47">
        <f t="shared" si="105"/>
        <v>0</v>
      </c>
      <c r="DK79" s="47">
        <f t="shared" si="106"/>
        <v>0</v>
      </c>
      <c r="DL79" s="47">
        <f t="shared" si="107"/>
        <v>0</v>
      </c>
      <c r="DM79" s="47">
        <f t="shared" si="108"/>
        <v>0</v>
      </c>
      <c r="DN79" s="47">
        <f t="shared" si="109"/>
        <v>0</v>
      </c>
      <c r="DO79" s="47">
        <f t="shared" si="110"/>
        <v>0</v>
      </c>
      <c r="DP79" s="47">
        <f t="shared" si="111"/>
        <v>0</v>
      </c>
      <c r="DQ79" s="47">
        <f t="shared" si="112"/>
        <v>0</v>
      </c>
      <c r="DR79" s="47">
        <f t="shared" si="113"/>
        <v>0</v>
      </c>
      <c r="DS79" s="47">
        <f t="shared" si="114"/>
        <v>0</v>
      </c>
      <c r="DT79" s="47">
        <f t="shared" si="115"/>
        <v>0</v>
      </c>
      <c r="DU79" s="48">
        <f t="shared" si="116"/>
        <v>0</v>
      </c>
      <c r="DV79" s="47">
        <f t="shared" si="117"/>
        <v>0</v>
      </c>
      <c r="DW79" s="47">
        <f t="shared" si="118"/>
        <v>0</v>
      </c>
      <c r="DX79" s="46">
        <f t="shared" si="119"/>
        <v>0</v>
      </c>
      <c r="DY79" s="47">
        <f t="shared" si="120"/>
        <v>0</v>
      </c>
      <c r="DZ79" s="47">
        <f t="shared" si="121"/>
        <v>0</v>
      </c>
      <c r="EA79" s="47">
        <f t="shared" si="122"/>
        <v>0</v>
      </c>
      <c r="EB79" s="47">
        <f t="shared" si="123"/>
        <v>0</v>
      </c>
      <c r="EC79" s="47">
        <f t="shared" si="124"/>
        <v>0</v>
      </c>
      <c r="ED79" s="47">
        <f t="shared" si="125"/>
        <v>0</v>
      </c>
      <c r="EE79" s="47">
        <f t="shared" si="126"/>
        <v>0</v>
      </c>
      <c r="EF79" s="47">
        <f t="shared" si="127"/>
        <v>0</v>
      </c>
      <c r="EG79" s="47">
        <f t="shared" si="128"/>
        <v>0</v>
      </c>
      <c r="EH79" s="47">
        <f t="shared" si="129"/>
        <v>0</v>
      </c>
      <c r="EI79" s="47">
        <f t="shared" si="130"/>
        <v>0</v>
      </c>
      <c r="EJ79" s="47">
        <f t="shared" si="131"/>
        <v>0</v>
      </c>
      <c r="EK79" s="47">
        <f t="shared" si="132"/>
        <v>0</v>
      </c>
      <c r="EL79" s="47">
        <f t="shared" si="133"/>
        <v>0</v>
      </c>
      <c r="EM79" s="47">
        <f t="shared" si="134"/>
        <v>0</v>
      </c>
      <c r="EN79" s="47">
        <f t="shared" si="135"/>
        <v>0</v>
      </c>
      <c r="EO79" s="47">
        <f t="shared" si="136"/>
        <v>0</v>
      </c>
      <c r="EP79" s="47">
        <f t="shared" si="137"/>
        <v>0</v>
      </c>
      <c r="EQ79" s="48">
        <f t="shared" si="138"/>
        <v>0</v>
      </c>
      <c r="ER79" s="47">
        <f t="shared" si="139"/>
        <v>0</v>
      </c>
      <c r="ES79" s="47">
        <f t="shared" si="140"/>
        <v>0</v>
      </c>
      <c r="ET79" s="46">
        <f t="shared" si="141"/>
        <v>0</v>
      </c>
      <c r="EU79" s="47">
        <f t="shared" si="142"/>
        <v>0</v>
      </c>
      <c r="EV79" s="47">
        <f t="shared" si="143"/>
        <v>0</v>
      </c>
      <c r="EW79" s="47">
        <f t="shared" si="144"/>
        <v>0</v>
      </c>
      <c r="EX79" s="47">
        <f t="shared" si="145"/>
        <v>0</v>
      </c>
      <c r="EY79" s="47">
        <f t="shared" si="146"/>
        <v>0</v>
      </c>
      <c r="EZ79" s="47">
        <f t="shared" si="147"/>
        <v>0</v>
      </c>
      <c r="FA79" s="47">
        <f t="shared" si="148"/>
        <v>0</v>
      </c>
      <c r="FB79" s="47">
        <f t="shared" si="149"/>
        <v>0</v>
      </c>
      <c r="FC79" s="47">
        <f t="shared" si="150"/>
        <v>0</v>
      </c>
      <c r="FD79" s="47">
        <f t="shared" si="151"/>
        <v>0</v>
      </c>
      <c r="FE79" s="47">
        <f t="shared" si="152"/>
        <v>0</v>
      </c>
      <c r="FF79" s="47">
        <f t="shared" si="153"/>
        <v>0</v>
      </c>
      <c r="FG79" s="47">
        <f t="shared" si="154"/>
        <v>0</v>
      </c>
      <c r="FH79" s="47">
        <f t="shared" si="155"/>
        <v>0</v>
      </c>
      <c r="FI79" s="47">
        <f t="shared" si="156"/>
        <v>0</v>
      </c>
      <c r="FJ79" s="47">
        <f t="shared" si="157"/>
        <v>0</v>
      </c>
      <c r="FK79" s="47">
        <f t="shared" si="158"/>
        <v>0</v>
      </c>
      <c r="FL79" s="47">
        <f t="shared" si="159"/>
        <v>0</v>
      </c>
      <c r="FM79" s="48">
        <f t="shared" si="160"/>
        <v>0</v>
      </c>
      <c r="FN79" s="47">
        <f t="shared" si="161"/>
        <v>0</v>
      </c>
      <c r="FO79" s="47">
        <f t="shared" si="162"/>
        <v>0</v>
      </c>
      <c r="FP79" s="46">
        <f t="shared" si="163"/>
        <v>0</v>
      </c>
      <c r="FQ79" s="47">
        <f t="shared" si="164"/>
        <v>0</v>
      </c>
      <c r="FR79" s="47">
        <f t="shared" si="165"/>
        <v>0</v>
      </c>
      <c r="FS79" s="47">
        <f t="shared" si="166"/>
        <v>0</v>
      </c>
      <c r="FT79" s="47">
        <f t="shared" si="167"/>
        <v>0</v>
      </c>
      <c r="FU79" s="47">
        <f t="shared" si="168"/>
        <v>0</v>
      </c>
      <c r="FV79" s="47">
        <f t="shared" si="169"/>
        <v>0</v>
      </c>
      <c r="FW79" s="47">
        <f t="shared" si="170"/>
        <v>0</v>
      </c>
      <c r="FX79" s="47">
        <f t="shared" si="171"/>
        <v>0</v>
      </c>
      <c r="FY79" s="47">
        <f t="shared" si="172"/>
        <v>0</v>
      </c>
      <c r="FZ79" s="47">
        <f t="shared" si="173"/>
        <v>0</v>
      </c>
      <c r="GA79" s="47">
        <f t="shared" si="174"/>
        <v>0</v>
      </c>
      <c r="GB79" s="47">
        <f t="shared" si="175"/>
        <v>0</v>
      </c>
      <c r="GC79" s="47">
        <f t="shared" si="176"/>
        <v>0</v>
      </c>
      <c r="GD79" s="47">
        <f t="shared" si="177"/>
        <v>0</v>
      </c>
      <c r="GE79" s="47">
        <f t="shared" si="178"/>
        <v>0</v>
      </c>
      <c r="GF79" s="47">
        <f t="shared" si="179"/>
        <v>0</v>
      </c>
      <c r="GG79" s="47">
        <f t="shared" si="180"/>
        <v>0</v>
      </c>
      <c r="GH79" s="47">
        <f t="shared" si="181"/>
        <v>0</v>
      </c>
      <c r="GI79" s="48">
        <f t="shared" si="182"/>
        <v>0</v>
      </c>
      <c r="GJ79" s="47">
        <f t="shared" si="183"/>
        <v>0</v>
      </c>
      <c r="GK79" s="47">
        <f t="shared" si="184"/>
        <v>0</v>
      </c>
      <c r="GL79" s="46">
        <f t="shared" si="185"/>
        <v>0</v>
      </c>
      <c r="GM79" s="47">
        <f t="shared" si="186"/>
        <v>0</v>
      </c>
      <c r="GN79" s="47">
        <f t="shared" si="187"/>
        <v>0</v>
      </c>
      <c r="GO79" s="47">
        <f t="shared" si="188"/>
        <v>0</v>
      </c>
      <c r="GP79" s="47">
        <f t="shared" si="189"/>
        <v>0</v>
      </c>
      <c r="GQ79" s="47">
        <f t="shared" si="190"/>
        <v>0</v>
      </c>
      <c r="GR79" s="47">
        <f t="shared" si="191"/>
        <v>0</v>
      </c>
      <c r="GS79" s="47">
        <f t="shared" si="192"/>
        <v>0</v>
      </c>
      <c r="GT79" s="47">
        <f t="shared" si="193"/>
        <v>0</v>
      </c>
      <c r="GU79" s="47">
        <f t="shared" si="194"/>
        <v>0</v>
      </c>
      <c r="GV79" s="47">
        <f t="shared" si="195"/>
        <v>0</v>
      </c>
      <c r="GW79" s="47">
        <f t="shared" si="196"/>
        <v>0</v>
      </c>
      <c r="GX79" s="47">
        <f t="shared" si="197"/>
        <v>0</v>
      </c>
      <c r="GY79" s="47">
        <f t="shared" si="198"/>
        <v>0</v>
      </c>
      <c r="GZ79" s="47">
        <f t="shared" si="199"/>
        <v>0</v>
      </c>
      <c r="HA79" s="47">
        <f t="shared" si="200"/>
        <v>0</v>
      </c>
      <c r="HB79" s="47">
        <f t="shared" si="201"/>
        <v>0</v>
      </c>
      <c r="HC79" s="47">
        <f t="shared" si="202"/>
        <v>0</v>
      </c>
      <c r="HD79" s="47">
        <f t="shared" si="203"/>
        <v>0</v>
      </c>
      <c r="HE79" s="48">
        <f t="shared" si="204"/>
        <v>0</v>
      </c>
      <c r="HF79" s="47">
        <f t="shared" si="205"/>
        <v>0</v>
      </c>
      <c r="HG79" s="47">
        <f t="shared" si="206"/>
        <v>0</v>
      </c>
      <c r="HH79" s="46">
        <f t="shared" si="207"/>
        <v>0</v>
      </c>
      <c r="HI79" s="47">
        <f t="shared" si="208"/>
        <v>0</v>
      </c>
      <c r="HJ79" s="47">
        <f t="shared" si="209"/>
        <v>0</v>
      </c>
      <c r="HK79" s="47">
        <f t="shared" si="210"/>
        <v>0</v>
      </c>
      <c r="HL79" s="47">
        <f t="shared" si="211"/>
        <v>0</v>
      </c>
      <c r="HM79" s="47">
        <f t="shared" si="212"/>
        <v>0</v>
      </c>
      <c r="HN79" s="47">
        <f t="shared" si="213"/>
        <v>0</v>
      </c>
      <c r="HO79" s="47">
        <f t="shared" si="214"/>
        <v>0</v>
      </c>
      <c r="HP79" s="47">
        <f t="shared" si="215"/>
        <v>0</v>
      </c>
      <c r="HQ79" s="47">
        <f t="shared" si="216"/>
        <v>0</v>
      </c>
      <c r="HR79" s="47">
        <f t="shared" si="217"/>
        <v>0</v>
      </c>
      <c r="HS79" s="47">
        <f t="shared" si="218"/>
        <v>0</v>
      </c>
      <c r="HT79" s="47">
        <f t="shared" si="219"/>
        <v>0</v>
      </c>
      <c r="HU79" s="47">
        <f t="shared" si="220"/>
        <v>0</v>
      </c>
      <c r="HV79" s="47">
        <f t="shared" si="221"/>
        <v>0</v>
      </c>
      <c r="HW79" s="47">
        <f t="shared" si="222"/>
        <v>0</v>
      </c>
      <c r="HX79" s="47">
        <f t="shared" si="223"/>
        <v>0</v>
      </c>
      <c r="HY79" s="47">
        <f t="shared" si="224"/>
        <v>0</v>
      </c>
      <c r="HZ79" s="47">
        <f t="shared" si="225"/>
        <v>0</v>
      </c>
      <c r="IA79" s="48">
        <f t="shared" si="226"/>
        <v>0</v>
      </c>
      <c r="IB79" s="47">
        <f t="shared" si="227"/>
        <v>0</v>
      </c>
      <c r="IC79" s="47">
        <f t="shared" si="228"/>
        <v>0</v>
      </c>
      <c r="ID79" s="46">
        <f t="shared" si="229"/>
        <v>0</v>
      </c>
      <c r="IE79" s="47">
        <f t="shared" si="230"/>
        <v>0</v>
      </c>
      <c r="IF79" s="47">
        <f t="shared" si="231"/>
        <v>0</v>
      </c>
      <c r="IG79" s="47">
        <f t="shared" si="232"/>
        <v>0</v>
      </c>
      <c r="IH79" s="47">
        <f t="shared" si="233"/>
        <v>0</v>
      </c>
      <c r="II79" s="47">
        <f t="shared" si="234"/>
        <v>0</v>
      </c>
      <c r="IJ79" s="47">
        <f t="shared" si="235"/>
        <v>0</v>
      </c>
      <c r="IK79" s="47">
        <f t="shared" si="236"/>
        <v>0</v>
      </c>
      <c r="IL79" s="47">
        <f t="shared" si="237"/>
        <v>0</v>
      </c>
      <c r="IM79" s="47">
        <f t="shared" si="238"/>
        <v>0</v>
      </c>
      <c r="IN79" s="47">
        <f t="shared" si="239"/>
        <v>0</v>
      </c>
      <c r="IO79" s="47">
        <f t="shared" si="240"/>
        <v>0</v>
      </c>
      <c r="IP79" s="47">
        <f t="shared" si="241"/>
        <v>0</v>
      </c>
      <c r="IQ79" s="47">
        <f t="shared" si="242"/>
        <v>0</v>
      </c>
      <c r="IR79" s="47">
        <f t="shared" si="243"/>
        <v>0</v>
      </c>
      <c r="IS79" s="47">
        <f t="shared" si="244"/>
        <v>0</v>
      </c>
      <c r="IT79" s="47">
        <f t="shared" si="245"/>
        <v>0</v>
      </c>
      <c r="IU79" s="47">
        <f t="shared" si="246"/>
        <v>0</v>
      </c>
      <c r="IV79" s="47">
        <f t="shared" si="247"/>
        <v>0</v>
      </c>
      <c r="IW79" s="48">
        <f t="shared" si="248"/>
        <v>0</v>
      </c>
      <c r="IX79" s="47">
        <f t="shared" si="249"/>
        <v>0</v>
      </c>
      <c r="IY79" s="47">
        <f t="shared" si="250"/>
        <v>0</v>
      </c>
      <c r="IZ79" s="46">
        <f t="shared" si="251"/>
        <v>0</v>
      </c>
      <c r="JA79" s="47">
        <f t="shared" si="252"/>
        <v>0</v>
      </c>
      <c r="JB79" s="47">
        <f t="shared" si="253"/>
        <v>0</v>
      </c>
      <c r="JC79" s="47">
        <f t="shared" si="254"/>
        <v>0</v>
      </c>
      <c r="JD79" s="47">
        <f t="shared" si="255"/>
        <v>0</v>
      </c>
      <c r="JE79" s="47">
        <f t="shared" si="256"/>
        <v>0</v>
      </c>
      <c r="JF79" s="47">
        <f t="shared" si="257"/>
        <v>0</v>
      </c>
      <c r="JG79" s="47">
        <f t="shared" si="258"/>
        <v>0</v>
      </c>
      <c r="JH79" s="47">
        <f t="shared" si="259"/>
        <v>0</v>
      </c>
      <c r="JI79" s="47">
        <f t="shared" si="260"/>
        <v>0</v>
      </c>
      <c r="JJ79" s="47">
        <f t="shared" si="261"/>
        <v>0</v>
      </c>
      <c r="JK79" s="47">
        <f t="shared" si="262"/>
        <v>0</v>
      </c>
      <c r="JL79" s="47">
        <f t="shared" si="263"/>
        <v>0</v>
      </c>
      <c r="JM79" s="47">
        <f t="shared" si="264"/>
        <v>0</v>
      </c>
      <c r="JN79" s="47">
        <f t="shared" si="265"/>
        <v>0</v>
      </c>
      <c r="JO79" s="47">
        <f t="shared" si="266"/>
        <v>0</v>
      </c>
      <c r="JP79" s="47">
        <f t="shared" si="267"/>
        <v>0</v>
      </c>
      <c r="JQ79" s="47">
        <f t="shared" si="268"/>
        <v>0</v>
      </c>
      <c r="JR79" s="47">
        <f t="shared" si="269"/>
        <v>0</v>
      </c>
      <c r="JS79" s="48">
        <f t="shared" si="270"/>
        <v>0</v>
      </c>
      <c r="JT79" s="46">
        <f t="shared" si="271"/>
        <v>0</v>
      </c>
      <c r="JU79" s="48">
        <f t="shared" si="272"/>
        <v>0</v>
      </c>
    </row>
    <row r="80" spans="1:281" x14ac:dyDescent="0.25">
      <c r="A80" s="152"/>
      <c r="B80" s="386"/>
      <c r="C80" s="377"/>
      <c r="D80" s="378"/>
      <c r="E80" s="378"/>
      <c r="F80" s="378"/>
      <c r="G80" s="379"/>
      <c r="H80" s="397"/>
      <c r="I80" s="397"/>
      <c r="J80" s="97"/>
      <c r="K80" s="122">
        <f t="shared" si="278"/>
        <v>0</v>
      </c>
      <c r="L80" s="313">
        <f t="shared" si="279"/>
        <v>0</v>
      </c>
      <c r="M80" s="46">
        <f t="shared" si="280"/>
        <v>0</v>
      </c>
      <c r="N80" s="90">
        <f t="shared" si="64"/>
        <v>0</v>
      </c>
      <c r="O80" s="90">
        <f t="shared" si="65"/>
        <v>0</v>
      </c>
      <c r="P80" s="90">
        <f t="shared" si="66"/>
        <v>0</v>
      </c>
      <c r="Q80" s="90">
        <f t="shared" si="67"/>
        <v>0</v>
      </c>
      <c r="R80" s="408">
        <f t="shared" si="277"/>
        <v>1</v>
      </c>
      <c r="S80" s="46">
        <f t="shared" si="3"/>
        <v>0</v>
      </c>
      <c r="T80" s="47">
        <f t="shared" si="4"/>
        <v>0</v>
      </c>
      <c r="U80" s="47">
        <f t="shared" si="5"/>
        <v>0</v>
      </c>
      <c r="V80" s="47">
        <f t="shared" si="6"/>
        <v>0</v>
      </c>
      <c r="W80" s="47">
        <f t="shared" si="7"/>
        <v>0</v>
      </c>
      <c r="X80" s="47">
        <f t="shared" si="8"/>
        <v>0</v>
      </c>
      <c r="Y80" s="47">
        <f t="shared" si="9"/>
        <v>0</v>
      </c>
      <c r="Z80" s="47">
        <f t="shared" si="10"/>
        <v>0</v>
      </c>
      <c r="AA80" s="47">
        <f t="shared" si="11"/>
        <v>0</v>
      </c>
      <c r="AB80" s="47">
        <f t="shared" si="12"/>
        <v>0</v>
      </c>
      <c r="AC80" s="47">
        <f t="shared" si="13"/>
        <v>0</v>
      </c>
      <c r="AD80" s="47">
        <f t="shared" si="14"/>
        <v>0</v>
      </c>
      <c r="AE80" s="47">
        <f t="shared" si="15"/>
        <v>0</v>
      </c>
      <c r="AF80" s="47">
        <f t="shared" si="16"/>
        <v>0</v>
      </c>
      <c r="AG80" s="47">
        <f t="shared" si="17"/>
        <v>0</v>
      </c>
      <c r="AH80" s="47">
        <f t="shared" si="18"/>
        <v>0</v>
      </c>
      <c r="AI80" s="47">
        <f t="shared" si="19"/>
        <v>0</v>
      </c>
      <c r="AJ80" s="47">
        <f t="shared" si="20"/>
        <v>0</v>
      </c>
      <c r="AK80" s="47">
        <f t="shared" si="21"/>
        <v>0</v>
      </c>
      <c r="AL80" s="48">
        <f t="shared" si="22"/>
        <v>0</v>
      </c>
      <c r="AM80" s="47">
        <f t="shared" si="69"/>
        <v>0</v>
      </c>
      <c r="AN80" s="47">
        <f t="shared" si="70"/>
        <v>0</v>
      </c>
      <c r="AO80" s="46">
        <f t="shared" si="23"/>
        <v>0</v>
      </c>
      <c r="AP80" s="47">
        <f t="shared" si="24"/>
        <v>0</v>
      </c>
      <c r="AQ80" s="47">
        <f t="shared" si="25"/>
        <v>0</v>
      </c>
      <c r="AR80" s="47">
        <f t="shared" si="26"/>
        <v>0</v>
      </c>
      <c r="AS80" s="47">
        <f t="shared" si="27"/>
        <v>0</v>
      </c>
      <c r="AT80" s="47">
        <f t="shared" si="28"/>
        <v>0</v>
      </c>
      <c r="AU80" s="47">
        <f t="shared" si="29"/>
        <v>0</v>
      </c>
      <c r="AV80" s="47">
        <f t="shared" si="30"/>
        <v>0</v>
      </c>
      <c r="AW80" s="47">
        <f t="shared" si="31"/>
        <v>0</v>
      </c>
      <c r="AX80" s="47">
        <f t="shared" si="32"/>
        <v>0</v>
      </c>
      <c r="AY80" s="47">
        <f t="shared" si="33"/>
        <v>0</v>
      </c>
      <c r="AZ80" s="47">
        <f t="shared" si="34"/>
        <v>0</v>
      </c>
      <c r="BA80" s="47">
        <f t="shared" si="35"/>
        <v>0</v>
      </c>
      <c r="BB80" s="47">
        <f t="shared" si="36"/>
        <v>0</v>
      </c>
      <c r="BC80" s="47">
        <f t="shared" si="37"/>
        <v>0</v>
      </c>
      <c r="BD80" s="47">
        <f t="shared" si="38"/>
        <v>0</v>
      </c>
      <c r="BE80" s="47">
        <f t="shared" si="39"/>
        <v>0</v>
      </c>
      <c r="BF80" s="47">
        <f t="shared" si="40"/>
        <v>0</v>
      </c>
      <c r="BG80" s="48">
        <f t="shared" si="41"/>
        <v>0</v>
      </c>
      <c r="BH80" s="47">
        <f t="shared" si="71"/>
        <v>0</v>
      </c>
      <c r="BI80" s="47">
        <f t="shared" si="72"/>
        <v>0</v>
      </c>
      <c r="BJ80" s="46">
        <f t="shared" si="42"/>
        <v>0</v>
      </c>
      <c r="BK80" s="47">
        <f t="shared" si="43"/>
        <v>0</v>
      </c>
      <c r="BL80" s="47">
        <f t="shared" si="44"/>
        <v>0</v>
      </c>
      <c r="BM80" s="47">
        <f t="shared" si="45"/>
        <v>0</v>
      </c>
      <c r="BN80" s="47">
        <f t="shared" si="46"/>
        <v>0</v>
      </c>
      <c r="BO80" s="47">
        <f t="shared" si="47"/>
        <v>0</v>
      </c>
      <c r="BP80" s="47">
        <f t="shared" si="48"/>
        <v>0</v>
      </c>
      <c r="BQ80" s="47">
        <f t="shared" si="49"/>
        <v>0</v>
      </c>
      <c r="BR80" s="47">
        <f t="shared" si="50"/>
        <v>0</v>
      </c>
      <c r="BS80" s="47">
        <f t="shared" si="51"/>
        <v>0</v>
      </c>
      <c r="BT80" s="47">
        <f t="shared" si="52"/>
        <v>0</v>
      </c>
      <c r="BU80" s="47">
        <f t="shared" si="53"/>
        <v>0</v>
      </c>
      <c r="BV80" s="47">
        <f t="shared" si="54"/>
        <v>0</v>
      </c>
      <c r="BW80" s="47">
        <f t="shared" si="55"/>
        <v>0</v>
      </c>
      <c r="BX80" s="47">
        <f t="shared" si="56"/>
        <v>0</v>
      </c>
      <c r="BY80" s="47">
        <f t="shared" si="57"/>
        <v>0</v>
      </c>
      <c r="BZ80" s="47">
        <f t="shared" si="58"/>
        <v>0</v>
      </c>
      <c r="CA80" s="47">
        <f t="shared" si="59"/>
        <v>0</v>
      </c>
      <c r="CB80" s="47">
        <f t="shared" si="60"/>
        <v>0</v>
      </c>
      <c r="CC80" s="48">
        <f t="shared" si="61"/>
        <v>0</v>
      </c>
      <c r="CD80" s="47">
        <f t="shared" si="73"/>
        <v>0</v>
      </c>
      <c r="CE80" s="47">
        <f t="shared" si="74"/>
        <v>0</v>
      </c>
      <c r="CF80" s="46">
        <f t="shared" si="75"/>
        <v>0</v>
      </c>
      <c r="CG80" s="47">
        <f t="shared" si="76"/>
        <v>0</v>
      </c>
      <c r="CH80" s="47">
        <f t="shared" si="77"/>
        <v>0</v>
      </c>
      <c r="CI80" s="47">
        <f t="shared" si="78"/>
        <v>0</v>
      </c>
      <c r="CJ80" s="47">
        <f t="shared" si="79"/>
        <v>0</v>
      </c>
      <c r="CK80" s="47">
        <f t="shared" si="80"/>
        <v>0</v>
      </c>
      <c r="CL80" s="47">
        <f t="shared" si="81"/>
        <v>0</v>
      </c>
      <c r="CM80" s="47">
        <f t="shared" si="82"/>
        <v>0</v>
      </c>
      <c r="CN80" s="47">
        <f t="shared" si="83"/>
        <v>0</v>
      </c>
      <c r="CO80" s="47">
        <f t="shared" si="84"/>
        <v>0</v>
      </c>
      <c r="CP80" s="47">
        <f t="shared" si="85"/>
        <v>0</v>
      </c>
      <c r="CQ80" s="47">
        <f t="shared" si="86"/>
        <v>0</v>
      </c>
      <c r="CR80" s="47">
        <f t="shared" si="87"/>
        <v>0</v>
      </c>
      <c r="CS80" s="47">
        <f t="shared" si="88"/>
        <v>0</v>
      </c>
      <c r="CT80" s="47">
        <f t="shared" si="89"/>
        <v>0</v>
      </c>
      <c r="CU80" s="47">
        <f t="shared" si="90"/>
        <v>0</v>
      </c>
      <c r="CV80" s="47">
        <f t="shared" si="91"/>
        <v>0</v>
      </c>
      <c r="CW80" s="47">
        <f t="shared" si="92"/>
        <v>0</v>
      </c>
      <c r="CX80" s="47">
        <f t="shared" si="93"/>
        <v>0</v>
      </c>
      <c r="CY80" s="48">
        <f t="shared" si="94"/>
        <v>0</v>
      </c>
      <c r="CZ80" s="47">
        <f t="shared" si="95"/>
        <v>0</v>
      </c>
      <c r="DA80" s="47">
        <f t="shared" si="96"/>
        <v>0</v>
      </c>
      <c r="DB80" s="46">
        <f t="shared" si="97"/>
        <v>0</v>
      </c>
      <c r="DC80" s="47">
        <f t="shared" si="98"/>
        <v>0</v>
      </c>
      <c r="DD80" s="47">
        <f t="shared" si="99"/>
        <v>0</v>
      </c>
      <c r="DE80" s="47">
        <f t="shared" si="100"/>
        <v>0</v>
      </c>
      <c r="DF80" s="47">
        <f t="shared" si="101"/>
        <v>0</v>
      </c>
      <c r="DG80" s="47">
        <f t="shared" si="102"/>
        <v>0</v>
      </c>
      <c r="DH80" s="47">
        <f t="shared" si="103"/>
        <v>0</v>
      </c>
      <c r="DI80" s="47">
        <f t="shared" si="104"/>
        <v>0</v>
      </c>
      <c r="DJ80" s="47">
        <f t="shared" si="105"/>
        <v>0</v>
      </c>
      <c r="DK80" s="47">
        <f t="shared" si="106"/>
        <v>0</v>
      </c>
      <c r="DL80" s="47">
        <f t="shared" si="107"/>
        <v>0</v>
      </c>
      <c r="DM80" s="47">
        <f t="shared" si="108"/>
        <v>0</v>
      </c>
      <c r="DN80" s="47">
        <f t="shared" si="109"/>
        <v>0</v>
      </c>
      <c r="DO80" s="47">
        <f t="shared" si="110"/>
        <v>0</v>
      </c>
      <c r="DP80" s="47">
        <f t="shared" si="111"/>
        <v>0</v>
      </c>
      <c r="DQ80" s="47">
        <f t="shared" si="112"/>
        <v>0</v>
      </c>
      <c r="DR80" s="47">
        <f t="shared" si="113"/>
        <v>0</v>
      </c>
      <c r="DS80" s="47">
        <f t="shared" si="114"/>
        <v>0</v>
      </c>
      <c r="DT80" s="47">
        <f t="shared" si="115"/>
        <v>0</v>
      </c>
      <c r="DU80" s="48">
        <f t="shared" si="116"/>
        <v>0</v>
      </c>
      <c r="DV80" s="47">
        <f t="shared" si="117"/>
        <v>0</v>
      </c>
      <c r="DW80" s="47">
        <f t="shared" si="118"/>
        <v>0</v>
      </c>
      <c r="DX80" s="46">
        <f t="shared" si="119"/>
        <v>0</v>
      </c>
      <c r="DY80" s="47">
        <f t="shared" si="120"/>
        <v>0</v>
      </c>
      <c r="DZ80" s="47">
        <f t="shared" si="121"/>
        <v>0</v>
      </c>
      <c r="EA80" s="47">
        <f t="shared" si="122"/>
        <v>0</v>
      </c>
      <c r="EB80" s="47">
        <f t="shared" si="123"/>
        <v>0</v>
      </c>
      <c r="EC80" s="47">
        <f t="shared" si="124"/>
        <v>0</v>
      </c>
      <c r="ED80" s="47">
        <f t="shared" si="125"/>
        <v>0</v>
      </c>
      <c r="EE80" s="47">
        <f t="shared" si="126"/>
        <v>0</v>
      </c>
      <c r="EF80" s="47">
        <f t="shared" si="127"/>
        <v>0</v>
      </c>
      <c r="EG80" s="47">
        <f t="shared" si="128"/>
        <v>0</v>
      </c>
      <c r="EH80" s="47">
        <f t="shared" si="129"/>
        <v>0</v>
      </c>
      <c r="EI80" s="47">
        <f t="shared" si="130"/>
        <v>0</v>
      </c>
      <c r="EJ80" s="47">
        <f t="shared" si="131"/>
        <v>0</v>
      </c>
      <c r="EK80" s="47">
        <f t="shared" si="132"/>
        <v>0</v>
      </c>
      <c r="EL80" s="47">
        <f t="shared" si="133"/>
        <v>0</v>
      </c>
      <c r="EM80" s="47">
        <f t="shared" si="134"/>
        <v>0</v>
      </c>
      <c r="EN80" s="47">
        <f t="shared" si="135"/>
        <v>0</v>
      </c>
      <c r="EO80" s="47">
        <f t="shared" si="136"/>
        <v>0</v>
      </c>
      <c r="EP80" s="47">
        <f t="shared" si="137"/>
        <v>0</v>
      </c>
      <c r="EQ80" s="48">
        <f t="shared" si="138"/>
        <v>0</v>
      </c>
      <c r="ER80" s="47">
        <f t="shared" si="139"/>
        <v>0</v>
      </c>
      <c r="ES80" s="47">
        <f t="shared" si="140"/>
        <v>0</v>
      </c>
      <c r="ET80" s="46">
        <f t="shared" si="141"/>
        <v>0</v>
      </c>
      <c r="EU80" s="47">
        <f t="shared" si="142"/>
        <v>0</v>
      </c>
      <c r="EV80" s="47">
        <f t="shared" si="143"/>
        <v>0</v>
      </c>
      <c r="EW80" s="47">
        <f t="shared" si="144"/>
        <v>0</v>
      </c>
      <c r="EX80" s="47">
        <f t="shared" si="145"/>
        <v>0</v>
      </c>
      <c r="EY80" s="47">
        <f t="shared" si="146"/>
        <v>0</v>
      </c>
      <c r="EZ80" s="47">
        <f t="shared" si="147"/>
        <v>0</v>
      </c>
      <c r="FA80" s="47">
        <f t="shared" si="148"/>
        <v>0</v>
      </c>
      <c r="FB80" s="47">
        <f t="shared" si="149"/>
        <v>0</v>
      </c>
      <c r="FC80" s="47">
        <f t="shared" si="150"/>
        <v>0</v>
      </c>
      <c r="FD80" s="47">
        <f t="shared" si="151"/>
        <v>0</v>
      </c>
      <c r="FE80" s="47">
        <f t="shared" si="152"/>
        <v>0</v>
      </c>
      <c r="FF80" s="47">
        <f t="shared" si="153"/>
        <v>0</v>
      </c>
      <c r="FG80" s="47">
        <f t="shared" si="154"/>
        <v>0</v>
      </c>
      <c r="FH80" s="47">
        <f t="shared" si="155"/>
        <v>0</v>
      </c>
      <c r="FI80" s="47">
        <f t="shared" si="156"/>
        <v>0</v>
      </c>
      <c r="FJ80" s="47">
        <f t="shared" si="157"/>
        <v>0</v>
      </c>
      <c r="FK80" s="47">
        <f t="shared" si="158"/>
        <v>0</v>
      </c>
      <c r="FL80" s="47">
        <f t="shared" si="159"/>
        <v>0</v>
      </c>
      <c r="FM80" s="48">
        <f t="shared" si="160"/>
        <v>0</v>
      </c>
      <c r="FN80" s="47">
        <f t="shared" si="161"/>
        <v>0</v>
      </c>
      <c r="FO80" s="47">
        <f t="shared" si="162"/>
        <v>0</v>
      </c>
      <c r="FP80" s="46">
        <f t="shared" si="163"/>
        <v>0</v>
      </c>
      <c r="FQ80" s="47">
        <f t="shared" si="164"/>
        <v>0</v>
      </c>
      <c r="FR80" s="47">
        <f t="shared" si="165"/>
        <v>0</v>
      </c>
      <c r="FS80" s="47">
        <f t="shared" si="166"/>
        <v>0</v>
      </c>
      <c r="FT80" s="47">
        <f t="shared" si="167"/>
        <v>0</v>
      </c>
      <c r="FU80" s="47">
        <f t="shared" si="168"/>
        <v>0</v>
      </c>
      <c r="FV80" s="47">
        <f t="shared" si="169"/>
        <v>0</v>
      </c>
      <c r="FW80" s="47">
        <f t="shared" si="170"/>
        <v>0</v>
      </c>
      <c r="FX80" s="47">
        <f t="shared" si="171"/>
        <v>0</v>
      </c>
      <c r="FY80" s="47">
        <f t="shared" si="172"/>
        <v>0</v>
      </c>
      <c r="FZ80" s="47">
        <f t="shared" si="173"/>
        <v>0</v>
      </c>
      <c r="GA80" s="47">
        <f t="shared" si="174"/>
        <v>0</v>
      </c>
      <c r="GB80" s="47">
        <f t="shared" si="175"/>
        <v>0</v>
      </c>
      <c r="GC80" s="47">
        <f t="shared" si="176"/>
        <v>0</v>
      </c>
      <c r="GD80" s="47">
        <f t="shared" si="177"/>
        <v>0</v>
      </c>
      <c r="GE80" s="47">
        <f t="shared" si="178"/>
        <v>0</v>
      </c>
      <c r="GF80" s="47">
        <f t="shared" si="179"/>
        <v>0</v>
      </c>
      <c r="GG80" s="47">
        <f t="shared" si="180"/>
        <v>0</v>
      </c>
      <c r="GH80" s="47">
        <f t="shared" si="181"/>
        <v>0</v>
      </c>
      <c r="GI80" s="48">
        <f t="shared" si="182"/>
        <v>0</v>
      </c>
      <c r="GJ80" s="47">
        <f t="shared" si="183"/>
        <v>0</v>
      </c>
      <c r="GK80" s="47">
        <f t="shared" si="184"/>
        <v>0</v>
      </c>
      <c r="GL80" s="46">
        <f t="shared" si="185"/>
        <v>0</v>
      </c>
      <c r="GM80" s="47">
        <f t="shared" si="186"/>
        <v>0</v>
      </c>
      <c r="GN80" s="47">
        <f t="shared" si="187"/>
        <v>0</v>
      </c>
      <c r="GO80" s="47">
        <f t="shared" si="188"/>
        <v>0</v>
      </c>
      <c r="GP80" s="47">
        <f t="shared" si="189"/>
        <v>0</v>
      </c>
      <c r="GQ80" s="47">
        <f t="shared" si="190"/>
        <v>0</v>
      </c>
      <c r="GR80" s="47">
        <f t="shared" si="191"/>
        <v>0</v>
      </c>
      <c r="GS80" s="47">
        <f t="shared" si="192"/>
        <v>0</v>
      </c>
      <c r="GT80" s="47">
        <f t="shared" si="193"/>
        <v>0</v>
      </c>
      <c r="GU80" s="47">
        <f t="shared" si="194"/>
        <v>0</v>
      </c>
      <c r="GV80" s="47">
        <f t="shared" si="195"/>
        <v>0</v>
      </c>
      <c r="GW80" s="47">
        <f t="shared" si="196"/>
        <v>0</v>
      </c>
      <c r="GX80" s="47">
        <f t="shared" si="197"/>
        <v>0</v>
      </c>
      <c r="GY80" s="47">
        <f t="shared" si="198"/>
        <v>0</v>
      </c>
      <c r="GZ80" s="47">
        <f t="shared" si="199"/>
        <v>0</v>
      </c>
      <c r="HA80" s="47">
        <f t="shared" si="200"/>
        <v>0</v>
      </c>
      <c r="HB80" s="47">
        <f t="shared" si="201"/>
        <v>0</v>
      </c>
      <c r="HC80" s="47">
        <f t="shared" si="202"/>
        <v>0</v>
      </c>
      <c r="HD80" s="47">
        <f t="shared" si="203"/>
        <v>0</v>
      </c>
      <c r="HE80" s="48">
        <f t="shared" si="204"/>
        <v>0</v>
      </c>
      <c r="HF80" s="47">
        <f t="shared" si="205"/>
        <v>0</v>
      </c>
      <c r="HG80" s="47">
        <f t="shared" si="206"/>
        <v>0</v>
      </c>
      <c r="HH80" s="46">
        <f t="shared" si="207"/>
        <v>0</v>
      </c>
      <c r="HI80" s="47">
        <f t="shared" si="208"/>
        <v>0</v>
      </c>
      <c r="HJ80" s="47">
        <f t="shared" si="209"/>
        <v>0</v>
      </c>
      <c r="HK80" s="47">
        <f t="shared" si="210"/>
        <v>0</v>
      </c>
      <c r="HL80" s="47">
        <f t="shared" si="211"/>
        <v>0</v>
      </c>
      <c r="HM80" s="47">
        <f t="shared" si="212"/>
        <v>0</v>
      </c>
      <c r="HN80" s="47">
        <f t="shared" si="213"/>
        <v>0</v>
      </c>
      <c r="HO80" s="47">
        <f t="shared" si="214"/>
        <v>0</v>
      </c>
      <c r="HP80" s="47">
        <f t="shared" si="215"/>
        <v>0</v>
      </c>
      <c r="HQ80" s="47">
        <f t="shared" si="216"/>
        <v>0</v>
      </c>
      <c r="HR80" s="47">
        <f t="shared" si="217"/>
        <v>0</v>
      </c>
      <c r="HS80" s="47">
        <f t="shared" si="218"/>
        <v>0</v>
      </c>
      <c r="HT80" s="47">
        <f t="shared" si="219"/>
        <v>0</v>
      </c>
      <c r="HU80" s="47">
        <f t="shared" si="220"/>
        <v>0</v>
      </c>
      <c r="HV80" s="47">
        <f t="shared" si="221"/>
        <v>0</v>
      </c>
      <c r="HW80" s="47">
        <f t="shared" si="222"/>
        <v>0</v>
      </c>
      <c r="HX80" s="47">
        <f t="shared" si="223"/>
        <v>0</v>
      </c>
      <c r="HY80" s="47">
        <f t="shared" si="224"/>
        <v>0</v>
      </c>
      <c r="HZ80" s="47">
        <f t="shared" si="225"/>
        <v>0</v>
      </c>
      <c r="IA80" s="48">
        <f t="shared" si="226"/>
        <v>0</v>
      </c>
      <c r="IB80" s="47">
        <f t="shared" si="227"/>
        <v>0</v>
      </c>
      <c r="IC80" s="47">
        <f t="shared" si="228"/>
        <v>0</v>
      </c>
      <c r="ID80" s="46">
        <f t="shared" si="229"/>
        <v>0</v>
      </c>
      <c r="IE80" s="47">
        <f t="shared" si="230"/>
        <v>0</v>
      </c>
      <c r="IF80" s="47">
        <f t="shared" si="231"/>
        <v>0</v>
      </c>
      <c r="IG80" s="47">
        <f t="shared" si="232"/>
        <v>0</v>
      </c>
      <c r="IH80" s="47">
        <f t="shared" si="233"/>
        <v>0</v>
      </c>
      <c r="II80" s="47">
        <f t="shared" si="234"/>
        <v>0</v>
      </c>
      <c r="IJ80" s="47">
        <f t="shared" si="235"/>
        <v>0</v>
      </c>
      <c r="IK80" s="47">
        <f t="shared" si="236"/>
        <v>0</v>
      </c>
      <c r="IL80" s="47">
        <f t="shared" si="237"/>
        <v>0</v>
      </c>
      <c r="IM80" s="47">
        <f t="shared" si="238"/>
        <v>0</v>
      </c>
      <c r="IN80" s="47">
        <f t="shared" si="239"/>
        <v>0</v>
      </c>
      <c r="IO80" s="47">
        <f t="shared" si="240"/>
        <v>0</v>
      </c>
      <c r="IP80" s="47">
        <f t="shared" si="241"/>
        <v>0</v>
      </c>
      <c r="IQ80" s="47">
        <f t="shared" si="242"/>
        <v>0</v>
      </c>
      <c r="IR80" s="47">
        <f t="shared" si="243"/>
        <v>0</v>
      </c>
      <c r="IS80" s="47">
        <f t="shared" si="244"/>
        <v>0</v>
      </c>
      <c r="IT80" s="47">
        <f t="shared" si="245"/>
        <v>0</v>
      </c>
      <c r="IU80" s="47">
        <f t="shared" si="246"/>
        <v>0</v>
      </c>
      <c r="IV80" s="47">
        <f t="shared" si="247"/>
        <v>0</v>
      </c>
      <c r="IW80" s="48">
        <f t="shared" si="248"/>
        <v>0</v>
      </c>
      <c r="IX80" s="47">
        <f t="shared" si="249"/>
        <v>0</v>
      </c>
      <c r="IY80" s="47">
        <f t="shared" si="250"/>
        <v>0</v>
      </c>
      <c r="IZ80" s="46">
        <f t="shared" si="251"/>
        <v>0</v>
      </c>
      <c r="JA80" s="47">
        <f t="shared" si="252"/>
        <v>0</v>
      </c>
      <c r="JB80" s="47">
        <f t="shared" si="253"/>
        <v>0</v>
      </c>
      <c r="JC80" s="47">
        <f t="shared" si="254"/>
        <v>0</v>
      </c>
      <c r="JD80" s="47">
        <f t="shared" si="255"/>
        <v>0</v>
      </c>
      <c r="JE80" s="47">
        <f t="shared" si="256"/>
        <v>0</v>
      </c>
      <c r="JF80" s="47">
        <f t="shared" si="257"/>
        <v>0</v>
      </c>
      <c r="JG80" s="47">
        <f t="shared" si="258"/>
        <v>0</v>
      </c>
      <c r="JH80" s="47">
        <f t="shared" si="259"/>
        <v>0</v>
      </c>
      <c r="JI80" s="47">
        <f t="shared" si="260"/>
        <v>0</v>
      </c>
      <c r="JJ80" s="47">
        <f t="shared" si="261"/>
        <v>0</v>
      </c>
      <c r="JK80" s="47">
        <f t="shared" si="262"/>
        <v>0</v>
      </c>
      <c r="JL80" s="47">
        <f t="shared" si="263"/>
        <v>0</v>
      </c>
      <c r="JM80" s="47">
        <f t="shared" si="264"/>
        <v>0</v>
      </c>
      <c r="JN80" s="47">
        <f t="shared" si="265"/>
        <v>0</v>
      </c>
      <c r="JO80" s="47">
        <f t="shared" si="266"/>
        <v>0</v>
      </c>
      <c r="JP80" s="47">
        <f t="shared" si="267"/>
        <v>0</v>
      </c>
      <c r="JQ80" s="47">
        <f t="shared" si="268"/>
        <v>0</v>
      </c>
      <c r="JR80" s="47">
        <f t="shared" si="269"/>
        <v>0</v>
      </c>
      <c r="JS80" s="48">
        <f t="shared" si="270"/>
        <v>0</v>
      </c>
      <c r="JT80" s="46">
        <f t="shared" si="271"/>
        <v>0</v>
      </c>
      <c r="JU80" s="48">
        <f t="shared" si="272"/>
        <v>0</v>
      </c>
    </row>
    <row r="81" spans="1:281" x14ac:dyDescent="0.25">
      <c r="A81" s="152"/>
      <c r="B81" s="386"/>
      <c r="C81" s="377"/>
      <c r="D81" s="378"/>
      <c r="E81" s="378"/>
      <c r="F81" s="378"/>
      <c r="G81" s="379"/>
      <c r="H81" s="397"/>
      <c r="I81" s="397"/>
      <c r="J81" s="97"/>
      <c r="K81" s="122">
        <f t="shared" si="278"/>
        <v>0</v>
      </c>
      <c r="L81" s="313">
        <f t="shared" si="279"/>
        <v>0</v>
      </c>
      <c r="M81" s="46">
        <f t="shared" si="280"/>
        <v>0</v>
      </c>
      <c r="N81" s="90">
        <f t="shared" si="64"/>
        <v>0</v>
      </c>
      <c r="O81" s="90">
        <f t="shared" si="65"/>
        <v>0</v>
      </c>
      <c r="P81" s="90">
        <f t="shared" si="66"/>
        <v>0</v>
      </c>
      <c r="Q81" s="90">
        <f t="shared" si="67"/>
        <v>0</v>
      </c>
      <c r="R81" s="408">
        <f t="shared" si="277"/>
        <v>1</v>
      </c>
      <c r="S81" s="46">
        <f t="shared" si="3"/>
        <v>0</v>
      </c>
      <c r="T81" s="47">
        <f t="shared" si="4"/>
        <v>0</v>
      </c>
      <c r="U81" s="47">
        <f t="shared" si="5"/>
        <v>0</v>
      </c>
      <c r="V81" s="47">
        <f t="shared" si="6"/>
        <v>0</v>
      </c>
      <c r="W81" s="47">
        <f t="shared" si="7"/>
        <v>0</v>
      </c>
      <c r="X81" s="47">
        <f t="shared" si="8"/>
        <v>0</v>
      </c>
      <c r="Y81" s="47">
        <f t="shared" si="9"/>
        <v>0</v>
      </c>
      <c r="Z81" s="47">
        <f t="shared" si="10"/>
        <v>0</v>
      </c>
      <c r="AA81" s="47">
        <f t="shared" si="11"/>
        <v>0</v>
      </c>
      <c r="AB81" s="47">
        <f t="shared" si="12"/>
        <v>0</v>
      </c>
      <c r="AC81" s="47">
        <f t="shared" si="13"/>
        <v>0</v>
      </c>
      <c r="AD81" s="47">
        <f t="shared" si="14"/>
        <v>0</v>
      </c>
      <c r="AE81" s="47">
        <f t="shared" si="15"/>
        <v>0</v>
      </c>
      <c r="AF81" s="47">
        <f t="shared" si="16"/>
        <v>0</v>
      </c>
      <c r="AG81" s="47">
        <f t="shared" si="17"/>
        <v>0</v>
      </c>
      <c r="AH81" s="47">
        <f t="shared" si="18"/>
        <v>0</v>
      </c>
      <c r="AI81" s="47">
        <f t="shared" si="19"/>
        <v>0</v>
      </c>
      <c r="AJ81" s="47">
        <f t="shared" si="20"/>
        <v>0</v>
      </c>
      <c r="AK81" s="47">
        <f t="shared" si="21"/>
        <v>0</v>
      </c>
      <c r="AL81" s="48">
        <f t="shared" si="22"/>
        <v>0</v>
      </c>
      <c r="AM81" s="47">
        <f t="shared" si="69"/>
        <v>0</v>
      </c>
      <c r="AN81" s="47">
        <f t="shared" si="70"/>
        <v>0</v>
      </c>
      <c r="AO81" s="46">
        <f t="shared" si="23"/>
        <v>0</v>
      </c>
      <c r="AP81" s="47">
        <f t="shared" si="24"/>
        <v>0</v>
      </c>
      <c r="AQ81" s="47">
        <f t="shared" si="25"/>
        <v>0</v>
      </c>
      <c r="AR81" s="47">
        <f t="shared" si="26"/>
        <v>0</v>
      </c>
      <c r="AS81" s="47">
        <f t="shared" si="27"/>
        <v>0</v>
      </c>
      <c r="AT81" s="47">
        <f t="shared" si="28"/>
        <v>0</v>
      </c>
      <c r="AU81" s="47">
        <f t="shared" si="29"/>
        <v>0</v>
      </c>
      <c r="AV81" s="47">
        <f t="shared" si="30"/>
        <v>0</v>
      </c>
      <c r="AW81" s="47">
        <f t="shared" si="31"/>
        <v>0</v>
      </c>
      <c r="AX81" s="47">
        <f t="shared" si="32"/>
        <v>0</v>
      </c>
      <c r="AY81" s="47">
        <f t="shared" si="33"/>
        <v>0</v>
      </c>
      <c r="AZ81" s="47">
        <f t="shared" si="34"/>
        <v>0</v>
      </c>
      <c r="BA81" s="47">
        <f t="shared" si="35"/>
        <v>0</v>
      </c>
      <c r="BB81" s="47">
        <f t="shared" si="36"/>
        <v>0</v>
      </c>
      <c r="BC81" s="47">
        <f t="shared" si="37"/>
        <v>0</v>
      </c>
      <c r="BD81" s="47">
        <f t="shared" si="38"/>
        <v>0</v>
      </c>
      <c r="BE81" s="47">
        <f t="shared" si="39"/>
        <v>0</v>
      </c>
      <c r="BF81" s="47">
        <f t="shared" si="40"/>
        <v>0</v>
      </c>
      <c r="BG81" s="48">
        <f t="shared" si="41"/>
        <v>0</v>
      </c>
      <c r="BH81" s="47">
        <f t="shared" si="71"/>
        <v>0</v>
      </c>
      <c r="BI81" s="47">
        <f t="shared" si="72"/>
        <v>0</v>
      </c>
      <c r="BJ81" s="46">
        <f t="shared" si="42"/>
        <v>0</v>
      </c>
      <c r="BK81" s="47">
        <f t="shared" si="43"/>
        <v>0</v>
      </c>
      <c r="BL81" s="47">
        <f t="shared" si="44"/>
        <v>0</v>
      </c>
      <c r="BM81" s="47">
        <f t="shared" si="45"/>
        <v>0</v>
      </c>
      <c r="BN81" s="47">
        <f t="shared" si="46"/>
        <v>0</v>
      </c>
      <c r="BO81" s="47">
        <f t="shared" si="47"/>
        <v>0</v>
      </c>
      <c r="BP81" s="47">
        <f t="shared" si="48"/>
        <v>0</v>
      </c>
      <c r="BQ81" s="47">
        <f t="shared" si="49"/>
        <v>0</v>
      </c>
      <c r="BR81" s="47">
        <f t="shared" si="50"/>
        <v>0</v>
      </c>
      <c r="BS81" s="47">
        <f t="shared" si="51"/>
        <v>0</v>
      </c>
      <c r="BT81" s="47">
        <f t="shared" si="52"/>
        <v>0</v>
      </c>
      <c r="BU81" s="47">
        <f t="shared" si="53"/>
        <v>0</v>
      </c>
      <c r="BV81" s="47">
        <f t="shared" si="54"/>
        <v>0</v>
      </c>
      <c r="BW81" s="47">
        <f t="shared" si="55"/>
        <v>0</v>
      </c>
      <c r="BX81" s="47">
        <f t="shared" si="56"/>
        <v>0</v>
      </c>
      <c r="BY81" s="47">
        <f t="shared" si="57"/>
        <v>0</v>
      </c>
      <c r="BZ81" s="47">
        <f t="shared" si="58"/>
        <v>0</v>
      </c>
      <c r="CA81" s="47">
        <f t="shared" si="59"/>
        <v>0</v>
      </c>
      <c r="CB81" s="47">
        <f t="shared" si="60"/>
        <v>0</v>
      </c>
      <c r="CC81" s="48">
        <f t="shared" si="61"/>
        <v>0</v>
      </c>
      <c r="CD81" s="47">
        <f t="shared" si="73"/>
        <v>0</v>
      </c>
      <c r="CE81" s="47">
        <f t="shared" si="74"/>
        <v>0</v>
      </c>
      <c r="CF81" s="46">
        <f t="shared" si="75"/>
        <v>0</v>
      </c>
      <c r="CG81" s="47">
        <f t="shared" si="76"/>
        <v>0</v>
      </c>
      <c r="CH81" s="47">
        <f t="shared" si="77"/>
        <v>0</v>
      </c>
      <c r="CI81" s="47">
        <f t="shared" si="78"/>
        <v>0</v>
      </c>
      <c r="CJ81" s="47">
        <f t="shared" si="79"/>
        <v>0</v>
      </c>
      <c r="CK81" s="47">
        <f t="shared" si="80"/>
        <v>0</v>
      </c>
      <c r="CL81" s="47">
        <f t="shared" si="81"/>
        <v>0</v>
      </c>
      <c r="CM81" s="47">
        <f t="shared" si="82"/>
        <v>0</v>
      </c>
      <c r="CN81" s="47">
        <f t="shared" si="83"/>
        <v>0</v>
      </c>
      <c r="CO81" s="47">
        <f t="shared" si="84"/>
        <v>0</v>
      </c>
      <c r="CP81" s="47">
        <f t="shared" si="85"/>
        <v>0</v>
      </c>
      <c r="CQ81" s="47">
        <f t="shared" si="86"/>
        <v>0</v>
      </c>
      <c r="CR81" s="47">
        <f t="shared" si="87"/>
        <v>0</v>
      </c>
      <c r="CS81" s="47">
        <f t="shared" si="88"/>
        <v>0</v>
      </c>
      <c r="CT81" s="47">
        <f t="shared" si="89"/>
        <v>0</v>
      </c>
      <c r="CU81" s="47">
        <f t="shared" si="90"/>
        <v>0</v>
      </c>
      <c r="CV81" s="47">
        <f t="shared" si="91"/>
        <v>0</v>
      </c>
      <c r="CW81" s="47">
        <f t="shared" si="92"/>
        <v>0</v>
      </c>
      <c r="CX81" s="47">
        <f t="shared" si="93"/>
        <v>0</v>
      </c>
      <c r="CY81" s="48">
        <f t="shared" si="94"/>
        <v>0</v>
      </c>
      <c r="CZ81" s="47">
        <f t="shared" si="95"/>
        <v>0</v>
      </c>
      <c r="DA81" s="47">
        <f t="shared" si="96"/>
        <v>0</v>
      </c>
      <c r="DB81" s="46">
        <f t="shared" si="97"/>
        <v>0</v>
      </c>
      <c r="DC81" s="47">
        <f t="shared" si="98"/>
        <v>0</v>
      </c>
      <c r="DD81" s="47">
        <f t="shared" si="99"/>
        <v>0</v>
      </c>
      <c r="DE81" s="47">
        <f t="shared" si="100"/>
        <v>0</v>
      </c>
      <c r="DF81" s="47">
        <f t="shared" si="101"/>
        <v>0</v>
      </c>
      <c r="DG81" s="47">
        <f t="shared" si="102"/>
        <v>0</v>
      </c>
      <c r="DH81" s="47">
        <f t="shared" si="103"/>
        <v>0</v>
      </c>
      <c r="DI81" s="47">
        <f t="shared" si="104"/>
        <v>0</v>
      </c>
      <c r="DJ81" s="47">
        <f t="shared" si="105"/>
        <v>0</v>
      </c>
      <c r="DK81" s="47">
        <f t="shared" si="106"/>
        <v>0</v>
      </c>
      <c r="DL81" s="47">
        <f t="shared" si="107"/>
        <v>0</v>
      </c>
      <c r="DM81" s="47">
        <f t="shared" si="108"/>
        <v>0</v>
      </c>
      <c r="DN81" s="47">
        <f t="shared" si="109"/>
        <v>0</v>
      </c>
      <c r="DO81" s="47">
        <f t="shared" si="110"/>
        <v>0</v>
      </c>
      <c r="DP81" s="47">
        <f t="shared" si="111"/>
        <v>0</v>
      </c>
      <c r="DQ81" s="47">
        <f t="shared" si="112"/>
        <v>0</v>
      </c>
      <c r="DR81" s="47">
        <f t="shared" si="113"/>
        <v>0</v>
      </c>
      <c r="DS81" s="47">
        <f t="shared" si="114"/>
        <v>0</v>
      </c>
      <c r="DT81" s="47">
        <f t="shared" si="115"/>
        <v>0</v>
      </c>
      <c r="DU81" s="48">
        <f t="shared" si="116"/>
        <v>0</v>
      </c>
      <c r="DV81" s="47">
        <f t="shared" si="117"/>
        <v>0</v>
      </c>
      <c r="DW81" s="47">
        <f t="shared" si="118"/>
        <v>0</v>
      </c>
      <c r="DX81" s="46">
        <f t="shared" si="119"/>
        <v>0</v>
      </c>
      <c r="DY81" s="47">
        <f t="shared" si="120"/>
        <v>0</v>
      </c>
      <c r="DZ81" s="47">
        <f t="shared" si="121"/>
        <v>0</v>
      </c>
      <c r="EA81" s="47">
        <f t="shared" si="122"/>
        <v>0</v>
      </c>
      <c r="EB81" s="47">
        <f t="shared" si="123"/>
        <v>0</v>
      </c>
      <c r="EC81" s="47">
        <f t="shared" si="124"/>
        <v>0</v>
      </c>
      <c r="ED81" s="47">
        <f t="shared" si="125"/>
        <v>0</v>
      </c>
      <c r="EE81" s="47">
        <f t="shared" si="126"/>
        <v>0</v>
      </c>
      <c r="EF81" s="47">
        <f t="shared" si="127"/>
        <v>0</v>
      </c>
      <c r="EG81" s="47">
        <f t="shared" si="128"/>
        <v>0</v>
      </c>
      <c r="EH81" s="47">
        <f t="shared" si="129"/>
        <v>0</v>
      </c>
      <c r="EI81" s="47">
        <f t="shared" si="130"/>
        <v>0</v>
      </c>
      <c r="EJ81" s="47">
        <f t="shared" si="131"/>
        <v>0</v>
      </c>
      <c r="EK81" s="47">
        <f t="shared" si="132"/>
        <v>0</v>
      </c>
      <c r="EL81" s="47">
        <f t="shared" si="133"/>
        <v>0</v>
      </c>
      <c r="EM81" s="47">
        <f t="shared" si="134"/>
        <v>0</v>
      </c>
      <c r="EN81" s="47">
        <f t="shared" si="135"/>
        <v>0</v>
      </c>
      <c r="EO81" s="47">
        <f t="shared" si="136"/>
        <v>0</v>
      </c>
      <c r="EP81" s="47">
        <f t="shared" si="137"/>
        <v>0</v>
      </c>
      <c r="EQ81" s="48">
        <f t="shared" si="138"/>
        <v>0</v>
      </c>
      <c r="ER81" s="47">
        <f t="shared" si="139"/>
        <v>0</v>
      </c>
      <c r="ES81" s="47">
        <f t="shared" si="140"/>
        <v>0</v>
      </c>
      <c r="ET81" s="46">
        <f t="shared" si="141"/>
        <v>0</v>
      </c>
      <c r="EU81" s="47">
        <f t="shared" si="142"/>
        <v>0</v>
      </c>
      <c r="EV81" s="47">
        <f t="shared" si="143"/>
        <v>0</v>
      </c>
      <c r="EW81" s="47">
        <f t="shared" si="144"/>
        <v>0</v>
      </c>
      <c r="EX81" s="47">
        <f t="shared" si="145"/>
        <v>0</v>
      </c>
      <c r="EY81" s="47">
        <f t="shared" si="146"/>
        <v>0</v>
      </c>
      <c r="EZ81" s="47">
        <f t="shared" si="147"/>
        <v>0</v>
      </c>
      <c r="FA81" s="47">
        <f t="shared" si="148"/>
        <v>0</v>
      </c>
      <c r="FB81" s="47">
        <f t="shared" si="149"/>
        <v>0</v>
      </c>
      <c r="FC81" s="47">
        <f t="shared" si="150"/>
        <v>0</v>
      </c>
      <c r="FD81" s="47">
        <f t="shared" si="151"/>
        <v>0</v>
      </c>
      <c r="FE81" s="47">
        <f t="shared" si="152"/>
        <v>0</v>
      </c>
      <c r="FF81" s="47">
        <f t="shared" si="153"/>
        <v>0</v>
      </c>
      <c r="FG81" s="47">
        <f t="shared" si="154"/>
        <v>0</v>
      </c>
      <c r="FH81" s="47">
        <f t="shared" si="155"/>
        <v>0</v>
      </c>
      <c r="FI81" s="47">
        <f t="shared" si="156"/>
        <v>0</v>
      </c>
      <c r="FJ81" s="47">
        <f t="shared" si="157"/>
        <v>0</v>
      </c>
      <c r="FK81" s="47">
        <f t="shared" si="158"/>
        <v>0</v>
      </c>
      <c r="FL81" s="47">
        <f t="shared" si="159"/>
        <v>0</v>
      </c>
      <c r="FM81" s="48">
        <f t="shared" si="160"/>
        <v>0</v>
      </c>
      <c r="FN81" s="47">
        <f t="shared" si="161"/>
        <v>0</v>
      </c>
      <c r="FO81" s="47">
        <f t="shared" si="162"/>
        <v>0</v>
      </c>
      <c r="FP81" s="46">
        <f t="shared" si="163"/>
        <v>0</v>
      </c>
      <c r="FQ81" s="47">
        <f t="shared" si="164"/>
        <v>0</v>
      </c>
      <c r="FR81" s="47">
        <f t="shared" si="165"/>
        <v>0</v>
      </c>
      <c r="FS81" s="47">
        <f t="shared" si="166"/>
        <v>0</v>
      </c>
      <c r="FT81" s="47">
        <f t="shared" si="167"/>
        <v>0</v>
      </c>
      <c r="FU81" s="47">
        <f t="shared" si="168"/>
        <v>0</v>
      </c>
      <c r="FV81" s="47">
        <f t="shared" si="169"/>
        <v>0</v>
      </c>
      <c r="FW81" s="47">
        <f t="shared" si="170"/>
        <v>0</v>
      </c>
      <c r="FX81" s="47">
        <f t="shared" si="171"/>
        <v>0</v>
      </c>
      <c r="FY81" s="47">
        <f t="shared" si="172"/>
        <v>0</v>
      </c>
      <c r="FZ81" s="47">
        <f t="shared" si="173"/>
        <v>0</v>
      </c>
      <c r="GA81" s="47">
        <f t="shared" si="174"/>
        <v>0</v>
      </c>
      <c r="GB81" s="47">
        <f t="shared" si="175"/>
        <v>0</v>
      </c>
      <c r="GC81" s="47">
        <f t="shared" si="176"/>
        <v>0</v>
      </c>
      <c r="GD81" s="47">
        <f t="shared" si="177"/>
        <v>0</v>
      </c>
      <c r="GE81" s="47">
        <f t="shared" si="178"/>
        <v>0</v>
      </c>
      <c r="GF81" s="47">
        <f t="shared" si="179"/>
        <v>0</v>
      </c>
      <c r="GG81" s="47">
        <f t="shared" si="180"/>
        <v>0</v>
      </c>
      <c r="GH81" s="47">
        <f t="shared" si="181"/>
        <v>0</v>
      </c>
      <c r="GI81" s="48">
        <f t="shared" si="182"/>
        <v>0</v>
      </c>
      <c r="GJ81" s="47">
        <f t="shared" si="183"/>
        <v>0</v>
      </c>
      <c r="GK81" s="47">
        <f t="shared" si="184"/>
        <v>0</v>
      </c>
      <c r="GL81" s="46">
        <f t="shared" si="185"/>
        <v>0</v>
      </c>
      <c r="GM81" s="47">
        <f t="shared" si="186"/>
        <v>0</v>
      </c>
      <c r="GN81" s="47">
        <f t="shared" si="187"/>
        <v>0</v>
      </c>
      <c r="GO81" s="47">
        <f t="shared" si="188"/>
        <v>0</v>
      </c>
      <c r="GP81" s="47">
        <f t="shared" si="189"/>
        <v>0</v>
      </c>
      <c r="GQ81" s="47">
        <f t="shared" si="190"/>
        <v>0</v>
      </c>
      <c r="GR81" s="47">
        <f t="shared" si="191"/>
        <v>0</v>
      </c>
      <c r="GS81" s="47">
        <f t="shared" si="192"/>
        <v>0</v>
      </c>
      <c r="GT81" s="47">
        <f t="shared" si="193"/>
        <v>0</v>
      </c>
      <c r="GU81" s="47">
        <f t="shared" si="194"/>
        <v>0</v>
      </c>
      <c r="GV81" s="47">
        <f t="shared" si="195"/>
        <v>0</v>
      </c>
      <c r="GW81" s="47">
        <f t="shared" si="196"/>
        <v>0</v>
      </c>
      <c r="GX81" s="47">
        <f t="shared" si="197"/>
        <v>0</v>
      </c>
      <c r="GY81" s="47">
        <f t="shared" si="198"/>
        <v>0</v>
      </c>
      <c r="GZ81" s="47">
        <f t="shared" si="199"/>
        <v>0</v>
      </c>
      <c r="HA81" s="47">
        <f t="shared" si="200"/>
        <v>0</v>
      </c>
      <c r="HB81" s="47">
        <f t="shared" si="201"/>
        <v>0</v>
      </c>
      <c r="HC81" s="47">
        <f t="shared" si="202"/>
        <v>0</v>
      </c>
      <c r="HD81" s="47">
        <f t="shared" si="203"/>
        <v>0</v>
      </c>
      <c r="HE81" s="48">
        <f t="shared" si="204"/>
        <v>0</v>
      </c>
      <c r="HF81" s="47">
        <f t="shared" si="205"/>
        <v>0</v>
      </c>
      <c r="HG81" s="47">
        <f t="shared" si="206"/>
        <v>0</v>
      </c>
      <c r="HH81" s="46">
        <f t="shared" si="207"/>
        <v>0</v>
      </c>
      <c r="HI81" s="47">
        <f t="shared" si="208"/>
        <v>0</v>
      </c>
      <c r="HJ81" s="47">
        <f t="shared" si="209"/>
        <v>0</v>
      </c>
      <c r="HK81" s="47">
        <f t="shared" si="210"/>
        <v>0</v>
      </c>
      <c r="HL81" s="47">
        <f t="shared" si="211"/>
        <v>0</v>
      </c>
      <c r="HM81" s="47">
        <f t="shared" si="212"/>
        <v>0</v>
      </c>
      <c r="HN81" s="47">
        <f t="shared" si="213"/>
        <v>0</v>
      </c>
      <c r="HO81" s="47">
        <f t="shared" si="214"/>
        <v>0</v>
      </c>
      <c r="HP81" s="47">
        <f t="shared" si="215"/>
        <v>0</v>
      </c>
      <c r="HQ81" s="47">
        <f t="shared" si="216"/>
        <v>0</v>
      </c>
      <c r="HR81" s="47">
        <f t="shared" si="217"/>
        <v>0</v>
      </c>
      <c r="HS81" s="47">
        <f t="shared" si="218"/>
        <v>0</v>
      </c>
      <c r="HT81" s="47">
        <f t="shared" si="219"/>
        <v>0</v>
      </c>
      <c r="HU81" s="47">
        <f t="shared" si="220"/>
        <v>0</v>
      </c>
      <c r="HV81" s="47">
        <f t="shared" si="221"/>
        <v>0</v>
      </c>
      <c r="HW81" s="47">
        <f t="shared" si="222"/>
        <v>0</v>
      </c>
      <c r="HX81" s="47">
        <f t="shared" si="223"/>
        <v>0</v>
      </c>
      <c r="HY81" s="47">
        <f t="shared" si="224"/>
        <v>0</v>
      </c>
      <c r="HZ81" s="47">
        <f t="shared" si="225"/>
        <v>0</v>
      </c>
      <c r="IA81" s="48">
        <f t="shared" si="226"/>
        <v>0</v>
      </c>
      <c r="IB81" s="47">
        <f t="shared" si="227"/>
        <v>0</v>
      </c>
      <c r="IC81" s="47">
        <f t="shared" si="228"/>
        <v>0</v>
      </c>
      <c r="ID81" s="46">
        <f t="shared" si="229"/>
        <v>0</v>
      </c>
      <c r="IE81" s="47">
        <f t="shared" si="230"/>
        <v>0</v>
      </c>
      <c r="IF81" s="47">
        <f t="shared" si="231"/>
        <v>0</v>
      </c>
      <c r="IG81" s="47">
        <f t="shared" si="232"/>
        <v>0</v>
      </c>
      <c r="IH81" s="47">
        <f t="shared" si="233"/>
        <v>0</v>
      </c>
      <c r="II81" s="47">
        <f t="shared" si="234"/>
        <v>0</v>
      </c>
      <c r="IJ81" s="47">
        <f t="shared" si="235"/>
        <v>0</v>
      </c>
      <c r="IK81" s="47">
        <f t="shared" si="236"/>
        <v>0</v>
      </c>
      <c r="IL81" s="47">
        <f t="shared" si="237"/>
        <v>0</v>
      </c>
      <c r="IM81" s="47">
        <f t="shared" si="238"/>
        <v>0</v>
      </c>
      <c r="IN81" s="47">
        <f t="shared" si="239"/>
        <v>0</v>
      </c>
      <c r="IO81" s="47">
        <f t="shared" si="240"/>
        <v>0</v>
      </c>
      <c r="IP81" s="47">
        <f t="shared" si="241"/>
        <v>0</v>
      </c>
      <c r="IQ81" s="47">
        <f t="shared" si="242"/>
        <v>0</v>
      </c>
      <c r="IR81" s="47">
        <f t="shared" si="243"/>
        <v>0</v>
      </c>
      <c r="IS81" s="47">
        <f t="shared" si="244"/>
        <v>0</v>
      </c>
      <c r="IT81" s="47">
        <f t="shared" si="245"/>
        <v>0</v>
      </c>
      <c r="IU81" s="47">
        <f t="shared" si="246"/>
        <v>0</v>
      </c>
      <c r="IV81" s="47">
        <f t="shared" si="247"/>
        <v>0</v>
      </c>
      <c r="IW81" s="48">
        <f t="shared" si="248"/>
        <v>0</v>
      </c>
      <c r="IX81" s="47">
        <f t="shared" si="249"/>
        <v>0</v>
      </c>
      <c r="IY81" s="47">
        <f t="shared" si="250"/>
        <v>0</v>
      </c>
      <c r="IZ81" s="46">
        <f t="shared" si="251"/>
        <v>0</v>
      </c>
      <c r="JA81" s="47">
        <f t="shared" si="252"/>
        <v>0</v>
      </c>
      <c r="JB81" s="47">
        <f t="shared" si="253"/>
        <v>0</v>
      </c>
      <c r="JC81" s="47">
        <f t="shared" si="254"/>
        <v>0</v>
      </c>
      <c r="JD81" s="47">
        <f t="shared" si="255"/>
        <v>0</v>
      </c>
      <c r="JE81" s="47">
        <f t="shared" si="256"/>
        <v>0</v>
      </c>
      <c r="JF81" s="47">
        <f t="shared" si="257"/>
        <v>0</v>
      </c>
      <c r="JG81" s="47">
        <f t="shared" si="258"/>
        <v>0</v>
      </c>
      <c r="JH81" s="47">
        <f t="shared" si="259"/>
        <v>0</v>
      </c>
      <c r="JI81" s="47">
        <f t="shared" si="260"/>
        <v>0</v>
      </c>
      <c r="JJ81" s="47">
        <f t="shared" si="261"/>
        <v>0</v>
      </c>
      <c r="JK81" s="47">
        <f t="shared" si="262"/>
        <v>0</v>
      </c>
      <c r="JL81" s="47">
        <f t="shared" si="263"/>
        <v>0</v>
      </c>
      <c r="JM81" s="47">
        <f t="shared" si="264"/>
        <v>0</v>
      </c>
      <c r="JN81" s="47">
        <f t="shared" si="265"/>
        <v>0</v>
      </c>
      <c r="JO81" s="47">
        <f t="shared" si="266"/>
        <v>0</v>
      </c>
      <c r="JP81" s="47">
        <f t="shared" si="267"/>
        <v>0</v>
      </c>
      <c r="JQ81" s="47">
        <f t="shared" si="268"/>
        <v>0</v>
      </c>
      <c r="JR81" s="47">
        <f t="shared" si="269"/>
        <v>0</v>
      </c>
      <c r="JS81" s="48">
        <f t="shared" si="270"/>
        <v>0</v>
      </c>
      <c r="JT81" s="46">
        <f t="shared" si="271"/>
        <v>0</v>
      </c>
      <c r="JU81" s="48">
        <f t="shared" si="272"/>
        <v>0</v>
      </c>
    </row>
    <row r="82" spans="1:281" x14ac:dyDescent="0.25">
      <c r="A82" s="152"/>
      <c r="B82" s="386"/>
      <c r="C82" s="377"/>
      <c r="D82" s="378"/>
      <c r="E82" s="378"/>
      <c r="F82" s="378"/>
      <c r="G82" s="379"/>
      <c r="H82" s="397"/>
      <c r="I82" s="397"/>
      <c r="J82" s="97"/>
      <c r="K82" s="122">
        <f t="shared" si="278"/>
        <v>0</v>
      </c>
      <c r="L82" s="313">
        <f t="shared" si="279"/>
        <v>0</v>
      </c>
      <c r="M82" s="46">
        <f t="shared" si="280"/>
        <v>0</v>
      </c>
      <c r="N82" s="90">
        <f t="shared" si="64"/>
        <v>0</v>
      </c>
      <c r="O82" s="90">
        <f t="shared" si="65"/>
        <v>0</v>
      </c>
      <c r="P82" s="90">
        <f t="shared" si="66"/>
        <v>0</v>
      </c>
      <c r="Q82" s="90">
        <f t="shared" si="67"/>
        <v>0</v>
      </c>
      <c r="R82" s="408">
        <f t="shared" si="277"/>
        <v>1</v>
      </c>
      <c r="S82" s="46">
        <f t="shared" si="3"/>
        <v>0</v>
      </c>
      <c r="T82" s="47">
        <f t="shared" si="4"/>
        <v>0</v>
      </c>
      <c r="U82" s="47">
        <f t="shared" si="5"/>
        <v>0</v>
      </c>
      <c r="V82" s="47">
        <f t="shared" si="6"/>
        <v>0</v>
      </c>
      <c r="W82" s="47">
        <f t="shared" si="7"/>
        <v>0</v>
      </c>
      <c r="X82" s="47">
        <f t="shared" si="8"/>
        <v>0</v>
      </c>
      <c r="Y82" s="47">
        <f t="shared" si="9"/>
        <v>0</v>
      </c>
      <c r="Z82" s="47">
        <f t="shared" si="10"/>
        <v>0</v>
      </c>
      <c r="AA82" s="47">
        <f t="shared" si="11"/>
        <v>0</v>
      </c>
      <c r="AB82" s="47">
        <f t="shared" si="12"/>
        <v>0</v>
      </c>
      <c r="AC82" s="47">
        <f t="shared" si="13"/>
        <v>0</v>
      </c>
      <c r="AD82" s="47">
        <f t="shared" si="14"/>
        <v>0</v>
      </c>
      <c r="AE82" s="47">
        <f t="shared" si="15"/>
        <v>0</v>
      </c>
      <c r="AF82" s="47">
        <f t="shared" si="16"/>
        <v>0</v>
      </c>
      <c r="AG82" s="47">
        <f t="shared" si="17"/>
        <v>0</v>
      </c>
      <c r="AH82" s="47">
        <f t="shared" si="18"/>
        <v>0</v>
      </c>
      <c r="AI82" s="47">
        <f t="shared" si="19"/>
        <v>0</v>
      </c>
      <c r="AJ82" s="47">
        <f t="shared" si="20"/>
        <v>0</v>
      </c>
      <c r="AK82" s="47">
        <f t="shared" si="21"/>
        <v>0</v>
      </c>
      <c r="AL82" s="48">
        <f t="shared" si="22"/>
        <v>0</v>
      </c>
      <c r="AM82" s="47">
        <f t="shared" si="69"/>
        <v>0</v>
      </c>
      <c r="AN82" s="47">
        <f t="shared" si="70"/>
        <v>0</v>
      </c>
      <c r="AO82" s="46">
        <f t="shared" si="23"/>
        <v>0</v>
      </c>
      <c r="AP82" s="47">
        <f t="shared" si="24"/>
        <v>0</v>
      </c>
      <c r="AQ82" s="47">
        <f t="shared" si="25"/>
        <v>0</v>
      </c>
      <c r="AR82" s="47">
        <f t="shared" si="26"/>
        <v>0</v>
      </c>
      <c r="AS82" s="47">
        <f t="shared" si="27"/>
        <v>0</v>
      </c>
      <c r="AT82" s="47">
        <f t="shared" si="28"/>
        <v>0</v>
      </c>
      <c r="AU82" s="47">
        <f t="shared" si="29"/>
        <v>0</v>
      </c>
      <c r="AV82" s="47">
        <f t="shared" si="30"/>
        <v>0</v>
      </c>
      <c r="AW82" s="47">
        <f t="shared" si="31"/>
        <v>0</v>
      </c>
      <c r="AX82" s="47">
        <f t="shared" si="32"/>
        <v>0</v>
      </c>
      <c r="AY82" s="47">
        <f t="shared" si="33"/>
        <v>0</v>
      </c>
      <c r="AZ82" s="47">
        <f t="shared" si="34"/>
        <v>0</v>
      </c>
      <c r="BA82" s="47">
        <f t="shared" si="35"/>
        <v>0</v>
      </c>
      <c r="BB82" s="47">
        <f t="shared" si="36"/>
        <v>0</v>
      </c>
      <c r="BC82" s="47">
        <f t="shared" si="37"/>
        <v>0</v>
      </c>
      <c r="BD82" s="47">
        <f t="shared" si="38"/>
        <v>0</v>
      </c>
      <c r="BE82" s="47">
        <f t="shared" si="39"/>
        <v>0</v>
      </c>
      <c r="BF82" s="47">
        <f t="shared" si="40"/>
        <v>0</v>
      </c>
      <c r="BG82" s="48">
        <f t="shared" si="41"/>
        <v>0</v>
      </c>
      <c r="BH82" s="47">
        <f t="shared" si="71"/>
        <v>0</v>
      </c>
      <c r="BI82" s="47">
        <f t="shared" si="72"/>
        <v>0</v>
      </c>
      <c r="BJ82" s="46">
        <f t="shared" si="42"/>
        <v>0</v>
      </c>
      <c r="BK82" s="47">
        <f t="shared" si="43"/>
        <v>0</v>
      </c>
      <c r="BL82" s="47">
        <f t="shared" si="44"/>
        <v>0</v>
      </c>
      <c r="BM82" s="47">
        <f t="shared" si="45"/>
        <v>0</v>
      </c>
      <c r="BN82" s="47">
        <f t="shared" si="46"/>
        <v>0</v>
      </c>
      <c r="BO82" s="47">
        <f t="shared" si="47"/>
        <v>0</v>
      </c>
      <c r="BP82" s="47">
        <f t="shared" si="48"/>
        <v>0</v>
      </c>
      <c r="BQ82" s="47">
        <f t="shared" si="49"/>
        <v>0</v>
      </c>
      <c r="BR82" s="47">
        <f t="shared" si="50"/>
        <v>0</v>
      </c>
      <c r="BS82" s="47">
        <f t="shared" si="51"/>
        <v>0</v>
      </c>
      <c r="BT82" s="47">
        <f t="shared" si="52"/>
        <v>0</v>
      </c>
      <c r="BU82" s="47">
        <f t="shared" si="53"/>
        <v>0</v>
      </c>
      <c r="BV82" s="47">
        <f t="shared" si="54"/>
        <v>0</v>
      </c>
      <c r="BW82" s="47">
        <f t="shared" si="55"/>
        <v>0</v>
      </c>
      <c r="BX82" s="47">
        <f t="shared" si="56"/>
        <v>0</v>
      </c>
      <c r="BY82" s="47">
        <f t="shared" si="57"/>
        <v>0</v>
      </c>
      <c r="BZ82" s="47">
        <f t="shared" si="58"/>
        <v>0</v>
      </c>
      <c r="CA82" s="47">
        <f t="shared" si="59"/>
        <v>0</v>
      </c>
      <c r="CB82" s="47">
        <f t="shared" si="60"/>
        <v>0</v>
      </c>
      <c r="CC82" s="48">
        <f t="shared" si="61"/>
        <v>0</v>
      </c>
      <c r="CD82" s="47">
        <f t="shared" si="73"/>
        <v>0</v>
      </c>
      <c r="CE82" s="47">
        <f t="shared" si="74"/>
        <v>0</v>
      </c>
      <c r="CF82" s="46">
        <f t="shared" si="75"/>
        <v>0</v>
      </c>
      <c r="CG82" s="47">
        <f t="shared" si="76"/>
        <v>0</v>
      </c>
      <c r="CH82" s="47">
        <f t="shared" si="77"/>
        <v>0</v>
      </c>
      <c r="CI82" s="47">
        <f t="shared" si="78"/>
        <v>0</v>
      </c>
      <c r="CJ82" s="47">
        <f t="shared" si="79"/>
        <v>0</v>
      </c>
      <c r="CK82" s="47">
        <f t="shared" si="80"/>
        <v>0</v>
      </c>
      <c r="CL82" s="47">
        <f t="shared" si="81"/>
        <v>0</v>
      </c>
      <c r="CM82" s="47">
        <f t="shared" si="82"/>
        <v>0</v>
      </c>
      <c r="CN82" s="47">
        <f t="shared" si="83"/>
        <v>0</v>
      </c>
      <c r="CO82" s="47">
        <f t="shared" si="84"/>
        <v>0</v>
      </c>
      <c r="CP82" s="47">
        <f t="shared" si="85"/>
        <v>0</v>
      </c>
      <c r="CQ82" s="47">
        <f t="shared" si="86"/>
        <v>0</v>
      </c>
      <c r="CR82" s="47">
        <f t="shared" si="87"/>
        <v>0</v>
      </c>
      <c r="CS82" s="47">
        <f t="shared" si="88"/>
        <v>0</v>
      </c>
      <c r="CT82" s="47">
        <f t="shared" si="89"/>
        <v>0</v>
      </c>
      <c r="CU82" s="47">
        <f t="shared" si="90"/>
        <v>0</v>
      </c>
      <c r="CV82" s="47">
        <f t="shared" si="91"/>
        <v>0</v>
      </c>
      <c r="CW82" s="47">
        <f t="shared" si="92"/>
        <v>0</v>
      </c>
      <c r="CX82" s="47">
        <f t="shared" si="93"/>
        <v>0</v>
      </c>
      <c r="CY82" s="48">
        <f t="shared" si="94"/>
        <v>0</v>
      </c>
      <c r="CZ82" s="47">
        <f t="shared" si="95"/>
        <v>0</v>
      </c>
      <c r="DA82" s="47">
        <f t="shared" si="96"/>
        <v>0</v>
      </c>
      <c r="DB82" s="46">
        <f t="shared" si="97"/>
        <v>0</v>
      </c>
      <c r="DC82" s="47">
        <f t="shared" si="98"/>
        <v>0</v>
      </c>
      <c r="DD82" s="47">
        <f t="shared" si="99"/>
        <v>0</v>
      </c>
      <c r="DE82" s="47">
        <f t="shared" si="100"/>
        <v>0</v>
      </c>
      <c r="DF82" s="47">
        <f t="shared" si="101"/>
        <v>0</v>
      </c>
      <c r="DG82" s="47">
        <f t="shared" si="102"/>
        <v>0</v>
      </c>
      <c r="DH82" s="47">
        <f t="shared" si="103"/>
        <v>0</v>
      </c>
      <c r="DI82" s="47">
        <f t="shared" si="104"/>
        <v>0</v>
      </c>
      <c r="DJ82" s="47">
        <f t="shared" si="105"/>
        <v>0</v>
      </c>
      <c r="DK82" s="47">
        <f t="shared" si="106"/>
        <v>0</v>
      </c>
      <c r="DL82" s="47">
        <f t="shared" si="107"/>
        <v>0</v>
      </c>
      <c r="DM82" s="47">
        <f t="shared" si="108"/>
        <v>0</v>
      </c>
      <c r="DN82" s="47">
        <f t="shared" si="109"/>
        <v>0</v>
      </c>
      <c r="DO82" s="47">
        <f t="shared" si="110"/>
        <v>0</v>
      </c>
      <c r="DP82" s="47">
        <f t="shared" si="111"/>
        <v>0</v>
      </c>
      <c r="DQ82" s="47">
        <f t="shared" si="112"/>
        <v>0</v>
      </c>
      <c r="DR82" s="47">
        <f t="shared" si="113"/>
        <v>0</v>
      </c>
      <c r="DS82" s="47">
        <f t="shared" si="114"/>
        <v>0</v>
      </c>
      <c r="DT82" s="47">
        <f t="shared" si="115"/>
        <v>0</v>
      </c>
      <c r="DU82" s="48">
        <f t="shared" si="116"/>
        <v>0</v>
      </c>
      <c r="DV82" s="47">
        <f t="shared" si="117"/>
        <v>0</v>
      </c>
      <c r="DW82" s="47">
        <f t="shared" si="118"/>
        <v>0</v>
      </c>
      <c r="DX82" s="46">
        <f t="shared" si="119"/>
        <v>0</v>
      </c>
      <c r="DY82" s="47">
        <f t="shared" si="120"/>
        <v>0</v>
      </c>
      <c r="DZ82" s="47">
        <f t="shared" si="121"/>
        <v>0</v>
      </c>
      <c r="EA82" s="47">
        <f t="shared" si="122"/>
        <v>0</v>
      </c>
      <c r="EB82" s="47">
        <f t="shared" si="123"/>
        <v>0</v>
      </c>
      <c r="EC82" s="47">
        <f t="shared" si="124"/>
        <v>0</v>
      </c>
      <c r="ED82" s="47">
        <f t="shared" si="125"/>
        <v>0</v>
      </c>
      <c r="EE82" s="47">
        <f t="shared" si="126"/>
        <v>0</v>
      </c>
      <c r="EF82" s="47">
        <f t="shared" si="127"/>
        <v>0</v>
      </c>
      <c r="EG82" s="47">
        <f t="shared" si="128"/>
        <v>0</v>
      </c>
      <c r="EH82" s="47">
        <f t="shared" si="129"/>
        <v>0</v>
      </c>
      <c r="EI82" s="47">
        <f t="shared" si="130"/>
        <v>0</v>
      </c>
      <c r="EJ82" s="47">
        <f t="shared" si="131"/>
        <v>0</v>
      </c>
      <c r="EK82" s="47">
        <f t="shared" si="132"/>
        <v>0</v>
      </c>
      <c r="EL82" s="47">
        <f t="shared" si="133"/>
        <v>0</v>
      </c>
      <c r="EM82" s="47">
        <f t="shared" si="134"/>
        <v>0</v>
      </c>
      <c r="EN82" s="47">
        <f t="shared" si="135"/>
        <v>0</v>
      </c>
      <c r="EO82" s="47">
        <f t="shared" si="136"/>
        <v>0</v>
      </c>
      <c r="EP82" s="47">
        <f t="shared" si="137"/>
        <v>0</v>
      </c>
      <c r="EQ82" s="48">
        <f t="shared" si="138"/>
        <v>0</v>
      </c>
      <c r="ER82" s="47">
        <f t="shared" si="139"/>
        <v>0</v>
      </c>
      <c r="ES82" s="47">
        <f t="shared" si="140"/>
        <v>0</v>
      </c>
      <c r="ET82" s="46">
        <f t="shared" si="141"/>
        <v>0</v>
      </c>
      <c r="EU82" s="47">
        <f t="shared" si="142"/>
        <v>0</v>
      </c>
      <c r="EV82" s="47">
        <f t="shared" si="143"/>
        <v>0</v>
      </c>
      <c r="EW82" s="47">
        <f t="shared" si="144"/>
        <v>0</v>
      </c>
      <c r="EX82" s="47">
        <f t="shared" si="145"/>
        <v>0</v>
      </c>
      <c r="EY82" s="47">
        <f t="shared" si="146"/>
        <v>0</v>
      </c>
      <c r="EZ82" s="47">
        <f t="shared" si="147"/>
        <v>0</v>
      </c>
      <c r="FA82" s="47">
        <f t="shared" si="148"/>
        <v>0</v>
      </c>
      <c r="FB82" s="47">
        <f t="shared" si="149"/>
        <v>0</v>
      </c>
      <c r="FC82" s="47">
        <f t="shared" si="150"/>
        <v>0</v>
      </c>
      <c r="FD82" s="47">
        <f t="shared" si="151"/>
        <v>0</v>
      </c>
      <c r="FE82" s="47">
        <f t="shared" si="152"/>
        <v>0</v>
      </c>
      <c r="FF82" s="47">
        <f t="shared" si="153"/>
        <v>0</v>
      </c>
      <c r="FG82" s="47">
        <f t="shared" si="154"/>
        <v>0</v>
      </c>
      <c r="FH82" s="47">
        <f t="shared" si="155"/>
        <v>0</v>
      </c>
      <c r="FI82" s="47">
        <f t="shared" si="156"/>
        <v>0</v>
      </c>
      <c r="FJ82" s="47">
        <f t="shared" si="157"/>
        <v>0</v>
      </c>
      <c r="FK82" s="47">
        <f t="shared" si="158"/>
        <v>0</v>
      </c>
      <c r="FL82" s="47">
        <f t="shared" si="159"/>
        <v>0</v>
      </c>
      <c r="FM82" s="48">
        <f t="shared" si="160"/>
        <v>0</v>
      </c>
      <c r="FN82" s="47">
        <f t="shared" si="161"/>
        <v>0</v>
      </c>
      <c r="FO82" s="47">
        <f t="shared" si="162"/>
        <v>0</v>
      </c>
      <c r="FP82" s="46">
        <f t="shared" si="163"/>
        <v>0</v>
      </c>
      <c r="FQ82" s="47">
        <f t="shared" si="164"/>
        <v>0</v>
      </c>
      <c r="FR82" s="47">
        <f t="shared" si="165"/>
        <v>0</v>
      </c>
      <c r="FS82" s="47">
        <f t="shared" si="166"/>
        <v>0</v>
      </c>
      <c r="FT82" s="47">
        <f t="shared" si="167"/>
        <v>0</v>
      </c>
      <c r="FU82" s="47">
        <f t="shared" si="168"/>
        <v>0</v>
      </c>
      <c r="FV82" s="47">
        <f t="shared" si="169"/>
        <v>0</v>
      </c>
      <c r="FW82" s="47">
        <f t="shared" si="170"/>
        <v>0</v>
      </c>
      <c r="FX82" s="47">
        <f t="shared" si="171"/>
        <v>0</v>
      </c>
      <c r="FY82" s="47">
        <f t="shared" si="172"/>
        <v>0</v>
      </c>
      <c r="FZ82" s="47">
        <f t="shared" si="173"/>
        <v>0</v>
      </c>
      <c r="GA82" s="47">
        <f t="shared" si="174"/>
        <v>0</v>
      </c>
      <c r="GB82" s="47">
        <f t="shared" si="175"/>
        <v>0</v>
      </c>
      <c r="GC82" s="47">
        <f t="shared" si="176"/>
        <v>0</v>
      </c>
      <c r="GD82" s="47">
        <f t="shared" si="177"/>
        <v>0</v>
      </c>
      <c r="GE82" s="47">
        <f t="shared" si="178"/>
        <v>0</v>
      </c>
      <c r="GF82" s="47">
        <f t="shared" si="179"/>
        <v>0</v>
      </c>
      <c r="GG82" s="47">
        <f t="shared" si="180"/>
        <v>0</v>
      </c>
      <c r="GH82" s="47">
        <f t="shared" si="181"/>
        <v>0</v>
      </c>
      <c r="GI82" s="48">
        <f t="shared" si="182"/>
        <v>0</v>
      </c>
      <c r="GJ82" s="47">
        <f t="shared" si="183"/>
        <v>0</v>
      </c>
      <c r="GK82" s="47">
        <f t="shared" si="184"/>
        <v>0</v>
      </c>
      <c r="GL82" s="46">
        <f t="shared" si="185"/>
        <v>0</v>
      </c>
      <c r="GM82" s="47">
        <f t="shared" si="186"/>
        <v>0</v>
      </c>
      <c r="GN82" s="47">
        <f t="shared" si="187"/>
        <v>0</v>
      </c>
      <c r="GO82" s="47">
        <f t="shared" si="188"/>
        <v>0</v>
      </c>
      <c r="GP82" s="47">
        <f t="shared" si="189"/>
        <v>0</v>
      </c>
      <c r="GQ82" s="47">
        <f t="shared" si="190"/>
        <v>0</v>
      </c>
      <c r="GR82" s="47">
        <f t="shared" si="191"/>
        <v>0</v>
      </c>
      <c r="GS82" s="47">
        <f t="shared" si="192"/>
        <v>0</v>
      </c>
      <c r="GT82" s="47">
        <f t="shared" si="193"/>
        <v>0</v>
      </c>
      <c r="GU82" s="47">
        <f t="shared" si="194"/>
        <v>0</v>
      </c>
      <c r="GV82" s="47">
        <f t="shared" si="195"/>
        <v>0</v>
      </c>
      <c r="GW82" s="47">
        <f t="shared" si="196"/>
        <v>0</v>
      </c>
      <c r="GX82" s="47">
        <f t="shared" si="197"/>
        <v>0</v>
      </c>
      <c r="GY82" s="47">
        <f t="shared" si="198"/>
        <v>0</v>
      </c>
      <c r="GZ82" s="47">
        <f t="shared" si="199"/>
        <v>0</v>
      </c>
      <c r="HA82" s="47">
        <f t="shared" si="200"/>
        <v>0</v>
      </c>
      <c r="HB82" s="47">
        <f t="shared" si="201"/>
        <v>0</v>
      </c>
      <c r="HC82" s="47">
        <f t="shared" si="202"/>
        <v>0</v>
      </c>
      <c r="HD82" s="47">
        <f t="shared" si="203"/>
        <v>0</v>
      </c>
      <c r="HE82" s="48">
        <f t="shared" si="204"/>
        <v>0</v>
      </c>
      <c r="HF82" s="47">
        <f t="shared" si="205"/>
        <v>0</v>
      </c>
      <c r="HG82" s="47">
        <f t="shared" si="206"/>
        <v>0</v>
      </c>
      <c r="HH82" s="46">
        <f t="shared" si="207"/>
        <v>0</v>
      </c>
      <c r="HI82" s="47">
        <f t="shared" si="208"/>
        <v>0</v>
      </c>
      <c r="HJ82" s="47">
        <f t="shared" si="209"/>
        <v>0</v>
      </c>
      <c r="HK82" s="47">
        <f t="shared" si="210"/>
        <v>0</v>
      </c>
      <c r="HL82" s="47">
        <f t="shared" si="211"/>
        <v>0</v>
      </c>
      <c r="HM82" s="47">
        <f t="shared" si="212"/>
        <v>0</v>
      </c>
      <c r="HN82" s="47">
        <f t="shared" si="213"/>
        <v>0</v>
      </c>
      <c r="HO82" s="47">
        <f t="shared" si="214"/>
        <v>0</v>
      </c>
      <c r="HP82" s="47">
        <f t="shared" si="215"/>
        <v>0</v>
      </c>
      <c r="HQ82" s="47">
        <f t="shared" si="216"/>
        <v>0</v>
      </c>
      <c r="HR82" s="47">
        <f t="shared" si="217"/>
        <v>0</v>
      </c>
      <c r="HS82" s="47">
        <f t="shared" si="218"/>
        <v>0</v>
      </c>
      <c r="HT82" s="47">
        <f t="shared" si="219"/>
        <v>0</v>
      </c>
      <c r="HU82" s="47">
        <f t="shared" si="220"/>
        <v>0</v>
      </c>
      <c r="HV82" s="47">
        <f t="shared" si="221"/>
        <v>0</v>
      </c>
      <c r="HW82" s="47">
        <f t="shared" si="222"/>
        <v>0</v>
      </c>
      <c r="HX82" s="47">
        <f t="shared" si="223"/>
        <v>0</v>
      </c>
      <c r="HY82" s="47">
        <f t="shared" si="224"/>
        <v>0</v>
      </c>
      <c r="HZ82" s="47">
        <f t="shared" si="225"/>
        <v>0</v>
      </c>
      <c r="IA82" s="48">
        <f t="shared" si="226"/>
        <v>0</v>
      </c>
      <c r="IB82" s="47">
        <f t="shared" si="227"/>
        <v>0</v>
      </c>
      <c r="IC82" s="47">
        <f t="shared" si="228"/>
        <v>0</v>
      </c>
      <c r="ID82" s="46">
        <f t="shared" si="229"/>
        <v>0</v>
      </c>
      <c r="IE82" s="47">
        <f t="shared" si="230"/>
        <v>0</v>
      </c>
      <c r="IF82" s="47">
        <f t="shared" si="231"/>
        <v>0</v>
      </c>
      <c r="IG82" s="47">
        <f t="shared" si="232"/>
        <v>0</v>
      </c>
      <c r="IH82" s="47">
        <f t="shared" si="233"/>
        <v>0</v>
      </c>
      <c r="II82" s="47">
        <f t="shared" si="234"/>
        <v>0</v>
      </c>
      <c r="IJ82" s="47">
        <f t="shared" si="235"/>
        <v>0</v>
      </c>
      <c r="IK82" s="47">
        <f t="shared" si="236"/>
        <v>0</v>
      </c>
      <c r="IL82" s="47">
        <f t="shared" si="237"/>
        <v>0</v>
      </c>
      <c r="IM82" s="47">
        <f t="shared" si="238"/>
        <v>0</v>
      </c>
      <c r="IN82" s="47">
        <f t="shared" si="239"/>
        <v>0</v>
      </c>
      <c r="IO82" s="47">
        <f t="shared" si="240"/>
        <v>0</v>
      </c>
      <c r="IP82" s="47">
        <f t="shared" si="241"/>
        <v>0</v>
      </c>
      <c r="IQ82" s="47">
        <f t="shared" si="242"/>
        <v>0</v>
      </c>
      <c r="IR82" s="47">
        <f t="shared" si="243"/>
        <v>0</v>
      </c>
      <c r="IS82" s="47">
        <f t="shared" si="244"/>
        <v>0</v>
      </c>
      <c r="IT82" s="47">
        <f t="shared" si="245"/>
        <v>0</v>
      </c>
      <c r="IU82" s="47">
        <f t="shared" si="246"/>
        <v>0</v>
      </c>
      <c r="IV82" s="47">
        <f t="shared" si="247"/>
        <v>0</v>
      </c>
      <c r="IW82" s="48">
        <f t="shared" si="248"/>
        <v>0</v>
      </c>
      <c r="IX82" s="47">
        <f t="shared" si="249"/>
        <v>0</v>
      </c>
      <c r="IY82" s="47">
        <f t="shared" si="250"/>
        <v>0</v>
      </c>
      <c r="IZ82" s="46">
        <f t="shared" si="251"/>
        <v>0</v>
      </c>
      <c r="JA82" s="47">
        <f t="shared" si="252"/>
        <v>0</v>
      </c>
      <c r="JB82" s="47">
        <f t="shared" si="253"/>
        <v>0</v>
      </c>
      <c r="JC82" s="47">
        <f t="shared" si="254"/>
        <v>0</v>
      </c>
      <c r="JD82" s="47">
        <f t="shared" si="255"/>
        <v>0</v>
      </c>
      <c r="JE82" s="47">
        <f t="shared" si="256"/>
        <v>0</v>
      </c>
      <c r="JF82" s="47">
        <f t="shared" si="257"/>
        <v>0</v>
      </c>
      <c r="JG82" s="47">
        <f t="shared" si="258"/>
        <v>0</v>
      </c>
      <c r="JH82" s="47">
        <f t="shared" si="259"/>
        <v>0</v>
      </c>
      <c r="JI82" s="47">
        <f t="shared" si="260"/>
        <v>0</v>
      </c>
      <c r="JJ82" s="47">
        <f t="shared" si="261"/>
        <v>0</v>
      </c>
      <c r="JK82" s="47">
        <f t="shared" si="262"/>
        <v>0</v>
      </c>
      <c r="JL82" s="47">
        <f t="shared" si="263"/>
        <v>0</v>
      </c>
      <c r="JM82" s="47">
        <f t="shared" si="264"/>
        <v>0</v>
      </c>
      <c r="JN82" s="47">
        <f t="shared" si="265"/>
        <v>0</v>
      </c>
      <c r="JO82" s="47">
        <f t="shared" si="266"/>
        <v>0</v>
      </c>
      <c r="JP82" s="47">
        <f t="shared" si="267"/>
        <v>0</v>
      </c>
      <c r="JQ82" s="47">
        <f t="shared" si="268"/>
        <v>0</v>
      </c>
      <c r="JR82" s="47">
        <f t="shared" si="269"/>
        <v>0</v>
      </c>
      <c r="JS82" s="48">
        <f t="shared" si="270"/>
        <v>0</v>
      </c>
      <c r="JT82" s="46">
        <f t="shared" si="271"/>
        <v>0</v>
      </c>
      <c r="JU82" s="48">
        <f t="shared" si="272"/>
        <v>0</v>
      </c>
    </row>
    <row r="83" spans="1:281" x14ac:dyDescent="0.25">
      <c r="A83" s="152"/>
      <c r="B83" s="386"/>
      <c r="C83" s="377"/>
      <c r="D83" s="378"/>
      <c r="E83" s="378"/>
      <c r="F83" s="378"/>
      <c r="G83" s="379"/>
      <c r="H83" s="397"/>
      <c r="I83" s="397"/>
      <c r="J83" s="97"/>
      <c r="K83" s="122">
        <f t="shared" si="278"/>
        <v>0</v>
      </c>
      <c r="L83" s="313">
        <f t="shared" si="279"/>
        <v>0</v>
      </c>
      <c r="M83" s="46">
        <f t="shared" si="280"/>
        <v>0</v>
      </c>
      <c r="N83" s="90">
        <f t="shared" si="64"/>
        <v>0</v>
      </c>
      <c r="O83" s="90">
        <f t="shared" si="65"/>
        <v>0</v>
      </c>
      <c r="P83" s="90">
        <f t="shared" si="66"/>
        <v>0</v>
      </c>
      <c r="Q83" s="90">
        <f t="shared" si="67"/>
        <v>0</v>
      </c>
      <c r="R83" s="408">
        <f t="shared" si="277"/>
        <v>1</v>
      </c>
      <c r="S83" s="46">
        <f t="shared" si="3"/>
        <v>0</v>
      </c>
      <c r="T83" s="47">
        <f t="shared" si="4"/>
        <v>0</v>
      </c>
      <c r="U83" s="47">
        <f t="shared" si="5"/>
        <v>0</v>
      </c>
      <c r="V83" s="47">
        <f t="shared" si="6"/>
        <v>0</v>
      </c>
      <c r="W83" s="47">
        <f t="shared" si="7"/>
        <v>0</v>
      </c>
      <c r="X83" s="47">
        <f t="shared" si="8"/>
        <v>0</v>
      </c>
      <c r="Y83" s="47">
        <f t="shared" si="9"/>
        <v>0</v>
      </c>
      <c r="Z83" s="47">
        <f t="shared" si="10"/>
        <v>0</v>
      </c>
      <c r="AA83" s="47">
        <f t="shared" si="11"/>
        <v>0</v>
      </c>
      <c r="AB83" s="47">
        <f t="shared" si="12"/>
        <v>0</v>
      </c>
      <c r="AC83" s="47">
        <f t="shared" si="13"/>
        <v>0</v>
      </c>
      <c r="AD83" s="47">
        <f t="shared" si="14"/>
        <v>0</v>
      </c>
      <c r="AE83" s="47">
        <f t="shared" si="15"/>
        <v>0</v>
      </c>
      <c r="AF83" s="47">
        <f t="shared" si="16"/>
        <v>0</v>
      </c>
      <c r="AG83" s="47">
        <f t="shared" si="17"/>
        <v>0</v>
      </c>
      <c r="AH83" s="47">
        <f t="shared" si="18"/>
        <v>0</v>
      </c>
      <c r="AI83" s="47">
        <f t="shared" si="19"/>
        <v>0</v>
      </c>
      <c r="AJ83" s="47">
        <f t="shared" si="20"/>
        <v>0</v>
      </c>
      <c r="AK83" s="47">
        <f t="shared" si="21"/>
        <v>0</v>
      </c>
      <c r="AL83" s="48">
        <f t="shared" si="22"/>
        <v>0</v>
      </c>
      <c r="AM83" s="47">
        <f t="shared" si="69"/>
        <v>0</v>
      </c>
      <c r="AN83" s="47">
        <f t="shared" si="70"/>
        <v>0</v>
      </c>
      <c r="AO83" s="46">
        <f t="shared" si="23"/>
        <v>0</v>
      </c>
      <c r="AP83" s="47">
        <f t="shared" si="24"/>
        <v>0</v>
      </c>
      <c r="AQ83" s="47">
        <f t="shared" si="25"/>
        <v>0</v>
      </c>
      <c r="AR83" s="47">
        <f t="shared" si="26"/>
        <v>0</v>
      </c>
      <c r="AS83" s="47">
        <f t="shared" si="27"/>
        <v>0</v>
      </c>
      <c r="AT83" s="47">
        <f t="shared" si="28"/>
        <v>0</v>
      </c>
      <c r="AU83" s="47">
        <f t="shared" si="29"/>
        <v>0</v>
      </c>
      <c r="AV83" s="47">
        <f t="shared" si="30"/>
        <v>0</v>
      </c>
      <c r="AW83" s="47">
        <f t="shared" si="31"/>
        <v>0</v>
      </c>
      <c r="AX83" s="47">
        <f t="shared" si="32"/>
        <v>0</v>
      </c>
      <c r="AY83" s="47">
        <f t="shared" si="33"/>
        <v>0</v>
      </c>
      <c r="AZ83" s="47">
        <f t="shared" si="34"/>
        <v>0</v>
      </c>
      <c r="BA83" s="47">
        <f t="shared" si="35"/>
        <v>0</v>
      </c>
      <c r="BB83" s="47">
        <f t="shared" si="36"/>
        <v>0</v>
      </c>
      <c r="BC83" s="47">
        <f t="shared" si="37"/>
        <v>0</v>
      </c>
      <c r="BD83" s="47">
        <f t="shared" si="38"/>
        <v>0</v>
      </c>
      <c r="BE83" s="47">
        <f t="shared" si="39"/>
        <v>0</v>
      </c>
      <c r="BF83" s="47">
        <f t="shared" si="40"/>
        <v>0</v>
      </c>
      <c r="BG83" s="48">
        <f t="shared" si="41"/>
        <v>0</v>
      </c>
      <c r="BH83" s="47">
        <f t="shared" si="71"/>
        <v>0</v>
      </c>
      <c r="BI83" s="47">
        <f t="shared" si="72"/>
        <v>0</v>
      </c>
      <c r="BJ83" s="46">
        <f t="shared" si="42"/>
        <v>0</v>
      </c>
      <c r="BK83" s="47">
        <f t="shared" si="43"/>
        <v>0</v>
      </c>
      <c r="BL83" s="47">
        <f t="shared" si="44"/>
        <v>0</v>
      </c>
      <c r="BM83" s="47">
        <f t="shared" si="45"/>
        <v>0</v>
      </c>
      <c r="BN83" s="47">
        <f t="shared" si="46"/>
        <v>0</v>
      </c>
      <c r="BO83" s="47">
        <f t="shared" si="47"/>
        <v>0</v>
      </c>
      <c r="BP83" s="47">
        <f t="shared" si="48"/>
        <v>0</v>
      </c>
      <c r="BQ83" s="47">
        <f t="shared" si="49"/>
        <v>0</v>
      </c>
      <c r="BR83" s="47">
        <f t="shared" si="50"/>
        <v>0</v>
      </c>
      <c r="BS83" s="47">
        <f t="shared" si="51"/>
        <v>0</v>
      </c>
      <c r="BT83" s="47">
        <f t="shared" si="52"/>
        <v>0</v>
      </c>
      <c r="BU83" s="47">
        <f t="shared" si="53"/>
        <v>0</v>
      </c>
      <c r="BV83" s="47">
        <f t="shared" si="54"/>
        <v>0</v>
      </c>
      <c r="BW83" s="47">
        <f t="shared" si="55"/>
        <v>0</v>
      </c>
      <c r="BX83" s="47">
        <f t="shared" si="56"/>
        <v>0</v>
      </c>
      <c r="BY83" s="47">
        <f t="shared" si="57"/>
        <v>0</v>
      </c>
      <c r="BZ83" s="47">
        <f t="shared" si="58"/>
        <v>0</v>
      </c>
      <c r="CA83" s="47">
        <f t="shared" si="59"/>
        <v>0</v>
      </c>
      <c r="CB83" s="47">
        <f t="shared" si="60"/>
        <v>0</v>
      </c>
      <c r="CC83" s="48">
        <f t="shared" si="61"/>
        <v>0</v>
      </c>
      <c r="CD83" s="47">
        <f t="shared" si="73"/>
        <v>0</v>
      </c>
      <c r="CE83" s="47">
        <f t="shared" si="74"/>
        <v>0</v>
      </c>
      <c r="CF83" s="46">
        <f t="shared" si="75"/>
        <v>0</v>
      </c>
      <c r="CG83" s="47">
        <f t="shared" si="76"/>
        <v>0</v>
      </c>
      <c r="CH83" s="47">
        <f t="shared" si="77"/>
        <v>0</v>
      </c>
      <c r="CI83" s="47">
        <f t="shared" si="78"/>
        <v>0</v>
      </c>
      <c r="CJ83" s="47">
        <f t="shared" si="79"/>
        <v>0</v>
      </c>
      <c r="CK83" s="47">
        <f t="shared" si="80"/>
        <v>0</v>
      </c>
      <c r="CL83" s="47">
        <f t="shared" si="81"/>
        <v>0</v>
      </c>
      <c r="CM83" s="47">
        <f t="shared" si="82"/>
        <v>0</v>
      </c>
      <c r="CN83" s="47">
        <f t="shared" si="83"/>
        <v>0</v>
      </c>
      <c r="CO83" s="47">
        <f t="shared" si="84"/>
        <v>0</v>
      </c>
      <c r="CP83" s="47">
        <f t="shared" si="85"/>
        <v>0</v>
      </c>
      <c r="CQ83" s="47">
        <f t="shared" si="86"/>
        <v>0</v>
      </c>
      <c r="CR83" s="47">
        <f t="shared" si="87"/>
        <v>0</v>
      </c>
      <c r="CS83" s="47">
        <f t="shared" si="88"/>
        <v>0</v>
      </c>
      <c r="CT83" s="47">
        <f t="shared" si="89"/>
        <v>0</v>
      </c>
      <c r="CU83" s="47">
        <f t="shared" si="90"/>
        <v>0</v>
      </c>
      <c r="CV83" s="47">
        <f t="shared" si="91"/>
        <v>0</v>
      </c>
      <c r="CW83" s="47">
        <f t="shared" si="92"/>
        <v>0</v>
      </c>
      <c r="CX83" s="47">
        <f t="shared" si="93"/>
        <v>0</v>
      </c>
      <c r="CY83" s="48">
        <f t="shared" si="94"/>
        <v>0</v>
      </c>
      <c r="CZ83" s="47">
        <f t="shared" si="95"/>
        <v>0</v>
      </c>
      <c r="DA83" s="47">
        <f t="shared" si="96"/>
        <v>0</v>
      </c>
      <c r="DB83" s="46">
        <f t="shared" si="97"/>
        <v>0</v>
      </c>
      <c r="DC83" s="47">
        <f t="shared" si="98"/>
        <v>0</v>
      </c>
      <c r="DD83" s="47">
        <f t="shared" si="99"/>
        <v>0</v>
      </c>
      <c r="DE83" s="47">
        <f t="shared" si="100"/>
        <v>0</v>
      </c>
      <c r="DF83" s="47">
        <f t="shared" si="101"/>
        <v>0</v>
      </c>
      <c r="DG83" s="47">
        <f t="shared" si="102"/>
        <v>0</v>
      </c>
      <c r="DH83" s="47">
        <f t="shared" si="103"/>
        <v>0</v>
      </c>
      <c r="DI83" s="47">
        <f t="shared" si="104"/>
        <v>0</v>
      </c>
      <c r="DJ83" s="47">
        <f t="shared" si="105"/>
        <v>0</v>
      </c>
      <c r="DK83" s="47">
        <f t="shared" si="106"/>
        <v>0</v>
      </c>
      <c r="DL83" s="47">
        <f t="shared" si="107"/>
        <v>0</v>
      </c>
      <c r="DM83" s="47">
        <f t="shared" si="108"/>
        <v>0</v>
      </c>
      <c r="DN83" s="47">
        <f t="shared" si="109"/>
        <v>0</v>
      </c>
      <c r="DO83" s="47">
        <f t="shared" si="110"/>
        <v>0</v>
      </c>
      <c r="DP83" s="47">
        <f t="shared" si="111"/>
        <v>0</v>
      </c>
      <c r="DQ83" s="47">
        <f t="shared" si="112"/>
        <v>0</v>
      </c>
      <c r="DR83" s="47">
        <f t="shared" si="113"/>
        <v>0</v>
      </c>
      <c r="DS83" s="47">
        <f t="shared" si="114"/>
        <v>0</v>
      </c>
      <c r="DT83" s="47">
        <f t="shared" si="115"/>
        <v>0</v>
      </c>
      <c r="DU83" s="48">
        <f t="shared" si="116"/>
        <v>0</v>
      </c>
      <c r="DV83" s="47">
        <f t="shared" si="117"/>
        <v>0</v>
      </c>
      <c r="DW83" s="47">
        <f t="shared" si="118"/>
        <v>0</v>
      </c>
      <c r="DX83" s="46">
        <f t="shared" si="119"/>
        <v>0</v>
      </c>
      <c r="DY83" s="47">
        <f t="shared" si="120"/>
        <v>0</v>
      </c>
      <c r="DZ83" s="47">
        <f t="shared" si="121"/>
        <v>0</v>
      </c>
      <c r="EA83" s="47">
        <f t="shared" si="122"/>
        <v>0</v>
      </c>
      <c r="EB83" s="47">
        <f t="shared" si="123"/>
        <v>0</v>
      </c>
      <c r="EC83" s="47">
        <f t="shared" si="124"/>
        <v>0</v>
      </c>
      <c r="ED83" s="47">
        <f t="shared" si="125"/>
        <v>0</v>
      </c>
      <c r="EE83" s="47">
        <f t="shared" si="126"/>
        <v>0</v>
      </c>
      <c r="EF83" s="47">
        <f t="shared" si="127"/>
        <v>0</v>
      </c>
      <c r="EG83" s="47">
        <f t="shared" si="128"/>
        <v>0</v>
      </c>
      <c r="EH83" s="47">
        <f t="shared" si="129"/>
        <v>0</v>
      </c>
      <c r="EI83" s="47">
        <f t="shared" si="130"/>
        <v>0</v>
      </c>
      <c r="EJ83" s="47">
        <f t="shared" si="131"/>
        <v>0</v>
      </c>
      <c r="EK83" s="47">
        <f t="shared" si="132"/>
        <v>0</v>
      </c>
      <c r="EL83" s="47">
        <f t="shared" si="133"/>
        <v>0</v>
      </c>
      <c r="EM83" s="47">
        <f t="shared" si="134"/>
        <v>0</v>
      </c>
      <c r="EN83" s="47">
        <f t="shared" si="135"/>
        <v>0</v>
      </c>
      <c r="EO83" s="47">
        <f t="shared" si="136"/>
        <v>0</v>
      </c>
      <c r="EP83" s="47">
        <f t="shared" si="137"/>
        <v>0</v>
      </c>
      <c r="EQ83" s="48">
        <f t="shared" si="138"/>
        <v>0</v>
      </c>
      <c r="ER83" s="47">
        <f t="shared" si="139"/>
        <v>0</v>
      </c>
      <c r="ES83" s="47">
        <f t="shared" si="140"/>
        <v>0</v>
      </c>
      <c r="ET83" s="46">
        <f t="shared" si="141"/>
        <v>0</v>
      </c>
      <c r="EU83" s="47">
        <f t="shared" si="142"/>
        <v>0</v>
      </c>
      <c r="EV83" s="47">
        <f t="shared" si="143"/>
        <v>0</v>
      </c>
      <c r="EW83" s="47">
        <f t="shared" si="144"/>
        <v>0</v>
      </c>
      <c r="EX83" s="47">
        <f t="shared" si="145"/>
        <v>0</v>
      </c>
      <c r="EY83" s="47">
        <f t="shared" si="146"/>
        <v>0</v>
      </c>
      <c r="EZ83" s="47">
        <f t="shared" si="147"/>
        <v>0</v>
      </c>
      <c r="FA83" s="47">
        <f t="shared" si="148"/>
        <v>0</v>
      </c>
      <c r="FB83" s="47">
        <f t="shared" si="149"/>
        <v>0</v>
      </c>
      <c r="FC83" s="47">
        <f t="shared" si="150"/>
        <v>0</v>
      </c>
      <c r="FD83" s="47">
        <f t="shared" si="151"/>
        <v>0</v>
      </c>
      <c r="FE83" s="47">
        <f t="shared" si="152"/>
        <v>0</v>
      </c>
      <c r="FF83" s="47">
        <f t="shared" si="153"/>
        <v>0</v>
      </c>
      <c r="FG83" s="47">
        <f t="shared" si="154"/>
        <v>0</v>
      </c>
      <c r="FH83" s="47">
        <f t="shared" si="155"/>
        <v>0</v>
      </c>
      <c r="FI83" s="47">
        <f t="shared" si="156"/>
        <v>0</v>
      </c>
      <c r="FJ83" s="47">
        <f t="shared" si="157"/>
        <v>0</v>
      </c>
      <c r="FK83" s="47">
        <f t="shared" si="158"/>
        <v>0</v>
      </c>
      <c r="FL83" s="47">
        <f t="shared" si="159"/>
        <v>0</v>
      </c>
      <c r="FM83" s="48">
        <f t="shared" si="160"/>
        <v>0</v>
      </c>
      <c r="FN83" s="47">
        <f t="shared" si="161"/>
        <v>0</v>
      </c>
      <c r="FO83" s="47">
        <f t="shared" si="162"/>
        <v>0</v>
      </c>
      <c r="FP83" s="46">
        <f t="shared" si="163"/>
        <v>0</v>
      </c>
      <c r="FQ83" s="47">
        <f t="shared" si="164"/>
        <v>0</v>
      </c>
      <c r="FR83" s="47">
        <f t="shared" si="165"/>
        <v>0</v>
      </c>
      <c r="FS83" s="47">
        <f t="shared" si="166"/>
        <v>0</v>
      </c>
      <c r="FT83" s="47">
        <f t="shared" si="167"/>
        <v>0</v>
      </c>
      <c r="FU83" s="47">
        <f t="shared" si="168"/>
        <v>0</v>
      </c>
      <c r="FV83" s="47">
        <f t="shared" si="169"/>
        <v>0</v>
      </c>
      <c r="FW83" s="47">
        <f t="shared" si="170"/>
        <v>0</v>
      </c>
      <c r="FX83" s="47">
        <f t="shared" si="171"/>
        <v>0</v>
      </c>
      <c r="FY83" s="47">
        <f t="shared" si="172"/>
        <v>0</v>
      </c>
      <c r="FZ83" s="47">
        <f t="shared" si="173"/>
        <v>0</v>
      </c>
      <c r="GA83" s="47">
        <f t="shared" si="174"/>
        <v>0</v>
      </c>
      <c r="GB83" s="47">
        <f t="shared" si="175"/>
        <v>0</v>
      </c>
      <c r="GC83" s="47">
        <f t="shared" si="176"/>
        <v>0</v>
      </c>
      <c r="GD83" s="47">
        <f t="shared" si="177"/>
        <v>0</v>
      </c>
      <c r="GE83" s="47">
        <f t="shared" si="178"/>
        <v>0</v>
      </c>
      <c r="GF83" s="47">
        <f t="shared" si="179"/>
        <v>0</v>
      </c>
      <c r="GG83" s="47">
        <f t="shared" si="180"/>
        <v>0</v>
      </c>
      <c r="GH83" s="47">
        <f t="shared" si="181"/>
        <v>0</v>
      </c>
      <c r="GI83" s="48">
        <f t="shared" si="182"/>
        <v>0</v>
      </c>
      <c r="GJ83" s="47">
        <f t="shared" si="183"/>
        <v>0</v>
      </c>
      <c r="GK83" s="47">
        <f t="shared" si="184"/>
        <v>0</v>
      </c>
      <c r="GL83" s="46">
        <f t="shared" si="185"/>
        <v>0</v>
      </c>
      <c r="GM83" s="47">
        <f t="shared" si="186"/>
        <v>0</v>
      </c>
      <c r="GN83" s="47">
        <f t="shared" si="187"/>
        <v>0</v>
      </c>
      <c r="GO83" s="47">
        <f t="shared" si="188"/>
        <v>0</v>
      </c>
      <c r="GP83" s="47">
        <f t="shared" si="189"/>
        <v>0</v>
      </c>
      <c r="GQ83" s="47">
        <f t="shared" si="190"/>
        <v>0</v>
      </c>
      <c r="GR83" s="47">
        <f t="shared" si="191"/>
        <v>0</v>
      </c>
      <c r="GS83" s="47">
        <f t="shared" si="192"/>
        <v>0</v>
      </c>
      <c r="GT83" s="47">
        <f t="shared" si="193"/>
        <v>0</v>
      </c>
      <c r="GU83" s="47">
        <f t="shared" si="194"/>
        <v>0</v>
      </c>
      <c r="GV83" s="47">
        <f t="shared" si="195"/>
        <v>0</v>
      </c>
      <c r="GW83" s="47">
        <f t="shared" si="196"/>
        <v>0</v>
      </c>
      <c r="GX83" s="47">
        <f t="shared" si="197"/>
        <v>0</v>
      </c>
      <c r="GY83" s="47">
        <f t="shared" si="198"/>
        <v>0</v>
      </c>
      <c r="GZ83" s="47">
        <f t="shared" si="199"/>
        <v>0</v>
      </c>
      <c r="HA83" s="47">
        <f t="shared" si="200"/>
        <v>0</v>
      </c>
      <c r="HB83" s="47">
        <f t="shared" si="201"/>
        <v>0</v>
      </c>
      <c r="HC83" s="47">
        <f t="shared" si="202"/>
        <v>0</v>
      </c>
      <c r="HD83" s="47">
        <f t="shared" si="203"/>
        <v>0</v>
      </c>
      <c r="HE83" s="48">
        <f t="shared" si="204"/>
        <v>0</v>
      </c>
      <c r="HF83" s="47">
        <f t="shared" si="205"/>
        <v>0</v>
      </c>
      <c r="HG83" s="47">
        <f t="shared" si="206"/>
        <v>0</v>
      </c>
      <c r="HH83" s="46">
        <f t="shared" si="207"/>
        <v>0</v>
      </c>
      <c r="HI83" s="47">
        <f t="shared" si="208"/>
        <v>0</v>
      </c>
      <c r="HJ83" s="47">
        <f t="shared" si="209"/>
        <v>0</v>
      </c>
      <c r="HK83" s="47">
        <f t="shared" si="210"/>
        <v>0</v>
      </c>
      <c r="HL83" s="47">
        <f t="shared" si="211"/>
        <v>0</v>
      </c>
      <c r="HM83" s="47">
        <f t="shared" si="212"/>
        <v>0</v>
      </c>
      <c r="HN83" s="47">
        <f t="shared" si="213"/>
        <v>0</v>
      </c>
      <c r="HO83" s="47">
        <f t="shared" si="214"/>
        <v>0</v>
      </c>
      <c r="HP83" s="47">
        <f t="shared" si="215"/>
        <v>0</v>
      </c>
      <c r="HQ83" s="47">
        <f t="shared" si="216"/>
        <v>0</v>
      </c>
      <c r="HR83" s="47">
        <f t="shared" si="217"/>
        <v>0</v>
      </c>
      <c r="HS83" s="47">
        <f t="shared" si="218"/>
        <v>0</v>
      </c>
      <c r="HT83" s="47">
        <f t="shared" si="219"/>
        <v>0</v>
      </c>
      <c r="HU83" s="47">
        <f t="shared" si="220"/>
        <v>0</v>
      </c>
      <c r="HV83" s="47">
        <f t="shared" si="221"/>
        <v>0</v>
      </c>
      <c r="HW83" s="47">
        <f t="shared" si="222"/>
        <v>0</v>
      </c>
      <c r="HX83" s="47">
        <f t="shared" si="223"/>
        <v>0</v>
      </c>
      <c r="HY83" s="47">
        <f t="shared" si="224"/>
        <v>0</v>
      </c>
      <c r="HZ83" s="47">
        <f t="shared" si="225"/>
        <v>0</v>
      </c>
      <c r="IA83" s="48">
        <f t="shared" si="226"/>
        <v>0</v>
      </c>
      <c r="IB83" s="47">
        <f t="shared" si="227"/>
        <v>0</v>
      </c>
      <c r="IC83" s="47">
        <f t="shared" si="228"/>
        <v>0</v>
      </c>
      <c r="ID83" s="46">
        <f t="shared" si="229"/>
        <v>0</v>
      </c>
      <c r="IE83" s="47">
        <f t="shared" si="230"/>
        <v>0</v>
      </c>
      <c r="IF83" s="47">
        <f t="shared" si="231"/>
        <v>0</v>
      </c>
      <c r="IG83" s="47">
        <f t="shared" si="232"/>
        <v>0</v>
      </c>
      <c r="IH83" s="47">
        <f t="shared" si="233"/>
        <v>0</v>
      </c>
      <c r="II83" s="47">
        <f t="shared" si="234"/>
        <v>0</v>
      </c>
      <c r="IJ83" s="47">
        <f t="shared" si="235"/>
        <v>0</v>
      </c>
      <c r="IK83" s="47">
        <f t="shared" si="236"/>
        <v>0</v>
      </c>
      <c r="IL83" s="47">
        <f t="shared" si="237"/>
        <v>0</v>
      </c>
      <c r="IM83" s="47">
        <f t="shared" si="238"/>
        <v>0</v>
      </c>
      <c r="IN83" s="47">
        <f t="shared" si="239"/>
        <v>0</v>
      </c>
      <c r="IO83" s="47">
        <f t="shared" si="240"/>
        <v>0</v>
      </c>
      <c r="IP83" s="47">
        <f t="shared" si="241"/>
        <v>0</v>
      </c>
      <c r="IQ83" s="47">
        <f t="shared" si="242"/>
        <v>0</v>
      </c>
      <c r="IR83" s="47">
        <f t="shared" si="243"/>
        <v>0</v>
      </c>
      <c r="IS83" s="47">
        <f t="shared" si="244"/>
        <v>0</v>
      </c>
      <c r="IT83" s="47">
        <f t="shared" si="245"/>
        <v>0</v>
      </c>
      <c r="IU83" s="47">
        <f t="shared" si="246"/>
        <v>0</v>
      </c>
      <c r="IV83" s="47">
        <f t="shared" si="247"/>
        <v>0</v>
      </c>
      <c r="IW83" s="48">
        <f t="shared" si="248"/>
        <v>0</v>
      </c>
      <c r="IX83" s="47">
        <f t="shared" si="249"/>
        <v>0</v>
      </c>
      <c r="IY83" s="47">
        <f t="shared" si="250"/>
        <v>0</v>
      </c>
      <c r="IZ83" s="46">
        <f t="shared" si="251"/>
        <v>0</v>
      </c>
      <c r="JA83" s="47">
        <f t="shared" si="252"/>
        <v>0</v>
      </c>
      <c r="JB83" s="47">
        <f t="shared" si="253"/>
        <v>0</v>
      </c>
      <c r="JC83" s="47">
        <f t="shared" si="254"/>
        <v>0</v>
      </c>
      <c r="JD83" s="47">
        <f t="shared" si="255"/>
        <v>0</v>
      </c>
      <c r="JE83" s="47">
        <f t="shared" si="256"/>
        <v>0</v>
      </c>
      <c r="JF83" s="47">
        <f t="shared" si="257"/>
        <v>0</v>
      </c>
      <c r="JG83" s="47">
        <f t="shared" si="258"/>
        <v>0</v>
      </c>
      <c r="JH83" s="47">
        <f t="shared" si="259"/>
        <v>0</v>
      </c>
      <c r="JI83" s="47">
        <f t="shared" si="260"/>
        <v>0</v>
      </c>
      <c r="JJ83" s="47">
        <f t="shared" si="261"/>
        <v>0</v>
      </c>
      <c r="JK83" s="47">
        <f t="shared" si="262"/>
        <v>0</v>
      </c>
      <c r="JL83" s="47">
        <f t="shared" si="263"/>
        <v>0</v>
      </c>
      <c r="JM83" s="47">
        <f t="shared" si="264"/>
        <v>0</v>
      </c>
      <c r="JN83" s="47">
        <f t="shared" si="265"/>
        <v>0</v>
      </c>
      <c r="JO83" s="47">
        <f t="shared" si="266"/>
        <v>0</v>
      </c>
      <c r="JP83" s="47">
        <f t="shared" si="267"/>
        <v>0</v>
      </c>
      <c r="JQ83" s="47">
        <f t="shared" si="268"/>
        <v>0</v>
      </c>
      <c r="JR83" s="47">
        <f t="shared" si="269"/>
        <v>0</v>
      </c>
      <c r="JS83" s="48">
        <f t="shared" si="270"/>
        <v>0</v>
      </c>
      <c r="JT83" s="46">
        <f t="shared" si="271"/>
        <v>0</v>
      </c>
      <c r="JU83" s="48">
        <f t="shared" si="272"/>
        <v>0</v>
      </c>
    </row>
    <row r="84" spans="1:281" x14ac:dyDescent="0.25">
      <c r="A84" s="152"/>
      <c r="B84" s="386"/>
      <c r="C84" s="377"/>
      <c r="D84" s="378"/>
      <c r="E84" s="378"/>
      <c r="F84" s="378"/>
      <c r="G84" s="379"/>
      <c r="H84" s="397"/>
      <c r="I84" s="397"/>
      <c r="J84" s="97"/>
      <c r="K84" s="122">
        <f t="shared" si="278"/>
        <v>0</v>
      </c>
      <c r="L84" s="313">
        <f>IF(OR(H84="Ass",H84="int",H84="ImF"),0,(J84-K84)/1.05*0.05)</f>
        <v>0</v>
      </c>
      <c r="M84" s="46">
        <f t="shared" si="280"/>
        <v>0</v>
      </c>
      <c r="N84" s="90">
        <f t="shared" si="64"/>
        <v>0</v>
      </c>
      <c r="O84" s="90">
        <f t="shared" si="65"/>
        <v>0</v>
      </c>
      <c r="P84" s="90">
        <f t="shared" si="66"/>
        <v>0</v>
      </c>
      <c r="Q84" s="90">
        <f t="shared" si="67"/>
        <v>0</v>
      </c>
      <c r="R84" s="408">
        <f t="shared" si="277"/>
        <v>1</v>
      </c>
      <c r="S84" s="46">
        <f t="shared" si="3"/>
        <v>0</v>
      </c>
      <c r="T84" s="47">
        <f t="shared" si="4"/>
        <v>0</v>
      </c>
      <c r="U84" s="47">
        <f t="shared" si="5"/>
        <v>0</v>
      </c>
      <c r="V84" s="47">
        <f t="shared" si="6"/>
        <v>0</v>
      </c>
      <c r="W84" s="47">
        <f t="shared" si="7"/>
        <v>0</v>
      </c>
      <c r="X84" s="47">
        <f t="shared" si="8"/>
        <v>0</v>
      </c>
      <c r="Y84" s="47">
        <f t="shared" si="9"/>
        <v>0</v>
      </c>
      <c r="Z84" s="47">
        <f t="shared" si="10"/>
        <v>0</v>
      </c>
      <c r="AA84" s="47">
        <f t="shared" si="11"/>
        <v>0</v>
      </c>
      <c r="AB84" s="47">
        <f t="shared" si="12"/>
        <v>0</v>
      </c>
      <c r="AC84" s="47">
        <f t="shared" si="13"/>
        <v>0</v>
      </c>
      <c r="AD84" s="47">
        <f t="shared" si="14"/>
        <v>0</v>
      </c>
      <c r="AE84" s="47">
        <f t="shared" si="15"/>
        <v>0</v>
      </c>
      <c r="AF84" s="47">
        <f t="shared" si="16"/>
        <v>0</v>
      </c>
      <c r="AG84" s="47">
        <f t="shared" si="17"/>
        <v>0</v>
      </c>
      <c r="AH84" s="47">
        <f t="shared" si="18"/>
        <v>0</v>
      </c>
      <c r="AI84" s="47">
        <f t="shared" si="19"/>
        <v>0</v>
      </c>
      <c r="AJ84" s="47">
        <f t="shared" si="20"/>
        <v>0</v>
      </c>
      <c r="AK84" s="47">
        <f t="shared" si="21"/>
        <v>0</v>
      </c>
      <c r="AL84" s="48">
        <f t="shared" si="22"/>
        <v>0</v>
      </c>
      <c r="AM84" s="47">
        <f t="shared" si="69"/>
        <v>0</v>
      </c>
      <c r="AN84" s="47">
        <f t="shared" si="70"/>
        <v>0</v>
      </c>
      <c r="AO84" s="46">
        <f t="shared" si="23"/>
        <v>0</v>
      </c>
      <c r="AP84" s="47">
        <f t="shared" si="24"/>
        <v>0</v>
      </c>
      <c r="AQ84" s="47">
        <f t="shared" si="25"/>
        <v>0</v>
      </c>
      <c r="AR84" s="47">
        <f t="shared" si="26"/>
        <v>0</v>
      </c>
      <c r="AS84" s="47">
        <f t="shared" si="27"/>
        <v>0</v>
      </c>
      <c r="AT84" s="47">
        <f t="shared" si="28"/>
        <v>0</v>
      </c>
      <c r="AU84" s="47">
        <f t="shared" si="29"/>
        <v>0</v>
      </c>
      <c r="AV84" s="47">
        <f t="shared" si="30"/>
        <v>0</v>
      </c>
      <c r="AW84" s="47">
        <f t="shared" si="31"/>
        <v>0</v>
      </c>
      <c r="AX84" s="47">
        <f t="shared" si="32"/>
        <v>0</v>
      </c>
      <c r="AY84" s="47">
        <f t="shared" si="33"/>
        <v>0</v>
      </c>
      <c r="AZ84" s="47">
        <f t="shared" si="34"/>
        <v>0</v>
      </c>
      <c r="BA84" s="47">
        <f t="shared" si="35"/>
        <v>0</v>
      </c>
      <c r="BB84" s="47">
        <f t="shared" si="36"/>
        <v>0</v>
      </c>
      <c r="BC84" s="47">
        <f t="shared" si="37"/>
        <v>0</v>
      </c>
      <c r="BD84" s="47">
        <f t="shared" si="38"/>
        <v>0</v>
      </c>
      <c r="BE84" s="47">
        <f t="shared" si="39"/>
        <v>0</v>
      </c>
      <c r="BF84" s="47">
        <f t="shared" si="40"/>
        <v>0</v>
      </c>
      <c r="BG84" s="48">
        <f t="shared" si="41"/>
        <v>0</v>
      </c>
      <c r="BH84" s="47">
        <f t="shared" si="71"/>
        <v>0</v>
      </c>
      <c r="BI84" s="47">
        <f t="shared" si="72"/>
        <v>0</v>
      </c>
      <c r="BJ84" s="46">
        <f t="shared" si="42"/>
        <v>0</v>
      </c>
      <c r="BK84" s="47">
        <f t="shared" si="43"/>
        <v>0</v>
      </c>
      <c r="BL84" s="47">
        <f t="shared" si="44"/>
        <v>0</v>
      </c>
      <c r="BM84" s="47">
        <f t="shared" si="45"/>
        <v>0</v>
      </c>
      <c r="BN84" s="47">
        <f t="shared" si="46"/>
        <v>0</v>
      </c>
      <c r="BO84" s="47">
        <f t="shared" si="47"/>
        <v>0</v>
      </c>
      <c r="BP84" s="47">
        <f t="shared" si="48"/>
        <v>0</v>
      </c>
      <c r="BQ84" s="47">
        <f t="shared" si="49"/>
        <v>0</v>
      </c>
      <c r="BR84" s="47">
        <f t="shared" si="50"/>
        <v>0</v>
      </c>
      <c r="BS84" s="47">
        <f t="shared" si="51"/>
        <v>0</v>
      </c>
      <c r="BT84" s="47">
        <f t="shared" si="52"/>
        <v>0</v>
      </c>
      <c r="BU84" s="47">
        <f t="shared" si="53"/>
        <v>0</v>
      </c>
      <c r="BV84" s="47">
        <f t="shared" si="54"/>
        <v>0</v>
      </c>
      <c r="BW84" s="47">
        <f t="shared" si="55"/>
        <v>0</v>
      </c>
      <c r="BX84" s="47">
        <f t="shared" si="56"/>
        <v>0</v>
      </c>
      <c r="BY84" s="47">
        <f t="shared" si="57"/>
        <v>0</v>
      </c>
      <c r="BZ84" s="47">
        <f t="shared" si="58"/>
        <v>0</v>
      </c>
      <c r="CA84" s="47">
        <f t="shared" si="59"/>
        <v>0</v>
      </c>
      <c r="CB84" s="47">
        <f t="shared" si="60"/>
        <v>0</v>
      </c>
      <c r="CC84" s="48">
        <f t="shared" si="61"/>
        <v>0</v>
      </c>
      <c r="CD84" s="47">
        <f t="shared" si="73"/>
        <v>0</v>
      </c>
      <c r="CE84" s="47">
        <f t="shared" si="74"/>
        <v>0</v>
      </c>
      <c r="CF84" s="46">
        <f t="shared" si="75"/>
        <v>0</v>
      </c>
      <c r="CG84" s="47">
        <f t="shared" si="76"/>
        <v>0</v>
      </c>
      <c r="CH84" s="47">
        <f t="shared" si="77"/>
        <v>0</v>
      </c>
      <c r="CI84" s="47">
        <f t="shared" si="78"/>
        <v>0</v>
      </c>
      <c r="CJ84" s="47">
        <f t="shared" si="79"/>
        <v>0</v>
      </c>
      <c r="CK84" s="47">
        <f t="shared" si="80"/>
        <v>0</v>
      </c>
      <c r="CL84" s="47">
        <f t="shared" si="81"/>
        <v>0</v>
      </c>
      <c r="CM84" s="47">
        <f t="shared" si="82"/>
        <v>0</v>
      </c>
      <c r="CN84" s="47">
        <f t="shared" si="83"/>
        <v>0</v>
      </c>
      <c r="CO84" s="47">
        <f t="shared" si="84"/>
        <v>0</v>
      </c>
      <c r="CP84" s="47">
        <f t="shared" si="85"/>
        <v>0</v>
      </c>
      <c r="CQ84" s="47">
        <f t="shared" si="86"/>
        <v>0</v>
      </c>
      <c r="CR84" s="47">
        <f t="shared" si="87"/>
        <v>0</v>
      </c>
      <c r="CS84" s="47">
        <f t="shared" si="88"/>
        <v>0</v>
      </c>
      <c r="CT84" s="47">
        <f t="shared" si="89"/>
        <v>0</v>
      </c>
      <c r="CU84" s="47">
        <f t="shared" si="90"/>
        <v>0</v>
      </c>
      <c r="CV84" s="47">
        <f t="shared" si="91"/>
        <v>0</v>
      </c>
      <c r="CW84" s="47">
        <f t="shared" si="92"/>
        <v>0</v>
      </c>
      <c r="CX84" s="47">
        <f t="shared" si="93"/>
        <v>0</v>
      </c>
      <c r="CY84" s="48">
        <f t="shared" si="94"/>
        <v>0</v>
      </c>
      <c r="CZ84" s="47">
        <f t="shared" si="95"/>
        <v>0</v>
      </c>
      <c r="DA84" s="47">
        <f t="shared" si="96"/>
        <v>0</v>
      </c>
      <c r="DB84" s="46">
        <f t="shared" si="97"/>
        <v>0</v>
      </c>
      <c r="DC84" s="47">
        <f t="shared" si="98"/>
        <v>0</v>
      </c>
      <c r="DD84" s="47">
        <f t="shared" si="99"/>
        <v>0</v>
      </c>
      <c r="DE84" s="47">
        <f t="shared" si="100"/>
        <v>0</v>
      </c>
      <c r="DF84" s="47">
        <f t="shared" si="101"/>
        <v>0</v>
      </c>
      <c r="DG84" s="47">
        <f t="shared" si="102"/>
        <v>0</v>
      </c>
      <c r="DH84" s="47">
        <f t="shared" si="103"/>
        <v>0</v>
      </c>
      <c r="DI84" s="47">
        <f t="shared" si="104"/>
        <v>0</v>
      </c>
      <c r="DJ84" s="47">
        <f t="shared" si="105"/>
        <v>0</v>
      </c>
      <c r="DK84" s="47">
        <f t="shared" si="106"/>
        <v>0</v>
      </c>
      <c r="DL84" s="47">
        <f t="shared" si="107"/>
        <v>0</v>
      </c>
      <c r="DM84" s="47">
        <f t="shared" si="108"/>
        <v>0</v>
      </c>
      <c r="DN84" s="47">
        <f t="shared" si="109"/>
        <v>0</v>
      </c>
      <c r="DO84" s="47">
        <f t="shared" si="110"/>
        <v>0</v>
      </c>
      <c r="DP84" s="47">
        <f t="shared" si="111"/>
        <v>0</v>
      </c>
      <c r="DQ84" s="47">
        <f t="shared" si="112"/>
        <v>0</v>
      </c>
      <c r="DR84" s="47">
        <f t="shared" si="113"/>
        <v>0</v>
      </c>
      <c r="DS84" s="47">
        <f t="shared" si="114"/>
        <v>0</v>
      </c>
      <c r="DT84" s="47">
        <f t="shared" si="115"/>
        <v>0</v>
      </c>
      <c r="DU84" s="48">
        <f t="shared" si="116"/>
        <v>0</v>
      </c>
      <c r="DV84" s="47">
        <f t="shared" si="117"/>
        <v>0</v>
      </c>
      <c r="DW84" s="47">
        <f t="shared" si="118"/>
        <v>0</v>
      </c>
      <c r="DX84" s="46">
        <f t="shared" si="119"/>
        <v>0</v>
      </c>
      <c r="DY84" s="47">
        <f t="shared" si="120"/>
        <v>0</v>
      </c>
      <c r="DZ84" s="47">
        <f t="shared" si="121"/>
        <v>0</v>
      </c>
      <c r="EA84" s="47">
        <f t="shared" si="122"/>
        <v>0</v>
      </c>
      <c r="EB84" s="47">
        <f t="shared" si="123"/>
        <v>0</v>
      </c>
      <c r="EC84" s="47">
        <f t="shared" si="124"/>
        <v>0</v>
      </c>
      <c r="ED84" s="47">
        <f t="shared" si="125"/>
        <v>0</v>
      </c>
      <c r="EE84" s="47">
        <f t="shared" si="126"/>
        <v>0</v>
      </c>
      <c r="EF84" s="47">
        <f t="shared" si="127"/>
        <v>0</v>
      </c>
      <c r="EG84" s="47">
        <f t="shared" si="128"/>
        <v>0</v>
      </c>
      <c r="EH84" s="47">
        <f t="shared" si="129"/>
        <v>0</v>
      </c>
      <c r="EI84" s="47">
        <f t="shared" si="130"/>
        <v>0</v>
      </c>
      <c r="EJ84" s="47">
        <f t="shared" si="131"/>
        <v>0</v>
      </c>
      <c r="EK84" s="47">
        <f t="shared" si="132"/>
        <v>0</v>
      </c>
      <c r="EL84" s="47">
        <f t="shared" si="133"/>
        <v>0</v>
      </c>
      <c r="EM84" s="47">
        <f t="shared" si="134"/>
        <v>0</v>
      </c>
      <c r="EN84" s="47">
        <f t="shared" si="135"/>
        <v>0</v>
      </c>
      <c r="EO84" s="47">
        <f t="shared" si="136"/>
        <v>0</v>
      </c>
      <c r="EP84" s="47">
        <f t="shared" si="137"/>
        <v>0</v>
      </c>
      <c r="EQ84" s="48">
        <f t="shared" si="138"/>
        <v>0</v>
      </c>
      <c r="ER84" s="47">
        <f t="shared" si="139"/>
        <v>0</v>
      </c>
      <c r="ES84" s="47">
        <f t="shared" si="140"/>
        <v>0</v>
      </c>
      <c r="ET84" s="46">
        <f t="shared" si="141"/>
        <v>0</v>
      </c>
      <c r="EU84" s="47">
        <f t="shared" si="142"/>
        <v>0</v>
      </c>
      <c r="EV84" s="47">
        <f t="shared" si="143"/>
        <v>0</v>
      </c>
      <c r="EW84" s="47">
        <f t="shared" si="144"/>
        <v>0</v>
      </c>
      <c r="EX84" s="47">
        <f t="shared" si="145"/>
        <v>0</v>
      </c>
      <c r="EY84" s="47">
        <f t="shared" si="146"/>
        <v>0</v>
      </c>
      <c r="EZ84" s="47">
        <f t="shared" si="147"/>
        <v>0</v>
      </c>
      <c r="FA84" s="47">
        <f t="shared" si="148"/>
        <v>0</v>
      </c>
      <c r="FB84" s="47">
        <f t="shared" si="149"/>
        <v>0</v>
      </c>
      <c r="FC84" s="47">
        <f t="shared" si="150"/>
        <v>0</v>
      </c>
      <c r="FD84" s="47">
        <f t="shared" si="151"/>
        <v>0</v>
      </c>
      <c r="FE84" s="47">
        <f t="shared" si="152"/>
        <v>0</v>
      </c>
      <c r="FF84" s="47">
        <f t="shared" si="153"/>
        <v>0</v>
      </c>
      <c r="FG84" s="47">
        <f t="shared" si="154"/>
        <v>0</v>
      </c>
      <c r="FH84" s="47">
        <f t="shared" si="155"/>
        <v>0</v>
      </c>
      <c r="FI84" s="47">
        <f t="shared" si="156"/>
        <v>0</v>
      </c>
      <c r="FJ84" s="47">
        <f t="shared" si="157"/>
        <v>0</v>
      </c>
      <c r="FK84" s="47">
        <f t="shared" si="158"/>
        <v>0</v>
      </c>
      <c r="FL84" s="47">
        <f t="shared" si="159"/>
        <v>0</v>
      </c>
      <c r="FM84" s="48">
        <f t="shared" si="160"/>
        <v>0</v>
      </c>
      <c r="FN84" s="47">
        <f t="shared" si="161"/>
        <v>0</v>
      </c>
      <c r="FO84" s="47">
        <f t="shared" si="162"/>
        <v>0</v>
      </c>
      <c r="FP84" s="46">
        <f t="shared" si="163"/>
        <v>0</v>
      </c>
      <c r="FQ84" s="47">
        <f t="shared" si="164"/>
        <v>0</v>
      </c>
      <c r="FR84" s="47">
        <f t="shared" si="165"/>
        <v>0</v>
      </c>
      <c r="FS84" s="47">
        <f t="shared" si="166"/>
        <v>0</v>
      </c>
      <c r="FT84" s="47">
        <f t="shared" si="167"/>
        <v>0</v>
      </c>
      <c r="FU84" s="47">
        <f t="shared" si="168"/>
        <v>0</v>
      </c>
      <c r="FV84" s="47">
        <f t="shared" si="169"/>
        <v>0</v>
      </c>
      <c r="FW84" s="47">
        <f t="shared" si="170"/>
        <v>0</v>
      </c>
      <c r="FX84" s="47">
        <f t="shared" si="171"/>
        <v>0</v>
      </c>
      <c r="FY84" s="47">
        <f t="shared" si="172"/>
        <v>0</v>
      </c>
      <c r="FZ84" s="47">
        <f t="shared" si="173"/>
        <v>0</v>
      </c>
      <c r="GA84" s="47">
        <f t="shared" si="174"/>
        <v>0</v>
      </c>
      <c r="GB84" s="47">
        <f t="shared" si="175"/>
        <v>0</v>
      </c>
      <c r="GC84" s="47">
        <f t="shared" si="176"/>
        <v>0</v>
      </c>
      <c r="GD84" s="47">
        <f t="shared" si="177"/>
        <v>0</v>
      </c>
      <c r="GE84" s="47">
        <f t="shared" si="178"/>
        <v>0</v>
      </c>
      <c r="GF84" s="47">
        <f t="shared" si="179"/>
        <v>0</v>
      </c>
      <c r="GG84" s="47">
        <f t="shared" si="180"/>
        <v>0</v>
      </c>
      <c r="GH84" s="47">
        <f t="shared" si="181"/>
        <v>0</v>
      </c>
      <c r="GI84" s="48">
        <f t="shared" si="182"/>
        <v>0</v>
      </c>
      <c r="GJ84" s="47">
        <f t="shared" si="183"/>
        <v>0</v>
      </c>
      <c r="GK84" s="47">
        <f t="shared" si="184"/>
        <v>0</v>
      </c>
      <c r="GL84" s="46">
        <f t="shared" si="185"/>
        <v>0</v>
      </c>
      <c r="GM84" s="47">
        <f t="shared" si="186"/>
        <v>0</v>
      </c>
      <c r="GN84" s="47">
        <f t="shared" si="187"/>
        <v>0</v>
      </c>
      <c r="GO84" s="47">
        <f t="shared" si="188"/>
        <v>0</v>
      </c>
      <c r="GP84" s="47">
        <f t="shared" si="189"/>
        <v>0</v>
      </c>
      <c r="GQ84" s="47">
        <f t="shared" si="190"/>
        <v>0</v>
      </c>
      <c r="GR84" s="47">
        <f t="shared" si="191"/>
        <v>0</v>
      </c>
      <c r="GS84" s="47">
        <f t="shared" si="192"/>
        <v>0</v>
      </c>
      <c r="GT84" s="47">
        <f t="shared" si="193"/>
        <v>0</v>
      </c>
      <c r="GU84" s="47">
        <f t="shared" si="194"/>
        <v>0</v>
      </c>
      <c r="GV84" s="47">
        <f t="shared" si="195"/>
        <v>0</v>
      </c>
      <c r="GW84" s="47">
        <f t="shared" si="196"/>
        <v>0</v>
      </c>
      <c r="GX84" s="47">
        <f t="shared" si="197"/>
        <v>0</v>
      </c>
      <c r="GY84" s="47">
        <f t="shared" si="198"/>
        <v>0</v>
      </c>
      <c r="GZ84" s="47">
        <f t="shared" si="199"/>
        <v>0</v>
      </c>
      <c r="HA84" s="47">
        <f t="shared" si="200"/>
        <v>0</v>
      </c>
      <c r="HB84" s="47">
        <f t="shared" si="201"/>
        <v>0</v>
      </c>
      <c r="HC84" s="47">
        <f t="shared" si="202"/>
        <v>0</v>
      </c>
      <c r="HD84" s="47">
        <f t="shared" si="203"/>
        <v>0</v>
      </c>
      <c r="HE84" s="48">
        <f t="shared" si="204"/>
        <v>0</v>
      </c>
      <c r="HF84" s="47">
        <f t="shared" si="205"/>
        <v>0</v>
      </c>
      <c r="HG84" s="47">
        <f t="shared" si="206"/>
        <v>0</v>
      </c>
      <c r="HH84" s="46">
        <f t="shared" si="207"/>
        <v>0</v>
      </c>
      <c r="HI84" s="47">
        <f t="shared" si="208"/>
        <v>0</v>
      </c>
      <c r="HJ84" s="47">
        <f t="shared" si="209"/>
        <v>0</v>
      </c>
      <c r="HK84" s="47">
        <f t="shared" si="210"/>
        <v>0</v>
      </c>
      <c r="HL84" s="47">
        <f t="shared" si="211"/>
        <v>0</v>
      </c>
      <c r="HM84" s="47">
        <f t="shared" si="212"/>
        <v>0</v>
      </c>
      <c r="HN84" s="47">
        <f t="shared" si="213"/>
        <v>0</v>
      </c>
      <c r="HO84" s="47">
        <f t="shared" si="214"/>
        <v>0</v>
      </c>
      <c r="HP84" s="47">
        <f t="shared" si="215"/>
        <v>0</v>
      </c>
      <c r="HQ84" s="47">
        <f t="shared" si="216"/>
        <v>0</v>
      </c>
      <c r="HR84" s="47">
        <f t="shared" si="217"/>
        <v>0</v>
      </c>
      <c r="HS84" s="47">
        <f t="shared" si="218"/>
        <v>0</v>
      </c>
      <c r="HT84" s="47">
        <f t="shared" si="219"/>
        <v>0</v>
      </c>
      <c r="HU84" s="47">
        <f t="shared" si="220"/>
        <v>0</v>
      </c>
      <c r="HV84" s="47">
        <f t="shared" si="221"/>
        <v>0</v>
      </c>
      <c r="HW84" s="47">
        <f t="shared" si="222"/>
        <v>0</v>
      </c>
      <c r="HX84" s="47">
        <f t="shared" si="223"/>
        <v>0</v>
      </c>
      <c r="HY84" s="47">
        <f t="shared" si="224"/>
        <v>0</v>
      </c>
      <c r="HZ84" s="47">
        <f t="shared" si="225"/>
        <v>0</v>
      </c>
      <c r="IA84" s="48">
        <f t="shared" si="226"/>
        <v>0</v>
      </c>
      <c r="IB84" s="47">
        <f t="shared" si="227"/>
        <v>0</v>
      </c>
      <c r="IC84" s="47">
        <f t="shared" si="228"/>
        <v>0</v>
      </c>
      <c r="ID84" s="46">
        <f t="shared" si="229"/>
        <v>0</v>
      </c>
      <c r="IE84" s="47">
        <f t="shared" si="230"/>
        <v>0</v>
      </c>
      <c r="IF84" s="47">
        <f t="shared" si="231"/>
        <v>0</v>
      </c>
      <c r="IG84" s="47">
        <f t="shared" si="232"/>
        <v>0</v>
      </c>
      <c r="IH84" s="47">
        <f t="shared" si="233"/>
        <v>0</v>
      </c>
      <c r="II84" s="47">
        <f t="shared" si="234"/>
        <v>0</v>
      </c>
      <c r="IJ84" s="47">
        <f t="shared" si="235"/>
        <v>0</v>
      </c>
      <c r="IK84" s="47">
        <f t="shared" si="236"/>
        <v>0</v>
      </c>
      <c r="IL84" s="47">
        <f t="shared" si="237"/>
        <v>0</v>
      </c>
      <c r="IM84" s="47">
        <f t="shared" si="238"/>
        <v>0</v>
      </c>
      <c r="IN84" s="47">
        <f t="shared" si="239"/>
        <v>0</v>
      </c>
      <c r="IO84" s="47">
        <f t="shared" si="240"/>
        <v>0</v>
      </c>
      <c r="IP84" s="47">
        <f t="shared" si="241"/>
        <v>0</v>
      </c>
      <c r="IQ84" s="47">
        <f t="shared" si="242"/>
        <v>0</v>
      </c>
      <c r="IR84" s="47">
        <f t="shared" si="243"/>
        <v>0</v>
      </c>
      <c r="IS84" s="47">
        <f t="shared" si="244"/>
        <v>0</v>
      </c>
      <c r="IT84" s="47">
        <f t="shared" si="245"/>
        <v>0</v>
      </c>
      <c r="IU84" s="47">
        <f t="shared" si="246"/>
        <v>0</v>
      </c>
      <c r="IV84" s="47">
        <f t="shared" si="247"/>
        <v>0</v>
      </c>
      <c r="IW84" s="48">
        <f t="shared" si="248"/>
        <v>0</v>
      </c>
      <c r="IX84" s="47">
        <f t="shared" si="249"/>
        <v>0</v>
      </c>
      <c r="IY84" s="47">
        <f t="shared" si="250"/>
        <v>0</v>
      </c>
      <c r="IZ84" s="46">
        <f t="shared" si="251"/>
        <v>0</v>
      </c>
      <c r="JA84" s="47">
        <f t="shared" si="252"/>
        <v>0</v>
      </c>
      <c r="JB84" s="47">
        <f t="shared" si="253"/>
        <v>0</v>
      </c>
      <c r="JC84" s="47">
        <f t="shared" si="254"/>
        <v>0</v>
      </c>
      <c r="JD84" s="47">
        <f t="shared" si="255"/>
        <v>0</v>
      </c>
      <c r="JE84" s="47">
        <f t="shared" si="256"/>
        <v>0</v>
      </c>
      <c r="JF84" s="47">
        <f t="shared" si="257"/>
        <v>0</v>
      </c>
      <c r="JG84" s="47">
        <f t="shared" si="258"/>
        <v>0</v>
      </c>
      <c r="JH84" s="47">
        <f t="shared" si="259"/>
        <v>0</v>
      </c>
      <c r="JI84" s="47">
        <f t="shared" si="260"/>
        <v>0</v>
      </c>
      <c r="JJ84" s="47">
        <f t="shared" si="261"/>
        <v>0</v>
      </c>
      <c r="JK84" s="47">
        <f t="shared" si="262"/>
        <v>0</v>
      </c>
      <c r="JL84" s="47">
        <f t="shared" si="263"/>
        <v>0</v>
      </c>
      <c r="JM84" s="47">
        <f t="shared" si="264"/>
        <v>0</v>
      </c>
      <c r="JN84" s="47">
        <f t="shared" si="265"/>
        <v>0</v>
      </c>
      <c r="JO84" s="47">
        <f t="shared" si="266"/>
        <v>0</v>
      </c>
      <c r="JP84" s="47">
        <f t="shared" si="267"/>
        <v>0</v>
      </c>
      <c r="JQ84" s="47">
        <f t="shared" si="268"/>
        <v>0</v>
      </c>
      <c r="JR84" s="47">
        <f t="shared" si="269"/>
        <v>0</v>
      </c>
      <c r="JS84" s="48">
        <f t="shared" si="270"/>
        <v>0</v>
      </c>
      <c r="JT84" s="46">
        <f t="shared" si="271"/>
        <v>0</v>
      </c>
      <c r="JU84" s="48">
        <f t="shared" si="272"/>
        <v>0</v>
      </c>
    </row>
    <row r="85" spans="1:281" x14ac:dyDescent="0.25">
      <c r="A85" s="152"/>
      <c r="B85" s="386"/>
      <c r="C85" s="377"/>
      <c r="D85" s="378"/>
      <c r="E85" s="378"/>
      <c r="F85" s="378"/>
      <c r="G85" s="379"/>
      <c r="H85" s="397"/>
      <c r="I85" s="397"/>
      <c r="J85" s="97"/>
      <c r="K85" s="122">
        <f t="shared" si="278"/>
        <v>0</v>
      </c>
      <c r="L85" s="313">
        <f t="shared" si="279"/>
        <v>0</v>
      </c>
      <c r="M85" s="46">
        <f t="shared" si="280"/>
        <v>0</v>
      </c>
      <c r="N85" s="90">
        <f t="shared" si="64"/>
        <v>0</v>
      </c>
      <c r="O85" s="90">
        <f t="shared" si="65"/>
        <v>0</v>
      </c>
      <c r="P85" s="90">
        <f t="shared" si="66"/>
        <v>0</v>
      </c>
      <c r="Q85" s="90">
        <f t="shared" si="67"/>
        <v>0</v>
      </c>
      <c r="R85" s="408">
        <f t="shared" si="277"/>
        <v>1</v>
      </c>
      <c r="S85" s="46">
        <f t="shared" si="3"/>
        <v>0</v>
      </c>
      <c r="T85" s="47">
        <f t="shared" si="4"/>
        <v>0</v>
      </c>
      <c r="U85" s="47">
        <f t="shared" si="5"/>
        <v>0</v>
      </c>
      <c r="V85" s="47">
        <f t="shared" si="6"/>
        <v>0</v>
      </c>
      <c r="W85" s="47">
        <f t="shared" si="7"/>
        <v>0</v>
      </c>
      <c r="X85" s="47">
        <f t="shared" si="8"/>
        <v>0</v>
      </c>
      <c r="Y85" s="47">
        <f t="shared" si="9"/>
        <v>0</v>
      </c>
      <c r="Z85" s="47">
        <f t="shared" si="10"/>
        <v>0</v>
      </c>
      <c r="AA85" s="47">
        <f t="shared" si="11"/>
        <v>0</v>
      </c>
      <c r="AB85" s="47">
        <f t="shared" si="12"/>
        <v>0</v>
      </c>
      <c r="AC85" s="47">
        <f t="shared" si="13"/>
        <v>0</v>
      </c>
      <c r="AD85" s="47">
        <f t="shared" si="14"/>
        <v>0</v>
      </c>
      <c r="AE85" s="47">
        <f t="shared" si="15"/>
        <v>0</v>
      </c>
      <c r="AF85" s="47">
        <f t="shared" si="16"/>
        <v>0</v>
      </c>
      <c r="AG85" s="47">
        <f t="shared" si="17"/>
        <v>0</v>
      </c>
      <c r="AH85" s="47">
        <f t="shared" si="18"/>
        <v>0</v>
      </c>
      <c r="AI85" s="47">
        <f t="shared" si="19"/>
        <v>0</v>
      </c>
      <c r="AJ85" s="47">
        <f t="shared" si="20"/>
        <v>0</v>
      </c>
      <c r="AK85" s="47">
        <f t="shared" si="21"/>
        <v>0</v>
      </c>
      <c r="AL85" s="48">
        <f t="shared" si="22"/>
        <v>0</v>
      </c>
      <c r="AM85" s="47">
        <f t="shared" si="69"/>
        <v>0</v>
      </c>
      <c r="AN85" s="47">
        <f t="shared" si="70"/>
        <v>0</v>
      </c>
      <c r="AO85" s="46">
        <f t="shared" si="23"/>
        <v>0</v>
      </c>
      <c r="AP85" s="47">
        <f t="shared" si="24"/>
        <v>0</v>
      </c>
      <c r="AQ85" s="47">
        <f t="shared" si="25"/>
        <v>0</v>
      </c>
      <c r="AR85" s="47">
        <f t="shared" si="26"/>
        <v>0</v>
      </c>
      <c r="AS85" s="47">
        <f t="shared" si="27"/>
        <v>0</v>
      </c>
      <c r="AT85" s="47">
        <f t="shared" si="28"/>
        <v>0</v>
      </c>
      <c r="AU85" s="47">
        <f t="shared" si="29"/>
        <v>0</v>
      </c>
      <c r="AV85" s="47">
        <f t="shared" si="30"/>
        <v>0</v>
      </c>
      <c r="AW85" s="47">
        <f t="shared" si="31"/>
        <v>0</v>
      </c>
      <c r="AX85" s="47">
        <f t="shared" si="32"/>
        <v>0</v>
      </c>
      <c r="AY85" s="47">
        <f t="shared" si="33"/>
        <v>0</v>
      </c>
      <c r="AZ85" s="47">
        <f t="shared" si="34"/>
        <v>0</v>
      </c>
      <c r="BA85" s="47">
        <f t="shared" si="35"/>
        <v>0</v>
      </c>
      <c r="BB85" s="47">
        <f t="shared" si="36"/>
        <v>0</v>
      </c>
      <c r="BC85" s="47">
        <f t="shared" si="37"/>
        <v>0</v>
      </c>
      <c r="BD85" s="47">
        <f t="shared" si="38"/>
        <v>0</v>
      </c>
      <c r="BE85" s="47">
        <f t="shared" si="39"/>
        <v>0</v>
      </c>
      <c r="BF85" s="47">
        <f t="shared" si="40"/>
        <v>0</v>
      </c>
      <c r="BG85" s="48">
        <f t="shared" si="41"/>
        <v>0</v>
      </c>
      <c r="BH85" s="47">
        <f t="shared" si="71"/>
        <v>0</v>
      </c>
      <c r="BI85" s="47">
        <f t="shared" si="72"/>
        <v>0</v>
      </c>
      <c r="BJ85" s="46">
        <f t="shared" si="42"/>
        <v>0</v>
      </c>
      <c r="BK85" s="47">
        <f t="shared" si="43"/>
        <v>0</v>
      </c>
      <c r="BL85" s="47">
        <f t="shared" si="44"/>
        <v>0</v>
      </c>
      <c r="BM85" s="47">
        <f t="shared" si="45"/>
        <v>0</v>
      </c>
      <c r="BN85" s="47">
        <f t="shared" si="46"/>
        <v>0</v>
      </c>
      <c r="BO85" s="47">
        <f t="shared" si="47"/>
        <v>0</v>
      </c>
      <c r="BP85" s="47">
        <f t="shared" si="48"/>
        <v>0</v>
      </c>
      <c r="BQ85" s="47">
        <f t="shared" si="49"/>
        <v>0</v>
      </c>
      <c r="BR85" s="47">
        <f t="shared" si="50"/>
        <v>0</v>
      </c>
      <c r="BS85" s="47">
        <f t="shared" si="51"/>
        <v>0</v>
      </c>
      <c r="BT85" s="47">
        <f t="shared" si="52"/>
        <v>0</v>
      </c>
      <c r="BU85" s="47">
        <f t="shared" si="53"/>
        <v>0</v>
      </c>
      <c r="BV85" s="47">
        <f t="shared" si="54"/>
        <v>0</v>
      </c>
      <c r="BW85" s="47">
        <f t="shared" si="55"/>
        <v>0</v>
      </c>
      <c r="BX85" s="47">
        <f t="shared" si="56"/>
        <v>0</v>
      </c>
      <c r="BY85" s="47">
        <f t="shared" si="57"/>
        <v>0</v>
      </c>
      <c r="BZ85" s="47">
        <f t="shared" si="58"/>
        <v>0</v>
      </c>
      <c r="CA85" s="47">
        <f t="shared" si="59"/>
        <v>0</v>
      </c>
      <c r="CB85" s="47">
        <f t="shared" si="60"/>
        <v>0</v>
      </c>
      <c r="CC85" s="48">
        <f t="shared" si="61"/>
        <v>0</v>
      </c>
      <c r="CD85" s="47">
        <f t="shared" si="73"/>
        <v>0</v>
      </c>
      <c r="CE85" s="47">
        <f t="shared" si="74"/>
        <v>0</v>
      </c>
      <c r="CF85" s="46">
        <f t="shared" si="75"/>
        <v>0</v>
      </c>
      <c r="CG85" s="47">
        <f t="shared" si="76"/>
        <v>0</v>
      </c>
      <c r="CH85" s="47">
        <f t="shared" si="77"/>
        <v>0</v>
      </c>
      <c r="CI85" s="47">
        <f t="shared" si="78"/>
        <v>0</v>
      </c>
      <c r="CJ85" s="47">
        <f t="shared" si="79"/>
        <v>0</v>
      </c>
      <c r="CK85" s="47">
        <f t="shared" si="80"/>
        <v>0</v>
      </c>
      <c r="CL85" s="47">
        <f t="shared" si="81"/>
        <v>0</v>
      </c>
      <c r="CM85" s="47">
        <f t="shared" si="82"/>
        <v>0</v>
      </c>
      <c r="CN85" s="47">
        <f t="shared" si="83"/>
        <v>0</v>
      </c>
      <c r="CO85" s="47">
        <f t="shared" si="84"/>
        <v>0</v>
      </c>
      <c r="CP85" s="47">
        <f t="shared" si="85"/>
        <v>0</v>
      </c>
      <c r="CQ85" s="47">
        <f t="shared" si="86"/>
        <v>0</v>
      </c>
      <c r="CR85" s="47">
        <f t="shared" si="87"/>
        <v>0</v>
      </c>
      <c r="CS85" s="47">
        <f t="shared" si="88"/>
        <v>0</v>
      </c>
      <c r="CT85" s="47">
        <f t="shared" si="89"/>
        <v>0</v>
      </c>
      <c r="CU85" s="47">
        <f t="shared" si="90"/>
        <v>0</v>
      </c>
      <c r="CV85" s="47">
        <f t="shared" si="91"/>
        <v>0</v>
      </c>
      <c r="CW85" s="47">
        <f t="shared" si="92"/>
        <v>0</v>
      </c>
      <c r="CX85" s="47">
        <f t="shared" si="93"/>
        <v>0</v>
      </c>
      <c r="CY85" s="48">
        <f t="shared" si="94"/>
        <v>0</v>
      </c>
      <c r="CZ85" s="47">
        <f t="shared" si="95"/>
        <v>0</v>
      </c>
      <c r="DA85" s="47">
        <f t="shared" si="96"/>
        <v>0</v>
      </c>
      <c r="DB85" s="46">
        <f t="shared" si="97"/>
        <v>0</v>
      </c>
      <c r="DC85" s="47">
        <f t="shared" si="98"/>
        <v>0</v>
      </c>
      <c r="DD85" s="47">
        <f t="shared" si="99"/>
        <v>0</v>
      </c>
      <c r="DE85" s="47">
        <f t="shared" si="100"/>
        <v>0</v>
      </c>
      <c r="DF85" s="47">
        <f t="shared" si="101"/>
        <v>0</v>
      </c>
      <c r="DG85" s="47">
        <f t="shared" si="102"/>
        <v>0</v>
      </c>
      <c r="DH85" s="47">
        <f t="shared" si="103"/>
        <v>0</v>
      </c>
      <c r="DI85" s="47">
        <f t="shared" si="104"/>
        <v>0</v>
      </c>
      <c r="DJ85" s="47">
        <f t="shared" si="105"/>
        <v>0</v>
      </c>
      <c r="DK85" s="47">
        <f t="shared" si="106"/>
        <v>0</v>
      </c>
      <c r="DL85" s="47">
        <f t="shared" si="107"/>
        <v>0</v>
      </c>
      <c r="DM85" s="47">
        <f t="shared" si="108"/>
        <v>0</v>
      </c>
      <c r="DN85" s="47">
        <f t="shared" si="109"/>
        <v>0</v>
      </c>
      <c r="DO85" s="47">
        <f t="shared" si="110"/>
        <v>0</v>
      </c>
      <c r="DP85" s="47">
        <f t="shared" si="111"/>
        <v>0</v>
      </c>
      <c r="DQ85" s="47">
        <f t="shared" si="112"/>
        <v>0</v>
      </c>
      <c r="DR85" s="47">
        <f t="shared" si="113"/>
        <v>0</v>
      </c>
      <c r="DS85" s="47">
        <f t="shared" si="114"/>
        <v>0</v>
      </c>
      <c r="DT85" s="47">
        <f t="shared" si="115"/>
        <v>0</v>
      </c>
      <c r="DU85" s="48">
        <f t="shared" si="116"/>
        <v>0</v>
      </c>
      <c r="DV85" s="47">
        <f t="shared" si="117"/>
        <v>0</v>
      </c>
      <c r="DW85" s="47">
        <f t="shared" si="118"/>
        <v>0</v>
      </c>
      <c r="DX85" s="46">
        <f t="shared" si="119"/>
        <v>0</v>
      </c>
      <c r="DY85" s="47">
        <f t="shared" si="120"/>
        <v>0</v>
      </c>
      <c r="DZ85" s="47">
        <f t="shared" si="121"/>
        <v>0</v>
      </c>
      <c r="EA85" s="47">
        <f t="shared" si="122"/>
        <v>0</v>
      </c>
      <c r="EB85" s="47">
        <f t="shared" si="123"/>
        <v>0</v>
      </c>
      <c r="EC85" s="47">
        <f t="shared" si="124"/>
        <v>0</v>
      </c>
      <c r="ED85" s="47">
        <f t="shared" si="125"/>
        <v>0</v>
      </c>
      <c r="EE85" s="47">
        <f t="shared" si="126"/>
        <v>0</v>
      </c>
      <c r="EF85" s="47">
        <f t="shared" si="127"/>
        <v>0</v>
      </c>
      <c r="EG85" s="47">
        <f t="shared" si="128"/>
        <v>0</v>
      </c>
      <c r="EH85" s="47">
        <f t="shared" si="129"/>
        <v>0</v>
      </c>
      <c r="EI85" s="47">
        <f t="shared" si="130"/>
        <v>0</v>
      </c>
      <c r="EJ85" s="47">
        <f t="shared" si="131"/>
        <v>0</v>
      </c>
      <c r="EK85" s="47">
        <f t="shared" si="132"/>
        <v>0</v>
      </c>
      <c r="EL85" s="47">
        <f t="shared" si="133"/>
        <v>0</v>
      </c>
      <c r="EM85" s="47">
        <f t="shared" si="134"/>
        <v>0</v>
      </c>
      <c r="EN85" s="47">
        <f t="shared" si="135"/>
        <v>0</v>
      </c>
      <c r="EO85" s="47">
        <f t="shared" si="136"/>
        <v>0</v>
      </c>
      <c r="EP85" s="47">
        <f t="shared" si="137"/>
        <v>0</v>
      </c>
      <c r="EQ85" s="48">
        <f t="shared" si="138"/>
        <v>0</v>
      </c>
      <c r="ER85" s="47">
        <f t="shared" si="139"/>
        <v>0</v>
      </c>
      <c r="ES85" s="47">
        <f t="shared" si="140"/>
        <v>0</v>
      </c>
      <c r="ET85" s="46">
        <f t="shared" si="141"/>
        <v>0</v>
      </c>
      <c r="EU85" s="47">
        <f t="shared" si="142"/>
        <v>0</v>
      </c>
      <c r="EV85" s="47">
        <f t="shared" si="143"/>
        <v>0</v>
      </c>
      <c r="EW85" s="47">
        <f t="shared" si="144"/>
        <v>0</v>
      </c>
      <c r="EX85" s="47">
        <f t="shared" si="145"/>
        <v>0</v>
      </c>
      <c r="EY85" s="47">
        <f t="shared" si="146"/>
        <v>0</v>
      </c>
      <c r="EZ85" s="47">
        <f t="shared" si="147"/>
        <v>0</v>
      </c>
      <c r="FA85" s="47">
        <f t="shared" si="148"/>
        <v>0</v>
      </c>
      <c r="FB85" s="47">
        <f t="shared" si="149"/>
        <v>0</v>
      </c>
      <c r="FC85" s="47">
        <f t="shared" si="150"/>
        <v>0</v>
      </c>
      <c r="FD85" s="47">
        <f t="shared" si="151"/>
        <v>0</v>
      </c>
      <c r="FE85" s="47">
        <f t="shared" si="152"/>
        <v>0</v>
      </c>
      <c r="FF85" s="47">
        <f t="shared" si="153"/>
        <v>0</v>
      </c>
      <c r="FG85" s="47">
        <f t="shared" si="154"/>
        <v>0</v>
      </c>
      <c r="FH85" s="47">
        <f t="shared" si="155"/>
        <v>0</v>
      </c>
      <c r="FI85" s="47">
        <f t="shared" si="156"/>
        <v>0</v>
      </c>
      <c r="FJ85" s="47">
        <f t="shared" si="157"/>
        <v>0</v>
      </c>
      <c r="FK85" s="47">
        <f t="shared" si="158"/>
        <v>0</v>
      </c>
      <c r="FL85" s="47">
        <f t="shared" si="159"/>
        <v>0</v>
      </c>
      <c r="FM85" s="48">
        <f t="shared" si="160"/>
        <v>0</v>
      </c>
      <c r="FN85" s="47">
        <f t="shared" si="161"/>
        <v>0</v>
      </c>
      <c r="FO85" s="47">
        <f t="shared" si="162"/>
        <v>0</v>
      </c>
      <c r="FP85" s="46">
        <f t="shared" si="163"/>
        <v>0</v>
      </c>
      <c r="FQ85" s="47">
        <f t="shared" si="164"/>
        <v>0</v>
      </c>
      <c r="FR85" s="47">
        <f t="shared" si="165"/>
        <v>0</v>
      </c>
      <c r="FS85" s="47">
        <f t="shared" si="166"/>
        <v>0</v>
      </c>
      <c r="FT85" s="47">
        <f t="shared" si="167"/>
        <v>0</v>
      </c>
      <c r="FU85" s="47">
        <f t="shared" si="168"/>
        <v>0</v>
      </c>
      <c r="FV85" s="47">
        <f t="shared" si="169"/>
        <v>0</v>
      </c>
      <c r="FW85" s="47">
        <f t="shared" si="170"/>
        <v>0</v>
      </c>
      <c r="FX85" s="47">
        <f t="shared" si="171"/>
        <v>0</v>
      </c>
      <c r="FY85" s="47">
        <f t="shared" si="172"/>
        <v>0</v>
      </c>
      <c r="FZ85" s="47">
        <f t="shared" si="173"/>
        <v>0</v>
      </c>
      <c r="GA85" s="47">
        <f t="shared" si="174"/>
        <v>0</v>
      </c>
      <c r="GB85" s="47">
        <f t="shared" si="175"/>
        <v>0</v>
      </c>
      <c r="GC85" s="47">
        <f t="shared" si="176"/>
        <v>0</v>
      </c>
      <c r="GD85" s="47">
        <f t="shared" si="177"/>
        <v>0</v>
      </c>
      <c r="GE85" s="47">
        <f t="shared" si="178"/>
        <v>0</v>
      </c>
      <c r="GF85" s="47">
        <f t="shared" si="179"/>
        <v>0</v>
      </c>
      <c r="GG85" s="47">
        <f t="shared" si="180"/>
        <v>0</v>
      </c>
      <c r="GH85" s="47">
        <f t="shared" si="181"/>
        <v>0</v>
      </c>
      <c r="GI85" s="48">
        <f t="shared" si="182"/>
        <v>0</v>
      </c>
      <c r="GJ85" s="47">
        <f t="shared" si="183"/>
        <v>0</v>
      </c>
      <c r="GK85" s="47">
        <f t="shared" si="184"/>
        <v>0</v>
      </c>
      <c r="GL85" s="46">
        <f t="shared" si="185"/>
        <v>0</v>
      </c>
      <c r="GM85" s="47">
        <f t="shared" si="186"/>
        <v>0</v>
      </c>
      <c r="GN85" s="47">
        <f t="shared" si="187"/>
        <v>0</v>
      </c>
      <c r="GO85" s="47">
        <f t="shared" si="188"/>
        <v>0</v>
      </c>
      <c r="GP85" s="47">
        <f t="shared" si="189"/>
        <v>0</v>
      </c>
      <c r="GQ85" s="47">
        <f t="shared" si="190"/>
        <v>0</v>
      </c>
      <c r="GR85" s="47">
        <f t="shared" si="191"/>
        <v>0</v>
      </c>
      <c r="GS85" s="47">
        <f t="shared" si="192"/>
        <v>0</v>
      </c>
      <c r="GT85" s="47">
        <f t="shared" si="193"/>
        <v>0</v>
      </c>
      <c r="GU85" s="47">
        <f t="shared" si="194"/>
        <v>0</v>
      </c>
      <c r="GV85" s="47">
        <f t="shared" si="195"/>
        <v>0</v>
      </c>
      <c r="GW85" s="47">
        <f t="shared" si="196"/>
        <v>0</v>
      </c>
      <c r="GX85" s="47">
        <f t="shared" si="197"/>
        <v>0</v>
      </c>
      <c r="GY85" s="47">
        <f t="shared" si="198"/>
        <v>0</v>
      </c>
      <c r="GZ85" s="47">
        <f t="shared" si="199"/>
        <v>0</v>
      </c>
      <c r="HA85" s="47">
        <f t="shared" si="200"/>
        <v>0</v>
      </c>
      <c r="HB85" s="47">
        <f t="shared" si="201"/>
        <v>0</v>
      </c>
      <c r="HC85" s="47">
        <f t="shared" si="202"/>
        <v>0</v>
      </c>
      <c r="HD85" s="47">
        <f t="shared" si="203"/>
        <v>0</v>
      </c>
      <c r="HE85" s="48">
        <f t="shared" si="204"/>
        <v>0</v>
      </c>
      <c r="HF85" s="47">
        <f t="shared" si="205"/>
        <v>0</v>
      </c>
      <c r="HG85" s="47">
        <f t="shared" si="206"/>
        <v>0</v>
      </c>
      <c r="HH85" s="46">
        <f t="shared" si="207"/>
        <v>0</v>
      </c>
      <c r="HI85" s="47">
        <f t="shared" si="208"/>
        <v>0</v>
      </c>
      <c r="HJ85" s="47">
        <f t="shared" si="209"/>
        <v>0</v>
      </c>
      <c r="HK85" s="47">
        <f t="shared" si="210"/>
        <v>0</v>
      </c>
      <c r="HL85" s="47">
        <f t="shared" si="211"/>
        <v>0</v>
      </c>
      <c r="HM85" s="47">
        <f t="shared" si="212"/>
        <v>0</v>
      </c>
      <c r="HN85" s="47">
        <f t="shared" si="213"/>
        <v>0</v>
      </c>
      <c r="HO85" s="47">
        <f t="shared" si="214"/>
        <v>0</v>
      </c>
      <c r="HP85" s="47">
        <f t="shared" si="215"/>
        <v>0</v>
      </c>
      <c r="HQ85" s="47">
        <f t="shared" si="216"/>
        <v>0</v>
      </c>
      <c r="HR85" s="47">
        <f t="shared" si="217"/>
        <v>0</v>
      </c>
      <c r="HS85" s="47">
        <f t="shared" si="218"/>
        <v>0</v>
      </c>
      <c r="HT85" s="47">
        <f t="shared" si="219"/>
        <v>0</v>
      </c>
      <c r="HU85" s="47">
        <f t="shared" si="220"/>
        <v>0</v>
      </c>
      <c r="HV85" s="47">
        <f t="shared" si="221"/>
        <v>0</v>
      </c>
      <c r="HW85" s="47">
        <f t="shared" si="222"/>
        <v>0</v>
      </c>
      <c r="HX85" s="47">
        <f t="shared" si="223"/>
        <v>0</v>
      </c>
      <c r="HY85" s="47">
        <f t="shared" si="224"/>
        <v>0</v>
      </c>
      <c r="HZ85" s="47">
        <f t="shared" si="225"/>
        <v>0</v>
      </c>
      <c r="IA85" s="48">
        <f t="shared" si="226"/>
        <v>0</v>
      </c>
      <c r="IB85" s="47">
        <f t="shared" si="227"/>
        <v>0</v>
      </c>
      <c r="IC85" s="47">
        <f t="shared" si="228"/>
        <v>0</v>
      </c>
      <c r="ID85" s="46">
        <f t="shared" si="229"/>
        <v>0</v>
      </c>
      <c r="IE85" s="47">
        <f t="shared" si="230"/>
        <v>0</v>
      </c>
      <c r="IF85" s="47">
        <f t="shared" si="231"/>
        <v>0</v>
      </c>
      <c r="IG85" s="47">
        <f t="shared" si="232"/>
        <v>0</v>
      </c>
      <c r="IH85" s="47">
        <f t="shared" si="233"/>
        <v>0</v>
      </c>
      <c r="II85" s="47">
        <f t="shared" si="234"/>
        <v>0</v>
      </c>
      <c r="IJ85" s="47">
        <f t="shared" si="235"/>
        <v>0</v>
      </c>
      <c r="IK85" s="47">
        <f t="shared" si="236"/>
        <v>0</v>
      </c>
      <c r="IL85" s="47">
        <f t="shared" si="237"/>
        <v>0</v>
      </c>
      <c r="IM85" s="47">
        <f t="shared" si="238"/>
        <v>0</v>
      </c>
      <c r="IN85" s="47">
        <f t="shared" si="239"/>
        <v>0</v>
      </c>
      <c r="IO85" s="47">
        <f t="shared" si="240"/>
        <v>0</v>
      </c>
      <c r="IP85" s="47">
        <f t="shared" si="241"/>
        <v>0</v>
      </c>
      <c r="IQ85" s="47">
        <f t="shared" si="242"/>
        <v>0</v>
      </c>
      <c r="IR85" s="47">
        <f t="shared" si="243"/>
        <v>0</v>
      </c>
      <c r="IS85" s="47">
        <f t="shared" si="244"/>
        <v>0</v>
      </c>
      <c r="IT85" s="47">
        <f t="shared" si="245"/>
        <v>0</v>
      </c>
      <c r="IU85" s="47">
        <f t="shared" si="246"/>
        <v>0</v>
      </c>
      <c r="IV85" s="47">
        <f t="shared" si="247"/>
        <v>0</v>
      </c>
      <c r="IW85" s="48">
        <f t="shared" si="248"/>
        <v>0</v>
      </c>
      <c r="IX85" s="47">
        <f t="shared" si="249"/>
        <v>0</v>
      </c>
      <c r="IY85" s="47">
        <f t="shared" si="250"/>
        <v>0</v>
      </c>
      <c r="IZ85" s="46">
        <f t="shared" si="251"/>
        <v>0</v>
      </c>
      <c r="JA85" s="47">
        <f t="shared" si="252"/>
        <v>0</v>
      </c>
      <c r="JB85" s="47">
        <f t="shared" si="253"/>
        <v>0</v>
      </c>
      <c r="JC85" s="47">
        <f t="shared" si="254"/>
        <v>0</v>
      </c>
      <c r="JD85" s="47">
        <f t="shared" si="255"/>
        <v>0</v>
      </c>
      <c r="JE85" s="47">
        <f t="shared" si="256"/>
        <v>0</v>
      </c>
      <c r="JF85" s="47">
        <f t="shared" si="257"/>
        <v>0</v>
      </c>
      <c r="JG85" s="47">
        <f t="shared" si="258"/>
        <v>0</v>
      </c>
      <c r="JH85" s="47">
        <f t="shared" si="259"/>
        <v>0</v>
      </c>
      <c r="JI85" s="47">
        <f t="shared" si="260"/>
        <v>0</v>
      </c>
      <c r="JJ85" s="47">
        <f t="shared" si="261"/>
        <v>0</v>
      </c>
      <c r="JK85" s="47">
        <f t="shared" si="262"/>
        <v>0</v>
      </c>
      <c r="JL85" s="47">
        <f t="shared" si="263"/>
        <v>0</v>
      </c>
      <c r="JM85" s="47">
        <f t="shared" si="264"/>
        <v>0</v>
      </c>
      <c r="JN85" s="47">
        <f t="shared" si="265"/>
        <v>0</v>
      </c>
      <c r="JO85" s="47">
        <f t="shared" si="266"/>
        <v>0</v>
      </c>
      <c r="JP85" s="47">
        <f t="shared" si="267"/>
        <v>0</v>
      </c>
      <c r="JQ85" s="47">
        <f t="shared" si="268"/>
        <v>0</v>
      </c>
      <c r="JR85" s="47">
        <f t="shared" si="269"/>
        <v>0</v>
      </c>
      <c r="JS85" s="48">
        <f t="shared" si="270"/>
        <v>0</v>
      </c>
      <c r="JT85" s="46">
        <f t="shared" si="271"/>
        <v>0</v>
      </c>
      <c r="JU85" s="48">
        <f t="shared" si="272"/>
        <v>0</v>
      </c>
    </row>
    <row r="86" spans="1:281" x14ac:dyDescent="0.25">
      <c r="A86" s="152"/>
      <c r="B86" s="386"/>
      <c r="C86" s="377"/>
      <c r="D86" s="378"/>
      <c r="E86" s="378"/>
      <c r="F86" s="378"/>
      <c r="G86" s="379"/>
      <c r="H86" s="397"/>
      <c r="I86" s="397"/>
      <c r="J86" s="97"/>
      <c r="K86" s="122">
        <f t="shared" ref="K86:K94" si="281">IF(OR(H86="Ass",H86="int",H86="ImF",H86="liv"),0,J86-J86/1.095)</f>
        <v>0</v>
      </c>
      <c r="L86" s="313">
        <f t="shared" ref="L86:L94" si="282">IF(OR(H86="Ass",H86="int",H86="ImF"),0,(J86-K86)/1.05*0.05)</f>
        <v>0</v>
      </c>
      <c r="M86" s="46">
        <f t="shared" ref="M86:M94" si="283">J86-K86-L86</f>
        <v>0</v>
      </c>
      <c r="N86" s="90">
        <f t="shared" si="64"/>
        <v>0</v>
      </c>
      <c r="O86" s="90">
        <f t="shared" si="65"/>
        <v>0</v>
      </c>
      <c r="P86" s="90">
        <f t="shared" si="66"/>
        <v>0</v>
      </c>
      <c r="Q86" s="90">
        <f t="shared" si="67"/>
        <v>0</v>
      </c>
      <c r="R86" s="408">
        <f t="shared" si="277"/>
        <v>1</v>
      </c>
      <c r="S86" s="46">
        <f t="shared" si="3"/>
        <v>0</v>
      </c>
      <c r="T86" s="47">
        <f t="shared" si="4"/>
        <v>0</v>
      </c>
      <c r="U86" s="47">
        <f t="shared" si="5"/>
        <v>0</v>
      </c>
      <c r="V86" s="47">
        <f t="shared" si="6"/>
        <v>0</v>
      </c>
      <c r="W86" s="47">
        <f t="shared" si="7"/>
        <v>0</v>
      </c>
      <c r="X86" s="47">
        <f t="shared" si="8"/>
        <v>0</v>
      </c>
      <c r="Y86" s="47">
        <f t="shared" si="9"/>
        <v>0</v>
      </c>
      <c r="Z86" s="47">
        <f t="shared" si="10"/>
        <v>0</v>
      </c>
      <c r="AA86" s="47">
        <f t="shared" si="11"/>
        <v>0</v>
      </c>
      <c r="AB86" s="47">
        <f t="shared" si="12"/>
        <v>0</v>
      </c>
      <c r="AC86" s="47">
        <f t="shared" si="13"/>
        <v>0</v>
      </c>
      <c r="AD86" s="47">
        <f t="shared" si="14"/>
        <v>0</v>
      </c>
      <c r="AE86" s="47">
        <f t="shared" si="15"/>
        <v>0</v>
      </c>
      <c r="AF86" s="47">
        <f t="shared" si="16"/>
        <v>0</v>
      </c>
      <c r="AG86" s="47">
        <f t="shared" si="17"/>
        <v>0</v>
      </c>
      <c r="AH86" s="47">
        <f t="shared" si="18"/>
        <v>0</v>
      </c>
      <c r="AI86" s="47">
        <f t="shared" si="19"/>
        <v>0</v>
      </c>
      <c r="AJ86" s="47">
        <f t="shared" si="20"/>
        <v>0</v>
      </c>
      <c r="AK86" s="47">
        <f t="shared" si="21"/>
        <v>0</v>
      </c>
      <c r="AL86" s="48">
        <f t="shared" si="22"/>
        <v>0</v>
      </c>
      <c r="AM86" s="47">
        <f t="shared" si="69"/>
        <v>0</v>
      </c>
      <c r="AN86" s="47">
        <f t="shared" si="70"/>
        <v>0</v>
      </c>
      <c r="AO86" s="46">
        <f t="shared" si="23"/>
        <v>0</v>
      </c>
      <c r="AP86" s="47">
        <f t="shared" si="24"/>
        <v>0</v>
      </c>
      <c r="AQ86" s="47">
        <f t="shared" si="25"/>
        <v>0</v>
      </c>
      <c r="AR86" s="47">
        <f t="shared" si="26"/>
        <v>0</v>
      </c>
      <c r="AS86" s="47">
        <f t="shared" si="27"/>
        <v>0</v>
      </c>
      <c r="AT86" s="47">
        <f t="shared" si="28"/>
        <v>0</v>
      </c>
      <c r="AU86" s="47">
        <f t="shared" si="29"/>
        <v>0</v>
      </c>
      <c r="AV86" s="47">
        <f t="shared" si="30"/>
        <v>0</v>
      </c>
      <c r="AW86" s="47">
        <f t="shared" si="31"/>
        <v>0</v>
      </c>
      <c r="AX86" s="47">
        <f t="shared" si="32"/>
        <v>0</v>
      </c>
      <c r="AY86" s="47">
        <f t="shared" si="33"/>
        <v>0</v>
      </c>
      <c r="AZ86" s="47">
        <f t="shared" si="34"/>
        <v>0</v>
      </c>
      <c r="BA86" s="47">
        <f t="shared" si="35"/>
        <v>0</v>
      </c>
      <c r="BB86" s="47">
        <f t="shared" si="36"/>
        <v>0</v>
      </c>
      <c r="BC86" s="47">
        <f t="shared" si="37"/>
        <v>0</v>
      </c>
      <c r="BD86" s="47">
        <f t="shared" si="38"/>
        <v>0</v>
      </c>
      <c r="BE86" s="47">
        <f t="shared" si="39"/>
        <v>0</v>
      </c>
      <c r="BF86" s="47">
        <f t="shared" si="40"/>
        <v>0</v>
      </c>
      <c r="BG86" s="48">
        <f t="shared" si="41"/>
        <v>0</v>
      </c>
      <c r="BH86" s="47">
        <f t="shared" si="71"/>
        <v>0</v>
      </c>
      <c r="BI86" s="47">
        <f t="shared" si="72"/>
        <v>0</v>
      </c>
      <c r="BJ86" s="46">
        <f t="shared" si="42"/>
        <v>0</v>
      </c>
      <c r="BK86" s="47">
        <f t="shared" si="43"/>
        <v>0</v>
      </c>
      <c r="BL86" s="47">
        <f t="shared" si="44"/>
        <v>0</v>
      </c>
      <c r="BM86" s="47">
        <f t="shared" si="45"/>
        <v>0</v>
      </c>
      <c r="BN86" s="47">
        <f t="shared" si="46"/>
        <v>0</v>
      </c>
      <c r="BO86" s="47">
        <f t="shared" si="47"/>
        <v>0</v>
      </c>
      <c r="BP86" s="47">
        <f t="shared" si="48"/>
        <v>0</v>
      </c>
      <c r="BQ86" s="47">
        <f t="shared" si="49"/>
        <v>0</v>
      </c>
      <c r="BR86" s="47">
        <f t="shared" si="50"/>
        <v>0</v>
      </c>
      <c r="BS86" s="47">
        <f t="shared" si="51"/>
        <v>0</v>
      </c>
      <c r="BT86" s="47">
        <f t="shared" si="52"/>
        <v>0</v>
      </c>
      <c r="BU86" s="47">
        <f t="shared" si="53"/>
        <v>0</v>
      </c>
      <c r="BV86" s="47">
        <f t="shared" si="54"/>
        <v>0</v>
      </c>
      <c r="BW86" s="47">
        <f t="shared" si="55"/>
        <v>0</v>
      </c>
      <c r="BX86" s="47">
        <f t="shared" si="56"/>
        <v>0</v>
      </c>
      <c r="BY86" s="47">
        <f t="shared" si="57"/>
        <v>0</v>
      </c>
      <c r="BZ86" s="47">
        <f t="shared" si="58"/>
        <v>0</v>
      </c>
      <c r="CA86" s="47">
        <f t="shared" si="59"/>
        <v>0</v>
      </c>
      <c r="CB86" s="47">
        <f t="shared" si="60"/>
        <v>0</v>
      </c>
      <c r="CC86" s="48">
        <f t="shared" si="61"/>
        <v>0</v>
      </c>
      <c r="CD86" s="47">
        <f t="shared" si="73"/>
        <v>0</v>
      </c>
      <c r="CE86" s="47">
        <f t="shared" si="74"/>
        <v>0</v>
      </c>
      <c r="CF86" s="46">
        <f t="shared" si="75"/>
        <v>0</v>
      </c>
      <c r="CG86" s="47">
        <f t="shared" si="76"/>
        <v>0</v>
      </c>
      <c r="CH86" s="47">
        <f t="shared" si="77"/>
        <v>0</v>
      </c>
      <c r="CI86" s="47">
        <f t="shared" si="78"/>
        <v>0</v>
      </c>
      <c r="CJ86" s="47">
        <f t="shared" si="79"/>
        <v>0</v>
      </c>
      <c r="CK86" s="47">
        <f t="shared" si="80"/>
        <v>0</v>
      </c>
      <c r="CL86" s="47">
        <f t="shared" si="81"/>
        <v>0</v>
      </c>
      <c r="CM86" s="47">
        <f t="shared" si="82"/>
        <v>0</v>
      </c>
      <c r="CN86" s="47">
        <f t="shared" si="83"/>
        <v>0</v>
      </c>
      <c r="CO86" s="47">
        <f t="shared" si="84"/>
        <v>0</v>
      </c>
      <c r="CP86" s="47">
        <f t="shared" si="85"/>
        <v>0</v>
      </c>
      <c r="CQ86" s="47">
        <f t="shared" si="86"/>
        <v>0</v>
      </c>
      <c r="CR86" s="47">
        <f t="shared" si="87"/>
        <v>0</v>
      </c>
      <c r="CS86" s="47">
        <f t="shared" si="88"/>
        <v>0</v>
      </c>
      <c r="CT86" s="47">
        <f t="shared" si="89"/>
        <v>0</v>
      </c>
      <c r="CU86" s="47">
        <f t="shared" si="90"/>
        <v>0</v>
      </c>
      <c r="CV86" s="47">
        <f t="shared" si="91"/>
        <v>0</v>
      </c>
      <c r="CW86" s="47">
        <f t="shared" si="92"/>
        <v>0</v>
      </c>
      <c r="CX86" s="47">
        <f t="shared" si="93"/>
        <v>0</v>
      </c>
      <c r="CY86" s="48">
        <f t="shared" si="94"/>
        <v>0</v>
      </c>
      <c r="CZ86" s="47">
        <f t="shared" si="95"/>
        <v>0</v>
      </c>
      <c r="DA86" s="47">
        <f t="shared" si="96"/>
        <v>0</v>
      </c>
      <c r="DB86" s="46">
        <f t="shared" si="97"/>
        <v>0</v>
      </c>
      <c r="DC86" s="47">
        <f t="shared" si="98"/>
        <v>0</v>
      </c>
      <c r="DD86" s="47">
        <f t="shared" si="99"/>
        <v>0</v>
      </c>
      <c r="DE86" s="47">
        <f t="shared" si="100"/>
        <v>0</v>
      </c>
      <c r="DF86" s="47">
        <f t="shared" si="101"/>
        <v>0</v>
      </c>
      <c r="DG86" s="47">
        <f t="shared" si="102"/>
        <v>0</v>
      </c>
      <c r="DH86" s="47">
        <f t="shared" si="103"/>
        <v>0</v>
      </c>
      <c r="DI86" s="47">
        <f t="shared" si="104"/>
        <v>0</v>
      </c>
      <c r="DJ86" s="47">
        <f t="shared" si="105"/>
        <v>0</v>
      </c>
      <c r="DK86" s="47">
        <f t="shared" si="106"/>
        <v>0</v>
      </c>
      <c r="DL86" s="47">
        <f t="shared" si="107"/>
        <v>0</v>
      </c>
      <c r="DM86" s="47">
        <f t="shared" si="108"/>
        <v>0</v>
      </c>
      <c r="DN86" s="47">
        <f t="shared" si="109"/>
        <v>0</v>
      </c>
      <c r="DO86" s="47">
        <f t="shared" si="110"/>
        <v>0</v>
      </c>
      <c r="DP86" s="47">
        <f t="shared" si="111"/>
        <v>0</v>
      </c>
      <c r="DQ86" s="47">
        <f t="shared" si="112"/>
        <v>0</v>
      </c>
      <c r="DR86" s="47">
        <f t="shared" si="113"/>
        <v>0</v>
      </c>
      <c r="DS86" s="47">
        <f t="shared" si="114"/>
        <v>0</v>
      </c>
      <c r="DT86" s="47">
        <f t="shared" si="115"/>
        <v>0</v>
      </c>
      <c r="DU86" s="48">
        <f t="shared" si="116"/>
        <v>0</v>
      </c>
      <c r="DV86" s="47">
        <f t="shared" si="117"/>
        <v>0</v>
      </c>
      <c r="DW86" s="47">
        <f t="shared" si="118"/>
        <v>0</v>
      </c>
      <c r="DX86" s="46">
        <f t="shared" si="119"/>
        <v>0</v>
      </c>
      <c r="DY86" s="47">
        <f t="shared" si="120"/>
        <v>0</v>
      </c>
      <c r="DZ86" s="47">
        <f t="shared" si="121"/>
        <v>0</v>
      </c>
      <c r="EA86" s="47">
        <f t="shared" si="122"/>
        <v>0</v>
      </c>
      <c r="EB86" s="47">
        <f t="shared" si="123"/>
        <v>0</v>
      </c>
      <c r="EC86" s="47">
        <f t="shared" si="124"/>
        <v>0</v>
      </c>
      <c r="ED86" s="47">
        <f t="shared" si="125"/>
        <v>0</v>
      </c>
      <c r="EE86" s="47">
        <f t="shared" si="126"/>
        <v>0</v>
      </c>
      <c r="EF86" s="47">
        <f t="shared" si="127"/>
        <v>0</v>
      </c>
      <c r="EG86" s="47">
        <f t="shared" si="128"/>
        <v>0</v>
      </c>
      <c r="EH86" s="47">
        <f t="shared" si="129"/>
        <v>0</v>
      </c>
      <c r="EI86" s="47">
        <f t="shared" si="130"/>
        <v>0</v>
      </c>
      <c r="EJ86" s="47">
        <f t="shared" si="131"/>
        <v>0</v>
      </c>
      <c r="EK86" s="47">
        <f t="shared" si="132"/>
        <v>0</v>
      </c>
      <c r="EL86" s="47">
        <f t="shared" si="133"/>
        <v>0</v>
      </c>
      <c r="EM86" s="47">
        <f t="shared" si="134"/>
        <v>0</v>
      </c>
      <c r="EN86" s="47">
        <f t="shared" si="135"/>
        <v>0</v>
      </c>
      <c r="EO86" s="47">
        <f t="shared" si="136"/>
        <v>0</v>
      </c>
      <c r="EP86" s="47">
        <f t="shared" si="137"/>
        <v>0</v>
      </c>
      <c r="EQ86" s="48">
        <f t="shared" si="138"/>
        <v>0</v>
      </c>
      <c r="ER86" s="47">
        <f t="shared" si="139"/>
        <v>0</v>
      </c>
      <c r="ES86" s="47">
        <f t="shared" si="140"/>
        <v>0</v>
      </c>
      <c r="ET86" s="46">
        <f t="shared" si="141"/>
        <v>0</v>
      </c>
      <c r="EU86" s="47">
        <f t="shared" si="142"/>
        <v>0</v>
      </c>
      <c r="EV86" s="47">
        <f t="shared" si="143"/>
        <v>0</v>
      </c>
      <c r="EW86" s="47">
        <f t="shared" si="144"/>
        <v>0</v>
      </c>
      <c r="EX86" s="47">
        <f t="shared" si="145"/>
        <v>0</v>
      </c>
      <c r="EY86" s="47">
        <f t="shared" si="146"/>
        <v>0</v>
      </c>
      <c r="EZ86" s="47">
        <f t="shared" si="147"/>
        <v>0</v>
      </c>
      <c r="FA86" s="47">
        <f t="shared" si="148"/>
        <v>0</v>
      </c>
      <c r="FB86" s="47">
        <f t="shared" si="149"/>
        <v>0</v>
      </c>
      <c r="FC86" s="47">
        <f t="shared" si="150"/>
        <v>0</v>
      </c>
      <c r="FD86" s="47">
        <f t="shared" si="151"/>
        <v>0</v>
      </c>
      <c r="FE86" s="47">
        <f t="shared" si="152"/>
        <v>0</v>
      </c>
      <c r="FF86" s="47">
        <f t="shared" si="153"/>
        <v>0</v>
      </c>
      <c r="FG86" s="47">
        <f t="shared" si="154"/>
        <v>0</v>
      </c>
      <c r="FH86" s="47">
        <f t="shared" si="155"/>
        <v>0</v>
      </c>
      <c r="FI86" s="47">
        <f t="shared" si="156"/>
        <v>0</v>
      </c>
      <c r="FJ86" s="47">
        <f t="shared" si="157"/>
        <v>0</v>
      </c>
      <c r="FK86" s="47">
        <f t="shared" si="158"/>
        <v>0</v>
      </c>
      <c r="FL86" s="47">
        <f t="shared" si="159"/>
        <v>0</v>
      </c>
      <c r="FM86" s="48">
        <f t="shared" si="160"/>
        <v>0</v>
      </c>
      <c r="FN86" s="47">
        <f t="shared" si="161"/>
        <v>0</v>
      </c>
      <c r="FO86" s="47">
        <f t="shared" si="162"/>
        <v>0</v>
      </c>
      <c r="FP86" s="46">
        <f t="shared" si="163"/>
        <v>0</v>
      </c>
      <c r="FQ86" s="47">
        <f t="shared" si="164"/>
        <v>0</v>
      </c>
      <c r="FR86" s="47">
        <f t="shared" si="165"/>
        <v>0</v>
      </c>
      <c r="FS86" s="47">
        <f t="shared" si="166"/>
        <v>0</v>
      </c>
      <c r="FT86" s="47">
        <f t="shared" si="167"/>
        <v>0</v>
      </c>
      <c r="FU86" s="47">
        <f t="shared" si="168"/>
        <v>0</v>
      </c>
      <c r="FV86" s="47">
        <f t="shared" si="169"/>
        <v>0</v>
      </c>
      <c r="FW86" s="47">
        <f t="shared" si="170"/>
        <v>0</v>
      </c>
      <c r="FX86" s="47">
        <f t="shared" si="171"/>
        <v>0</v>
      </c>
      <c r="FY86" s="47">
        <f t="shared" si="172"/>
        <v>0</v>
      </c>
      <c r="FZ86" s="47">
        <f t="shared" si="173"/>
        <v>0</v>
      </c>
      <c r="GA86" s="47">
        <f t="shared" si="174"/>
        <v>0</v>
      </c>
      <c r="GB86" s="47">
        <f t="shared" si="175"/>
        <v>0</v>
      </c>
      <c r="GC86" s="47">
        <f t="shared" si="176"/>
        <v>0</v>
      </c>
      <c r="GD86" s="47">
        <f t="shared" si="177"/>
        <v>0</v>
      </c>
      <c r="GE86" s="47">
        <f t="shared" si="178"/>
        <v>0</v>
      </c>
      <c r="GF86" s="47">
        <f t="shared" si="179"/>
        <v>0</v>
      </c>
      <c r="GG86" s="47">
        <f t="shared" si="180"/>
        <v>0</v>
      </c>
      <c r="GH86" s="47">
        <f t="shared" si="181"/>
        <v>0</v>
      </c>
      <c r="GI86" s="48">
        <f t="shared" si="182"/>
        <v>0</v>
      </c>
      <c r="GJ86" s="47">
        <f t="shared" si="183"/>
        <v>0</v>
      </c>
      <c r="GK86" s="47">
        <f t="shared" si="184"/>
        <v>0</v>
      </c>
      <c r="GL86" s="46">
        <f t="shared" si="185"/>
        <v>0</v>
      </c>
      <c r="GM86" s="47">
        <f t="shared" si="186"/>
        <v>0</v>
      </c>
      <c r="GN86" s="47">
        <f t="shared" si="187"/>
        <v>0</v>
      </c>
      <c r="GO86" s="47">
        <f t="shared" si="188"/>
        <v>0</v>
      </c>
      <c r="GP86" s="47">
        <f t="shared" si="189"/>
        <v>0</v>
      </c>
      <c r="GQ86" s="47">
        <f t="shared" si="190"/>
        <v>0</v>
      </c>
      <c r="GR86" s="47">
        <f t="shared" si="191"/>
        <v>0</v>
      </c>
      <c r="GS86" s="47">
        <f t="shared" si="192"/>
        <v>0</v>
      </c>
      <c r="GT86" s="47">
        <f t="shared" si="193"/>
        <v>0</v>
      </c>
      <c r="GU86" s="47">
        <f t="shared" si="194"/>
        <v>0</v>
      </c>
      <c r="GV86" s="47">
        <f t="shared" si="195"/>
        <v>0</v>
      </c>
      <c r="GW86" s="47">
        <f t="shared" si="196"/>
        <v>0</v>
      </c>
      <c r="GX86" s="47">
        <f t="shared" si="197"/>
        <v>0</v>
      </c>
      <c r="GY86" s="47">
        <f t="shared" si="198"/>
        <v>0</v>
      </c>
      <c r="GZ86" s="47">
        <f t="shared" si="199"/>
        <v>0</v>
      </c>
      <c r="HA86" s="47">
        <f t="shared" si="200"/>
        <v>0</v>
      </c>
      <c r="HB86" s="47">
        <f t="shared" si="201"/>
        <v>0</v>
      </c>
      <c r="HC86" s="47">
        <f t="shared" si="202"/>
        <v>0</v>
      </c>
      <c r="HD86" s="47">
        <f t="shared" si="203"/>
        <v>0</v>
      </c>
      <c r="HE86" s="48">
        <f t="shared" si="204"/>
        <v>0</v>
      </c>
      <c r="HF86" s="47">
        <f t="shared" si="205"/>
        <v>0</v>
      </c>
      <c r="HG86" s="47">
        <f t="shared" si="206"/>
        <v>0</v>
      </c>
      <c r="HH86" s="46">
        <f t="shared" si="207"/>
        <v>0</v>
      </c>
      <c r="HI86" s="47">
        <f t="shared" si="208"/>
        <v>0</v>
      </c>
      <c r="HJ86" s="47">
        <f t="shared" si="209"/>
        <v>0</v>
      </c>
      <c r="HK86" s="47">
        <f t="shared" si="210"/>
        <v>0</v>
      </c>
      <c r="HL86" s="47">
        <f t="shared" si="211"/>
        <v>0</v>
      </c>
      <c r="HM86" s="47">
        <f t="shared" si="212"/>
        <v>0</v>
      </c>
      <c r="HN86" s="47">
        <f t="shared" si="213"/>
        <v>0</v>
      </c>
      <c r="HO86" s="47">
        <f t="shared" si="214"/>
        <v>0</v>
      </c>
      <c r="HP86" s="47">
        <f t="shared" si="215"/>
        <v>0</v>
      </c>
      <c r="HQ86" s="47">
        <f t="shared" si="216"/>
        <v>0</v>
      </c>
      <c r="HR86" s="47">
        <f t="shared" si="217"/>
        <v>0</v>
      </c>
      <c r="HS86" s="47">
        <f t="shared" si="218"/>
        <v>0</v>
      </c>
      <c r="HT86" s="47">
        <f t="shared" si="219"/>
        <v>0</v>
      </c>
      <c r="HU86" s="47">
        <f t="shared" si="220"/>
        <v>0</v>
      </c>
      <c r="HV86" s="47">
        <f t="shared" si="221"/>
        <v>0</v>
      </c>
      <c r="HW86" s="47">
        <f t="shared" si="222"/>
        <v>0</v>
      </c>
      <c r="HX86" s="47">
        <f t="shared" si="223"/>
        <v>0</v>
      </c>
      <c r="HY86" s="47">
        <f t="shared" si="224"/>
        <v>0</v>
      </c>
      <c r="HZ86" s="47">
        <f t="shared" si="225"/>
        <v>0</v>
      </c>
      <c r="IA86" s="48">
        <f t="shared" si="226"/>
        <v>0</v>
      </c>
      <c r="IB86" s="47">
        <f t="shared" si="227"/>
        <v>0</v>
      </c>
      <c r="IC86" s="47">
        <f t="shared" si="228"/>
        <v>0</v>
      </c>
      <c r="ID86" s="46">
        <f t="shared" si="229"/>
        <v>0</v>
      </c>
      <c r="IE86" s="47">
        <f t="shared" si="230"/>
        <v>0</v>
      </c>
      <c r="IF86" s="47">
        <f t="shared" si="231"/>
        <v>0</v>
      </c>
      <c r="IG86" s="47">
        <f t="shared" si="232"/>
        <v>0</v>
      </c>
      <c r="IH86" s="47">
        <f t="shared" si="233"/>
        <v>0</v>
      </c>
      <c r="II86" s="47">
        <f t="shared" si="234"/>
        <v>0</v>
      </c>
      <c r="IJ86" s="47">
        <f t="shared" si="235"/>
        <v>0</v>
      </c>
      <c r="IK86" s="47">
        <f t="shared" si="236"/>
        <v>0</v>
      </c>
      <c r="IL86" s="47">
        <f t="shared" si="237"/>
        <v>0</v>
      </c>
      <c r="IM86" s="47">
        <f t="shared" si="238"/>
        <v>0</v>
      </c>
      <c r="IN86" s="47">
        <f t="shared" si="239"/>
        <v>0</v>
      </c>
      <c r="IO86" s="47">
        <f t="shared" si="240"/>
        <v>0</v>
      </c>
      <c r="IP86" s="47">
        <f t="shared" si="241"/>
        <v>0</v>
      </c>
      <c r="IQ86" s="47">
        <f t="shared" si="242"/>
        <v>0</v>
      </c>
      <c r="IR86" s="47">
        <f t="shared" si="243"/>
        <v>0</v>
      </c>
      <c r="IS86" s="47">
        <f t="shared" si="244"/>
        <v>0</v>
      </c>
      <c r="IT86" s="47">
        <f t="shared" si="245"/>
        <v>0</v>
      </c>
      <c r="IU86" s="47">
        <f t="shared" si="246"/>
        <v>0</v>
      </c>
      <c r="IV86" s="47">
        <f t="shared" si="247"/>
        <v>0</v>
      </c>
      <c r="IW86" s="48">
        <f t="shared" si="248"/>
        <v>0</v>
      </c>
      <c r="IX86" s="47">
        <f t="shared" si="249"/>
        <v>0</v>
      </c>
      <c r="IY86" s="47">
        <f t="shared" si="250"/>
        <v>0</v>
      </c>
      <c r="IZ86" s="46">
        <f t="shared" si="251"/>
        <v>0</v>
      </c>
      <c r="JA86" s="47">
        <f t="shared" si="252"/>
        <v>0</v>
      </c>
      <c r="JB86" s="47">
        <f t="shared" si="253"/>
        <v>0</v>
      </c>
      <c r="JC86" s="47">
        <f t="shared" si="254"/>
        <v>0</v>
      </c>
      <c r="JD86" s="47">
        <f t="shared" si="255"/>
        <v>0</v>
      </c>
      <c r="JE86" s="47">
        <f t="shared" si="256"/>
        <v>0</v>
      </c>
      <c r="JF86" s="47">
        <f t="shared" si="257"/>
        <v>0</v>
      </c>
      <c r="JG86" s="47">
        <f t="shared" si="258"/>
        <v>0</v>
      </c>
      <c r="JH86" s="47">
        <f t="shared" si="259"/>
        <v>0</v>
      </c>
      <c r="JI86" s="47">
        <f t="shared" si="260"/>
        <v>0</v>
      </c>
      <c r="JJ86" s="47">
        <f t="shared" si="261"/>
        <v>0</v>
      </c>
      <c r="JK86" s="47">
        <f t="shared" si="262"/>
        <v>0</v>
      </c>
      <c r="JL86" s="47">
        <f t="shared" si="263"/>
        <v>0</v>
      </c>
      <c r="JM86" s="47">
        <f t="shared" si="264"/>
        <v>0</v>
      </c>
      <c r="JN86" s="47">
        <f t="shared" si="265"/>
        <v>0</v>
      </c>
      <c r="JO86" s="47">
        <f t="shared" si="266"/>
        <v>0</v>
      </c>
      <c r="JP86" s="47">
        <f t="shared" si="267"/>
        <v>0</v>
      </c>
      <c r="JQ86" s="47">
        <f t="shared" si="268"/>
        <v>0</v>
      </c>
      <c r="JR86" s="47">
        <f t="shared" si="269"/>
        <v>0</v>
      </c>
      <c r="JS86" s="48">
        <f t="shared" si="270"/>
        <v>0</v>
      </c>
      <c r="JT86" s="46">
        <f t="shared" si="271"/>
        <v>0</v>
      </c>
      <c r="JU86" s="48">
        <f t="shared" si="272"/>
        <v>0</v>
      </c>
    </row>
    <row r="87" spans="1:281" x14ac:dyDescent="0.25">
      <c r="A87" s="152"/>
      <c r="B87" s="386"/>
      <c r="C87" s="377"/>
      <c r="D87" s="378"/>
      <c r="E87" s="378"/>
      <c r="F87" s="378"/>
      <c r="G87" s="379"/>
      <c r="H87" s="397"/>
      <c r="I87" s="397"/>
      <c r="J87" s="97"/>
      <c r="K87" s="122">
        <f t="shared" si="281"/>
        <v>0</v>
      </c>
      <c r="L87" s="313">
        <f t="shared" si="282"/>
        <v>0</v>
      </c>
      <c r="M87" s="46">
        <f t="shared" si="283"/>
        <v>0</v>
      </c>
      <c r="N87" s="90">
        <f t="shared" si="64"/>
        <v>0</v>
      </c>
      <c r="O87" s="90">
        <f t="shared" si="65"/>
        <v>0</v>
      </c>
      <c r="P87" s="90">
        <f t="shared" si="66"/>
        <v>0</v>
      </c>
      <c r="Q87" s="90">
        <f t="shared" si="67"/>
        <v>0</v>
      </c>
      <c r="R87" s="408">
        <f t="shared" si="277"/>
        <v>1</v>
      </c>
      <c r="S87" s="46">
        <f t="shared" si="3"/>
        <v>0</v>
      </c>
      <c r="T87" s="47">
        <f t="shared" si="4"/>
        <v>0</v>
      </c>
      <c r="U87" s="47">
        <f t="shared" si="5"/>
        <v>0</v>
      </c>
      <c r="V87" s="47">
        <f t="shared" si="6"/>
        <v>0</v>
      </c>
      <c r="W87" s="47">
        <f t="shared" si="7"/>
        <v>0</v>
      </c>
      <c r="X87" s="47">
        <f t="shared" si="8"/>
        <v>0</v>
      </c>
      <c r="Y87" s="47">
        <f t="shared" si="9"/>
        <v>0</v>
      </c>
      <c r="Z87" s="47">
        <f t="shared" si="10"/>
        <v>0</v>
      </c>
      <c r="AA87" s="47">
        <f t="shared" si="11"/>
        <v>0</v>
      </c>
      <c r="AB87" s="47">
        <f t="shared" si="12"/>
        <v>0</v>
      </c>
      <c r="AC87" s="47">
        <f t="shared" si="13"/>
        <v>0</v>
      </c>
      <c r="AD87" s="47">
        <f t="shared" si="14"/>
        <v>0</v>
      </c>
      <c r="AE87" s="47">
        <f t="shared" si="15"/>
        <v>0</v>
      </c>
      <c r="AF87" s="47">
        <f t="shared" si="16"/>
        <v>0</v>
      </c>
      <c r="AG87" s="47">
        <f t="shared" si="17"/>
        <v>0</v>
      </c>
      <c r="AH87" s="47">
        <f t="shared" si="18"/>
        <v>0</v>
      </c>
      <c r="AI87" s="47">
        <f t="shared" si="19"/>
        <v>0</v>
      </c>
      <c r="AJ87" s="47">
        <f t="shared" si="20"/>
        <v>0</v>
      </c>
      <c r="AK87" s="47">
        <f t="shared" si="21"/>
        <v>0</v>
      </c>
      <c r="AL87" s="48">
        <f t="shared" si="22"/>
        <v>0</v>
      </c>
      <c r="AM87" s="47">
        <f t="shared" si="69"/>
        <v>0</v>
      </c>
      <c r="AN87" s="47">
        <f t="shared" si="70"/>
        <v>0</v>
      </c>
      <c r="AO87" s="46">
        <f t="shared" si="23"/>
        <v>0</v>
      </c>
      <c r="AP87" s="47">
        <f t="shared" si="24"/>
        <v>0</v>
      </c>
      <c r="AQ87" s="47">
        <f t="shared" si="25"/>
        <v>0</v>
      </c>
      <c r="AR87" s="47">
        <f t="shared" si="26"/>
        <v>0</v>
      </c>
      <c r="AS87" s="47">
        <f t="shared" si="27"/>
        <v>0</v>
      </c>
      <c r="AT87" s="47">
        <f t="shared" si="28"/>
        <v>0</v>
      </c>
      <c r="AU87" s="47">
        <f t="shared" si="29"/>
        <v>0</v>
      </c>
      <c r="AV87" s="47">
        <f t="shared" si="30"/>
        <v>0</v>
      </c>
      <c r="AW87" s="47">
        <f t="shared" si="31"/>
        <v>0</v>
      </c>
      <c r="AX87" s="47">
        <f t="shared" si="32"/>
        <v>0</v>
      </c>
      <c r="AY87" s="47">
        <f t="shared" si="33"/>
        <v>0</v>
      </c>
      <c r="AZ87" s="47">
        <f t="shared" si="34"/>
        <v>0</v>
      </c>
      <c r="BA87" s="47">
        <f t="shared" si="35"/>
        <v>0</v>
      </c>
      <c r="BB87" s="47">
        <f t="shared" si="36"/>
        <v>0</v>
      </c>
      <c r="BC87" s="47">
        <f t="shared" si="37"/>
        <v>0</v>
      </c>
      <c r="BD87" s="47">
        <f t="shared" si="38"/>
        <v>0</v>
      </c>
      <c r="BE87" s="47">
        <f t="shared" si="39"/>
        <v>0</v>
      </c>
      <c r="BF87" s="47">
        <f t="shared" si="40"/>
        <v>0</v>
      </c>
      <c r="BG87" s="48">
        <f t="shared" si="41"/>
        <v>0</v>
      </c>
      <c r="BH87" s="47">
        <f t="shared" si="71"/>
        <v>0</v>
      </c>
      <c r="BI87" s="47">
        <f t="shared" si="72"/>
        <v>0</v>
      </c>
      <c r="BJ87" s="46">
        <f t="shared" si="42"/>
        <v>0</v>
      </c>
      <c r="BK87" s="47">
        <f t="shared" si="43"/>
        <v>0</v>
      </c>
      <c r="BL87" s="47">
        <f t="shared" si="44"/>
        <v>0</v>
      </c>
      <c r="BM87" s="47">
        <f t="shared" si="45"/>
        <v>0</v>
      </c>
      <c r="BN87" s="47">
        <f t="shared" si="46"/>
        <v>0</v>
      </c>
      <c r="BO87" s="47">
        <f t="shared" si="47"/>
        <v>0</v>
      </c>
      <c r="BP87" s="47">
        <f t="shared" si="48"/>
        <v>0</v>
      </c>
      <c r="BQ87" s="47">
        <f t="shared" si="49"/>
        <v>0</v>
      </c>
      <c r="BR87" s="47">
        <f t="shared" si="50"/>
        <v>0</v>
      </c>
      <c r="BS87" s="47">
        <f t="shared" si="51"/>
        <v>0</v>
      </c>
      <c r="BT87" s="47">
        <f t="shared" si="52"/>
        <v>0</v>
      </c>
      <c r="BU87" s="47">
        <f t="shared" si="53"/>
        <v>0</v>
      </c>
      <c r="BV87" s="47">
        <f t="shared" si="54"/>
        <v>0</v>
      </c>
      <c r="BW87" s="47">
        <f t="shared" si="55"/>
        <v>0</v>
      </c>
      <c r="BX87" s="47">
        <f t="shared" si="56"/>
        <v>0</v>
      </c>
      <c r="BY87" s="47">
        <f t="shared" si="57"/>
        <v>0</v>
      </c>
      <c r="BZ87" s="47">
        <f t="shared" si="58"/>
        <v>0</v>
      </c>
      <c r="CA87" s="47">
        <f t="shared" si="59"/>
        <v>0</v>
      </c>
      <c r="CB87" s="47">
        <f t="shared" si="60"/>
        <v>0</v>
      </c>
      <c r="CC87" s="48">
        <f t="shared" si="61"/>
        <v>0</v>
      </c>
      <c r="CD87" s="47">
        <f t="shared" si="73"/>
        <v>0</v>
      </c>
      <c r="CE87" s="47">
        <f t="shared" si="74"/>
        <v>0</v>
      </c>
      <c r="CF87" s="46">
        <f t="shared" si="75"/>
        <v>0</v>
      </c>
      <c r="CG87" s="47">
        <f t="shared" si="76"/>
        <v>0</v>
      </c>
      <c r="CH87" s="47">
        <f t="shared" si="77"/>
        <v>0</v>
      </c>
      <c r="CI87" s="47">
        <f t="shared" si="78"/>
        <v>0</v>
      </c>
      <c r="CJ87" s="47">
        <f t="shared" si="79"/>
        <v>0</v>
      </c>
      <c r="CK87" s="47">
        <f t="shared" si="80"/>
        <v>0</v>
      </c>
      <c r="CL87" s="47">
        <f t="shared" si="81"/>
        <v>0</v>
      </c>
      <c r="CM87" s="47">
        <f t="shared" si="82"/>
        <v>0</v>
      </c>
      <c r="CN87" s="47">
        <f t="shared" si="83"/>
        <v>0</v>
      </c>
      <c r="CO87" s="47">
        <f t="shared" si="84"/>
        <v>0</v>
      </c>
      <c r="CP87" s="47">
        <f t="shared" si="85"/>
        <v>0</v>
      </c>
      <c r="CQ87" s="47">
        <f t="shared" si="86"/>
        <v>0</v>
      </c>
      <c r="CR87" s="47">
        <f t="shared" si="87"/>
        <v>0</v>
      </c>
      <c r="CS87" s="47">
        <f t="shared" si="88"/>
        <v>0</v>
      </c>
      <c r="CT87" s="47">
        <f t="shared" si="89"/>
        <v>0</v>
      </c>
      <c r="CU87" s="47">
        <f t="shared" si="90"/>
        <v>0</v>
      </c>
      <c r="CV87" s="47">
        <f t="shared" si="91"/>
        <v>0</v>
      </c>
      <c r="CW87" s="47">
        <f t="shared" si="92"/>
        <v>0</v>
      </c>
      <c r="CX87" s="47">
        <f t="shared" si="93"/>
        <v>0</v>
      </c>
      <c r="CY87" s="48">
        <f t="shared" si="94"/>
        <v>0</v>
      </c>
      <c r="CZ87" s="47">
        <f t="shared" si="95"/>
        <v>0</v>
      </c>
      <c r="DA87" s="47">
        <f t="shared" si="96"/>
        <v>0</v>
      </c>
      <c r="DB87" s="46">
        <f t="shared" si="97"/>
        <v>0</v>
      </c>
      <c r="DC87" s="47">
        <f t="shared" si="98"/>
        <v>0</v>
      </c>
      <c r="DD87" s="47">
        <f t="shared" si="99"/>
        <v>0</v>
      </c>
      <c r="DE87" s="47">
        <f t="shared" si="100"/>
        <v>0</v>
      </c>
      <c r="DF87" s="47">
        <f t="shared" si="101"/>
        <v>0</v>
      </c>
      <c r="DG87" s="47">
        <f t="shared" si="102"/>
        <v>0</v>
      </c>
      <c r="DH87" s="47">
        <f t="shared" si="103"/>
        <v>0</v>
      </c>
      <c r="DI87" s="47">
        <f t="shared" si="104"/>
        <v>0</v>
      </c>
      <c r="DJ87" s="47">
        <f t="shared" si="105"/>
        <v>0</v>
      </c>
      <c r="DK87" s="47">
        <f t="shared" si="106"/>
        <v>0</v>
      </c>
      <c r="DL87" s="47">
        <f t="shared" si="107"/>
        <v>0</v>
      </c>
      <c r="DM87" s="47">
        <f t="shared" si="108"/>
        <v>0</v>
      </c>
      <c r="DN87" s="47">
        <f t="shared" si="109"/>
        <v>0</v>
      </c>
      <c r="DO87" s="47">
        <f t="shared" si="110"/>
        <v>0</v>
      </c>
      <c r="DP87" s="47">
        <f t="shared" si="111"/>
        <v>0</v>
      </c>
      <c r="DQ87" s="47">
        <f t="shared" si="112"/>
        <v>0</v>
      </c>
      <c r="DR87" s="47">
        <f t="shared" si="113"/>
        <v>0</v>
      </c>
      <c r="DS87" s="47">
        <f t="shared" si="114"/>
        <v>0</v>
      </c>
      <c r="DT87" s="47">
        <f t="shared" si="115"/>
        <v>0</v>
      </c>
      <c r="DU87" s="48">
        <f t="shared" si="116"/>
        <v>0</v>
      </c>
      <c r="DV87" s="47">
        <f t="shared" si="117"/>
        <v>0</v>
      </c>
      <c r="DW87" s="47">
        <f t="shared" si="118"/>
        <v>0</v>
      </c>
      <c r="DX87" s="46">
        <f t="shared" si="119"/>
        <v>0</v>
      </c>
      <c r="DY87" s="47">
        <f t="shared" si="120"/>
        <v>0</v>
      </c>
      <c r="DZ87" s="47">
        <f t="shared" si="121"/>
        <v>0</v>
      </c>
      <c r="EA87" s="47">
        <f t="shared" si="122"/>
        <v>0</v>
      </c>
      <c r="EB87" s="47">
        <f t="shared" si="123"/>
        <v>0</v>
      </c>
      <c r="EC87" s="47">
        <f t="shared" si="124"/>
        <v>0</v>
      </c>
      <c r="ED87" s="47">
        <f t="shared" si="125"/>
        <v>0</v>
      </c>
      <c r="EE87" s="47">
        <f t="shared" si="126"/>
        <v>0</v>
      </c>
      <c r="EF87" s="47">
        <f t="shared" si="127"/>
        <v>0</v>
      </c>
      <c r="EG87" s="47">
        <f t="shared" si="128"/>
        <v>0</v>
      </c>
      <c r="EH87" s="47">
        <f t="shared" si="129"/>
        <v>0</v>
      </c>
      <c r="EI87" s="47">
        <f t="shared" si="130"/>
        <v>0</v>
      </c>
      <c r="EJ87" s="47">
        <f t="shared" si="131"/>
        <v>0</v>
      </c>
      <c r="EK87" s="47">
        <f t="shared" si="132"/>
        <v>0</v>
      </c>
      <c r="EL87" s="47">
        <f t="shared" si="133"/>
        <v>0</v>
      </c>
      <c r="EM87" s="47">
        <f t="shared" si="134"/>
        <v>0</v>
      </c>
      <c r="EN87" s="47">
        <f t="shared" si="135"/>
        <v>0</v>
      </c>
      <c r="EO87" s="47">
        <f t="shared" si="136"/>
        <v>0</v>
      </c>
      <c r="EP87" s="47">
        <f t="shared" si="137"/>
        <v>0</v>
      </c>
      <c r="EQ87" s="48">
        <f t="shared" si="138"/>
        <v>0</v>
      </c>
      <c r="ER87" s="47">
        <f t="shared" si="139"/>
        <v>0</v>
      </c>
      <c r="ES87" s="47">
        <f t="shared" si="140"/>
        <v>0</v>
      </c>
      <c r="ET87" s="46">
        <f t="shared" si="141"/>
        <v>0</v>
      </c>
      <c r="EU87" s="47">
        <f t="shared" si="142"/>
        <v>0</v>
      </c>
      <c r="EV87" s="47">
        <f t="shared" si="143"/>
        <v>0</v>
      </c>
      <c r="EW87" s="47">
        <f t="shared" si="144"/>
        <v>0</v>
      </c>
      <c r="EX87" s="47">
        <f t="shared" si="145"/>
        <v>0</v>
      </c>
      <c r="EY87" s="47">
        <f t="shared" si="146"/>
        <v>0</v>
      </c>
      <c r="EZ87" s="47">
        <f t="shared" si="147"/>
        <v>0</v>
      </c>
      <c r="FA87" s="47">
        <f t="shared" si="148"/>
        <v>0</v>
      </c>
      <c r="FB87" s="47">
        <f t="shared" si="149"/>
        <v>0</v>
      </c>
      <c r="FC87" s="47">
        <f t="shared" si="150"/>
        <v>0</v>
      </c>
      <c r="FD87" s="47">
        <f t="shared" si="151"/>
        <v>0</v>
      </c>
      <c r="FE87" s="47">
        <f t="shared" si="152"/>
        <v>0</v>
      </c>
      <c r="FF87" s="47">
        <f t="shared" si="153"/>
        <v>0</v>
      </c>
      <c r="FG87" s="47">
        <f t="shared" si="154"/>
        <v>0</v>
      </c>
      <c r="FH87" s="47">
        <f t="shared" si="155"/>
        <v>0</v>
      </c>
      <c r="FI87" s="47">
        <f t="shared" si="156"/>
        <v>0</v>
      </c>
      <c r="FJ87" s="47">
        <f t="shared" si="157"/>
        <v>0</v>
      </c>
      <c r="FK87" s="47">
        <f t="shared" si="158"/>
        <v>0</v>
      </c>
      <c r="FL87" s="47">
        <f t="shared" si="159"/>
        <v>0</v>
      </c>
      <c r="FM87" s="48">
        <f t="shared" si="160"/>
        <v>0</v>
      </c>
      <c r="FN87" s="47">
        <f t="shared" si="161"/>
        <v>0</v>
      </c>
      <c r="FO87" s="47">
        <f t="shared" si="162"/>
        <v>0</v>
      </c>
      <c r="FP87" s="46">
        <f t="shared" si="163"/>
        <v>0</v>
      </c>
      <c r="FQ87" s="47">
        <f t="shared" si="164"/>
        <v>0</v>
      </c>
      <c r="FR87" s="47">
        <f t="shared" si="165"/>
        <v>0</v>
      </c>
      <c r="FS87" s="47">
        <f t="shared" si="166"/>
        <v>0</v>
      </c>
      <c r="FT87" s="47">
        <f t="shared" si="167"/>
        <v>0</v>
      </c>
      <c r="FU87" s="47">
        <f t="shared" si="168"/>
        <v>0</v>
      </c>
      <c r="FV87" s="47">
        <f t="shared" si="169"/>
        <v>0</v>
      </c>
      <c r="FW87" s="47">
        <f t="shared" si="170"/>
        <v>0</v>
      </c>
      <c r="FX87" s="47">
        <f t="shared" si="171"/>
        <v>0</v>
      </c>
      <c r="FY87" s="47">
        <f t="shared" si="172"/>
        <v>0</v>
      </c>
      <c r="FZ87" s="47">
        <f t="shared" si="173"/>
        <v>0</v>
      </c>
      <c r="GA87" s="47">
        <f t="shared" si="174"/>
        <v>0</v>
      </c>
      <c r="GB87" s="47">
        <f t="shared" si="175"/>
        <v>0</v>
      </c>
      <c r="GC87" s="47">
        <f t="shared" si="176"/>
        <v>0</v>
      </c>
      <c r="GD87" s="47">
        <f t="shared" si="177"/>
        <v>0</v>
      </c>
      <c r="GE87" s="47">
        <f t="shared" si="178"/>
        <v>0</v>
      </c>
      <c r="GF87" s="47">
        <f t="shared" si="179"/>
        <v>0</v>
      </c>
      <c r="GG87" s="47">
        <f t="shared" si="180"/>
        <v>0</v>
      </c>
      <c r="GH87" s="47">
        <f t="shared" si="181"/>
        <v>0</v>
      </c>
      <c r="GI87" s="48">
        <f t="shared" si="182"/>
        <v>0</v>
      </c>
      <c r="GJ87" s="47">
        <f t="shared" si="183"/>
        <v>0</v>
      </c>
      <c r="GK87" s="47">
        <f t="shared" si="184"/>
        <v>0</v>
      </c>
      <c r="GL87" s="46">
        <f t="shared" si="185"/>
        <v>0</v>
      </c>
      <c r="GM87" s="47">
        <f t="shared" si="186"/>
        <v>0</v>
      </c>
      <c r="GN87" s="47">
        <f t="shared" si="187"/>
        <v>0</v>
      </c>
      <c r="GO87" s="47">
        <f t="shared" si="188"/>
        <v>0</v>
      </c>
      <c r="GP87" s="47">
        <f t="shared" si="189"/>
        <v>0</v>
      </c>
      <c r="GQ87" s="47">
        <f t="shared" si="190"/>
        <v>0</v>
      </c>
      <c r="GR87" s="47">
        <f t="shared" si="191"/>
        <v>0</v>
      </c>
      <c r="GS87" s="47">
        <f t="shared" si="192"/>
        <v>0</v>
      </c>
      <c r="GT87" s="47">
        <f t="shared" si="193"/>
        <v>0</v>
      </c>
      <c r="GU87" s="47">
        <f t="shared" si="194"/>
        <v>0</v>
      </c>
      <c r="GV87" s="47">
        <f t="shared" si="195"/>
        <v>0</v>
      </c>
      <c r="GW87" s="47">
        <f t="shared" si="196"/>
        <v>0</v>
      </c>
      <c r="GX87" s="47">
        <f t="shared" si="197"/>
        <v>0</v>
      </c>
      <c r="GY87" s="47">
        <f t="shared" si="198"/>
        <v>0</v>
      </c>
      <c r="GZ87" s="47">
        <f t="shared" si="199"/>
        <v>0</v>
      </c>
      <c r="HA87" s="47">
        <f t="shared" si="200"/>
        <v>0</v>
      </c>
      <c r="HB87" s="47">
        <f t="shared" si="201"/>
        <v>0</v>
      </c>
      <c r="HC87" s="47">
        <f t="shared" si="202"/>
        <v>0</v>
      </c>
      <c r="HD87" s="47">
        <f t="shared" si="203"/>
        <v>0</v>
      </c>
      <c r="HE87" s="48">
        <f t="shared" si="204"/>
        <v>0</v>
      </c>
      <c r="HF87" s="47">
        <f t="shared" si="205"/>
        <v>0</v>
      </c>
      <c r="HG87" s="47">
        <f t="shared" si="206"/>
        <v>0</v>
      </c>
      <c r="HH87" s="46">
        <f t="shared" si="207"/>
        <v>0</v>
      </c>
      <c r="HI87" s="47">
        <f t="shared" si="208"/>
        <v>0</v>
      </c>
      <c r="HJ87" s="47">
        <f t="shared" si="209"/>
        <v>0</v>
      </c>
      <c r="HK87" s="47">
        <f t="shared" si="210"/>
        <v>0</v>
      </c>
      <c r="HL87" s="47">
        <f t="shared" si="211"/>
        <v>0</v>
      </c>
      <c r="HM87" s="47">
        <f t="shared" si="212"/>
        <v>0</v>
      </c>
      <c r="HN87" s="47">
        <f t="shared" si="213"/>
        <v>0</v>
      </c>
      <c r="HO87" s="47">
        <f t="shared" si="214"/>
        <v>0</v>
      </c>
      <c r="HP87" s="47">
        <f t="shared" si="215"/>
        <v>0</v>
      </c>
      <c r="HQ87" s="47">
        <f t="shared" si="216"/>
        <v>0</v>
      </c>
      <c r="HR87" s="47">
        <f t="shared" si="217"/>
        <v>0</v>
      </c>
      <c r="HS87" s="47">
        <f t="shared" si="218"/>
        <v>0</v>
      </c>
      <c r="HT87" s="47">
        <f t="shared" si="219"/>
        <v>0</v>
      </c>
      <c r="HU87" s="47">
        <f t="shared" si="220"/>
        <v>0</v>
      </c>
      <c r="HV87" s="47">
        <f t="shared" si="221"/>
        <v>0</v>
      </c>
      <c r="HW87" s="47">
        <f t="shared" si="222"/>
        <v>0</v>
      </c>
      <c r="HX87" s="47">
        <f t="shared" si="223"/>
        <v>0</v>
      </c>
      <c r="HY87" s="47">
        <f t="shared" si="224"/>
        <v>0</v>
      </c>
      <c r="HZ87" s="47">
        <f t="shared" si="225"/>
        <v>0</v>
      </c>
      <c r="IA87" s="48">
        <f t="shared" si="226"/>
        <v>0</v>
      </c>
      <c r="IB87" s="47">
        <f t="shared" si="227"/>
        <v>0</v>
      </c>
      <c r="IC87" s="47">
        <f t="shared" si="228"/>
        <v>0</v>
      </c>
      <c r="ID87" s="46">
        <f t="shared" si="229"/>
        <v>0</v>
      </c>
      <c r="IE87" s="47">
        <f t="shared" si="230"/>
        <v>0</v>
      </c>
      <c r="IF87" s="47">
        <f t="shared" si="231"/>
        <v>0</v>
      </c>
      <c r="IG87" s="47">
        <f t="shared" si="232"/>
        <v>0</v>
      </c>
      <c r="IH87" s="47">
        <f t="shared" si="233"/>
        <v>0</v>
      </c>
      <c r="II87" s="47">
        <f t="shared" si="234"/>
        <v>0</v>
      </c>
      <c r="IJ87" s="47">
        <f t="shared" si="235"/>
        <v>0</v>
      </c>
      <c r="IK87" s="47">
        <f t="shared" si="236"/>
        <v>0</v>
      </c>
      <c r="IL87" s="47">
        <f t="shared" si="237"/>
        <v>0</v>
      </c>
      <c r="IM87" s="47">
        <f t="shared" si="238"/>
        <v>0</v>
      </c>
      <c r="IN87" s="47">
        <f t="shared" si="239"/>
        <v>0</v>
      </c>
      <c r="IO87" s="47">
        <f t="shared" si="240"/>
        <v>0</v>
      </c>
      <c r="IP87" s="47">
        <f t="shared" si="241"/>
        <v>0</v>
      </c>
      <c r="IQ87" s="47">
        <f t="shared" si="242"/>
        <v>0</v>
      </c>
      <c r="IR87" s="47">
        <f t="shared" si="243"/>
        <v>0</v>
      </c>
      <c r="IS87" s="47">
        <f t="shared" si="244"/>
        <v>0</v>
      </c>
      <c r="IT87" s="47">
        <f t="shared" si="245"/>
        <v>0</v>
      </c>
      <c r="IU87" s="47">
        <f t="shared" si="246"/>
        <v>0</v>
      </c>
      <c r="IV87" s="47">
        <f t="shared" si="247"/>
        <v>0</v>
      </c>
      <c r="IW87" s="48">
        <f t="shared" si="248"/>
        <v>0</v>
      </c>
      <c r="IX87" s="47">
        <f t="shared" si="249"/>
        <v>0</v>
      </c>
      <c r="IY87" s="47">
        <f t="shared" si="250"/>
        <v>0</v>
      </c>
      <c r="IZ87" s="46">
        <f t="shared" si="251"/>
        <v>0</v>
      </c>
      <c r="JA87" s="47">
        <f t="shared" si="252"/>
        <v>0</v>
      </c>
      <c r="JB87" s="47">
        <f t="shared" si="253"/>
        <v>0</v>
      </c>
      <c r="JC87" s="47">
        <f t="shared" si="254"/>
        <v>0</v>
      </c>
      <c r="JD87" s="47">
        <f t="shared" si="255"/>
        <v>0</v>
      </c>
      <c r="JE87" s="47">
        <f t="shared" si="256"/>
        <v>0</v>
      </c>
      <c r="JF87" s="47">
        <f t="shared" si="257"/>
        <v>0</v>
      </c>
      <c r="JG87" s="47">
        <f t="shared" si="258"/>
        <v>0</v>
      </c>
      <c r="JH87" s="47">
        <f t="shared" si="259"/>
        <v>0</v>
      </c>
      <c r="JI87" s="47">
        <f t="shared" si="260"/>
        <v>0</v>
      </c>
      <c r="JJ87" s="47">
        <f t="shared" si="261"/>
        <v>0</v>
      </c>
      <c r="JK87" s="47">
        <f t="shared" si="262"/>
        <v>0</v>
      </c>
      <c r="JL87" s="47">
        <f t="shared" si="263"/>
        <v>0</v>
      </c>
      <c r="JM87" s="47">
        <f t="shared" si="264"/>
        <v>0</v>
      </c>
      <c r="JN87" s="47">
        <f t="shared" si="265"/>
        <v>0</v>
      </c>
      <c r="JO87" s="47">
        <f t="shared" si="266"/>
        <v>0</v>
      </c>
      <c r="JP87" s="47">
        <f t="shared" si="267"/>
        <v>0</v>
      </c>
      <c r="JQ87" s="47">
        <f t="shared" si="268"/>
        <v>0</v>
      </c>
      <c r="JR87" s="47">
        <f t="shared" si="269"/>
        <v>0</v>
      </c>
      <c r="JS87" s="48">
        <f t="shared" si="270"/>
        <v>0</v>
      </c>
      <c r="JT87" s="46">
        <f t="shared" si="271"/>
        <v>0</v>
      </c>
      <c r="JU87" s="48">
        <f t="shared" si="272"/>
        <v>0</v>
      </c>
    </row>
    <row r="88" spans="1:281" x14ac:dyDescent="0.25">
      <c r="A88" s="152"/>
      <c r="B88" s="386"/>
      <c r="C88" s="377"/>
      <c r="D88" s="378"/>
      <c r="E88" s="378"/>
      <c r="F88" s="378"/>
      <c r="G88" s="379"/>
      <c r="H88" s="397"/>
      <c r="I88" s="397"/>
      <c r="J88" s="97"/>
      <c r="K88" s="122">
        <f t="shared" si="281"/>
        <v>0</v>
      </c>
      <c r="L88" s="313">
        <f t="shared" si="282"/>
        <v>0</v>
      </c>
      <c r="M88" s="46">
        <f t="shared" si="283"/>
        <v>0</v>
      </c>
      <c r="N88" s="90">
        <f t="shared" si="64"/>
        <v>0</v>
      </c>
      <c r="O88" s="90">
        <f t="shared" si="65"/>
        <v>0</v>
      </c>
      <c r="P88" s="90">
        <f t="shared" si="66"/>
        <v>0</v>
      </c>
      <c r="Q88" s="90">
        <f t="shared" si="67"/>
        <v>0</v>
      </c>
      <c r="R88" s="408">
        <f t="shared" si="277"/>
        <v>1</v>
      </c>
      <c r="S88" s="46">
        <f t="shared" si="3"/>
        <v>0</v>
      </c>
      <c r="T88" s="47">
        <f t="shared" si="4"/>
        <v>0</v>
      </c>
      <c r="U88" s="47">
        <f t="shared" si="5"/>
        <v>0</v>
      </c>
      <c r="V88" s="47">
        <f t="shared" si="6"/>
        <v>0</v>
      </c>
      <c r="W88" s="47">
        <f t="shared" si="7"/>
        <v>0</v>
      </c>
      <c r="X88" s="47">
        <f t="shared" si="8"/>
        <v>0</v>
      </c>
      <c r="Y88" s="47">
        <f t="shared" si="9"/>
        <v>0</v>
      </c>
      <c r="Z88" s="47">
        <f t="shared" si="10"/>
        <v>0</v>
      </c>
      <c r="AA88" s="47">
        <f t="shared" si="11"/>
        <v>0</v>
      </c>
      <c r="AB88" s="47">
        <f t="shared" si="12"/>
        <v>0</v>
      </c>
      <c r="AC88" s="47">
        <f t="shared" si="13"/>
        <v>0</v>
      </c>
      <c r="AD88" s="47">
        <f t="shared" si="14"/>
        <v>0</v>
      </c>
      <c r="AE88" s="47">
        <f t="shared" si="15"/>
        <v>0</v>
      </c>
      <c r="AF88" s="47">
        <f t="shared" si="16"/>
        <v>0</v>
      </c>
      <c r="AG88" s="47">
        <f t="shared" si="17"/>
        <v>0</v>
      </c>
      <c r="AH88" s="47">
        <f t="shared" si="18"/>
        <v>0</v>
      </c>
      <c r="AI88" s="47">
        <f t="shared" si="19"/>
        <v>0</v>
      </c>
      <c r="AJ88" s="47">
        <f t="shared" si="20"/>
        <v>0</v>
      </c>
      <c r="AK88" s="47">
        <f t="shared" si="21"/>
        <v>0</v>
      </c>
      <c r="AL88" s="48">
        <f t="shared" si="22"/>
        <v>0</v>
      </c>
      <c r="AM88" s="47">
        <f t="shared" si="69"/>
        <v>0</v>
      </c>
      <c r="AN88" s="47">
        <f t="shared" si="70"/>
        <v>0</v>
      </c>
      <c r="AO88" s="46">
        <f t="shared" si="23"/>
        <v>0</v>
      </c>
      <c r="AP88" s="47">
        <f t="shared" si="24"/>
        <v>0</v>
      </c>
      <c r="AQ88" s="47">
        <f t="shared" si="25"/>
        <v>0</v>
      </c>
      <c r="AR88" s="47">
        <f t="shared" si="26"/>
        <v>0</v>
      </c>
      <c r="AS88" s="47">
        <f t="shared" si="27"/>
        <v>0</v>
      </c>
      <c r="AT88" s="47">
        <f t="shared" si="28"/>
        <v>0</v>
      </c>
      <c r="AU88" s="47">
        <f t="shared" si="29"/>
        <v>0</v>
      </c>
      <c r="AV88" s="47">
        <f t="shared" si="30"/>
        <v>0</v>
      </c>
      <c r="AW88" s="47">
        <f t="shared" si="31"/>
        <v>0</v>
      </c>
      <c r="AX88" s="47">
        <f t="shared" si="32"/>
        <v>0</v>
      </c>
      <c r="AY88" s="47">
        <f t="shared" si="33"/>
        <v>0</v>
      </c>
      <c r="AZ88" s="47">
        <f t="shared" si="34"/>
        <v>0</v>
      </c>
      <c r="BA88" s="47">
        <f t="shared" si="35"/>
        <v>0</v>
      </c>
      <c r="BB88" s="47">
        <f t="shared" si="36"/>
        <v>0</v>
      </c>
      <c r="BC88" s="47">
        <f t="shared" si="37"/>
        <v>0</v>
      </c>
      <c r="BD88" s="47">
        <f t="shared" si="38"/>
        <v>0</v>
      </c>
      <c r="BE88" s="47">
        <f t="shared" si="39"/>
        <v>0</v>
      </c>
      <c r="BF88" s="47">
        <f t="shared" si="40"/>
        <v>0</v>
      </c>
      <c r="BG88" s="48">
        <f t="shared" si="41"/>
        <v>0</v>
      </c>
      <c r="BH88" s="47">
        <f t="shared" si="71"/>
        <v>0</v>
      </c>
      <c r="BI88" s="47">
        <f t="shared" si="72"/>
        <v>0</v>
      </c>
      <c r="BJ88" s="46">
        <f t="shared" si="42"/>
        <v>0</v>
      </c>
      <c r="BK88" s="47">
        <f t="shared" si="43"/>
        <v>0</v>
      </c>
      <c r="BL88" s="47">
        <f t="shared" si="44"/>
        <v>0</v>
      </c>
      <c r="BM88" s="47">
        <f t="shared" si="45"/>
        <v>0</v>
      </c>
      <c r="BN88" s="47">
        <f t="shared" si="46"/>
        <v>0</v>
      </c>
      <c r="BO88" s="47">
        <f t="shared" si="47"/>
        <v>0</v>
      </c>
      <c r="BP88" s="47">
        <f t="shared" si="48"/>
        <v>0</v>
      </c>
      <c r="BQ88" s="47">
        <f t="shared" si="49"/>
        <v>0</v>
      </c>
      <c r="BR88" s="47">
        <f t="shared" si="50"/>
        <v>0</v>
      </c>
      <c r="BS88" s="47">
        <f t="shared" si="51"/>
        <v>0</v>
      </c>
      <c r="BT88" s="47">
        <f t="shared" si="52"/>
        <v>0</v>
      </c>
      <c r="BU88" s="47">
        <f t="shared" si="53"/>
        <v>0</v>
      </c>
      <c r="BV88" s="47">
        <f t="shared" si="54"/>
        <v>0</v>
      </c>
      <c r="BW88" s="47">
        <f t="shared" si="55"/>
        <v>0</v>
      </c>
      <c r="BX88" s="47">
        <f t="shared" si="56"/>
        <v>0</v>
      </c>
      <c r="BY88" s="47">
        <f t="shared" si="57"/>
        <v>0</v>
      </c>
      <c r="BZ88" s="47">
        <f t="shared" si="58"/>
        <v>0</v>
      </c>
      <c r="CA88" s="47">
        <f t="shared" si="59"/>
        <v>0</v>
      </c>
      <c r="CB88" s="47">
        <f t="shared" si="60"/>
        <v>0</v>
      </c>
      <c r="CC88" s="48">
        <f t="shared" si="61"/>
        <v>0</v>
      </c>
      <c r="CD88" s="47">
        <f t="shared" si="73"/>
        <v>0</v>
      </c>
      <c r="CE88" s="47">
        <f t="shared" si="74"/>
        <v>0</v>
      </c>
      <c r="CF88" s="46">
        <f t="shared" si="75"/>
        <v>0</v>
      </c>
      <c r="CG88" s="47">
        <f t="shared" si="76"/>
        <v>0</v>
      </c>
      <c r="CH88" s="47">
        <f t="shared" si="77"/>
        <v>0</v>
      </c>
      <c r="CI88" s="47">
        <f t="shared" si="78"/>
        <v>0</v>
      </c>
      <c r="CJ88" s="47">
        <f t="shared" si="79"/>
        <v>0</v>
      </c>
      <c r="CK88" s="47">
        <f t="shared" si="80"/>
        <v>0</v>
      </c>
      <c r="CL88" s="47">
        <f t="shared" si="81"/>
        <v>0</v>
      </c>
      <c r="CM88" s="47">
        <f t="shared" si="82"/>
        <v>0</v>
      </c>
      <c r="CN88" s="47">
        <f t="shared" si="83"/>
        <v>0</v>
      </c>
      <c r="CO88" s="47">
        <f t="shared" si="84"/>
        <v>0</v>
      </c>
      <c r="CP88" s="47">
        <f t="shared" si="85"/>
        <v>0</v>
      </c>
      <c r="CQ88" s="47">
        <f t="shared" si="86"/>
        <v>0</v>
      </c>
      <c r="CR88" s="47">
        <f t="shared" si="87"/>
        <v>0</v>
      </c>
      <c r="CS88" s="47">
        <f t="shared" si="88"/>
        <v>0</v>
      </c>
      <c r="CT88" s="47">
        <f t="shared" si="89"/>
        <v>0</v>
      </c>
      <c r="CU88" s="47">
        <f t="shared" si="90"/>
        <v>0</v>
      </c>
      <c r="CV88" s="47">
        <f t="shared" si="91"/>
        <v>0</v>
      </c>
      <c r="CW88" s="47">
        <f t="shared" si="92"/>
        <v>0</v>
      </c>
      <c r="CX88" s="47">
        <f t="shared" si="93"/>
        <v>0</v>
      </c>
      <c r="CY88" s="48">
        <f t="shared" si="94"/>
        <v>0</v>
      </c>
      <c r="CZ88" s="47">
        <f t="shared" si="95"/>
        <v>0</v>
      </c>
      <c r="DA88" s="47">
        <f t="shared" si="96"/>
        <v>0</v>
      </c>
      <c r="DB88" s="46">
        <f t="shared" si="97"/>
        <v>0</v>
      </c>
      <c r="DC88" s="47">
        <f t="shared" si="98"/>
        <v>0</v>
      </c>
      <c r="DD88" s="47">
        <f t="shared" si="99"/>
        <v>0</v>
      </c>
      <c r="DE88" s="47">
        <f t="shared" si="100"/>
        <v>0</v>
      </c>
      <c r="DF88" s="47">
        <f t="shared" si="101"/>
        <v>0</v>
      </c>
      <c r="DG88" s="47">
        <f t="shared" si="102"/>
        <v>0</v>
      </c>
      <c r="DH88" s="47">
        <f t="shared" si="103"/>
        <v>0</v>
      </c>
      <c r="DI88" s="47">
        <f t="shared" si="104"/>
        <v>0</v>
      </c>
      <c r="DJ88" s="47">
        <f t="shared" si="105"/>
        <v>0</v>
      </c>
      <c r="DK88" s="47">
        <f t="shared" si="106"/>
        <v>0</v>
      </c>
      <c r="DL88" s="47">
        <f t="shared" si="107"/>
        <v>0</v>
      </c>
      <c r="DM88" s="47">
        <f t="shared" si="108"/>
        <v>0</v>
      </c>
      <c r="DN88" s="47">
        <f t="shared" si="109"/>
        <v>0</v>
      </c>
      <c r="DO88" s="47">
        <f t="shared" si="110"/>
        <v>0</v>
      </c>
      <c r="DP88" s="47">
        <f t="shared" si="111"/>
        <v>0</v>
      </c>
      <c r="DQ88" s="47">
        <f t="shared" si="112"/>
        <v>0</v>
      </c>
      <c r="DR88" s="47">
        <f t="shared" si="113"/>
        <v>0</v>
      </c>
      <c r="DS88" s="47">
        <f t="shared" si="114"/>
        <v>0</v>
      </c>
      <c r="DT88" s="47">
        <f t="shared" si="115"/>
        <v>0</v>
      </c>
      <c r="DU88" s="48">
        <f t="shared" si="116"/>
        <v>0</v>
      </c>
      <c r="DV88" s="47">
        <f t="shared" si="117"/>
        <v>0</v>
      </c>
      <c r="DW88" s="47">
        <f t="shared" si="118"/>
        <v>0</v>
      </c>
      <c r="DX88" s="46">
        <f t="shared" si="119"/>
        <v>0</v>
      </c>
      <c r="DY88" s="47">
        <f t="shared" si="120"/>
        <v>0</v>
      </c>
      <c r="DZ88" s="47">
        <f t="shared" si="121"/>
        <v>0</v>
      </c>
      <c r="EA88" s="47">
        <f t="shared" si="122"/>
        <v>0</v>
      </c>
      <c r="EB88" s="47">
        <f t="shared" si="123"/>
        <v>0</v>
      </c>
      <c r="EC88" s="47">
        <f t="shared" si="124"/>
        <v>0</v>
      </c>
      <c r="ED88" s="47">
        <f t="shared" si="125"/>
        <v>0</v>
      </c>
      <c r="EE88" s="47">
        <f t="shared" si="126"/>
        <v>0</v>
      </c>
      <c r="EF88" s="47">
        <f t="shared" si="127"/>
        <v>0</v>
      </c>
      <c r="EG88" s="47">
        <f t="shared" si="128"/>
        <v>0</v>
      </c>
      <c r="EH88" s="47">
        <f t="shared" si="129"/>
        <v>0</v>
      </c>
      <c r="EI88" s="47">
        <f t="shared" si="130"/>
        <v>0</v>
      </c>
      <c r="EJ88" s="47">
        <f t="shared" si="131"/>
        <v>0</v>
      </c>
      <c r="EK88" s="47">
        <f t="shared" si="132"/>
        <v>0</v>
      </c>
      <c r="EL88" s="47">
        <f t="shared" si="133"/>
        <v>0</v>
      </c>
      <c r="EM88" s="47">
        <f t="shared" si="134"/>
        <v>0</v>
      </c>
      <c r="EN88" s="47">
        <f t="shared" si="135"/>
        <v>0</v>
      </c>
      <c r="EO88" s="47">
        <f t="shared" si="136"/>
        <v>0</v>
      </c>
      <c r="EP88" s="47">
        <f t="shared" si="137"/>
        <v>0</v>
      </c>
      <c r="EQ88" s="48">
        <f t="shared" si="138"/>
        <v>0</v>
      </c>
      <c r="ER88" s="47">
        <f t="shared" si="139"/>
        <v>0</v>
      </c>
      <c r="ES88" s="47">
        <f t="shared" si="140"/>
        <v>0</v>
      </c>
      <c r="ET88" s="46">
        <f t="shared" si="141"/>
        <v>0</v>
      </c>
      <c r="EU88" s="47">
        <f t="shared" si="142"/>
        <v>0</v>
      </c>
      <c r="EV88" s="47">
        <f t="shared" si="143"/>
        <v>0</v>
      </c>
      <c r="EW88" s="47">
        <f t="shared" si="144"/>
        <v>0</v>
      </c>
      <c r="EX88" s="47">
        <f t="shared" si="145"/>
        <v>0</v>
      </c>
      <c r="EY88" s="47">
        <f t="shared" si="146"/>
        <v>0</v>
      </c>
      <c r="EZ88" s="47">
        <f t="shared" si="147"/>
        <v>0</v>
      </c>
      <c r="FA88" s="47">
        <f t="shared" si="148"/>
        <v>0</v>
      </c>
      <c r="FB88" s="47">
        <f t="shared" si="149"/>
        <v>0</v>
      </c>
      <c r="FC88" s="47">
        <f t="shared" si="150"/>
        <v>0</v>
      </c>
      <c r="FD88" s="47">
        <f t="shared" si="151"/>
        <v>0</v>
      </c>
      <c r="FE88" s="47">
        <f t="shared" si="152"/>
        <v>0</v>
      </c>
      <c r="FF88" s="47">
        <f t="shared" si="153"/>
        <v>0</v>
      </c>
      <c r="FG88" s="47">
        <f t="shared" si="154"/>
        <v>0</v>
      </c>
      <c r="FH88" s="47">
        <f t="shared" si="155"/>
        <v>0</v>
      </c>
      <c r="FI88" s="47">
        <f t="shared" si="156"/>
        <v>0</v>
      </c>
      <c r="FJ88" s="47">
        <f t="shared" si="157"/>
        <v>0</v>
      </c>
      <c r="FK88" s="47">
        <f t="shared" si="158"/>
        <v>0</v>
      </c>
      <c r="FL88" s="47">
        <f t="shared" si="159"/>
        <v>0</v>
      </c>
      <c r="FM88" s="48">
        <f t="shared" si="160"/>
        <v>0</v>
      </c>
      <c r="FN88" s="47">
        <f t="shared" si="161"/>
        <v>0</v>
      </c>
      <c r="FO88" s="47">
        <f t="shared" si="162"/>
        <v>0</v>
      </c>
      <c r="FP88" s="46">
        <f t="shared" si="163"/>
        <v>0</v>
      </c>
      <c r="FQ88" s="47">
        <f t="shared" si="164"/>
        <v>0</v>
      </c>
      <c r="FR88" s="47">
        <f t="shared" si="165"/>
        <v>0</v>
      </c>
      <c r="FS88" s="47">
        <f t="shared" si="166"/>
        <v>0</v>
      </c>
      <c r="FT88" s="47">
        <f t="shared" si="167"/>
        <v>0</v>
      </c>
      <c r="FU88" s="47">
        <f t="shared" si="168"/>
        <v>0</v>
      </c>
      <c r="FV88" s="47">
        <f t="shared" si="169"/>
        <v>0</v>
      </c>
      <c r="FW88" s="47">
        <f t="shared" si="170"/>
        <v>0</v>
      </c>
      <c r="FX88" s="47">
        <f t="shared" si="171"/>
        <v>0</v>
      </c>
      <c r="FY88" s="47">
        <f t="shared" si="172"/>
        <v>0</v>
      </c>
      <c r="FZ88" s="47">
        <f t="shared" si="173"/>
        <v>0</v>
      </c>
      <c r="GA88" s="47">
        <f t="shared" si="174"/>
        <v>0</v>
      </c>
      <c r="GB88" s="47">
        <f t="shared" si="175"/>
        <v>0</v>
      </c>
      <c r="GC88" s="47">
        <f t="shared" si="176"/>
        <v>0</v>
      </c>
      <c r="GD88" s="47">
        <f t="shared" si="177"/>
        <v>0</v>
      </c>
      <c r="GE88" s="47">
        <f t="shared" si="178"/>
        <v>0</v>
      </c>
      <c r="GF88" s="47">
        <f t="shared" si="179"/>
        <v>0</v>
      </c>
      <c r="GG88" s="47">
        <f t="shared" si="180"/>
        <v>0</v>
      </c>
      <c r="GH88" s="47">
        <f t="shared" si="181"/>
        <v>0</v>
      </c>
      <c r="GI88" s="48">
        <f t="shared" si="182"/>
        <v>0</v>
      </c>
      <c r="GJ88" s="47">
        <f t="shared" si="183"/>
        <v>0</v>
      </c>
      <c r="GK88" s="47">
        <f t="shared" si="184"/>
        <v>0</v>
      </c>
      <c r="GL88" s="46">
        <f t="shared" si="185"/>
        <v>0</v>
      </c>
      <c r="GM88" s="47">
        <f t="shared" si="186"/>
        <v>0</v>
      </c>
      <c r="GN88" s="47">
        <f t="shared" si="187"/>
        <v>0</v>
      </c>
      <c r="GO88" s="47">
        <f t="shared" si="188"/>
        <v>0</v>
      </c>
      <c r="GP88" s="47">
        <f t="shared" si="189"/>
        <v>0</v>
      </c>
      <c r="GQ88" s="47">
        <f t="shared" si="190"/>
        <v>0</v>
      </c>
      <c r="GR88" s="47">
        <f t="shared" si="191"/>
        <v>0</v>
      </c>
      <c r="GS88" s="47">
        <f t="shared" si="192"/>
        <v>0</v>
      </c>
      <c r="GT88" s="47">
        <f t="shared" si="193"/>
        <v>0</v>
      </c>
      <c r="GU88" s="47">
        <f t="shared" si="194"/>
        <v>0</v>
      </c>
      <c r="GV88" s="47">
        <f t="shared" si="195"/>
        <v>0</v>
      </c>
      <c r="GW88" s="47">
        <f t="shared" si="196"/>
        <v>0</v>
      </c>
      <c r="GX88" s="47">
        <f t="shared" si="197"/>
        <v>0</v>
      </c>
      <c r="GY88" s="47">
        <f t="shared" si="198"/>
        <v>0</v>
      </c>
      <c r="GZ88" s="47">
        <f t="shared" si="199"/>
        <v>0</v>
      </c>
      <c r="HA88" s="47">
        <f t="shared" si="200"/>
        <v>0</v>
      </c>
      <c r="HB88" s="47">
        <f t="shared" si="201"/>
        <v>0</v>
      </c>
      <c r="HC88" s="47">
        <f t="shared" si="202"/>
        <v>0</v>
      </c>
      <c r="HD88" s="47">
        <f t="shared" si="203"/>
        <v>0</v>
      </c>
      <c r="HE88" s="48">
        <f t="shared" si="204"/>
        <v>0</v>
      </c>
      <c r="HF88" s="47">
        <f t="shared" si="205"/>
        <v>0</v>
      </c>
      <c r="HG88" s="47">
        <f t="shared" si="206"/>
        <v>0</v>
      </c>
      <c r="HH88" s="46">
        <f t="shared" si="207"/>
        <v>0</v>
      </c>
      <c r="HI88" s="47">
        <f t="shared" si="208"/>
        <v>0</v>
      </c>
      <c r="HJ88" s="47">
        <f t="shared" si="209"/>
        <v>0</v>
      </c>
      <c r="HK88" s="47">
        <f t="shared" si="210"/>
        <v>0</v>
      </c>
      <c r="HL88" s="47">
        <f t="shared" si="211"/>
        <v>0</v>
      </c>
      <c r="HM88" s="47">
        <f t="shared" si="212"/>
        <v>0</v>
      </c>
      <c r="HN88" s="47">
        <f t="shared" si="213"/>
        <v>0</v>
      </c>
      <c r="HO88" s="47">
        <f t="shared" si="214"/>
        <v>0</v>
      </c>
      <c r="HP88" s="47">
        <f t="shared" si="215"/>
        <v>0</v>
      </c>
      <c r="HQ88" s="47">
        <f t="shared" si="216"/>
        <v>0</v>
      </c>
      <c r="HR88" s="47">
        <f t="shared" si="217"/>
        <v>0</v>
      </c>
      <c r="HS88" s="47">
        <f t="shared" si="218"/>
        <v>0</v>
      </c>
      <c r="HT88" s="47">
        <f t="shared" si="219"/>
        <v>0</v>
      </c>
      <c r="HU88" s="47">
        <f t="shared" si="220"/>
        <v>0</v>
      </c>
      <c r="HV88" s="47">
        <f t="shared" si="221"/>
        <v>0</v>
      </c>
      <c r="HW88" s="47">
        <f t="shared" si="222"/>
        <v>0</v>
      </c>
      <c r="HX88" s="47">
        <f t="shared" si="223"/>
        <v>0</v>
      </c>
      <c r="HY88" s="47">
        <f t="shared" si="224"/>
        <v>0</v>
      </c>
      <c r="HZ88" s="47">
        <f t="shared" si="225"/>
        <v>0</v>
      </c>
      <c r="IA88" s="48">
        <f t="shared" si="226"/>
        <v>0</v>
      </c>
      <c r="IB88" s="47">
        <f t="shared" si="227"/>
        <v>0</v>
      </c>
      <c r="IC88" s="47">
        <f t="shared" si="228"/>
        <v>0</v>
      </c>
      <c r="ID88" s="46">
        <f t="shared" si="229"/>
        <v>0</v>
      </c>
      <c r="IE88" s="47">
        <f t="shared" si="230"/>
        <v>0</v>
      </c>
      <c r="IF88" s="47">
        <f t="shared" si="231"/>
        <v>0</v>
      </c>
      <c r="IG88" s="47">
        <f t="shared" si="232"/>
        <v>0</v>
      </c>
      <c r="IH88" s="47">
        <f t="shared" si="233"/>
        <v>0</v>
      </c>
      <c r="II88" s="47">
        <f t="shared" si="234"/>
        <v>0</v>
      </c>
      <c r="IJ88" s="47">
        <f t="shared" si="235"/>
        <v>0</v>
      </c>
      <c r="IK88" s="47">
        <f t="shared" si="236"/>
        <v>0</v>
      </c>
      <c r="IL88" s="47">
        <f t="shared" si="237"/>
        <v>0</v>
      </c>
      <c r="IM88" s="47">
        <f t="shared" si="238"/>
        <v>0</v>
      </c>
      <c r="IN88" s="47">
        <f t="shared" si="239"/>
        <v>0</v>
      </c>
      <c r="IO88" s="47">
        <f t="shared" si="240"/>
        <v>0</v>
      </c>
      <c r="IP88" s="47">
        <f t="shared" si="241"/>
        <v>0</v>
      </c>
      <c r="IQ88" s="47">
        <f t="shared" si="242"/>
        <v>0</v>
      </c>
      <c r="IR88" s="47">
        <f t="shared" si="243"/>
        <v>0</v>
      </c>
      <c r="IS88" s="47">
        <f t="shared" si="244"/>
        <v>0</v>
      </c>
      <c r="IT88" s="47">
        <f t="shared" si="245"/>
        <v>0</v>
      </c>
      <c r="IU88" s="47">
        <f t="shared" si="246"/>
        <v>0</v>
      </c>
      <c r="IV88" s="47">
        <f t="shared" si="247"/>
        <v>0</v>
      </c>
      <c r="IW88" s="48">
        <f t="shared" si="248"/>
        <v>0</v>
      </c>
      <c r="IX88" s="47">
        <f t="shared" si="249"/>
        <v>0</v>
      </c>
      <c r="IY88" s="47">
        <f t="shared" si="250"/>
        <v>0</v>
      </c>
      <c r="IZ88" s="46">
        <f t="shared" si="251"/>
        <v>0</v>
      </c>
      <c r="JA88" s="47">
        <f t="shared" si="252"/>
        <v>0</v>
      </c>
      <c r="JB88" s="47">
        <f t="shared" si="253"/>
        <v>0</v>
      </c>
      <c r="JC88" s="47">
        <f t="shared" si="254"/>
        <v>0</v>
      </c>
      <c r="JD88" s="47">
        <f t="shared" si="255"/>
        <v>0</v>
      </c>
      <c r="JE88" s="47">
        <f t="shared" si="256"/>
        <v>0</v>
      </c>
      <c r="JF88" s="47">
        <f t="shared" si="257"/>
        <v>0</v>
      </c>
      <c r="JG88" s="47">
        <f t="shared" si="258"/>
        <v>0</v>
      </c>
      <c r="JH88" s="47">
        <f t="shared" si="259"/>
        <v>0</v>
      </c>
      <c r="JI88" s="47">
        <f t="shared" si="260"/>
        <v>0</v>
      </c>
      <c r="JJ88" s="47">
        <f t="shared" si="261"/>
        <v>0</v>
      </c>
      <c r="JK88" s="47">
        <f t="shared" si="262"/>
        <v>0</v>
      </c>
      <c r="JL88" s="47">
        <f t="shared" si="263"/>
        <v>0</v>
      </c>
      <c r="JM88" s="47">
        <f t="shared" si="264"/>
        <v>0</v>
      </c>
      <c r="JN88" s="47">
        <f t="shared" si="265"/>
        <v>0</v>
      </c>
      <c r="JO88" s="47">
        <f t="shared" si="266"/>
        <v>0</v>
      </c>
      <c r="JP88" s="47">
        <f t="shared" si="267"/>
        <v>0</v>
      </c>
      <c r="JQ88" s="47">
        <f t="shared" si="268"/>
        <v>0</v>
      </c>
      <c r="JR88" s="47">
        <f t="shared" si="269"/>
        <v>0</v>
      </c>
      <c r="JS88" s="48">
        <f t="shared" si="270"/>
        <v>0</v>
      </c>
      <c r="JT88" s="46">
        <f t="shared" si="271"/>
        <v>0</v>
      </c>
      <c r="JU88" s="48">
        <f t="shared" si="272"/>
        <v>0</v>
      </c>
    </row>
    <row r="89" spans="1:281" x14ac:dyDescent="0.25">
      <c r="A89" s="152"/>
      <c r="B89" s="386"/>
      <c r="C89" s="377"/>
      <c r="D89" s="378"/>
      <c r="E89" s="378"/>
      <c r="F89" s="378"/>
      <c r="G89" s="379"/>
      <c r="H89" s="397"/>
      <c r="I89" s="397"/>
      <c r="J89" s="97"/>
      <c r="K89" s="122">
        <f t="shared" si="281"/>
        <v>0</v>
      </c>
      <c r="L89" s="313">
        <f t="shared" si="282"/>
        <v>0</v>
      </c>
      <c r="M89" s="46">
        <f t="shared" si="283"/>
        <v>0</v>
      </c>
      <c r="N89" s="90">
        <f t="shared" si="64"/>
        <v>0</v>
      </c>
      <c r="O89" s="90">
        <f t="shared" si="65"/>
        <v>0</v>
      </c>
      <c r="P89" s="90">
        <f t="shared" si="66"/>
        <v>0</v>
      </c>
      <c r="Q89" s="90">
        <f t="shared" si="67"/>
        <v>0</v>
      </c>
      <c r="R89" s="408">
        <f t="shared" si="277"/>
        <v>1</v>
      </c>
      <c r="S89" s="46">
        <f t="shared" si="3"/>
        <v>0</v>
      </c>
      <c r="T89" s="47">
        <f t="shared" si="4"/>
        <v>0</v>
      </c>
      <c r="U89" s="47">
        <f t="shared" si="5"/>
        <v>0</v>
      </c>
      <c r="V89" s="47">
        <f t="shared" si="6"/>
        <v>0</v>
      </c>
      <c r="W89" s="47">
        <f t="shared" si="7"/>
        <v>0</v>
      </c>
      <c r="X89" s="47">
        <f t="shared" si="8"/>
        <v>0</v>
      </c>
      <c r="Y89" s="47">
        <f t="shared" si="9"/>
        <v>0</v>
      </c>
      <c r="Z89" s="47">
        <f t="shared" si="10"/>
        <v>0</v>
      </c>
      <c r="AA89" s="47">
        <f t="shared" si="11"/>
        <v>0</v>
      </c>
      <c r="AB89" s="47">
        <f t="shared" si="12"/>
        <v>0</v>
      </c>
      <c r="AC89" s="47">
        <f t="shared" si="13"/>
        <v>0</v>
      </c>
      <c r="AD89" s="47">
        <f t="shared" si="14"/>
        <v>0</v>
      </c>
      <c r="AE89" s="47">
        <f t="shared" si="15"/>
        <v>0</v>
      </c>
      <c r="AF89" s="47">
        <f t="shared" si="16"/>
        <v>0</v>
      </c>
      <c r="AG89" s="47">
        <f t="shared" si="17"/>
        <v>0</v>
      </c>
      <c r="AH89" s="47">
        <f t="shared" si="18"/>
        <v>0</v>
      </c>
      <c r="AI89" s="47">
        <f t="shared" si="19"/>
        <v>0</v>
      </c>
      <c r="AJ89" s="47">
        <f t="shared" si="20"/>
        <v>0</v>
      </c>
      <c r="AK89" s="47">
        <f t="shared" si="21"/>
        <v>0</v>
      </c>
      <c r="AL89" s="48">
        <f t="shared" si="22"/>
        <v>0</v>
      </c>
      <c r="AM89" s="47">
        <f t="shared" si="69"/>
        <v>0</v>
      </c>
      <c r="AN89" s="47">
        <f t="shared" si="70"/>
        <v>0</v>
      </c>
      <c r="AO89" s="46">
        <f t="shared" si="23"/>
        <v>0</v>
      </c>
      <c r="AP89" s="47">
        <f t="shared" si="24"/>
        <v>0</v>
      </c>
      <c r="AQ89" s="47">
        <f t="shared" si="25"/>
        <v>0</v>
      </c>
      <c r="AR89" s="47">
        <f t="shared" si="26"/>
        <v>0</v>
      </c>
      <c r="AS89" s="47">
        <f t="shared" si="27"/>
        <v>0</v>
      </c>
      <c r="AT89" s="47">
        <f t="shared" si="28"/>
        <v>0</v>
      </c>
      <c r="AU89" s="47">
        <f t="shared" si="29"/>
        <v>0</v>
      </c>
      <c r="AV89" s="47">
        <f t="shared" si="30"/>
        <v>0</v>
      </c>
      <c r="AW89" s="47">
        <f t="shared" si="31"/>
        <v>0</v>
      </c>
      <c r="AX89" s="47">
        <f t="shared" si="32"/>
        <v>0</v>
      </c>
      <c r="AY89" s="47">
        <f t="shared" si="33"/>
        <v>0</v>
      </c>
      <c r="AZ89" s="47">
        <f t="shared" si="34"/>
        <v>0</v>
      </c>
      <c r="BA89" s="47">
        <f t="shared" si="35"/>
        <v>0</v>
      </c>
      <c r="BB89" s="47">
        <f t="shared" si="36"/>
        <v>0</v>
      </c>
      <c r="BC89" s="47">
        <f t="shared" si="37"/>
        <v>0</v>
      </c>
      <c r="BD89" s="47">
        <f t="shared" si="38"/>
        <v>0</v>
      </c>
      <c r="BE89" s="47">
        <f t="shared" si="39"/>
        <v>0</v>
      </c>
      <c r="BF89" s="47">
        <f t="shared" si="40"/>
        <v>0</v>
      </c>
      <c r="BG89" s="48">
        <f t="shared" si="41"/>
        <v>0</v>
      </c>
      <c r="BH89" s="47">
        <f t="shared" si="71"/>
        <v>0</v>
      </c>
      <c r="BI89" s="47">
        <f t="shared" si="72"/>
        <v>0</v>
      </c>
      <c r="BJ89" s="46">
        <f t="shared" si="42"/>
        <v>0</v>
      </c>
      <c r="BK89" s="47">
        <f t="shared" si="43"/>
        <v>0</v>
      </c>
      <c r="BL89" s="47">
        <f t="shared" si="44"/>
        <v>0</v>
      </c>
      <c r="BM89" s="47">
        <f t="shared" si="45"/>
        <v>0</v>
      </c>
      <c r="BN89" s="47">
        <f t="shared" si="46"/>
        <v>0</v>
      </c>
      <c r="BO89" s="47">
        <f t="shared" si="47"/>
        <v>0</v>
      </c>
      <c r="BP89" s="47">
        <f t="shared" si="48"/>
        <v>0</v>
      </c>
      <c r="BQ89" s="47">
        <f t="shared" si="49"/>
        <v>0</v>
      </c>
      <c r="BR89" s="47">
        <f t="shared" si="50"/>
        <v>0</v>
      </c>
      <c r="BS89" s="47">
        <f t="shared" si="51"/>
        <v>0</v>
      </c>
      <c r="BT89" s="47">
        <f t="shared" si="52"/>
        <v>0</v>
      </c>
      <c r="BU89" s="47">
        <f t="shared" si="53"/>
        <v>0</v>
      </c>
      <c r="BV89" s="47">
        <f t="shared" si="54"/>
        <v>0</v>
      </c>
      <c r="BW89" s="47">
        <f t="shared" si="55"/>
        <v>0</v>
      </c>
      <c r="BX89" s="47">
        <f t="shared" si="56"/>
        <v>0</v>
      </c>
      <c r="BY89" s="47">
        <f t="shared" si="57"/>
        <v>0</v>
      </c>
      <c r="BZ89" s="47">
        <f t="shared" si="58"/>
        <v>0</v>
      </c>
      <c r="CA89" s="47">
        <f t="shared" si="59"/>
        <v>0</v>
      </c>
      <c r="CB89" s="47">
        <f t="shared" si="60"/>
        <v>0</v>
      </c>
      <c r="CC89" s="48">
        <f t="shared" si="61"/>
        <v>0</v>
      </c>
      <c r="CD89" s="47">
        <f t="shared" si="73"/>
        <v>0</v>
      </c>
      <c r="CE89" s="47">
        <f t="shared" si="74"/>
        <v>0</v>
      </c>
      <c r="CF89" s="46">
        <f t="shared" si="75"/>
        <v>0</v>
      </c>
      <c r="CG89" s="47">
        <f t="shared" si="76"/>
        <v>0</v>
      </c>
      <c r="CH89" s="47">
        <f t="shared" si="77"/>
        <v>0</v>
      </c>
      <c r="CI89" s="47">
        <f t="shared" si="78"/>
        <v>0</v>
      </c>
      <c r="CJ89" s="47">
        <f t="shared" si="79"/>
        <v>0</v>
      </c>
      <c r="CK89" s="47">
        <f t="shared" si="80"/>
        <v>0</v>
      </c>
      <c r="CL89" s="47">
        <f t="shared" si="81"/>
        <v>0</v>
      </c>
      <c r="CM89" s="47">
        <f t="shared" si="82"/>
        <v>0</v>
      </c>
      <c r="CN89" s="47">
        <f t="shared" si="83"/>
        <v>0</v>
      </c>
      <c r="CO89" s="47">
        <f t="shared" si="84"/>
        <v>0</v>
      </c>
      <c r="CP89" s="47">
        <f t="shared" si="85"/>
        <v>0</v>
      </c>
      <c r="CQ89" s="47">
        <f t="shared" si="86"/>
        <v>0</v>
      </c>
      <c r="CR89" s="47">
        <f t="shared" si="87"/>
        <v>0</v>
      </c>
      <c r="CS89" s="47">
        <f t="shared" si="88"/>
        <v>0</v>
      </c>
      <c r="CT89" s="47">
        <f t="shared" si="89"/>
        <v>0</v>
      </c>
      <c r="CU89" s="47">
        <f t="shared" si="90"/>
        <v>0</v>
      </c>
      <c r="CV89" s="47">
        <f t="shared" si="91"/>
        <v>0</v>
      </c>
      <c r="CW89" s="47">
        <f t="shared" si="92"/>
        <v>0</v>
      </c>
      <c r="CX89" s="47">
        <f t="shared" si="93"/>
        <v>0</v>
      </c>
      <c r="CY89" s="48">
        <f t="shared" si="94"/>
        <v>0</v>
      </c>
      <c r="CZ89" s="47">
        <f t="shared" si="95"/>
        <v>0</v>
      </c>
      <c r="DA89" s="47">
        <f t="shared" si="96"/>
        <v>0</v>
      </c>
      <c r="DB89" s="46">
        <f t="shared" si="97"/>
        <v>0</v>
      </c>
      <c r="DC89" s="47">
        <f t="shared" si="98"/>
        <v>0</v>
      </c>
      <c r="DD89" s="47">
        <f t="shared" si="99"/>
        <v>0</v>
      </c>
      <c r="DE89" s="47">
        <f t="shared" si="100"/>
        <v>0</v>
      </c>
      <c r="DF89" s="47">
        <f t="shared" si="101"/>
        <v>0</v>
      </c>
      <c r="DG89" s="47">
        <f t="shared" si="102"/>
        <v>0</v>
      </c>
      <c r="DH89" s="47">
        <f t="shared" si="103"/>
        <v>0</v>
      </c>
      <c r="DI89" s="47">
        <f t="shared" si="104"/>
        <v>0</v>
      </c>
      <c r="DJ89" s="47">
        <f t="shared" si="105"/>
        <v>0</v>
      </c>
      <c r="DK89" s="47">
        <f t="shared" si="106"/>
        <v>0</v>
      </c>
      <c r="DL89" s="47">
        <f t="shared" si="107"/>
        <v>0</v>
      </c>
      <c r="DM89" s="47">
        <f t="shared" si="108"/>
        <v>0</v>
      </c>
      <c r="DN89" s="47">
        <f t="shared" si="109"/>
        <v>0</v>
      </c>
      <c r="DO89" s="47">
        <f t="shared" si="110"/>
        <v>0</v>
      </c>
      <c r="DP89" s="47">
        <f t="shared" si="111"/>
        <v>0</v>
      </c>
      <c r="DQ89" s="47">
        <f t="shared" si="112"/>
        <v>0</v>
      </c>
      <c r="DR89" s="47">
        <f t="shared" si="113"/>
        <v>0</v>
      </c>
      <c r="DS89" s="47">
        <f t="shared" si="114"/>
        <v>0</v>
      </c>
      <c r="DT89" s="47">
        <f t="shared" si="115"/>
        <v>0</v>
      </c>
      <c r="DU89" s="48">
        <f t="shared" si="116"/>
        <v>0</v>
      </c>
      <c r="DV89" s="47">
        <f t="shared" si="117"/>
        <v>0</v>
      </c>
      <c r="DW89" s="47">
        <f t="shared" si="118"/>
        <v>0</v>
      </c>
      <c r="DX89" s="46">
        <f t="shared" si="119"/>
        <v>0</v>
      </c>
      <c r="DY89" s="47">
        <f t="shared" si="120"/>
        <v>0</v>
      </c>
      <c r="DZ89" s="47">
        <f t="shared" si="121"/>
        <v>0</v>
      </c>
      <c r="EA89" s="47">
        <f t="shared" si="122"/>
        <v>0</v>
      </c>
      <c r="EB89" s="47">
        <f t="shared" si="123"/>
        <v>0</v>
      </c>
      <c r="EC89" s="47">
        <f t="shared" si="124"/>
        <v>0</v>
      </c>
      <c r="ED89" s="47">
        <f t="shared" si="125"/>
        <v>0</v>
      </c>
      <c r="EE89" s="47">
        <f t="shared" si="126"/>
        <v>0</v>
      </c>
      <c r="EF89" s="47">
        <f t="shared" si="127"/>
        <v>0</v>
      </c>
      <c r="EG89" s="47">
        <f t="shared" si="128"/>
        <v>0</v>
      </c>
      <c r="EH89" s="47">
        <f t="shared" si="129"/>
        <v>0</v>
      </c>
      <c r="EI89" s="47">
        <f t="shared" si="130"/>
        <v>0</v>
      </c>
      <c r="EJ89" s="47">
        <f t="shared" si="131"/>
        <v>0</v>
      </c>
      <c r="EK89" s="47">
        <f t="shared" si="132"/>
        <v>0</v>
      </c>
      <c r="EL89" s="47">
        <f t="shared" si="133"/>
        <v>0</v>
      </c>
      <c r="EM89" s="47">
        <f t="shared" si="134"/>
        <v>0</v>
      </c>
      <c r="EN89" s="47">
        <f t="shared" si="135"/>
        <v>0</v>
      </c>
      <c r="EO89" s="47">
        <f t="shared" si="136"/>
        <v>0</v>
      </c>
      <c r="EP89" s="47">
        <f t="shared" si="137"/>
        <v>0</v>
      </c>
      <c r="EQ89" s="48">
        <f t="shared" si="138"/>
        <v>0</v>
      </c>
      <c r="ER89" s="47">
        <f t="shared" si="139"/>
        <v>0</v>
      </c>
      <c r="ES89" s="47">
        <f t="shared" si="140"/>
        <v>0</v>
      </c>
      <c r="ET89" s="46">
        <f t="shared" si="141"/>
        <v>0</v>
      </c>
      <c r="EU89" s="47">
        <f t="shared" si="142"/>
        <v>0</v>
      </c>
      <c r="EV89" s="47">
        <f t="shared" si="143"/>
        <v>0</v>
      </c>
      <c r="EW89" s="47">
        <f t="shared" si="144"/>
        <v>0</v>
      </c>
      <c r="EX89" s="47">
        <f t="shared" si="145"/>
        <v>0</v>
      </c>
      <c r="EY89" s="47">
        <f t="shared" si="146"/>
        <v>0</v>
      </c>
      <c r="EZ89" s="47">
        <f t="shared" si="147"/>
        <v>0</v>
      </c>
      <c r="FA89" s="47">
        <f t="shared" si="148"/>
        <v>0</v>
      </c>
      <c r="FB89" s="47">
        <f t="shared" si="149"/>
        <v>0</v>
      </c>
      <c r="FC89" s="47">
        <f t="shared" si="150"/>
        <v>0</v>
      </c>
      <c r="FD89" s="47">
        <f t="shared" si="151"/>
        <v>0</v>
      </c>
      <c r="FE89" s="47">
        <f t="shared" si="152"/>
        <v>0</v>
      </c>
      <c r="FF89" s="47">
        <f t="shared" si="153"/>
        <v>0</v>
      </c>
      <c r="FG89" s="47">
        <f t="shared" si="154"/>
        <v>0</v>
      </c>
      <c r="FH89" s="47">
        <f t="shared" si="155"/>
        <v>0</v>
      </c>
      <c r="FI89" s="47">
        <f t="shared" si="156"/>
        <v>0</v>
      </c>
      <c r="FJ89" s="47">
        <f t="shared" si="157"/>
        <v>0</v>
      </c>
      <c r="FK89" s="47">
        <f t="shared" si="158"/>
        <v>0</v>
      </c>
      <c r="FL89" s="47">
        <f t="shared" si="159"/>
        <v>0</v>
      </c>
      <c r="FM89" s="48">
        <f t="shared" si="160"/>
        <v>0</v>
      </c>
      <c r="FN89" s="47">
        <f t="shared" si="161"/>
        <v>0</v>
      </c>
      <c r="FO89" s="47">
        <f t="shared" si="162"/>
        <v>0</v>
      </c>
      <c r="FP89" s="46">
        <f t="shared" si="163"/>
        <v>0</v>
      </c>
      <c r="FQ89" s="47">
        <f t="shared" si="164"/>
        <v>0</v>
      </c>
      <c r="FR89" s="47">
        <f t="shared" si="165"/>
        <v>0</v>
      </c>
      <c r="FS89" s="47">
        <f t="shared" si="166"/>
        <v>0</v>
      </c>
      <c r="FT89" s="47">
        <f t="shared" si="167"/>
        <v>0</v>
      </c>
      <c r="FU89" s="47">
        <f t="shared" si="168"/>
        <v>0</v>
      </c>
      <c r="FV89" s="47">
        <f t="shared" si="169"/>
        <v>0</v>
      </c>
      <c r="FW89" s="47">
        <f t="shared" si="170"/>
        <v>0</v>
      </c>
      <c r="FX89" s="47">
        <f t="shared" si="171"/>
        <v>0</v>
      </c>
      <c r="FY89" s="47">
        <f t="shared" si="172"/>
        <v>0</v>
      </c>
      <c r="FZ89" s="47">
        <f t="shared" si="173"/>
        <v>0</v>
      </c>
      <c r="GA89" s="47">
        <f t="shared" si="174"/>
        <v>0</v>
      </c>
      <c r="GB89" s="47">
        <f t="shared" si="175"/>
        <v>0</v>
      </c>
      <c r="GC89" s="47">
        <f t="shared" si="176"/>
        <v>0</v>
      </c>
      <c r="GD89" s="47">
        <f t="shared" si="177"/>
        <v>0</v>
      </c>
      <c r="GE89" s="47">
        <f t="shared" si="178"/>
        <v>0</v>
      </c>
      <c r="GF89" s="47">
        <f t="shared" si="179"/>
        <v>0</v>
      </c>
      <c r="GG89" s="47">
        <f t="shared" si="180"/>
        <v>0</v>
      </c>
      <c r="GH89" s="47">
        <f t="shared" si="181"/>
        <v>0</v>
      </c>
      <c r="GI89" s="48">
        <f t="shared" si="182"/>
        <v>0</v>
      </c>
      <c r="GJ89" s="47">
        <f t="shared" si="183"/>
        <v>0</v>
      </c>
      <c r="GK89" s="47">
        <f t="shared" si="184"/>
        <v>0</v>
      </c>
      <c r="GL89" s="46">
        <f t="shared" si="185"/>
        <v>0</v>
      </c>
      <c r="GM89" s="47">
        <f t="shared" si="186"/>
        <v>0</v>
      </c>
      <c r="GN89" s="47">
        <f t="shared" si="187"/>
        <v>0</v>
      </c>
      <c r="GO89" s="47">
        <f t="shared" si="188"/>
        <v>0</v>
      </c>
      <c r="GP89" s="47">
        <f t="shared" si="189"/>
        <v>0</v>
      </c>
      <c r="GQ89" s="47">
        <f t="shared" si="190"/>
        <v>0</v>
      </c>
      <c r="GR89" s="47">
        <f t="shared" si="191"/>
        <v>0</v>
      </c>
      <c r="GS89" s="47">
        <f t="shared" si="192"/>
        <v>0</v>
      </c>
      <c r="GT89" s="47">
        <f t="shared" si="193"/>
        <v>0</v>
      </c>
      <c r="GU89" s="47">
        <f t="shared" si="194"/>
        <v>0</v>
      </c>
      <c r="GV89" s="47">
        <f t="shared" si="195"/>
        <v>0</v>
      </c>
      <c r="GW89" s="47">
        <f t="shared" si="196"/>
        <v>0</v>
      </c>
      <c r="GX89" s="47">
        <f t="shared" si="197"/>
        <v>0</v>
      </c>
      <c r="GY89" s="47">
        <f t="shared" si="198"/>
        <v>0</v>
      </c>
      <c r="GZ89" s="47">
        <f t="shared" si="199"/>
        <v>0</v>
      </c>
      <c r="HA89" s="47">
        <f t="shared" si="200"/>
        <v>0</v>
      </c>
      <c r="HB89" s="47">
        <f t="shared" si="201"/>
        <v>0</v>
      </c>
      <c r="HC89" s="47">
        <f t="shared" si="202"/>
        <v>0</v>
      </c>
      <c r="HD89" s="47">
        <f t="shared" si="203"/>
        <v>0</v>
      </c>
      <c r="HE89" s="48">
        <f t="shared" si="204"/>
        <v>0</v>
      </c>
      <c r="HF89" s="47">
        <f t="shared" si="205"/>
        <v>0</v>
      </c>
      <c r="HG89" s="47">
        <f t="shared" si="206"/>
        <v>0</v>
      </c>
      <c r="HH89" s="46">
        <f t="shared" si="207"/>
        <v>0</v>
      </c>
      <c r="HI89" s="47">
        <f t="shared" si="208"/>
        <v>0</v>
      </c>
      <c r="HJ89" s="47">
        <f t="shared" si="209"/>
        <v>0</v>
      </c>
      <c r="HK89" s="47">
        <f t="shared" si="210"/>
        <v>0</v>
      </c>
      <c r="HL89" s="47">
        <f t="shared" si="211"/>
        <v>0</v>
      </c>
      <c r="HM89" s="47">
        <f t="shared" si="212"/>
        <v>0</v>
      </c>
      <c r="HN89" s="47">
        <f t="shared" si="213"/>
        <v>0</v>
      </c>
      <c r="HO89" s="47">
        <f t="shared" si="214"/>
        <v>0</v>
      </c>
      <c r="HP89" s="47">
        <f t="shared" si="215"/>
        <v>0</v>
      </c>
      <c r="HQ89" s="47">
        <f t="shared" si="216"/>
        <v>0</v>
      </c>
      <c r="HR89" s="47">
        <f t="shared" si="217"/>
        <v>0</v>
      </c>
      <c r="HS89" s="47">
        <f t="shared" si="218"/>
        <v>0</v>
      </c>
      <c r="HT89" s="47">
        <f t="shared" si="219"/>
        <v>0</v>
      </c>
      <c r="HU89" s="47">
        <f t="shared" si="220"/>
        <v>0</v>
      </c>
      <c r="HV89" s="47">
        <f t="shared" si="221"/>
        <v>0</v>
      </c>
      <c r="HW89" s="47">
        <f t="shared" si="222"/>
        <v>0</v>
      </c>
      <c r="HX89" s="47">
        <f t="shared" si="223"/>
        <v>0</v>
      </c>
      <c r="HY89" s="47">
        <f t="shared" si="224"/>
        <v>0</v>
      </c>
      <c r="HZ89" s="47">
        <f t="shared" si="225"/>
        <v>0</v>
      </c>
      <c r="IA89" s="48">
        <f t="shared" si="226"/>
        <v>0</v>
      </c>
      <c r="IB89" s="47">
        <f t="shared" si="227"/>
        <v>0</v>
      </c>
      <c r="IC89" s="47">
        <f t="shared" si="228"/>
        <v>0</v>
      </c>
      <c r="ID89" s="46">
        <f t="shared" si="229"/>
        <v>0</v>
      </c>
      <c r="IE89" s="47">
        <f t="shared" si="230"/>
        <v>0</v>
      </c>
      <c r="IF89" s="47">
        <f t="shared" si="231"/>
        <v>0</v>
      </c>
      <c r="IG89" s="47">
        <f t="shared" si="232"/>
        <v>0</v>
      </c>
      <c r="IH89" s="47">
        <f t="shared" si="233"/>
        <v>0</v>
      </c>
      <c r="II89" s="47">
        <f t="shared" si="234"/>
        <v>0</v>
      </c>
      <c r="IJ89" s="47">
        <f t="shared" si="235"/>
        <v>0</v>
      </c>
      <c r="IK89" s="47">
        <f t="shared" si="236"/>
        <v>0</v>
      </c>
      <c r="IL89" s="47">
        <f t="shared" si="237"/>
        <v>0</v>
      </c>
      <c r="IM89" s="47">
        <f t="shared" si="238"/>
        <v>0</v>
      </c>
      <c r="IN89" s="47">
        <f t="shared" si="239"/>
        <v>0</v>
      </c>
      <c r="IO89" s="47">
        <f t="shared" si="240"/>
        <v>0</v>
      </c>
      <c r="IP89" s="47">
        <f t="shared" si="241"/>
        <v>0</v>
      </c>
      <c r="IQ89" s="47">
        <f t="shared" si="242"/>
        <v>0</v>
      </c>
      <c r="IR89" s="47">
        <f t="shared" si="243"/>
        <v>0</v>
      </c>
      <c r="IS89" s="47">
        <f t="shared" si="244"/>
        <v>0</v>
      </c>
      <c r="IT89" s="47">
        <f t="shared" si="245"/>
        <v>0</v>
      </c>
      <c r="IU89" s="47">
        <f t="shared" si="246"/>
        <v>0</v>
      </c>
      <c r="IV89" s="47">
        <f t="shared" si="247"/>
        <v>0</v>
      </c>
      <c r="IW89" s="48">
        <f t="shared" si="248"/>
        <v>0</v>
      </c>
      <c r="IX89" s="47">
        <f t="shared" si="249"/>
        <v>0</v>
      </c>
      <c r="IY89" s="47">
        <f t="shared" si="250"/>
        <v>0</v>
      </c>
      <c r="IZ89" s="46">
        <f t="shared" si="251"/>
        <v>0</v>
      </c>
      <c r="JA89" s="47">
        <f t="shared" si="252"/>
        <v>0</v>
      </c>
      <c r="JB89" s="47">
        <f t="shared" si="253"/>
        <v>0</v>
      </c>
      <c r="JC89" s="47">
        <f t="shared" si="254"/>
        <v>0</v>
      </c>
      <c r="JD89" s="47">
        <f t="shared" si="255"/>
        <v>0</v>
      </c>
      <c r="JE89" s="47">
        <f t="shared" si="256"/>
        <v>0</v>
      </c>
      <c r="JF89" s="47">
        <f t="shared" si="257"/>
        <v>0</v>
      </c>
      <c r="JG89" s="47">
        <f t="shared" si="258"/>
        <v>0</v>
      </c>
      <c r="JH89" s="47">
        <f t="shared" si="259"/>
        <v>0</v>
      </c>
      <c r="JI89" s="47">
        <f t="shared" si="260"/>
        <v>0</v>
      </c>
      <c r="JJ89" s="47">
        <f t="shared" si="261"/>
        <v>0</v>
      </c>
      <c r="JK89" s="47">
        <f t="shared" si="262"/>
        <v>0</v>
      </c>
      <c r="JL89" s="47">
        <f t="shared" si="263"/>
        <v>0</v>
      </c>
      <c r="JM89" s="47">
        <f t="shared" si="264"/>
        <v>0</v>
      </c>
      <c r="JN89" s="47">
        <f t="shared" si="265"/>
        <v>0</v>
      </c>
      <c r="JO89" s="47">
        <f t="shared" si="266"/>
        <v>0</v>
      </c>
      <c r="JP89" s="47">
        <f t="shared" si="267"/>
        <v>0</v>
      </c>
      <c r="JQ89" s="47">
        <f t="shared" si="268"/>
        <v>0</v>
      </c>
      <c r="JR89" s="47">
        <f t="shared" si="269"/>
        <v>0</v>
      </c>
      <c r="JS89" s="48">
        <f t="shared" si="270"/>
        <v>0</v>
      </c>
      <c r="JT89" s="46">
        <f t="shared" si="271"/>
        <v>0</v>
      </c>
      <c r="JU89" s="48">
        <f t="shared" si="272"/>
        <v>0</v>
      </c>
    </row>
    <row r="90" spans="1:281" x14ac:dyDescent="0.25">
      <c r="A90" s="152"/>
      <c r="B90" s="386"/>
      <c r="C90" s="377"/>
      <c r="D90" s="378"/>
      <c r="E90" s="378"/>
      <c r="F90" s="378"/>
      <c r="G90" s="379"/>
      <c r="H90" s="397"/>
      <c r="I90" s="397"/>
      <c r="J90" s="97"/>
      <c r="K90" s="122">
        <f t="shared" si="281"/>
        <v>0</v>
      </c>
      <c r="L90" s="313">
        <f t="shared" si="282"/>
        <v>0</v>
      </c>
      <c r="M90" s="46">
        <f t="shared" si="283"/>
        <v>0</v>
      </c>
      <c r="N90" s="90">
        <f t="shared" si="64"/>
        <v>0</v>
      </c>
      <c r="O90" s="90">
        <f t="shared" si="65"/>
        <v>0</v>
      </c>
      <c r="P90" s="90">
        <f t="shared" si="66"/>
        <v>0</v>
      </c>
      <c r="Q90" s="90">
        <f t="shared" si="67"/>
        <v>0</v>
      </c>
      <c r="R90" s="408">
        <f t="shared" si="277"/>
        <v>1</v>
      </c>
      <c r="S90" s="46">
        <f t="shared" si="3"/>
        <v>0</v>
      </c>
      <c r="T90" s="47">
        <f t="shared" si="4"/>
        <v>0</v>
      </c>
      <c r="U90" s="47">
        <f t="shared" si="5"/>
        <v>0</v>
      </c>
      <c r="V90" s="47">
        <f t="shared" si="6"/>
        <v>0</v>
      </c>
      <c r="W90" s="47">
        <f t="shared" si="7"/>
        <v>0</v>
      </c>
      <c r="X90" s="47">
        <f t="shared" si="8"/>
        <v>0</v>
      </c>
      <c r="Y90" s="47">
        <f t="shared" si="9"/>
        <v>0</v>
      </c>
      <c r="Z90" s="47">
        <f t="shared" si="10"/>
        <v>0</v>
      </c>
      <c r="AA90" s="47">
        <f t="shared" si="11"/>
        <v>0</v>
      </c>
      <c r="AB90" s="47">
        <f t="shared" si="12"/>
        <v>0</v>
      </c>
      <c r="AC90" s="47">
        <f t="shared" si="13"/>
        <v>0</v>
      </c>
      <c r="AD90" s="47">
        <f t="shared" si="14"/>
        <v>0</v>
      </c>
      <c r="AE90" s="47">
        <f t="shared" si="15"/>
        <v>0</v>
      </c>
      <c r="AF90" s="47">
        <f t="shared" si="16"/>
        <v>0</v>
      </c>
      <c r="AG90" s="47">
        <f t="shared" si="17"/>
        <v>0</v>
      </c>
      <c r="AH90" s="47">
        <f t="shared" si="18"/>
        <v>0</v>
      </c>
      <c r="AI90" s="47">
        <f t="shared" si="19"/>
        <v>0</v>
      </c>
      <c r="AJ90" s="47">
        <f t="shared" si="20"/>
        <v>0</v>
      </c>
      <c r="AK90" s="47">
        <f t="shared" si="21"/>
        <v>0</v>
      </c>
      <c r="AL90" s="48">
        <f t="shared" si="22"/>
        <v>0</v>
      </c>
      <c r="AM90" s="47">
        <f t="shared" si="69"/>
        <v>0</v>
      </c>
      <c r="AN90" s="47">
        <f t="shared" si="70"/>
        <v>0</v>
      </c>
      <c r="AO90" s="46">
        <f t="shared" si="23"/>
        <v>0</v>
      </c>
      <c r="AP90" s="47">
        <f t="shared" si="24"/>
        <v>0</v>
      </c>
      <c r="AQ90" s="47">
        <f t="shared" si="25"/>
        <v>0</v>
      </c>
      <c r="AR90" s="47">
        <f t="shared" si="26"/>
        <v>0</v>
      </c>
      <c r="AS90" s="47">
        <f t="shared" si="27"/>
        <v>0</v>
      </c>
      <c r="AT90" s="47">
        <f t="shared" si="28"/>
        <v>0</v>
      </c>
      <c r="AU90" s="47">
        <f t="shared" si="29"/>
        <v>0</v>
      </c>
      <c r="AV90" s="47">
        <f t="shared" si="30"/>
        <v>0</v>
      </c>
      <c r="AW90" s="47">
        <f t="shared" si="31"/>
        <v>0</v>
      </c>
      <c r="AX90" s="47">
        <f t="shared" si="32"/>
        <v>0</v>
      </c>
      <c r="AY90" s="47">
        <f t="shared" si="33"/>
        <v>0</v>
      </c>
      <c r="AZ90" s="47">
        <f t="shared" si="34"/>
        <v>0</v>
      </c>
      <c r="BA90" s="47">
        <f t="shared" si="35"/>
        <v>0</v>
      </c>
      <c r="BB90" s="47">
        <f t="shared" si="36"/>
        <v>0</v>
      </c>
      <c r="BC90" s="47">
        <f t="shared" si="37"/>
        <v>0</v>
      </c>
      <c r="BD90" s="47">
        <f t="shared" si="38"/>
        <v>0</v>
      </c>
      <c r="BE90" s="47">
        <f t="shared" si="39"/>
        <v>0</v>
      </c>
      <c r="BF90" s="47">
        <f t="shared" si="40"/>
        <v>0</v>
      </c>
      <c r="BG90" s="48">
        <f t="shared" si="41"/>
        <v>0</v>
      </c>
      <c r="BH90" s="47">
        <f t="shared" si="71"/>
        <v>0</v>
      </c>
      <c r="BI90" s="47">
        <f t="shared" si="72"/>
        <v>0</v>
      </c>
      <c r="BJ90" s="46">
        <f t="shared" si="42"/>
        <v>0</v>
      </c>
      <c r="BK90" s="47">
        <f t="shared" si="43"/>
        <v>0</v>
      </c>
      <c r="BL90" s="47">
        <f t="shared" si="44"/>
        <v>0</v>
      </c>
      <c r="BM90" s="47">
        <f t="shared" si="45"/>
        <v>0</v>
      </c>
      <c r="BN90" s="47">
        <f t="shared" si="46"/>
        <v>0</v>
      </c>
      <c r="BO90" s="47">
        <f t="shared" si="47"/>
        <v>0</v>
      </c>
      <c r="BP90" s="47">
        <f t="shared" si="48"/>
        <v>0</v>
      </c>
      <c r="BQ90" s="47">
        <f t="shared" si="49"/>
        <v>0</v>
      </c>
      <c r="BR90" s="47">
        <f t="shared" si="50"/>
        <v>0</v>
      </c>
      <c r="BS90" s="47">
        <f t="shared" si="51"/>
        <v>0</v>
      </c>
      <c r="BT90" s="47">
        <f t="shared" si="52"/>
        <v>0</v>
      </c>
      <c r="BU90" s="47">
        <f t="shared" si="53"/>
        <v>0</v>
      </c>
      <c r="BV90" s="47">
        <f t="shared" si="54"/>
        <v>0</v>
      </c>
      <c r="BW90" s="47">
        <f t="shared" si="55"/>
        <v>0</v>
      </c>
      <c r="BX90" s="47">
        <f t="shared" si="56"/>
        <v>0</v>
      </c>
      <c r="BY90" s="47">
        <f t="shared" si="57"/>
        <v>0</v>
      </c>
      <c r="BZ90" s="47">
        <f t="shared" si="58"/>
        <v>0</v>
      </c>
      <c r="CA90" s="47">
        <f t="shared" si="59"/>
        <v>0</v>
      </c>
      <c r="CB90" s="47">
        <f t="shared" si="60"/>
        <v>0</v>
      </c>
      <c r="CC90" s="48">
        <f t="shared" si="61"/>
        <v>0</v>
      </c>
      <c r="CD90" s="47">
        <f t="shared" si="73"/>
        <v>0</v>
      </c>
      <c r="CE90" s="47">
        <f t="shared" si="74"/>
        <v>0</v>
      </c>
      <c r="CF90" s="46">
        <f t="shared" si="75"/>
        <v>0</v>
      </c>
      <c r="CG90" s="47">
        <f t="shared" si="76"/>
        <v>0</v>
      </c>
      <c r="CH90" s="47">
        <f t="shared" si="77"/>
        <v>0</v>
      </c>
      <c r="CI90" s="47">
        <f t="shared" si="78"/>
        <v>0</v>
      </c>
      <c r="CJ90" s="47">
        <f t="shared" si="79"/>
        <v>0</v>
      </c>
      <c r="CK90" s="47">
        <f t="shared" si="80"/>
        <v>0</v>
      </c>
      <c r="CL90" s="47">
        <f t="shared" si="81"/>
        <v>0</v>
      </c>
      <c r="CM90" s="47">
        <f t="shared" si="82"/>
        <v>0</v>
      </c>
      <c r="CN90" s="47">
        <f t="shared" si="83"/>
        <v>0</v>
      </c>
      <c r="CO90" s="47">
        <f t="shared" si="84"/>
        <v>0</v>
      </c>
      <c r="CP90" s="47">
        <f t="shared" si="85"/>
        <v>0</v>
      </c>
      <c r="CQ90" s="47">
        <f t="shared" si="86"/>
        <v>0</v>
      </c>
      <c r="CR90" s="47">
        <f t="shared" si="87"/>
        <v>0</v>
      </c>
      <c r="CS90" s="47">
        <f t="shared" si="88"/>
        <v>0</v>
      </c>
      <c r="CT90" s="47">
        <f t="shared" si="89"/>
        <v>0</v>
      </c>
      <c r="CU90" s="47">
        <f t="shared" si="90"/>
        <v>0</v>
      </c>
      <c r="CV90" s="47">
        <f t="shared" si="91"/>
        <v>0</v>
      </c>
      <c r="CW90" s="47">
        <f t="shared" si="92"/>
        <v>0</v>
      </c>
      <c r="CX90" s="47">
        <f t="shared" si="93"/>
        <v>0</v>
      </c>
      <c r="CY90" s="48">
        <f t="shared" si="94"/>
        <v>0</v>
      </c>
      <c r="CZ90" s="47">
        <f t="shared" si="95"/>
        <v>0</v>
      </c>
      <c r="DA90" s="47">
        <f t="shared" si="96"/>
        <v>0</v>
      </c>
      <c r="DB90" s="46">
        <f t="shared" si="97"/>
        <v>0</v>
      </c>
      <c r="DC90" s="47">
        <f t="shared" si="98"/>
        <v>0</v>
      </c>
      <c r="DD90" s="47">
        <f t="shared" si="99"/>
        <v>0</v>
      </c>
      <c r="DE90" s="47">
        <f t="shared" si="100"/>
        <v>0</v>
      </c>
      <c r="DF90" s="47">
        <f t="shared" si="101"/>
        <v>0</v>
      </c>
      <c r="DG90" s="47">
        <f t="shared" si="102"/>
        <v>0</v>
      </c>
      <c r="DH90" s="47">
        <f t="shared" si="103"/>
        <v>0</v>
      </c>
      <c r="DI90" s="47">
        <f t="shared" si="104"/>
        <v>0</v>
      </c>
      <c r="DJ90" s="47">
        <f t="shared" si="105"/>
        <v>0</v>
      </c>
      <c r="DK90" s="47">
        <f t="shared" si="106"/>
        <v>0</v>
      </c>
      <c r="DL90" s="47">
        <f t="shared" si="107"/>
        <v>0</v>
      </c>
      <c r="DM90" s="47">
        <f t="shared" si="108"/>
        <v>0</v>
      </c>
      <c r="DN90" s="47">
        <f t="shared" si="109"/>
        <v>0</v>
      </c>
      <c r="DO90" s="47">
        <f t="shared" si="110"/>
        <v>0</v>
      </c>
      <c r="DP90" s="47">
        <f t="shared" si="111"/>
        <v>0</v>
      </c>
      <c r="DQ90" s="47">
        <f t="shared" si="112"/>
        <v>0</v>
      </c>
      <c r="DR90" s="47">
        <f t="shared" si="113"/>
        <v>0</v>
      </c>
      <c r="DS90" s="47">
        <f t="shared" si="114"/>
        <v>0</v>
      </c>
      <c r="DT90" s="47">
        <f t="shared" si="115"/>
        <v>0</v>
      </c>
      <c r="DU90" s="48">
        <f t="shared" si="116"/>
        <v>0</v>
      </c>
      <c r="DV90" s="47">
        <f t="shared" si="117"/>
        <v>0</v>
      </c>
      <c r="DW90" s="47">
        <f t="shared" si="118"/>
        <v>0</v>
      </c>
      <c r="DX90" s="46">
        <f t="shared" si="119"/>
        <v>0</v>
      </c>
      <c r="DY90" s="47">
        <f t="shared" si="120"/>
        <v>0</v>
      </c>
      <c r="DZ90" s="47">
        <f t="shared" si="121"/>
        <v>0</v>
      </c>
      <c r="EA90" s="47">
        <f t="shared" si="122"/>
        <v>0</v>
      </c>
      <c r="EB90" s="47">
        <f t="shared" si="123"/>
        <v>0</v>
      </c>
      <c r="EC90" s="47">
        <f t="shared" si="124"/>
        <v>0</v>
      </c>
      <c r="ED90" s="47">
        <f t="shared" si="125"/>
        <v>0</v>
      </c>
      <c r="EE90" s="47">
        <f t="shared" si="126"/>
        <v>0</v>
      </c>
      <c r="EF90" s="47">
        <f t="shared" si="127"/>
        <v>0</v>
      </c>
      <c r="EG90" s="47">
        <f t="shared" si="128"/>
        <v>0</v>
      </c>
      <c r="EH90" s="47">
        <f t="shared" si="129"/>
        <v>0</v>
      </c>
      <c r="EI90" s="47">
        <f t="shared" si="130"/>
        <v>0</v>
      </c>
      <c r="EJ90" s="47">
        <f t="shared" si="131"/>
        <v>0</v>
      </c>
      <c r="EK90" s="47">
        <f t="shared" si="132"/>
        <v>0</v>
      </c>
      <c r="EL90" s="47">
        <f t="shared" si="133"/>
        <v>0</v>
      </c>
      <c r="EM90" s="47">
        <f t="shared" si="134"/>
        <v>0</v>
      </c>
      <c r="EN90" s="47">
        <f t="shared" si="135"/>
        <v>0</v>
      </c>
      <c r="EO90" s="47">
        <f t="shared" si="136"/>
        <v>0</v>
      </c>
      <c r="EP90" s="47">
        <f t="shared" si="137"/>
        <v>0</v>
      </c>
      <c r="EQ90" s="48">
        <f t="shared" si="138"/>
        <v>0</v>
      </c>
      <c r="ER90" s="47">
        <f t="shared" si="139"/>
        <v>0</v>
      </c>
      <c r="ES90" s="47">
        <f t="shared" si="140"/>
        <v>0</v>
      </c>
      <c r="ET90" s="46">
        <f t="shared" si="141"/>
        <v>0</v>
      </c>
      <c r="EU90" s="47">
        <f t="shared" si="142"/>
        <v>0</v>
      </c>
      <c r="EV90" s="47">
        <f t="shared" si="143"/>
        <v>0</v>
      </c>
      <c r="EW90" s="47">
        <f t="shared" si="144"/>
        <v>0</v>
      </c>
      <c r="EX90" s="47">
        <f t="shared" si="145"/>
        <v>0</v>
      </c>
      <c r="EY90" s="47">
        <f t="shared" si="146"/>
        <v>0</v>
      </c>
      <c r="EZ90" s="47">
        <f t="shared" si="147"/>
        <v>0</v>
      </c>
      <c r="FA90" s="47">
        <f t="shared" si="148"/>
        <v>0</v>
      </c>
      <c r="FB90" s="47">
        <f t="shared" si="149"/>
        <v>0</v>
      </c>
      <c r="FC90" s="47">
        <f t="shared" si="150"/>
        <v>0</v>
      </c>
      <c r="FD90" s="47">
        <f t="shared" si="151"/>
        <v>0</v>
      </c>
      <c r="FE90" s="47">
        <f t="shared" si="152"/>
        <v>0</v>
      </c>
      <c r="FF90" s="47">
        <f t="shared" si="153"/>
        <v>0</v>
      </c>
      <c r="FG90" s="47">
        <f t="shared" si="154"/>
        <v>0</v>
      </c>
      <c r="FH90" s="47">
        <f t="shared" si="155"/>
        <v>0</v>
      </c>
      <c r="FI90" s="47">
        <f t="shared" si="156"/>
        <v>0</v>
      </c>
      <c r="FJ90" s="47">
        <f t="shared" si="157"/>
        <v>0</v>
      </c>
      <c r="FK90" s="47">
        <f t="shared" si="158"/>
        <v>0</v>
      </c>
      <c r="FL90" s="47">
        <f t="shared" si="159"/>
        <v>0</v>
      </c>
      <c r="FM90" s="48">
        <f t="shared" si="160"/>
        <v>0</v>
      </c>
      <c r="FN90" s="47">
        <f t="shared" si="161"/>
        <v>0</v>
      </c>
      <c r="FO90" s="47">
        <f t="shared" si="162"/>
        <v>0</v>
      </c>
      <c r="FP90" s="46">
        <f t="shared" si="163"/>
        <v>0</v>
      </c>
      <c r="FQ90" s="47">
        <f t="shared" si="164"/>
        <v>0</v>
      </c>
      <c r="FR90" s="47">
        <f t="shared" si="165"/>
        <v>0</v>
      </c>
      <c r="FS90" s="47">
        <f t="shared" si="166"/>
        <v>0</v>
      </c>
      <c r="FT90" s="47">
        <f t="shared" si="167"/>
        <v>0</v>
      </c>
      <c r="FU90" s="47">
        <f t="shared" si="168"/>
        <v>0</v>
      </c>
      <c r="FV90" s="47">
        <f t="shared" si="169"/>
        <v>0</v>
      </c>
      <c r="FW90" s="47">
        <f t="shared" si="170"/>
        <v>0</v>
      </c>
      <c r="FX90" s="47">
        <f t="shared" si="171"/>
        <v>0</v>
      </c>
      <c r="FY90" s="47">
        <f t="shared" si="172"/>
        <v>0</v>
      </c>
      <c r="FZ90" s="47">
        <f t="shared" si="173"/>
        <v>0</v>
      </c>
      <c r="GA90" s="47">
        <f t="shared" si="174"/>
        <v>0</v>
      </c>
      <c r="GB90" s="47">
        <f t="shared" si="175"/>
        <v>0</v>
      </c>
      <c r="GC90" s="47">
        <f t="shared" si="176"/>
        <v>0</v>
      </c>
      <c r="GD90" s="47">
        <f t="shared" si="177"/>
        <v>0</v>
      </c>
      <c r="GE90" s="47">
        <f t="shared" si="178"/>
        <v>0</v>
      </c>
      <c r="GF90" s="47">
        <f t="shared" si="179"/>
        <v>0</v>
      </c>
      <c r="GG90" s="47">
        <f t="shared" si="180"/>
        <v>0</v>
      </c>
      <c r="GH90" s="47">
        <f t="shared" si="181"/>
        <v>0</v>
      </c>
      <c r="GI90" s="48">
        <f t="shared" si="182"/>
        <v>0</v>
      </c>
      <c r="GJ90" s="47">
        <f t="shared" si="183"/>
        <v>0</v>
      </c>
      <c r="GK90" s="47">
        <f t="shared" si="184"/>
        <v>0</v>
      </c>
      <c r="GL90" s="46">
        <f t="shared" si="185"/>
        <v>0</v>
      </c>
      <c r="GM90" s="47">
        <f t="shared" si="186"/>
        <v>0</v>
      </c>
      <c r="GN90" s="47">
        <f t="shared" si="187"/>
        <v>0</v>
      </c>
      <c r="GO90" s="47">
        <f t="shared" si="188"/>
        <v>0</v>
      </c>
      <c r="GP90" s="47">
        <f t="shared" si="189"/>
        <v>0</v>
      </c>
      <c r="GQ90" s="47">
        <f t="shared" si="190"/>
        <v>0</v>
      </c>
      <c r="GR90" s="47">
        <f t="shared" si="191"/>
        <v>0</v>
      </c>
      <c r="GS90" s="47">
        <f t="shared" si="192"/>
        <v>0</v>
      </c>
      <c r="GT90" s="47">
        <f t="shared" si="193"/>
        <v>0</v>
      </c>
      <c r="GU90" s="47">
        <f t="shared" si="194"/>
        <v>0</v>
      </c>
      <c r="GV90" s="47">
        <f t="shared" si="195"/>
        <v>0</v>
      </c>
      <c r="GW90" s="47">
        <f t="shared" si="196"/>
        <v>0</v>
      </c>
      <c r="GX90" s="47">
        <f t="shared" si="197"/>
        <v>0</v>
      </c>
      <c r="GY90" s="47">
        <f t="shared" si="198"/>
        <v>0</v>
      </c>
      <c r="GZ90" s="47">
        <f t="shared" si="199"/>
        <v>0</v>
      </c>
      <c r="HA90" s="47">
        <f t="shared" si="200"/>
        <v>0</v>
      </c>
      <c r="HB90" s="47">
        <f t="shared" si="201"/>
        <v>0</v>
      </c>
      <c r="HC90" s="47">
        <f t="shared" si="202"/>
        <v>0</v>
      </c>
      <c r="HD90" s="47">
        <f t="shared" si="203"/>
        <v>0</v>
      </c>
      <c r="HE90" s="48">
        <f t="shared" si="204"/>
        <v>0</v>
      </c>
      <c r="HF90" s="47">
        <f t="shared" si="205"/>
        <v>0</v>
      </c>
      <c r="HG90" s="47">
        <f t="shared" si="206"/>
        <v>0</v>
      </c>
      <c r="HH90" s="46">
        <f t="shared" si="207"/>
        <v>0</v>
      </c>
      <c r="HI90" s="47">
        <f t="shared" si="208"/>
        <v>0</v>
      </c>
      <c r="HJ90" s="47">
        <f t="shared" si="209"/>
        <v>0</v>
      </c>
      <c r="HK90" s="47">
        <f t="shared" si="210"/>
        <v>0</v>
      </c>
      <c r="HL90" s="47">
        <f t="shared" si="211"/>
        <v>0</v>
      </c>
      <c r="HM90" s="47">
        <f t="shared" si="212"/>
        <v>0</v>
      </c>
      <c r="HN90" s="47">
        <f t="shared" si="213"/>
        <v>0</v>
      </c>
      <c r="HO90" s="47">
        <f t="shared" si="214"/>
        <v>0</v>
      </c>
      <c r="HP90" s="47">
        <f t="shared" si="215"/>
        <v>0</v>
      </c>
      <c r="HQ90" s="47">
        <f t="shared" si="216"/>
        <v>0</v>
      </c>
      <c r="HR90" s="47">
        <f t="shared" si="217"/>
        <v>0</v>
      </c>
      <c r="HS90" s="47">
        <f t="shared" si="218"/>
        <v>0</v>
      </c>
      <c r="HT90" s="47">
        <f t="shared" si="219"/>
        <v>0</v>
      </c>
      <c r="HU90" s="47">
        <f t="shared" si="220"/>
        <v>0</v>
      </c>
      <c r="HV90" s="47">
        <f t="shared" si="221"/>
        <v>0</v>
      </c>
      <c r="HW90" s="47">
        <f t="shared" si="222"/>
        <v>0</v>
      </c>
      <c r="HX90" s="47">
        <f t="shared" si="223"/>
        <v>0</v>
      </c>
      <c r="HY90" s="47">
        <f t="shared" si="224"/>
        <v>0</v>
      </c>
      <c r="HZ90" s="47">
        <f t="shared" si="225"/>
        <v>0</v>
      </c>
      <c r="IA90" s="48">
        <f t="shared" si="226"/>
        <v>0</v>
      </c>
      <c r="IB90" s="47">
        <f t="shared" si="227"/>
        <v>0</v>
      </c>
      <c r="IC90" s="47">
        <f t="shared" si="228"/>
        <v>0</v>
      </c>
      <c r="ID90" s="46">
        <f t="shared" si="229"/>
        <v>0</v>
      </c>
      <c r="IE90" s="47">
        <f t="shared" si="230"/>
        <v>0</v>
      </c>
      <c r="IF90" s="47">
        <f t="shared" si="231"/>
        <v>0</v>
      </c>
      <c r="IG90" s="47">
        <f t="shared" si="232"/>
        <v>0</v>
      </c>
      <c r="IH90" s="47">
        <f t="shared" si="233"/>
        <v>0</v>
      </c>
      <c r="II90" s="47">
        <f t="shared" si="234"/>
        <v>0</v>
      </c>
      <c r="IJ90" s="47">
        <f t="shared" si="235"/>
        <v>0</v>
      </c>
      <c r="IK90" s="47">
        <f t="shared" si="236"/>
        <v>0</v>
      </c>
      <c r="IL90" s="47">
        <f t="shared" si="237"/>
        <v>0</v>
      </c>
      <c r="IM90" s="47">
        <f t="shared" si="238"/>
        <v>0</v>
      </c>
      <c r="IN90" s="47">
        <f t="shared" si="239"/>
        <v>0</v>
      </c>
      <c r="IO90" s="47">
        <f t="shared" si="240"/>
        <v>0</v>
      </c>
      <c r="IP90" s="47">
        <f t="shared" si="241"/>
        <v>0</v>
      </c>
      <c r="IQ90" s="47">
        <f t="shared" si="242"/>
        <v>0</v>
      </c>
      <c r="IR90" s="47">
        <f t="shared" si="243"/>
        <v>0</v>
      </c>
      <c r="IS90" s="47">
        <f t="shared" si="244"/>
        <v>0</v>
      </c>
      <c r="IT90" s="47">
        <f t="shared" si="245"/>
        <v>0</v>
      </c>
      <c r="IU90" s="47">
        <f t="shared" si="246"/>
        <v>0</v>
      </c>
      <c r="IV90" s="47">
        <f t="shared" si="247"/>
        <v>0</v>
      </c>
      <c r="IW90" s="48">
        <f t="shared" si="248"/>
        <v>0</v>
      </c>
      <c r="IX90" s="47">
        <f t="shared" si="249"/>
        <v>0</v>
      </c>
      <c r="IY90" s="47">
        <f t="shared" si="250"/>
        <v>0</v>
      </c>
      <c r="IZ90" s="46">
        <f t="shared" si="251"/>
        <v>0</v>
      </c>
      <c r="JA90" s="47">
        <f t="shared" si="252"/>
        <v>0</v>
      </c>
      <c r="JB90" s="47">
        <f t="shared" si="253"/>
        <v>0</v>
      </c>
      <c r="JC90" s="47">
        <f t="shared" si="254"/>
        <v>0</v>
      </c>
      <c r="JD90" s="47">
        <f t="shared" si="255"/>
        <v>0</v>
      </c>
      <c r="JE90" s="47">
        <f t="shared" si="256"/>
        <v>0</v>
      </c>
      <c r="JF90" s="47">
        <f t="shared" si="257"/>
        <v>0</v>
      </c>
      <c r="JG90" s="47">
        <f t="shared" si="258"/>
        <v>0</v>
      </c>
      <c r="JH90" s="47">
        <f t="shared" si="259"/>
        <v>0</v>
      </c>
      <c r="JI90" s="47">
        <f t="shared" si="260"/>
        <v>0</v>
      </c>
      <c r="JJ90" s="47">
        <f t="shared" si="261"/>
        <v>0</v>
      </c>
      <c r="JK90" s="47">
        <f t="shared" si="262"/>
        <v>0</v>
      </c>
      <c r="JL90" s="47">
        <f t="shared" si="263"/>
        <v>0</v>
      </c>
      <c r="JM90" s="47">
        <f t="shared" si="264"/>
        <v>0</v>
      </c>
      <c r="JN90" s="47">
        <f t="shared" si="265"/>
        <v>0</v>
      </c>
      <c r="JO90" s="47">
        <f t="shared" si="266"/>
        <v>0</v>
      </c>
      <c r="JP90" s="47">
        <f t="shared" si="267"/>
        <v>0</v>
      </c>
      <c r="JQ90" s="47">
        <f t="shared" si="268"/>
        <v>0</v>
      </c>
      <c r="JR90" s="47">
        <f t="shared" si="269"/>
        <v>0</v>
      </c>
      <c r="JS90" s="48">
        <f t="shared" si="270"/>
        <v>0</v>
      </c>
      <c r="JT90" s="46">
        <f t="shared" si="271"/>
        <v>0</v>
      </c>
      <c r="JU90" s="48">
        <f t="shared" si="272"/>
        <v>0</v>
      </c>
    </row>
    <row r="91" spans="1:281" x14ac:dyDescent="0.25">
      <c r="A91" s="152"/>
      <c r="B91" s="386"/>
      <c r="C91" s="377"/>
      <c r="D91" s="378"/>
      <c r="E91" s="378"/>
      <c r="F91" s="378"/>
      <c r="G91" s="379"/>
      <c r="H91" s="397"/>
      <c r="I91" s="397"/>
      <c r="J91" s="97"/>
      <c r="K91" s="122">
        <f t="shared" si="281"/>
        <v>0</v>
      </c>
      <c r="L91" s="313">
        <f t="shared" si="282"/>
        <v>0</v>
      </c>
      <c r="M91" s="46">
        <f t="shared" si="283"/>
        <v>0</v>
      </c>
      <c r="N91" s="90">
        <f t="shared" si="64"/>
        <v>0</v>
      </c>
      <c r="O91" s="90">
        <f t="shared" si="65"/>
        <v>0</v>
      </c>
      <c r="P91" s="90">
        <f t="shared" si="66"/>
        <v>0</v>
      </c>
      <c r="Q91" s="90">
        <f t="shared" si="67"/>
        <v>0</v>
      </c>
      <c r="R91" s="408">
        <f t="shared" si="277"/>
        <v>1</v>
      </c>
      <c r="S91" s="46">
        <f t="shared" si="3"/>
        <v>0</v>
      </c>
      <c r="T91" s="47">
        <f t="shared" si="4"/>
        <v>0</v>
      </c>
      <c r="U91" s="47">
        <f t="shared" si="5"/>
        <v>0</v>
      </c>
      <c r="V91" s="47">
        <f t="shared" si="6"/>
        <v>0</v>
      </c>
      <c r="W91" s="47">
        <f t="shared" si="7"/>
        <v>0</v>
      </c>
      <c r="X91" s="47">
        <f t="shared" si="8"/>
        <v>0</v>
      </c>
      <c r="Y91" s="47">
        <f t="shared" si="9"/>
        <v>0</v>
      </c>
      <c r="Z91" s="47">
        <f t="shared" si="10"/>
        <v>0</v>
      </c>
      <c r="AA91" s="47">
        <f t="shared" si="11"/>
        <v>0</v>
      </c>
      <c r="AB91" s="47">
        <f t="shared" si="12"/>
        <v>0</v>
      </c>
      <c r="AC91" s="47">
        <f t="shared" si="13"/>
        <v>0</v>
      </c>
      <c r="AD91" s="47">
        <f t="shared" si="14"/>
        <v>0</v>
      </c>
      <c r="AE91" s="47">
        <f t="shared" si="15"/>
        <v>0</v>
      </c>
      <c r="AF91" s="47">
        <f t="shared" si="16"/>
        <v>0</v>
      </c>
      <c r="AG91" s="47">
        <f t="shared" si="17"/>
        <v>0</v>
      </c>
      <c r="AH91" s="47">
        <f t="shared" si="18"/>
        <v>0</v>
      </c>
      <c r="AI91" s="47">
        <f t="shared" si="19"/>
        <v>0</v>
      </c>
      <c r="AJ91" s="47">
        <f t="shared" si="20"/>
        <v>0</v>
      </c>
      <c r="AK91" s="47">
        <f t="shared" si="21"/>
        <v>0</v>
      </c>
      <c r="AL91" s="48">
        <f t="shared" si="22"/>
        <v>0</v>
      </c>
      <c r="AM91" s="47">
        <f t="shared" si="69"/>
        <v>0</v>
      </c>
      <c r="AN91" s="47">
        <f t="shared" si="70"/>
        <v>0</v>
      </c>
      <c r="AO91" s="46">
        <f t="shared" si="23"/>
        <v>0</v>
      </c>
      <c r="AP91" s="47">
        <f t="shared" si="24"/>
        <v>0</v>
      </c>
      <c r="AQ91" s="47">
        <f t="shared" si="25"/>
        <v>0</v>
      </c>
      <c r="AR91" s="47">
        <f t="shared" si="26"/>
        <v>0</v>
      </c>
      <c r="AS91" s="47">
        <f t="shared" si="27"/>
        <v>0</v>
      </c>
      <c r="AT91" s="47">
        <f t="shared" si="28"/>
        <v>0</v>
      </c>
      <c r="AU91" s="47">
        <f t="shared" si="29"/>
        <v>0</v>
      </c>
      <c r="AV91" s="47">
        <f t="shared" si="30"/>
        <v>0</v>
      </c>
      <c r="AW91" s="47">
        <f t="shared" si="31"/>
        <v>0</v>
      </c>
      <c r="AX91" s="47">
        <f t="shared" si="32"/>
        <v>0</v>
      </c>
      <c r="AY91" s="47">
        <f t="shared" si="33"/>
        <v>0</v>
      </c>
      <c r="AZ91" s="47">
        <f t="shared" si="34"/>
        <v>0</v>
      </c>
      <c r="BA91" s="47">
        <f t="shared" si="35"/>
        <v>0</v>
      </c>
      <c r="BB91" s="47">
        <f t="shared" si="36"/>
        <v>0</v>
      </c>
      <c r="BC91" s="47">
        <f t="shared" si="37"/>
        <v>0</v>
      </c>
      <c r="BD91" s="47">
        <f t="shared" si="38"/>
        <v>0</v>
      </c>
      <c r="BE91" s="47">
        <f t="shared" si="39"/>
        <v>0</v>
      </c>
      <c r="BF91" s="47">
        <f t="shared" si="40"/>
        <v>0</v>
      </c>
      <c r="BG91" s="48">
        <f t="shared" si="41"/>
        <v>0</v>
      </c>
      <c r="BH91" s="47">
        <f t="shared" si="71"/>
        <v>0</v>
      </c>
      <c r="BI91" s="47">
        <f t="shared" si="72"/>
        <v>0</v>
      </c>
      <c r="BJ91" s="46">
        <f t="shared" si="42"/>
        <v>0</v>
      </c>
      <c r="BK91" s="47">
        <f t="shared" si="43"/>
        <v>0</v>
      </c>
      <c r="BL91" s="47">
        <f t="shared" si="44"/>
        <v>0</v>
      </c>
      <c r="BM91" s="47">
        <f t="shared" si="45"/>
        <v>0</v>
      </c>
      <c r="BN91" s="47">
        <f t="shared" si="46"/>
        <v>0</v>
      </c>
      <c r="BO91" s="47">
        <f t="shared" si="47"/>
        <v>0</v>
      </c>
      <c r="BP91" s="47">
        <f t="shared" si="48"/>
        <v>0</v>
      </c>
      <c r="BQ91" s="47">
        <f t="shared" si="49"/>
        <v>0</v>
      </c>
      <c r="BR91" s="47">
        <f t="shared" si="50"/>
        <v>0</v>
      </c>
      <c r="BS91" s="47">
        <f t="shared" si="51"/>
        <v>0</v>
      </c>
      <c r="BT91" s="47">
        <f t="shared" si="52"/>
        <v>0</v>
      </c>
      <c r="BU91" s="47">
        <f t="shared" si="53"/>
        <v>0</v>
      </c>
      <c r="BV91" s="47">
        <f t="shared" si="54"/>
        <v>0</v>
      </c>
      <c r="BW91" s="47">
        <f t="shared" si="55"/>
        <v>0</v>
      </c>
      <c r="BX91" s="47">
        <f t="shared" si="56"/>
        <v>0</v>
      </c>
      <c r="BY91" s="47">
        <f t="shared" si="57"/>
        <v>0</v>
      </c>
      <c r="BZ91" s="47">
        <f t="shared" si="58"/>
        <v>0</v>
      </c>
      <c r="CA91" s="47">
        <f t="shared" si="59"/>
        <v>0</v>
      </c>
      <c r="CB91" s="47">
        <f t="shared" si="60"/>
        <v>0</v>
      </c>
      <c r="CC91" s="48">
        <f t="shared" si="61"/>
        <v>0</v>
      </c>
      <c r="CD91" s="47">
        <f t="shared" si="73"/>
        <v>0</v>
      </c>
      <c r="CE91" s="47">
        <f t="shared" si="74"/>
        <v>0</v>
      </c>
      <c r="CF91" s="46">
        <f t="shared" si="75"/>
        <v>0</v>
      </c>
      <c r="CG91" s="47">
        <f t="shared" si="76"/>
        <v>0</v>
      </c>
      <c r="CH91" s="47">
        <f t="shared" si="77"/>
        <v>0</v>
      </c>
      <c r="CI91" s="47">
        <f t="shared" si="78"/>
        <v>0</v>
      </c>
      <c r="CJ91" s="47">
        <f t="shared" si="79"/>
        <v>0</v>
      </c>
      <c r="CK91" s="47">
        <f t="shared" si="80"/>
        <v>0</v>
      </c>
      <c r="CL91" s="47">
        <f t="shared" si="81"/>
        <v>0</v>
      </c>
      <c r="CM91" s="47">
        <f t="shared" si="82"/>
        <v>0</v>
      </c>
      <c r="CN91" s="47">
        <f t="shared" si="83"/>
        <v>0</v>
      </c>
      <c r="CO91" s="47">
        <f t="shared" si="84"/>
        <v>0</v>
      </c>
      <c r="CP91" s="47">
        <f t="shared" si="85"/>
        <v>0</v>
      </c>
      <c r="CQ91" s="47">
        <f t="shared" si="86"/>
        <v>0</v>
      </c>
      <c r="CR91" s="47">
        <f t="shared" si="87"/>
        <v>0</v>
      </c>
      <c r="CS91" s="47">
        <f t="shared" si="88"/>
        <v>0</v>
      </c>
      <c r="CT91" s="47">
        <f t="shared" si="89"/>
        <v>0</v>
      </c>
      <c r="CU91" s="47">
        <f t="shared" si="90"/>
        <v>0</v>
      </c>
      <c r="CV91" s="47">
        <f t="shared" si="91"/>
        <v>0</v>
      </c>
      <c r="CW91" s="47">
        <f t="shared" si="92"/>
        <v>0</v>
      </c>
      <c r="CX91" s="47">
        <f t="shared" si="93"/>
        <v>0</v>
      </c>
      <c r="CY91" s="48">
        <f t="shared" si="94"/>
        <v>0</v>
      </c>
      <c r="CZ91" s="47">
        <f t="shared" si="95"/>
        <v>0</v>
      </c>
      <c r="DA91" s="47">
        <f t="shared" si="96"/>
        <v>0</v>
      </c>
      <c r="DB91" s="46">
        <f t="shared" si="97"/>
        <v>0</v>
      </c>
      <c r="DC91" s="47">
        <f t="shared" si="98"/>
        <v>0</v>
      </c>
      <c r="DD91" s="47">
        <f t="shared" si="99"/>
        <v>0</v>
      </c>
      <c r="DE91" s="47">
        <f t="shared" si="100"/>
        <v>0</v>
      </c>
      <c r="DF91" s="47">
        <f t="shared" si="101"/>
        <v>0</v>
      </c>
      <c r="DG91" s="47">
        <f t="shared" si="102"/>
        <v>0</v>
      </c>
      <c r="DH91" s="47">
        <f t="shared" si="103"/>
        <v>0</v>
      </c>
      <c r="DI91" s="47">
        <f t="shared" si="104"/>
        <v>0</v>
      </c>
      <c r="DJ91" s="47">
        <f t="shared" si="105"/>
        <v>0</v>
      </c>
      <c r="DK91" s="47">
        <f t="shared" si="106"/>
        <v>0</v>
      </c>
      <c r="DL91" s="47">
        <f t="shared" si="107"/>
        <v>0</v>
      </c>
      <c r="DM91" s="47">
        <f t="shared" si="108"/>
        <v>0</v>
      </c>
      <c r="DN91" s="47">
        <f t="shared" si="109"/>
        <v>0</v>
      </c>
      <c r="DO91" s="47">
        <f t="shared" si="110"/>
        <v>0</v>
      </c>
      <c r="DP91" s="47">
        <f t="shared" si="111"/>
        <v>0</v>
      </c>
      <c r="DQ91" s="47">
        <f t="shared" si="112"/>
        <v>0</v>
      </c>
      <c r="DR91" s="47">
        <f t="shared" si="113"/>
        <v>0</v>
      </c>
      <c r="DS91" s="47">
        <f t="shared" si="114"/>
        <v>0</v>
      </c>
      <c r="DT91" s="47">
        <f t="shared" si="115"/>
        <v>0</v>
      </c>
      <c r="DU91" s="48">
        <f t="shared" si="116"/>
        <v>0</v>
      </c>
      <c r="DV91" s="47">
        <f t="shared" si="117"/>
        <v>0</v>
      </c>
      <c r="DW91" s="47">
        <f t="shared" si="118"/>
        <v>0</v>
      </c>
      <c r="DX91" s="46">
        <f t="shared" si="119"/>
        <v>0</v>
      </c>
      <c r="DY91" s="47">
        <f t="shared" si="120"/>
        <v>0</v>
      </c>
      <c r="DZ91" s="47">
        <f t="shared" si="121"/>
        <v>0</v>
      </c>
      <c r="EA91" s="47">
        <f t="shared" si="122"/>
        <v>0</v>
      </c>
      <c r="EB91" s="47">
        <f t="shared" si="123"/>
        <v>0</v>
      </c>
      <c r="EC91" s="47">
        <f t="shared" si="124"/>
        <v>0</v>
      </c>
      <c r="ED91" s="47">
        <f t="shared" si="125"/>
        <v>0</v>
      </c>
      <c r="EE91" s="47">
        <f t="shared" si="126"/>
        <v>0</v>
      </c>
      <c r="EF91" s="47">
        <f t="shared" si="127"/>
        <v>0</v>
      </c>
      <c r="EG91" s="47">
        <f t="shared" si="128"/>
        <v>0</v>
      </c>
      <c r="EH91" s="47">
        <f t="shared" si="129"/>
        <v>0</v>
      </c>
      <c r="EI91" s="47">
        <f t="shared" si="130"/>
        <v>0</v>
      </c>
      <c r="EJ91" s="47">
        <f t="shared" si="131"/>
        <v>0</v>
      </c>
      <c r="EK91" s="47">
        <f t="shared" si="132"/>
        <v>0</v>
      </c>
      <c r="EL91" s="47">
        <f t="shared" si="133"/>
        <v>0</v>
      </c>
      <c r="EM91" s="47">
        <f t="shared" si="134"/>
        <v>0</v>
      </c>
      <c r="EN91" s="47">
        <f t="shared" si="135"/>
        <v>0</v>
      </c>
      <c r="EO91" s="47">
        <f t="shared" si="136"/>
        <v>0</v>
      </c>
      <c r="EP91" s="47">
        <f t="shared" si="137"/>
        <v>0</v>
      </c>
      <c r="EQ91" s="48">
        <f t="shared" si="138"/>
        <v>0</v>
      </c>
      <c r="ER91" s="47">
        <f t="shared" si="139"/>
        <v>0</v>
      </c>
      <c r="ES91" s="47">
        <f t="shared" si="140"/>
        <v>0</v>
      </c>
      <c r="ET91" s="46">
        <f t="shared" si="141"/>
        <v>0</v>
      </c>
      <c r="EU91" s="47">
        <f t="shared" si="142"/>
        <v>0</v>
      </c>
      <c r="EV91" s="47">
        <f t="shared" si="143"/>
        <v>0</v>
      </c>
      <c r="EW91" s="47">
        <f t="shared" si="144"/>
        <v>0</v>
      </c>
      <c r="EX91" s="47">
        <f t="shared" si="145"/>
        <v>0</v>
      </c>
      <c r="EY91" s="47">
        <f t="shared" si="146"/>
        <v>0</v>
      </c>
      <c r="EZ91" s="47">
        <f t="shared" si="147"/>
        <v>0</v>
      </c>
      <c r="FA91" s="47">
        <f t="shared" si="148"/>
        <v>0</v>
      </c>
      <c r="FB91" s="47">
        <f t="shared" si="149"/>
        <v>0</v>
      </c>
      <c r="FC91" s="47">
        <f t="shared" si="150"/>
        <v>0</v>
      </c>
      <c r="FD91" s="47">
        <f t="shared" si="151"/>
        <v>0</v>
      </c>
      <c r="FE91" s="47">
        <f t="shared" si="152"/>
        <v>0</v>
      </c>
      <c r="FF91" s="47">
        <f t="shared" si="153"/>
        <v>0</v>
      </c>
      <c r="FG91" s="47">
        <f t="shared" si="154"/>
        <v>0</v>
      </c>
      <c r="FH91" s="47">
        <f t="shared" si="155"/>
        <v>0</v>
      </c>
      <c r="FI91" s="47">
        <f t="shared" si="156"/>
        <v>0</v>
      </c>
      <c r="FJ91" s="47">
        <f t="shared" si="157"/>
        <v>0</v>
      </c>
      <c r="FK91" s="47">
        <f t="shared" si="158"/>
        <v>0</v>
      </c>
      <c r="FL91" s="47">
        <f t="shared" si="159"/>
        <v>0</v>
      </c>
      <c r="FM91" s="48">
        <f t="shared" si="160"/>
        <v>0</v>
      </c>
      <c r="FN91" s="47">
        <f t="shared" si="161"/>
        <v>0</v>
      </c>
      <c r="FO91" s="47">
        <f t="shared" si="162"/>
        <v>0</v>
      </c>
      <c r="FP91" s="46">
        <f t="shared" si="163"/>
        <v>0</v>
      </c>
      <c r="FQ91" s="47">
        <f t="shared" si="164"/>
        <v>0</v>
      </c>
      <c r="FR91" s="47">
        <f t="shared" si="165"/>
        <v>0</v>
      </c>
      <c r="FS91" s="47">
        <f t="shared" si="166"/>
        <v>0</v>
      </c>
      <c r="FT91" s="47">
        <f t="shared" si="167"/>
        <v>0</v>
      </c>
      <c r="FU91" s="47">
        <f t="shared" si="168"/>
        <v>0</v>
      </c>
      <c r="FV91" s="47">
        <f t="shared" si="169"/>
        <v>0</v>
      </c>
      <c r="FW91" s="47">
        <f t="shared" si="170"/>
        <v>0</v>
      </c>
      <c r="FX91" s="47">
        <f t="shared" si="171"/>
        <v>0</v>
      </c>
      <c r="FY91" s="47">
        <f t="shared" si="172"/>
        <v>0</v>
      </c>
      <c r="FZ91" s="47">
        <f t="shared" si="173"/>
        <v>0</v>
      </c>
      <c r="GA91" s="47">
        <f t="shared" si="174"/>
        <v>0</v>
      </c>
      <c r="GB91" s="47">
        <f t="shared" si="175"/>
        <v>0</v>
      </c>
      <c r="GC91" s="47">
        <f t="shared" si="176"/>
        <v>0</v>
      </c>
      <c r="GD91" s="47">
        <f t="shared" si="177"/>
        <v>0</v>
      </c>
      <c r="GE91" s="47">
        <f t="shared" si="178"/>
        <v>0</v>
      </c>
      <c r="GF91" s="47">
        <f t="shared" si="179"/>
        <v>0</v>
      </c>
      <c r="GG91" s="47">
        <f t="shared" si="180"/>
        <v>0</v>
      </c>
      <c r="GH91" s="47">
        <f t="shared" si="181"/>
        <v>0</v>
      </c>
      <c r="GI91" s="48">
        <f t="shared" si="182"/>
        <v>0</v>
      </c>
      <c r="GJ91" s="47">
        <f t="shared" si="183"/>
        <v>0</v>
      </c>
      <c r="GK91" s="47">
        <f t="shared" si="184"/>
        <v>0</v>
      </c>
      <c r="GL91" s="46">
        <f t="shared" si="185"/>
        <v>0</v>
      </c>
      <c r="GM91" s="47">
        <f t="shared" si="186"/>
        <v>0</v>
      </c>
      <c r="GN91" s="47">
        <f t="shared" si="187"/>
        <v>0</v>
      </c>
      <c r="GO91" s="47">
        <f t="shared" si="188"/>
        <v>0</v>
      </c>
      <c r="GP91" s="47">
        <f t="shared" si="189"/>
        <v>0</v>
      </c>
      <c r="GQ91" s="47">
        <f t="shared" si="190"/>
        <v>0</v>
      </c>
      <c r="GR91" s="47">
        <f t="shared" si="191"/>
        <v>0</v>
      </c>
      <c r="GS91" s="47">
        <f t="shared" si="192"/>
        <v>0</v>
      </c>
      <c r="GT91" s="47">
        <f t="shared" si="193"/>
        <v>0</v>
      </c>
      <c r="GU91" s="47">
        <f t="shared" si="194"/>
        <v>0</v>
      </c>
      <c r="GV91" s="47">
        <f t="shared" si="195"/>
        <v>0</v>
      </c>
      <c r="GW91" s="47">
        <f t="shared" si="196"/>
        <v>0</v>
      </c>
      <c r="GX91" s="47">
        <f t="shared" si="197"/>
        <v>0</v>
      </c>
      <c r="GY91" s="47">
        <f t="shared" si="198"/>
        <v>0</v>
      </c>
      <c r="GZ91" s="47">
        <f t="shared" si="199"/>
        <v>0</v>
      </c>
      <c r="HA91" s="47">
        <f t="shared" si="200"/>
        <v>0</v>
      </c>
      <c r="HB91" s="47">
        <f t="shared" si="201"/>
        <v>0</v>
      </c>
      <c r="HC91" s="47">
        <f t="shared" si="202"/>
        <v>0</v>
      </c>
      <c r="HD91" s="47">
        <f t="shared" si="203"/>
        <v>0</v>
      </c>
      <c r="HE91" s="48">
        <f t="shared" si="204"/>
        <v>0</v>
      </c>
      <c r="HF91" s="47">
        <f t="shared" si="205"/>
        <v>0</v>
      </c>
      <c r="HG91" s="47">
        <f t="shared" si="206"/>
        <v>0</v>
      </c>
      <c r="HH91" s="46">
        <f t="shared" si="207"/>
        <v>0</v>
      </c>
      <c r="HI91" s="47">
        <f t="shared" si="208"/>
        <v>0</v>
      </c>
      <c r="HJ91" s="47">
        <f t="shared" si="209"/>
        <v>0</v>
      </c>
      <c r="HK91" s="47">
        <f t="shared" si="210"/>
        <v>0</v>
      </c>
      <c r="HL91" s="47">
        <f t="shared" si="211"/>
        <v>0</v>
      </c>
      <c r="HM91" s="47">
        <f t="shared" si="212"/>
        <v>0</v>
      </c>
      <c r="HN91" s="47">
        <f t="shared" si="213"/>
        <v>0</v>
      </c>
      <c r="HO91" s="47">
        <f t="shared" si="214"/>
        <v>0</v>
      </c>
      <c r="HP91" s="47">
        <f t="shared" si="215"/>
        <v>0</v>
      </c>
      <c r="HQ91" s="47">
        <f t="shared" si="216"/>
        <v>0</v>
      </c>
      <c r="HR91" s="47">
        <f t="shared" si="217"/>
        <v>0</v>
      </c>
      <c r="HS91" s="47">
        <f t="shared" si="218"/>
        <v>0</v>
      </c>
      <c r="HT91" s="47">
        <f t="shared" si="219"/>
        <v>0</v>
      </c>
      <c r="HU91" s="47">
        <f t="shared" si="220"/>
        <v>0</v>
      </c>
      <c r="HV91" s="47">
        <f t="shared" si="221"/>
        <v>0</v>
      </c>
      <c r="HW91" s="47">
        <f t="shared" si="222"/>
        <v>0</v>
      </c>
      <c r="HX91" s="47">
        <f t="shared" si="223"/>
        <v>0</v>
      </c>
      <c r="HY91" s="47">
        <f t="shared" si="224"/>
        <v>0</v>
      </c>
      <c r="HZ91" s="47">
        <f t="shared" si="225"/>
        <v>0</v>
      </c>
      <c r="IA91" s="48">
        <f t="shared" si="226"/>
        <v>0</v>
      </c>
      <c r="IB91" s="47">
        <f t="shared" si="227"/>
        <v>0</v>
      </c>
      <c r="IC91" s="47">
        <f t="shared" si="228"/>
        <v>0</v>
      </c>
      <c r="ID91" s="46">
        <f t="shared" si="229"/>
        <v>0</v>
      </c>
      <c r="IE91" s="47">
        <f t="shared" si="230"/>
        <v>0</v>
      </c>
      <c r="IF91" s="47">
        <f t="shared" si="231"/>
        <v>0</v>
      </c>
      <c r="IG91" s="47">
        <f t="shared" si="232"/>
        <v>0</v>
      </c>
      <c r="IH91" s="47">
        <f t="shared" si="233"/>
        <v>0</v>
      </c>
      <c r="II91" s="47">
        <f t="shared" si="234"/>
        <v>0</v>
      </c>
      <c r="IJ91" s="47">
        <f t="shared" si="235"/>
        <v>0</v>
      </c>
      <c r="IK91" s="47">
        <f t="shared" si="236"/>
        <v>0</v>
      </c>
      <c r="IL91" s="47">
        <f t="shared" si="237"/>
        <v>0</v>
      </c>
      <c r="IM91" s="47">
        <f t="shared" si="238"/>
        <v>0</v>
      </c>
      <c r="IN91" s="47">
        <f t="shared" si="239"/>
        <v>0</v>
      </c>
      <c r="IO91" s="47">
        <f t="shared" si="240"/>
        <v>0</v>
      </c>
      <c r="IP91" s="47">
        <f t="shared" si="241"/>
        <v>0</v>
      </c>
      <c r="IQ91" s="47">
        <f t="shared" si="242"/>
        <v>0</v>
      </c>
      <c r="IR91" s="47">
        <f t="shared" si="243"/>
        <v>0</v>
      </c>
      <c r="IS91" s="47">
        <f t="shared" si="244"/>
        <v>0</v>
      </c>
      <c r="IT91" s="47">
        <f t="shared" si="245"/>
        <v>0</v>
      </c>
      <c r="IU91" s="47">
        <f t="shared" si="246"/>
        <v>0</v>
      </c>
      <c r="IV91" s="47">
        <f t="shared" si="247"/>
        <v>0</v>
      </c>
      <c r="IW91" s="48">
        <f t="shared" si="248"/>
        <v>0</v>
      </c>
      <c r="IX91" s="47">
        <f t="shared" si="249"/>
        <v>0</v>
      </c>
      <c r="IY91" s="47">
        <f t="shared" si="250"/>
        <v>0</v>
      </c>
      <c r="IZ91" s="46">
        <f t="shared" si="251"/>
        <v>0</v>
      </c>
      <c r="JA91" s="47">
        <f t="shared" si="252"/>
        <v>0</v>
      </c>
      <c r="JB91" s="47">
        <f t="shared" si="253"/>
        <v>0</v>
      </c>
      <c r="JC91" s="47">
        <f t="shared" si="254"/>
        <v>0</v>
      </c>
      <c r="JD91" s="47">
        <f t="shared" si="255"/>
        <v>0</v>
      </c>
      <c r="JE91" s="47">
        <f t="shared" si="256"/>
        <v>0</v>
      </c>
      <c r="JF91" s="47">
        <f t="shared" si="257"/>
        <v>0</v>
      </c>
      <c r="JG91" s="47">
        <f t="shared" si="258"/>
        <v>0</v>
      </c>
      <c r="JH91" s="47">
        <f t="shared" si="259"/>
        <v>0</v>
      </c>
      <c r="JI91" s="47">
        <f t="shared" si="260"/>
        <v>0</v>
      </c>
      <c r="JJ91" s="47">
        <f t="shared" si="261"/>
        <v>0</v>
      </c>
      <c r="JK91" s="47">
        <f t="shared" si="262"/>
        <v>0</v>
      </c>
      <c r="JL91" s="47">
        <f t="shared" si="263"/>
        <v>0</v>
      </c>
      <c r="JM91" s="47">
        <f t="shared" si="264"/>
        <v>0</v>
      </c>
      <c r="JN91" s="47">
        <f t="shared" si="265"/>
        <v>0</v>
      </c>
      <c r="JO91" s="47">
        <f t="shared" si="266"/>
        <v>0</v>
      </c>
      <c r="JP91" s="47">
        <f t="shared" si="267"/>
        <v>0</v>
      </c>
      <c r="JQ91" s="47">
        <f t="shared" si="268"/>
        <v>0</v>
      </c>
      <c r="JR91" s="47">
        <f t="shared" si="269"/>
        <v>0</v>
      </c>
      <c r="JS91" s="48">
        <f t="shared" si="270"/>
        <v>0</v>
      </c>
      <c r="JT91" s="46">
        <f t="shared" si="271"/>
        <v>0</v>
      </c>
      <c r="JU91" s="48">
        <f t="shared" si="272"/>
        <v>0</v>
      </c>
    </row>
    <row r="92" spans="1:281" x14ac:dyDescent="0.25">
      <c r="A92" s="152"/>
      <c r="B92" s="386"/>
      <c r="C92" s="377"/>
      <c r="D92" s="378"/>
      <c r="E92" s="378"/>
      <c r="F92" s="378"/>
      <c r="G92" s="379"/>
      <c r="H92" s="397"/>
      <c r="I92" s="397"/>
      <c r="J92" s="97"/>
      <c r="K92" s="122">
        <f t="shared" si="281"/>
        <v>0</v>
      </c>
      <c r="L92" s="313">
        <f t="shared" si="282"/>
        <v>0</v>
      </c>
      <c r="M92" s="46">
        <f t="shared" si="283"/>
        <v>0</v>
      </c>
      <c r="N92" s="90">
        <f t="shared" si="64"/>
        <v>0</v>
      </c>
      <c r="O92" s="90">
        <f t="shared" si="65"/>
        <v>0</v>
      </c>
      <c r="P92" s="90">
        <f t="shared" si="66"/>
        <v>0</v>
      </c>
      <c r="Q92" s="90">
        <f t="shared" si="67"/>
        <v>0</v>
      </c>
      <c r="R92" s="408">
        <f t="shared" si="277"/>
        <v>1</v>
      </c>
      <c r="S92" s="46">
        <f t="shared" si="3"/>
        <v>0</v>
      </c>
      <c r="T92" s="47">
        <f t="shared" si="4"/>
        <v>0</v>
      </c>
      <c r="U92" s="47">
        <f t="shared" si="5"/>
        <v>0</v>
      </c>
      <c r="V92" s="47">
        <f t="shared" si="6"/>
        <v>0</v>
      </c>
      <c r="W92" s="47">
        <f t="shared" si="7"/>
        <v>0</v>
      </c>
      <c r="X92" s="47">
        <f t="shared" si="8"/>
        <v>0</v>
      </c>
      <c r="Y92" s="47">
        <f t="shared" si="9"/>
        <v>0</v>
      </c>
      <c r="Z92" s="47">
        <f t="shared" si="10"/>
        <v>0</v>
      </c>
      <c r="AA92" s="47">
        <f t="shared" si="11"/>
        <v>0</v>
      </c>
      <c r="AB92" s="47">
        <f t="shared" si="12"/>
        <v>0</v>
      </c>
      <c r="AC92" s="47">
        <f t="shared" si="13"/>
        <v>0</v>
      </c>
      <c r="AD92" s="47">
        <f t="shared" si="14"/>
        <v>0</v>
      </c>
      <c r="AE92" s="47">
        <f t="shared" si="15"/>
        <v>0</v>
      </c>
      <c r="AF92" s="47">
        <f t="shared" si="16"/>
        <v>0</v>
      </c>
      <c r="AG92" s="47">
        <f t="shared" si="17"/>
        <v>0</v>
      </c>
      <c r="AH92" s="47">
        <f t="shared" si="18"/>
        <v>0</v>
      </c>
      <c r="AI92" s="47">
        <f t="shared" si="19"/>
        <v>0</v>
      </c>
      <c r="AJ92" s="47">
        <f t="shared" si="20"/>
        <v>0</v>
      </c>
      <c r="AK92" s="47">
        <f t="shared" si="21"/>
        <v>0</v>
      </c>
      <c r="AL92" s="48">
        <f t="shared" si="22"/>
        <v>0</v>
      </c>
      <c r="AM92" s="47">
        <f t="shared" si="69"/>
        <v>0</v>
      </c>
      <c r="AN92" s="47">
        <f t="shared" si="70"/>
        <v>0</v>
      </c>
      <c r="AO92" s="46">
        <f t="shared" si="23"/>
        <v>0</v>
      </c>
      <c r="AP92" s="47">
        <f t="shared" si="24"/>
        <v>0</v>
      </c>
      <c r="AQ92" s="47">
        <f t="shared" si="25"/>
        <v>0</v>
      </c>
      <c r="AR92" s="47">
        <f t="shared" si="26"/>
        <v>0</v>
      </c>
      <c r="AS92" s="47">
        <f t="shared" si="27"/>
        <v>0</v>
      </c>
      <c r="AT92" s="47">
        <f t="shared" si="28"/>
        <v>0</v>
      </c>
      <c r="AU92" s="47">
        <f t="shared" si="29"/>
        <v>0</v>
      </c>
      <c r="AV92" s="47">
        <f t="shared" si="30"/>
        <v>0</v>
      </c>
      <c r="AW92" s="47">
        <f t="shared" si="31"/>
        <v>0</v>
      </c>
      <c r="AX92" s="47">
        <f t="shared" si="32"/>
        <v>0</v>
      </c>
      <c r="AY92" s="47">
        <f t="shared" si="33"/>
        <v>0</v>
      </c>
      <c r="AZ92" s="47">
        <f t="shared" si="34"/>
        <v>0</v>
      </c>
      <c r="BA92" s="47">
        <f t="shared" si="35"/>
        <v>0</v>
      </c>
      <c r="BB92" s="47">
        <f t="shared" si="36"/>
        <v>0</v>
      </c>
      <c r="BC92" s="47">
        <f t="shared" si="37"/>
        <v>0</v>
      </c>
      <c r="BD92" s="47">
        <f t="shared" si="38"/>
        <v>0</v>
      </c>
      <c r="BE92" s="47">
        <f t="shared" si="39"/>
        <v>0</v>
      </c>
      <c r="BF92" s="47">
        <f t="shared" si="40"/>
        <v>0</v>
      </c>
      <c r="BG92" s="48">
        <f t="shared" si="41"/>
        <v>0</v>
      </c>
      <c r="BH92" s="47">
        <f t="shared" si="71"/>
        <v>0</v>
      </c>
      <c r="BI92" s="47">
        <f t="shared" si="72"/>
        <v>0</v>
      </c>
      <c r="BJ92" s="46">
        <f t="shared" si="42"/>
        <v>0</v>
      </c>
      <c r="BK92" s="47">
        <f t="shared" si="43"/>
        <v>0</v>
      </c>
      <c r="BL92" s="47">
        <f t="shared" si="44"/>
        <v>0</v>
      </c>
      <c r="BM92" s="47">
        <f t="shared" si="45"/>
        <v>0</v>
      </c>
      <c r="BN92" s="47">
        <f t="shared" si="46"/>
        <v>0</v>
      </c>
      <c r="BO92" s="47">
        <f t="shared" si="47"/>
        <v>0</v>
      </c>
      <c r="BP92" s="47">
        <f t="shared" si="48"/>
        <v>0</v>
      </c>
      <c r="BQ92" s="47">
        <f t="shared" si="49"/>
        <v>0</v>
      </c>
      <c r="BR92" s="47">
        <f t="shared" si="50"/>
        <v>0</v>
      </c>
      <c r="BS92" s="47">
        <f t="shared" si="51"/>
        <v>0</v>
      </c>
      <c r="BT92" s="47">
        <f t="shared" si="52"/>
        <v>0</v>
      </c>
      <c r="BU92" s="47">
        <f t="shared" si="53"/>
        <v>0</v>
      </c>
      <c r="BV92" s="47">
        <f t="shared" si="54"/>
        <v>0</v>
      </c>
      <c r="BW92" s="47">
        <f t="shared" si="55"/>
        <v>0</v>
      </c>
      <c r="BX92" s="47">
        <f t="shared" si="56"/>
        <v>0</v>
      </c>
      <c r="BY92" s="47">
        <f t="shared" si="57"/>
        <v>0</v>
      </c>
      <c r="BZ92" s="47">
        <f t="shared" si="58"/>
        <v>0</v>
      </c>
      <c r="CA92" s="47">
        <f t="shared" si="59"/>
        <v>0</v>
      </c>
      <c r="CB92" s="47">
        <f t="shared" si="60"/>
        <v>0</v>
      </c>
      <c r="CC92" s="48">
        <f t="shared" si="61"/>
        <v>0</v>
      </c>
      <c r="CD92" s="47">
        <f t="shared" si="73"/>
        <v>0</v>
      </c>
      <c r="CE92" s="47">
        <f t="shared" si="74"/>
        <v>0</v>
      </c>
      <c r="CF92" s="46">
        <f t="shared" si="75"/>
        <v>0</v>
      </c>
      <c r="CG92" s="47">
        <f t="shared" si="76"/>
        <v>0</v>
      </c>
      <c r="CH92" s="47">
        <f t="shared" si="77"/>
        <v>0</v>
      </c>
      <c r="CI92" s="47">
        <f t="shared" si="78"/>
        <v>0</v>
      </c>
      <c r="CJ92" s="47">
        <f t="shared" si="79"/>
        <v>0</v>
      </c>
      <c r="CK92" s="47">
        <f t="shared" si="80"/>
        <v>0</v>
      </c>
      <c r="CL92" s="47">
        <f t="shared" si="81"/>
        <v>0</v>
      </c>
      <c r="CM92" s="47">
        <f t="shared" si="82"/>
        <v>0</v>
      </c>
      <c r="CN92" s="47">
        <f t="shared" si="83"/>
        <v>0</v>
      </c>
      <c r="CO92" s="47">
        <f t="shared" si="84"/>
        <v>0</v>
      </c>
      <c r="CP92" s="47">
        <f t="shared" si="85"/>
        <v>0</v>
      </c>
      <c r="CQ92" s="47">
        <f t="shared" si="86"/>
        <v>0</v>
      </c>
      <c r="CR92" s="47">
        <f t="shared" si="87"/>
        <v>0</v>
      </c>
      <c r="CS92" s="47">
        <f t="shared" si="88"/>
        <v>0</v>
      </c>
      <c r="CT92" s="47">
        <f t="shared" si="89"/>
        <v>0</v>
      </c>
      <c r="CU92" s="47">
        <f t="shared" si="90"/>
        <v>0</v>
      </c>
      <c r="CV92" s="47">
        <f t="shared" si="91"/>
        <v>0</v>
      </c>
      <c r="CW92" s="47">
        <f t="shared" si="92"/>
        <v>0</v>
      </c>
      <c r="CX92" s="47">
        <f t="shared" si="93"/>
        <v>0</v>
      </c>
      <c r="CY92" s="48">
        <f t="shared" si="94"/>
        <v>0</v>
      </c>
      <c r="CZ92" s="47">
        <f t="shared" si="95"/>
        <v>0</v>
      </c>
      <c r="DA92" s="47">
        <f t="shared" si="96"/>
        <v>0</v>
      </c>
      <c r="DB92" s="46">
        <f t="shared" si="97"/>
        <v>0</v>
      </c>
      <c r="DC92" s="47">
        <f t="shared" si="98"/>
        <v>0</v>
      </c>
      <c r="DD92" s="47">
        <f t="shared" si="99"/>
        <v>0</v>
      </c>
      <c r="DE92" s="47">
        <f t="shared" si="100"/>
        <v>0</v>
      </c>
      <c r="DF92" s="47">
        <f t="shared" si="101"/>
        <v>0</v>
      </c>
      <c r="DG92" s="47">
        <f t="shared" si="102"/>
        <v>0</v>
      </c>
      <c r="DH92" s="47">
        <f t="shared" si="103"/>
        <v>0</v>
      </c>
      <c r="DI92" s="47">
        <f t="shared" si="104"/>
        <v>0</v>
      </c>
      <c r="DJ92" s="47">
        <f t="shared" si="105"/>
        <v>0</v>
      </c>
      <c r="DK92" s="47">
        <f t="shared" si="106"/>
        <v>0</v>
      </c>
      <c r="DL92" s="47">
        <f t="shared" si="107"/>
        <v>0</v>
      </c>
      <c r="DM92" s="47">
        <f t="shared" si="108"/>
        <v>0</v>
      </c>
      <c r="DN92" s="47">
        <f t="shared" si="109"/>
        <v>0</v>
      </c>
      <c r="DO92" s="47">
        <f t="shared" si="110"/>
        <v>0</v>
      </c>
      <c r="DP92" s="47">
        <f t="shared" si="111"/>
        <v>0</v>
      </c>
      <c r="DQ92" s="47">
        <f t="shared" si="112"/>
        <v>0</v>
      </c>
      <c r="DR92" s="47">
        <f t="shared" si="113"/>
        <v>0</v>
      </c>
      <c r="DS92" s="47">
        <f t="shared" si="114"/>
        <v>0</v>
      </c>
      <c r="DT92" s="47">
        <f t="shared" si="115"/>
        <v>0</v>
      </c>
      <c r="DU92" s="48">
        <f t="shared" si="116"/>
        <v>0</v>
      </c>
      <c r="DV92" s="47">
        <f t="shared" si="117"/>
        <v>0</v>
      </c>
      <c r="DW92" s="47">
        <f t="shared" si="118"/>
        <v>0</v>
      </c>
      <c r="DX92" s="46">
        <f t="shared" si="119"/>
        <v>0</v>
      </c>
      <c r="DY92" s="47">
        <f t="shared" si="120"/>
        <v>0</v>
      </c>
      <c r="DZ92" s="47">
        <f t="shared" si="121"/>
        <v>0</v>
      </c>
      <c r="EA92" s="47">
        <f t="shared" si="122"/>
        <v>0</v>
      </c>
      <c r="EB92" s="47">
        <f t="shared" si="123"/>
        <v>0</v>
      </c>
      <c r="EC92" s="47">
        <f t="shared" si="124"/>
        <v>0</v>
      </c>
      <c r="ED92" s="47">
        <f t="shared" si="125"/>
        <v>0</v>
      </c>
      <c r="EE92" s="47">
        <f t="shared" si="126"/>
        <v>0</v>
      </c>
      <c r="EF92" s="47">
        <f t="shared" si="127"/>
        <v>0</v>
      </c>
      <c r="EG92" s="47">
        <f t="shared" si="128"/>
        <v>0</v>
      </c>
      <c r="EH92" s="47">
        <f t="shared" si="129"/>
        <v>0</v>
      </c>
      <c r="EI92" s="47">
        <f t="shared" si="130"/>
        <v>0</v>
      </c>
      <c r="EJ92" s="47">
        <f t="shared" si="131"/>
        <v>0</v>
      </c>
      <c r="EK92" s="47">
        <f t="shared" si="132"/>
        <v>0</v>
      </c>
      <c r="EL92" s="47">
        <f t="shared" si="133"/>
        <v>0</v>
      </c>
      <c r="EM92" s="47">
        <f t="shared" si="134"/>
        <v>0</v>
      </c>
      <c r="EN92" s="47">
        <f t="shared" si="135"/>
        <v>0</v>
      </c>
      <c r="EO92" s="47">
        <f t="shared" si="136"/>
        <v>0</v>
      </c>
      <c r="EP92" s="47">
        <f t="shared" si="137"/>
        <v>0</v>
      </c>
      <c r="EQ92" s="48">
        <f t="shared" si="138"/>
        <v>0</v>
      </c>
      <c r="ER92" s="47">
        <f t="shared" si="139"/>
        <v>0</v>
      </c>
      <c r="ES92" s="47">
        <f t="shared" si="140"/>
        <v>0</v>
      </c>
      <c r="ET92" s="46">
        <f t="shared" si="141"/>
        <v>0</v>
      </c>
      <c r="EU92" s="47">
        <f t="shared" si="142"/>
        <v>0</v>
      </c>
      <c r="EV92" s="47">
        <f t="shared" si="143"/>
        <v>0</v>
      </c>
      <c r="EW92" s="47">
        <f t="shared" si="144"/>
        <v>0</v>
      </c>
      <c r="EX92" s="47">
        <f t="shared" si="145"/>
        <v>0</v>
      </c>
      <c r="EY92" s="47">
        <f t="shared" si="146"/>
        <v>0</v>
      </c>
      <c r="EZ92" s="47">
        <f t="shared" si="147"/>
        <v>0</v>
      </c>
      <c r="FA92" s="47">
        <f t="shared" si="148"/>
        <v>0</v>
      </c>
      <c r="FB92" s="47">
        <f t="shared" si="149"/>
        <v>0</v>
      </c>
      <c r="FC92" s="47">
        <f t="shared" si="150"/>
        <v>0</v>
      </c>
      <c r="FD92" s="47">
        <f t="shared" si="151"/>
        <v>0</v>
      </c>
      <c r="FE92" s="47">
        <f t="shared" si="152"/>
        <v>0</v>
      </c>
      <c r="FF92" s="47">
        <f t="shared" si="153"/>
        <v>0</v>
      </c>
      <c r="FG92" s="47">
        <f t="shared" si="154"/>
        <v>0</v>
      </c>
      <c r="FH92" s="47">
        <f t="shared" si="155"/>
        <v>0</v>
      </c>
      <c r="FI92" s="47">
        <f t="shared" si="156"/>
        <v>0</v>
      </c>
      <c r="FJ92" s="47">
        <f t="shared" si="157"/>
        <v>0</v>
      </c>
      <c r="FK92" s="47">
        <f t="shared" si="158"/>
        <v>0</v>
      </c>
      <c r="FL92" s="47">
        <f t="shared" si="159"/>
        <v>0</v>
      </c>
      <c r="FM92" s="48">
        <f t="shared" si="160"/>
        <v>0</v>
      </c>
      <c r="FN92" s="47">
        <f t="shared" si="161"/>
        <v>0</v>
      </c>
      <c r="FO92" s="47">
        <f t="shared" si="162"/>
        <v>0</v>
      </c>
      <c r="FP92" s="46">
        <f t="shared" si="163"/>
        <v>0</v>
      </c>
      <c r="FQ92" s="47">
        <f t="shared" si="164"/>
        <v>0</v>
      </c>
      <c r="FR92" s="47">
        <f t="shared" si="165"/>
        <v>0</v>
      </c>
      <c r="FS92" s="47">
        <f t="shared" si="166"/>
        <v>0</v>
      </c>
      <c r="FT92" s="47">
        <f t="shared" si="167"/>
        <v>0</v>
      </c>
      <c r="FU92" s="47">
        <f t="shared" si="168"/>
        <v>0</v>
      </c>
      <c r="FV92" s="47">
        <f t="shared" si="169"/>
        <v>0</v>
      </c>
      <c r="FW92" s="47">
        <f t="shared" si="170"/>
        <v>0</v>
      </c>
      <c r="FX92" s="47">
        <f t="shared" si="171"/>
        <v>0</v>
      </c>
      <c r="FY92" s="47">
        <f t="shared" si="172"/>
        <v>0</v>
      </c>
      <c r="FZ92" s="47">
        <f t="shared" si="173"/>
        <v>0</v>
      </c>
      <c r="GA92" s="47">
        <f t="shared" si="174"/>
        <v>0</v>
      </c>
      <c r="GB92" s="47">
        <f t="shared" si="175"/>
        <v>0</v>
      </c>
      <c r="GC92" s="47">
        <f t="shared" si="176"/>
        <v>0</v>
      </c>
      <c r="GD92" s="47">
        <f t="shared" si="177"/>
        <v>0</v>
      </c>
      <c r="GE92" s="47">
        <f t="shared" si="178"/>
        <v>0</v>
      </c>
      <c r="GF92" s="47">
        <f t="shared" si="179"/>
        <v>0</v>
      </c>
      <c r="GG92" s="47">
        <f t="shared" si="180"/>
        <v>0</v>
      </c>
      <c r="GH92" s="47">
        <f t="shared" si="181"/>
        <v>0</v>
      </c>
      <c r="GI92" s="48">
        <f t="shared" si="182"/>
        <v>0</v>
      </c>
      <c r="GJ92" s="47">
        <f t="shared" si="183"/>
        <v>0</v>
      </c>
      <c r="GK92" s="47">
        <f t="shared" si="184"/>
        <v>0</v>
      </c>
      <c r="GL92" s="46">
        <f t="shared" si="185"/>
        <v>0</v>
      </c>
      <c r="GM92" s="47">
        <f t="shared" si="186"/>
        <v>0</v>
      </c>
      <c r="GN92" s="47">
        <f t="shared" si="187"/>
        <v>0</v>
      </c>
      <c r="GO92" s="47">
        <f t="shared" si="188"/>
        <v>0</v>
      </c>
      <c r="GP92" s="47">
        <f t="shared" si="189"/>
        <v>0</v>
      </c>
      <c r="GQ92" s="47">
        <f t="shared" si="190"/>
        <v>0</v>
      </c>
      <c r="GR92" s="47">
        <f t="shared" si="191"/>
        <v>0</v>
      </c>
      <c r="GS92" s="47">
        <f t="shared" si="192"/>
        <v>0</v>
      </c>
      <c r="GT92" s="47">
        <f t="shared" si="193"/>
        <v>0</v>
      </c>
      <c r="GU92" s="47">
        <f t="shared" si="194"/>
        <v>0</v>
      </c>
      <c r="GV92" s="47">
        <f t="shared" si="195"/>
        <v>0</v>
      </c>
      <c r="GW92" s="47">
        <f t="shared" si="196"/>
        <v>0</v>
      </c>
      <c r="GX92" s="47">
        <f t="shared" si="197"/>
        <v>0</v>
      </c>
      <c r="GY92" s="47">
        <f t="shared" si="198"/>
        <v>0</v>
      </c>
      <c r="GZ92" s="47">
        <f t="shared" si="199"/>
        <v>0</v>
      </c>
      <c r="HA92" s="47">
        <f t="shared" si="200"/>
        <v>0</v>
      </c>
      <c r="HB92" s="47">
        <f t="shared" si="201"/>
        <v>0</v>
      </c>
      <c r="HC92" s="47">
        <f t="shared" si="202"/>
        <v>0</v>
      </c>
      <c r="HD92" s="47">
        <f t="shared" si="203"/>
        <v>0</v>
      </c>
      <c r="HE92" s="48">
        <f t="shared" si="204"/>
        <v>0</v>
      </c>
      <c r="HF92" s="47">
        <f t="shared" si="205"/>
        <v>0</v>
      </c>
      <c r="HG92" s="47">
        <f t="shared" si="206"/>
        <v>0</v>
      </c>
      <c r="HH92" s="46">
        <f t="shared" si="207"/>
        <v>0</v>
      </c>
      <c r="HI92" s="47">
        <f t="shared" si="208"/>
        <v>0</v>
      </c>
      <c r="HJ92" s="47">
        <f t="shared" si="209"/>
        <v>0</v>
      </c>
      <c r="HK92" s="47">
        <f t="shared" si="210"/>
        <v>0</v>
      </c>
      <c r="HL92" s="47">
        <f t="shared" si="211"/>
        <v>0</v>
      </c>
      <c r="HM92" s="47">
        <f t="shared" si="212"/>
        <v>0</v>
      </c>
      <c r="HN92" s="47">
        <f t="shared" si="213"/>
        <v>0</v>
      </c>
      <c r="HO92" s="47">
        <f t="shared" si="214"/>
        <v>0</v>
      </c>
      <c r="HP92" s="47">
        <f t="shared" si="215"/>
        <v>0</v>
      </c>
      <c r="HQ92" s="47">
        <f t="shared" si="216"/>
        <v>0</v>
      </c>
      <c r="HR92" s="47">
        <f t="shared" si="217"/>
        <v>0</v>
      </c>
      <c r="HS92" s="47">
        <f t="shared" si="218"/>
        <v>0</v>
      </c>
      <c r="HT92" s="47">
        <f t="shared" si="219"/>
        <v>0</v>
      </c>
      <c r="HU92" s="47">
        <f t="shared" si="220"/>
        <v>0</v>
      </c>
      <c r="HV92" s="47">
        <f t="shared" si="221"/>
        <v>0</v>
      </c>
      <c r="HW92" s="47">
        <f t="shared" si="222"/>
        <v>0</v>
      </c>
      <c r="HX92" s="47">
        <f t="shared" si="223"/>
        <v>0</v>
      </c>
      <c r="HY92" s="47">
        <f t="shared" si="224"/>
        <v>0</v>
      </c>
      <c r="HZ92" s="47">
        <f t="shared" si="225"/>
        <v>0</v>
      </c>
      <c r="IA92" s="48">
        <f t="shared" si="226"/>
        <v>0</v>
      </c>
      <c r="IB92" s="47">
        <f t="shared" si="227"/>
        <v>0</v>
      </c>
      <c r="IC92" s="47">
        <f t="shared" si="228"/>
        <v>0</v>
      </c>
      <c r="ID92" s="46">
        <f t="shared" si="229"/>
        <v>0</v>
      </c>
      <c r="IE92" s="47">
        <f t="shared" si="230"/>
        <v>0</v>
      </c>
      <c r="IF92" s="47">
        <f t="shared" si="231"/>
        <v>0</v>
      </c>
      <c r="IG92" s="47">
        <f t="shared" si="232"/>
        <v>0</v>
      </c>
      <c r="IH92" s="47">
        <f t="shared" si="233"/>
        <v>0</v>
      </c>
      <c r="II92" s="47">
        <f t="shared" si="234"/>
        <v>0</v>
      </c>
      <c r="IJ92" s="47">
        <f t="shared" si="235"/>
        <v>0</v>
      </c>
      <c r="IK92" s="47">
        <f t="shared" si="236"/>
        <v>0</v>
      </c>
      <c r="IL92" s="47">
        <f t="shared" si="237"/>
        <v>0</v>
      </c>
      <c r="IM92" s="47">
        <f t="shared" si="238"/>
        <v>0</v>
      </c>
      <c r="IN92" s="47">
        <f t="shared" si="239"/>
        <v>0</v>
      </c>
      <c r="IO92" s="47">
        <f t="shared" si="240"/>
        <v>0</v>
      </c>
      <c r="IP92" s="47">
        <f t="shared" si="241"/>
        <v>0</v>
      </c>
      <c r="IQ92" s="47">
        <f t="shared" si="242"/>
        <v>0</v>
      </c>
      <c r="IR92" s="47">
        <f t="shared" si="243"/>
        <v>0</v>
      </c>
      <c r="IS92" s="47">
        <f t="shared" si="244"/>
        <v>0</v>
      </c>
      <c r="IT92" s="47">
        <f t="shared" si="245"/>
        <v>0</v>
      </c>
      <c r="IU92" s="47">
        <f t="shared" si="246"/>
        <v>0</v>
      </c>
      <c r="IV92" s="47">
        <f t="shared" si="247"/>
        <v>0</v>
      </c>
      <c r="IW92" s="48">
        <f t="shared" si="248"/>
        <v>0</v>
      </c>
      <c r="IX92" s="47">
        <f t="shared" si="249"/>
        <v>0</v>
      </c>
      <c r="IY92" s="47">
        <f t="shared" si="250"/>
        <v>0</v>
      </c>
      <c r="IZ92" s="46">
        <f t="shared" si="251"/>
        <v>0</v>
      </c>
      <c r="JA92" s="47">
        <f t="shared" si="252"/>
        <v>0</v>
      </c>
      <c r="JB92" s="47">
        <f t="shared" si="253"/>
        <v>0</v>
      </c>
      <c r="JC92" s="47">
        <f t="shared" si="254"/>
        <v>0</v>
      </c>
      <c r="JD92" s="47">
        <f t="shared" si="255"/>
        <v>0</v>
      </c>
      <c r="JE92" s="47">
        <f t="shared" si="256"/>
        <v>0</v>
      </c>
      <c r="JF92" s="47">
        <f t="shared" si="257"/>
        <v>0</v>
      </c>
      <c r="JG92" s="47">
        <f t="shared" si="258"/>
        <v>0</v>
      </c>
      <c r="JH92" s="47">
        <f t="shared" si="259"/>
        <v>0</v>
      </c>
      <c r="JI92" s="47">
        <f t="shared" si="260"/>
        <v>0</v>
      </c>
      <c r="JJ92" s="47">
        <f t="shared" si="261"/>
        <v>0</v>
      </c>
      <c r="JK92" s="47">
        <f t="shared" si="262"/>
        <v>0</v>
      </c>
      <c r="JL92" s="47">
        <f t="shared" si="263"/>
        <v>0</v>
      </c>
      <c r="JM92" s="47">
        <f t="shared" si="264"/>
        <v>0</v>
      </c>
      <c r="JN92" s="47">
        <f t="shared" si="265"/>
        <v>0</v>
      </c>
      <c r="JO92" s="47">
        <f t="shared" si="266"/>
        <v>0</v>
      </c>
      <c r="JP92" s="47">
        <f t="shared" si="267"/>
        <v>0</v>
      </c>
      <c r="JQ92" s="47">
        <f t="shared" si="268"/>
        <v>0</v>
      </c>
      <c r="JR92" s="47">
        <f t="shared" si="269"/>
        <v>0</v>
      </c>
      <c r="JS92" s="48">
        <f t="shared" si="270"/>
        <v>0</v>
      </c>
      <c r="JT92" s="46">
        <f t="shared" si="271"/>
        <v>0</v>
      </c>
      <c r="JU92" s="48">
        <f t="shared" si="272"/>
        <v>0</v>
      </c>
    </row>
    <row r="93" spans="1:281" x14ac:dyDescent="0.25">
      <c r="A93" s="152"/>
      <c r="B93" s="386"/>
      <c r="C93" s="377"/>
      <c r="D93" s="378"/>
      <c r="E93" s="378"/>
      <c r="F93" s="378"/>
      <c r="G93" s="379"/>
      <c r="H93" s="397"/>
      <c r="I93" s="397"/>
      <c r="J93" s="97"/>
      <c r="K93" s="122">
        <f t="shared" si="281"/>
        <v>0</v>
      </c>
      <c r="L93" s="313">
        <f t="shared" si="282"/>
        <v>0</v>
      </c>
      <c r="M93" s="46">
        <f t="shared" si="283"/>
        <v>0</v>
      </c>
      <c r="N93" s="90">
        <f t="shared" si="64"/>
        <v>0</v>
      </c>
      <c r="O93" s="90">
        <f t="shared" si="65"/>
        <v>0</v>
      </c>
      <c r="P93" s="90">
        <f t="shared" si="66"/>
        <v>0</v>
      </c>
      <c r="Q93" s="90">
        <f t="shared" si="67"/>
        <v>0</v>
      </c>
      <c r="R93" s="408">
        <f t="shared" si="277"/>
        <v>1</v>
      </c>
      <c r="S93" s="46">
        <f t="shared" si="3"/>
        <v>0</v>
      </c>
      <c r="T93" s="47">
        <f t="shared" si="4"/>
        <v>0</v>
      </c>
      <c r="U93" s="47">
        <f t="shared" si="5"/>
        <v>0</v>
      </c>
      <c r="V93" s="47">
        <f t="shared" si="6"/>
        <v>0</v>
      </c>
      <c r="W93" s="47">
        <f t="shared" si="7"/>
        <v>0</v>
      </c>
      <c r="X93" s="47">
        <f t="shared" si="8"/>
        <v>0</v>
      </c>
      <c r="Y93" s="47">
        <f t="shared" si="9"/>
        <v>0</v>
      </c>
      <c r="Z93" s="47">
        <f t="shared" si="10"/>
        <v>0</v>
      </c>
      <c r="AA93" s="47">
        <f t="shared" si="11"/>
        <v>0</v>
      </c>
      <c r="AB93" s="47">
        <f t="shared" si="12"/>
        <v>0</v>
      </c>
      <c r="AC93" s="47">
        <f t="shared" si="13"/>
        <v>0</v>
      </c>
      <c r="AD93" s="47">
        <f t="shared" si="14"/>
        <v>0</v>
      </c>
      <c r="AE93" s="47">
        <f t="shared" si="15"/>
        <v>0</v>
      </c>
      <c r="AF93" s="47">
        <f t="shared" si="16"/>
        <v>0</v>
      </c>
      <c r="AG93" s="47">
        <f t="shared" si="17"/>
        <v>0</v>
      </c>
      <c r="AH93" s="47">
        <f t="shared" si="18"/>
        <v>0</v>
      </c>
      <c r="AI93" s="47">
        <f t="shared" si="19"/>
        <v>0</v>
      </c>
      <c r="AJ93" s="47">
        <f t="shared" si="20"/>
        <v>0</v>
      </c>
      <c r="AK93" s="47">
        <f t="shared" si="21"/>
        <v>0</v>
      </c>
      <c r="AL93" s="48">
        <f t="shared" si="22"/>
        <v>0</v>
      </c>
      <c r="AM93" s="47">
        <f t="shared" si="69"/>
        <v>0</v>
      </c>
      <c r="AN93" s="47">
        <f t="shared" si="70"/>
        <v>0</v>
      </c>
      <c r="AO93" s="46">
        <f t="shared" si="23"/>
        <v>0</v>
      </c>
      <c r="AP93" s="47">
        <f t="shared" si="24"/>
        <v>0</v>
      </c>
      <c r="AQ93" s="47">
        <f t="shared" si="25"/>
        <v>0</v>
      </c>
      <c r="AR93" s="47">
        <f t="shared" si="26"/>
        <v>0</v>
      </c>
      <c r="AS93" s="47">
        <f t="shared" si="27"/>
        <v>0</v>
      </c>
      <c r="AT93" s="47">
        <f t="shared" si="28"/>
        <v>0</v>
      </c>
      <c r="AU93" s="47">
        <f t="shared" si="29"/>
        <v>0</v>
      </c>
      <c r="AV93" s="47">
        <f t="shared" si="30"/>
        <v>0</v>
      </c>
      <c r="AW93" s="47">
        <f t="shared" si="31"/>
        <v>0</v>
      </c>
      <c r="AX93" s="47">
        <f t="shared" si="32"/>
        <v>0</v>
      </c>
      <c r="AY93" s="47">
        <f t="shared" si="33"/>
        <v>0</v>
      </c>
      <c r="AZ93" s="47">
        <f t="shared" si="34"/>
        <v>0</v>
      </c>
      <c r="BA93" s="47">
        <f t="shared" si="35"/>
        <v>0</v>
      </c>
      <c r="BB93" s="47">
        <f t="shared" si="36"/>
        <v>0</v>
      </c>
      <c r="BC93" s="47">
        <f t="shared" si="37"/>
        <v>0</v>
      </c>
      <c r="BD93" s="47">
        <f t="shared" si="38"/>
        <v>0</v>
      </c>
      <c r="BE93" s="47">
        <f t="shared" si="39"/>
        <v>0</v>
      </c>
      <c r="BF93" s="47">
        <f t="shared" si="40"/>
        <v>0</v>
      </c>
      <c r="BG93" s="48">
        <f t="shared" si="41"/>
        <v>0</v>
      </c>
      <c r="BH93" s="47">
        <f t="shared" si="71"/>
        <v>0</v>
      </c>
      <c r="BI93" s="47">
        <f t="shared" si="72"/>
        <v>0</v>
      </c>
      <c r="BJ93" s="46">
        <f t="shared" si="42"/>
        <v>0</v>
      </c>
      <c r="BK93" s="47">
        <f t="shared" si="43"/>
        <v>0</v>
      </c>
      <c r="BL93" s="47">
        <f t="shared" si="44"/>
        <v>0</v>
      </c>
      <c r="BM93" s="47">
        <f t="shared" si="45"/>
        <v>0</v>
      </c>
      <c r="BN93" s="47">
        <f t="shared" si="46"/>
        <v>0</v>
      </c>
      <c r="BO93" s="47">
        <f t="shared" si="47"/>
        <v>0</v>
      </c>
      <c r="BP93" s="47">
        <f t="shared" si="48"/>
        <v>0</v>
      </c>
      <c r="BQ93" s="47">
        <f t="shared" si="49"/>
        <v>0</v>
      </c>
      <c r="BR93" s="47">
        <f t="shared" si="50"/>
        <v>0</v>
      </c>
      <c r="BS93" s="47">
        <f t="shared" si="51"/>
        <v>0</v>
      </c>
      <c r="BT93" s="47">
        <f t="shared" si="52"/>
        <v>0</v>
      </c>
      <c r="BU93" s="47">
        <f t="shared" si="53"/>
        <v>0</v>
      </c>
      <c r="BV93" s="47">
        <f t="shared" si="54"/>
        <v>0</v>
      </c>
      <c r="BW93" s="47">
        <f t="shared" si="55"/>
        <v>0</v>
      </c>
      <c r="BX93" s="47">
        <f t="shared" si="56"/>
        <v>0</v>
      </c>
      <c r="BY93" s="47">
        <f t="shared" si="57"/>
        <v>0</v>
      </c>
      <c r="BZ93" s="47">
        <f t="shared" si="58"/>
        <v>0</v>
      </c>
      <c r="CA93" s="47">
        <f t="shared" si="59"/>
        <v>0</v>
      </c>
      <c r="CB93" s="47">
        <f t="shared" si="60"/>
        <v>0</v>
      </c>
      <c r="CC93" s="48">
        <f t="shared" si="61"/>
        <v>0</v>
      </c>
      <c r="CD93" s="47">
        <f t="shared" si="73"/>
        <v>0</v>
      </c>
      <c r="CE93" s="47">
        <f t="shared" si="74"/>
        <v>0</v>
      </c>
      <c r="CF93" s="46">
        <f t="shared" si="75"/>
        <v>0</v>
      </c>
      <c r="CG93" s="47">
        <f t="shared" si="76"/>
        <v>0</v>
      </c>
      <c r="CH93" s="47">
        <f t="shared" si="77"/>
        <v>0</v>
      </c>
      <c r="CI93" s="47">
        <f t="shared" si="78"/>
        <v>0</v>
      </c>
      <c r="CJ93" s="47">
        <f t="shared" si="79"/>
        <v>0</v>
      </c>
      <c r="CK93" s="47">
        <f t="shared" si="80"/>
        <v>0</v>
      </c>
      <c r="CL93" s="47">
        <f t="shared" si="81"/>
        <v>0</v>
      </c>
      <c r="CM93" s="47">
        <f t="shared" si="82"/>
        <v>0</v>
      </c>
      <c r="CN93" s="47">
        <f t="shared" si="83"/>
        <v>0</v>
      </c>
      <c r="CO93" s="47">
        <f t="shared" si="84"/>
        <v>0</v>
      </c>
      <c r="CP93" s="47">
        <f t="shared" si="85"/>
        <v>0</v>
      </c>
      <c r="CQ93" s="47">
        <f t="shared" si="86"/>
        <v>0</v>
      </c>
      <c r="CR93" s="47">
        <f t="shared" si="87"/>
        <v>0</v>
      </c>
      <c r="CS93" s="47">
        <f t="shared" si="88"/>
        <v>0</v>
      </c>
      <c r="CT93" s="47">
        <f t="shared" si="89"/>
        <v>0</v>
      </c>
      <c r="CU93" s="47">
        <f t="shared" si="90"/>
        <v>0</v>
      </c>
      <c r="CV93" s="47">
        <f t="shared" si="91"/>
        <v>0</v>
      </c>
      <c r="CW93" s="47">
        <f t="shared" si="92"/>
        <v>0</v>
      </c>
      <c r="CX93" s="47">
        <f t="shared" si="93"/>
        <v>0</v>
      </c>
      <c r="CY93" s="48">
        <f t="shared" si="94"/>
        <v>0</v>
      </c>
      <c r="CZ93" s="47">
        <f t="shared" si="95"/>
        <v>0</v>
      </c>
      <c r="DA93" s="47">
        <f t="shared" si="96"/>
        <v>0</v>
      </c>
      <c r="DB93" s="46">
        <f t="shared" si="97"/>
        <v>0</v>
      </c>
      <c r="DC93" s="47">
        <f t="shared" si="98"/>
        <v>0</v>
      </c>
      <c r="DD93" s="47">
        <f t="shared" si="99"/>
        <v>0</v>
      </c>
      <c r="DE93" s="47">
        <f t="shared" si="100"/>
        <v>0</v>
      </c>
      <c r="DF93" s="47">
        <f t="shared" si="101"/>
        <v>0</v>
      </c>
      <c r="DG93" s="47">
        <f t="shared" si="102"/>
        <v>0</v>
      </c>
      <c r="DH93" s="47">
        <f t="shared" si="103"/>
        <v>0</v>
      </c>
      <c r="DI93" s="47">
        <f t="shared" si="104"/>
        <v>0</v>
      </c>
      <c r="DJ93" s="47">
        <f t="shared" si="105"/>
        <v>0</v>
      </c>
      <c r="DK93" s="47">
        <f t="shared" si="106"/>
        <v>0</v>
      </c>
      <c r="DL93" s="47">
        <f t="shared" si="107"/>
        <v>0</v>
      </c>
      <c r="DM93" s="47">
        <f t="shared" si="108"/>
        <v>0</v>
      </c>
      <c r="DN93" s="47">
        <f t="shared" si="109"/>
        <v>0</v>
      </c>
      <c r="DO93" s="47">
        <f t="shared" si="110"/>
        <v>0</v>
      </c>
      <c r="DP93" s="47">
        <f t="shared" si="111"/>
        <v>0</v>
      </c>
      <c r="DQ93" s="47">
        <f t="shared" si="112"/>
        <v>0</v>
      </c>
      <c r="DR93" s="47">
        <f t="shared" si="113"/>
        <v>0</v>
      </c>
      <c r="DS93" s="47">
        <f t="shared" si="114"/>
        <v>0</v>
      </c>
      <c r="DT93" s="47">
        <f t="shared" si="115"/>
        <v>0</v>
      </c>
      <c r="DU93" s="48">
        <f t="shared" si="116"/>
        <v>0</v>
      </c>
      <c r="DV93" s="47">
        <f t="shared" si="117"/>
        <v>0</v>
      </c>
      <c r="DW93" s="47">
        <f t="shared" si="118"/>
        <v>0</v>
      </c>
      <c r="DX93" s="46">
        <f t="shared" si="119"/>
        <v>0</v>
      </c>
      <c r="DY93" s="47">
        <f t="shared" si="120"/>
        <v>0</v>
      </c>
      <c r="DZ93" s="47">
        <f t="shared" si="121"/>
        <v>0</v>
      </c>
      <c r="EA93" s="47">
        <f t="shared" si="122"/>
        <v>0</v>
      </c>
      <c r="EB93" s="47">
        <f t="shared" si="123"/>
        <v>0</v>
      </c>
      <c r="EC93" s="47">
        <f t="shared" si="124"/>
        <v>0</v>
      </c>
      <c r="ED93" s="47">
        <f t="shared" si="125"/>
        <v>0</v>
      </c>
      <c r="EE93" s="47">
        <f t="shared" si="126"/>
        <v>0</v>
      </c>
      <c r="EF93" s="47">
        <f t="shared" si="127"/>
        <v>0</v>
      </c>
      <c r="EG93" s="47">
        <f t="shared" si="128"/>
        <v>0</v>
      </c>
      <c r="EH93" s="47">
        <f t="shared" si="129"/>
        <v>0</v>
      </c>
      <c r="EI93" s="47">
        <f t="shared" si="130"/>
        <v>0</v>
      </c>
      <c r="EJ93" s="47">
        <f t="shared" si="131"/>
        <v>0</v>
      </c>
      <c r="EK93" s="47">
        <f t="shared" si="132"/>
        <v>0</v>
      </c>
      <c r="EL93" s="47">
        <f t="shared" si="133"/>
        <v>0</v>
      </c>
      <c r="EM93" s="47">
        <f t="shared" si="134"/>
        <v>0</v>
      </c>
      <c r="EN93" s="47">
        <f t="shared" si="135"/>
        <v>0</v>
      </c>
      <c r="EO93" s="47">
        <f t="shared" si="136"/>
        <v>0</v>
      </c>
      <c r="EP93" s="47">
        <f t="shared" si="137"/>
        <v>0</v>
      </c>
      <c r="EQ93" s="48">
        <f t="shared" si="138"/>
        <v>0</v>
      </c>
      <c r="ER93" s="47">
        <f t="shared" si="139"/>
        <v>0</v>
      </c>
      <c r="ES93" s="47">
        <f t="shared" si="140"/>
        <v>0</v>
      </c>
      <c r="ET93" s="46">
        <f t="shared" si="141"/>
        <v>0</v>
      </c>
      <c r="EU93" s="47">
        <f t="shared" si="142"/>
        <v>0</v>
      </c>
      <c r="EV93" s="47">
        <f t="shared" si="143"/>
        <v>0</v>
      </c>
      <c r="EW93" s="47">
        <f t="shared" si="144"/>
        <v>0</v>
      </c>
      <c r="EX93" s="47">
        <f t="shared" si="145"/>
        <v>0</v>
      </c>
      <c r="EY93" s="47">
        <f t="shared" si="146"/>
        <v>0</v>
      </c>
      <c r="EZ93" s="47">
        <f t="shared" si="147"/>
        <v>0</v>
      </c>
      <c r="FA93" s="47">
        <f t="shared" si="148"/>
        <v>0</v>
      </c>
      <c r="FB93" s="47">
        <f t="shared" si="149"/>
        <v>0</v>
      </c>
      <c r="FC93" s="47">
        <f t="shared" si="150"/>
        <v>0</v>
      </c>
      <c r="FD93" s="47">
        <f t="shared" si="151"/>
        <v>0</v>
      </c>
      <c r="FE93" s="47">
        <f t="shared" si="152"/>
        <v>0</v>
      </c>
      <c r="FF93" s="47">
        <f t="shared" si="153"/>
        <v>0</v>
      </c>
      <c r="FG93" s="47">
        <f t="shared" si="154"/>
        <v>0</v>
      </c>
      <c r="FH93" s="47">
        <f t="shared" si="155"/>
        <v>0</v>
      </c>
      <c r="FI93" s="47">
        <f t="shared" si="156"/>
        <v>0</v>
      </c>
      <c r="FJ93" s="47">
        <f t="shared" si="157"/>
        <v>0</v>
      </c>
      <c r="FK93" s="47">
        <f t="shared" si="158"/>
        <v>0</v>
      </c>
      <c r="FL93" s="47">
        <f t="shared" si="159"/>
        <v>0</v>
      </c>
      <c r="FM93" s="48">
        <f t="shared" si="160"/>
        <v>0</v>
      </c>
      <c r="FN93" s="47">
        <f t="shared" si="161"/>
        <v>0</v>
      </c>
      <c r="FO93" s="47">
        <f t="shared" si="162"/>
        <v>0</v>
      </c>
      <c r="FP93" s="46">
        <f t="shared" si="163"/>
        <v>0</v>
      </c>
      <c r="FQ93" s="47">
        <f t="shared" si="164"/>
        <v>0</v>
      </c>
      <c r="FR93" s="47">
        <f t="shared" si="165"/>
        <v>0</v>
      </c>
      <c r="FS93" s="47">
        <f t="shared" si="166"/>
        <v>0</v>
      </c>
      <c r="FT93" s="47">
        <f t="shared" si="167"/>
        <v>0</v>
      </c>
      <c r="FU93" s="47">
        <f t="shared" si="168"/>
        <v>0</v>
      </c>
      <c r="FV93" s="47">
        <f t="shared" si="169"/>
        <v>0</v>
      </c>
      <c r="FW93" s="47">
        <f t="shared" si="170"/>
        <v>0</v>
      </c>
      <c r="FX93" s="47">
        <f t="shared" si="171"/>
        <v>0</v>
      </c>
      <c r="FY93" s="47">
        <f t="shared" si="172"/>
        <v>0</v>
      </c>
      <c r="FZ93" s="47">
        <f t="shared" si="173"/>
        <v>0</v>
      </c>
      <c r="GA93" s="47">
        <f t="shared" si="174"/>
        <v>0</v>
      </c>
      <c r="GB93" s="47">
        <f t="shared" si="175"/>
        <v>0</v>
      </c>
      <c r="GC93" s="47">
        <f t="shared" si="176"/>
        <v>0</v>
      </c>
      <c r="GD93" s="47">
        <f t="shared" si="177"/>
        <v>0</v>
      </c>
      <c r="GE93" s="47">
        <f t="shared" si="178"/>
        <v>0</v>
      </c>
      <c r="GF93" s="47">
        <f t="shared" si="179"/>
        <v>0</v>
      </c>
      <c r="GG93" s="47">
        <f t="shared" si="180"/>
        <v>0</v>
      </c>
      <c r="GH93" s="47">
        <f t="shared" si="181"/>
        <v>0</v>
      </c>
      <c r="GI93" s="48">
        <f t="shared" si="182"/>
        <v>0</v>
      </c>
      <c r="GJ93" s="47">
        <f t="shared" si="183"/>
        <v>0</v>
      </c>
      <c r="GK93" s="47">
        <f t="shared" si="184"/>
        <v>0</v>
      </c>
      <c r="GL93" s="46">
        <f t="shared" si="185"/>
        <v>0</v>
      </c>
      <c r="GM93" s="47">
        <f t="shared" si="186"/>
        <v>0</v>
      </c>
      <c r="GN93" s="47">
        <f t="shared" si="187"/>
        <v>0</v>
      </c>
      <c r="GO93" s="47">
        <f t="shared" si="188"/>
        <v>0</v>
      </c>
      <c r="GP93" s="47">
        <f t="shared" si="189"/>
        <v>0</v>
      </c>
      <c r="GQ93" s="47">
        <f t="shared" si="190"/>
        <v>0</v>
      </c>
      <c r="GR93" s="47">
        <f t="shared" si="191"/>
        <v>0</v>
      </c>
      <c r="GS93" s="47">
        <f t="shared" si="192"/>
        <v>0</v>
      </c>
      <c r="GT93" s="47">
        <f t="shared" si="193"/>
        <v>0</v>
      </c>
      <c r="GU93" s="47">
        <f t="shared" si="194"/>
        <v>0</v>
      </c>
      <c r="GV93" s="47">
        <f t="shared" si="195"/>
        <v>0</v>
      </c>
      <c r="GW93" s="47">
        <f t="shared" si="196"/>
        <v>0</v>
      </c>
      <c r="GX93" s="47">
        <f t="shared" si="197"/>
        <v>0</v>
      </c>
      <c r="GY93" s="47">
        <f t="shared" si="198"/>
        <v>0</v>
      </c>
      <c r="GZ93" s="47">
        <f t="shared" si="199"/>
        <v>0</v>
      </c>
      <c r="HA93" s="47">
        <f t="shared" si="200"/>
        <v>0</v>
      </c>
      <c r="HB93" s="47">
        <f t="shared" si="201"/>
        <v>0</v>
      </c>
      <c r="HC93" s="47">
        <f t="shared" si="202"/>
        <v>0</v>
      </c>
      <c r="HD93" s="47">
        <f t="shared" si="203"/>
        <v>0</v>
      </c>
      <c r="HE93" s="48">
        <f t="shared" si="204"/>
        <v>0</v>
      </c>
      <c r="HF93" s="47">
        <f t="shared" si="205"/>
        <v>0</v>
      </c>
      <c r="HG93" s="47">
        <f t="shared" si="206"/>
        <v>0</v>
      </c>
      <c r="HH93" s="46">
        <f t="shared" si="207"/>
        <v>0</v>
      </c>
      <c r="HI93" s="47">
        <f t="shared" si="208"/>
        <v>0</v>
      </c>
      <c r="HJ93" s="47">
        <f t="shared" si="209"/>
        <v>0</v>
      </c>
      <c r="HK93" s="47">
        <f t="shared" si="210"/>
        <v>0</v>
      </c>
      <c r="HL93" s="47">
        <f t="shared" si="211"/>
        <v>0</v>
      </c>
      <c r="HM93" s="47">
        <f t="shared" si="212"/>
        <v>0</v>
      </c>
      <c r="HN93" s="47">
        <f t="shared" si="213"/>
        <v>0</v>
      </c>
      <c r="HO93" s="47">
        <f t="shared" si="214"/>
        <v>0</v>
      </c>
      <c r="HP93" s="47">
        <f t="shared" si="215"/>
        <v>0</v>
      </c>
      <c r="HQ93" s="47">
        <f t="shared" si="216"/>
        <v>0</v>
      </c>
      <c r="HR93" s="47">
        <f t="shared" si="217"/>
        <v>0</v>
      </c>
      <c r="HS93" s="47">
        <f t="shared" si="218"/>
        <v>0</v>
      </c>
      <c r="HT93" s="47">
        <f t="shared" si="219"/>
        <v>0</v>
      </c>
      <c r="HU93" s="47">
        <f t="shared" si="220"/>
        <v>0</v>
      </c>
      <c r="HV93" s="47">
        <f t="shared" si="221"/>
        <v>0</v>
      </c>
      <c r="HW93" s="47">
        <f t="shared" si="222"/>
        <v>0</v>
      </c>
      <c r="HX93" s="47">
        <f t="shared" si="223"/>
        <v>0</v>
      </c>
      <c r="HY93" s="47">
        <f t="shared" si="224"/>
        <v>0</v>
      </c>
      <c r="HZ93" s="47">
        <f t="shared" si="225"/>
        <v>0</v>
      </c>
      <c r="IA93" s="48">
        <f t="shared" si="226"/>
        <v>0</v>
      </c>
      <c r="IB93" s="47">
        <f t="shared" si="227"/>
        <v>0</v>
      </c>
      <c r="IC93" s="47">
        <f t="shared" si="228"/>
        <v>0</v>
      </c>
      <c r="ID93" s="46">
        <f t="shared" si="229"/>
        <v>0</v>
      </c>
      <c r="IE93" s="47">
        <f t="shared" si="230"/>
        <v>0</v>
      </c>
      <c r="IF93" s="47">
        <f t="shared" si="231"/>
        <v>0</v>
      </c>
      <c r="IG93" s="47">
        <f t="shared" si="232"/>
        <v>0</v>
      </c>
      <c r="IH93" s="47">
        <f t="shared" si="233"/>
        <v>0</v>
      </c>
      <c r="II93" s="47">
        <f t="shared" si="234"/>
        <v>0</v>
      </c>
      <c r="IJ93" s="47">
        <f t="shared" si="235"/>
        <v>0</v>
      </c>
      <c r="IK93" s="47">
        <f t="shared" si="236"/>
        <v>0</v>
      </c>
      <c r="IL93" s="47">
        <f t="shared" si="237"/>
        <v>0</v>
      </c>
      <c r="IM93" s="47">
        <f t="shared" si="238"/>
        <v>0</v>
      </c>
      <c r="IN93" s="47">
        <f t="shared" si="239"/>
        <v>0</v>
      </c>
      <c r="IO93" s="47">
        <f t="shared" si="240"/>
        <v>0</v>
      </c>
      <c r="IP93" s="47">
        <f t="shared" si="241"/>
        <v>0</v>
      </c>
      <c r="IQ93" s="47">
        <f t="shared" si="242"/>
        <v>0</v>
      </c>
      <c r="IR93" s="47">
        <f t="shared" si="243"/>
        <v>0</v>
      </c>
      <c r="IS93" s="47">
        <f t="shared" si="244"/>
        <v>0</v>
      </c>
      <c r="IT93" s="47">
        <f t="shared" si="245"/>
        <v>0</v>
      </c>
      <c r="IU93" s="47">
        <f t="shared" si="246"/>
        <v>0</v>
      </c>
      <c r="IV93" s="47">
        <f t="shared" si="247"/>
        <v>0</v>
      </c>
      <c r="IW93" s="48">
        <f t="shared" si="248"/>
        <v>0</v>
      </c>
      <c r="IX93" s="47">
        <f t="shared" si="249"/>
        <v>0</v>
      </c>
      <c r="IY93" s="47">
        <f t="shared" si="250"/>
        <v>0</v>
      </c>
      <c r="IZ93" s="46">
        <f t="shared" si="251"/>
        <v>0</v>
      </c>
      <c r="JA93" s="47">
        <f t="shared" si="252"/>
        <v>0</v>
      </c>
      <c r="JB93" s="47">
        <f t="shared" si="253"/>
        <v>0</v>
      </c>
      <c r="JC93" s="47">
        <f t="shared" si="254"/>
        <v>0</v>
      </c>
      <c r="JD93" s="47">
        <f t="shared" si="255"/>
        <v>0</v>
      </c>
      <c r="JE93" s="47">
        <f t="shared" si="256"/>
        <v>0</v>
      </c>
      <c r="JF93" s="47">
        <f t="shared" si="257"/>
        <v>0</v>
      </c>
      <c r="JG93" s="47">
        <f t="shared" si="258"/>
        <v>0</v>
      </c>
      <c r="JH93" s="47">
        <f t="shared" si="259"/>
        <v>0</v>
      </c>
      <c r="JI93" s="47">
        <f t="shared" si="260"/>
        <v>0</v>
      </c>
      <c r="JJ93" s="47">
        <f t="shared" si="261"/>
        <v>0</v>
      </c>
      <c r="JK93" s="47">
        <f t="shared" si="262"/>
        <v>0</v>
      </c>
      <c r="JL93" s="47">
        <f t="shared" si="263"/>
        <v>0</v>
      </c>
      <c r="JM93" s="47">
        <f t="shared" si="264"/>
        <v>0</v>
      </c>
      <c r="JN93" s="47">
        <f t="shared" si="265"/>
        <v>0</v>
      </c>
      <c r="JO93" s="47">
        <f t="shared" si="266"/>
        <v>0</v>
      </c>
      <c r="JP93" s="47">
        <f t="shared" si="267"/>
        <v>0</v>
      </c>
      <c r="JQ93" s="47">
        <f t="shared" si="268"/>
        <v>0</v>
      </c>
      <c r="JR93" s="47">
        <f t="shared" si="269"/>
        <v>0</v>
      </c>
      <c r="JS93" s="48">
        <f t="shared" si="270"/>
        <v>0</v>
      </c>
      <c r="JT93" s="46">
        <f t="shared" si="271"/>
        <v>0</v>
      </c>
      <c r="JU93" s="48">
        <f t="shared" si="272"/>
        <v>0</v>
      </c>
    </row>
    <row r="94" spans="1:281" x14ac:dyDescent="0.25">
      <c r="A94" s="152"/>
      <c r="B94" s="386"/>
      <c r="C94" s="608"/>
      <c r="D94" s="609"/>
      <c r="E94" s="609"/>
      <c r="F94" s="609"/>
      <c r="G94" s="610"/>
      <c r="H94" s="397"/>
      <c r="I94" s="397"/>
      <c r="J94" s="97"/>
      <c r="K94" s="122">
        <f t="shared" si="281"/>
        <v>0</v>
      </c>
      <c r="L94" s="313">
        <f t="shared" si="282"/>
        <v>0</v>
      </c>
      <c r="M94" s="46">
        <f t="shared" si="283"/>
        <v>0</v>
      </c>
      <c r="N94" s="90">
        <f t="shared" si="64"/>
        <v>0</v>
      </c>
      <c r="O94" s="90">
        <f t="shared" si="65"/>
        <v>0</v>
      </c>
      <c r="P94" s="90">
        <f t="shared" si="66"/>
        <v>0</v>
      </c>
      <c r="Q94" s="90">
        <f t="shared" si="67"/>
        <v>0</v>
      </c>
      <c r="R94" s="408">
        <f t="shared" si="277"/>
        <v>1</v>
      </c>
      <c r="S94" s="46">
        <f t="shared" si="3"/>
        <v>0</v>
      </c>
      <c r="T94" s="47">
        <f t="shared" si="4"/>
        <v>0</v>
      </c>
      <c r="U94" s="47">
        <f t="shared" si="5"/>
        <v>0</v>
      </c>
      <c r="V94" s="47">
        <f t="shared" si="6"/>
        <v>0</v>
      </c>
      <c r="W94" s="47">
        <f t="shared" si="7"/>
        <v>0</v>
      </c>
      <c r="X94" s="47">
        <f t="shared" si="8"/>
        <v>0</v>
      </c>
      <c r="Y94" s="47">
        <f t="shared" si="9"/>
        <v>0</v>
      </c>
      <c r="Z94" s="47">
        <f t="shared" si="10"/>
        <v>0</v>
      </c>
      <c r="AA94" s="47">
        <f t="shared" si="11"/>
        <v>0</v>
      </c>
      <c r="AB94" s="47">
        <f t="shared" si="12"/>
        <v>0</v>
      </c>
      <c r="AC94" s="47">
        <f t="shared" si="13"/>
        <v>0</v>
      </c>
      <c r="AD94" s="47">
        <f t="shared" si="14"/>
        <v>0</v>
      </c>
      <c r="AE94" s="47">
        <f t="shared" si="15"/>
        <v>0</v>
      </c>
      <c r="AF94" s="47">
        <f t="shared" si="16"/>
        <v>0</v>
      </c>
      <c r="AG94" s="47">
        <f t="shared" si="17"/>
        <v>0</v>
      </c>
      <c r="AH94" s="47">
        <f t="shared" si="18"/>
        <v>0</v>
      </c>
      <c r="AI94" s="47">
        <f t="shared" si="19"/>
        <v>0</v>
      </c>
      <c r="AJ94" s="47">
        <f t="shared" si="20"/>
        <v>0</v>
      </c>
      <c r="AK94" s="47">
        <f t="shared" si="21"/>
        <v>0</v>
      </c>
      <c r="AL94" s="48">
        <f t="shared" si="22"/>
        <v>0</v>
      </c>
      <c r="AM94" s="47">
        <f t="shared" si="69"/>
        <v>0</v>
      </c>
      <c r="AN94" s="47">
        <f t="shared" si="70"/>
        <v>0</v>
      </c>
      <c r="AO94" s="46">
        <f t="shared" si="23"/>
        <v>0</v>
      </c>
      <c r="AP94" s="47">
        <f t="shared" si="24"/>
        <v>0</v>
      </c>
      <c r="AQ94" s="47">
        <f t="shared" si="25"/>
        <v>0</v>
      </c>
      <c r="AR94" s="47">
        <f t="shared" si="26"/>
        <v>0</v>
      </c>
      <c r="AS94" s="47">
        <f t="shared" si="27"/>
        <v>0</v>
      </c>
      <c r="AT94" s="47">
        <f t="shared" si="28"/>
        <v>0</v>
      </c>
      <c r="AU94" s="47">
        <f t="shared" si="29"/>
        <v>0</v>
      </c>
      <c r="AV94" s="47">
        <f t="shared" si="30"/>
        <v>0</v>
      </c>
      <c r="AW94" s="47">
        <f t="shared" si="31"/>
        <v>0</v>
      </c>
      <c r="AX94" s="47">
        <f t="shared" si="32"/>
        <v>0</v>
      </c>
      <c r="AY94" s="47">
        <f t="shared" si="33"/>
        <v>0</v>
      </c>
      <c r="AZ94" s="47">
        <f t="shared" si="34"/>
        <v>0</v>
      </c>
      <c r="BA94" s="47">
        <f t="shared" si="35"/>
        <v>0</v>
      </c>
      <c r="BB94" s="47">
        <f t="shared" si="36"/>
        <v>0</v>
      </c>
      <c r="BC94" s="47">
        <f t="shared" si="37"/>
        <v>0</v>
      </c>
      <c r="BD94" s="47">
        <f t="shared" si="38"/>
        <v>0</v>
      </c>
      <c r="BE94" s="47">
        <f t="shared" si="39"/>
        <v>0</v>
      </c>
      <c r="BF94" s="47">
        <f t="shared" si="40"/>
        <v>0</v>
      </c>
      <c r="BG94" s="48">
        <f t="shared" si="41"/>
        <v>0</v>
      </c>
      <c r="BH94" s="47">
        <f t="shared" si="71"/>
        <v>0</v>
      </c>
      <c r="BI94" s="47">
        <f t="shared" si="72"/>
        <v>0</v>
      </c>
      <c r="BJ94" s="46">
        <f t="shared" si="42"/>
        <v>0</v>
      </c>
      <c r="BK94" s="47">
        <f t="shared" si="43"/>
        <v>0</v>
      </c>
      <c r="BL94" s="47">
        <f t="shared" si="44"/>
        <v>0</v>
      </c>
      <c r="BM94" s="47">
        <f t="shared" si="45"/>
        <v>0</v>
      </c>
      <c r="BN94" s="47">
        <f t="shared" si="46"/>
        <v>0</v>
      </c>
      <c r="BO94" s="47">
        <f t="shared" si="47"/>
        <v>0</v>
      </c>
      <c r="BP94" s="47">
        <f t="shared" si="48"/>
        <v>0</v>
      </c>
      <c r="BQ94" s="47">
        <f t="shared" si="49"/>
        <v>0</v>
      </c>
      <c r="BR94" s="47">
        <f t="shared" si="50"/>
        <v>0</v>
      </c>
      <c r="BS94" s="47">
        <f t="shared" si="51"/>
        <v>0</v>
      </c>
      <c r="BT94" s="47">
        <f t="shared" si="52"/>
        <v>0</v>
      </c>
      <c r="BU94" s="47">
        <f t="shared" si="53"/>
        <v>0</v>
      </c>
      <c r="BV94" s="47">
        <f t="shared" si="54"/>
        <v>0</v>
      </c>
      <c r="BW94" s="47">
        <f t="shared" si="55"/>
        <v>0</v>
      </c>
      <c r="BX94" s="47">
        <f t="shared" si="56"/>
        <v>0</v>
      </c>
      <c r="BY94" s="47">
        <f t="shared" si="57"/>
        <v>0</v>
      </c>
      <c r="BZ94" s="47">
        <f t="shared" si="58"/>
        <v>0</v>
      </c>
      <c r="CA94" s="47">
        <f t="shared" si="59"/>
        <v>0</v>
      </c>
      <c r="CB94" s="47">
        <f t="shared" si="60"/>
        <v>0</v>
      </c>
      <c r="CC94" s="48">
        <f t="shared" si="61"/>
        <v>0</v>
      </c>
      <c r="CD94" s="47">
        <f t="shared" si="73"/>
        <v>0</v>
      </c>
      <c r="CE94" s="47">
        <f t="shared" si="74"/>
        <v>0</v>
      </c>
      <c r="CF94" s="46">
        <f t="shared" si="75"/>
        <v>0</v>
      </c>
      <c r="CG94" s="47">
        <f t="shared" si="76"/>
        <v>0</v>
      </c>
      <c r="CH94" s="47">
        <f t="shared" si="77"/>
        <v>0</v>
      </c>
      <c r="CI94" s="47">
        <f t="shared" si="78"/>
        <v>0</v>
      </c>
      <c r="CJ94" s="47">
        <f t="shared" si="79"/>
        <v>0</v>
      </c>
      <c r="CK94" s="47">
        <f t="shared" si="80"/>
        <v>0</v>
      </c>
      <c r="CL94" s="47">
        <f t="shared" si="81"/>
        <v>0</v>
      </c>
      <c r="CM94" s="47">
        <f t="shared" si="82"/>
        <v>0</v>
      </c>
      <c r="CN94" s="47">
        <f t="shared" si="83"/>
        <v>0</v>
      </c>
      <c r="CO94" s="47">
        <f t="shared" si="84"/>
        <v>0</v>
      </c>
      <c r="CP94" s="47">
        <f t="shared" si="85"/>
        <v>0</v>
      </c>
      <c r="CQ94" s="47">
        <f t="shared" si="86"/>
        <v>0</v>
      </c>
      <c r="CR94" s="47">
        <f t="shared" si="87"/>
        <v>0</v>
      </c>
      <c r="CS94" s="47">
        <f t="shared" si="88"/>
        <v>0</v>
      </c>
      <c r="CT94" s="47">
        <f t="shared" si="89"/>
        <v>0</v>
      </c>
      <c r="CU94" s="47">
        <f t="shared" si="90"/>
        <v>0</v>
      </c>
      <c r="CV94" s="47">
        <f t="shared" si="91"/>
        <v>0</v>
      </c>
      <c r="CW94" s="47">
        <f t="shared" si="92"/>
        <v>0</v>
      </c>
      <c r="CX94" s="47">
        <f t="shared" si="93"/>
        <v>0</v>
      </c>
      <c r="CY94" s="48">
        <f t="shared" si="94"/>
        <v>0</v>
      </c>
      <c r="CZ94" s="47">
        <f t="shared" si="95"/>
        <v>0</v>
      </c>
      <c r="DA94" s="47">
        <f t="shared" si="96"/>
        <v>0</v>
      </c>
      <c r="DB94" s="46">
        <f t="shared" si="97"/>
        <v>0</v>
      </c>
      <c r="DC94" s="47">
        <f t="shared" si="98"/>
        <v>0</v>
      </c>
      <c r="DD94" s="47">
        <f t="shared" si="99"/>
        <v>0</v>
      </c>
      <c r="DE94" s="47">
        <f t="shared" si="100"/>
        <v>0</v>
      </c>
      <c r="DF94" s="47">
        <f t="shared" si="101"/>
        <v>0</v>
      </c>
      <c r="DG94" s="47">
        <f t="shared" si="102"/>
        <v>0</v>
      </c>
      <c r="DH94" s="47">
        <f t="shared" si="103"/>
        <v>0</v>
      </c>
      <c r="DI94" s="47">
        <f t="shared" si="104"/>
        <v>0</v>
      </c>
      <c r="DJ94" s="47">
        <f t="shared" si="105"/>
        <v>0</v>
      </c>
      <c r="DK94" s="47">
        <f t="shared" si="106"/>
        <v>0</v>
      </c>
      <c r="DL94" s="47">
        <f t="shared" si="107"/>
        <v>0</v>
      </c>
      <c r="DM94" s="47">
        <f t="shared" si="108"/>
        <v>0</v>
      </c>
      <c r="DN94" s="47">
        <f t="shared" si="109"/>
        <v>0</v>
      </c>
      <c r="DO94" s="47">
        <f t="shared" si="110"/>
        <v>0</v>
      </c>
      <c r="DP94" s="47">
        <f t="shared" si="111"/>
        <v>0</v>
      </c>
      <c r="DQ94" s="47">
        <f t="shared" si="112"/>
        <v>0</v>
      </c>
      <c r="DR94" s="47">
        <f t="shared" si="113"/>
        <v>0</v>
      </c>
      <c r="DS94" s="47">
        <f t="shared" si="114"/>
        <v>0</v>
      </c>
      <c r="DT94" s="47">
        <f t="shared" si="115"/>
        <v>0</v>
      </c>
      <c r="DU94" s="48">
        <f t="shared" si="116"/>
        <v>0</v>
      </c>
      <c r="DV94" s="47">
        <f t="shared" si="117"/>
        <v>0</v>
      </c>
      <c r="DW94" s="47">
        <f t="shared" si="118"/>
        <v>0</v>
      </c>
      <c r="DX94" s="46">
        <f t="shared" si="119"/>
        <v>0</v>
      </c>
      <c r="DY94" s="47">
        <f t="shared" si="120"/>
        <v>0</v>
      </c>
      <c r="DZ94" s="47">
        <f t="shared" si="121"/>
        <v>0</v>
      </c>
      <c r="EA94" s="47">
        <f t="shared" si="122"/>
        <v>0</v>
      </c>
      <c r="EB94" s="47">
        <f t="shared" si="123"/>
        <v>0</v>
      </c>
      <c r="EC94" s="47">
        <f t="shared" si="124"/>
        <v>0</v>
      </c>
      <c r="ED94" s="47">
        <f t="shared" si="125"/>
        <v>0</v>
      </c>
      <c r="EE94" s="47">
        <f t="shared" si="126"/>
        <v>0</v>
      </c>
      <c r="EF94" s="47">
        <f t="shared" si="127"/>
        <v>0</v>
      </c>
      <c r="EG94" s="47">
        <f t="shared" si="128"/>
        <v>0</v>
      </c>
      <c r="EH94" s="47">
        <f t="shared" si="129"/>
        <v>0</v>
      </c>
      <c r="EI94" s="47">
        <f t="shared" si="130"/>
        <v>0</v>
      </c>
      <c r="EJ94" s="47">
        <f t="shared" si="131"/>
        <v>0</v>
      </c>
      <c r="EK94" s="47">
        <f t="shared" si="132"/>
        <v>0</v>
      </c>
      <c r="EL94" s="47">
        <f t="shared" si="133"/>
        <v>0</v>
      </c>
      <c r="EM94" s="47">
        <f t="shared" si="134"/>
        <v>0</v>
      </c>
      <c r="EN94" s="47">
        <f t="shared" si="135"/>
        <v>0</v>
      </c>
      <c r="EO94" s="47">
        <f t="shared" si="136"/>
        <v>0</v>
      </c>
      <c r="EP94" s="47">
        <f t="shared" si="137"/>
        <v>0</v>
      </c>
      <c r="EQ94" s="48">
        <f t="shared" si="138"/>
        <v>0</v>
      </c>
      <c r="ER94" s="47">
        <f t="shared" si="139"/>
        <v>0</v>
      </c>
      <c r="ES94" s="47">
        <f t="shared" si="140"/>
        <v>0</v>
      </c>
      <c r="ET94" s="46">
        <f t="shared" si="141"/>
        <v>0</v>
      </c>
      <c r="EU94" s="47">
        <f t="shared" si="142"/>
        <v>0</v>
      </c>
      <c r="EV94" s="47">
        <f t="shared" si="143"/>
        <v>0</v>
      </c>
      <c r="EW94" s="47">
        <f t="shared" si="144"/>
        <v>0</v>
      </c>
      <c r="EX94" s="47">
        <f t="shared" si="145"/>
        <v>0</v>
      </c>
      <c r="EY94" s="47">
        <f t="shared" si="146"/>
        <v>0</v>
      </c>
      <c r="EZ94" s="47">
        <f t="shared" si="147"/>
        <v>0</v>
      </c>
      <c r="FA94" s="47">
        <f t="shared" si="148"/>
        <v>0</v>
      </c>
      <c r="FB94" s="47">
        <f t="shared" si="149"/>
        <v>0</v>
      </c>
      <c r="FC94" s="47">
        <f t="shared" si="150"/>
        <v>0</v>
      </c>
      <c r="FD94" s="47">
        <f t="shared" si="151"/>
        <v>0</v>
      </c>
      <c r="FE94" s="47">
        <f t="shared" si="152"/>
        <v>0</v>
      </c>
      <c r="FF94" s="47">
        <f t="shared" si="153"/>
        <v>0</v>
      </c>
      <c r="FG94" s="47">
        <f t="shared" si="154"/>
        <v>0</v>
      </c>
      <c r="FH94" s="47">
        <f t="shared" si="155"/>
        <v>0</v>
      </c>
      <c r="FI94" s="47">
        <f t="shared" si="156"/>
        <v>0</v>
      </c>
      <c r="FJ94" s="47">
        <f t="shared" si="157"/>
        <v>0</v>
      </c>
      <c r="FK94" s="47">
        <f t="shared" si="158"/>
        <v>0</v>
      </c>
      <c r="FL94" s="47">
        <f t="shared" si="159"/>
        <v>0</v>
      </c>
      <c r="FM94" s="48">
        <f t="shared" si="160"/>
        <v>0</v>
      </c>
      <c r="FN94" s="47">
        <f t="shared" si="161"/>
        <v>0</v>
      </c>
      <c r="FO94" s="47">
        <f t="shared" si="162"/>
        <v>0</v>
      </c>
      <c r="FP94" s="46">
        <f t="shared" si="163"/>
        <v>0</v>
      </c>
      <c r="FQ94" s="47">
        <f t="shared" si="164"/>
        <v>0</v>
      </c>
      <c r="FR94" s="47">
        <f t="shared" si="165"/>
        <v>0</v>
      </c>
      <c r="FS94" s="47">
        <f t="shared" si="166"/>
        <v>0</v>
      </c>
      <c r="FT94" s="47">
        <f t="shared" si="167"/>
        <v>0</v>
      </c>
      <c r="FU94" s="47">
        <f t="shared" si="168"/>
        <v>0</v>
      </c>
      <c r="FV94" s="47">
        <f t="shared" si="169"/>
        <v>0</v>
      </c>
      <c r="FW94" s="47">
        <f t="shared" si="170"/>
        <v>0</v>
      </c>
      <c r="FX94" s="47">
        <f t="shared" si="171"/>
        <v>0</v>
      </c>
      <c r="FY94" s="47">
        <f t="shared" si="172"/>
        <v>0</v>
      </c>
      <c r="FZ94" s="47">
        <f t="shared" si="173"/>
        <v>0</v>
      </c>
      <c r="GA94" s="47">
        <f t="shared" si="174"/>
        <v>0</v>
      </c>
      <c r="GB94" s="47">
        <f t="shared" si="175"/>
        <v>0</v>
      </c>
      <c r="GC94" s="47">
        <f t="shared" si="176"/>
        <v>0</v>
      </c>
      <c r="GD94" s="47">
        <f t="shared" si="177"/>
        <v>0</v>
      </c>
      <c r="GE94" s="47">
        <f t="shared" si="178"/>
        <v>0</v>
      </c>
      <c r="GF94" s="47">
        <f t="shared" si="179"/>
        <v>0</v>
      </c>
      <c r="GG94" s="47">
        <f t="shared" si="180"/>
        <v>0</v>
      </c>
      <c r="GH94" s="47">
        <f t="shared" si="181"/>
        <v>0</v>
      </c>
      <c r="GI94" s="48">
        <f t="shared" si="182"/>
        <v>0</v>
      </c>
      <c r="GJ94" s="47">
        <f t="shared" si="183"/>
        <v>0</v>
      </c>
      <c r="GK94" s="47">
        <f t="shared" si="184"/>
        <v>0</v>
      </c>
      <c r="GL94" s="46">
        <f t="shared" si="185"/>
        <v>0</v>
      </c>
      <c r="GM94" s="47">
        <f t="shared" si="186"/>
        <v>0</v>
      </c>
      <c r="GN94" s="47">
        <f t="shared" si="187"/>
        <v>0</v>
      </c>
      <c r="GO94" s="47">
        <f t="shared" si="188"/>
        <v>0</v>
      </c>
      <c r="GP94" s="47">
        <f t="shared" si="189"/>
        <v>0</v>
      </c>
      <c r="GQ94" s="47">
        <f t="shared" si="190"/>
        <v>0</v>
      </c>
      <c r="GR94" s="47">
        <f t="shared" si="191"/>
        <v>0</v>
      </c>
      <c r="GS94" s="47">
        <f t="shared" si="192"/>
        <v>0</v>
      </c>
      <c r="GT94" s="47">
        <f t="shared" si="193"/>
        <v>0</v>
      </c>
      <c r="GU94" s="47">
        <f t="shared" si="194"/>
        <v>0</v>
      </c>
      <c r="GV94" s="47">
        <f t="shared" si="195"/>
        <v>0</v>
      </c>
      <c r="GW94" s="47">
        <f t="shared" si="196"/>
        <v>0</v>
      </c>
      <c r="GX94" s="47">
        <f t="shared" si="197"/>
        <v>0</v>
      </c>
      <c r="GY94" s="47">
        <f t="shared" si="198"/>
        <v>0</v>
      </c>
      <c r="GZ94" s="47">
        <f t="shared" si="199"/>
        <v>0</v>
      </c>
      <c r="HA94" s="47">
        <f t="shared" si="200"/>
        <v>0</v>
      </c>
      <c r="HB94" s="47">
        <f t="shared" si="201"/>
        <v>0</v>
      </c>
      <c r="HC94" s="47">
        <f t="shared" si="202"/>
        <v>0</v>
      </c>
      <c r="HD94" s="47">
        <f t="shared" si="203"/>
        <v>0</v>
      </c>
      <c r="HE94" s="48">
        <f t="shared" si="204"/>
        <v>0</v>
      </c>
      <c r="HF94" s="47">
        <f t="shared" si="205"/>
        <v>0</v>
      </c>
      <c r="HG94" s="47">
        <f t="shared" si="206"/>
        <v>0</v>
      </c>
      <c r="HH94" s="46">
        <f t="shared" si="207"/>
        <v>0</v>
      </c>
      <c r="HI94" s="47">
        <f t="shared" si="208"/>
        <v>0</v>
      </c>
      <c r="HJ94" s="47">
        <f t="shared" si="209"/>
        <v>0</v>
      </c>
      <c r="HK94" s="47">
        <f t="shared" si="210"/>
        <v>0</v>
      </c>
      <c r="HL94" s="47">
        <f t="shared" si="211"/>
        <v>0</v>
      </c>
      <c r="HM94" s="47">
        <f t="shared" si="212"/>
        <v>0</v>
      </c>
      <c r="HN94" s="47">
        <f t="shared" si="213"/>
        <v>0</v>
      </c>
      <c r="HO94" s="47">
        <f t="shared" si="214"/>
        <v>0</v>
      </c>
      <c r="HP94" s="47">
        <f t="shared" si="215"/>
        <v>0</v>
      </c>
      <c r="HQ94" s="47">
        <f t="shared" si="216"/>
        <v>0</v>
      </c>
      <c r="HR94" s="47">
        <f t="shared" si="217"/>
        <v>0</v>
      </c>
      <c r="HS94" s="47">
        <f t="shared" si="218"/>
        <v>0</v>
      </c>
      <c r="HT94" s="47">
        <f t="shared" si="219"/>
        <v>0</v>
      </c>
      <c r="HU94" s="47">
        <f t="shared" si="220"/>
        <v>0</v>
      </c>
      <c r="HV94" s="47">
        <f t="shared" si="221"/>
        <v>0</v>
      </c>
      <c r="HW94" s="47">
        <f t="shared" si="222"/>
        <v>0</v>
      </c>
      <c r="HX94" s="47">
        <f t="shared" si="223"/>
        <v>0</v>
      </c>
      <c r="HY94" s="47">
        <f t="shared" si="224"/>
        <v>0</v>
      </c>
      <c r="HZ94" s="47">
        <f t="shared" si="225"/>
        <v>0</v>
      </c>
      <c r="IA94" s="48">
        <f t="shared" si="226"/>
        <v>0</v>
      </c>
      <c r="IB94" s="47">
        <f t="shared" si="227"/>
        <v>0</v>
      </c>
      <c r="IC94" s="47">
        <f t="shared" si="228"/>
        <v>0</v>
      </c>
      <c r="ID94" s="46">
        <f t="shared" si="229"/>
        <v>0</v>
      </c>
      <c r="IE94" s="47">
        <f t="shared" si="230"/>
        <v>0</v>
      </c>
      <c r="IF94" s="47">
        <f t="shared" si="231"/>
        <v>0</v>
      </c>
      <c r="IG94" s="47">
        <f t="shared" si="232"/>
        <v>0</v>
      </c>
      <c r="IH94" s="47">
        <f t="shared" si="233"/>
        <v>0</v>
      </c>
      <c r="II94" s="47">
        <f t="shared" si="234"/>
        <v>0</v>
      </c>
      <c r="IJ94" s="47">
        <f t="shared" si="235"/>
        <v>0</v>
      </c>
      <c r="IK94" s="47">
        <f t="shared" si="236"/>
        <v>0</v>
      </c>
      <c r="IL94" s="47">
        <f t="shared" si="237"/>
        <v>0</v>
      </c>
      <c r="IM94" s="47">
        <f t="shared" si="238"/>
        <v>0</v>
      </c>
      <c r="IN94" s="47">
        <f t="shared" si="239"/>
        <v>0</v>
      </c>
      <c r="IO94" s="47">
        <f t="shared" si="240"/>
        <v>0</v>
      </c>
      <c r="IP94" s="47">
        <f t="shared" si="241"/>
        <v>0</v>
      </c>
      <c r="IQ94" s="47">
        <f t="shared" si="242"/>
        <v>0</v>
      </c>
      <c r="IR94" s="47">
        <f t="shared" si="243"/>
        <v>0</v>
      </c>
      <c r="IS94" s="47">
        <f t="shared" si="244"/>
        <v>0</v>
      </c>
      <c r="IT94" s="47">
        <f t="shared" si="245"/>
        <v>0</v>
      </c>
      <c r="IU94" s="47">
        <f t="shared" si="246"/>
        <v>0</v>
      </c>
      <c r="IV94" s="47">
        <f t="shared" si="247"/>
        <v>0</v>
      </c>
      <c r="IW94" s="48">
        <f t="shared" si="248"/>
        <v>0</v>
      </c>
      <c r="IX94" s="47">
        <f t="shared" si="249"/>
        <v>0</v>
      </c>
      <c r="IY94" s="47">
        <f t="shared" si="250"/>
        <v>0</v>
      </c>
      <c r="IZ94" s="46">
        <f t="shared" si="251"/>
        <v>0</v>
      </c>
      <c r="JA94" s="47">
        <f t="shared" si="252"/>
        <v>0</v>
      </c>
      <c r="JB94" s="47">
        <f t="shared" si="253"/>
        <v>0</v>
      </c>
      <c r="JC94" s="47">
        <f t="shared" si="254"/>
        <v>0</v>
      </c>
      <c r="JD94" s="47">
        <f t="shared" si="255"/>
        <v>0</v>
      </c>
      <c r="JE94" s="47">
        <f t="shared" si="256"/>
        <v>0</v>
      </c>
      <c r="JF94" s="47">
        <f t="shared" si="257"/>
        <v>0</v>
      </c>
      <c r="JG94" s="47">
        <f t="shared" si="258"/>
        <v>0</v>
      </c>
      <c r="JH94" s="47">
        <f t="shared" si="259"/>
        <v>0</v>
      </c>
      <c r="JI94" s="47">
        <f t="shared" si="260"/>
        <v>0</v>
      </c>
      <c r="JJ94" s="47">
        <f t="shared" si="261"/>
        <v>0</v>
      </c>
      <c r="JK94" s="47">
        <f t="shared" si="262"/>
        <v>0</v>
      </c>
      <c r="JL94" s="47">
        <f t="shared" si="263"/>
        <v>0</v>
      </c>
      <c r="JM94" s="47">
        <f t="shared" si="264"/>
        <v>0</v>
      </c>
      <c r="JN94" s="47">
        <f t="shared" si="265"/>
        <v>0</v>
      </c>
      <c r="JO94" s="47">
        <f t="shared" si="266"/>
        <v>0</v>
      </c>
      <c r="JP94" s="47">
        <f t="shared" si="267"/>
        <v>0</v>
      </c>
      <c r="JQ94" s="47">
        <f t="shared" si="268"/>
        <v>0</v>
      </c>
      <c r="JR94" s="47">
        <f t="shared" si="269"/>
        <v>0</v>
      </c>
      <c r="JS94" s="48">
        <f t="shared" si="270"/>
        <v>0</v>
      </c>
      <c r="JT94" s="46">
        <f t="shared" si="271"/>
        <v>0</v>
      </c>
      <c r="JU94" s="48">
        <f t="shared" si="272"/>
        <v>0</v>
      </c>
    </row>
    <row r="95" spans="1:281" x14ac:dyDescent="0.25">
      <c r="A95" s="152"/>
      <c r="B95" s="386"/>
      <c r="C95" s="608"/>
      <c r="D95" s="609"/>
      <c r="E95" s="609"/>
      <c r="F95" s="609"/>
      <c r="G95" s="610"/>
      <c r="H95" s="397"/>
      <c r="I95" s="397"/>
      <c r="J95" s="97"/>
      <c r="K95" s="122">
        <f t="shared" si="0"/>
        <v>0</v>
      </c>
      <c r="L95" s="313">
        <f t="shared" si="62"/>
        <v>0</v>
      </c>
      <c r="M95" s="46">
        <f t="shared" si="63"/>
        <v>0</v>
      </c>
      <c r="N95" s="90">
        <f t="shared" si="64"/>
        <v>0</v>
      </c>
      <c r="O95" s="90">
        <f t="shared" si="65"/>
        <v>0</v>
      </c>
      <c r="P95" s="90">
        <f t="shared" si="66"/>
        <v>0</v>
      </c>
      <c r="Q95" s="90">
        <f t="shared" si="67"/>
        <v>0</v>
      </c>
      <c r="R95" s="408">
        <f t="shared" si="277"/>
        <v>1</v>
      </c>
      <c r="S95" s="46">
        <f t="shared" si="3"/>
        <v>0</v>
      </c>
      <c r="T95" s="47">
        <f t="shared" si="4"/>
        <v>0</v>
      </c>
      <c r="U95" s="47">
        <f t="shared" si="5"/>
        <v>0</v>
      </c>
      <c r="V95" s="47">
        <f t="shared" si="6"/>
        <v>0</v>
      </c>
      <c r="W95" s="47">
        <f t="shared" si="7"/>
        <v>0</v>
      </c>
      <c r="X95" s="47">
        <f t="shared" si="8"/>
        <v>0</v>
      </c>
      <c r="Y95" s="47">
        <f t="shared" si="9"/>
        <v>0</v>
      </c>
      <c r="Z95" s="47">
        <f t="shared" si="10"/>
        <v>0</v>
      </c>
      <c r="AA95" s="47">
        <f t="shared" si="11"/>
        <v>0</v>
      </c>
      <c r="AB95" s="47">
        <f t="shared" si="12"/>
        <v>0</v>
      </c>
      <c r="AC95" s="47">
        <f t="shared" si="13"/>
        <v>0</v>
      </c>
      <c r="AD95" s="47">
        <f t="shared" si="14"/>
        <v>0</v>
      </c>
      <c r="AE95" s="47">
        <f t="shared" si="15"/>
        <v>0</v>
      </c>
      <c r="AF95" s="47">
        <f t="shared" si="16"/>
        <v>0</v>
      </c>
      <c r="AG95" s="47">
        <f t="shared" si="17"/>
        <v>0</v>
      </c>
      <c r="AH95" s="47">
        <f t="shared" si="18"/>
        <v>0</v>
      </c>
      <c r="AI95" s="47">
        <f t="shared" si="19"/>
        <v>0</v>
      </c>
      <c r="AJ95" s="47">
        <f t="shared" si="20"/>
        <v>0</v>
      </c>
      <c r="AK95" s="47">
        <f t="shared" si="21"/>
        <v>0</v>
      </c>
      <c r="AL95" s="48">
        <f t="shared" si="22"/>
        <v>0</v>
      </c>
      <c r="AM95" s="47">
        <f t="shared" si="69"/>
        <v>0</v>
      </c>
      <c r="AN95" s="47">
        <f t="shared" si="70"/>
        <v>0</v>
      </c>
      <c r="AO95" s="46">
        <f t="shared" si="23"/>
        <v>0</v>
      </c>
      <c r="AP95" s="47">
        <f t="shared" si="24"/>
        <v>0</v>
      </c>
      <c r="AQ95" s="47">
        <f t="shared" si="25"/>
        <v>0</v>
      </c>
      <c r="AR95" s="47">
        <f t="shared" si="26"/>
        <v>0</v>
      </c>
      <c r="AS95" s="47">
        <f t="shared" si="27"/>
        <v>0</v>
      </c>
      <c r="AT95" s="47">
        <f t="shared" si="28"/>
        <v>0</v>
      </c>
      <c r="AU95" s="47">
        <f t="shared" si="29"/>
        <v>0</v>
      </c>
      <c r="AV95" s="47">
        <f t="shared" si="30"/>
        <v>0</v>
      </c>
      <c r="AW95" s="47">
        <f t="shared" si="31"/>
        <v>0</v>
      </c>
      <c r="AX95" s="47">
        <f t="shared" si="32"/>
        <v>0</v>
      </c>
      <c r="AY95" s="47">
        <f t="shared" si="33"/>
        <v>0</v>
      </c>
      <c r="AZ95" s="47">
        <f t="shared" si="34"/>
        <v>0</v>
      </c>
      <c r="BA95" s="47">
        <f t="shared" si="35"/>
        <v>0</v>
      </c>
      <c r="BB95" s="47">
        <f t="shared" si="36"/>
        <v>0</v>
      </c>
      <c r="BC95" s="47">
        <f t="shared" si="37"/>
        <v>0</v>
      </c>
      <c r="BD95" s="47">
        <f t="shared" si="38"/>
        <v>0</v>
      </c>
      <c r="BE95" s="47">
        <f t="shared" si="39"/>
        <v>0</v>
      </c>
      <c r="BF95" s="47">
        <f t="shared" si="40"/>
        <v>0</v>
      </c>
      <c r="BG95" s="48">
        <f t="shared" si="41"/>
        <v>0</v>
      </c>
      <c r="BH95" s="47">
        <f t="shared" si="71"/>
        <v>0</v>
      </c>
      <c r="BI95" s="47">
        <f t="shared" si="72"/>
        <v>0</v>
      </c>
      <c r="BJ95" s="46">
        <f t="shared" si="42"/>
        <v>0</v>
      </c>
      <c r="BK95" s="47">
        <f t="shared" si="43"/>
        <v>0</v>
      </c>
      <c r="BL95" s="47">
        <f t="shared" si="44"/>
        <v>0</v>
      </c>
      <c r="BM95" s="47">
        <f t="shared" si="45"/>
        <v>0</v>
      </c>
      <c r="BN95" s="47">
        <f t="shared" si="46"/>
        <v>0</v>
      </c>
      <c r="BO95" s="47">
        <f t="shared" si="47"/>
        <v>0</v>
      </c>
      <c r="BP95" s="47">
        <f t="shared" si="48"/>
        <v>0</v>
      </c>
      <c r="BQ95" s="47">
        <f t="shared" si="49"/>
        <v>0</v>
      </c>
      <c r="BR95" s="47">
        <f t="shared" si="50"/>
        <v>0</v>
      </c>
      <c r="BS95" s="47">
        <f t="shared" si="51"/>
        <v>0</v>
      </c>
      <c r="BT95" s="47">
        <f t="shared" si="52"/>
        <v>0</v>
      </c>
      <c r="BU95" s="47">
        <f t="shared" si="53"/>
        <v>0</v>
      </c>
      <c r="BV95" s="47">
        <f t="shared" si="54"/>
        <v>0</v>
      </c>
      <c r="BW95" s="47">
        <f t="shared" si="55"/>
        <v>0</v>
      </c>
      <c r="BX95" s="47">
        <f t="shared" si="56"/>
        <v>0</v>
      </c>
      <c r="BY95" s="47">
        <f t="shared" si="57"/>
        <v>0</v>
      </c>
      <c r="BZ95" s="47">
        <f t="shared" si="58"/>
        <v>0</v>
      </c>
      <c r="CA95" s="47">
        <f t="shared" si="59"/>
        <v>0</v>
      </c>
      <c r="CB95" s="47">
        <f t="shared" si="60"/>
        <v>0</v>
      </c>
      <c r="CC95" s="48">
        <f t="shared" si="61"/>
        <v>0</v>
      </c>
      <c r="CD95" s="47">
        <f t="shared" si="73"/>
        <v>0</v>
      </c>
      <c r="CE95" s="47">
        <f t="shared" si="74"/>
        <v>0</v>
      </c>
      <c r="CF95" s="46">
        <f t="shared" si="75"/>
        <v>0</v>
      </c>
      <c r="CG95" s="47">
        <f t="shared" si="76"/>
        <v>0</v>
      </c>
      <c r="CH95" s="47">
        <f t="shared" si="77"/>
        <v>0</v>
      </c>
      <c r="CI95" s="47">
        <f t="shared" si="78"/>
        <v>0</v>
      </c>
      <c r="CJ95" s="47">
        <f t="shared" si="79"/>
        <v>0</v>
      </c>
      <c r="CK95" s="47">
        <f t="shared" si="80"/>
        <v>0</v>
      </c>
      <c r="CL95" s="47">
        <f t="shared" si="81"/>
        <v>0</v>
      </c>
      <c r="CM95" s="47">
        <f t="shared" si="82"/>
        <v>0</v>
      </c>
      <c r="CN95" s="47">
        <f t="shared" si="83"/>
        <v>0</v>
      </c>
      <c r="CO95" s="47">
        <f t="shared" si="84"/>
        <v>0</v>
      </c>
      <c r="CP95" s="47">
        <f t="shared" si="85"/>
        <v>0</v>
      </c>
      <c r="CQ95" s="47">
        <f t="shared" si="86"/>
        <v>0</v>
      </c>
      <c r="CR95" s="47">
        <f t="shared" si="87"/>
        <v>0</v>
      </c>
      <c r="CS95" s="47">
        <f t="shared" si="88"/>
        <v>0</v>
      </c>
      <c r="CT95" s="47">
        <f t="shared" si="89"/>
        <v>0</v>
      </c>
      <c r="CU95" s="47">
        <f t="shared" si="90"/>
        <v>0</v>
      </c>
      <c r="CV95" s="47">
        <f t="shared" si="91"/>
        <v>0</v>
      </c>
      <c r="CW95" s="47">
        <f t="shared" si="92"/>
        <v>0</v>
      </c>
      <c r="CX95" s="47">
        <f t="shared" si="93"/>
        <v>0</v>
      </c>
      <c r="CY95" s="48">
        <f t="shared" si="94"/>
        <v>0</v>
      </c>
      <c r="CZ95" s="47">
        <f t="shared" si="95"/>
        <v>0</v>
      </c>
      <c r="DA95" s="47">
        <f t="shared" si="96"/>
        <v>0</v>
      </c>
      <c r="DB95" s="46">
        <f t="shared" si="97"/>
        <v>0</v>
      </c>
      <c r="DC95" s="47">
        <f t="shared" si="98"/>
        <v>0</v>
      </c>
      <c r="DD95" s="47">
        <f t="shared" si="99"/>
        <v>0</v>
      </c>
      <c r="DE95" s="47">
        <f t="shared" si="100"/>
        <v>0</v>
      </c>
      <c r="DF95" s="47">
        <f t="shared" si="101"/>
        <v>0</v>
      </c>
      <c r="DG95" s="47">
        <f t="shared" si="102"/>
        <v>0</v>
      </c>
      <c r="DH95" s="47">
        <f t="shared" si="103"/>
        <v>0</v>
      </c>
      <c r="DI95" s="47">
        <f t="shared" si="104"/>
        <v>0</v>
      </c>
      <c r="DJ95" s="47">
        <f t="shared" si="105"/>
        <v>0</v>
      </c>
      <c r="DK95" s="47">
        <f t="shared" si="106"/>
        <v>0</v>
      </c>
      <c r="DL95" s="47">
        <f t="shared" si="107"/>
        <v>0</v>
      </c>
      <c r="DM95" s="47">
        <f t="shared" si="108"/>
        <v>0</v>
      </c>
      <c r="DN95" s="47">
        <f t="shared" si="109"/>
        <v>0</v>
      </c>
      <c r="DO95" s="47">
        <f t="shared" si="110"/>
        <v>0</v>
      </c>
      <c r="DP95" s="47">
        <f t="shared" si="111"/>
        <v>0</v>
      </c>
      <c r="DQ95" s="47">
        <f t="shared" si="112"/>
        <v>0</v>
      </c>
      <c r="DR95" s="47">
        <f t="shared" si="113"/>
        <v>0</v>
      </c>
      <c r="DS95" s="47">
        <f t="shared" si="114"/>
        <v>0</v>
      </c>
      <c r="DT95" s="47">
        <f t="shared" si="115"/>
        <v>0</v>
      </c>
      <c r="DU95" s="48">
        <f t="shared" si="116"/>
        <v>0</v>
      </c>
      <c r="DV95" s="47">
        <f t="shared" si="117"/>
        <v>0</v>
      </c>
      <c r="DW95" s="47">
        <f t="shared" si="118"/>
        <v>0</v>
      </c>
      <c r="DX95" s="46">
        <f t="shared" si="119"/>
        <v>0</v>
      </c>
      <c r="DY95" s="47">
        <f t="shared" si="120"/>
        <v>0</v>
      </c>
      <c r="DZ95" s="47">
        <f t="shared" si="121"/>
        <v>0</v>
      </c>
      <c r="EA95" s="47">
        <f t="shared" si="122"/>
        <v>0</v>
      </c>
      <c r="EB95" s="47">
        <f t="shared" si="123"/>
        <v>0</v>
      </c>
      <c r="EC95" s="47">
        <f t="shared" si="124"/>
        <v>0</v>
      </c>
      <c r="ED95" s="47">
        <f t="shared" si="125"/>
        <v>0</v>
      </c>
      <c r="EE95" s="47">
        <f t="shared" si="126"/>
        <v>0</v>
      </c>
      <c r="EF95" s="47">
        <f t="shared" si="127"/>
        <v>0</v>
      </c>
      <c r="EG95" s="47">
        <f t="shared" si="128"/>
        <v>0</v>
      </c>
      <c r="EH95" s="47">
        <f t="shared" si="129"/>
        <v>0</v>
      </c>
      <c r="EI95" s="47">
        <f t="shared" si="130"/>
        <v>0</v>
      </c>
      <c r="EJ95" s="47">
        <f t="shared" si="131"/>
        <v>0</v>
      </c>
      <c r="EK95" s="47">
        <f t="shared" si="132"/>
        <v>0</v>
      </c>
      <c r="EL95" s="47">
        <f t="shared" si="133"/>
        <v>0</v>
      </c>
      <c r="EM95" s="47">
        <f t="shared" si="134"/>
        <v>0</v>
      </c>
      <c r="EN95" s="47">
        <f t="shared" si="135"/>
        <v>0</v>
      </c>
      <c r="EO95" s="47">
        <f t="shared" si="136"/>
        <v>0</v>
      </c>
      <c r="EP95" s="47">
        <f t="shared" si="137"/>
        <v>0</v>
      </c>
      <c r="EQ95" s="48">
        <f t="shared" si="138"/>
        <v>0</v>
      </c>
      <c r="ER95" s="47">
        <f t="shared" si="139"/>
        <v>0</v>
      </c>
      <c r="ES95" s="47">
        <f t="shared" si="140"/>
        <v>0</v>
      </c>
      <c r="ET95" s="46">
        <f t="shared" si="141"/>
        <v>0</v>
      </c>
      <c r="EU95" s="47">
        <f t="shared" si="142"/>
        <v>0</v>
      </c>
      <c r="EV95" s="47">
        <f t="shared" si="143"/>
        <v>0</v>
      </c>
      <c r="EW95" s="47">
        <f t="shared" si="144"/>
        <v>0</v>
      </c>
      <c r="EX95" s="47">
        <f t="shared" si="145"/>
        <v>0</v>
      </c>
      <c r="EY95" s="47">
        <f t="shared" si="146"/>
        <v>0</v>
      </c>
      <c r="EZ95" s="47">
        <f t="shared" si="147"/>
        <v>0</v>
      </c>
      <c r="FA95" s="47">
        <f t="shared" si="148"/>
        <v>0</v>
      </c>
      <c r="FB95" s="47">
        <f t="shared" si="149"/>
        <v>0</v>
      </c>
      <c r="FC95" s="47">
        <f t="shared" si="150"/>
        <v>0</v>
      </c>
      <c r="FD95" s="47">
        <f t="shared" si="151"/>
        <v>0</v>
      </c>
      <c r="FE95" s="47">
        <f t="shared" si="152"/>
        <v>0</v>
      </c>
      <c r="FF95" s="47">
        <f t="shared" si="153"/>
        <v>0</v>
      </c>
      <c r="FG95" s="47">
        <f t="shared" si="154"/>
        <v>0</v>
      </c>
      <c r="FH95" s="47">
        <f t="shared" si="155"/>
        <v>0</v>
      </c>
      <c r="FI95" s="47">
        <f t="shared" si="156"/>
        <v>0</v>
      </c>
      <c r="FJ95" s="47">
        <f t="shared" si="157"/>
        <v>0</v>
      </c>
      <c r="FK95" s="47">
        <f t="shared" si="158"/>
        <v>0</v>
      </c>
      <c r="FL95" s="47">
        <f t="shared" si="159"/>
        <v>0</v>
      </c>
      <c r="FM95" s="48">
        <f t="shared" si="160"/>
        <v>0</v>
      </c>
      <c r="FN95" s="47">
        <f t="shared" si="161"/>
        <v>0</v>
      </c>
      <c r="FO95" s="47">
        <f t="shared" si="162"/>
        <v>0</v>
      </c>
      <c r="FP95" s="46">
        <f t="shared" si="163"/>
        <v>0</v>
      </c>
      <c r="FQ95" s="47">
        <f t="shared" si="164"/>
        <v>0</v>
      </c>
      <c r="FR95" s="47">
        <f t="shared" si="165"/>
        <v>0</v>
      </c>
      <c r="FS95" s="47">
        <f t="shared" si="166"/>
        <v>0</v>
      </c>
      <c r="FT95" s="47">
        <f t="shared" si="167"/>
        <v>0</v>
      </c>
      <c r="FU95" s="47">
        <f t="shared" si="168"/>
        <v>0</v>
      </c>
      <c r="FV95" s="47">
        <f t="shared" si="169"/>
        <v>0</v>
      </c>
      <c r="FW95" s="47">
        <f t="shared" si="170"/>
        <v>0</v>
      </c>
      <c r="FX95" s="47">
        <f t="shared" si="171"/>
        <v>0</v>
      </c>
      <c r="FY95" s="47">
        <f t="shared" si="172"/>
        <v>0</v>
      </c>
      <c r="FZ95" s="47">
        <f t="shared" si="173"/>
        <v>0</v>
      </c>
      <c r="GA95" s="47">
        <f t="shared" si="174"/>
        <v>0</v>
      </c>
      <c r="GB95" s="47">
        <f t="shared" si="175"/>
        <v>0</v>
      </c>
      <c r="GC95" s="47">
        <f t="shared" si="176"/>
        <v>0</v>
      </c>
      <c r="GD95" s="47">
        <f t="shared" si="177"/>
        <v>0</v>
      </c>
      <c r="GE95" s="47">
        <f t="shared" si="178"/>
        <v>0</v>
      </c>
      <c r="GF95" s="47">
        <f t="shared" si="179"/>
        <v>0</v>
      </c>
      <c r="GG95" s="47">
        <f t="shared" si="180"/>
        <v>0</v>
      </c>
      <c r="GH95" s="47">
        <f t="shared" si="181"/>
        <v>0</v>
      </c>
      <c r="GI95" s="48">
        <f t="shared" si="182"/>
        <v>0</v>
      </c>
      <c r="GJ95" s="47">
        <f t="shared" si="183"/>
        <v>0</v>
      </c>
      <c r="GK95" s="47">
        <f t="shared" si="184"/>
        <v>0</v>
      </c>
      <c r="GL95" s="46">
        <f t="shared" si="185"/>
        <v>0</v>
      </c>
      <c r="GM95" s="47">
        <f t="shared" si="186"/>
        <v>0</v>
      </c>
      <c r="GN95" s="47">
        <f t="shared" si="187"/>
        <v>0</v>
      </c>
      <c r="GO95" s="47">
        <f t="shared" si="188"/>
        <v>0</v>
      </c>
      <c r="GP95" s="47">
        <f t="shared" si="189"/>
        <v>0</v>
      </c>
      <c r="GQ95" s="47">
        <f t="shared" si="190"/>
        <v>0</v>
      </c>
      <c r="GR95" s="47">
        <f t="shared" si="191"/>
        <v>0</v>
      </c>
      <c r="GS95" s="47">
        <f t="shared" si="192"/>
        <v>0</v>
      </c>
      <c r="GT95" s="47">
        <f t="shared" si="193"/>
        <v>0</v>
      </c>
      <c r="GU95" s="47">
        <f t="shared" si="194"/>
        <v>0</v>
      </c>
      <c r="GV95" s="47">
        <f t="shared" si="195"/>
        <v>0</v>
      </c>
      <c r="GW95" s="47">
        <f t="shared" si="196"/>
        <v>0</v>
      </c>
      <c r="GX95" s="47">
        <f t="shared" si="197"/>
        <v>0</v>
      </c>
      <c r="GY95" s="47">
        <f t="shared" si="198"/>
        <v>0</v>
      </c>
      <c r="GZ95" s="47">
        <f t="shared" si="199"/>
        <v>0</v>
      </c>
      <c r="HA95" s="47">
        <f t="shared" si="200"/>
        <v>0</v>
      </c>
      <c r="HB95" s="47">
        <f t="shared" si="201"/>
        <v>0</v>
      </c>
      <c r="HC95" s="47">
        <f t="shared" si="202"/>
        <v>0</v>
      </c>
      <c r="HD95" s="47">
        <f t="shared" si="203"/>
        <v>0</v>
      </c>
      <c r="HE95" s="48">
        <f t="shared" si="204"/>
        <v>0</v>
      </c>
      <c r="HF95" s="47">
        <f t="shared" si="205"/>
        <v>0</v>
      </c>
      <c r="HG95" s="47">
        <f t="shared" si="206"/>
        <v>0</v>
      </c>
      <c r="HH95" s="46">
        <f t="shared" si="207"/>
        <v>0</v>
      </c>
      <c r="HI95" s="47">
        <f t="shared" si="208"/>
        <v>0</v>
      </c>
      <c r="HJ95" s="47">
        <f t="shared" si="209"/>
        <v>0</v>
      </c>
      <c r="HK95" s="47">
        <f t="shared" si="210"/>
        <v>0</v>
      </c>
      <c r="HL95" s="47">
        <f t="shared" si="211"/>
        <v>0</v>
      </c>
      <c r="HM95" s="47">
        <f t="shared" si="212"/>
        <v>0</v>
      </c>
      <c r="HN95" s="47">
        <f t="shared" si="213"/>
        <v>0</v>
      </c>
      <c r="HO95" s="47">
        <f t="shared" si="214"/>
        <v>0</v>
      </c>
      <c r="HP95" s="47">
        <f t="shared" si="215"/>
        <v>0</v>
      </c>
      <c r="HQ95" s="47">
        <f t="shared" si="216"/>
        <v>0</v>
      </c>
      <c r="HR95" s="47">
        <f t="shared" si="217"/>
        <v>0</v>
      </c>
      <c r="HS95" s="47">
        <f t="shared" si="218"/>
        <v>0</v>
      </c>
      <c r="HT95" s="47">
        <f t="shared" si="219"/>
        <v>0</v>
      </c>
      <c r="HU95" s="47">
        <f t="shared" si="220"/>
        <v>0</v>
      </c>
      <c r="HV95" s="47">
        <f t="shared" si="221"/>
        <v>0</v>
      </c>
      <c r="HW95" s="47">
        <f t="shared" si="222"/>
        <v>0</v>
      </c>
      <c r="HX95" s="47">
        <f t="shared" si="223"/>
        <v>0</v>
      </c>
      <c r="HY95" s="47">
        <f t="shared" si="224"/>
        <v>0</v>
      </c>
      <c r="HZ95" s="47">
        <f t="shared" si="225"/>
        <v>0</v>
      </c>
      <c r="IA95" s="48">
        <f t="shared" si="226"/>
        <v>0</v>
      </c>
      <c r="IB95" s="47">
        <f t="shared" si="227"/>
        <v>0</v>
      </c>
      <c r="IC95" s="47">
        <f t="shared" si="228"/>
        <v>0</v>
      </c>
      <c r="ID95" s="46">
        <f t="shared" si="229"/>
        <v>0</v>
      </c>
      <c r="IE95" s="47">
        <f t="shared" si="230"/>
        <v>0</v>
      </c>
      <c r="IF95" s="47">
        <f t="shared" si="231"/>
        <v>0</v>
      </c>
      <c r="IG95" s="47">
        <f t="shared" si="232"/>
        <v>0</v>
      </c>
      <c r="IH95" s="47">
        <f t="shared" si="233"/>
        <v>0</v>
      </c>
      <c r="II95" s="47">
        <f t="shared" si="234"/>
        <v>0</v>
      </c>
      <c r="IJ95" s="47">
        <f t="shared" si="235"/>
        <v>0</v>
      </c>
      <c r="IK95" s="47">
        <f t="shared" si="236"/>
        <v>0</v>
      </c>
      <c r="IL95" s="47">
        <f t="shared" si="237"/>
        <v>0</v>
      </c>
      <c r="IM95" s="47">
        <f t="shared" si="238"/>
        <v>0</v>
      </c>
      <c r="IN95" s="47">
        <f t="shared" si="239"/>
        <v>0</v>
      </c>
      <c r="IO95" s="47">
        <f t="shared" si="240"/>
        <v>0</v>
      </c>
      <c r="IP95" s="47">
        <f t="shared" si="241"/>
        <v>0</v>
      </c>
      <c r="IQ95" s="47">
        <f t="shared" si="242"/>
        <v>0</v>
      </c>
      <c r="IR95" s="47">
        <f t="shared" si="243"/>
        <v>0</v>
      </c>
      <c r="IS95" s="47">
        <f t="shared" si="244"/>
        <v>0</v>
      </c>
      <c r="IT95" s="47">
        <f t="shared" si="245"/>
        <v>0</v>
      </c>
      <c r="IU95" s="47">
        <f t="shared" si="246"/>
        <v>0</v>
      </c>
      <c r="IV95" s="47">
        <f t="shared" si="247"/>
        <v>0</v>
      </c>
      <c r="IW95" s="48">
        <f t="shared" si="248"/>
        <v>0</v>
      </c>
      <c r="IX95" s="47">
        <f t="shared" si="249"/>
        <v>0</v>
      </c>
      <c r="IY95" s="47">
        <f t="shared" si="250"/>
        <v>0</v>
      </c>
      <c r="IZ95" s="46">
        <f t="shared" si="251"/>
        <v>0</v>
      </c>
      <c r="JA95" s="47">
        <f t="shared" si="252"/>
        <v>0</v>
      </c>
      <c r="JB95" s="47">
        <f t="shared" si="253"/>
        <v>0</v>
      </c>
      <c r="JC95" s="47">
        <f t="shared" si="254"/>
        <v>0</v>
      </c>
      <c r="JD95" s="47">
        <f t="shared" si="255"/>
        <v>0</v>
      </c>
      <c r="JE95" s="47">
        <f t="shared" si="256"/>
        <v>0</v>
      </c>
      <c r="JF95" s="47">
        <f t="shared" si="257"/>
        <v>0</v>
      </c>
      <c r="JG95" s="47">
        <f t="shared" si="258"/>
        <v>0</v>
      </c>
      <c r="JH95" s="47">
        <f t="shared" si="259"/>
        <v>0</v>
      </c>
      <c r="JI95" s="47">
        <f t="shared" si="260"/>
        <v>0</v>
      </c>
      <c r="JJ95" s="47">
        <f t="shared" si="261"/>
        <v>0</v>
      </c>
      <c r="JK95" s="47">
        <f t="shared" si="262"/>
        <v>0</v>
      </c>
      <c r="JL95" s="47">
        <f t="shared" si="263"/>
        <v>0</v>
      </c>
      <c r="JM95" s="47">
        <f t="shared" si="264"/>
        <v>0</v>
      </c>
      <c r="JN95" s="47">
        <f t="shared" si="265"/>
        <v>0</v>
      </c>
      <c r="JO95" s="47">
        <f t="shared" si="266"/>
        <v>0</v>
      </c>
      <c r="JP95" s="47">
        <f t="shared" si="267"/>
        <v>0</v>
      </c>
      <c r="JQ95" s="47">
        <f t="shared" si="268"/>
        <v>0</v>
      </c>
      <c r="JR95" s="47">
        <f t="shared" si="269"/>
        <v>0</v>
      </c>
      <c r="JS95" s="48">
        <f t="shared" si="270"/>
        <v>0</v>
      </c>
      <c r="JT95" s="46">
        <f t="shared" si="271"/>
        <v>0</v>
      </c>
      <c r="JU95" s="48">
        <f t="shared" si="272"/>
        <v>0</v>
      </c>
    </row>
    <row r="96" spans="1:281" x14ac:dyDescent="0.25">
      <c r="A96" s="152"/>
      <c r="B96" s="386"/>
      <c r="C96" s="608"/>
      <c r="D96" s="609"/>
      <c r="E96" s="609"/>
      <c r="F96" s="609"/>
      <c r="G96" s="610"/>
      <c r="H96" s="397"/>
      <c r="I96" s="397"/>
      <c r="J96" s="97"/>
      <c r="K96" s="122">
        <f t="shared" si="0"/>
        <v>0</v>
      </c>
      <c r="L96" s="313">
        <f t="shared" si="62"/>
        <v>0</v>
      </c>
      <c r="M96" s="46">
        <f t="shared" si="63"/>
        <v>0</v>
      </c>
      <c r="N96" s="90">
        <f t="shared" si="64"/>
        <v>0</v>
      </c>
      <c r="O96" s="90">
        <f t="shared" si="65"/>
        <v>0</v>
      </c>
      <c r="P96" s="90">
        <f t="shared" si="66"/>
        <v>0</v>
      </c>
      <c r="Q96" s="90">
        <f t="shared" si="67"/>
        <v>0</v>
      </c>
      <c r="R96" s="408">
        <f t="shared" si="277"/>
        <v>1</v>
      </c>
      <c r="S96" s="46">
        <f t="shared" si="3"/>
        <v>0</v>
      </c>
      <c r="T96" s="47">
        <f t="shared" si="4"/>
        <v>0</v>
      </c>
      <c r="U96" s="47">
        <f t="shared" si="5"/>
        <v>0</v>
      </c>
      <c r="V96" s="47">
        <f t="shared" si="6"/>
        <v>0</v>
      </c>
      <c r="W96" s="47">
        <f t="shared" si="7"/>
        <v>0</v>
      </c>
      <c r="X96" s="47">
        <f t="shared" si="8"/>
        <v>0</v>
      </c>
      <c r="Y96" s="47">
        <f t="shared" si="9"/>
        <v>0</v>
      </c>
      <c r="Z96" s="47">
        <f t="shared" si="10"/>
        <v>0</v>
      </c>
      <c r="AA96" s="47">
        <f t="shared" si="11"/>
        <v>0</v>
      </c>
      <c r="AB96" s="47">
        <f t="shared" si="12"/>
        <v>0</v>
      </c>
      <c r="AC96" s="47">
        <f t="shared" si="13"/>
        <v>0</v>
      </c>
      <c r="AD96" s="47">
        <f t="shared" si="14"/>
        <v>0</v>
      </c>
      <c r="AE96" s="47">
        <f t="shared" si="15"/>
        <v>0</v>
      </c>
      <c r="AF96" s="47">
        <f t="shared" si="16"/>
        <v>0</v>
      </c>
      <c r="AG96" s="47">
        <f t="shared" si="17"/>
        <v>0</v>
      </c>
      <c r="AH96" s="47">
        <f t="shared" si="18"/>
        <v>0</v>
      </c>
      <c r="AI96" s="47">
        <f t="shared" si="19"/>
        <v>0</v>
      </c>
      <c r="AJ96" s="47">
        <f t="shared" si="20"/>
        <v>0</v>
      </c>
      <c r="AK96" s="47">
        <f t="shared" si="21"/>
        <v>0</v>
      </c>
      <c r="AL96" s="48">
        <f t="shared" si="22"/>
        <v>0</v>
      </c>
      <c r="AM96" s="47">
        <f t="shared" si="69"/>
        <v>0</v>
      </c>
      <c r="AN96" s="47">
        <f t="shared" si="70"/>
        <v>0</v>
      </c>
      <c r="AO96" s="46">
        <f t="shared" si="23"/>
        <v>0</v>
      </c>
      <c r="AP96" s="47">
        <f t="shared" si="24"/>
        <v>0</v>
      </c>
      <c r="AQ96" s="47">
        <f t="shared" si="25"/>
        <v>0</v>
      </c>
      <c r="AR96" s="47">
        <f t="shared" si="26"/>
        <v>0</v>
      </c>
      <c r="AS96" s="47">
        <f t="shared" si="27"/>
        <v>0</v>
      </c>
      <c r="AT96" s="47">
        <f t="shared" si="28"/>
        <v>0</v>
      </c>
      <c r="AU96" s="47">
        <f t="shared" si="29"/>
        <v>0</v>
      </c>
      <c r="AV96" s="47">
        <f t="shared" si="30"/>
        <v>0</v>
      </c>
      <c r="AW96" s="47">
        <f t="shared" si="31"/>
        <v>0</v>
      </c>
      <c r="AX96" s="47">
        <f t="shared" si="32"/>
        <v>0</v>
      </c>
      <c r="AY96" s="47">
        <f t="shared" si="33"/>
        <v>0</v>
      </c>
      <c r="AZ96" s="47">
        <f t="shared" si="34"/>
        <v>0</v>
      </c>
      <c r="BA96" s="47">
        <f t="shared" si="35"/>
        <v>0</v>
      </c>
      <c r="BB96" s="47">
        <f t="shared" si="36"/>
        <v>0</v>
      </c>
      <c r="BC96" s="47">
        <f t="shared" si="37"/>
        <v>0</v>
      </c>
      <c r="BD96" s="47">
        <f t="shared" si="38"/>
        <v>0</v>
      </c>
      <c r="BE96" s="47">
        <f t="shared" si="39"/>
        <v>0</v>
      </c>
      <c r="BF96" s="47">
        <f t="shared" si="40"/>
        <v>0</v>
      </c>
      <c r="BG96" s="48">
        <f t="shared" si="41"/>
        <v>0</v>
      </c>
      <c r="BH96" s="47">
        <f t="shared" si="71"/>
        <v>0</v>
      </c>
      <c r="BI96" s="47">
        <f t="shared" si="72"/>
        <v>0</v>
      </c>
      <c r="BJ96" s="46">
        <f t="shared" si="42"/>
        <v>0</v>
      </c>
      <c r="BK96" s="47">
        <f t="shared" si="43"/>
        <v>0</v>
      </c>
      <c r="BL96" s="47">
        <f t="shared" si="44"/>
        <v>0</v>
      </c>
      <c r="BM96" s="47">
        <f t="shared" si="45"/>
        <v>0</v>
      </c>
      <c r="BN96" s="47">
        <f t="shared" si="46"/>
        <v>0</v>
      </c>
      <c r="BO96" s="47">
        <f t="shared" si="47"/>
        <v>0</v>
      </c>
      <c r="BP96" s="47">
        <f t="shared" si="48"/>
        <v>0</v>
      </c>
      <c r="BQ96" s="47">
        <f t="shared" si="49"/>
        <v>0</v>
      </c>
      <c r="BR96" s="47">
        <f t="shared" si="50"/>
        <v>0</v>
      </c>
      <c r="BS96" s="47">
        <f t="shared" si="51"/>
        <v>0</v>
      </c>
      <c r="BT96" s="47">
        <f t="shared" si="52"/>
        <v>0</v>
      </c>
      <c r="BU96" s="47">
        <f t="shared" si="53"/>
        <v>0</v>
      </c>
      <c r="BV96" s="47">
        <f t="shared" si="54"/>
        <v>0</v>
      </c>
      <c r="BW96" s="47">
        <f t="shared" si="55"/>
        <v>0</v>
      </c>
      <c r="BX96" s="47">
        <f t="shared" si="56"/>
        <v>0</v>
      </c>
      <c r="BY96" s="47">
        <f t="shared" si="57"/>
        <v>0</v>
      </c>
      <c r="BZ96" s="47">
        <f t="shared" si="58"/>
        <v>0</v>
      </c>
      <c r="CA96" s="47">
        <f t="shared" si="59"/>
        <v>0</v>
      </c>
      <c r="CB96" s="47">
        <f t="shared" si="60"/>
        <v>0</v>
      </c>
      <c r="CC96" s="48">
        <f t="shared" si="61"/>
        <v>0</v>
      </c>
      <c r="CD96" s="47">
        <f t="shared" si="73"/>
        <v>0</v>
      </c>
      <c r="CE96" s="47">
        <f t="shared" si="74"/>
        <v>0</v>
      </c>
      <c r="CF96" s="46">
        <f t="shared" si="75"/>
        <v>0</v>
      </c>
      <c r="CG96" s="47">
        <f t="shared" si="76"/>
        <v>0</v>
      </c>
      <c r="CH96" s="47">
        <f t="shared" si="77"/>
        <v>0</v>
      </c>
      <c r="CI96" s="47">
        <f t="shared" si="78"/>
        <v>0</v>
      </c>
      <c r="CJ96" s="47">
        <f t="shared" si="79"/>
        <v>0</v>
      </c>
      <c r="CK96" s="47">
        <f t="shared" si="80"/>
        <v>0</v>
      </c>
      <c r="CL96" s="47">
        <f t="shared" si="81"/>
        <v>0</v>
      </c>
      <c r="CM96" s="47">
        <f t="shared" si="82"/>
        <v>0</v>
      </c>
      <c r="CN96" s="47">
        <f t="shared" si="83"/>
        <v>0</v>
      </c>
      <c r="CO96" s="47">
        <f t="shared" si="84"/>
        <v>0</v>
      </c>
      <c r="CP96" s="47">
        <f t="shared" si="85"/>
        <v>0</v>
      </c>
      <c r="CQ96" s="47">
        <f t="shared" si="86"/>
        <v>0</v>
      </c>
      <c r="CR96" s="47">
        <f t="shared" si="87"/>
        <v>0</v>
      </c>
      <c r="CS96" s="47">
        <f t="shared" si="88"/>
        <v>0</v>
      </c>
      <c r="CT96" s="47">
        <f t="shared" si="89"/>
        <v>0</v>
      </c>
      <c r="CU96" s="47">
        <f t="shared" si="90"/>
        <v>0</v>
      </c>
      <c r="CV96" s="47">
        <f t="shared" si="91"/>
        <v>0</v>
      </c>
      <c r="CW96" s="47">
        <f t="shared" si="92"/>
        <v>0</v>
      </c>
      <c r="CX96" s="47">
        <f t="shared" si="93"/>
        <v>0</v>
      </c>
      <c r="CY96" s="48">
        <f t="shared" si="94"/>
        <v>0</v>
      </c>
      <c r="CZ96" s="47">
        <f t="shared" si="95"/>
        <v>0</v>
      </c>
      <c r="DA96" s="47">
        <f t="shared" si="96"/>
        <v>0</v>
      </c>
      <c r="DB96" s="46">
        <f t="shared" si="97"/>
        <v>0</v>
      </c>
      <c r="DC96" s="47">
        <f t="shared" si="98"/>
        <v>0</v>
      </c>
      <c r="DD96" s="47">
        <f t="shared" si="99"/>
        <v>0</v>
      </c>
      <c r="DE96" s="47">
        <f t="shared" si="100"/>
        <v>0</v>
      </c>
      <c r="DF96" s="47">
        <f t="shared" si="101"/>
        <v>0</v>
      </c>
      <c r="DG96" s="47">
        <f t="shared" si="102"/>
        <v>0</v>
      </c>
      <c r="DH96" s="47">
        <f t="shared" si="103"/>
        <v>0</v>
      </c>
      <c r="DI96" s="47">
        <f t="shared" si="104"/>
        <v>0</v>
      </c>
      <c r="DJ96" s="47">
        <f t="shared" si="105"/>
        <v>0</v>
      </c>
      <c r="DK96" s="47">
        <f t="shared" si="106"/>
        <v>0</v>
      </c>
      <c r="DL96" s="47">
        <f t="shared" si="107"/>
        <v>0</v>
      </c>
      <c r="DM96" s="47">
        <f t="shared" si="108"/>
        <v>0</v>
      </c>
      <c r="DN96" s="47">
        <f t="shared" si="109"/>
        <v>0</v>
      </c>
      <c r="DO96" s="47">
        <f t="shared" si="110"/>
        <v>0</v>
      </c>
      <c r="DP96" s="47">
        <f t="shared" si="111"/>
        <v>0</v>
      </c>
      <c r="DQ96" s="47">
        <f t="shared" si="112"/>
        <v>0</v>
      </c>
      <c r="DR96" s="47">
        <f t="shared" si="113"/>
        <v>0</v>
      </c>
      <c r="DS96" s="47">
        <f t="shared" si="114"/>
        <v>0</v>
      </c>
      <c r="DT96" s="47">
        <f t="shared" si="115"/>
        <v>0</v>
      </c>
      <c r="DU96" s="48">
        <f t="shared" si="116"/>
        <v>0</v>
      </c>
      <c r="DV96" s="47">
        <f t="shared" si="117"/>
        <v>0</v>
      </c>
      <c r="DW96" s="47">
        <f t="shared" si="118"/>
        <v>0</v>
      </c>
      <c r="DX96" s="46">
        <f t="shared" si="119"/>
        <v>0</v>
      </c>
      <c r="DY96" s="47">
        <f t="shared" si="120"/>
        <v>0</v>
      </c>
      <c r="DZ96" s="47">
        <f t="shared" si="121"/>
        <v>0</v>
      </c>
      <c r="EA96" s="47">
        <f t="shared" si="122"/>
        <v>0</v>
      </c>
      <c r="EB96" s="47">
        <f t="shared" si="123"/>
        <v>0</v>
      </c>
      <c r="EC96" s="47">
        <f t="shared" si="124"/>
        <v>0</v>
      </c>
      <c r="ED96" s="47">
        <f t="shared" si="125"/>
        <v>0</v>
      </c>
      <c r="EE96" s="47">
        <f t="shared" si="126"/>
        <v>0</v>
      </c>
      <c r="EF96" s="47">
        <f t="shared" si="127"/>
        <v>0</v>
      </c>
      <c r="EG96" s="47">
        <f t="shared" si="128"/>
        <v>0</v>
      </c>
      <c r="EH96" s="47">
        <f t="shared" si="129"/>
        <v>0</v>
      </c>
      <c r="EI96" s="47">
        <f t="shared" si="130"/>
        <v>0</v>
      </c>
      <c r="EJ96" s="47">
        <f t="shared" si="131"/>
        <v>0</v>
      </c>
      <c r="EK96" s="47">
        <f t="shared" si="132"/>
        <v>0</v>
      </c>
      <c r="EL96" s="47">
        <f t="shared" si="133"/>
        <v>0</v>
      </c>
      <c r="EM96" s="47">
        <f t="shared" si="134"/>
        <v>0</v>
      </c>
      <c r="EN96" s="47">
        <f t="shared" si="135"/>
        <v>0</v>
      </c>
      <c r="EO96" s="47">
        <f t="shared" si="136"/>
        <v>0</v>
      </c>
      <c r="EP96" s="47">
        <f t="shared" si="137"/>
        <v>0</v>
      </c>
      <c r="EQ96" s="48">
        <f t="shared" si="138"/>
        <v>0</v>
      </c>
      <c r="ER96" s="47">
        <f t="shared" si="139"/>
        <v>0</v>
      </c>
      <c r="ES96" s="47">
        <f t="shared" si="140"/>
        <v>0</v>
      </c>
      <c r="ET96" s="46">
        <f t="shared" si="141"/>
        <v>0</v>
      </c>
      <c r="EU96" s="47">
        <f t="shared" si="142"/>
        <v>0</v>
      </c>
      <c r="EV96" s="47">
        <f t="shared" si="143"/>
        <v>0</v>
      </c>
      <c r="EW96" s="47">
        <f t="shared" si="144"/>
        <v>0</v>
      </c>
      <c r="EX96" s="47">
        <f t="shared" si="145"/>
        <v>0</v>
      </c>
      <c r="EY96" s="47">
        <f t="shared" si="146"/>
        <v>0</v>
      </c>
      <c r="EZ96" s="47">
        <f t="shared" si="147"/>
        <v>0</v>
      </c>
      <c r="FA96" s="47">
        <f t="shared" si="148"/>
        <v>0</v>
      </c>
      <c r="FB96" s="47">
        <f t="shared" si="149"/>
        <v>0</v>
      </c>
      <c r="FC96" s="47">
        <f t="shared" si="150"/>
        <v>0</v>
      </c>
      <c r="FD96" s="47">
        <f t="shared" si="151"/>
        <v>0</v>
      </c>
      <c r="FE96" s="47">
        <f t="shared" si="152"/>
        <v>0</v>
      </c>
      <c r="FF96" s="47">
        <f t="shared" si="153"/>
        <v>0</v>
      </c>
      <c r="FG96" s="47">
        <f t="shared" si="154"/>
        <v>0</v>
      </c>
      <c r="FH96" s="47">
        <f t="shared" si="155"/>
        <v>0</v>
      </c>
      <c r="FI96" s="47">
        <f t="shared" si="156"/>
        <v>0</v>
      </c>
      <c r="FJ96" s="47">
        <f t="shared" si="157"/>
        <v>0</v>
      </c>
      <c r="FK96" s="47">
        <f t="shared" si="158"/>
        <v>0</v>
      </c>
      <c r="FL96" s="47">
        <f t="shared" si="159"/>
        <v>0</v>
      </c>
      <c r="FM96" s="48">
        <f t="shared" si="160"/>
        <v>0</v>
      </c>
      <c r="FN96" s="47">
        <f t="shared" si="161"/>
        <v>0</v>
      </c>
      <c r="FO96" s="47">
        <f t="shared" si="162"/>
        <v>0</v>
      </c>
      <c r="FP96" s="46">
        <f t="shared" si="163"/>
        <v>0</v>
      </c>
      <c r="FQ96" s="47">
        <f t="shared" si="164"/>
        <v>0</v>
      </c>
      <c r="FR96" s="47">
        <f t="shared" si="165"/>
        <v>0</v>
      </c>
      <c r="FS96" s="47">
        <f t="shared" si="166"/>
        <v>0</v>
      </c>
      <c r="FT96" s="47">
        <f t="shared" si="167"/>
        <v>0</v>
      </c>
      <c r="FU96" s="47">
        <f t="shared" si="168"/>
        <v>0</v>
      </c>
      <c r="FV96" s="47">
        <f t="shared" si="169"/>
        <v>0</v>
      </c>
      <c r="FW96" s="47">
        <f t="shared" si="170"/>
        <v>0</v>
      </c>
      <c r="FX96" s="47">
        <f t="shared" si="171"/>
        <v>0</v>
      </c>
      <c r="FY96" s="47">
        <f t="shared" si="172"/>
        <v>0</v>
      </c>
      <c r="FZ96" s="47">
        <f t="shared" si="173"/>
        <v>0</v>
      </c>
      <c r="GA96" s="47">
        <f t="shared" si="174"/>
        <v>0</v>
      </c>
      <c r="GB96" s="47">
        <f t="shared" si="175"/>
        <v>0</v>
      </c>
      <c r="GC96" s="47">
        <f t="shared" si="176"/>
        <v>0</v>
      </c>
      <c r="GD96" s="47">
        <f t="shared" si="177"/>
        <v>0</v>
      </c>
      <c r="GE96" s="47">
        <f t="shared" si="178"/>
        <v>0</v>
      </c>
      <c r="GF96" s="47">
        <f t="shared" si="179"/>
        <v>0</v>
      </c>
      <c r="GG96" s="47">
        <f t="shared" si="180"/>
        <v>0</v>
      </c>
      <c r="GH96" s="47">
        <f t="shared" si="181"/>
        <v>0</v>
      </c>
      <c r="GI96" s="48">
        <f t="shared" si="182"/>
        <v>0</v>
      </c>
      <c r="GJ96" s="47">
        <f t="shared" si="183"/>
        <v>0</v>
      </c>
      <c r="GK96" s="47">
        <f t="shared" si="184"/>
        <v>0</v>
      </c>
      <c r="GL96" s="46">
        <f t="shared" si="185"/>
        <v>0</v>
      </c>
      <c r="GM96" s="47">
        <f t="shared" si="186"/>
        <v>0</v>
      </c>
      <c r="GN96" s="47">
        <f t="shared" si="187"/>
        <v>0</v>
      </c>
      <c r="GO96" s="47">
        <f t="shared" si="188"/>
        <v>0</v>
      </c>
      <c r="GP96" s="47">
        <f t="shared" si="189"/>
        <v>0</v>
      </c>
      <c r="GQ96" s="47">
        <f t="shared" si="190"/>
        <v>0</v>
      </c>
      <c r="GR96" s="47">
        <f t="shared" si="191"/>
        <v>0</v>
      </c>
      <c r="GS96" s="47">
        <f t="shared" si="192"/>
        <v>0</v>
      </c>
      <c r="GT96" s="47">
        <f t="shared" si="193"/>
        <v>0</v>
      </c>
      <c r="GU96" s="47">
        <f t="shared" si="194"/>
        <v>0</v>
      </c>
      <c r="GV96" s="47">
        <f t="shared" si="195"/>
        <v>0</v>
      </c>
      <c r="GW96" s="47">
        <f t="shared" si="196"/>
        <v>0</v>
      </c>
      <c r="GX96" s="47">
        <f t="shared" si="197"/>
        <v>0</v>
      </c>
      <c r="GY96" s="47">
        <f t="shared" si="198"/>
        <v>0</v>
      </c>
      <c r="GZ96" s="47">
        <f t="shared" si="199"/>
        <v>0</v>
      </c>
      <c r="HA96" s="47">
        <f t="shared" si="200"/>
        <v>0</v>
      </c>
      <c r="HB96" s="47">
        <f t="shared" si="201"/>
        <v>0</v>
      </c>
      <c r="HC96" s="47">
        <f t="shared" si="202"/>
        <v>0</v>
      </c>
      <c r="HD96" s="47">
        <f t="shared" si="203"/>
        <v>0</v>
      </c>
      <c r="HE96" s="48">
        <f t="shared" si="204"/>
        <v>0</v>
      </c>
      <c r="HF96" s="47">
        <f t="shared" si="205"/>
        <v>0</v>
      </c>
      <c r="HG96" s="47">
        <f t="shared" si="206"/>
        <v>0</v>
      </c>
      <c r="HH96" s="46">
        <f t="shared" si="207"/>
        <v>0</v>
      </c>
      <c r="HI96" s="47">
        <f t="shared" si="208"/>
        <v>0</v>
      </c>
      <c r="HJ96" s="47">
        <f t="shared" si="209"/>
        <v>0</v>
      </c>
      <c r="HK96" s="47">
        <f t="shared" si="210"/>
        <v>0</v>
      </c>
      <c r="HL96" s="47">
        <f t="shared" si="211"/>
        <v>0</v>
      </c>
      <c r="HM96" s="47">
        <f t="shared" si="212"/>
        <v>0</v>
      </c>
      <c r="HN96" s="47">
        <f t="shared" si="213"/>
        <v>0</v>
      </c>
      <c r="HO96" s="47">
        <f t="shared" si="214"/>
        <v>0</v>
      </c>
      <c r="HP96" s="47">
        <f t="shared" si="215"/>
        <v>0</v>
      </c>
      <c r="HQ96" s="47">
        <f t="shared" si="216"/>
        <v>0</v>
      </c>
      <c r="HR96" s="47">
        <f t="shared" si="217"/>
        <v>0</v>
      </c>
      <c r="HS96" s="47">
        <f t="shared" si="218"/>
        <v>0</v>
      </c>
      <c r="HT96" s="47">
        <f t="shared" si="219"/>
        <v>0</v>
      </c>
      <c r="HU96" s="47">
        <f t="shared" si="220"/>
        <v>0</v>
      </c>
      <c r="HV96" s="47">
        <f t="shared" si="221"/>
        <v>0</v>
      </c>
      <c r="HW96" s="47">
        <f t="shared" si="222"/>
        <v>0</v>
      </c>
      <c r="HX96" s="47">
        <f t="shared" si="223"/>
        <v>0</v>
      </c>
      <c r="HY96" s="47">
        <f t="shared" si="224"/>
        <v>0</v>
      </c>
      <c r="HZ96" s="47">
        <f t="shared" si="225"/>
        <v>0</v>
      </c>
      <c r="IA96" s="48">
        <f t="shared" si="226"/>
        <v>0</v>
      </c>
      <c r="IB96" s="47">
        <f t="shared" si="227"/>
        <v>0</v>
      </c>
      <c r="IC96" s="47">
        <f t="shared" si="228"/>
        <v>0</v>
      </c>
      <c r="ID96" s="46">
        <f t="shared" si="229"/>
        <v>0</v>
      </c>
      <c r="IE96" s="47">
        <f t="shared" si="230"/>
        <v>0</v>
      </c>
      <c r="IF96" s="47">
        <f t="shared" si="231"/>
        <v>0</v>
      </c>
      <c r="IG96" s="47">
        <f t="shared" si="232"/>
        <v>0</v>
      </c>
      <c r="IH96" s="47">
        <f t="shared" si="233"/>
        <v>0</v>
      </c>
      <c r="II96" s="47">
        <f t="shared" si="234"/>
        <v>0</v>
      </c>
      <c r="IJ96" s="47">
        <f t="shared" si="235"/>
        <v>0</v>
      </c>
      <c r="IK96" s="47">
        <f t="shared" si="236"/>
        <v>0</v>
      </c>
      <c r="IL96" s="47">
        <f t="shared" si="237"/>
        <v>0</v>
      </c>
      <c r="IM96" s="47">
        <f t="shared" si="238"/>
        <v>0</v>
      </c>
      <c r="IN96" s="47">
        <f t="shared" si="239"/>
        <v>0</v>
      </c>
      <c r="IO96" s="47">
        <f t="shared" si="240"/>
        <v>0</v>
      </c>
      <c r="IP96" s="47">
        <f t="shared" si="241"/>
        <v>0</v>
      </c>
      <c r="IQ96" s="47">
        <f t="shared" si="242"/>
        <v>0</v>
      </c>
      <c r="IR96" s="47">
        <f t="shared" si="243"/>
        <v>0</v>
      </c>
      <c r="IS96" s="47">
        <f t="shared" si="244"/>
        <v>0</v>
      </c>
      <c r="IT96" s="47">
        <f t="shared" si="245"/>
        <v>0</v>
      </c>
      <c r="IU96" s="47">
        <f t="shared" si="246"/>
        <v>0</v>
      </c>
      <c r="IV96" s="47">
        <f t="shared" si="247"/>
        <v>0</v>
      </c>
      <c r="IW96" s="48">
        <f t="shared" si="248"/>
        <v>0</v>
      </c>
      <c r="IX96" s="47">
        <f t="shared" si="249"/>
        <v>0</v>
      </c>
      <c r="IY96" s="47">
        <f t="shared" si="250"/>
        <v>0</v>
      </c>
      <c r="IZ96" s="46">
        <f t="shared" si="251"/>
        <v>0</v>
      </c>
      <c r="JA96" s="47">
        <f t="shared" si="252"/>
        <v>0</v>
      </c>
      <c r="JB96" s="47">
        <f t="shared" si="253"/>
        <v>0</v>
      </c>
      <c r="JC96" s="47">
        <f t="shared" si="254"/>
        <v>0</v>
      </c>
      <c r="JD96" s="47">
        <f t="shared" si="255"/>
        <v>0</v>
      </c>
      <c r="JE96" s="47">
        <f t="shared" si="256"/>
        <v>0</v>
      </c>
      <c r="JF96" s="47">
        <f t="shared" si="257"/>
        <v>0</v>
      </c>
      <c r="JG96" s="47">
        <f t="shared" si="258"/>
        <v>0</v>
      </c>
      <c r="JH96" s="47">
        <f t="shared" si="259"/>
        <v>0</v>
      </c>
      <c r="JI96" s="47">
        <f t="shared" si="260"/>
        <v>0</v>
      </c>
      <c r="JJ96" s="47">
        <f t="shared" si="261"/>
        <v>0</v>
      </c>
      <c r="JK96" s="47">
        <f t="shared" si="262"/>
        <v>0</v>
      </c>
      <c r="JL96" s="47">
        <f t="shared" si="263"/>
        <v>0</v>
      </c>
      <c r="JM96" s="47">
        <f t="shared" si="264"/>
        <v>0</v>
      </c>
      <c r="JN96" s="47">
        <f t="shared" si="265"/>
        <v>0</v>
      </c>
      <c r="JO96" s="47">
        <f t="shared" si="266"/>
        <v>0</v>
      </c>
      <c r="JP96" s="47">
        <f t="shared" si="267"/>
        <v>0</v>
      </c>
      <c r="JQ96" s="47">
        <f t="shared" si="268"/>
        <v>0</v>
      </c>
      <c r="JR96" s="47">
        <f t="shared" si="269"/>
        <v>0</v>
      </c>
      <c r="JS96" s="48">
        <f t="shared" si="270"/>
        <v>0</v>
      </c>
      <c r="JT96" s="46">
        <f t="shared" si="271"/>
        <v>0</v>
      </c>
      <c r="JU96" s="48">
        <f t="shared" si="272"/>
        <v>0</v>
      </c>
    </row>
    <row r="97" spans="1:281" x14ac:dyDescent="0.25">
      <c r="A97" s="152"/>
      <c r="B97" s="386"/>
      <c r="C97" s="608"/>
      <c r="D97" s="609"/>
      <c r="E97" s="609"/>
      <c r="F97" s="609"/>
      <c r="G97" s="610"/>
      <c r="H97" s="397"/>
      <c r="I97" s="397"/>
      <c r="J97" s="97"/>
      <c r="K97" s="122">
        <f t="shared" si="0"/>
        <v>0</v>
      </c>
      <c r="L97" s="313">
        <f t="shared" si="62"/>
        <v>0</v>
      </c>
      <c r="M97" s="46">
        <f t="shared" si="63"/>
        <v>0</v>
      </c>
      <c r="N97" s="90">
        <f t="shared" si="64"/>
        <v>0</v>
      </c>
      <c r="O97" s="90">
        <f t="shared" si="65"/>
        <v>0</v>
      </c>
      <c r="P97" s="90">
        <f t="shared" si="66"/>
        <v>0</v>
      </c>
      <c r="Q97" s="90">
        <f t="shared" si="67"/>
        <v>0</v>
      </c>
      <c r="R97" s="408">
        <f t="shared" si="277"/>
        <v>1</v>
      </c>
      <c r="S97" s="46">
        <f t="shared" si="3"/>
        <v>0</v>
      </c>
      <c r="T97" s="47">
        <f t="shared" si="4"/>
        <v>0</v>
      </c>
      <c r="U97" s="47">
        <f t="shared" si="5"/>
        <v>0</v>
      </c>
      <c r="V97" s="47">
        <f t="shared" si="6"/>
        <v>0</v>
      </c>
      <c r="W97" s="47">
        <f t="shared" si="7"/>
        <v>0</v>
      </c>
      <c r="X97" s="47">
        <f t="shared" si="8"/>
        <v>0</v>
      </c>
      <c r="Y97" s="47">
        <f t="shared" si="9"/>
        <v>0</v>
      </c>
      <c r="Z97" s="47">
        <f t="shared" si="10"/>
        <v>0</v>
      </c>
      <c r="AA97" s="47">
        <f t="shared" si="11"/>
        <v>0</v>
      </c>
      <c r="AB97" s="47">
        <f t="shared" si="12"/>
        <v>0</v>
      </c>
      <c r="AC97" s="47">
        <f t="shared" si="13"/>
        <v>0</v>
      </c>
      <c r="AD97" s="47">
        <f t="shared" si="14"/>
        <v>0</v>
      </c>
      <c r="AE97" s="47">
        <f t="shared" si="15"/>
        <v>0</v>
      </c>
      <c r="AF97" s="47">
        <f t="shared" si="16"/>
        <v>0</v>
      </c>
      <c r="AG97" s="47">
        <f t="shared" si="17"/>
        <v>0</v>
      </c>
      <c r="AH97" s="47">
        <f t="shared" si="18"/>
        <v>0</v>
      </c>
      <c r="AI97" s="47">
        <f t="shared" si="19"/>
        <v>0</v>
      </c>
      <c r="AJ97" s="47">
        <f t="shared" si="20"/>
        <v>0</v>
      </c>
      <c r="AK97" s="47">
        <f t="shared" si="21"/>
        <v>0</v>
      </c>
      <c r="AL97" s="48">
        <f t="shared" si="22"/>
        <v>0</v>
      </c>
      <c r="AM97" s="47">
        <f t="shared" si="69"/>
        <v>0</v>
      </c>
      <c r="AN97" s="47">
        <f t="shared" si="70"/>
        <v>0</v>
      </c>
      <c r="AO97" s="46">
        <f t="shared" si="23"/>
        <v>0</v>
      </c>
      <c r="AP97" s="47">
        <f t="shared" si="24"/>
        <v>0</v>
      </c>
      <c r="AQ97" s="47">
        <f t="shared" si="25"/>
        <v>0</v>
      </c>
      <c r="AR97" s="47">
        <f t="shared" si="26"/>
        <v>0</v>
      </c>
      <c r="AS97" s="47">
        <f t="shared" si="27"/>
        <v>0</v>
      </c>
      <c r="AT97" s="47">
        <f t="shared" si="28"/>
        <v>0</v>
      </c>
      <c r="AU97" s="47">
        <f t="shared" si="29"/>
        <v>0</v>
      </c>
      <c r="AV97" s="47">
        <f t="shared" si="30"/>
        <v>0</v>
      </c>
      <c r="AW97" s="47">
        <f t="shared" si="31"/>
        <v>0</v>
      </c>
      <c r="AX97" s="47">
        <f t="shared" si="32"/>
        <v>0</v>
      </c>
      <c r="AY97" s="47">
        <f t="shared" si="33"/>
        <v>0</v>
      </c>
      <c r="AZ97" s="47">
        <f t="shared" si="34"/>
        <v>0</v>
      </c>
      <c r="BA97" s="47">
        <f t="shared" si="35"/>
        <v>0</v>
      </c>
      <c r="BB97" s="47">
        <f t="shared" si="36"/>
        <v>0</v>
      </c>
      <c r="BC97" s="47">
        <f t="shared" si="37"/>
        <v>0</v>
      </c>
      <c r="BD97" s="47">
        <f t="shared" si="38"/>
        <v>0</v>
      </c>
      <c r="BE97" s="47">
        <f t="shared" si="39"/>
        <v>0</v>
      </c>
      <c r="BF97" s="47">
        <f t="shared" si="40"/>
        <v>0</v>
      </c>
      <c r="BG97" s="48">
        <f t="shared" si="41"/>
        <v>0</v>
      </c>
      <c r="BH97" s="47">
        <f t="shared" si="71"/>
        <v>0</v>
      </c>
      <c r="BI97" s="47">
        <f t="shared" si="72"/>
        <v>0</v>
      </c>
      <c r="BJ97" s="46">
        <f t="shared" si="42"/>
        <v>0</v>
      </c>
      <c r="BK97" s="47">
        <f t="shared" si="43"/>
        <v>0</v>
      </c>
      <c r="BL97" s="47">
        <f t="shared" si="44"/>
        <v>0</v>
      </c>
      <c r="BM97" s="47">
        <f t="shared" si="45"/>
        <v>0</v>
      </c>
      <c r="BN97" s="47">
        <f t="shared" si="46"/>
        <v>0</v>
      </c>
      <c r="BO97" s="47">
        <f t="shared" si="47"/>
        <v>0</v>
      </c>
      <c r="BP97" s="47">
        <f t="shared" si="48"/>
        <v>0</v>
      </c>
      <c r="BQ97" s="47">
        <f t="shared" si="49"/>
        <v>0</v>
      </c>
      <c r="BR97" s="47">
        <f t="shared" si="50"/>
        <v>0</v>
      </c>
      <c r="BS97" s="47">
        <f t="shared" si="51"/>
        <v>0</v>
      </c>
      <c r="BT97" s="47">
        <f t="shared" si="52"/>
        <v>0</v>
      </c>
      <c r="BU97" s="47">
        <f t="shared" si="53"/>
        <v>0</v>
      </c>
      <c r="BV97" s="47">
        <f t="shared" si="54"/>
        <v>0</v>
      </c>
      <c r="BW97" s="47">
        <f t="shared" si="55"/>
        <v>0</v>
      </c>
      <c r="BX97" s="47">
        <f t="shared" si="56"/>
        <v>0</v>
      </c>
      <c r="BY97" s="47">
        <f t="shared" si="57"/>
        <v>0</v>
      </c>
      <c r="BZ97" s="47">
        <f t="shared" si="58"/>
        <v>0</v>
      </c>
      <c r="CA97" s="47">
        <f t="shared" si="59"/>
        <v>0</v>
      </c>
      <c r="CB97" s="47">
        <f t="shared" si="60"/>
        <v>0</v>
      </c>
      <c r="CC97" s="48">
        <f t="shared" si="61"/>
        <v>0</v>
      </c>
      <c r="CD97" s="47">
        <f t="shared" si="73"/>
        <v>0</v>
      </c>
      <c r="CE97" s="47">
        <f t="shared" si="74"/>
        <v>0</v>
      </c>
      <c r="CF97" s="46">
        <f t="shared" si="75"/>
        <v>0</v>
      </c>
      <c r="CG97" s="47">
        <f t="shared" si="76"/>
        <v>0</v>
      </c>
      <c r="CH97" s="47">
        <f t="shared" si="77"/>
        <v>0</v>
      </c>
      <c r="CI97" s="47">
        <f t="shared" si="78"/>
        <v>0</v>
      </c>
      <c r="CJ97" s="47">
        <f t="shared" si="79"/>
        <v>0</v>
      </c>
      <c r="CK97" s="47">
        <f t="shared" si="80"/>
        <v>0</v>
      </c>
      <c r="CL97" s="47">
        <f t="shared" si="81"/>
        <v>0</v>
      </c>
      <c r="CM97" s="47">
        <f t="shared" si="82"/>
        <v>0</v>
      </c>
      <c r="CN97" s="47">
        <f t="shared" si="83"/>
        <v>0</v>
      </c>
      <c r="CO97" s="47">
        <f t="shared" si="84"/>
        <v>0</v>
      </c>
      <c r="CP97" s="47">
        <f t="shared" si="85"/>
        <v>0</v>
      </c>
      <c r="CQ97" s="47">
        <f t="shared" si="86"/>
        <v>0</v>
      </c>
      <c r="CR97" s="47">
        <f t="shared" si="87"/>
        <v>0</v>
      </c>
      <c r="CS97" s="47">
        <f t="shared" si="88"/>
        <v>0</v>
      </c>
      <c r="CT97" s="47">
        <f t="shared" si="89"/>
        <v>0</v>
      </c>
      <c r="CU97" s="47">
        <f t="shared" si="90"/>
        <v>0</v>
      </c>
      <c r="CV97" s="47">
        <f t="shared" si="91"/>
        <v>0</v>
      </c>
      <c r="CW97" s="47">
        <f t="shared" si="92"/>
        <v>0</v>
      </c>
      <c r="CX97" s="47">
        <f t="shared" si="93"/>
        <v>0</v>
      </c>
      <c r="CY97" s="48">
        <f t="shared" si="94"/>
        <v>0</v>
      </c>
      <c r="CZ97" s="47">
        <f t="shared" si="95"/>
        <v>0</v>
      </c>
      <c r="DA97" s="47">
        <f t="shared" si="96"/>
        <v>0</v>
      </c>
      <c r="DB97" s="46">
        <f t="shared" si="97"/>
        <v>0</v>
      </c>
      <c r="DC97" s="47">
        <f t="shared" si="98"/>
        <v>0</v>
      </c>
      <c r="DD97" s="47">
        <f t="shared" si="99"/>
        <v>0</v>
      </c>
      <c r="DE97" s="47">
        <f t="shared" si="100"/>
        <v>0</v>
      </c>
      <c r="DF97" s="47">
        <f t="shared" si="101"/>
        <v>0</v>
      </c>
      <c r="DG97" s="47">
        <f t="shared" si="102"/>
        <v>0</v>
      </c>
      <c r="DH97" s="47">
        <f t="shared" si="103"/>
        <v>0</v>
      </c>
      <c r="DI97" s="47">
        <f t="shared" si="104"/>
        <v>0</v>
      </c>
      <c r="DJ97" s="47">
        <f t="shared" si="105"/>
        <v>0</v>
      </c>
      <c r="DK97" s="47">
        <f t="shared" si="106"/>
        <v>0</v>
      </c>
      <c r="DL97" s="47">
        <f t="shared" si="107"/>
        <v>0</v>
      </c>
      <c r="DM97" s="47">
        <f t="shared" si="108"/>
        <v>0</v>
      </c>
      <c r="DN97" s="47">
        <f t="shared" si="109"/>
        <v>0</v>
      </c>
      <c r="DO97" s="47">
        <f t="shared" si="110"/>
        <v>0</v>
      </c>
      <c r="DP97" s="47">
        <f t="shared" si="111"/>
        <v>0</v>
      </c>
      <c r="DQ97" s="47">
        <f t="shared" si="112"/>
        <v>0</v>
      </c>
      <c r="DR97" s="47">
        <f t="shared" si="113"/>
        <v>0</v>
      </c>
      <c r="DS97" s="47">
        <f t="shared" si="114"/>
        <v>0</v>
      </c>
      <c r="DT97" s="47">
        <f t="shared" si="115"/>
        <v>0</v>
      </c>
      <c r="DU97" s="48">
        <f t="shared" si="116"/>
        <v>0</v>
      </c>
      <c r="DV97" s="47">
        <f t="shared" si="117"/>
        <v>0</v>
      </c>
      <c r="DW97" s="47">
        <f t="shared" si="118"/>
        <v>0</v>
      </c>
      <c r="DX97" s="46">
        <f t="shared" si="119"/>
        <v>0</v>
      </c>
      <c r="DY97" s="47">
        <f t="shared" si="120"/>
        <v>0</v>
      </c>
      <c r="DZ97" s="47">
        <f t="shared" si="121"/>
        <v>0</v>
      </c>
      <c r="EA97" s="47">
        <f t="shared" si="122"/>
        <v>0</v>
      </c>
      <c r="EB97" s="47">
        <f t="shared" si="123"/>
        <v>0</v>
      </c>
      <c r="EC97" s="47">
        <f t="shared" si="124"/>
        <v>0</v>
      </c>
      <c r="ED97" s="47">
        <f t="shared" si="125"/>
        <v>0</v>
      </c>
      <c r="EE97" s="47">
        <f t="shared" si="126"/>
        <v>0</v>
      </c>
      <c r="EF97" s="47">
        <f t="shared" si="127"/>
        <v>0</v>
      </c>
      <c r="EG97" s="47">
        <f t="shared" si="128"/>
        <v>0</v>
      </c>
      <c r="EH97" s="47">
        <f t="shared" si="129"/>
        <v>0</v>
      </c>
      <c r="EI97" s="47">
        <f t="shared" si="130"/>
        <v>0</v>
      </c>
      <c r="EJ97" s="47">
        <f t="shared" si="131"/>
        <v>0</v>
      </c>
      <c r="EK97" s="47">
        <f t="shared" si="132"/>
        <v>0</v>
      </c>
      <c r="EL97" s="47">
        <f t="shared" si="133"/>
        <v>0</v>
      </c>
      <c r="EM97" s="47">
        <f t="shared" si="134"/>
        <v>0</v>
      </c>
      <c r="EN97" s="47">
        <f t="shared" si="135"/>
        <v>0</v>
      </c>
      <c r="EO97" s="47">
        <f t="shared" si="136"/>
        <v>0</v>
      </c>
      <c r="EP97" s="47">
        <f t="shared" si="137"/>
        <v>0</v>
      </c>
      <c r="EQ97" s="48">
        <f t="shared" si="138"/>
        <v>0</v>
      </c>
      <c r="ER97" s="47">
        <f t="shared" si="139"/>
        <v>0</v>
      </c>
      <c r="ES97" s="47">
        <f t="shared" si="140"/>
        <v>0</v>
      </c>
      <c r="ET97" s="46">
        <f t="shared" si="141"/>
        <v>0</v>
      </c>
      <c r="EU97" s="47">
        <f t="shared" si="142"/>
        <v>0</v>
      </c>
      <c r="EV97" s="47">
        <f t="shared" si="143"/>
        <v>0</v>
      </c>
      <c r="EW97" s="47">
        <f t="shared" si="144"/>
        <v>0</v>
      </c>
      <c r="EX97" s="47">
        <f t="shared" si="145"/>
        <v>0</v>
      </c>
      <c r="EY97" s="47">
        <f t="shared" si="146"/>
        <v>0</v>
      </c>
      <c r="EZ97" s="47">
        <f t="shared" si="147"/>
        <v>0</v>
      </c>
      <c r="FA97" s="47">
        <f t="shared" si="148"/>
        <v>0</v>
      </c>
      <c r="FB97" s="47">
        <f t="shared" si="149"/>
        <v>0</v>
      </c>
      <c r="FC97" s="47">
        <f t="shared" si="150"/>
        <v>0</v>
      </c>
      <c r="FD97" s="47">
        <f t="shared" si="151"/>
        <v>0</v>
      </c>
      <c r="FE97" s="47">
        <f t="shared" si="152"/>
        <v>0</v>
      </c>
      <c r="FF97" s="47">
        <f t="shared" si="153"/>
        <v>0</v>
      </c>
      <c r="FG97" s="47">
        <f t="shared" si="154"/>
        <v>0</v>
      </c>
      <c r="FH97" s="47">
        <f t="shared" si="155"/>
        <v>0</v>
      </c>
      <c r="FI97" s="47">
        <f t="shared" si="156"/>
        <v>0</v>
      </c>
      <c r="FJ97" s="47">
        <f t="shared" si="157"/>
        <v>0</v>
      </c>
      <c r="FK97" s="47">
        <f t="shared" si="158"/>
        <v>0</v>
      </c>
      <c r="FL97" s="47">
        <f t="shared" si="159"/>
        <v>0</v>
      </c>
      <c r="FM97" s="48">
        <f t="shared" si="160"/>
        <v>0</v>
      </c>
      <c r="FN97" s="47">
        <f t="shared" si="161"/>
        <v>0</v>
      </c>
      <c r="FO97" s="47">
        <f t="shared" si="162"/>
        <v>0</v>
      </c>
      <c r="FP97" s="46">
        <f t="shared" si="163"/>
        <v>0</v>
      </c>
      <c r="FQ97" s="47">
        <f t="shared" si="164"/>
        <v>0</v>
      </c>
      <c r="FR97" s="47">
        <f t="shared" si="165"/>
        <v>0</v>
      </c>
      <c r="FS97" s="47">
        <f t="shared" si="166"/>
        <v>0</v>
      </c>
      <c r="FT97" s="47">
        <f t="shared" si="167"/>
        <v>0</v>
      </c>
      <c r="FU97" s="47">
        <f t="shared" si="168"/>
        <v>0</v>
      </c>
      <c r="FV97" s="47">
        <f t="shared" si="169"/>
        <v>0</v>
      </c>
      <c r="FW97" s="47">
        <f t="shared" si="170"/>
        <v>0</v>
      </c>
      <c r="FX97" s="47">
        <f t="shared" si="171"/>
        <v>0</v>
      </c>
      <c r="FY97" s="47">
        <f t="shared" si="172"/>
        <v>0</v>
      </c>
      <c r="FZ97" s="47">
        <f t="shared" si="173"/>
        <v>0</v>
      </c>
      <c r="GA97" s="47">
        <f t="shared" si="174"/>
        <v>0</v>
      </c>
      <c r="GB97" s="47">
        <f t="shared" si="175"/>
        <v>0</v>
      </c>
      <c r="GC97" s="47">
        <f t="shared" si="176"/>
        <v>0</v>
      </c>
      <c r="GD97" s="47">
        <f t="shared" si="177"/>
        <v>0</v>
      </c>
      <c r="GE97" s="47">
        <f t="shared" si="178"/>
        <v>0</v>
      </c>
      <c r="GF97" s="47">
        <f t="shared" si="179"/>
        <v>0</v>
      </c>
      <c r="GG97" s="47">
        <f t="shared" si="180"/>
        <v>0</v>
      </c>
      <c r="GH97" s="47">
        <f t="shared" si="181"/>
        <v>0</v>
      </c>
      <c r="GI97" s="48">
        <f t="shared" si="182"/>
        <v>0</v>
      </c>
      <c r="GJ97" s="47">
        <f t="shared" si="183"/>
        <v>0</v>
      </c>
      <c r="GK97" s="47">
        <f t="shared" si="184"/>
        <v>0</v>
      </c>
      <c r="GL97" s="46">
        <f t="shared" si="185"/>
        <v>0</v>
      </c>
      <c r="GM97" s="47">
        <f t="shared" si="186"/>
        <v>0</v>
      </c>
      <c r="GN97" s="47">
        <f t="shared" si="187"/>
        <v>0</v>
      </c>
      <c r="GO97" s="47">
        <f t="shared" si="188"/>
        <v>0</v>
      </c>
      <c r="GP97" s="47">
        <f t="shared" si="189"/>
        <v>0</v>
      </c>
      <c r="GQ97" s="47">
        <f t="shared" si="190"/>
        <v>0</v>
      </c>
      <c r="GR97" s="47">
        <f t="shared" si="191"/>
        <v>0</v>
      </c>
      <c r="GS97" s="47">
        <f t="shared" si="192"/>
        <v>0</v>
      </c>
      <c r="GT97" s="47">
        <f t="shared" si="193"/>
        <v>0</v>
      </c>
      <c r="GU97" s="47">
        <f t="shared" si="194"/>
        <v>0</v>
      </c>
      <c r="GV97" s="47">
        <f t="shared" si="195"/>
        <v>0</v>
      </c>
      <c r="GW97" s="47">
        <f t="shared" si="196"/>
        <v>0</v>
      </c>
      <c r="GX97" s="47">
        <f t="shared" si="197"/>
        <v>0</v>
      </c>
      <c r="GY97" s="47">
        <f t="shared" si="198"/>
        <v>0</v>
      </c>
      <c r="GZ97" s="47">
        <f t="shared" si="199"/>
        <v>0</v>
      </c>
      <c r="HA97" s="47">
        <f t="shared" si="200"/>
        <v>0</v>
      </c>
      <c r="HB97" s="47">
        <f t="shared" si="201"/>
        <v>0</v>
      </c>
      <c r="HC97" s="47">
        <f t="shared" si="202"/>
        <v>0</v>
      </c>
      <c r="HD97" s="47">
        <f t="shared" si="203"/>
        <v>0</v>
      </c>
      <c r="HE97" s="48">
        <f t="shared" si="204"/>
        <v>0</v>
      </c>
      <c r="HF97" s="47">
        <f t="shared" si="205"/>
        <v>0</v>
      </c>
      <c r="HG97" s="47">
        <f t="shared" si="206"/>
        <v>0</v>
      </c>
      <c r="HH97" s="46">
        <f t="shared" si="207"/>
        <v>0</v>
      </c>
      <c r="HI97" s="47">
        <f t="shared" si="208"/>
        <v>0</v>
      </c>
      <c r="HJ97" s="47">
        <f t="shared" si="209"/>
        <v>0</v>
      </c>
      <c r="HK97" s="47">
        <f t="shared" si="210"/>
        <v>0</v>
      </c>
      <c r="HL97" s="47">
        <f t="shared" si="211"/>
        <v>0</v>
      </c>
      <c r="HM97" s="47">
        <f t="shared" si="212"/>
        <v>0</v>
      </c>
      <c r="HN97" s="47">
        <f t="shared" si="213"/>
        <v>0</v>
      </c>
      <c r="HO97" s="47">
        <f t="shared" si="214"/>
        <v>0</v>
      </c>
      <c r="HP97" s="47">
        <f t="shared" si="215"/>
        <v>0</v>
      </c>
      <c r="HQ97" s="47">
        <f t="shared" si="216"/>
        <v>0</v>
      </c>
      <c r="HR97" s="47">
        <f t="shared" si="217"/>
        <v>0</v>
      </c>
      <c r="HS97" s="47">
        <f t="shared" si="218"/>
        <v>0</v>
      </c>
      <c r="HT97" s="47">
        <f t="shared" si="219"/>
        <v>0</v>
      </c>
      <c r="HU97" s="47">
        <f t="shared" si="220"/>
        <v>0</v>
      </c>
      <c r="HV97" s="47">
        <f t="shared" si="221"/>
        <v>0</v>
      </c>
      <c r="HW97" s="47">
        <f t="shared" si="222"/>
        <v>0</v>
      </c>
      <c r="HX97" s="47">
        <f t="shared" si="223"/>
        <v>0</v>
      </c>
      <c r="HY97" s="47">
        <f t="shared" si="224"/>
        <v>0</v>
      </c>
      <c r="HZ97" s="47">
        <f t="shared" si="225"/>
        <v>0</v>
      </c>
      <c r="IA97" s="48">
        <f t="shared" si="226"/>
        <v>0</v>
      </c>
      <c r="IB97" s="47">
        <f t="shared" si="227"/>
        <v>0</v>
      </c>
      <c r="IC97" s="47">
        <f t="shared" si="228"/>
        <v>0</v>
      </c>
      <c r="ID97" s="46">
        <f t="shared" si="229"/>
        <v>0</v>
      </c>
      <c r="IE97" s="47">
        <f t="shared" si="230"/>
        <v>0</v>
      </c>
      <c r="IF97" s="47">
        <f t="shared" si="231"/>
        <v>0</v>
      </c>
      <c r="IG97" s="47">
        <f t="shared" si="232"/>
        <v>0</v>
      </c>
      <c r="IH97" s="47">
        <f t="shared" si="233"/>
        <v>0</v>
      </c>
      <c r="II97" s="47">
        <f t="shared" si="234"/>
        <v>0</v>
      </c>
      <c r="IJ97" s="47">
        <f t="shared" si="235"/>
        <v>0</v>
      </c>
      <c r="IK97" s="47">
        <f t="shared" si="236"/>
        <v>0</v>
      </c>
      <c r="IL97" s="47">
        <f t="shared" si="237"/>
        <v>0</v>
      </c>
      <c r="IM97" s="47">
        <f t="shared" si="238"/>
        <v>0</v>
      </c>
      <c r="IN97" s="47">
        <f t="shared" si="239"/>
        <v>0</v>
      </c>
      <c r="IO97" s="47">
        <f t="shared" si="240"/>
        <v>0</v>
      </c>
      <c r="IP97" s="47">
        <f t="shared" si="241"/>
        <v>0</v>
      </c>
      <c r="IQ97" s="47">
        <f t="shared" si="242"/>
        <v>0</v>
      </c>
      <c r="IR97" s="47">
        <f t="shared" si="243"/>
        <v>0</v>
      </c>
      <c r="IS97" s="47">
        <f t="shared" si="244"/>
        <v>0</v>
      </c>
      <c r="IT97" s="47">
        <f t="shared" si="245"/>
        <v>0</v>
      </c>
      <c r="IU97" s="47">
        <f t="shared" si="246"/>
        <v>0</v>
      </c>
      <c r="IV97" s="47">
        <f t="shared" si="247"/>
        <v>0</v>
      </c>
      <c r="IW97" s="48">
        <f t="shared" si="248"/>
        <v>0</v>
      </c>
      <c r="IX97" s="47">
        <f t="shared" si="249"/>
        <v>0</v>
      </c>
      <c r="IY97" s="47">
        <f t="shared" si="250"/>
        <v>0</v>
      </c>
      <c r="IZ97" s="46">
        <f t="shared" si="251"/>
        <v>0</v>
      </c>
      <c r="JA97" s="47">
        <f t="shared" si="252"/>
        <v>0</v>
      </c>
      <c r="JB97" s="47">
        <f t="shared" si="253"/>
        <v>0</v>
      </c>
      <c r="JC97" s="47">
        <f t="shared" si="254"/>
        <v>0</v>
      </c>
      <c r="JD97" s="47">
        <f t="shared" si="255"/>
        <v>0</v>
      </c>
      <c r="JE97" s="47">
        <f t="shared" si="256"/>
        <v>0</v>
      </c>
      <c r="JF97" s="47">
        <f t="shared" si="257"/>
        <v>0</v>
      </c>
      <c r="JG97" s="47">
        <f t="shared" si="258"/>
        <v>0</v>
      </c>
      <c r="JH97" s="47">
        <f t="shared" si="259"/>
        <v>0</v>
      </c>
      <c r="JI97" s="47">
        <f t="shared" si="260"/>
        <v>0</v>
      </c>
      <c r="JJ97" s="47">
        <f t="shared" si="261"/>
        <v>0</v>
      </c>
      <c r="JK97" s="47">
        <f t="shared" si="262"/>
        <v>0</v>
      </c>
      <c r="JL97" s="47">
        <f t="shared" si="263"/>
        <v>0</v>
      </c>
      <c r="JM97" s="47">
        <f t="shared" si="264"/>
        <v>0</v>
      </c>
      <c r="JN97" s="47">
        <f t="shared" si="265"/>
        <v>0</v>
      </c>
      <c r="JO97" s="47">
        <f t="shared" si="266"/>
        <v>0</v>
      </c>
      <c r="JP97" s="47">
        <f t="shared" si="267"/>
        <v>0</v>
      </c>
      <c r="JQ97" s="47">
        <f t="shared" si="268"/>
        <v>0</v>
      </c>
      <c r="JR97" s="47">
        <f t="shared" si="269"/>
        <v>0</v>
      </c>
      <c r="JS97" s="48">
        <f t="shared" si="270"/>
        <v>0</v>
      </c>
      <c r="JT97" s="46">
        <f t="shared" si="271"/>
        <v>0</v>
      </c>
      <c r="JU97" s="48">
        <f t="shared" si="272"/>
        <v>0</v>
      </c>
    </row>
    <row r="98" spans="1:281" x14ac:dyDescent="0.25">
      <c r="A98" s="152"/>
      <c r="B98" s="386"/>
      <c r="C98" s="608"/>
      <c r="D98" s="609"/>
      <c r="E98" s="609"/>
      <c r="F98" s="609"/>
      <c r="G98" s="610"/>
      <c r="H98" s="397"/>
      <c r="I98" s="397"/>
      <c r="J98" s="97"/>
      <c r="K98" s="122">
        <f t="shared" si="0"/>
        <v>0</v>
      </c>
      <c r="L98" s="313">
        <f t="shared" si="62"/>
        <v>0</v>
      </c>
      <c r="M98" s="46">
        <f t="shared" si="63"/>
        <v>0</v>
      </c>
      <c r="N98" s="90">
        <f t="shared" si="64"/>
        <v>0</v>
      </c>
      <c r="O98" s="90">
        <f t="shared" si="65"/>
        <v>0</v>
      </c>
      <c r="P98" s="90">
        <f t="shared" si="66"/>
        <v>0</v>
      </c>
      <c r="Q98" s="90">
        <f t="shared" si="67"/>
        <v>0</v>
      </c>
      <c r="R98" s="408">
        <f t="shared" si="277"/>
        <v>1</v>
      </c>
      <c r="S98" s="46">
        <f t="shared" si="3"/>
        <v>0</v>
      </c>
      <c r="T98" s="47">
        <f t="shared" si="4"/>
        <v>0</v>
      </c>
      <c r="U98" s="47">
        <f t="shared" si="5"/>
        <v>0</v>
      </c>
      <c r="V98" s="47">
        <f t="shared" si="6"/>
        <v>0</v>
      </c>
      <c r="W98" s="47">
        <f t="shared" si="7"/>
        <v>0</v>
      </c>
      <c r="X98" s="47">
        <f t="shared" si="8"/>
        <v>0</v>
      </c>
      <c r="Y98" s="47">
        <f t="shared" si="9"/>
        <v>0</v>
      </c>
      <c r="Z98" s="47">
        <f t="shared" si="10"/>
        <v>0</v>
      </c>
      <c r="AA98" s="47">
        <f t="shared" si="11"/>
        <v>0</v>
      </c>
      <c r="AB98" s="47">
        <f t="shared" si="12"/>
        <v>0</v>
      </c>
      <c r="AC98" s="47">
        <f t="shared" si="13"/>
        <v>0</v>
      </c>
      <c r="AD98" s="47">
        <f t="shared" si="14"/>
        <v>0</v>
      </c>
      <c r="AE98" s="47">
        <f t="shared" si="15"/>
        <v>0</v>
      </c>
      <c r="AF98" s="47">
        <f t="shared" si="16"/>
        <v>0</v>
      </c>
      <c r="AG98" s="47">
        <f t="shared" si="17"/>
        <v>0</v>
      </c>
      <c r="AH98" s="47">
        <f t="shared" si="18"/>
        <v>0</v>
      </c>
      <c r="AI98" s="47">
        <f t="shared" si="19"/>
        <v>0</v>
      </c>
      <c r="AJ98" s="47">
        <f t="shared" si="20"/>
        <v>0</v>
      </c>
      <c r="AK98" s="47">
        <f t="shared" si="21"/>
        <v>0</v>
      </c>
      <c r="AL98" s="48">
        <f t="shared" si="22"/>
        <v>0</v>
      </c>
      <c r="AM98" s="47">
        <f t="shared" si="69"/>
        <v>0</v>
      </c>
      <c r="AN98" s="47">
        <f t="shared" si="70"/>
        <v>0</v>
      </c>
      <c r="AO98" s="46">
        <f t="shared" si="23"/>
        <v>0</v>
      </c>
      <c r="AP98" s="47">
        <f t="shared" si="24"/>
        <v>0</v>
      </c>
      <c r="AQ98" s="47">
        <f t="shared" si="25"/>
        <v>0</v>
      </c>
      <c r="AR98" s="47">
        <f t="shared" si="26"/>
        <v>0</v>
      </c>
      <c r="AS98" s="47">
        <f t="shared" si="27"/>
        <v>0</v>
      </c>
      <c r="AT98" s="47">
        <f t="shared" si="28"/>
        <v>0</v>
      </c>
      <c r="AU98" s="47">
        <f t="shared" si="29"/>
        <v>0</v>
      </c>
      <c r="AV98" s="47">
        <f t="shared" si="30"/>
        <v>0</v>
      </c>
      <c r="AW98" s="47">
        <f t="shared" si="31"/>
        <v>0</v>
      </c>
      <c r="AX98" s="47">
        <f t="shared" si="32"/>
        <v>0</v>
      </c>
      <c r="AY98" s="47">
        <f t="shared" si="33"/>
        <v>0</v>
      </c>
      <c r="AZ98" s="47">
        <f t="shared" si="34"/>
        <v>0</v>
      </c>
      <c r="BA98" s="47">
        <f t="shared" si="35"/>
        <v>0</v>
      </c>
      <c r="BB98" s="47">
        <f t="shared" si="36"/>
        <v>0</v>
      </c>
      <c r="BC98" s="47">
        <f t="shared" si="37"/>
        <v>0</v>
      </c>
      <c r="BD98" s="47">
        <f t="shared" si="38"/>
        <v>0</v>
      </c>
      <c r="BE98" s="47">
        <f t="shared" si="39"/>
        <v>0</v>
      </c>
      <c r="BF98" s="47">
        <f t="shared" si="40"/>
        <v>0</v>
      </c>
      <c r="BG98" s="48">
        <f t="shared" si="41"/>
        <v>0</v>
      </c>
      <c r="BH98" s="47">
        <f t="shared" si="71"/>
        <v>0</v>
      </c>
      <c r="BI98" s="47">
        <f t="shared" si="72"/>
        <v>0</v>
      </c>
      <c r="BJ98" s="46">
        <f t="shared" si="42"/>
        <v>0</v>
      </c>
      <c r="BK98" s="47">
        <f t="shared" si="43"/>
        <v>0</v>
      </c>
      <c r="BL98" s="47">
        <f t="shared" si="44"/>
        <v>0</v>
      </c>
      <c r="BM98" s="47">
        <f t="shared" si="45"/>
        <v>0</v>
      </c>
      <c r="BN98" s="47">
        <f t="shared" si="46"/>
        <v>0</v>
      </c>
      <c r="BO98" s="47">
        <f t="shared" si="47"/>
        <v>0</v>
      </c>
      <c r="BP98" s="47">
        <f t="shared" si="48"/>
        <v>0</v>
      </c>
      <c r="BQ98" s="47">
        <f t="shared" si="49"/>
        <v>0</v>
      </c>
      <c r="BR98" s="47">
        <f t="shared" si="50"/>
        <v>0</v>
      </c>
      <c r="BS98" s="47">
        <f t="shared" si="51"/>
        <v>0</v>
      </c>
      <c r="BT98" s="47">
        <f t="shared" si="52"/>
        <v>0</v>
      </c>
      <c r="BU98" s="47">
        <f t="shared" si="53"/>
        <v>0</v>
      </c>
      <c r="BV98" s="47">
        <f t="shared" si="54"/>
        <v>0</v>
      </c>
      <c r="BW98" s="47">
        <f t="shared" si="55"/>
        <v>0</v>
      </c>
      <c r="BX98" s="47">
        <f t="shared" si="56"/>
        <v>0</v>
      </c>
      <c r="BY98" s="47">
        <f t="shared" si="57"/>
        <v>0</v>
      </c>
      <c r="BZ98" s="47">
        <f t="shared" si="58"/>
        <v>0</v>
      </c>
      <c r="CA98" s="47">
        <f t="shared" si="59"/>
        <v>0</v>
      </c>
      <c r="CB98" s="47">
        <f t="shared" si="60"/>
        <v>0</v>
      </c>
      <c r="CC98" s="48">
        <f t="shared" si="61"/>
        <v>0</v>
      </c>
      <c r="CD98" s="47">
        <f t="shared" si="73"/>
        <v>0</v>
      </c>
      <c r="CE98" s="47">
        <f t="shared" si="74"/>
        <v>0</v>
      </c>
      <c r="CF98" s="46">
        <f t="shared" si="75"/>
        <v>0</v>
      </c>
      <c r="CG98" s="47">
        <f t="shared" si="76"/>
        <v>0</v>
      </c>
      <c r="CH98" s="47">
        <f t="shared" si="77"/>
        <v>0</v>
      </c>
      <c r="CI98" s="47">
        <f t="shared" si="78"/>
        <v>0</v>
      </c>
      <c r="CJ98" s="47">
        <f t="shared" si="79"/>
        <v>0</v>
      </c>
      <c r="CK98" s="47">
        <f t="shared" si="80"/>
        <v>0</v>
      </c>
      <c r="CL98" s="47">
        <f t="shared" si="81"/>
        <v>0</v>
      </c>
      <c r="CM98" s="47">
        <f t="shared" si="82"/>
        <v>0</v>
      </c>
      <c r="CN98" s="47">
        <f t="shared" si="83"/>
        <v>0</v>
      </c>
      <c r="CO98" s="47">
        <f t="shared" si="84"/>
        <v>0</v>
      </c>
      <c r="CP98" s="47">
        <f t="shared" si="85"/>
        <v>0</v>
      </c>
      <c r="CQ98" s="47">
        <f t="shared" si="86"/>
        <v>0</v>
      </c>
      <c r="CR98" s="47">
        <f t="shared" si="87"/>
        <v>0</v>
      </c>
      <c r="CS98" s="47">
        <f t="shared" si="88"/>
        <v>0</v>
      </c>
      <c r="CT98" s="47">
        <f t="shared" si="89"/>
        <v>0</v>
      </c>
      <c r="CU98" s="47">
        <f t="shared" si="90"/>
        <v>0</v>
      </c>
      <c r="CV98" s="47">
        <f t="shared" si="91"/>
        <v>0</v>
      </c>
      <c r="CW98" s="47">
        <f t="shared" si="92"/>
        <v>0</v>
      </c>
      <c r="CX98" s="47">
        <f t="shared" si="93"/>
        <v>0</v>
      </c>
      <c r="CY98" s="48">
        <f t="shared" si="94"/>
        <v>0</v>
      </c>
      <c r="CZ98" s="47">
        <f t="shared" si="95"/>
        <v>0</v>
      </c>
      <c r="DA98" s="47">
        <f t="shared" si="96"/>
        <v>0</v>
      </c>
      <c r="DB98" s="46">
        <f t="shared" si="97"/>
        <v>0</v>
      </c>
      <c r="DC98" s="47">
        <f t="shared" si="98"/>
        <v>0</v>
      </c>
      <c r="DD98" s="47">
        <f t="shared" si="99"/>
        <v>0</v>
      </c>
      <c r="DE98" s="47">
        <f t="shared" si="100"/>
        <v>0</v>
      </c>
      <c r="DF98" s="47">
        <f t="shared" si="101"/>
        <v>0</v>
      </c>
      <c r="DG98" s="47">
        <f t="shared" si="102"/>
        <v>0</v>
      </c>
      <c r="DH98" s="47">
        <f t="shared" si="103"/>
        <v>0</v>
      </c>
      <c r="DI98" s="47">
        <f t="shared" si="104"/>
        <v>0</v>
      </c>
      <c r="DJ98" s="47">
        <f t="shared" si="105"/>
        <v>0</v>
      </c>
      <c r="DK98" s="47">
        <f t="shared" si="106"/>
        <v>0</v>
      </c>
      <c r="DL98" s="47">
        <f t="shared" si="107"/>
        <v>0</v>
      </c>
      <c r="DM98" s="47">
        <f t="shared" si="108"/>
        <v>0</v>
      </c>
      <c r="DN98" s="47">
        <f t="shared" si="109"/>
        <v>0</v>
      </c>
      <c r="DO98" s="47">
        <f t="shared" si="110"/>
        <v>0</v>
      </c>
      <c r="DP98" s="47">
        <f t="shared" si="111"/>
        <v>0</v>
      </c>
      <c r="DQ98" s="47">
        <f t="shared" si="112"/>
        <v>0</v>
      </c>
      <c r="DR98" s="47">
        <f t="shared" si="113"/>
        <v>0</v>
      </c>
      <c r="DS98" s="47">
        <f t="shared" si="114"/>
        <v>0</v>
      </c>
      <c r="DT98" s="47">
        <f t="shared" si="115"/>
        <v>0</v>
      </c>
      <c r="DU98" s="48">
        <f t="shared" si="116"/>
        <v>0</v>
      </c>
      <c r="DV98" s="47">
        <f t="shared" si="117"/>
        <v>0</v>
      </c>
      <c r="DW98" s="47">
        <f t="shared" si="118"/>
        <v>0</v>
      </c>
      <c r="DX98" s="46">
        <f t="shared" si="119"/>
        <v>0</v>
      </c>
      <c r="DY98" s="47">
        <f t="shared" si="120"/>
        <v>0</v>
      </c>
      <c r="DZ98" s="47">
        <f t="shared" si="121"/>
        <v>0</v>
      </c>
      <c r="EA98" s="47">
        <f t="shared" si="122"/>
        <v>0</v>
      </c>
      <c r="EB98" s="47">
        <f t="shared" si="123"/>
        <v>0</v>
      </c>
      <c r="EC98" s="47">
        <f t="shared" si="124"/>
        <v>0</v>
      </c>
      <c r="ED98" s="47">
        <f t="shared" si="125"/>
        <v>0</v>
      </c>
      <c r="EE98" s="47">
        <f t="shared" si="126"/>
        <v>0</v>
      </c>
      <c r="EF98" s="47">
        <f t="shared" si="127"/>
        <v>0</v>
      </c>
      <c r="EG98" s="47">
        <f t="shared" si="128"/>
        <v>0</v>
      </c>
      <c r="EH98" s="47">
        <f t="shared" si="129"/>
        <v>0</v>
      </c>
      <c r="EI98" s="47">
        <f t="shared" si="130"/>
        <v>0</v>
      </c>
      <c r="EJ98" s="47">
        <f t="shared" si="131"/>
        <v>0</v>
      </c>
      <c r="EK98" s="47">
        <f t="shared" si="132"/>
        <v>0</v>
      </c>
      <c r="EL98" s="47">
        <f t="shared" si="133"/>
        <v>0</v>
      </c>
      <c r="EM98" s="47">
        <f t="shared" si="134"/>
        <v>0</v>
      </c>
      <c r="EN98" s="47">
        <f t="shared" si="135"/>
        <v>0</v>
      </c>
      <c r="EO98" s="47">
        <f t="shared" si="136"/>
        <v>0</v>
      </c>
      <c r="EP98" s="47">
        <f t="shared" si="137"/>
        <v>0</v>
      </c>
      <c r="EQ98" s="48">
        <f t="shared" si="138"/>
        <v>0</v>
      </c>
      <c r="ER98" s="47">
        <f t="shared" si="139"/>
        <v>0</v>
      </c>
      <c r="ES98" s="47">
        <f t="shared" si="140"/>
        <v>0</v>
      </c>
      <c r="ET98" s="46">
        <f t="shared" si="141"/>
        <v>0</v>
      </c>
      <c r="EU98" s="47">
        <f t="shared" si="142"/>
        <v>0</v>
      </c>
      <c r="EV98" s="47">
        <f t="shared" si="143"/>
        <v>0</v>
      </c>
      <c r="EW98" s="47">
        <f t="shared" si="144"/>
        <v>0</v>
      </c>
      <c r="EX98" s="47">
        <f t="shared" si="145"/>
        <v>0</v>
      </c>
      <c r="EY98" s="47">
        <f t="shared" si="146"/>
        <v>0</v>
      </c>
      <c r="EZ98" s="47">
        <f t="shared" si="147"/>
        <v>0</v>
      </c>
      <c r="FA98" s="47">
        <f t="shared" si="148"/>
        <v>0</v>
      </c>
      <c r="FB98" s="47">
        <f t="shared" si="149"/>
        <v>0</v>
      </c>
      <c r="FC98" s="47">
        <f t="shared" si="150"/>
        <v>0</v>
      </c>
      <c r="FD98" s="47">
        <f t="shared" si="151"/>
        <v>0</v>
      </c>
      <c r="FE98" s="47">
        <f t="shared" si="152"/>
        <v>0</v>
      </c>
      <c r="FF98" s="47">
        <f t="shared" si="153"/>
        <v>0</v>
      </c>
      <c r="FG98" s="47">
        <f t="shared" si="154"/>
        <v>0</v>
      </c>
      <c r="FH98" s="47">
        <f t="shared" si="155"/>
        <v>0</v>
      </c>
      <c r="FI98" s="47">
        <f t="shared" si="156"/>
        <v>0</v>
      </c>
      <c r="FJ98" s="47">
        <f t="shared" si="157"/>
        <v>0</v>
      </c>
      <c r="FK98" s="47">
        <f t="shared" si="158"/>
        <v>0</v>
      </c>
      <c r="FL98" s="47">
        <f t="shared" si="159"/>
        <v>0</v>
      </c>
      <c r="FM98" s="48">
        <f t="shared" si="160"/>
        <v>0</v>
      </c>
      <c r="FN98" s="47">
        <f t="shared" si="161"/>
        <v>0</v>
      </c>
      <c r="FO98" s="47">
        <f t="shared" si="162"/>
        <v>0</v>
      </c>
      <c r="FP98" s="46">
        <f t="shared" si="163"/>
        <v>0</v>
      </c>
      <c r="FQ98" s="47">
        <f t="shared" si="164"/>
        <v>0</v>
      </c>
      <c r="FR98" s="47">
        <f t="shared" si="165"/>
        <v>0</v>
      </c>
      <c r="FS98" s="47">
        <f t="shared" si="166"/>
        <v>0</v>
      </c>
      <c r="FT98" s="47">
        <f t="shared" si="167"/>
        <v>0</v>
      </c>
      <c r="FU98" s="47">
        <f t="shared" si="168"/>
        <v>0</v>
      </c>
      <c r="FV98" s="47">
        <f t="shared" si="169"/>
        <v>0</v>
      </c>
      <c r="FW98" s="47">
        <f t="shared" si="170"/>
        <v>0</v>
      </c>
      <c r="FX98" s="47">
        <f t="shared" si="171"/>
        <v>0</v>
      </c>
      <c r="FY98" s="47">
        <f t="shared" si="172"/>
        <v>0</v>
      </c>
      <c r="FZ98" s="47">
        <f t="shared" si="173"/>
        <v>0</v>
      </c>
      <c r="GA98" s="47">
        <f t="shared" si="174"/>
        <v>0</v>
      </c>
      <c r="GB98" s="47">
        <f t="shared" si="175"/>
        <v>0</v>
      </c>
      <c r="GC98" s="47">
        <f t="shared" si="176"/>
        <v>0</v>
      </c>
      <c r="GD98" s="47">
        <f t="shared" si="177"/>
        <v>0</v>
      </c>
      <c r="GE98" s="47">
        <f t="shared" si="178"/>
        <v>0</v>
      </c>
      <c r="GF98" s="47">
        <f t="shared" si="179"/>
        <v>0</v>
      </c>
      <c r="GG98" s="47">
        <f t="shared" si="180"/>
        <v>0</v>
      </c>
      <c r="GH98" s="47">
        <f t="shared" si="181"/>
        <v>0</v>
      </c>
      <c r="GI98" s="48">
        <f t="shared" si="182"/>
        <v>0</v>
      </c>
      <c r="GJ98" s="47">
        <f t="shared" si="183"/>
        <v>0</v>
      </c>
      <c r="GK98" s="47">
        <f t="shared" si="184"/>
        <v>0</v>
      </c>
      <c r="GL98" s="46">
        <f t="shared" si="185"/>
        <v>0</v>
      </c>
      <c r="GM98" s="47">
        <f t="shared" si="186"/>
        <v>0</v>
      </c>
      <c r="GN98" s="47">
        <f t="shared" si="187"/>
        <v>0</v>
      </c>
      <c r="GO98" s="47">
        <f t="shared" si="188"/>
        <v>0</v>
      </c>
      <c r="GP98" s="47">
        <f t="shared" si="189"/>
        <v>0</v>
      </c>
      <c r="GQ98" s="47">
        <f t="shared" si="190"/>
        <v>0</v>
      </c>
      <c r="GR98" s="47">
        <f t="shared" si="191"/>
        <v>0</v>
      </c>
      <c r="GS98" s="47">
        <f t="shared" si="192"/>
        <v>0</v>
      </c>
      <c r="GT98" s="47">
        <f t="shared" si="193"/>
        <v>0</v>
      </c>
      <c r="GU98" s="47">
        <f t="shared" si="194"/>
        <v>0</v>
      </c>
      <c r="GV98" s="47">
        <f t="shared" si="195"/>
        <v>0</v>
      </c>
      <c r="GW98" s="47">
        <f t="shared" si="196"/>
        <v>0</v>
      </c>
      <c r="GX98" s="47">
        <f t="shared" si="197"/>
        <v>0</v>
      </c>
      <c r="GY98" s="47">
        <f t="shared" si="198"/>
        <v>0</v>
      </c>
      <c r="GZ98" s="47">
        <f t="shared" si="199"/>
        <v>0</v>
      </c>
      <c r="HA98" s="47">
        <f t="shared" si="200"/>
        <v>0</v>
      </c>
      <c r="HB98" s="47">
        <f t="shared" si="201"/>
        <v>0</v>
      </c>
      <c r="HC98" s="47">
        <f t="shared" si="202"/>
        <v>0</v>
      </c>
      <c r="HD98" s="47">
        <f t="shared" si="203"/>
        <v>0</v>
      </c>
      <c r="HE98" s="48">
        <f t="shared" si="204"/>
        <v>0</v>
      </c>
      <c r="HF98" s="47">
        <f t="shared" si="205"/>
        <v>0</v>
      </c>
      <c r="HG98" s="47">
        <f t="shared" si="206"/>
        <v>0</v>
      </c>
      <c r="HH98" s="46">
        <f t="shared" si="207"/>
        <v>0</v>
      </c>
      <c r="HI98" s="47">
        <f t="shared" si="208"/>
        <v>0</v>
      </c>
      <c r="HJ98" s="47">
        <f t="shared" si="209"/>
        <v>0</v>
      </c>
      <c r="HK98" s="47">
        <f t="shared" si="210"/>
        <v>0</v>
      </c>
      <c r="HL98" s="47">
        <f t="shared" si="211"/>
        <v>0</v>
      </c>
      <c r="HM98" s="47">
        <f t="shared" si="212"/>
        <v>0</v>
      </c>
      <c r="HN98" s="47">
        <f t="shared" si="213"/>
        <v>0</v>
      </c>
      <c r="HO98" s="47">
        <f t="shared" si="214"/>
        <v>0</v>
      </c>
      <c r="HP98" s="47">
        <f t="shared" si="215"/>
        <v>0</v>
      </c>
      <c r="HQ98" s="47">
        <f t="shared" si="216"/>
        <v>0</v>
      </c>
      <c r="HR98" s="47">
        <f t="shared" si="217"/>
        <v>0</v>
      </c>
      <c r="HS98" s="47">
        <f t="shared" si="218"/>
        <v>0</v>
      </c>
      <c r="HT98" s="47">
        <f t="shared" si="219"/>
        <v>0</v>
      </c>
      <c r="HU98" s="47">
        <f t="shared" si="220"/>
        <v>0</v>
      </c>
      <c r="HV98" s="47">
        <f t="shared" si="221"/>
        <v>0</v>
      </c>
      <c r="HW98" s="47">
        <f t="shared" si="222"/>
        <v>0</v>
      </c>
      <c r="HX98" s="47">
        <f t="shared" si="223"/>
        <v>0</v>
      </c>
      <c r="HY98" s="47">
        <f t="shared" si="224"/>
        <v>0</v>
      </c>
      <c r="HZ98" s="47">
        <f t="shared" si="225"/>
        <v>0</v>
      </c>
      <c r="IA98" s="48">
        <f t="shared" si="226"/>
        <v>0</v>
      </c>
      <c r="IB98" s="47">
        <f t="shared" si="227"/>
        <v>0</v>
      </c>
      <c r="IC98" s="47">
        <f t="shared" si="228"/>
        <v>0</v>
      </c>
      <c r="ID98" s="46">
        <f t="shared" si="229"/>
        <v>0</v>
      </c>
      <c r="IE98" s="47">
        <f t="shared" si="230"/>
        <v>0</v>
      </c>
      <c r="IF98" s="47">
        <f t="shared" si="231"/>
        <v>0</v>
      </c>
      <c r="IG98" s="47">
        <f t="shared" si="232"/>
        <v>0</v>
      </c>
      <c r="IH98" s="47">
        <f t="shared" si="233"/>
        <v>0</v>
      </c>
      <c r="II98" s="47">
        <f t="shared" si="234"/>
        <v>0</v>
      </c>
      <c r="IJ98" s="47">
        <f t="shared" si="235"/>
        <v>0</v>
      </c>
      <c r="IK98" s="47">
        <f t="shared" si="236"/>
        <v>0</v>
      </c>
      <c r="IL98" s="47">
        <f t="shared" si="237"/>
        <v>0</v>
      </c>
      <c r="IM98" s="47">
        <f t="shared" si="238"/>
        <v>0</v>
      </c>
      <c r="IN98" s="47">
        <f t="shared" si="239"/>
        <v>0</v>
      </c>
      <c r="IO98" s="47">
        <f t="shared" si="240"/>
        <v>0</v>
      </c>
      <c r="IP98" s="47">
        <f t="shared" si="241"/>
        <v>0</v>
      </c>
      <c r="IQ98" s="47">
        <f t="shared" si="242"/>
        <v>0</v>
      </c>
      <c r="IR98" s="47">
        <f t="shared" si="243"/>
        <v>0</v>
      </c>
      <c r="IS98" s="47">
        <f t="shared" si="244"/>
        <v>0</v>
      </c>
      <c r="IT98" s="47">
        <f t="shared" si="245"/>
        <v>0</v>
      </c>
      <c r="IU98" s="47">
        <f t="shared" si="246"/>
        <v>0</v>
      </c>
      <c r="IV98" s="47">
        <f t="shared" si="247"/>
        <v>0</v>
      </c>
      <c r="IW98" s="48">
        <f t="shared" si="248"/>
        <v>0</v>
      </c>
      <c r="IX98" s="47">
        <f t="shared" si="249"/>
        <v>0</v>
      </c>
      <c r="IY98" s="47">
        <f t="shared" si="250"/>
        <v>0</v>
      </c>
      <c r="IZ98" s="46">
        <f t="shared" si="251"/>
        <v>0</v>
      </c>
      <c r="JA98" s="47">
        <f t="shared" si="252"/>
        <v>0</v>
      </c>
      <c r="JB98" s="47">
        <f t="shared" si="253"/>
        <v>0</v>
      </c>
      <c r="JC98" s="47">
        <f t="shared" si="254"/>
        <v>0</v>
      </c>
      <c r="JD98" s="47">
        <f t="shared" si="255"/>
        <v>0</v>
      </c>
      <c r="JE98" s="47">
        <f t="shared" si="256"/>
        <v>0</v>
      </c>
      <c r="JF98" s="47">
        <f t="shared" si="257"/>
        <v>0</v>
      </c>
      <c r="JG98" s="47">
        <f t="shared" si="258"/>
        <v>0</v>
      </c>
      <c r="JH98" s="47">
        <f t="shared" si="259"/>
        <v>0</v>
      </c>
      <c r="JI98" s="47">
        <f t="shared" si="260"/>
        <v>0</v>
      </c>
      <c r="JJ98" s="47">
        <f t="shared" si="261"/>
        <v>0</v>
      </c>
      <c r="JK98" s="47">
        <f t="shared" si="262"/>
        <v>0</v>
      </c>
      <c r="JL98" s="47">
        <f t="shared" si="263"/>
        <v>0</v>
      </c>
      <c r="JM98" s="47">
        <f t="shared" si="264"/>
        <v>0</v>
      </c>
      <c r="JN98" s="47">
        <f t="shared" si="265"/>
        <v>0</v>
      </c>
      <c r="JO98" s="47">
        <f t="shared" si="266"/>
        <v>0</v>
      </c>
      <c r="JP98" s="47">
        <f t="shared" si="267"/>
        <v>0</v>
      </c>
      <c r="JQ98" s="47">
        <f t="shared" si="268"/>
        <v>0</v>
      </c>
      <c r="JR98" s="47">
        <f t="shared" si="269"/>
        <v>0</v>
      </c>
      <c r="JS98" s="48">
        <f t="shared" si="270"/>
        <v>0</v>
      </c>
      <c r="JT98" s="46">
        <f t="shared" si="271"/>
        <v>0</v>
      </c>
      <c r="JU98" s="48">
        <f t="shared" si="272"/>
        <v>0</v>
      </c>
    </row>
    <row r="99" spans="1:281" x14ac:dyDescent="0.25">
      <c r="A99" s="152"/>
      <c r="B99" s="386"/>
      <c r="C99" s="608"/>
      <c r="D99" s="609"/>
      <c r="E99" s="609"/>
      <c r="F99" s="609"/>
      <c r="G99" s="610"/>
      <c r="H99" s="397"/>
      <c r="I99" s="397"/>
      <c r="J99" s="97"/>
      <c r="K99" s="122">
        <f t="shared" si="0"/>
        <v>0</v>
      </c>
      <c r="L99" s="313">
        <f t="shared" si="62"/>
        <v>0</v>
      </c>
      <c r="M99" s="46">
        <f t="shared" si="63"/>
        <v>0</v>
      </c>
      <c r="N99" s="90">
        <f t="shared" si="64"/>
        <v>0</v>
      </c>
      <c r="O99" s="90">
        <f t="shared" si="65"/>
        <v>0</v>
      </c>
      <c r="P99" s="90">
        <f t="shared" si="66"/>
        <v>0</v>
      </c>
      <c r="Q99" s="90">
        <f t="shared" si="67"/>
        <v>0</v>
      </c>
      <c r="R99" s="408">
        <f t="shared" si="68"/>
        <v>1</v>
      </c>
      <c r="S99" s="46">
        <f t="shared" si="3"/>
        <v>0</v>
      </c>
      <c r="T99" s="47">
        <f t="shared" si="4"/>
        <v>0</v>
      </c>
      <c r="U99" s="47">
        <f t="shared" si="5"/>
        <v>0</v>
      </c>
      <c r="V99" s="47">
        <f t="shared" si="6"/>
        <v>0</v>
      </c>
      <c r="W99" s="47">
        <f t="shared" si="7"/>
        <v>0</v>
      </c>
      <c r="X99" s="47">
        <f t="shared" si="8"/>
        <v>0</v>
      </c>
      <c r="Y99" s="47">
        <f t="shared" si="9"/>
        <v>0</v>
      </c>
      <c r="Z99" s="47">
        <f t="shared" si="10"/>
        <v>0</v>
      </c>
      <c r="AA99" s="47">
        <f t="shared" si="11"/>
        <v>0</v>
      </c>
      <c r="AB99" s="47">
        <f t="shared" si="12"/>
        <v>0</v>
      </c>
      <c r="AC99" s="47">
        <f t="shared" si="13"/>
        <v>0</v>
      </c>
      <c r="AD99" s="47">
        <f t="shared" si="14"/>
        <v>0</v>
      </c>
      <c r="AE99" s="47">
        <f t="shared" si="15"/>
        <v>0</v>
      </c>
      <c r="AF99" s="47">
        <f t="shared" si="16"/>
        <v>0</v>
      </c>
      <c r="AG99" s="47">
        <f t="shared" si="17"/>
        <v>0</v>
      </c>
      <c r="AH99" s="47">
        <f t="shared" si="18"/>
        <v>0</v>
      </c>
      <c r="AI99" s="47">
        <f t="shared" si="19"/>
        <v>0</v>
      </c>
      <c r="AJ99" s="47">
        <f t="shared" si="20"/>
        <v>0</v>
      </c>
      <c r="AK99" s="47">
        <f t="shared" si="21"/>
        <v>0</v>
      </c>
      <c r="AL99" s="48">
        <f t="shared" si="22"/>
        <v>0</v>
      </c>
      <c r="AM99" s="47">
        <f t="shared" si="69"/>
        <v>0</v>
      </c>
      <c r="AN99" s="47">
        <f t="shared" si="70"/>
        <v>0</v>
      </c>
      <c r="AO99" s="46">
        <f t="shared" si="23"/>
        <v>0</v>
      </c>
      <c r="AP99" s="47">
        <f t="shared" si="24"/>
        <v>0</v>
      </c>
      <c r="AQ99" s="47">
        <f t="shared" si="25"/>
        <v>0</v>
      </c>
      <c r="AR99" s="47">
        <f t="shared" si="26"/>
        <v>0</v>
      </c>
      <c r="AS99" s="47">
        <f t="shared" si="27"/>
        <v>0</v>
      </c>
      <c r="AT99" s="47">
        <f t="shared" si="28"/>
        <v>0</v>
      </c>
      <c r="AU99" s="47">
        <f t="shared" si="29"/>
        <v>0</v>
      </c>
      <c r="AV99" s="47">
        <f t="shared" si="30"/>
        <v>0</v>
      </c>
      <c r="AW99" s="47">
        <f t="shared" si="31"/>
        <v>0</v>
      </c>
      <c r="AX99" s="47">
        <f t="shared" si="32"/>
        <v>0</v>
      </c>
      <c r="AY99" s="47">
        <f t="shared" si="33"/>
        <v>0</v>
      </c>
      <c r="AZ99" s="47">
        <f t="shared" si="34"/>
        <v>0</v>
      </c>
      <c r="BA99" s="47">
        <f t="shared" si="35"/>
        <v>0</v>
      </c>
      <c r="BB99" s="47">
        <f t="shared" si="36"/>
        <v>0</v>
      </c>
      <c r="BC99" s="47">
        <f t="shared" si="37"/>
        <v>0</v>
      </c>
      <c r="BD99" s="47">
        <f t="shared" si="38"/>
        <v>0</v>
      </c>
      <c r="BE99" s="47">
        <f t="shared" si="39"/>
        <v>0</v>
      </c>
      <c r="BF99" s="47">
        <f t="shared" si="40"/>
        <v>0</v>
      </c>
      <c r="BG99" s="48">
        <f t="shared" si="41"/>
        <v>0</v>
      </c>
      <c r="BH99" s="47">
        <f t="shared" si="71"/>
        <v>0</v>
      </c>
      <c r="BI99" s="47">
        <f t="shared" si="72"/>
        <v>0</v>
      </c>
      <c r="BJ99" s="46">
        <f t="shared" si="42"/>
        <v>0</v>
      </c>
      <c r="BK99" s="47">
        <f t="shared" si="43"/>
        <v>0</v>
      </c>
      <c r="BL99" s="47">
        <f t="shared" si="44"/>
        <v>0</v>
      </c>
      <c r="BM99" s="47">
        <f t="shared" si="45"/>
        <v>0</v>
      </c>
      <c r="BN99" s="47">
        <f t="shared" si="46"/>
        <v>0</v>
      </c>
      <c r="BO99" s="47">
        <f t="shared" si="47"/>
        <v>0</v>
      </c>
      <c r="BP99" s="47">
        <f t="shared" si="48"/>
        <v>0</v>
      </c>
      <c r="BQ99" s="47">
        <f t="shared" si="49"/>
        <v>0</v>
      </c>
      <c r="BR99" s="47">
        <f t="shared" si="50"/>
        <v>0</v>
      </c>
      <c r="BS99" s="47">
        <f t="shared" si="51"/>
        <v>0</v>
      </c>
      <c r="BT99" s="47">
        <f t="shared" si="52"/>
        <v>0</v>
      </c>
      <c r="BU99" s="47">
        <f t="shared" si="53"/>
        <v>0</v>
      </c>
      <c r="BV99" s="47">
        <f t="shared" si="54"/>
        <v>0</v>
      </c>
      <c r="BW99" s="47">
        <f t="shared" si="55"/>
        <v>0</v>
      </c>
      <c r="BX99" s="47">
        <f t="shared" si="56"/>
        <v>0</v>
      </c>
      <c r="BY99" s="47">
        <f t="shared" si="57"/>
        <v>0</v>
      </c>
      <c r="BZ99" s="47">
        <f t="shared" si="58"/>
        <v>0</v>
      </c>
      <c r="CA99" s="47">
        <f t="shared" si="59"/>
        <v>0</v>
      </c>
      <c r="CB99" s="47">
        <f t="shared" si="60"/>
        <v>0</v>
      </c>
      <c r="CC99" s="48">
        <f t="shared" si="61"/>
        <v>0</v>
      </c>
      <c r="CD99" s="47">
        <f t="shared" si="73"/>
        <v>0</v>
      </c>
      <c r="CE99" s="47">
        <f t="shared" si="74"/>
        <v>0</v>
      </c>
      <c r="CF99" s="46">
        <f t="shared" si="75"/>
        <v>0</v>
      </c>
      <c r="CG99" s="47">
        <f t="shared" si="76"/>
        <v>0</v>
      </c>
      <c r="CH99" s="47">
        <f t="shared" si="77"/>
        <v>0</v>
      </c>
      <c r="CI99" s="47">
        <f t="shared" si="78"/>
        <v>0</v>
      </c>
      <c r="CJ99" s="47">
        <f t="shared" si="79"/>
        <v>0</v>
      </c>
      <c r="CK99" s="47">
        <f t="shared" si="80"/>
        <v>0</v>
      </c>
      <c r="CL99" s="47">
        <f t="shared" si="81"/>
        <v>0</v>
      </c>
      <c r="CM99" s="47">
        <f t="shared" si="82"/>
        <v>0</v>
      </c>
      <c r="CN99" s="47">
        <f t="shared" si="83"/>
        <v>0</v>
      </c>
      <c r="CO99" s="47">
        <f t="shared" si="84"/>
        <v>0</v>
      </c>
      <c r="CP99" s="47">
        <f t="shared" si="85"/>
        <v>0</v>
      </c>
      <c r="CQ99" s="47">
        <f t="shared" si="86"/>
        <v>0</v>
      </c>
      <c r="CR99" s="47">
        <f t="shared" si="87"/>
        <v>0</v>
      </c>
      <c r="CS99" s="47">
        <f t="shared" si="88"/>
        <v>0</v>
      </c>
      <c r="CT99" s="47">
        <f t="shared" si="89"/>
        <v>0</v>
      </c>
      <c r="CU99" s="47">
        <f t="shared" si="90"/>
        <v>0</v>
      </c>
      <c r="CV99" s="47">
        <f t="shared" si="91"/>
        <v>0</v>
      </c>
      <c r="CW99" s="47">
        <f t="shared" si="92"/>
        <v>0</v>
      </c>
      <c r="CX99" s="47">
        <f t="shared" si="93"/>
        <v>0</v>
      </c>
      <c r="CY99" s="48">
        <f t="shared" si="94"/>
        <v>0</v>
      </c>
      <c r="CZ99" s="47">
        <f t="shared" si="95"/>
        <v>0</v>
      </c>
      <c r="DA99" s="47">
        <f t="shared" si="96"/>
        <v>0</v>
      </c>
      <c r="DB99" s="46">
        <f t="shared" si="97"/>
        <v>0</v>
      </c>
      <c r="DC99" s="47">
        <f t="shared" si="98"/>
        <v>0</v>
      </c>
      <c r="DD99" s="47">
        <f t="shared" si="99"/>
        <v>0</v>
      </c>
      <c r="DE99" s="47">
        <f t="shared" si="100"/>
        <v>0</v>
      </c>
      <c r="DF99" s="47">
        <f t="shared" si="101"/>
        <v>0</v>
      </c>
      <c r="DG99" s="47">
        <f t="shared" si="102"/>
        <v>0</v>
      </c>
      <c r="DH99" s="47">
        <f t="shared" si="103"/>
        <v>0</v>
      </c>
      <c r="DI99" s="47">
        <f t="shared" si="104"/>
        <v>0</v>
      </c>
      <c r="DJ99" s="47">
        <f t="shared" si="105"/>
        <v>0</v>
      </c>
      <c r="DK99" s="47">
        <f t="shared" si="106"/>
        <v>0</v>
      </c>
      <c r="DL99" s="47">
        <f t="shared" si="107"/>
        <v>0</v>
      </c>
      <c r="DM99" s="47">
        <f t="shared" si="108"/>
        <v>0</v>
      </c>
      <c r="DN99" s="47">
        <f t="shared" si="109"/>
        <v>0</v>
      </c>
      <c r="DO99" s="47">
        <f t="shared" si="110"/>
        <v>0</v>
      </c>
      <c r="DP99" s="47">
        <f t="shared" si="111"/>
        <v>0</v>
      </c>
      <c r="DQ99" s="47">
        <f t="shared" si="112"/>
        <v>0</v>
      </c>
      <c r="DR99" s="47">
        <f t="shared" si="113"/>
        <v>0</v>
      </c>
      <c r="DS99" s="47">
        <f t="shared" si="114"/>
        <v>0</v>
      </c>
      <c r="DT99" s="47">
        <f t="shared" si="115"/>
        <v>0</v>
      </c>
      <c r="DU99" s="48">
        <f t="shared" si="116"/>
        <v>0</v>
      </c>
      <c r="DV99" s="47">
        <f t="shared" si="117"/>
        <v>0</v>
      </c>
      <c r="DW99" s="47">
        <f t="shared" si="118"/>
        <v>0</v>
      </c>
      <c r="DX99" s="46">
        <f t="shared" si="119"/>
        <v>0</v>
      </c>
      <c r="DY99" s="47">
        <f t="shared" si="120"/>
        <v>0</v>
      </c>
      <c r="DZ99" s="47">
        <f t="shared" si="121"/>
        <v>0</v>
      </c>
      <c r="EA99" s="47">
        <f t="shared" si="122"/>
        <v>0</v>
      </c>
      <c r="EB99" s="47">
        <f t="shared" si="123"/>
        <v>0</v>
      </c>
      <c r="EC99" s="47">
        <f t="shared" si="124"/>
        <v>0</v>
      </c>
      <c r="ED99" s="47">
        <f t="shared" si="125"/>
        <v>0</v>
      </c>
      <c r="EE99" s="47">
        <f t="shared" si="126"/>
        <v>0</v>
      </c>
      <c r="EF99" s="47">
        <f t="shared" si="127"/>
        <v>0</v>
      </c>
      <c r="EG99" s="47">
        <f t="shared" si="128"/>
        <v>0</v>
      </c>
      <c r="EH99" s="47">
        <f t="shared" si="129"/>
        <v>0</v>
      </c>
      <c r="EI99" s="47">
        <f t="shared" si="130"/>
        <v>0</v>
      </c>
      <c r="EJ99" s="47">
        <f t="shared" si="131"/>
        <v>0</v>
      </c>
      <c r="EK99" s="47">
        <f t="shared" si="132"/>
        <v>0</v>
      </c>
      <c r="EL99" s="47">
        <f t="shared" si="133"/>
        <v>0</v>
      </c>
      <c r="EM99" s="47">
        <f t="shared" si="134"/>
        <v>0</v>
      </c>
      <c r="EN99" s="47">
        <f t="shared" si="135"/>
        <v>0</v>
      </c>
      <c r="EO99" s="47">
        <f t="shared" si="136"/>
        <v>0</v>
      </c>
      <c r="EP99" s="47">
        <f t="shared" si="137"/>
        <v>0</v>
      </c>
      <c r="EQ99" s="48">
        <f t="shared" si="138"/>
        <v>0</v>
      </c>
      <c r="ER99" s="47">
        <f t="shared" si="139"/>
        <v>0</v>
      </c>
      <c r="ES99" s="47">
        <f t="shared" si="140"/>
        <v>0</v>
      </c>
      <c r="ET99" s="46">
        <f t="shared" si="141"/>
        <v>0</v>
      </c>
      <c r="EU99" s="47">
        <f t="shared" si="142"/>
        <v>0</v>
      </c>
      <c r="EV99" s="47">
        <f t="shared" si="143"/>
        <v>0</v>
      </c>
      <c r="EW99" s="47">
        <f t="shared" si="144"/>
        <v>0</v>
      </c>
      <c r="EX99" s="47">
        <f t="shared" si="145"/>
        <v>0</v>
      </c>
      <c r="EY99" s="47">
        <f t="shared" si="146"/>
        <v>0</v>
      </c>
      <c r="EZ99" s="47">
        <f t="shared" si="147"/>
        <v>0</v>
      </c>
      <c r="FA99" s="47">
        <f t="shared" si="148"/>
        <v>0</v>
      </c>
      <c r="FB99" s="47">
        <f t="shared" si="149"/>
        <v>0</v>
      </c>
      <c r="FC99" s="47">
        <f t="shared" si="150"/>
        <v>0</v>
      </c>
      <c r="FD99" s="47">
        <f t="shared" si="151"/>
        <v>0</v>
      </c>
      <c r="FE99" s="47">
        <f t="shared" si="152"/>
        <v>0</v>
      </c>
      <c r="FF99" s="47">
        <f t="shared" si="153"/>
        <v>0</v>
      </c>
      <c r="FG99" s="47">
        <f t="shared" si="154"/>
        <v>0</v>
      </c>
      <c r="FH99" s="47">
        <f t="shared" si="155"/>
        <v>0</v>
      </c>
      <c r="FI99" s="47">
        <f t="shared" si="156"/>
        <v>0</v>
      </c>
      <c r="FJ99" s="47">
        <f t="shared" si="157"/>
        <v>0</v>
      </c>
      <c r="FK99" s="47">
        <f t="shared" si="158"/>
        <v>0</v>
      </c>
      <c r="FL99" s="47">
        <f t="shared" si="159"/>
        <v>0</v>
      </c>
      <c r="FM99" s="48">
        <f t="shared" si="160"/>
        <v>0</v>
      </c>
      <c r="FN99" s="47">
        <f t="shared" si="161"/>
        <v>0</v>
      </c>
      <c r="FO99" s="47">
        <f t="shared" si="162"/>
        <v>0</v>
      </c>
      <c r="FP99" s="46">
        <f t="shared" si="163"/>
        <v>0</v>
      </c>
      <c r="FQ99" s="47">
        <f t="shared" si="164"/>
        <v>0</v>
      </c>
      <c r="FR99" s="47">
        <f t="shared" si="165"/>
        <v>0</v>
      </c>
      <c r="FS99" s="47">
        <f t="shared" si="166"/>
        <v>0</v>
      </c>
      <c r="FT99" s="47">
        <f t="shared" si="167"/>
        <v>0</v>
      </c>
      <c r="FU99" s="47">
        <f t="shared" si="168"/>
        <v>0</v>
      </c>
      <c r="FV99" s="47">
        <f t="shared" si="169"/>
        <v>0</v>
      </c>
      <c r="FW99" s="47">
        <f t="shared" si="170"/>
        <v>0</v>
      </c>
      <c r="FX99" s="47">
        <f t="shared" si="171"/>
        <v>0</v>
      </c>
      <c r="FY99" s="47">
        <f t="shared" si="172"/>
        <v>0</v>
      </c>
      <c r="FZ99" s="47">
        <f t="shared" si="173"/>
        <v>0</v>
      </c>
      <c r="GA99" s="47">
        <f t="shared" si="174"/>
        <v>0</v>
      </c>
      <c r="GB99" s="47">
        <f t="shared" si="175"/>
        <v>0</v>
      </c>
      <c r="GC99" s="47">
        <f t="shared" si="176"/>
        <v>0</v>
      </c>
      <c r="GD99" s="47">
        <f t="shared" si="177"/>
        <v>0</v>
      </c>
      <c r="GE99" s="47">
        <f t="shared" si="178"/>
        <v>0</v>
      </c>
      <c r="GF99" s="47">
        <f t="shared" si="179"/>
        <v>0</v>
      </c>
      <c r="GG99" s="47">
        <f t="shared" si="180"/>
        <v>0</v>
      </c>
      <c r="GH99" s="47">
        <f t="shared" si="181"/>
        <v>0</v>
      </c>
      <c r="GI99" s="48">
        <f t="shared" si="182"/>
        <v>0</v>
      </c>
      <c r="GJ99" s="47">
        <f t="shared" si="183"/>
        <v>0</v>
      </c>
      <c r="GK99" s="47">
        <f t="shared" si="184"/>
        <v>0</v>
      </c>
      <c r="GL99" s="46">
        <f t="shared" si="185"/>
        <v>0</v>
      </c>
      <c r="GM99" s="47">
        <f t="shared" si="186"/>
        <v>0</v>
      </c>
      <c r="GN99" s="47">
        <f t="shared" si="187"/>
        <v>0</v>
      </c>
      <c r="GO99" s="47">
        <f t="shared" si="188"/>
        <v>0</v>
      </c>
      <c r="GP99" s="47">
        <f t="shared" si="189"/>
        <v>0</v>
      </c>
      <c r="GQ99" s="47">
        <f t="shared" si="190"/>
        <v>0</v>
      </c>
      <c r="GR99" s="47">
        <f t="shared" si="191"/>
        <v>0</v>
      </c>
      <c r="GS99" s="47">
        <f t="shared" si="192"/>
        <v>0</v>
      </c>
      <c r="GT99" s="47">
        <f t="shared" si="193"/>
        <v>0</v>
      </c>
      <c r="GU99" s="47">
        <f t="shared" si="194"/>
        <v>0</v>
      </c>
      <c r="GV99" s="47">
        <f t="shared" si="195"/>
        <v>0</v>
      </c>
      <c r="GW99" s="47">
        <f t="shared" si="196"/>
        <v>0</v>
      </c>
      <c r="GX99" s="47">
        <f t="shared" si="197"/>
        <v>0</v>
      </c>
      <c r="GY99" s="47">
        <f t="shared" si="198"/>
        <v>0</v>
      </c>
      <c r="GZ99" s="47">
        <f t="shared" si="199"/>
        <v>0</v>
      </c>
      <c r="HA99" s="47">
        <f t="shared" si="200"/>
        <v>0</v>
      </c>
      <c r="HB99" s="47">
        <f t="shared" si="201"/>
        <v>0</v>
      </c>
      <c r="HC99" s="47">
        <f t="shared" si="202"/>
        <v>0</v>
      </c>
      <c r="HD99" s="47">
        <f t="shared" si="203"/>
        <v>0</v>
      </c>
      <c r="HE99" s="48">
        <f t="shared" si="204"/>
        <v>0</v>
      </c>
      <c r="HF99" s="47">
        <f t="shared" si="205"/>
        <v>0</v>
      </c>
      <c r="HG99" s="47">
        <f t="shared" si="206"/>
        <v>0</v>
      </c>
      <c r="HH99" s="46">
        <f t="shared" si="207"/>
        <v>0</v>
      </c>
      <c r="HI99" s="47">
        <f t="shared" si="208"/>
        <v>0</v>
      </c>
      <c r="HJ99" s="47">
        <f t="shared" si="209"/>
        <v>0</v>
      </c>
      <c r="HK99" s="47">
        <f t="shared" si="210"/>
        <v>0</v>
      </c>
      <c r="HL99" s="47">
        <f t="shared" si="211"/>
        <v>0</v>
      </c>
      <c r="HM99" s="47">
        <f t="shared" si="212"/>
        <v>0</v>
      </c>
      <c r="HN99" s="47">
        <f t="shared" si="213"/>
        <v>0</v>
      </c>
      <c r="HO99" s="47">
        <f t="shared" si="214"/>
        <v>0</v>
      </c>
      <c r="HP99" s="47">
        <f t="shared" si="215"/>
        <v>0</v>
      </c>
      <c r="HQ99" s="47">
        <f t="shared" si="216"/>
        <v>0</v>
      </c>
      <c r="HR99" s="47">
        <f t="shared" si="217"/>
        <v>0</v>
      </c>
      <c r="HS99" s="47">
        <f t="shared" si="218"/>
        <v>0</v>
      </c>
      <c r="HT99" s="47">
        <f t="shared" si="219"/>
        <v>0</v>
      </c>
      <c r="HU99" s="47">
        <f t="shared" si="220"/>
        <v>0</v>
      </c>
      <c r="HV99" s="47">
        <f t="shared" si="221"/>
        <v>0</v>
      </c>
      <c r="HW99" s="47">
        <f t="shared" si="222"/>
        <v>0</v>
      </c>
      <c r="HX99" s="47">
        <f t="shared" si="223"/>
        <v>0</v>
      </c>
      <c r="HY99" s="47">
        <f t="shared" si="224"/>
        <v>0</v>
      </c>
      <c r="HZ99" s="47">
        <f t="shared" si="225"/>
        <v>0</v>
      </c>
      <c r="IA99" s="48">
        <f t="shared" si="226"/>
        <v>0</v>
      </c>
      <c r="IB99" s="47">
        <f t="shared" si="227"/>
        <v>0</v>
      </c>
      <c r="IC99" s="47">
        <f t="shared" si="228"/>
        <v>0</v>
      </c>
      <c r="ID99" s="46">
        <f t="shared" si="229"/>
        <v>0</v>
      </c>
      <c r="IE99" s="47">
        <f t="shared" si="230"/>
        <v>0</v>
      </c>
      <c r="IF99" s="47">
        <f t="shared" si="231"/>
        <v>0</v>
      </c>
      <c r="IG99" s="47">
        <f t="shared" si="232"/>
        <v>0</v>
      </c>
      <c r="IH99" s="47">
        <f t="shared" si="233"/>
        <v>0</v>
      </c>
      <c r="II99" s="47">
        <f t="shared" si="234"/>
        <v>0</v>
      </c>
      <c r="IJ99" s="47">
        <f t="shared" si="235"/>
        <v>0</v>
      </c>
      <c r="IK99" s="47">
        <f t="shared" si="236"/>
        <v>0</v>
      </c>
      <c r="IL99" s="47">
        <f t="shared" si="237"/>
        <v>0</v>
      </c>
      <c r="IM99" s="47">
        <f t="shared" si="238"/>
        <v>0</v>
      </c>
      <c r="IN99" s="47">
        <f t="shared" si="239"/>
        <v>0</v>
      </c>
      <c r="IO99" s="47">
        <f t="shared" si="240"/>
        <v>0</v>
      </c>
      <c r="IP99" s="47">
        <f t="shared" si="241"/>
        <v>0</v>
      </c>
      <c r="IQ99" s="47">
        <f t="shared" si="242"/>
        <v>0</v>
      </c>
      <c r="IR99" s="47">
        <f t="shared" si="243"/>
        <v>0</v>
      </c>
      <c r="IS99" s="47">
        <f t="shared" si="244"/>
        <v>0</v>
      </c>
      <c r="IT99" s="47">
        <f t="shared" si="245"/>
        <v>0</v>
      </c>
      <c r="IU99" s="47">
        <f t="shared" si="246"/>
        <v>0</v>
      </c>
      <c r="IV99" s="47">
        <f t="shared" si="247"/>
        <v>0</v>
      </c>
      <c r="IW99" s="48">
        <f t="shared" si="248"/>
        <v>0</v>
      </c>
      <c r="IX99" s="47">
        <f t="shared" si="249"/>
        <v>0</v>
      </c>
      <c r="IY99" s="47">
        <f t="shared" si="250"/>
        <v>0</v>
      </c>
      <c r="IZ99" s="46">
        <f t="shared" si="251"/>
        <v>0</v>
      </c>
      <c r="JA99" s="47">
        <f t="shared" si="252"/>
        <v>0</v>
      </c>
      <c r="JB99" s="47">
        <f t="shared" si="253"/>
        <v>0</v>
      </c>
      <c r="JC99" s="47">
        <f t="shared" si="254"/>
        <v>0</v>
      </c>
      <c r="JD99" s="47">
        <f t="shared" si="255"/>
        <v>0</v>
      </c>
      <c r="JE99" s="47">
        <f t="shared" si="256"/>
        <v>0</v>
      </c>
      <c r="JF99" s="47">
        <f t="shared" si="257"/>
        <v>0</v>
      </c>
      <c r="JG99" s="47">
        <f t="shared" si="258"/>
        <v>0</v>
      </c>
      <c r="JH99" s="47">
        <f t="shared" si="259"/>
        <v>0</v>
      </c>
      <c r="JI99" s="47">
        <f t="shared" si="260"/>
        <v>0</v>
      </c>
      <c r="JJ99" s="47">
        <f t="shared" si="261"/>
        <v>0</v>
      </c>
      <c r="JK99" s="47">
        <f t="shared" si="262"/>
        <v>0</v>
      </c>
      <c r="JL99" s="47">
        <f t="shared" si="263"/>
        <v>0</v>
      </c>
      <c r="JM99" s="47">
        <f t="shared" si="264"/>
        <v>0</v>
      </c>
      <c r="JN99" s="47">
        <f t="shared" si="265"/>
        <v>0</v>
      </c>
      <c r="JO99" s="47">
        <f t="shared" si="266"/>
        <v>0</v>
      </c>
      <c r="JP99" s="47">
        <f t="shared" si="267"/>
        <v>0</v>
      </c>
      <c r="JQ99" s="47">
        <f t="shared" si="268"/>
        <v>0</v>
      </c>
      <c r="JR99" s="47">
        <f t="shared" si="269"/>
        <v>0</v>
      </c>
      <c r="JS99" s="48">
        <f t="shared" si="270"/>
        <v>0</v>
      </c>
      <c r="JT99" s="46">
        <f t="shared" si="271"/>
        <v>0</v>
      </c>
      <c r="JU99" s="48">
        <f t="shared" si="272"/>
        <v>0</v>
      </c>
    </row>
    <row r="100" spans="1:281" x14ac:dyDescent="0.25">
      <c r="A100" s="152"/>
      <c r="B100" s="386"/>
      <c r="C100" s="608"/>
      <c r="D100" s="609"/>
      <c r="E100" s="609"/>
      <c r="F100" s="609"/>
      <c r="G100" s="610"/>
      <c r="H100" s="397"/>
      <c r="I100" s="397"/>
      <c r="J100" s="97"/>
      <c r="K100" s="122">
        <f t="shared" si="0"/>
        <v>0</v>
      </c>
      <c r="L100" s="313">
        <f t="shared" si="62"/>
        <v>0</v>
      </c>
      <c r="M100" s="46">
        <f t="shared" si="63"/>
        <v>0</v>
      </c>
      <c r="N100" s="90">
        <f t="shared" si="64"/>
        <v>0</v>
      </c>
      <c r="O100" s="90">
        <f t="shared" si="65"/>
        <v>0</v>
      </c>
      <c r="P100" s="90">
        <f t="shared" si="66"/>
        <v>0</v>
      </c>
      <c r="Q100" s="90">
        <f t="shared" si="67"/>
        <v>0</v>
      </c>
      <c r="R100" s="408">
        <f t="shared" si="68"/>
        <v>1</v>
      </c>
      <c r="S100" s="46">
        <f t="shared" si="3"/>
        <v>0</v>
      </c>
      <c r="T100" s="47">
        <f t="shared" si="4"/>
        <v>0</v>
      </c>
      <c r="U100" s="47">
        <f t="shared" si="5"/>
        <v>0</v>
      </c>
      <c r="V100" s="47">
        <f t="shared" si="6"/>
        <v>0</v>
      </c>
      <c r="W100" s="47">
        <f t="shared" si="7"/>
        <v>0</v>
      </c>
      <c r="X100" s="47">
        <f t="shared" si="8"/>
        <v>0</v>
      </c>
      <c r="Y100" s="47">
        <f t="shared" si="9"/>
        <v>0</v>
      </c>
      <c r="Z100" s="47">
        <f t="shared" si="10"/>
        <v>0</v>
      </c>
      <c r="AA100" s="47">
        <f t="shared" si="11"/>
        <v>0</v>
      </c>
      <c r="AB100" s="47">
        <f t="shared" si="12"/>
        <v>0</v>
      </c>
      <c r="AC100" s="47">
        <f t="shared" si="13"/>
        <v>0</v>
      </c>
      <c r="AD100" s="47">
        <f t="shared" si="14"/>
        <v>0</v>
      </c>
      <c r="AE100" s="47">
        <f t="shared" si="15"/>
        <v>0</v>
      </c>
      <c r="AF100" s="47">
        <f t="shared" si="16"/>
        <v>0</v>
      </c>
      <c r="AG100" s="47">
        <f t="shared" si="17"/>
        <v>0</v>
      </c>
      <c r="AH100" s="47">
        <f t="shared" si="18"/>
        <v>0</v>
      </c>
      <c r="AI100" s="47">
        <f t="shared" si="19"/>
        <v>0</v>
      </c>
      <c r="AJ100" s="47">
        <f t="shared" si="20"/>
        <v>0</v>
      </c>
      <c r="AK100" s="47">
        <f t="shared" si="21"/>
        <v>0</v>
      </c>
      <c r="AL100" s="48">
        <f t="shared" si="22"/>
        <v>0</v>
      </c>
      <c r="AM100" s="47">
        <f t="shared" si="69"/>
        <v>0</v>
      </c>
      <c r="AN100" s="47">
        <f t="shared" si="70"/>
        <v>0</v>
      </c>
      <c r="AO100" s="46">
        <f t="shared" si="23"/>
        <v>0</v>
      </c>
      <c r="AP100" s="47">
        <f t="shared" si="24"/>
        <v>0</v>
      </c>
      <c r="AQ100" s="47">
        <f t="shared" si="25"/>
        <v>0</v>
      </c>
      <c r="AR100" s="47">
        <f t="shared" si="26"/>
        <v>0</v>
      </c>
      <c r="AS100" s="47">
        <f t="shared" si="27"/>
        <v>0</v>
      </c>
      <c r="AT100" s="47">
        <f t="shared" si="28"/>
        <v>0</v>
      </c>
      <c r="AU100" s="47">
        <f t="shared" si="29"/>
        <v>0</v>
      </c>
      <c r="AV100" s="47">
        <f t="shared" si="30"/>
        <v>0</v>
      </c>
      <c r="AW100" s="47">
        <f t="shared" si="31"/>
        <v>0</v>
      </c>
      <c r="AX100" s="47">
        <f t="shared" si="32"/>
        <v>0</v>
      </c>
      <c r="AY100" s="47">
        <f t="shared" si="33"/>
        <v>0</v>
      </c>
      <c r="AZ100" s="47">
        <f t="shared" si="34"/>
        <v>0</v>
      </c>
      <c r="BA100" s="47">
        <f t="shared" si="35"/>
        <v>0</v>
      </c>
      <c r="BB100" s="47">
        <f t="shared" si="36"/>
        <v>0</v>
      </c>
      <c r="BC100" s="47">
        <f t="shared" si="37"/>
        <v>0</v>
      </c>
      <c r="BD100" s="47">
        <f t="shared" si="38"/>
        <v>0</v>
      </c>
      <c r="BE100" s="47">
        <f t="shared" si="39"/>
        <v>0</v>
      </c>
      <c r="BF100" s="47">
        <f t="shared" si="40"/>
        <v>0</v>
      </c>
      <c r="BG100" s="48">
        <f t="shared" si="41"/>
        <v>0</v>
      </c>
      <c r="BH100" s="47">
        <f t="shared" si="71"/>
        <v>0</v>
      </c>
      <c r="BI100" s="47">
        <f t="shared" si="72"/>
        <v>0</v>
      </c>
      <c r="BJ100" s="46">
        <f t="shared" si="42"/>
        <v>0</v>
      </c>
      <c r="BK100" s="47">
        <f t="shared" si="43"/>
        <v>0</v>
      </c>
      <c r="BL100" s="47">
        <f t="shared" si="44"/>
        <v>0</v>
      </c>
      <c r="BM100" s="47">
        <f t="shared" si="45"/>
        <v>0</v>
      </c>
      <c r="BN100" s="47">
        <f t="shared" si="46"/>
        <v>0</v>
      </c>
      <c r="BO100" s="47">
        <f t="shared" si="47"/>
        <v>0</v>
      </c>
      <c r="BP100" s="47">
        <f t="shared" si="48"/>
        <v>0</v>
      </c>
      <c r="BQ100" s="47">
        <f t="shared" si="49"/>
        <v>0</v>
      </c>
      <c r="BR100" s="47">
        <f t="shared" si="50"/>
        <v>0</v>
      </c>
      <c r="BS100" s="47">
        <f t="shared" si="51"/>
        <v>0</v>
      </c>
      <c r="BT100" s="47">
        <f t="shared" si="52"/>
        <v>0</v>
      </c>
      <c r="BU100" s="47">
        <f t="shared" si="53"/>
        <v>0</v>
      </c>
      <c r="BV100" s="47">
        <f t="shared" si="54"/>
        <v>0</v>
      </c>
      <c r="BW100" s="47">
        <f t="shared" si="55"/>
        <v>0</v>
      </c>
      <c r="BX100" s="47">
        <f t="shared" si="56"/>
        <v>0</v>
      </c>
      <c r="BY100" s="47">
        <f t="shared" si="57"/>
        <v>0</v>
      </c>
      <c r="BZ100" s="47">
        <f t="shared" si="58"/>
        <v>0</v>
      </c>
      <c r="CA100" s="47">
        <f t="shared" si="59"/>
        <v>0</v>
      </c>
      <c r="CB100" s="47">
        <f t="shared" si="60"/>
        <v>0</v>
      </c>
      <c r="CC100" s="48">
        <f t="shared" si="61"/>
        <v>0</v>
      </c>
      <c r="CD100" s="47">
        <f t="shared" si="73"/>
        <v>0</v>
      </c>
      <c r="CE100" s="47">
        <f t="shared" si="74"/>
        <v>0</v>
      </c>
      <c r="CF100" s="46">
        <f t="shared" si="75"/>
        <v>0</v>
      </c>
      <c r="CG100" s="47">
        <f t="shared" si="76"/>
        <v>0</v>
      </c>
      <c r="CH100" s="47">
        <f t="shared" si="77"/>
        <v>0</v>
      </c>
      <c r="CI100" s="47">
        <f t="shared" si="78"/>
        <v>0</v>
      </c>
      <c r="CJ100" s="47">
        <f t="shared" si="79"/>
        <v>0</v>
      </c>
      <c r="CK100" s="47">
        <f t="shared" si="80"/>
        <v>0</v>
      </c>
      <c r="CL100" s="47">
        <f t="shared" si="81"/>
        <v>0</v>
      </c>
      <c r="CM100" s="47">
        <f t="shared" si="82"/>
        <v>0</v>
      </c>
      <c r="CN100" s="47">
        <f t="shared" si="83"/>
        <v>0</v>
      </c>
      <c r="CO100" s="47">
        <f t="shared" si="84"/>
        <v>0</v>
      </c>
      <c r="CP100" s="47">
        <f t="shared" si="85"/>
        <v>0</v>
      </c>
      <c r="CQ100" s="47">
        <f t="shared" si="86"/>
        <v>0</v>
      </c>
      <c r="CR100" s="47">
        <f t="shared" si="87"/>
        <v>0</v>
      </c>
      <c r="CS100" s="47">
        <f t="shared" si="88"/>
        <v>0</v>
      </c>
      <c r="CT100" s="47">
        <f t="shared" si="89"/>
        <v>0</v>
      </c>
      <c r="CU100" s="47">
        <f t="shared" si="90"/>
        <v>0</v>
      </c>
      <c r="CV100" s="47">
        <f t="shared" si="91"/>
        <v>0</v>
      </c>
      <c r="CW100" s="47">
        <f t="shared" si="92"/>
        <v>0</v>
      </c>
      <c r="CX100" s="47">
        <f t="shared" si="93"/>
        <v>0</v>
      </c>
      <c r="CY100" s="48">
        <f t="shared" si="94"/>
        <v>0</v>
      </c>
      <c r="CZ100" s="47">
        <f t="shared" si="95"/>
        <v>0</v>
      </c>
      <c r="DA100" s="47">
        <f t="shared" si="96"/>
        <v>0</v>
      </c>
      <c r="DB100" s="46">
        <f t="shared" si="97"/>
        <v>0</v>
      </c>
      <c r="DC100" s="47">
        <f t="shared" si="98"/>
        <v>0</v>
      </c>
      <c r="DD100" s="47">
        <f t="shared" si="99"/>
        <v>0</v>
      </c>
      <c r="DE100" s="47">
        <f t="shared" si="100"/>
        <v>0</v>
      </c>
      <c r="DF100" s="47">
        <f t="shared" si="101"/>
        <v>0</v>
      </c>
      <c r="DG100" s="47">
        <f t="shared" si="102"/>
        <v>0</v>
      </c>
      <c r="DH100" s="47">
        <f t="shared" si="103"/>
        <v>0</v>
      </c>
      <c r="DI100" s="47">
        <f t="shared" si="104"/>
        <v>0</v>
      </c>
      <c r="DJ100" s="47">
        <f t="shared" si="105"/>
        <v>0</v>
      </c>
      <c r="DK100" s="47">
        <f t="shared" si="106"/>
        <v>0</v>
      </c>
      <c r="DL100" s="47">
        <f t="shared" si="107"/>
        <v>0</v>
      </c>
      <c r="DM100" s="47">
        <f t="shared" si="108"/>
        <v>0</v>
      </c>
      <c r="DN100" s="47">
        <f t="shared" si="109"/>
        <v>0</v>
      </c>
      <c r="DO100" s="47">
        <f t="shared" si="110"/>
        <v>0</v>
      </c>
      <c r="DP100" s="47">
        <f t="shared" si="111"/>
        <v>0</v>
      </c>
      <c r="DQ100" s="47">
        <f t="shared" si="112"/>
        <v>0</v>
      </c>
      <c r="DR100" s="47">
        <f t="shared" si="113"/>
        <v>0</v>
      </c>
      <c r="DS100" s="47">
        <f t="shared" si="114"/>
        <v>0</v>
      </c>
      <c r="DT100" s="47">
        <f t="shared" si="115"/>
        <v>0</v>
      </c>
      <c r="DU100" s="48">
        <f t="shared" si="116"/>
        <v>0</v>
      </c>
      <c r="DV100" s="47">
        <f t="shared" si="117"/>
        <v>0</v>
      </c>
      <c r="DW100" s="47">
        <f t="shared" si="118"/>
        <v>0</v>
      </c>
      <c r="DX100" s="46">
        <f t="shared" si="119"/>
        <v>0</v>
      </c>
      <c r="DY100" s="47">
        <f t="shared" si="120"/>
        <v>0</v>
      </c>
      <c r="DZ100" s="47">
        <f t="shared" si="121"/>
        <v>0</v>
      </c>
      <c r="EA100" s="47">
        <f t="shared" si="122"/>
        <v>0</v>
      </c>
      <c r="EB100" s="47">
        <f t="shared" si="123"/>
        <v>0</v>
      </c>
      <c r="EC100" s="47">
        <f t="shared" si="124"/>
        <v>0</v>
      </c>
      <c r="ED100" s="47">
        <f t="shared" si="125"/>
        <v>0</v>
      </c>
      <c r="EE100" s="47">
        <f t="shared" si="126"/>
        <v>0</v>
      </c>
      <c r="EF100" s="47">
        <f t="shared" si="127"/>
        <v>0</v>
      </c>
      <c r="EG100" s="47">
        <f t="shared" si="128"/>
        <v>0</v>
      </c>
      <c r="EH100" s="47">
        <f t="shared" si="129"/>
        <v>0</v>
      </c>
      <c r="EI100" s="47">
        <f t="shared" si="130"/>
        <v>0</v>
      </c>
      <c r="EJ100" s="47">
        <f t="shared" si="131"/>
        <v>0</v>
      </c>
      <c r="EK100" s="47">
        <f t="shared" si="132"/>
        <v>0</v>
      </c>
      <c r="EL100" s="47">
        <f t="shared" si="133"/>
        <v>0</v>
      </c>
      <c r="EM100" s="47">
        <f t="shared" si="134"/>
        <v>0</v>
      </c>
      <c r="EN100" s="47">
        <f t="shared" si="135"/>
        <v>0</v>
      </c>
      <c r="EO100" s="47">
        <f t="shared" si="136"/>
        <v>0</v>
      </c>
      <c r="EP100" s="47">
        <f t="shared" si="137"/>
        <v>0</v>
      </c>
      <c r="EQ100" s="48">
        <f t="shared" si="138"/>
        <v>0</v>
      </c>
      <c r="ER100" s="47">
        <f t="shared" si="139"/>
        <v>0</v>
      </c>
      <c r="ES100" s="47">
        <f t="shared" si="140"/>
        <v>0</v>
      </c>
      <c r="ET100" s="46">
        <f t="shared" si="141"/>
        <v>0</v>
      </c>
      <c r="EU100" s="47">
        <f t="shared" si="142"/>
        <v>0</v>
      </c>
      <c r="EV100" s="47">
        <f t="shared" si="143"/>
        <v>0</v>
      </c>
      <c r="EW100" s="47">
        <f t="shared" si="144"/>
        <v>0</v>
      </c>
      <c r="EX100" s="47">
        <f t="shared" si="145"/>
        <v>0</v>
      </c>
      <c r="EY100" s="47">
        <f t="shared" si="146"/>
        <v>0</v>
      </c>
      <c r="EZ100" s="47">
        <f t="shared" si="147"/>
        <v>0</v>
      </c>
      <c r="FA100" s="47">
        <f t="shared" si="148"/>
        <v>0</v>
      </c>
      <c r="FB100" s="47">
        <f t="shared" si="149"/>
        <v>0</v>
      </c>
      <c r="FC100" s="47">
        <f t="shared" si="150"/>
        <v>0</v>
      </c>
      <c r="FD100" s="47">
        <f t="shared" si="151"/>
        <v>0</v>
      </c>
      <c r="FE100" s="47">
        <f t="shared" si="152"/>
        <v>0</v>
      </c>
      <c r="FF100" s="47">
        <f t="shared" si="153"/>
        <v>0</v>
      </c>
      <c r="FG100" s="47">
        <f t="shared" si="154"/>
        <v>0</v>
      </c>
      <c r="FH100" s="47">
        <f t="shared" si="155"/>
        <v>0</v>
      </c>
      <c r="FI100" s="47">
        <f t="shared" si="156"/>
        <v>0</v>
      </c>
      <c r="FJ100" s="47">
        <f t="shared" si="157"/>
        <v>0</v>
      </c>
      <c r="FK100" s="47">
        <f t="shared" si="158"/>
        <v>0</v>
      </c>
      <c r="FL100" s="47">
        <f t="shared" si="159"/>
        <v>0</v>
      </c>
      <c r="FM100" s="48">
        <f t="shared" si="160"/>
        <v>0</v>
      </c>
      <c r="FN100" s="47">
        <f t="shared" si="161"/>
        <v>0</v>
      </c>
      <c r="FO100" s="47">
        <f t="shared" si="162"/>
        <v>0</v>
      </c>
      <c r="FP100" s="46">
        <f t="shared" si="163"/>
        <v>0</v>
      </c>
      <c r="FQ100" s="47">
        <f t="shared" si="164"/>
        <v>0</v>
      </c>
      <c r="FR100" s="47">
        <f t="shared" si="165"/>
        <v>0</v>
      </c>
      <c r="FS100" s="47">
        <f t="shared" si="166"/>
        <v>0</v>
      </c>
      <c r="FT100" s="47">
        <f t="shared" si="167"/>
        <v>0</v>
      </c>
      <c r="FU100" s="47">
        <f t="shared" si="168"/>
        <v>0</v>
      </c>
      <c r="FV100" s="47">
        <f t="shared" si="169"/>
        <v>0</v>
      </c>
      <c r="FW100" s="47">
        <f t="shared" si="170"/>
        <v>0</v>
      </c>
      <c r="FX100" s="47">
        <f t="shared" si="171"/>
        <v>0</v>
      </c>
      <c r="FY100" s="47">
        <f t="shared" si="172"/>
        <v>0</v>
      </c>
      <c r="FZ100" s="47">
        <f t="shared" si="173"/>
        <v>0</v>
      </c>
      <c r="GA100" s="47">
        <f t="shared" si="174"/>
        <v>0</v>
      </c>
      <c r="GB100" s="47">
        <f t="shared" si="175"/>
        <v>0</v>
      </c>
      <c r="GC100" s="47">
        <f t="shared" si="176"/>
        <v>0</v>
      </c>
      <c r="GD100" s="47">
        <f t="shared" si="177"/>
        <v>0</v>
      </c>
      <c r="GE100" s="47">
        <f t="shared" si="178"/>
        <v>0</v>
      </c>
      <c r="GF100" s="47">
        <f t="shared" si="179"/>
        <v>0</v>
      </c>
      <c r="GG100" s="47">
        <f t="shared" si="180"/>
        <v>0</v>
      </c>
      <c r="GH100" s="47">
        <f t="shared" si="181"/>
        <v>0</v>
      </c>
      <c r="GI100" s="48">
        <f t="shared" si="182"/>
        <v>0</v>
      </c>
      <c r="GJ100" s="47">
        <f t="shared" si="183"/>
        <v>0</v>
      </c>
      <c r="GK100" s="47">
        <f t="shared" si="184"/>
        <v>0</v>
      </c>
      <c r="GL100" s="46">
        <f t="shared" si="185"/>
        <v>0</v>
      </c>
      <c r="GM100" s="47">
        <f t="shared" si="186"/>
        <v>0</v>
      </c>
      <c r="GN100" s="47">
        <f t="shared" si="187"/>
        <v>0</v>
      </c>
      <c r="GO100" s="47">
        <f t="shared" si="188"/>
        <v>0</v>
      </c>
      <c r="GP100" s="47">
        <f t="shared" si="189"/>
        <v>0</v>
      </c>
      <c r="GQ100" s="47">
        <f t="shared" si="190"/>
        <v>0</v>
      </c>
      <c r="GR100" s="47">
        <f t="shared" si="191"/>
        <v>0</v>
      </c>
      <c r="GS100" s="47">
        <f t="shared" si="192"/>
        <v>0</v>
      </c>
      <c r="GT100" s="47">
        <f t="shared" si="193"/>
        <v>0</v>
      </c>
      <c r="GU100" s="47">
        <f t="shared" si="194"/>
        <v>0</v>
      </c>
      <c r="GV100" s="47">
        <f t="shared" si="195"/>
        <v>0</v>
      </c>
      <c r="GW100" s="47">
        <f t="shared" si="196"/>
        <v>0</v>
      </c>
      <c r="GX100" s="47">
        <f t="shared" si="197"/>
        <v>0</v>
      </c>
      <c r="GY100" s="47">
        <f t="shared" si="198"/>
        <v>0</v>
      </c>
      <c r="GZ100" s="47">
        <f t="shared" si="199"/>
        <v>0</v>
      </c>
      <c r="HA100" s="47">
        <f t="shared" si="200"/>
        <v>0</v>
      </c>
      <c r="HB100" s="47">
        <f t="shared" si="201"/>
        <v>0</v>
      </c>
      <c r="HC100" s="47">
        <f t="shared" si="202"/>
        <v>0</v>
      </c>
      <c r="HD100" s="47">
        <f t="shared" si="203"/>
        <v>0</v>
      </c>
      <c r="HE100" s="48">
        <f t="shared" si="204"/>
        <v>0</v>
      </c>
      <c r="HF100" s="47">
        <f t="shared" si="205"/>
        <v>0</v>
      </c>
      <c r="HG100" s="47">
        <f t="shared" si="206"/>
        <v>0</v>
      </c>
      <c r="HH100" s="46">
        <f t="shared" si="207"/>
        <v>0</v>
      </c>
      <c r="HI100" s="47">
        <f t="shared" si="208"/>
        <v>0</v>
      </c>
      <c r="HJ100" s="47">
        <f t="shared" si="209"/>
        <v>0</v>
      </c>
      <c r="HK100" s="47">
        <f t="shared" si="210"/>
        <v>0</v>
      </c>
      <c r="HL100" s="47">
        <f t="shared" si="211"/>
        <v>0</v>
      </c>
      <c r="HM100" s="47">
        <f t="shared" si="212"/>
        <v>0</v>
      </c>
      <c r="HN100" s="47">
        <f t="shared" si="213"/>
        <v>0</v>
      </c>
      <c r="HO100" s="47">
        <f t="shared" si="214"/>
        <v>0</v>
      </c>
      <c r="HP100" s="47">
        <f t="shared" si="215"/>
        <v>0</v>
      </c>
      <c r="HQ100" s="47">
        <f t="shared" si="216"/>
        <v>0</v>
      </c>
      <c r="HR100" s="47">
        <f t="shared" si="217"/>
        <v>0</v>
      </c>
      <c r="HS100" s="47">
        <f t="shared" si="218"/>
        <v>0</v>
      </c>
      <c r="HT100" s="47">
        <f t="shared" si="219"/>
        <v>0</v>
      </c>
      <c r="HU100" s="47">
        <f t="shared" si="220"/>
        <v>0</v>
      </c>
      <c r="HV100" s="47">
        <f t="shared" si="221"/>
        <v>0</v>
      </c>
      <c r="HW100" s="47">
        <f t="shared" si="222"/>
        <v>0</v>
      </c>
      <c r="HX100" s="47">
        <f t="shared" si="223"/>
        <v>0</v>
      </c>
      <c r="HY100" s="47">
        <f t="shared" si="224"/>
        <v>0</v>
      </c>
      <c r="HZ100" s="47">
        <f t="shared" si="225"/>
        <v>0</v>
      </c>
      <c r="IA100" s="48">
        <f t="shared" si="226"/>
        <v>0</v>
      </c>
      <c r="IB100" s="47">
        <f t="shared" si="227"/>
        <v>0</v>
      </c>
      <c r="IC100" s="47">
        <f t="shared" si="228"/>
        <v>0</v>
      </c>
      <c r="ID100" s="46">
        <f t="shared" si="229"/>
        <v>0</v>
      </c>
      <c r="IE100" s="47">
        <f t="shared" si="230"/>
        <v>0</v>
      </c>
      <c r="IF100" s="47">
        <f t="shared" si="231"/>
        <v>0</v>
      </c>
      <c r="IG100" s="47">
        <f t="shared" si="232"/>
        <v>0</v>
      </c>
      <c r="IH100" s="47">
        <f t="shared" si="233"/>
        <v>0</v>
      </c>
      <c r="II100" s="47">
        <f t="shared" si="234"/>
        <v>0</v>
      </c>
      <c r="IJ100" s="47">
        <f t="shared" si="235"/>
        <v>0</v>
      </c>
      <c r="IK100" s="47">
        <f t="shared" si="236"/>
        <v>0</v>
      </c>
      <c r="IL100" s="47">
        <f t="shared" si="237"/>
        <v>0</v>
      </c>
      <c r="IM100" s="47">
        <f t="shared" si="238"/>
        <v>0</v>
      </c>
      <c r="IN100" s="47">
        <f t="shared" si="239"/>
        <v>0</v>
      </c>
      <c r="IO100" s="47">
        <f t="shared" si="240"/>
        <v>0</v>
      </c>
      <c r="IP100" s="47">
        <f t="shared" si="241"/>
        <v>0</v>
      </c>
      <c r="IQ100" s="47">
        <f t="shared" si="242"/>
        <v>0</v>
      </c>
      <c r="IR100" s="47">
        <f t="shared" si="243"/>
        <v>0</v>
      </c>
      <c r="IS100" s="47">
        <f t="shared" si="244"/>
        <v>0</v>
      </c>
      <c r="IT100" s="47">
        <f t="shared" si="245"/>
        <v>0</v>
      </c>
      <c r="IU100" s="47">
        <f t="shared" si="246"/>
        <v>0</v>
      </c>
      <c r="IV100" s="47">
        <f t="shared" si="247"/>
        <v>0</v>
      </c>
      <c r="IW100" s="48">
        <f t="shared" si="248"/>
        <v>0</v>
      </c>
      <c r="IX100" s="47">
        <f t="shared" si="249"/>
        <v>0</v>
      </c>
      <c r="IY100" s="47">
        <f t="shared" si="250"/>
        <v>0</v>
      </c>
      <c r="IZ100" s="46">
        <f t="shared" si="251"/>
        <v>0</v>
      </c>
      <c r="JA100" s="47">
        <f t="shared" si="252"/>
        <v>0</v>
      </c>
      <c r="JB100" s="47">
        <f t="shared" si="253"/>
        <v>0</v>
      </c>
      <c r="JC100" s="47">
        <f t="shared" si="254"/>
        <v>0</v>
      </c>
      <c r="JD100" s="47">
        <f t="shared" si="255"/>
        <v>0</v>
      </c>
      <c r="JE100" s="47">
        <f t="shared" si="256"/>
        <v>0</v>
      </c>
      <c r="JF100" s="47">
        <f t="shared" si="257"/>
        <v>0</v>
      </c>
      <c r="JG100" s="47">
        <f t="shared" si="258"/>
        <v>0</v>
      </c>
      <c r="JH100" s="47">
        <f t="shared" si="259"/>
        <v>0</v>
      </c>
      <c r="JI100" s="47">
        <f t="shared" si="260"/>
        <v>0</v>
      </c>
      <c r="JJ100" s="47">
        <f t="shared" si="261"/>
        <v>0</v>
      </c>
      <c r="JK100" s="47">
        <f t="shared" si="262"/>
        <v>0</v>
      </c>
      <c r="JL100" s="47">
        <f t="shared" si="263"/>
        <v>0</v>
      </c>
      <c r="JM100" s="47">
        <f t="shared" si="264"/>
        <v>0</v>
      </c>
      <c r="JN100" s="47">
        <f t="shared" si="265"/>
        <v>0</v>
      </c>
      <c r="JO100" s="47">
        <f t="shared" si="266"/>
        <v>0</v>
      </c>
      <c r="JP100" s="47">
        <f t="shared" si="267"/>
        <v>0</v>
      </c>
      <c r="JQ100" s="47">
        <f t="shared" si="268"/>
        <v>0</v>
      </c>
      <c r="JR100" s="47">
        <f t="shared" si="269"/>
        <v>0</v>
      </c>
      <c r="JS100" s="48">
        <f t="shared" si="270"/>
        <v>0</v>
      </c>
      <c r="JT100" s="46">
        <f t="shared" si="271"/>
        <v>0</v>
      </c>
      <c r="JU100" s="48">
        <f t="shared" si="272"/>
        <v>0</v>
      </c>
    </row>
    <row r="101" spans="1:281" x14ac:dyDescent="0.25">
      <c r="A101" s="152"/>
      <c r="B101" s="386"/>
      <c r="C101" s="608"/>
      <c r="D101" s="609"/>
      <c r="E101" s="609"/>
      <c r="F101" s="609"/>
      <c r="G101" s="610"/>
      <c r="H101" s="397"/>
      <c r="I101" s="397"/>
      <c r="J101" s="97"/>
      <c r="K101" s="122">
        <f t="shared" si="0"/>
        <v>0</v>
      </c>
      <c r="L101" s="313">
        <f t="shared" si="62"/>
        <v>0</v>
      </c>
      <c r="M101" s="46">
        <f t="shared" si="63"/>
        <v>0</v>
      </c>
      <c r="N101" s="90">
        <f t="shared" si="64"/>
        <v>0</v>
      </c>
      <c r="O101" s="90">
        <f t="shared" si="65"/>
        <v>0</v>
      </c>
      <c r="P101" s="90">
        <f t="shared" si="66"/>
        <v>0</v>
      </c>
      <c r="Q101" s="90">
        <f t="shared" si="67"/>
        <v>0</v>
      </c>
      <c r="R101" s="408">
        <f t="shared" si="68"/>
        <v>1</v>
      </c>
      <c r="S101" s="46">
        <f t="shared" si="3"/>
        <v>0</v>
      </c>
      <c r="T101" s="47">
        <f t="shared" si="4"/>
        <v>0</v>
      </c>
      <c r="U101" s="47">
        <f t="shared" si="5"/>
        <v>0</v>
      </c>
      <c r="V101" s="47">
        <f t="shared" si="6"/>
        <v>0</v>
      </c>
      <c r="W101" s="47">
        <f t="shared" si="7"/>
        <v>0</v>
      </c>
      <c r="X101" s="47">
        <f t="shared" si="8"/>
        <v>0</v>
      </c>
      <c r="Y101" s="47">
        <f t="shared" si="9"/>
        <v>0</v>
      </c>
      <c r="Z101" s="47">
        <f t="shared" si="10"/>
        <v>0</v>
      </c>
      <c r="AA101" s="47">
        <f t="shared" si="11"/>
        <v>0</v>
      </c>
      <c r="AB101" s="47">
        <f t="shared" si="12"/>
        <v>0</v>
      </c>
      <c r="AC101" s="47">
        <f t="shared" si="13"/>
        <v>0</v>
      </c>
      <c r="AD101" s="47">
        <f t="shared" si="14"/>
        <v>0</v>
      </c>
      <c r="AE101" s="47">
        <f t="shared" si="15"/>
        <v>0</v>
      </c>
      <c r="AF101" s="47">
        <f t="shared" si="16"/>
        <v>0</v>
      </c>
      <c r="AG101" s="47">
        <f t="shared" si="17"/>
        <v>0</v>
      </c>
      <c r="AH101" s="47">
        <f t="shared" si="18"/>
        <v>0</v>
      </c>
      <c r="AI101" s="47">
        <f t="shared" si="19"/>
        <v>0</v>
      </c>
      <c r="AJ101" s="47">
        <f t="shared" si="20"/>
        <v>0</v>
      </c>
      <c r="AK101" s="47">
        <f t="shared" si="21"/>
        <v>0</v>
      </c>
      <c r="AL101" s="48">
        <f t="shared" si="22"/>
        <v>0</v>
      </c>
      <c r="AM101" s="47">
        <f t="shared" si="69"/>
        <v>0</v>
      </c>
      <c r="AN101" s="47">
        <f t="shared" si="70"/>
        <v>0</v>
      </c>
      <c r="AO101" s="46">
        <f t="shared" si="23"/>
        <v>0</v>
      </c>
      <c r="AP101" s="47">
        <f t="shared" si="24"/>
        <v>0</v>
      </c>
      <c r="AQ101" s="47">
        <f t="shared" si="25"/>
        <v>0</v>
      </c>
      <c r="AR101" s="47">
        <f t="shared" si="26"/>
        <v>0</v>
      </c>
      <c r="AS101" s="47">
        <f t="shared" si="27"/>
        <v>0</v>
      </c>
      <c r="AT101" s="47">
        <f t="shared" si="28"/>
        <v>0</v>
      </c>
      <c r="AU101" s="47">
        <f t="shared" si="29"/>
        <v>0</v>
      </c>
      <c r="AV101" s="47">
        <f t="shared" si="30"/>
        <v>0</v>
      </c>
      <c r="AW101" s="47">
        <f t="shared" si="31"/>
        <v>0</v>
      </c>
      <c r="AX101" s="47">
        <f t="shared" si="32"/>
        <v>0</v>
      </c>
      <c r="AY101" s="47">
        <f t="shared" si="33"/>
        <v>0</v>
      </c>
      <c r="AZ101" s="47">
        <f t="shared" si="34"/>
        <v>0</v>
      </c>
      <c r="BA101" s="47">
        <f t="shared" si="35"/>
        <v>0</v>
      </c>
      <c r="BB101" s="47">
        <f t="shared" si="36"/>
        <v>0</v>
      </c>
      <c r="BC101" s="47">
        <f t="shared" si="37"/>
        <v>0</v>
      </c>
      <c r="BD101" s="47">
        <f t="shared" si="38"/>
        <v>0</v>
      </c>
      <c r="BE101" s="47">
        <f t="shared" si="39"/>
        <v>0</v>
      </c>
      <c r="BF101" s="47">
        <f t="shared" si="40"/>
        <v>0</v>
      </c>
      <c r="BG101" s="48">
        <f t="shared" si="41"/>
        <v>0</v>
      </c>
      <c r="BH101" s="47">
        <f t="shared" si="71"/>
        <v>0</v>
      </c>
      <c r="BI101" s="47">
        <f t="shared" si="72"/>
        <v>0</v>
      </c>
      <c r="BJ101" s="46">
        <f t="shared" si="42"/>
        <v>0</v>
      </c>
      <c r="BK101" s="47">
        <f t="shared" si="43"/>
        <v>0</v>
      </c>
      <c r="BL101" s="47">
        <f t="shared" si="44"/>
        <v>0</v>
      </c>
      <c r="BM101" s="47">
        <f t="shared" si="45"/>
        <v>0</v>
      </c>
      <c r="BN101" s="47">
        <f t="shared" si="46"/>
        <v>0</v>
      </c>
      <c r="BO101" s="47">
        <f t="shared" si="47"/>
        <v>0</v>
      </c>
      <c r="BP101" s="47">
        <f t="shared" si="48"/>
        <v>0</v>
      </c>
      <c r="BQ101" s="47">
        <f t="shared" si="49"/>
        <v>0</v>
      </c>
      <c r="BR101" s="47">
        <f t="shared" si="50"/>
        <v>0</v>
      </c>
      <c r="BS101" s="47">
        <f t="shared" si="51"/>
        <v>0</v>
      </c>
      <c r="BT101" s="47">
        <f t="shared" si="52"/>
        <v>0</v>
      </c>
      <c r="BU101" s="47">
        <f t="shared" si="53"/>
        <v>0</v>
      </c>
      <c r="BV101" s="47">
        <f t="shared" si="54"/>
        <v>0</v>
      </c>
      <c r="BW101" s="47">
        <f t="shared" si="55"/>
        <v>0</v>
      </c>
      <c r="BX101" s="47">
        <f t="shared" si="56"/>
        <v>0</v>
      </c>
      <c r="BY101" s="47">
        <f t="shared" si="57"/>
        <v>0</v>
      </c>
      <c r="BZ101" s="47">
        <f t="shared" si="58"/>
        <v>0</v>
      </c>
      <c r="CA101" s="47">
        <f t="shared" si="59"/>
        <v>0</v>
      </c>
      <c r="CB101" s="47">
        <f t="shared" si="60"/>
        <v>0</v>
      </c>
      <c r="CC101" s="48">
        <f t="shared" si="61"/>
        <v>0</v>
      </c>
      <c r="CD101" s="47">
        <f t="shared" si="73"/>
        <v>0</v>
      </c>
      <c r="CE101" s="47">
        <f t="shared" si="74"/>
        <v>0</v>
      </c>
      <c r="CF101" s="46">
        <f t="shared" si="75"/>
        <v>0</v>
      </c>
      <c r="CG101" s="47">
        <f t="shared" si="76"/>
        <v>0</v>
      </c>
      <c r="CH101" s="47">
        <f t="shared" si="77"/>
        <v>0</v>
      </c>
      <c r="CI101" s="47">
        <f t="shared" si="78"/>
        <v>0</v>
      </c>
      <c r="CJ101" s="47">
        <f t="shared" si="79"/>
        <v>0</v>
      </c>
      <c r="CK101" s="47">
        <f t="shared" si="80"/>
        <v>0</v>
      </c>
      <c r="CL101" s="47">
        <f t="shared" si="81"/>
        <v>0</v>
      </c>
      <c r="CM101" s="47">
        <f t="shared" si="82"/>
        <v>0</v>
      </c>
      <c r="CN101" s="47">
        <f t="shared" si="83"/>
        <v>0</v>
      </c>
      <c r="CO101" s="47">
        <f t="shared" si="84"/>
        <v>0</v>
      </c>
      <c r="CP101" s="47">
        <f t="shared" si="85"/>
        <v>0</v>
      </c>
      <c r="CQ101" s="47">
        <f t="shared" si="86"/>
        <v>0</v>
      </c>
      <c r="CR101" s="47">
        <f t="shared" si="87"/>
        <v>0</v>
      </c>
      <c r="CS101" s="47">
        <f t="shared" si="88"/>
        <v>0</v>
      </c>
      <c r="CT101" s="47">
        <f t="shared" si="89"/>
        <v>0</v>
      </c>
      <c r="CU101" s="47">
        <f t="shared" si="90"/>
        <v>0</v>
      </c>
      <c r="CV101" s="47">
        <f t="shared" si="91"/>
        <v>0</v>
      </c>
      <c r="CW101" s="47">
        <f t="shared" si="92"/>
        <v>0</v>
      </c>
      <c r="CX101" s="47">
        <f t="shared" si="93"/>
        <v>0</v>
      </c>
      <c r="CY101" s="48">
        <f t="shared" si="94"/>
        <v>0</v>
      </c>
      <c r="CZ101" s="47">
        <f t="shared" si="95"/>
        <v>0</v>
      </c>
      <c r="DA101" s="47">
        <f t="shared" si="96"/>
        <v>0</v>
      </c>
      <c r="DB101" s="46">
        <f t="shared" si="97"/>
        <v>0</v>
      </c>
      <c r="DC101" s="47">
        <f t="shared" si="98"/>
        <v>0</v>
      </c>
      <c r="DD101" s="47">
        <f t="shared" si="99"/>
        <v>0</v>
      </c>
      <c r="DE101" s="47">
        <f t="shared" si="100"/>
        <v>0</v>
      </c>
      <c r="DF101" s="47">
        <f t="shared" si="101"/>
        <v>0</v>
      </c>
      <c r="DG101" s="47">
        <f t="shared" si="102"/>
        <v>0</v>
      </c>
      <c r="DH101" s="47">
        <f t="shared" si="103"/>
        <v>0</v>
      </c>
      <c r="DI101" s="47">
        <f t="shared" si="104"/>
        <v>0</v>
      </c>
      <c r="DJ101" s="47">
        <f t="shared" si="105"/>
        <v>0</v>
      </c>
      <c r="DK101" s="47">
        <f t="shared" si="106"/>
        <v>0</v>
      </c>
      <c r="DL101" s="47">
        <f t="shared" si="107"/>
        <v>0</v>
      </c>
      <c r="DM101" s="47">
        <f t="shared" si="108"/>
        <v>0</v>
      </c>
      <c r="DN101" s="47">
        <f t="shared" si="109"/>
        <v>0</v>
      </c>
      <c r="DO101" s="47">
        <f t="shared" si="110"/>
        <v>0</v>
      </c>
      <c r="DP101" s="47">
        <f t="shared" si="111"/>
        <v>0</v>
      </c>
      <c r="DQ101" s="47">
        <f t="shared" si="112"/>
        <v>0</v>
      </c>
      <c r="DR101" s="47">
        <f t="shared" si="113"/>
        <v>0</v>
      </c>
      <c r="DS101" s="47">
        <f t="shared" si="114"/>
        <v>0</v>
      </c>
      <c r="DT101" s="47">
        <f t="shared" si="115"/>
        <v>0</v>
      </c>
      <c r="DU101" s="48">
        <f t="shared" si="116"/>
        <v>0</v>
      </c>
      <c r="DV101" s="47">
        <f t="shared" si="117"/>
        <v>0</v>
      </c>
      <c r="DW101" s="47">
        <f t="shared" si="118"/>
        <v>0</v>
      </c>
      <c r="DX101" s="46">
        <f t="shared" si="119"/>
        <v>0</v>
      </c>
      <c r="DY101" s="47">
        <f t="shared" si="120"/>
        <v>0</v>
      </c>
      <c r="DZ101" s="47">
        <f t="shared" si="121"/>
        <v>0</v>
      </c>
      <c r="EA101" s="47">
        <f t="shared" si="122"/>
        <v>0</v>
      </c>
      <c r="EB101" s="47">
        <f t="shared" si="123"/>
        <v>0</v>
      </c>
      <c r="EC101" s="47">
        <f t="shared" si="124"/>
        <v>0</v>
      </c>
      <c r="ED101" s="47">
        <f t="shared" si="125"/>
        <v>0</v>
      </c>
      <c r="EE101" s="47">
        <f t="shared" si="126"/>
        <v>0</v>
      </c>
      <c r="EF101" s="47">
        <f t="shared" si="127"/>
        <v>0</v>
      </c>
      <c r="EG101" s="47">
        <f t="shared" si="128"/>
        <v>0</v>
      </c>
      <c r="EH101" s="47">
        <f t="shared" si="129"/>
        <v>0</v>
      </c>
      <c r="EI101" s="47">
        <f t="shared" si="130"/>
        <v>0</v>
      </c>
      <c r="EJ101" s="47">
        <f t="shared" si="131"/>
        <v>0</v>
      </c>
      <c r="EK101" s="47">
        <f t="shared" si="132"/>
        <v>0</v>
      </c>
      <c r="EL101" s="47">
        <f t="shared" si="133"/>
        <v>0</v>
      </c>
      <c r="EM101" s="47">
        <f t="shared" si="134"/>
        <v>0</v>
      </c>
      <c r="EN101" s="47">
        <f t="shared" si="135"/>
        <v>0</v>
      </c>
      <c r="EO101" s="47">
        <f t="shared" si="136"/>
        <v>0</v>
      </c>
      <c r="EP101" s="47">
        <f t="shared" si="137"/>
        <v>0</v>
      </c>
      <c r="EQ101" s="48">
        <f t="shared" si="138"/>
        <v>0</v>
      </c>
      <c r="ER101" s="47">
        <f t="shared" si="139"/>
        <v>0</v>
      </c>
      <c r="ES101" s="47">
        <f t="shared" si="140"/>
        <v>0</v>
      </c>
      <c r="ET101" s="46">
        <f t="shared" si="141"/>
        <v>0</v>
      </c>
      <c r="EU101" s="47">
        <f t="shared" si="142"/>
        <v>0</v>
      </c>
      <c r="EV101" s="47">
        <f t="shared" si="143"/>
        <v>0</v>
      </c>
      <c r="EW101" s="47">
        <f t="shared" si="144"/>
        <v>0</v>
      </c>
      <c r="EX101" s="47">
        <f t="shared" si="145"/>
        <v>0</v>
      </c>
      <c r="EY101" s="47">
        <f t="shared" si="146"/>
        <v>0</v>
      </c>
      <c r="EZ101" s="47">
        <f t="shared" si="147"/>
        <v>0</v>
      </c>
      <c r="FA101" s="47">
        <f t="shared" si="148"/>
        <v>0</v>
      </c>
      <c r="FB101" s="47">
        <f t="shared" si="149"/>
        <v>0</v>
      </c>
      <c r="FC101" s="47">
        <f t="shared" si="150"/>
        <v>0</v>
      </c>
      <c r="FD101" s="47">
        <f t="shared" si="151"/>
        <v>0</v>
      </c>
      <c r="FE101" s="47">
        <f t="shared" si="152"/>
        <v>0</v>
      </c>
      <c r="FF101" s="47">
        <f t="shared" si="153"/>
        <v>0</v>
      </c>
      <c r="FG101" s="47">
        <f t="shared" si="154"/>
        <v>0</v>
      </c>
      <c r="FH101" s="47">
        <f t="shared" si="155"/>
        <v>0</v>
      </c>
      <c r="FI101" s="47">
        <f t="shared" si="156"/>
        <v>0</v>
      </c>
      <c r="FJ101" s="47">
        <f t="shared" si="157"/>
        <v>0</v>
      </c>
      <c r="FK101" s="47">
        <f t="shared" si="158"/>
        <v>0</v>
      </c>
      <c r="FL101" s="47">
        <f t="shared" si="159"/>
        <v>0</v>
      </c>
      <c r="FM101" s="48">
        <f t="shared" si="160"/>
        <v>0</v>
      </c>
      <c r="FN101" s="47">
        <f t="shared" si="161"/>
        <v>0</v>
      </c>
      <c r="FO101" s="47">
        <f t="shared" si="162"/>
        <v>0</v>
      </c>
      <c r="FP101" s="46">
        <f t="shared" si="163"/>
        <v>0</v>
      </c>
      <c r="FQ101" s="47">
        <f t="shared" si="164"/>
        <v>0</v>
      </c>
      <c r="FR101" s="47">
        <f t="shared" si="165"/>
        <v>0</v>
      </c>
      <c r="FS101" s="47">
        <f t="shared" si="166"/>
        <v>0</v>
      </c>
      <c r="FT101" s="47">
        <f t="shared" si="167"/>
        <v>0</v>
      </c>
      <c r="FU101" s="47">
        <f t="shared" si="168"/>
        <v>0</v>
      </c>
      <c r="FV101" s="47">
        <f t="shared" si="169"/>
        <v>0</v>
      </c>
      <c r="FW101" s="47">
        <f t="shared" si="170"/>
        <v>0</v>
      </c>
      <c r="FX101" s="47">
        <f t="shared" si="171"/>
        <v>0</v>
      </c>
      <c r="FY101" s="47">
        <f t="shared" si="172"/>
        <v>0</v>
      </c>
      <c r="FZ101" s="47">
        <f t="shared" si="173"/>
        <v>0</v>
      </c>
      <c r="GA101" s="47">
        <f t="shared" si="174"/>
        <v>0</v>
      </c>
      <c r="GB101" s="47">
        <f t="shared" si="175"/>
        <v>0</v>
      </c>
      <c r="GC101" s="47">
        <f t="shared" si="176"/>
        <v>0</v>
      </c>
      <c r="GD101" s="47">
        <f t="shared" si="177"/>
        <v>0</v>
      </c>
      <c r="GE101" s="47">
        <f t="shared" si="178"/>
        <v>0</v>
      </c>
      <c r="GF101" s="47">
        <f t="shared" si="179"/>
        <v>0</v>
      </c>
      <c r="GG101" s="47">
        <f t="shared" si="180"/>
        <v>0</v>
      </c>
      <c r="GH101" s="47">
        <f t="shared" si="181"/>
        <v>0</v>
      </c>
      <c r="GI101" s="48">
        <f t="shared" si="182"/>
        <v>0</v>
      </c>
      <c r="GJ101" s="47">
        <f t="shared" si="183"/>
        <v>0</v>
      </c>
      <c r="GK101" s="47">
        <f t="shared" si="184"/>
        <v>0</v>
      </c>
      <c r="GL101" s="46">
        <f t="shared" si="185"/>
        <v>0</v>
      </c>
      <c r="GM101" s="47">
        <f t="shared" si="186"/>
        <v>0</v>
      </c>
      <c r="GN101" s="47">
        <f t="shared" si="187"/>
        <v>0</v>
      </c>
      <c r="GO101" s="47">
        <f t="shared" si="188"/>
        <v>0</v>
      </c>
      <c r="GP101" s="47">
        <f t="shared" si="189"/>
        <v>0</v>
      </c>
      <c r="GQ101" s="47">
        <f t="shared" si="190"/>
        <v>0</v>
      </c>
      <c r="GR101" s="47">
        <f t="shared" si="191"/>
        <v>0</v>
      </c>
      <c r="GS101" s="47">
        <f t="shared" si="192"/>
        <v>0</v>
      </c>
      <c r="GT101" s="47">
        <f t="shared" si="193"/>
        <v>0</v>
      </c>
      <c r="GU101" s="47">
        <f t="shared" si="194"/>
        <v>0</v>
      </c>
      <c r="GV101" s="47">
        <f t="shared" si="195"/>
        <v>0</v>
      </c>
      <c r="GW101" s="47">
        <f t="shared" si="196"/>
        <v>0</v>
      </c>
      <c r="GX101" s="47">
        <f t="shared" si="197"/>
        <v>0</v>
      </c>
      <c r="GY101" s="47">
        <f t="shared" si="198"/>
        <v>0</v>
      </c>
      <c r="GZ101" s="47">
        <f t="shared" si="199"/>
        <v>0</v>
      </c>
      <c r="HA101" s="47">
        <f t="shared" si="200"/>
        <v>0</v>
      </c>
      <c r="HB101" s="47">
        <f t="shared" si="201"/>
        <v>0</v>
      </c>
      <c r="HC101" s="47">
        <f t="shared" si="202"/>
        <v>0</v>
      </c>
      <c r="HD101" s="47">
        <f t="shared" si="203"/>
        <v>0</v>
      </c>
      <c r="HE101" s="48">
        <f t="shared" si="204"/>
        <v>0</v>
      </c>
      <c r="HF101" s="47">
        <f t="shared" si="205"/>
        <v>0</v>
      </c>
      <c r="HG101" s="47">
        <f t="shared" si="206"/>
        <v>0</v>
      </c>
      <c r="HH101" s="46">
        <f t="shared" si="207"/>
        <v>0</v>
      </c>
      <c r="HI101" s="47">
        <f t="shared" si="208"/>
        <v>0</v>
      </c>
      <c r="HJ101" s="47">
        <f t="shared" si="209"/>
        <v>0</v>
      </c>
      <c r="HK101" s="47">
        <f t="shared" si="210"/>
        <v>0</v>
      </c>
      <c r="HL101" s="47">
        <f t="shared" si="211"/>
        <v>0</v>
      </c>
      <c r="HM101" s="47">
        <f t="shared" si="212"/>
        <v>0</v>
      </c>
      <c r="HN101" s="47">
        <f t="shared" si="213"/>
        <v>0</v>
      </c>
      <c r="HO101" s="47">
        <f t="shared" si="214"/>
        <v>0</v>
      </c>
      <c r="HP101" s="47">
        <f t="shared" si="215"/>
        <v>0</v>
      </c>
      <c r="HQ101" s="47">
        <f t="shared" si="216"/>
        <v>0</v>
      </c>
      <c r="HR101" s="47">
        <f t="shared" si="217"/>
        <v>0</v>
      </c>
      <c r="HS101" s="47">
        <f t="shared" si="218"/>
        <v>0</v>
      </c>
      <c r="HT101" s="47">
        <f t="shared" si="219"/>
        <v>0</v>
      </c>
      <c r="HU101" s="47">
        <f t="shared" si="220"/>
        <v>0</v>
      </c>
      <c r="HV101" s="47">
        <f t="shared" si="221"/>
        <v>0</v>
      </c>
      <c r="HW101" s="47">
        <f t="shared" si="222"/>
        <v>0</v>
      </c>
      <c r="HX101" s="47">
        <f t="shared" si="223"/>
        <v>0</v>
      </c>
      <c r="HY101" s="47">
        <f t="shared" si="224"/>
        <v>0</v>
      </c>
      <c r="HZ101" s="47">
        <f t="shared" si="225"/>
        <v>0</v>
      </c>
      <c r="IA101" s="48">
        <f t="shared" si="226"/>
        <v>0</v>
      </c>
      <c r="IB101" s="47">
        <f t="shared" si="227"/>
        <v>0</v>
      </c>
      <c r="IC101" s="47">
        <f t="shared" si="228"/>
        <v>0</v>
      </c>
      <c r="ID101" s="46">
        <f t="shared" si="229"/>
        <v>0</v>
      </c>
      <c r="IE101" s="47">
        <f t="shared" si="230"/>
        <v>0</v>
      </c>
      <c r="IF101" s="47">
        <f t="shared" si="231"/>
        <v>0</v>
      </c>
      <c r="IG101" s="47">
        <f t="shared" si="232"/>
        <v>0</v>
      </c>
      <c r="IH101" s="47">
        <f t="shared" si="233"/>
        <v>0</v>
      </c>
      <c r="II101" s="47">
        <f t="shared" si="234"/>
        <v>0</v>
      </c>
      <c r="IJ101" s="47">
        <f t="shared" si="235"/>
        <v>0</v>
      </c>
      <c r="IK101" s="47">
        <f t="shared" si="236"/>
        <v>0</v>
      </c>
      <c r="IL101" s="47">
        <f t="shared" si="237"/>
        <v>0</v>
      </c>
      <c r="IM101" s="47">
        <f t="shared" si="238"/>
        <v>0</v>
      </c>
      <c r="IN101" s="47">
        <f t="shared" si="239"/>
        <v>0</v>
      </c>
      <c r="IO101" s="47">
        <f t="shared" si="240"/>
        <v>0</v>
      </c>
      <c r="IP101" s="47">
        <f t="shared" si="241"/>
        <v>0</v>
      </c>
      <c r="IQ101" s="47">
        <f t="shared" si="242"/>
        <v>0</v>
      </c>
      <c r="IR101" s="47">
        <f t="shared" si="243"/>
        <v>0</v>
      </c>
      <c r="IS101" s="47">
        <f t="shared" si="244"/>
        <v>0</v>
      </c>
      <c r="IT101" s="47">
        <f t="shared" si="245"/>
        <v>0</v>
      </c>
      <c r="IU101" s="47">
        <f t="shared" si="246"/>
        <v>0</v>
      </c>
      <c r="IV101" s="47">
        <f t="shared" si="247"/>
        <v>0</v>
      </c>
      <c r="IW101" s="48">
        <f t="shared" si="248"/>
        <v>0</v>
      </c>
      <c r="IX101" s="47">
        <f t="shared" si="249"/>
        <v>0</v>
      </c>
      <c r="IY101" s="47">
        <f t="shared" si="250"/>
        <v>0</v>
      </c>
      <c r="IZ101" s="46">
        <f t="shared" si="251"/>
        <v>0</v>
      </c>
      <c r="JA101" s="47">
        <f t="shared" si="252"/>
        <v>0</v>
      </c>
      <c r="JB101" s="47">
        <f t="shared" si="253"/>
        <v>0</v>
      </c>
      <c r="JC101" s="47">
        <f t="shared" si="254"/>
        <v>0</v>
      </c>
      <c r="JD101" s="47">
        <f t="shared" si="255"/>
        <v>0</v>
      </c>
      <c r="JE101" s="47">
        <f t="shared" si="256"/>
        <v>0</v>
      </c>
      <c r="JF101" s="47">
        <f t="shared" si="257"/>
        <v>0</v>
      </c>
      <c r="JG101" s="47">
        <f t="shared" si="258"/>
        <v>0</v>
      </c>
      <c r="JH101" s="47">
        <f t="shared" si="259"/>
        <v>0</v>
      </c>
      <c r="JI101" s="47">
        <f t="shared" si="260"/>
        <v>0</v>
      </c>
      <c r="JJ101" s="47">
        <f t="shared" si="261"/>
        <v>0</v>
      </c>
      <c r="JK101" s="47">
        <f t="shared" si="262"/>
        <v>0</v>
      </c>
      <c r="JL101" s="47">
        <f t="shared" si="263"/>
        <v>0</v>
      </c>
      <c r="JM101" s="47">
        <f t="shared" si="264"/>
        <v>0</v>
      </c>
      <c r="JN101" s="47">
        <f t="shared" si="265"/>
        <v>0</v>
      </c>
      <c r="JO101" s="47">
        <f t="shared" si="266"/>
        <v>0</v>
      </c>
      <c r="JP101" s="47">
        <f t="shared" si="267"/>
        <v>0</v>
      </c>
      <c r="JQ101" s="47">
        <f t="shared" si="268"/>
        <v>0</v>
      </c>
      <c r="JR101" s="47">
        <f t="shared" si="269"/>
        <v>0</v>
      </c>
      <c r="JS101" s="48">
        <f t="shared" si="270"/>
        <v>0</v>
      </c>
      <c r="JT101" s="46">
        <f t="shared" si="271"/>
        <v>0</v>
      </c>
      <c r="JU101" s="48">
        <f t="shared" si="272"/>
        <v>0</v>
      </c>
    </row>
    <row r="102" spans="1:281" x14ac:dyDescent="0.25">
      <c r="A102" s="152"/>
      <c r="B102" s="386"/>
      <c r="C102" s="608"/>
      <c r="D102" s="609"/>
      <c r="E102" s="609"/>
      <c r="F102" s="609"/>
      <c r="G102" s="610"/>
      <c r="H102" s="397"/>
      <c r="I102" s="397"/>
      <c r="J102" s="97"/>
      <c r="K102" s="122">
        <f t="shared" si="0"/>
        <v>0</v>
      </c>
      <c r="L102" s="313">
        <f t="shared" si="62"/>
        <v>0</v>
      </c>
      <c r="M102" s="46">
        <f t="shared" si="63"/>
        <v>0</v>
      </c>
      <c r="N102" s="90">
        <f t="shared" si="64"/>
        <v>0</v>
      </c>
      <c r="O102" s="90">
        <f t="shared" si="65"/>
        <v>0</v>
      </c>
      <c r="P102" s="90">
        <f t="shared" si="66"/>
        <v>0</v>
      </c>
      <c r="Q102" s="90">
        <f t="shared" si="67"/>
        <v>0</v>
      </c>
      <c r="R102" s="408">
        <f t="shared" si="68"/>
        <v>1</v>
      </c>
      <c r="S102" s="46">
        <f t="shared" si="3"/>
        <v>0</v>
      </c>
      <c r="T102" s="47">
        <f t="shared" si="4"/>
        <v>0</v>
      </c>
      <c r="U102" s="47">
        <f t="shared" si="5"/>
        <v>0</v>
      </c>
      <c r="V102" s="47">
        <f t="shared" si="6"/>
        <v>0</v>
      </c>
      <c r="W102" s="47">
        <f t="shared" si="7"/>
        <v>0</v>
      </c>
      <c r="X102" s="47">
        <f t="shared" si="8"/>
        <v>0</v>
      </c>
      <c r="Y102" s="47">
        <f t="shared" si="9"/>
        <v>0</v>
      </c>
      <c r="Z102" s="47">
        <f t="shared" si="10"/>
        <v>0</v>
      </c>
      <c r="AA102" s="47">
        <f t="shared" si="11"/>
        <v>0</v>
      </c>
      <c r="AB102" s="47">
        <f t="shared" si="12"/>
        <v>0</v>
      </c>
      <c r="AC102" s="47">
        <f t="shared" si="13"/>
        <v>0</v>
      </c>
      <c r="AD102" s="47">
        <f t="shared" si="14"/>
        <v>0</v>
      </c>
      <c r="AE102" s="47">
        <f t="shared" si="15"/>
        <v>0</v>
      </c>
      <c r="AF102" s="47">
        <f t="shared" si="16"/>
        <v>0</v>
      </c>
      <c r="AG102" s="47">
        <f t="shared" si="17"/>
        <v>0</v>
      </c>
      <c r="AH102" s="47">
        <f t="shared" si="18"/>
        <v>0</v>
      </c>
      <c r="AI102" s="47">
        <f t="shared" si="19"/>
        <v>0</v>
      </c>
      <c r="AJ102" s="47">
        <f t="shared" si="20"/>
        <v>0</v>
      </c>
      <c r="AK102" s="47">
        <f t="shared" si="21"/>
        <v>0</v>
      </c>
      <c r="AL102" s="48">
        <f t="shared" si="22"/>
        <v>0</v>
      </c>
      <c r="AM102" s="47">
        <f t="shared" si="69"/>
        <v>0</v>
      </c>
      <c r="AN102" s="47">
        <f t="shared" si="70"/>
        <v>0</v>
      </c>
      <c r="AO102" s="46">
        <f t="shared" si="23"/>
        <v>0</v>
      </c>
      <c r="AP102" s="47">
        <f t="shared" si="24"/>
        <v>0</v>
      </c>
      <c r="AQ102" s="47">
        <f t="shared" si="25"/>
        <v>0</v>
      </c>
      <c r="AR102" s="47">
        <f t="shared" si="26"/>
        <v>0</v>
      </c>
      <c r="AS102" s="47">
        <f t="shared" si="27"/>
        <v>0</v>
      </c>
      <c r="AT102" s="47">
        <f t="shared" si="28"/>
        <v>0</v>
      </c>
      <c r="AU102" s="47">
        <f t="shared" si="29"/>
        <v>0</v>
      </c>
      <c r="AV102" s="47">
        <f t="shared" si="30"/>
        <v>0</v>
      </c>
      <c r="AW102" s="47">
        <f t="shared" si="31"/>
        <v>0</v>
      </c>
      <c r="AX102" s="47">
        <f t="shared" si="32"/>
        <v>0</v>
      </c>
      <c r="AY102" s="47">
        <f t="shared" si="33"/>
        <v>0</v>
      </c>
      <c r="AZ102" s="47">
        <f t="shared" si="34"/>
        <v>0</v>
      </c>
      <c r="BA102" s="47">
        <f t="shared" si="35"/>
        <v>0</v>
      </c>
      <c r="BB102" s="47">
        <f t="shared" si="36"/>
        <v>0</v>
      </c>
      <c r="BC102" s="47">
        <f t="shared" si="37"/>
        <v>0</v>
      </c>
      <c r="BD102" s="47">
        <f t="shared" si="38"/>
        <v>0</v>
      </c>
      <c r="BE102" s="47">
        <f t="shared" si="39"/>
        <v>0</v>
      </c>
      <c r="BF102" s="47">
        <f t="shared" si="40"/>
        <v>0</v>
      </c>
      <c r="BG102" s="48">
        <f t="shared" si="41"/>
        <v>0</v>
      </c>
      <c r="BH102" s="47">
        <f t="shared" si="71"/>
        <v>0</v>
      </c>
      <c r="BI102" s="47">
        <f t="shared" si="72"/>
        <v>0</v>
      </c>
      <c r="BJ102" s="46">
        <f t="shared" si="42"/>
        <v>0</v>
      </c>
      <c r="BK102" s="47">
        <f t="shared" si="43"/>
        <v>0</v>
      </c>
      <c r="BL102" s="47">
        <f t="shared" si="44"/>
        <v>0</v>
      </c>
      <c r="BM102" s="47">
        <f t="shared" si="45"/>
        <v>0</v>
      </c>
      <c r="BN102" s="47">
        <f t="shared" si="46"/>
        <v>0</v>
      </c>
      <c r="BO102" s="47">
        <f t="shared" si="47"/>
        <v>0</v>
      </c>
      <c r="BP102" s="47">
        <f t="shared" si="48"/>
        <v>0</v>
      </c>
      <c r="BQ102" s="47">
        <f t="shared" si="49"/>
        <v>0</v>
      </c>
      <c r="BR102" s="47">
        <f t="shared" si="50"/>
        <v>0</v>
      </c>
      <c r="BS102" s="47">
        <f t="shared" si="51"/>
        <v>0</v>
      </c>
      <c r="BT102" s="47">
        <f t="shared" si="52"/>
        <v>0</v>
      </c>
      <c r="BU102" s="47">
        <f t="shared" si="53"/>
        <v>0</v>
      </c>
      <c r="BV102" s="47">
        <f t="shared" si="54"/>
        <v>0</v>
      </c>
      <c r="BW102" s="47">
        <f t="shared" si="55"/>
        <v>0</v>
      </c>
      <c r="BX102" s="47">
        <f t="shared" si="56"/>
        <v>0</v>
      </c>
      <c r="BY102" s="47">
        <f t="shared" si="57"/>
        <v>0</v>
      </c>
      <c r="BZ102" s="47">
        <f t="shared" si="58"/>
        <v>0</v>
      </c>
      <c r="CA102" s="47">
        <f t="shared" si="59"/>
        <v>0</v>
      </c>
      <c r="CB102" s="47">
        <f t="shared" si="60"/>
        <v>0</v>
      </c>
      <c r="CC102" s="48">
        <f t="shared" si="61"/>
        <v>0</v>
      </c>
      <c r="CD102" s="47">
        <f t="shared" si="73"/>
        <v>0</v>
      </c>
      <c r="CE102" s="47">
        <f t="shared" si="74"/>
        <v>0</v>
      </c>
      <c r="CF102" s="46">
        <f t="shared" si="75"/>
        <v>0</v>
      </c>
      <c r="CG102" s="47">
        <f t="shared" si="76"/>
        <v>0</v>
      </c>
      <c r="CH102" s="47">
        <f t="shared" si="77"/>
        <v>0</v>
      </c>
      <c r="CI102" s="47">
        <f t="shared" si="78"/>
        <v>0</v>
      </c>
      <c r="CJ102" s="47">
        <f t="shared" si="79"/>
        <v>0</v>
      </c>
      <c r="CK102" s="47">
        <f t="shared" si="80"/>
        <v>0</v>
      </c>
      <c r="CL102" s="47">
        <f t="shared" si="81"/>
        <v>0</v>
      </c>
      <c r="CM102" s="47">
        <f t="shared" si="82"/>
        <v>0</v>
      </c>
      <c r="CN102" s="47">
        <f t="shared" si="83"/>
        <v>0</v>
      </c>
      <c r="CO102" s="47">
        <f t="shared" si="84"/>
        <v>0</v>
      </c>
      <c r="CP102" s="47">
        <f t="shared" si="85"/>
        <v>0</v>
      </c>
      <c r="CQ102" s="47">
        <f t="shared" si="86"/>
        <v>0</v>
      </c>
      <c r="CR102" s="47">
        <f t="shared" si="87"/>
        <v>0</v>
      </c>
      <c r="CS102" s="47">
        <f t="shared" si="88"/>
        <v>0</v>
      </c>
      <c r="CT102" s="47">
        <f t="shared" si="89"/>
        <v>0</v>
      </c>
      <c r="CU102" s="47">
        <f t="shared" si="90"/>
        <v>0</v>
      </c>
      <c r="CV102" s="47">
        <f t="shared" si="91"/>
        <v>0</v>
      </c>
      <c r="CW102" s="47">
        <f t="shared" si="92"/>
        <v>0</v>
      </c>
      <c r="CX102" s="47">
        <f t="shared" si="93"/>
        <v>0</v>
      </c>
      <c r="CY102" s="48">
        <f t="shared" si="94"/>
        <v>0</v>
      </c>
      <c r="CZ102" s="47">
        <f t="shared" si="95"/>
        <v>0</v>
      </c>
      <c r="DA102" s="47">
        <f t="shared" si="96"/>
        <v>0</v>
      </c>
      <c r="DB102" s="46">
        <f t="shared" si="97"/>
        <v>0</v>
      </c>
      <c r="DC102" s="47">
        <f t="shared" si="98"/>
        <v>0</v>
      </c>
      <c r="DD102" s="47">
        <f t="shared" si="99"/>
        <v>0</v>
      </c>
      <c r="DE102" s="47">
        <f t="shared" si="100"/>
        <v>0</v>
      </c>
      <c r="DF102" s="47">
        <f t="shared" si="101"/>
        <v>0</v>
      </c>
      <c r="DG102" s="47">
        <f t="shared" si="102"/>
        <v>0</v>
      </c>
      <c r="DH102" s="47">
        <f t="shared" si="103"/>
        <v>0</v>
      </c>
      <c r="DI102" s="47">
        <f t="shared" si="104"/>
        <v>0</v>
      </c>
      <c r="DJ102" s="47">
        <f t="shared" si="105"/>
        <v>0</v>
      </c>
      <c r="DK102" s="47">
        <f t="shared" si="106"/>
        <v>0</v>
      </c>
      <c r="DL102" s="47">
        <f t="shared" si="107"/>
        <v>0</v>
      </c>
      <c r="DM102" s="47">
        <f t="shared" si="108"/>
        <v>0</v>
      </c>
      <c r="DN102" s="47">
        <f t="shared" si="109"/>
        <v>0</v>
      </c>
      <c r="DO102" s="47">
        <f t="shared" si="110"/>
        <v>0</v>
      </c>
      <c r="DP102" s="47">
        <f t="shared" si="111"/>
        <v>0</v>
      </c>
      <c r="DQ102" s="47">
        <f t="shared" si="112"/>
        <v>0</v>
      </c>
      <c r="DR102" s="47">
        <f t="shared" si="113"/>
        <v>0</v>
      </c>
      <c r="DS102" s="47">
        <f t="shared" si="114"/>
        <v>0</v>
      </c>
      <c r="DT102" s="47">
        <f t="shared" si="115"/>
        <v>0</v>
      </c>
      <c r="DU102" s="48">
        <f t="shared" si="116"/>
        <v>0</v>
      </c>
      <c r="DV102" s="47">
        <f t="shared" si="117"/>
        <v>0</v>
      </c>
      <c r="DW102" s="47">
        <f t="shared" si="118"/>
        <v>0</v>
      </c>
      <c r="DX102" s="46">
        <f t="shared" si="119"/>
        <v>0</v>
      </c>
      <c r="DY102" s="47">
        <f t="shared" si="120"/>
        <v>0</v>
      </c>
      <c r="DZ102" s="47">
        <f t="shared" si="121"/>
        <v>0</v>
      </c>
      <c r="EA102" s="47">
        <f t="shared" si="122"/>
        <v>0</v>
      </c>
      <c r="EB102" s="47">
        <f t="shared" si="123"/>
        <v>0</v>
      </c>
      <c r="EC102" s="47">
        <f t="shared" si="124"/>
        <v>0</v>
      </c>
      <c r="ED102" s="47">
        <f t="shared" si="125"/>
        <v>0</v>
      </c>
      <c r="EE102" s="47">
        <f t="shared" si="126"/>
        <v>0</v>
      </c>
      <c r="EF102" s="47">
        <f t="shared" si="127"/>
        <v>0</v>
      </c>
      <c r="EG102" s="47">
        <f t="shared" si="128"/>
        <v>0</v>
      </c>
      <c r="EH102" s="47">
        <f t="shared" si="129"/>
        <v>0</v>
      </c>
      <c r="EI102" s="47">
        <f t="shared" si="130"/>
        <v>0</v>
      </c>
      <c r="EJ102" s="47">
        <f t="shared" si="131"/>
        <v>0</v>
      </c>
      <c r="EK102" s="47">
        <f t="shared" si="132"/>
        <v>0</v>
      </c>
      <c r="EL102" s="47">
        <f t="shared" si="133"/>
        <v>0</v>
      </c>
      <c r="EM102" s="47">
        <f t="shared" si="134"/>
        <v>0</v>
      </c>
      <c r="EN102" s="47">
        <f t="shared" si="135"/>
        <v>0</v>
      </c>
      <c r="EO102" s="47">
        <f t="shared" si="136"/>
        <v>0</v>
      </c>
      <c r="EP102" s="47">
        <f t="shared" si="137"/>
        <v>0</v>
      </c>
      <c r="EQ102" s="48">
        <f t="shared" si="138"/>
        <v>0</v>
      </c>
      <c r="ER102" s="47">
        <f t="shared" si="139"/>
        <v>0</v>
      </c>
      <c r="ES102" s="47">
        <f t="shared" si="140"/>
        <v>0</v>
      </c>
      <c r="ET102" s="46">
        <f t="shared" si="141"/>
        <v>0</v>
      </c>
      <c r="EU102" s="47">
        <f t="shared" si="142"/>
        <v>0</v>
      </c>
      <c r="EV102" s="47">
        <f t="shared" si="143"/>
        <v>0</v>
      </c>
      <c r="EW102" s="47">
        <f t="shared" si="144"/>
        <v>0</v>
      </c>
      <c r="EX102" s="47">
        <f t="shared" si="145"/>
        <v>0</v>
      </c>
      <c r="EY102" s="47">
        <f t="shared" si="146"/>
        <v>0</v>
      </c>
      <c r="EZ102" s="47">
        <f t="shared" si="147"/>
        <v>0</v>
      </c>
      <c r="FA102" s="47">
        <f t="shared" si="148"/>
        <v>0</v>
      </c>
      <c r="FB102" s="47">
        <f t="shared" si="149"/>
        <v>0</v>
      </c>
      <c r="FC102" s="47">
        <f t="shared" si="150"/>
        <v>0</v>
      </c>
      <c r="FD102" s="47">
        <f t="shared" si="151"/>
        <v>0</v>
      </c>
      <c r="FE102" s="47">
        <f t="shared" si="152"/>
        <v>0</v>
      </c>
      <c r="FF102" s="47">
        <f t="shared" si="153"/>
        <v>0</v>
      </c>
      <c r="FG102" s="47">
        <f t="shared" si="154"/>
        <v>0</v>
      </c>
      <c r="FH102" s="47">
        <f t="shared" si="155"/>
        <v>0</v>
      </c>
      <c r="FI102" s="47">
        <f t="shared" si="156"/>
        <v>0</v>
      </c>
      <c r="FJ102" s="47">
        <f t="shared" si="157"/>
        <v>0</v>
      </c>
      <c r="FK102" s="47">
        <f t="shared" si="158"/>
        <v>0</v>
      </c>
      <c r="FL102" s="47">
        <f t="shared" si="159"/>
        <v>0</v>
      </c>
      <c r="FM102" s="48">
        <f t="shared" si="160"/>
        <v>0</v>
      </c>
      <c r="FN102" s="47">
        <f t="shared" si="161"/>
        <v>0</v>
      </c>
      <c r="FO102" s="47">
        <f t="shared" si="162"/>
        <v>0</v>
      </c>
      <c r="FP102" s="46">
        <f t="shared" si="163"/>
        <v>0</v>
      </c>
      <c r="FQ102" s="47">
        <f t="shared" si="164"/>
        <v>0</v>
      </c>
      <c r="FR102" s="47">
        <f t="shared" si="165"/>
        <v>0</v>
      </c>
      <c r="FS102" s="47">
        <f t="shared" si="166"/>
        <v>0</v>
      </c>
      <c r="FT102" s="47">
        <f t="shared" si="167"/>
        <v>0</v>
      </c>
      <c r="FU102" s="47">
        <f t="shared" si="168"/>
        <v>0</v>
      </c>
      <c r="FV102" s="47">
        <f t="shared" si="169"/>
        <v>0</v>
      </c>
      <c r="FW102" s="47">
        <f t="shared" si="170"/>
        <v>0</v>
      </c>
      <c r="FX102" s="47">
        <f t="shared" si="171"/>
        <v>0</v>
      </c>
      <c r="FY102" s="47">
        <f t="shared" si="172"/>
        <v>0</v>
      </c>
      <c r="FZ102" s="47">
        <f t="shared" si="173"/>
        <v>0</v>
      </c>
      <c r="GA102" s="47">
        <f t="shared" si="174"/>
        <v>0</v>
      </c>
      <c r="GB102" s="47">
        <f t="shared" si="175"/>
        <v>0</v>
      </c>
      <c r="GC102" s="47">
        <f t="shared" si="176"/>
        <v>0</v>
      </c>
      <c r="GD102" s="47">
        <f t="shared" si="177"/>
        <v>0</v>
      </c>
      <c r="GE102" s="47">
        <f t="shared" si="178"/>
        <v>0</v>
      </c>
      <c r="GF102" s="47">
        <f t="shared" si="179"/>
        <v>0</v>
      </c>
      <c r="GG102" s="47">
        <f t="shared" si="180"/>
        <v>0</v>
      </c>
      <c r="GH102" s="47">
        <f t="shared" si="181"/>
        <v>0</v>
      </c>
      <c r="GI102" s="48">
        <f t="shared" si="182"/>
        <v>0</v>
      </c>
      <c r="GJ102" s="47">
        <f t="shared" si="183"/>
        <v>0</v>
      </c>
      <c r="GK102" s="47">
        <f t="shared" si="184"/>
        <v>0</v>
      </c>
      <c r="GL102" s="46">
        <f t="shared" si="185"/>
        <v>0</v>
      </c>
      <c r="GM102" s="47">
        <f t="shared" si="186"/>
        <v>0</v>
      </c>
      <c r="GN102" s="47">
        <f t="shared" si="187"/>
        <v>0</v>
      </c>
      <c r="GO102" s="47">
        <f t="shared" si="188"/>
        <v>0</v>
      </c>
      <c r="GP102" s="47">
        <f t="shared" si="189"/>
        <v>0</v>
      </c>
      <c r="GQ102" s="47">
        <f t="shared" si="190"/>
        <v>0</v>
      </c>
      <c r="GR102" s="47">
        <f t="shared" si="191"/>
        <v>0</v>
      </c>
      <c r="GS102" s="47">
        <f t="shared" si="192"/>
        <v>0</v>
      </c>
      <c r="GT102" s="47">
        <f t="shared" si="193"/>
        <v>0</v>
      </c>
      <c r="GU102" s="47">
        <f t="shared" si="194"/>
        <v>0</v>
      </c>
      <c r="GV102" s="47">
        <f t="shared" si="195"/>
        <v>0</v>
      </c>
      <c r="GW102" s="47">
        <f t="shared" si="196"/>
        <v>0</v>
      </c>
      <c r="GX102" s="47">
        <f t="shared" si="197"/>
        <v>0</v>
      </c>
      <c r="GY102" s="47">
        <f t="shared" si="198"/>
        <v>0</v>
      </c>
      <c r="GZ102" s="47">
        <f t="shared" si="199"/>
        <v>0</v>
      </c>
      <c r="HA102" s="47">
        <f t="shared" si="200"/>
        <v>0</v>
      </c>
      <c r="HB102" s="47">
        <f t="shared" si="201"/>
        <v>0</v>
      </c>
      <c r="HC102" s="47">
        <f t="shared" si="202"/>
        <v>0</v>
      </c>
      <c r="HD102" s="47">
        <f t="shared" si="203"/>
        <v>0</v>
      </c>
      <c r="HE102" s="48">
        <f t="shared" si="204"/>
        <v>0</v>
      </c>
      <c r="HF102" s="47">
        <f t="shared" si="205"/>
        <v>0</v>
      </c>
      <c r="HG102" s="47">
        <f t="shared" si="206"/>
        <v>0</v>
      </c>
      <c r="HH102" s="46">
        <f t="shared" si="207"/>
        <v>0</v>
      </c>
      <c r="HI102" s="47">
        <f t="shared" si="208"/>
        <v>0</v>
      </c>
      <c r="HJ102" s="47">
        <f t="shared" si="209"/>
        <v>0</v>
      </c>
      <c r="HK102" s="47">
        <f t="shared" si="210"/>
        <v>0</v>
      </c>
      <c r="HL102" s="47">
        <f t="shared" si="211"/>
        <v>0</v>
      </c>
      <c r="HM102" s="47">
        <f t="shared" si="212"/>
        <v>0</v>
      </c>
      <c r="HN102" s="47">
        <f t="shared" si="213"/>
        <v>0</v>
      </c>
      <c r="HO102" s="47">
        <f t="shared" si="214"/>
        <v>0</v>
      </c>
      <c r="HP102" s="47">
        <f t="shared" si="215"/>
        <v>0</v>
      </c>
      <c r="HQ102" s="47">
        <f t="shared" si="216"/>
        <v>0</v>
      </c>
      <c r="HR102" s="47">
        <f t="shared" si="217"/>
        <v>0</v>
      </c>
      <c r="HS102" s="47">
        <f t="shared" si="218"/>
        <v>0</v>
      </c>
      <c r="HT102" s="47">
        <f t="shared" si="219"/>
        <v>0</v>
      </c>
      <c r="HU102" s="47">
        <f t="shared" si="220"/>
        <v>0</v>
      </c>
      <c r="HV102" s="47">
        <f t="shared" si="221"/>
        <v>0</v>
      </c>
      <c r="HW102" s="47">
        <f t="shared" si="222"/>
        <v>0</v>
      </c>
      <c r="HX102" s="47">
        <f t="shared" si="223"/>
        <v>0</v>
      </c>
      <c r="HY102" s="47">
        <f t="shared" si="224"/>
        <v>0</v>
      </c>
      <c r="HZ102" s="47">
        <f t="shared" si="225"/>
        <v>0</v>
      </c>
      <c r="IA102" s="48">
        <f t="shared" si="226"/>
        <v>0</v>
      </c>
      <c r="IB102" s="47">
        <f t="shared" si="227"/>
        <v>0</v>
      </c>
      <c r="IC102" s="47">
        <f t="shared" si="228"/>
        <v>0</v>
      </c>
      <c r="ID102" s="46">
        <f t="shared" si="229"/>
        <v>0</v>
      </c>
      <c r="IE102" s="47">
        <f t="shared" si="230"/>
        <v>0</v>
      </c>
      <c r="IF102" s="47">
        <f t="shared" si="231"/>
        <v>0</v>
      </c>
      <c r="IG102" s="47">
        <f t="shared" si="232"/>
        <v>0</v>
      </c>
      <c r="IH102" s="47">
        <f t="shared" si="233"/>
        <v>0</v>
      </c>
      <c r="II102" s="47">
        <f t="shared" si="234"/>
        <v>0</v>
      </c>
      <c r="IJ102" s="47">
        <f t="shared" si="235"/>
        <v>0</v>
      </c>
      <c r="IK102" s="47">
        <f t="shared" si="236"/>
        <v>0</v>
      </c>
      <c r="IL102" s="47">
        <f t="shared" si="237"/>
        <v>0</v>
      </c>
      <c r="IM102" s="47">
        <f t="shared" si="238"/>
        <v>0</v>
      </c>
      <c r="IN102" s="47">
        <f t="shared" si="239"/>
        <v>0</v>
      </c>
      <c r="IO102" s="47">
        <f t="shared" si="240"/>
        <v>0</v>
      </c>
      <c r="IP102" s="47">
        <f t="shared" si="241"/>
        <v>0</v>
      </c>
      <c r="IQ102" s="47">
        <f t="shared" si="242"/>
        <v>0</v>
      </c>
      <c r="IR102" s="47">
        <f t="shared" si="243"/>
        <v>0</v>
      </c>
      <c r="IS102" s="47">
        <f t="shared" si="244"/>
        <v>0</v>
      </c>
      <c r="IT102" s="47">
        <f t="shared" si="245"/>
        <v>0</v>
      </c>
      <c r="IU102" s="47">
        <f t="shared" si="246"/>
        <v>0</v>
      </c>
      <c r="IV102" s="47">
        <f t="shared" si="247"/>
        <v>0</v>
      </c>
      <c r="IW102" s="48">
        <f t="shared" si="248"/>
        <v>0</v>
      </c>
      <c r="IX102" s="47">
        <f t="shared" si="249"/>
        <v>0</v>
      </c>
      <c r="IY102" s="47">
        <f t="shared" si="250"/>
        <v>0</v>
      </c>
      <c r="IZ102" s="46">
        <f t="shared" si="251"/>
        <v>0</v>
      </c>
      <c r="JA102" s="47">
        <f t="shared" si="252"/>
        <v>0</v>
      </c>
      <c r="JB102" s="47">
        <f t="shared" si="253"/>
        <v>0</v>
      </c>
      <c r="JC102" s="47">
        <f t="shared" si="254"/>
        <v>0</v>
      </c>
      <c r="JD102" s="47">
        <f t="shared" si="255"/>
        <v>0</v>
      </c>
      <c r="JE102" s="47">
        <f t="shared" si="256"/>
        <v>0</v>
      </c>
      <c r="JF102" s="47">
        <f t="shared" si="257"/>
        <v>0</v>
      </c>
      <c r="JG102" s="47">
        <f t="shared" si="258"/>
        <v>0</v>
      </c>
      <c r="JH102" s="47">
        <f t="shared" si="259"/>
        <v>0</v>
      </c>
      <c r="JI102" s="47">
        <f t="shared" si="260"/>
        <v>0</v>
      </c>
      <c r="JJ102" s="47">
        <f t="shared" si="261"/>
        <v>0</v>
      </c>
      <c r="JK102" s="47">
        <f t="shared" si="262"/>
        <v>0</v>
      </c>
      <c r="JL102" s="47">
        <f t="shared" si="263"/>
        <v>0</v>
      </c>
      <c r="JM102" s="47">
        <f t="shared" si="264"/>
        <v>0</v>
      </c>
      <c r="JN102" s="47">
        <f t="shared" si="265"/>
        <v>0</v>
      </c>
      <c r="JO102" s="47">
        <f t="shared" si="266"/>
        <v>0</v>
      </c>
      <c r="JP102" s="47">
        <f t="shared" si="267"/>
        <v>0</v>
      </c>
      <c r="JQ102" s="47">
        <f t="shared" si="268"/>
        <v>0</v>
      </c>
      <c r="JR102" s="47">
        <f t="shared" si="269"/>
        <v>0</v>
      </c>
      <c r="JS102" s="48">
        <f t="shared" si="270"/>
        <v>0</v>
      </c>
      <c r="JT102" s="46">
        <f t="shared" si="271"/>
        <v>0</v>
      </c>
      <c r="JU102" s="48">
        <f t="shared" si="272"/>
        <v>0</v>
      </c>
    </row>
    <row r="103" spans="1:281" x14ac:dyDescent="0.25">
      <c r="A103" s="152"/>
      <c r="B103" s="386"/>
      <c r="C103" s="608"/>
      <c r="D103" s="609"/>
      <c r="E103" s="609"/>
      <c r="F103" s="609"/>
      <c r="G103" s="610"/>
      <c r="H103" s="397"/>
      <c r="I103" s="397"/>
      <c r="J103" s="97"/>
      <c r="K103" s="122">
        <f t="shared" si="0"/>
        <v>0</v>
      </c>
      <c r="L103" s="313">
        <f t="shared" si="62"/>
        <v>0</v>
      </c>
      <c r="M103" s="46">
        <f t="shared" si="63"/>
        <v>0</v>
      </c>
      <c r="N103" s="90">
        <f t="shared" si="64"/>
        <v>0</v>
      </c>
      <c r="O103" s="90">
        <f t="shared" si="65"/>
        <v>0</v>
      </c>
      <c r="P103" s="90">
        <f t="shared" si="66"/>
        <v>0</v>
      </c>
      <c r="Q103" s="90">
        <f t="shared" si="67"/>
        <v>0</v>
      </c>
      <c r="R103" s="408">
        <f t="shared" si="68"/>
        <v>1</v>
      </c>
      <c r="S103" s="46">
        <f t="shared" si="3"/>
        <v>0</v>
      </c>
      <c r="T103" s="47">
        <f t="shared" si="4"/>
        <v>0</v>
      </c>
      <c r="U103" s="47">
        <f t="shared" si="5"/>
        <v>0</v>
      </c>
      <c r="V103" s="47">
        <f t="shared" si="6"/>
        <v>0</v>
      </c>
      <c r="W103" s="47">
        <f t="shared" si="7"/>
        <v>0</v>
      </c>
      <c r="X103" s="47">
        <f t="shared" si="8"/>
        <v>0</v>
      </c>
      <c r="Y103" s="47">
        <f t="shared" si="9"/>
        <v>0</v>
      </c>
      <c r="Z103" s="47">
        <f t="shared" si="10"/>
        <v>0</v>
      </c>
      <c r="AA103" s="47">
        <f t="shared" si="11"/>
        <v>0</v>
      </c>
      <c r="AB103" s="47">
        <f t="shared" si="12"/>
        <v>0</v>
      </c>
      <c r="AC103" s="47">
        <f t="shared" si="13"/>
        <v>0</v>
      </c>
      <c r="AD103" s="47">
        <f t="shared" si="14"/>
        <v>0</v>
      </c>
      <c r="AE103" s="47">
        <f t="shared" si="15"/>
        <v>0</v>
      </c>
      <c r="AF103" s="47">
        <f t="shared" si="16"/>
        <v>0</v>
      </c>
      <c r="AG103" s="47">
        <f t="shared" si="17"/>
        <v>0</v>
      </c>
      <c r="AH103" s="47">
        <f t="shared" si="18"/>
        <v>0</v>
      </c>
      <c r="AI103" s="47">
        <f t="shared" si="19"/>
        <v>0</v>
      </c>
      <c r="AJ103" s="47">
        <f t="shared" si="20"/>
        <v>0</v>
      </c>
      <c r="AK103" s="47">
        <f t="shared" si="21"/>
        <v>0</v>
      </c>
      <c r="AL103" s="48">
        <f t="shared" si="22"/>
        <v>0</v>
      </c>
      <c r="AM103" s="47">
        <f t="shared" si="69"/>
        <v>0</v>
      </c>
      <c r="AN103" s="47">
        <f t="shared" si="70"/>
        <v>0</v>
      </c>
      <c r="AO103" s="46">
        <f t="shared" si="23"/>
        <v>0</v>
      </c>
      <c r="AP103" s="47">
        <f t="shared" si="24"/>
        <v>0</v>
      </c>
      <c r="AQ103" s="47">
        <f t="shared" si="25"/>
        <v>0</v>
      </c>
      <c r="AR103" s="47">
        <f t="shared" si="26"/>
        <v>0</v>
      </c>
      <c r="AS103" s="47">
        <f t="shared" si="27"/>
        <v>0</v>
      </c>
      <c r="AT103" s="47">
        <f t="shared" si="28"/>
        <v>0</v>
      </c>
      <c r="AU103" s="47">
        <f t="shared" si="29"/>
        <v>0</v>
      </c>
      <c r="AV103" s="47">
        <f t="shared" si="30"/>
        <v>0</v>
      </c>
      <c r="AW103" s="47">
        <f t="shared" si="31"/>
        <v>0</v>
      </c>
      <c r="AX103" s="47">
        <f t="shared" si="32"/>
        <v>0</v>
      </c>
      <c r="AY103" s="47">
        <f t="shared" si="33"/>
        <v>0</v>
      </c>
      <c r="AZ103" s="47">
        <f t="shared" si="34"/>
        <v>0</v>
      </c>
      <c r="BA103" s="47">
        <f t="shared" si="35"/>
        <v>0</v>
      </c>
      <c r="BB103" s="47">
        <f t="shared" si="36"/>
        <v>0</v>
      </c>
      <c r="BC103" s="47">
        <f t="shared" si="37"/>
        <v>0</v>
      </c>
      <c r="BD103" s="47">
        <f t="shared" si="38"/>
        <v>0</v>
      </c>
      <c r="BE103" s="47">
        <f t="shared" si="39"/>
        <v>0</v>
      </c>
      <c r="BF103" s="47">
        <f t="shared" si="40"/>
        <v>0</v>
      </c>
      <c r="BG103" s="48">
        <f t="shared" si="41"/>
        <v>0</v>
      </c>
      <c r="BH103" s="47">
        <f t="shared" si="71"/>
        <v>0</v>
      </c>
      <c r="BI103" s="47">
        <f t="shared" si="72"/>
        <v>0</v>
      </c>
      <c r="BJ103" s="46">
        <f t="shared" si="42"/>
        <v>0</v>
      </c>
      <c r="BK103" s="47">
        <f t="shared" si="43"/>
        <v>0</v>
      </c>
      <c r="BL103" s="47">
        <f t="shared" si="44"/>
        <v>0</v>
      </c>
      <c r="BM103" s="47">
        <f t="shared" si="45"/>
        <v>0</v>
      </c>
      <c r="BN103" s="47">
        <f t="shared" si="46"/>
        <v>0</v>
      </c>
      <c r="BO103" s="47">
        <f t="shared" si="47"/>
        <v>0</v>
      </c>
      <c r="BP103" s="47">
        <f t="shared" si="48"/>
        <v>0</v>
      </c>
      <c r="BQ103" s="47">
        <f t="shared" si="49"/>
        <v>0</v>
      </c>
      <c r="BR103" s="47">
        <f t="shared" si="50"/>
        <v>0</v>
      </c>
      <c r="BS103" s="47">
        <f t="shared" si="51"/>
        <v>0</v>
      </c>
      <c r="BT103" s="47">
        <f t="shared" si="52"/>
        <v>0</v>
      </c>
      <c r="BU103" s="47">
        <f t="shared" si="53"/>
        <v>0</v>
      </c>
      <c r="BV103" s="47">
        <f t="shared" si="54"/>
        <v>0</v>
      </c>
      <c r="BW103" s="47">
        <f t="shared" si="55"/>
        <v>0</v>
      </c>
      <c r="BX103" s="47">
        <f t="shared" si="56"/>
        <v>0</v>
      </c>
      <c r="BY103" s="47">
        <f t="shared" si="57"/>
        <v>0</v>
      </c>
      <c r="BZ103" s="47">
        <f t="shared" si="58"/>
        <v>0</v>
      </c>
      <c r="CA103" s="47">
        <f t="shared" si="59"/>
        <v>0</v>
      </c>
      <c r="CB103" s="47">
        <f t="shared" si="60"/>
        <v>0</v>
      </c>
      <c r="CC103" s="48">
        <f t="shared" si="61"/>
        <v>0</v>
      </c>
      <c r="CD103" s="47">
        <f t="shared" si="73"/>
        <v>0</v>
      </c>
      <c r="CE103" s="47">
        <f t="shared" si="74"/>
        <v>0</v>
      </c>
      <c r="CF103" s="46">
        <f t="shared" si="75"/>
        <v>0</v>
      </c>
      <c r="CG103" s="47">
        <f t="shared" si="76"/>
        <v>0</v>
      </c>
      <c r="CH103" s="47">
        <f t="shared" si="77"/>
        <v>0</v>
      </c>
      <c r="CI103" s="47">
        <f t="shared" si="78"/>
        <v>0</v>
      </c>
      <c r="CJ103" s="47">
        <f t="shared" si="79"/>
        <v>0</v>
      </c>
      <c r="CK103" s="47">
        <f t="shared" si="80"/>
        <v>0</v>
      </c>
      <c r="CL103" s="47">
        <f t="shared" si="81"/>
        <v>0</v>
      </c>
      <c r="CM103" s="47">
        <f t="shared" si="82"/>
        <v>0</v>
      </c>
      <c r="CN103" s="47">
        <f t="shared" si="83"/>
        <v>0</v>
      </c>
      <c r="CO103" s="47">
        <f t="shared" si="84"/>
        <v>0</v>
      </c>
      <c r="CP103" s="47">
        <f t="shared" si="85"/>
        <v>0</v>
      </c>
      <c r="CQ103" s="47">
        <f t="shared" si="86"/>
        <v>0</v>
      </c>
      <c r="CR103" s="47">
        <f t="shared" si="87"/>
        <v>0</v>
      </c>
      <c r="CS103" s="47">
        <f t="shared" si="88"/>
        <v>0</v>
      </c>
      <c r="CT103" s="47">
        <f t="shared" si="89"/>
        <v>0</v>
      </c>
      <c r="CU103" s="47">
        <f t="shared" si="90"/>
        <v>0</v>
      </c>
      <c r="CV103" s="47">
        <f t="shared" si="91"/>
        <v>0</v>
      </c>
      <c r="CW103" s="47">
        <f t="shared" si="92"/>
        <v>0</v>
      </c>
      <c r="CX103" s="47">
        <f t="shared" si="93"/>
        <v>0</v>
      </c>
      <c r="CY103" s="48">
        <f t="shared" si="94"/>
        <v>0</v>
      </c>
      <c r="CZ103" s="47">
        <f t="shared" si="95"/>
        <v>0</v>
      </c>
      <c r="DA103" s="47">
        <f t="shared" si="96"/>
        <v>0</v>
      </c>
      <c r="DB103" s="46">
        <f t="shared" si="97"/>
        <v>0</v>
      </c>
      <c r="DC103" s="47">
        <f t="shared" si="98"/>
        <v>0</v>
      </c>
      <c r="DD103" s="47">
        <f t="shared" si="99"/>
        <v>0</v>
      </c>
      <c r="DE103" s="47">
        <f t="shared" si="100"/>
        <v>0</v>
      </c>
      <c r="DF103" s="47">
        <f t="shared" si="101"/>
        <v>0</v>
      </c>
      <c r="DG103" s="47">
        <f t="shared" si="102"/>
        <v>0</v>
      </c>
      <c r="DH103" s="47">
        <f t="shared" si="103"/>
        <v>0</v>
      </c>
      <c r="DI103" s="47">
        <f t="shared" si="104"/>
        <v>0</v>
      </c>
      <c r="DJ103" s="47">
        <f t="shared" si="105"/>
        <v>0</v>
      </c>
      <c r="DK103" s="47">
        <f t="shared" si="106"/>
        <v>0</v>
      </c>
      <c r="DL103" s="47">
        <f t="shared" si="107"/>
        <v>0</v>
      </c>
      <c r="DM103" s="47">
        <f t="shared" si="108"/>
        <v>0</v>
      </c>
      <c r="DN103" s="47">
        <f t="shared" si="109"/>
        <v>0</v>
      </c>
      <c r="DO103" s="47">
        <f t="shared" si="110"/>
        <v>0</v>
      </c>
      <c r="DP103" s="47">
        <f t="shared" si="111"/>
        <v>0</v>
      </c>
      <c r="DQ103" s="47">
        <f t="shared" si="112"/>
        <v>0</v>
      </c>
      <c r="DR103" s="47">
        <f t="shared" si="113"/>
        <v>0</v>
      </c>
      <c r="DS103" s="47">
        <f t="shared" si="114"/>
        <v>0</v>
      </c>
      <c r="DT103" s="47">
        <f t="shared" si="115"/>
        <v>0</v>
      </c>
      <c r="DU103" s="48">
        <f t="shared" si="116"/>
        <v>0</v>
      </c>
      <c r="DV103" s="47">
        <f t="shared" si="117"/>
        <v>0</v>
      </c>
      <c r="DW103" s="47">
        <f t="shared" si="118"/>
        <v>0</v>
      </c>
      <c r="DX103" s="46">
        <f t="shared" si="119"/>
        <v>0</v>
      </c>
      <c r="DY103" s="47">
        <f t="shared" si="120"/>
        <v>0</v>
      </c>
      <c r="DZ103" s="47">
        <f t="shared" si="121"/>
        <v>0</v>
      </c>
      <c r="EA103" s="47">
        <f t="shared" si="122"/>
        <v>0</v>
      </c>
      <c r="EB103" s="47">
        <f t="shared" si="123"/>
        <v>0</v>
      </c>
      <c r="EC103" s="47">
        <f t="shared" si="124"/>
        <v>0</v>
      </c>
      <c r="ED103" s="47">
        <f t="shared" si="125"/>
        <v>0</v>
      </c>
      <c r="EE103" s="47">
        <f t="shared" si="126"/>
        <v>0</v>
      </c>
      <c r="EF103" s="47">
        <f t="shared" si="127"/>
        <v>0</v>
      </c>
      <c r="EG103" s="47">
        <f t="shared" si="128"/>
        <v>0</v>
      </c>
      <c r="EH103" s="47">
        <f t="shared" si="129"/>
        <v>0</v>
      </c>
      <c r="EI103" s="47">
        <f t="shared" si="130"/>
        <v>0</v>
      </c>
      <c r="EJ103" s="47">
        <f t="shared" si="131"/>
        <v>0</v>
      </c>
      <c r="EK103" s="47">
        <f t="shared" si="132"/>
        <v>0</v>
      </c>
      <c r="EL103" s="47">
        <f t="shared" si="133"/>
        <v>0</v>
      </c>
      <c r="EM103" s="47">
        <f t="shared" si="134"/>
        <v>0</v>
      </c>
      <c r="EN103" s="47">
        <f t="shared" si="135"/>
        <v>0</v>
      </c>
      <c r="EO103" s="47">
        <f t="shared" si="136"/>
        <v>0</v>
      </c>
      <c r="EP103" s="47">
        <f t="shared" si="137"/>
        <v>0</v>
      </c>
      <c r="EQ103" s="48">
        <f t="shared" si="138"/>
        <v>0</v>
      </c>
      <c r="ER103" s="47">
        <f t="shared" si="139"/>
        <v>0</v>
      </c>
      <c r="ES103" s="47">
        <f t="shared" si="140"/>
        <v>0</v>
      </c>
      <c r="ET103" s="46">
        <f t="shared" si="141"/>
        <v>0</v>
      </c>
      <c r="EU103" s="47">
        <f t="shared" si="142"/>
        <v>0</v>
      </c>
      <c r="EV103" s="47">
        <f t="shared" si="143"/>
        <v>0</v>
      </c>
      <c r="EW103" s="47">
        <f t="shared" si="144"/>
        <v>0</v>
      </c>
      <c r="EX103" s="47">
        <f t="shared" si="145"/>
        <v>0</v>
      </c>
      <c r="EY103" s="47">
        <f t="shared" si="146"/>
        <v>0</v>
      </c>
      <c r="EZ103" s="47">
        <f t="shared" si="147"/>
        <v>0</v>
      </c>
      <c r="FA103" s="47">
        <f t="shared" si="148"/>
        <v>0</v>
      </c>
      <c r="FB103" s="47">
        <f t="shared" si="149"/>
        <v>0</v>
      </c>
      <c r="FC103" s="47">
        <f t="shared" si="150"/>
        <v>0</v>
      </c>
      <c r="FD103" s="47">
        <f t="shared" si="151"/>
        <v>0</v>
      </c>
      <c r="FE103" s="47">
        <f t="shared" si="152"/>
        <v>0</v>
      </c>
      <c r="FF103" s="47">
        <f t="shared" si="153"/>
        <v>0</v>
      </c>
      <c r="FG103" s="47">
        <f t="shared" si="154"/>
        <v>0</v>
      </c>
      <c r="FH103" s="47">
        <f t="shared" si="155"/>
        <v>0</v>
      </c>
      <c r="FI103" s="47">
        <f t="shared" si="156"/>
        <v>0</v>
      </c>
      <c r="FJ103" s="47">
        <f t="shared" si="157"/>
        <v>0</v>
      </c>
      <c r="FK103" s="47">
        <f t="shared" si="158"/>
        <v>0</v>
      </c>
      <c r="FL103" s="47">
        <f t="shared" si="159"/>
        <v>0</v>
      </c>
      <c r="FM103" s="48">
        <f t="shared" si="160"/>
        <v>0</v>
      </c>
      <c r="FN103" s="47">
        <f t="shared" si="161"/>
        <v>0</v>
      </c>
      <c r="FO103" s="47">
        <f t="shared" si="162"/>
        <v>0</v>
      </c>
      <c r="FP103" s="46">
        <f t="shared" si="163"/>
        <v>0</v>
      </c>
      <c r="FQ103" s="47">
        <f t="shared" si="164"/>
        <v>0</v>
      </c>
      <c r="FR103" s="47">
        <f t="shared" si="165"/>
        <v>0</v>
      </c>
      <c r="FS103" s="47">
        <f t="shared" si="166"/>
        <v>0</v>
      </c>
      <c r="FT103" s="47">
        <f t="shared" si="167"/>
        <v>0</v>
      </c>
      <c r="FU103" s="47">
        <f t="shared" si="168"/>
        <v>0</v>
      </c>
      <c r="FV103" s="47">
        <f t="shared" si="169"/>
        <v>0</v>
      </c>
      <c r="FW103" s="47">
        <f t="shared" si="170"/>
        <v>0</v>
      </c>
      <c r="FX103" s="47">
        <f t="shared" si="171"/>
        <v>0</v>
      </c>
      <c r="FY103" s="47">
        <f t="shared" si="172"/>
        <v>0</v>
      </c>
      <c r="FZ103" s="47">
        <f t="shared" si="173"/>
        <v>0</v>
      </c>
      <c r="GA103" s="47">
        <f t="shared" si="174"/>
        <v>0</v>
      </c>
      <c r="GB103" s="47">
        <f t="shared" si="175"/>
        <v>0</v>
      </c>
      <c r="GC103" s="47">
        <f t="shared" si="176"/>
        <v>0</v>
      </c>
      <c r="GD103" s="47">
        <f t="shared" si="177"/>
        <v>0</v>
      </c>
      <c r="GE103" s="47">
        <f t="shared" si="178"/>
        <v>0</v>
      </c>
      <c r="GF103" s="47">
        <f t="shared" si="179"/>
        <v>0</v>
      </c>
      <c r="GG103" s="47">
        <f t="shared" si="180"/>
        <v>0</v>
      </c>
      <c r="GH103" s="47">
        <f t="shared" si="181"/>
        <v>0</v>
      </c>
      <c r="GI103" s="48">
        <f t="shared" si="182"/>
        <v>0</v>
      </c>
      <c r="GJ103" s="47">
        <f t="shared" si="183"/>
        <v>0</v>
      </c>
      <c r="GK103" s="47">
        <f t="shared" si="184"/>
        <v>0</v>
      </c>
      <c r="GL103" s="46">
        <f t="shared" si="185"/>
        <v>0</v>
      </c>
      <c r="GM103" s="47">
        <f t="shared" si="186"/>
        <v>0</v>
      </c>
      <c r="GN103" s="47">
        <f t="shared" si="187"/>
        <v>0</v>
      </c>
      <c r="GO103" s="47">
        <f t="shared" si="188"/>
        <v>0</v>
      </c>
      <c r="GP103" s="47">
        <f t="shared" si="189"/>
        <v>0</v>
      </c>
      <c r="GQ103" s="47">
        <f t="shared" si="190"/>
        <v>0</v>
      </c>
      <c r="GR103" s="47">
        <f t="shared" si="191"/>
        <v>0</v>
      </c>
      <c r="GS103" s="47">
        <f t="shared" si="192"/>
        <v>0</v>
      </c>
      <c r="GT103" s="47">
        <f t="shared" si="193"/>
        <v>0</v>
      </c>
      <c r="GU103" s="47">
        <f t="shared" si="194"/>
        <v>0</v>
      </c>
      <c r="GV103" s="47">
        <f t="shared" si="195"/>
        <v>0</v>
      </c>
      <c r="GW103" s="47">
        <f t="shared" si="196"/>
        <v>0</v>
      </c>
      <c r="GX103" s="47">
        <f t="shared" si="197"/>
        <v>0</v>
      </c>
      <c r="GY103" s="47">
        <f t="shared" si="198"/>
        <v>0</v>
      </c>
      <c r="GZ103" s="47">
        <f t="shared" si="199"/>
        <v>0</v>
      </c>
      <c r="HA103" s="47">
        <f t="shared" si="200"/>
        <v>0</v>
      </c>
      <c r="HB103" s="47">
        <f t="shared" si="201"/>
        <v>0</v>
      </c>
      <c r="HC103" s="47">
        <f t="shared" si="202"/>
        <v>0</v>
      </c>
      <c r="HD103" s="47">
        <f t="shared" si="203"/>
        <v>0</v>
      </c>
      <c r="HE103" s="48">
        <f t="shared" si="204"/>
        <v>0</v>
      </c>
      <c r="HF103" s="47">
        <f t="shared" si="205"/>
        <v>0</v>
      </c>
      <c r="HG103" s="47">
        <f t="shared" si="206"/>
        <v>0</v>
      </c>
      <c r="HH103" s="46">
        <f t="shared" si="207"/>
        <v>0</v>
      </c>
      <c r="HI103" s="47">
        <f t="shared" si="208"/>
        <v>0</v>
      </c>
      <c r="HJ103" s="47">
        <f t="shared" si="209"/>
        <v>0</v>
      </c>
      <c r="HK103" s="47">
        <f t="shared" si="210"/>
        <v>0</v>
      </c>
      <c r="HL103" s="47">
        <f t="shared" si="211"/>
        <v>0</v>
      </c>
      <c r="HM103" s="47">
        <f t="shared" si="212"/>
        <v>0</v>
      </c>
      <c r="HN103" s="47">
        <f t="shared" si="213"/>
        <v>0</v>
      </c>
      <c r="HO103" s="47">
        <f t="shared" si="214"/>
        <v>0</v>
      </c>
      <c r="HP103" s="47">
        <f t="shared" si="215"/>
        <v>0</v>
      </c>
      <c r="HQ103" s="47">
        <f t="shared" si="216"/>
        <v>0</v>
      </c>
      <c r="HR103" s="47">
        <f t="shared" si="217"/>
        <v>0</v>
      </c>
      <c r="HS103" s="47">
        <f t="shared" si="218"/>
        <v>0</v>
      </c>
      <c r="HT103" s="47">
        <f t="shared" si="219"/>
        <v>0</v>
      </c>
      <c r="HU103" s="47">
        <f t="shared" si="220"/>
        <v>0</v>
      </c>
      <c r="HV103" s="47">
        <f t="shared" si="221"/>
        <v>0</v>
      </c>
      <c r="HW103" s="47">
        <f t="shared" si="222"/>
        <v>0</v>
      </c>
      <c r="HX103" s="47">
        <f t="shared" si="223"/>
        <v>0</v>
      </c>
      <c r="HY103" s="47">
        <f t="shared" si="224"/>
        <v>0</v>
      </c>
      <c r="HZ103" s="47">
        <f t="shared" si="225"/>
        <v>0</v>
      </c>
      <c r="IA103" s="48">
        <f t="shared" si="226"/>
        <v>0</v>
      </c>
      <c r="IB103" s="47">
        <f t="shared" si="227"/>
        <v>0</v>
      </c>
      <c r="IC103" s="47">
        <f t="shared" si="228"/>
        <v>0</v>
      </c>
      <c r="ID103" s="46">
        <f t="shared" si="229"/>
        <v>0</v>
      </c>
      <c r="IE103" s="47">
        <f t="shared" si="230"/>
        <v>0</v>
      </c>
      <c r="IF103" s="47">
        <f t="shared" si="231"/>
        <v>0</v>
      </c>
      <c r="IG103" s="47">
        <f t="shared" si="232"/>
        <v>0</v>
      </c>
      <c r="IH103" s="47">
        <f t="shared" si="233"/>
        <v>0</v>
      </c>
      <c r="II103" s="47">
        <f t="shared" si="234"/>
        <v>0</v>
      </c>
      <c r="IJ103" s="47">
        <f t="shared" si="235"/>
        <v>0</v>
      </c>
      <c r="IK103" s="47">
        <f t="shared" si="236"/>
        <v>0</v>
      </c>
      <c r="IL103" s="47">
        <f t="shared" si="237"/>
        <v>0</v>
      </c>
      <c r="IM103" s="47">
        <f t="shared" si="238"/>
        <v>0</v>
      </c>
      <c r="IN103" s="47">
        <f t="shared" si="239"/>
        <v>0</v>
      </c>
      <c r="IO103" s="47">
        <f t="shared" si="240"/>
        <v>0</v>
      </c>
      <c r="IP103" s="47">
        <f t="shared" si="241"/>
        <v>0</v>
      </c>
      <c r="IQ103" s="47">
        <f t="shared" si="242"/>
        <v>0</v>
      </c>
      <c r="IR103" s="47">
        <f t="shared" si="243"/>
        <v>0</v>
      </c>
      <c r="IS103" s="47">
        <f t="shared" si="244"/>
        <v>0</v>
      </c>
      <c r="IT103" s="47">
        <f t="shared" si="245"/>
        <v>0</v>
      </c>
      <c r="IU103" s="47">
        <f t="shared" si="246"/>
        <v>0</v>
      </c>
      <c r="IV103" s="47">
        <f t="shared" si="247"/>
        <v>0</v>
      </c>
      <c r="IW103" s="48">
        <f t="shared" si="248"/>
        <v>0</v>
      </c>
      <c r="IX103" s="47">
        <f t="shared" si="249"/>
        <v>0</v>
      </c>
      <c r="IY103" s="47">
        <f t="shared" si="250"/>
        <v>0</v>
      </c>
      <c r="IZ103" s="46">
        <f t="shared" si="251"/>
        <v>0</v>
      </c>
      <c r="JA103" s="47">
        <f t="shared" si="252"/>
        <v>0</v>
      </c>
      <c r="JB103" s="47">
        <f t="shared" si="253"/>
        <v>0</v>
      </c>
      <c r="JC103" s="47">
        <f t="shared" si="254"/>
        <v>0</v>
      </c>
      <c r="JD103" s="47">
        <f t="shared" si="255"/>
        <v>0</v>
      </c>
      <c r="JE103" s="47">
        <f t="shared" si="256"/>
        <v>0</v>
      </c>
      <c r="JF103" s="47">
        <f t="shared" si="257"/>
        <v>0</v>
      </c>
      <c r="JG103" s="47">
        <f t="shared" si="258"/>
        <v>0</v>
      </c>
      <c r="JH103" s="47">
        <f t="shared" si="259"/>
        <v>0</v>
      </c>
      <c r="JI103" s="47">
        <f t="shared" si="260"/>
        <v>0</v>
      </c>
      <c r="JJ103" s="47">
        <f t="shared" si="261"/>
        <v>0</v>
      </c>
      <c r="JK103" s="47">
        <f t="shared" si="262"/>
        <v>0</v>
      </c>
      <c r="JL103" s="47">
        <f t="shared" si="263"/>
        <v>0</v>
      </c>
      <c r="JM103" s="47">
        <f t="shared" si="264"/>
        <v>0</v>
      </c>
      <c r="JN103" s="47">
        <f t="shared" si="265"/>
        <v>0</v>
      </c>
      <c r="JO103" s="47">
        <f t="shared" si="266"/>
        <v>0</v>
      </c>
      <c r="JP103" s="47">
        <f t="shared" si="267"/>
        <v>0</v>
      </c>
      <c r="JQ103" s="47">
        <f t="shared" si="268"/>
        <v>0</v>
      </c>
      <c r="JR103" s="47">
        <f t="shared" si="269"/>
        <v>0</v>
      </c>
      <c r="JS103" s="48">
        <f t="shared" si="270"/>
        <v>0</v>
      </c>
      <c r="JT103" s="46">
        <f t="shared" si="271"/>
        <v>0</v>
      </c>
      <c r="JU103" s="48">
        <f t="shared" si="272"/>
        <v>0</v>
      </c>
    </row>
    <row r="104" spans="1:281" x14ac:dyDescent="0.25">
      <c r="A104" s="152"/>
      <c r="B104" s="386"/>
      <c r="C104" s="608"/>
      <c r="D104" s="609"/>
      <c r="E104" s="609"/>
      <c r="F104" s="609"/>
      <c r="G104" s="610"/>
      <c r="H104" s="397"/>
      <c r="I104" s="397"/>
      <c r="J104" s="97"/>
      <c r="K104" s="122">
        <f t="shared" si="0"/>
        <v>0</v>
      </c>
      <c r="L104" s="313">
        <f t="shared" si="62"/>
        <v>0</v>
      </c>
      <c r="M104" s="46">
        <f t="shared" si="63"/>
        <v>0</v>
      </c>
      <c r="N104" s="90">
        <f t="shared" si="64"/>
        <v>0</v>
      </c>
      <c r="O104" s="90">
        <f t="shared" si="65"/>
        <v>0</v>
      </c>
      <c r="P104" s="90">
        <f t="shared" si="66"/>
        <v>0</v>
      </c>
      <c r="Q104" s="90">
        <f t="shared" si="67"/>
        <v>0</v>
      </c>
      <c r="R104" s="408">
        <f t="shared" si="68"/>
        <v>1</v>
      </c>
      <c r="S104" s="46">
        <f t="shared" si="3"/>
        <v>0</v>
      </c>
      <c r="T104" s="47">
        <f t="shared" si="4"/>
        <v>0</v>
      </c>
      <c r="U104" s="47">
        <f t="shared" si="5"/>
        <v>0</v>
      </c>
      <c r="V104" s="47">
        <f t="shared" si="6"/>
        <v>0</v>
      </c>
      <c r="W104" s="47">
        <f t="shared" si="7"/>
        <v>0</v>
      </c>
      <c r="X104" s="47">
        <f t="shared" si="8"/>
        <v>0</v>
      </c>
      <c r="Y104" s="47">
        <f t="shared" si="9"/>
        <v>0</v>
      </c>
      <c r="Z104" s="47">
        <f t="shared" si="10"/>
        <v>0</v>
      </c>
      <c r="AA104" s="47">
        <f t="shared" si="11"/>
        <v>0</v>
      </c>
      <c r="AB104" s="47">
        <f t="shared" si="12"/>
        <v>0</v>
      </c>
      <c r="AC104" s="47">
        <f t="shared" si="13"/>
        <v>0</v>
      </c>
      <c r="AD104" s="47">
        <f t="shared" si="14"/>
        <v>0</v>
      </c>
      <c r="AE104" s="47">
        <f t="shared" si="15"/>
        <v>0</v>
      </c>
      <c r="AF104" s="47">
        <f t="shared" si="16"/>
        <v>0</v>
      </c>
      <c r="AG104" s="47">
        <f t="shared" si="17"/>
        <v>0</v>
      </c>
      <c r="AH104" s="47">
        <f t="shared" si="18"/>
        <v>0</v>
      </c>
      <c r="AI104" s="47">
        <f t="shared" si="19"/>
        <v>0</v>
      </c>
      <c r="AJ104" s="47">
        <f t="shared" si="20"/>
        <v>0</v>
      </c>
      <c r="AK104" s="47">
        <f t="shared" si="21"/>
        <v>0</v>
      </c>
      <c r="AL104" s="48">
        <f t="shared" si="22"/>
        <v>0</v>
      </c>
      <c r="AM104" s="47">
        <f t="shared" si="69"/>
        <v>0</v>
      </c>
      <c r="AN104" s="47">
        <f t="shared" si="70"/>
        <v>0</v>
      </c>
      <c r="AO104" s="46">
        <f t="shared" si="23"/>
        <v>0</v>
      </c>
      <c r="AP104" s="47">
        <f t="shared" si="24"/>
        <v>0</v>
      </c>
      <c r="AQ104" s="47">
        <f t="shared" si="25"/>
        <v>0</v>
      </c>
      <c r="AR104" s="47">
        <f t="shared" si="26"/>
        <v>0</v>
      </c>
      <c r="AS104" s="47">
        <f t="shared" si="27"/>
        <v>0</v>
      </c>
      <c r="AT104" s="47">
        <f t="shared" si="28"/>
        <v>0</v>
      </c>
      <c r="AU104" s="47">
        <f t="shared" si="29"/>
        <v>0</v>
      </c>
      <c r="AV104" s="47">
        <f t="shared" si="30"/>
        <v>0</v>
      </c>
      <c r="AW104" s="47">
        <f t="shared" si="31"/>
        <v>0</v>
      </c>
      <c r="AX104" s="47">
        <f t="shared" si="32"/>
        <v>0</v>
      </c>
      <c r="AY104" s="47">
        <f t="shared" si="33"/>
        <v>0</v>
      </c>
      <c r="AZ104" s="47">
        <f t="shared" si="34"/>
        <v>0</v>
      </c>
      <c r="BA104" s="47">
        <f t="shared" si="35"/>
        <v>0</v>
      </c>
      <c r="BB104" s="47">
        <f t="shared" si="36"/>
        <v>0</v>
      </c>
      <c r="BC104" s="47">
        <f t="shared" si="37"/>
        <v>0</v>
      </c>
      <c r="BD104" s="47">
        <f t="shared" si="38"/>
        <v>0</v>
      </c>
      <c r="BE104" s="47">
        <f t="shared" si="39"/>
        <v>0</v>
      </c>
      <c r="BF104" s="47">
        <f t="shared" si="40"/>
        <v>0</v>
      </c>
      <c r="BG104" s="48">
        <f t="shared" si="41"/>
        <v>0</v>
      </c>
      <c r="BH104" s="47">
        <f t="shared" si="71"/>
        <v>0</v>
      </c>
      <c r="BI104" s="47">
        <f t="shared" si="72"/>
        <v>0</v>
      </c>
      <c r="BJ104" s="46">
        <f t="shared" si="42"/>
        <v>0</v>
      </c>
      <c r="BK104" s="47">
        <f t="shared" si="43"/>
        <v>0</v>
      </c>
      <c r="BL104" s="47">
        <f t="shared" si="44"/>
        <v>0</v>
      </c>
      <c r="BM104" s="47">
        <f t="shared" si="45"/>
        <v>0</v>
      </c>
      <c r="BN104" s="47">
        <f t="shared" si="46"/>
        <v>0</v>
      </c>
      <c r="BO104" s="47">
        <f t="shared" si="47"/>
        <v>0</v>
      </c>
      <c r="BP104" s="47">
        <f t="shared" si="48"/>
        <v>0</v>
      </c>
      <c r="BQ104" s="47">
        <f t="shared" si="49"/>
        <v>0</v>
      </c>
      <c r="BR104" s="47">
        <f t="shared" si="50"/>
        <v>0</v>
      </c>
      <c r="BS104" s="47">
        <f t="shared" si="51"/>
        <v>0</v>
      </c>
      <c r="BT104" s="47">
        <f t="shared" si="52"/>
        <v>0</v>
      </c>
      <c r="BU104" s="47">
        <f t="shared" si="53"/>
        <v>0</v>
      </c>
      <c r="BV104" s="47">
        <f t="shared" si="54"/>
        <v>0</v>
      </c>
      <c r="BW104" s="47">
        <f t="shared" si="55"/>
        <v>0</v>
      </c>
      <c r="BX104" s="47">
        <f t="shared" si="56"/>
        <v>0</v>
      </c>
      <c r="BY104" s="47">
        <f t="shared" si="57"/>
        <v>0</v>
      </c>
      <c r="BZ104" s="47">
        <f t="shared" si="58"/>
        <v>0</v>
      </c>
      <c r="CA104" s="47">
        <f t="shared" si="59"/>
        <v>0</v>
      </c>
      <c r="CB104" s="47">
        <f t="shared" si="60"/>
        <v>0</v>
      </c>
      <c r="CC104" s="48">
        <f t="shared" si="61"/>
        <v>0</v>
      </c>
      <c r="CD104" s="47">
        <f t="shared" si="73"/>
        <v>0</v>
      </c>
      <c r="CE104" s="47">
        <f t="shared" si="74"/>
        <v>0</v>
      </c>
      <c r="CF104" s="46">
        <f t="shared" si="75"/>
        <v>0</v>
      </c>
      <c r="CG104" s="47">
        <f t="shared" si="76"/>
        <v>0</v>
      </c>
      <c r="CH104" s="47">
        <f t="shared" si="77"/>
        <v>0</v>
      </c>
      <c r="CI104" s="47">
        <f t="shared" si="78"/>
        <v>0</v>
      </c>
      <c r="CJ104" s="47">
        <f t="shared" si="79"/>
        <v>0</v>
      </c>
      <c r="CK104" s="47">
        <f t="shared" si="80"/>
        <v>0</v>
      </c>
      <c r="CL104" s="47">
        <f t="shared" si="81"/>
        <v>0</v>
      </c>
      <c r="CM104" s="47">
        <f t="shared" si="82"/>
        <v>0</v>
      </c>
      <c r="CN104" s="47">
        <f t="shared" si="83"/>
        <v>0</v>
      </c>
      <c r="CO104" s="47">
        <f t="shared" si="84"/>
        <v>0</v>
      </c>
      <c r="CP104" s="47">
        <f t="shared" si="85"/>
        <v>0</v>
      </c>
      <c r="CQ104" s="47">
        <f t="shared" si="86"/>
        <v>0</v>
      </c>
      <c r="CR104" s="47">
        <f t="shared" si="87"/>
        <v>0</v>
      </c>
      <c r="CS104" s="47">
        <f t="shared" si="88"/>
        <v>0</v>
      </c>
      <c r="CT104" s="47">
        <f t="shared" si="89"/>
        <v>0</v>
      </c>
      <c r="CU104" s="47">
        <f t="shared" si="90"/>
        <v>0</v>
      </c>
      <c r="CV104" s="47">
        <f t="shared" si="91"/>
        <v>0</v>
      </c>
      <c r="CW104" s="47">
        <f t="shared" si="92"/>
        <v>0</v>
      </c>
      <c r="CX104" s="47">
        <f t="shared" si="93"/>
        <v>0</v>
      </c>
      <c r="CY104" s="48">
        <f t="shared" si="94"/>
        <v>0</v>
      </c>
      <c r="CZ104" s="47">
        <f t="shared" si="95"/>
        <v>0</v>
      </c>
      <c r="DA104" s="47">
        <f t="shared" si="96"/>
        <v>0</v>
      </c>
      <c r="DB104" s="46">
        <f t="shared" si="97"/>
        <v>0</v>
      </c>
      <c r="DC104" s="47">
        <f t="shared" si="98"/>
        <v>0</v>
      </c>
      <c r="DD104" s="47">
        <f t="shared" si="99"/>
        <v>0</v>
      </c>
      <c r="DE104" s="47">
        <f t="shared" si="100"/>
        <v>0</v>
      </c>
      <c r="DF104" s="47">
        <f t="shared" si="101"/>
        <v>0</v>
      </c>
      <c r="DG104" s="47">
        <f t="shared" si="102"/>
        <v>0</v>
      </c>
      <c r="DH104" s="47">
        <f t="shared" si="103"/>
        <v>0</v>
      </c>
      <c r="DI104" s="47">
        <f t="shared" si="104"/>
        <v>0</v>
      </c>
      <c r="DJ104" s="47">
        <f t="shared" si="105"/>
        <v>0</v>
      </c>
      <c r="DK104" s="47">
        <f t="shared" si="106"/>
        <v>0</v>
      </c>
      <c r="DL104" s="47">
        <f t="shared" si="107"/>
        <v>0</v>
      </c>
      <c r="DM104" s="47">
        <f t="shared" si="108"/>
        <v>0</v>
      </c>
      <c r="DN104" s="47">
        <f t="shared" si="109"/>
        <v>0</v>
      </c>
      <c r="DO104" s="47">
        <f t="shared" si="110"/>
        <v>0</v>
      </c>
      <c r="DP104" s="47">
        <f t="shared" si="111"/>
        <v>0</v>
      </c>
      <c r="DQ104" s="47">
        <f t="shared" si="112"/>
        <v>0</v>
      </c>
      <c r="DR104" s="47">
        <f t="shared" si="113"/>
        <v>0</v>
      </c>
      <c r="DS104" s="47">
        <f t="shared" si="114"/>
        <v>0</v>
      </c>
      <c r="DT104" s="47">
        <f t="shared" si="115"/>
        <v>0</v>
      </c>
      <c r="DU104" s="48">
        <f t="shared" si="116"/>
        <v>0</v>
      </c>
      <c r="DV104" s="47">
        <f t="shared" si="117"/>
        <v>0</v>
      </c>
      <c r="DW104" s="47">
        <f t="shared" si="118"/>
        <v>0</v>
      </c>
      <c r="DX104" s="46">
        <f t="shared" si="119"/>
        <v>0</v>
      </c>
      <c r="DY104" s="47">
        <f t="shared" si="120"/>
        <v>0</v>
      </c>
      <c r="DZ104" s="47">
        <f t="shared" si="121"/>
        <v>0</v>
      </c>
      <c r="EA104" s="47">
        <f t="shared" si="122"/>
        <v>0</v>
      </c>
      <c r="EB104" s="47">
        <f t="shared" si="123"/>
        <v>0</v>
      </c>
      <c r="EC104" s="47">
        <f t="shared" si="124"/>
        <v>0</v>
      </c>
      <c r="ED104" s="47">
        <f t="shared" si="125"/>
        <v>0</v>
      </c>
      <c r="EE104" s="47">
        <f t="shared" si="126"/>
        <v>0</v>
      </c>
      <c r="EF104" s="47">
        <f t="shared" si="127"/>
        <v>0</v>
      </c>
      <c r="EG104" s="47">
        <f t="shared" si="128"/>
        <v>0</v>
      </c>
      <c r="EH104" s="47">
        <f t="shared" si="129"/>
        <v>0</v>
      </c>
      <c r="EI104" s="47">
        <f t="shared" si="130"/>
        <v>0</v>
      </c>
      <c r="EJ104" s="47">
        <f t="shared" si="131"/>
        <v>0</v>
      </c>
      <c r="EK104" s="47">
        <f t="shared" si="132"/>
        <v>0</v>
      </c>
      <c r="EL104" s="47">
        <f t="shared" si="133"/>
        <v>0</v>
      </c>
      <c r="EM104" s="47">
        <f t="shared" si="134"/>
        <v>0</v>
      </c>
      <c r="EN104" s="47">
        <f t="shared" si="135"/>
        <v>0</v>
      </c>
      <c r="EO104" s="47">
        <f t="shared" si="136"/>
        <v>0</v>
      </c>
      <c r="EP104" s="47">
        <f t="shared" si="137"/>
        <v>0</v>
      </c>
      <c r="EQ104" s="48">
        <f t="shared" si="138"/>
        <v>0</v>
      </c>
      <c r="ER104" s="47">
        <f t="shared" si="139"/>
        <v>0</v>
      </c>
      <c r="ES104" s="47">
        <f t="shared" si="140"/>
        <v>0</v>
      </c>
      <c r="ET104" s="46">
        <f t="shared" si="141"/>
        <v>0</v>
      </c>
      <c r="EU104" s="47">
        <f t="shared" si="142"/>
        <v>0</v>
      </c>
      <c r="EV104" s="47">
        <f t="shared" si="143"/>
        <v>0</v>
      </c>
      <c r="EW104" s="47">
        <f t="shared" si="144"/>
        <v>0</v>
      </c>
      <c r="EX104" s="47">
        <f t="shared" si="145"/>
        <v>0</v>
      </c>
      <c r="EY104" s="47">
        <f t="shared" si="146"/>
        <v>0</v>
      </c>
      <c r="EZ104" s="47">
        <f t="shared" si="147"/>
        <v>0</v>
      </c>
      <c r="FA104" s="47">
        <f t="shared" si="148"/>
        <v>0</v>
      </c>
      <c r="FB104" s="47">
        <f t="shared" si="149"/>
        <v>0</v>
      </c>
      <c r="FC104" s="47">
        <f t="shared" si="150"/>
        <v>0</v>
      </c>
      <c r="FD104" s="47">
        <f t="shared" si="151"/>
        <v>0</v>
      </c>
      <c r="FE104" s="47">
        <f t="shared" si="152"/>
        <v>0</v>
      </c>
      <c r="FF104" s="47">
        <f t="shared" si="153"/>
        <v>0</v>
      </c>
      <c r="FG104" s="47">
        <f t="shared" si="154"/>
        <v>0</v>
      </c>
      <c r="FH104" s="47">
        <f t="shared" si="155"/>
        <v>0</v>
      </c>
      <c r="FI104" s="47">
        <f t="shared" si="156"/>
        <v>0</v>
      </c>
      <c r="FJ104" s="47">
        <f t="shared" si="157"/>
        <v>0</v>
      </c>
      <c r="FK104" s="47">
        <f t="shared" si="158"/>
        <v>0</v>
      </c>
      <c r="FL104" s="47">
        <f t="shared" si="159"/>
        <v>0</v>
      </c>
      <c r="FM104" s="48">
        <f t="shared" si="160"/>
        <v>0</v>
      </c>
      <c r="FN104" s="47">
        <f t="shared" si="161"/>
        <v>0</v>
      </c>
      <c r="FO104" s="47">
        <f t="shared" si="162"/>
        <v>0</v>
      </c>
      <c r="FP104" s="46">
        <f t="shared" si="163"/>
        <v>0</v>
      </c>
      <c r="FQ104" s="47">
        <f t="shared" si="164"/>
        <v>0</v>
      </c>
      <c r="FR104" s="47">
        <f t="shared" si="165"/>
        <v>0</v>
      </c>
      <c r="FS104" s="47">
        <f t="shared" si="166"/>
        <v>0</v>
      </c>
      <c r="FT104" s="47">
        <f t="shared" si="167"/>
        <v>0</v>
      </c>
      <c r="FU104" s="47">
        <f t="shared" si="168"/>
        <v>0</v>
      </c>
      <c r="FV104" s="47">
        <f t="shared" si="169"/>
        <v>0</v>
      </c>
      <c r="FW104" s="47">
        <f t="shared" si="170"/>
        <v>0</v>
      </c>
      <c r="FX104" s="47">
        <f t="shared" si="171"/>
        <v>0</v>
      </c>
      <c r="FY104" s="47">
        <f t="shared" si="172"/>
        <v>0</v>
      </c>
      <c r="FZ104" s="47">
        <f t="shared" si="173"/>
        <v>0</v>
      </c>
      <c r="GA104" s="47">
        <f t="shared" si="174"/>
        <v>0</v>
      </c>
      <c r="GB104" s="47">
        <f t="shared" si="175"/>
        <v>0</v>
      </c>
      <c r="GC104" s="47">
        <f t="shared" si="176"/>
        <v>0</v>
      </c>
      <c r="GD104" s="47">
        <f t="shared" si="177"/>
        <v>0</v>
      </c>
      <c r="GE104" s="47">
        <f t="shared" si="178"/>
        <v>0</v>
      </c>
      <c r="GF104" s="47">
        <f t="shared" si="179"/>
        <v>0</v>
      </c>
      <c r="GG104" s="47">
        <f t="shared" si="180"/>
        <v>0</v>
      </c>
      <c r="GH104" s="47">
        <f t="shared" si="181"/>
        <v>0</v>
      </c>
      <c r="GI104" s="48">
        <f t="shared" si="182"/>
        <v>0</v>
      </c>
      <c r="GJ104" s="47">
        <f t="shared" si="183"/>
        <v>0</v>
      </c>
      <c r="GK104" s="47">
        <f t="shared" si="184"/>
        <v>0</v>
      </c>
      <c r="GL104" s="46">
        <f t="shared" si="185"/>
        <v>0</v>
      </c>
      <c r="GM104" s="47">
        <f t="shared" si="186"/>
        <v>0</v>
      </c>
      <c r="GN104" s="47">
        <f t="shared" si="187"/>
        <v>0</v>
      </c>
      <c r="GO104" s="47">
        <f t="shared" si="188"/>
        <v>0</v>
      </c>
      <c r="GP104" s="47">
        <f t="shared" si="189"/>
        <v>0</v>
      </c>
      <c r="GQ104" s="47">
        <f t="shared" si="190"/>
        <v>0</v>
      </c>
      <c r="GR104" s="47">
        <f t="shared" si="191"/>
        <v>0</v>
      </c>
      <c r="GS104" s="47">
        <f t="shared" si="192"/>
        <v>0</v>
      </c>
      <c r="GT104" s="47">
        <f t="shared" si="193"/>
        <v>0</v>
      </c>
      <c r="GU104" s="47">
        <f t="shared" si="194"/>
        <v>0</v>
      </c>
      <c r="GV104" s="47">
        <f t="shared" si="195"/>
        <v>0</v>
      </c>
      <c r="GW104" s="47">
        <f t="shared" si="196"/>
        <v>0</v>
      </c>
      <c r="GX104" s="47">
        <f t="shared" si="197"/>
        <v>0</v>
      </c>
      <c r="GY104" s="47">
        <f t="shared" si="198"/>
        <v>0</v>
      </c>
      <c r="GZ104" s="47">
        <f t="shared" si="199"/>
        <v>0</v>
      </c>
      <c r="HA104" s="47">
        <f t="shared" si="200"/>
        <v>0</v>
      </c>
      <c r="HB104" s="47">
        <f t="shared" si="201"/>
        <v>0</v>
      </c>
      <c r="HC104" s="47">
        <f t="shared" si="202"/>
        <v>0</v>
      </c>
      <c r="HD104" s="47">
        <f t="shared" si="203"/>
        <v>0</v>
      </c>
      <c r="HE104" s="48">
        <f t="shared" si="204"/>
        <v>0</v>
      </c>
      <c r="HF104" s="47">
        <f t="shared" si="205"/>
        <v>0</v>
      </c>
      <c r="HG104" s="47">
        <f t="shared" si="206"/>
        <v>0</v>
      </c>
      <c r="HH104" s="46">
        <f t="shared" si="207"/>
        <v>0</v>
      </c>
      <c r="HI104" s="47">
        <f t="shared" si="208"/>
        <v>0</v>
      </c>
      <c r="HJ104" s="47">
        <f t="shared" si="209"/>
        <v>0</v>
      </c>
      <c r="HK104" s="47">
        <f t="shared" si="210"/>
        <v>0</v>
      </c>
      <c r="HL104" s="47">
        <f t="shared" si="211"/>
        <v>0</v>
      </c>
      <c r="HM104" s="47">
        <f t="shared" si="212"/>
        <v>0</v>
      </c>
      <c r="HN104" s="47">
        <f t="shared" si="213"/>
        <v>0</v>
      </c>
      <c r="HO104" s="47">
        <f t="shared" si="214"/>
        <v>0</v>
      </c>
      <c r="HP104" s="47">
        <f t="shared" si="215"/>
        <v>0</v>
      </c>
      <c r="HQ104" s="47">
        <f t="shared" si="216"/>
        <v>0</v>
      </c>
      <c r="HR104" s="47">
        <f t="shared" si="217"/>
        <v>0</v>
      </c>
      <c r="HS104" s="47">
        <f t="shared" si="218"/>
        <v>0</v>
      </c>
      <c r="HT104" s="47">
        <f t="shared" si="219"/>
        <v>0</v>
      </c>
      <c r="HU104" s="47">
        <f t="shared" si="220"/>
        <v>0</v>
      </c>
      <c r="HV104" s="47">
        <f t="shared" si="221"/>
        <v>0</v>
      </c>
      <c r="HW104" s="47">
        <f t="shared" si="222"/>
        <v>0</v>
      </c>
      <c r="HX104" s="47">
        <f t="shared" si="223"/>
        <v>0</v>
      </c>
      <c r="HY104" s="47">
        <f t="shared" si="224"/>
        <v>0</v>
      </c>
      <c r="HZ104" s="47">
        <f t="shared" si="225"/>
        <v>0</v>
      </c>
      <c r="IA104" s="48">
        <f t="shared" si="226"/>
        <v>0</v>
      </c>
      <c r="IB104" s="47">
        <f t="shared" si="227"/>
        <v>0</v>
      </c>
      <c r="IC104" s="47">
        <f t="shared" si="228"/>
        <v>0</v>
      </c>
      <c r="ID104" s="46">
        <f t="shared" si="229"/>
        <v>0</v>
      </c>
      <c r="IE104" s="47">
        <f t="shared" si="230"/>
        <v>0</v>
      </c>
      <c r="IF104" s="47">
        <f t="shared" si="231"/>
        <v>0</v>
      </c>
      <c r="IG104" s="47">
        <f t="shared" si="232"/>
        <v>0</v>
      </c>
      <c r="IH104" s="47">
        <f t="shared" si="233"/>
        <v>0</v>
      </c>
      <c r="II104" s="47">
        <f t="shared" si="234"/>
        <v>0</v>
      </c>
      <c r="IJ104" s="47">
        <f t="shared" si="235"/>
        <v>0</v>
      </c>
      <c r="IK104" s="47">
        <f t="shared" si="236"/>
        <v>0</v>
      </c>
      <c r="IL104" s="47">
        <f t="shared" si="237"/>
        <v>0</v>
      </c>
      <c r="IM104" s="47">
        <f t="shared" si="238"/>
        <v>0</v>
      </c>
      <c r="IN104" s="47">
        <f t="shared" si="239"/>
        <v>0</v>
      </c>
      <c r="IO104" s="47">
        <f t="shared" si="240"/>
        <v>0</v>
      </c>
      <c r="IP104" s="47">
        <f t="shared" si="241"/>
        <v>0</v>
      </c>
      <c r="IQ104" s="47">
        <f t="shared" si="242"/>
        <v>0</v>
      </c>
      <c r="IR104" s="47">
        <f t="shared" si="243"/>
        <v>0</v>
      </c>
      <c r="IS104" s="47">
        <f t="shared" si="244"/>
        <v>0</v>
      </c>
      <c r="IT104" s="47">
        <f t="shared" si="245"/>
        <v>0</v>
      </c>
      <c r="IU104" s="47">
        <f t="shared" si="246"/>
        <v>0</v>
      </c>
      <c r="IV104" s="47">
        <f t="shared" si="247"/>
        <v>0</v>
      </c>
      <c r="IW104" s="48">
        <f t="shared" si="248"/>
        <v>0</v>
      </c>
      <c r="IX104" s="47">
        <f t="shared" si="249"/>
        <v>0</v>
      </c>
      <c r="IY104" s="47">
        <f t="shared" si="250"/>
        <v>0</v>
      </c>
      <c r="IZ104" s="46">
        <f t="shared" si="251"/>
        <v>0</v>
      </c>
      <c r="JA104" s="47">
        <f t="shared" si="252"/>
        <v>0</v>
      </c>
      <c r="JB104" s="47">
        <f t="shared" si="253"/>
        <v>0</v>
      </c>
      <c r="JC104" s="47">
        <f t="shared" si="254"/>
        <v>0</v>
      </c>
      <c r="JD104" s="47">
        <f t="shared" si="255"/>
        <v>0</v>
      </c>
      <c r="JE104" s="47">
        <f t="shared" si="256"/>
        <v>0</v>
      </c>
      <c r="JF104" s="47">
        <f t="shared" si="257"/>
        <v>0</v>
      </c>
      <c r="JG104" s="47">
        <f t="shared" si="258"/>
        <v>0</v>
      </c>
      <c r="JH104" s="47">
        <f t="shared" si="259"/>
        <v>0</v>
      </c>
      <c r="JI104" s="47">
        <f t="shared" si="260"/>
        <v>0</v>
      </c>
      <c r="JJ104" s="47">
        <f t="shared" si="261"/>
        <v>0</v>
      </c>
      <c r="JK104" s="47">
        <f t="shared" si="262"/>
        <v>0</v>
      </c>
      <c r="JL104" s="47">
        <f t="shared" si="263"/>
        <v>0</v>
      </c>
      <c r="JM104" s="47">
        <f t="shared" si="264"/>
        <v>0</v>
      </c>
      <c r="JN104" s="47">
        <f t="shared" si="265"/>
        <v>0</v>
      </c>
      <c r="JO104" s="47">
        <f t="shared" si="266"/>
        <v>0</v>
      </c>
      <c r="JP104" s="47">
        <f t="shared" si="267"/>
        <v>0</v>
      </c>
      <c r="JQ104" s="47">
        <f t="shared" si="268"/>
        <v>0</v>
      </c>
      <c r="JR104" s="47">
        <f t="shared" si="269"/>
        <v>0</v>
      </c>
      <c r="JS104" s="48">
        <f t="shared" si="270"/>
        <v>0</v>
      </c>
      <c r="JT104" s="46">
        <f t="shared" si="271"/>
        <v>0</v>
      </c>
      <c r="JU104" s="48">
        <f t="shared" si="272"/>
        <v>0</v>
      </c>
    </row>
    <row r="105" spans="1:281" x14ac:dyDescent="0.25">
      <c r="A105" s="152"/>
      <c r="B105" s="386"/>
      <c r="C105" s="608"/>
      <c r="D105" s="609"/>
      <c r="E105" s="609"/>
      <c r="F105" s="609"/>
      <c r="G105" s="610"/>
      <c r="H105" s="397"/>
      <c r="I105" s="397"/>
      <c r="J105" s="97"/>
      <c r="K105" s="122">
        <f t="shared" si="0"/>
        <v>0</v>
      </c>
      <c r="L105" s="313">
        <f t="shared" si="62"/>
        <v>0</v>
      </c>
      <c r="M105" s="46">
        <f t="shared" si="63"/>
        <v>0</v>
      </c>
      <c r="N105" s="90">
        <f t="shared" si="64"/>
        <v>0</v>
      </c>
      <c r="O105" s="90">
        <f t="shared" si="65"/>
        <v>0</v>
      </c>
      <c r="P105" s="90">
        <f t="shared" si="66"/>
        <v>0</v>
      </c>
      <c r="Q105" s="90">
        <f t="shared" si="67"/>
        <v>0</v>
      </c>
      <c r="R105" s="408">
        <f t="shared" si="68"/>
        <v>1</v>
      </c>
      <c r="S105" s="46">
        <f t="shared" si="3"/>
        <v>0</v>
      </c>
      <c r="T105" s="47">
        <f t="shared" si="4"/>
        <v>0</v>
      </c>
      <c r="U105" s="47">
        <f t="shared" si="5"/>
        <v>0</v>
      </c>
      <c r="V105" s="47">
        <f t="shared" si="6"/>
        <v>0</v>
      </c>
      <c r="W105" s="47">
        <f t="shared" si="7"/>
        <v>0</v>
      </c>
      <c r="X105" s="47">
        <f t="shared" si="8"/>
        <v>0</v>
      </c>
      <c r="Y105" s="47">
        <f t="shared" si="9"/>
        <v>0</v>
      </c>
      <c r="Z105" s="47">
        <f t="shared" si="10"/>
        <v>0</v>
      </c>
      <c r="AA105" s="47">
        <f t="shared" si="11"/>
        <v>0</v>
      </c>
      <c r="AB105" s="47">
        <f t="shared" si="12"/>
        <v>0</v>
      </c>
      <c r="AC105" s="47">
        <f t="shared" si="13"/>
        <v>0</v>
      </c>
      <c r="AD105" s="47">
        <f t="shared" si="14"/>
        <v>0</v>
      </c>
      <c r="AE105" s="47">
        <f t="shared" si="15"/>
        <v>0</v>
      </c>
      <c r="AF105" s="47">
        <f t="shared" si="16"/>
        <v>0</v>
      </c>
      <c r="AG105" s="47">
        <f t="shared" si="17"/>
        <v>0</v>
      </c>
      <c r="AH105" s="47">
        <f t="shared" si="18"/>
        <v>0</v>
      </c>
      <c r="AI105" s="47">
        <f t="shared" si="19"/>
        <v>0</v>
      </c>
      <c r="AJ105" s="47">
        <f t="shared" si="20"/>
        <v>0</v>
      </c>
      <c r="AK105" s="47">
        <f t="shared" si="21"/>
        <v>0</v>
      </c>
      <c r="AL105" s="48">
        <f t="shared" si="22"/>
        <v>0</v>
      </c>
      <c r="AM105" s="47">
        <f t="shared" si="69"/>
        <v>0</v>
      </c>
      <c r="AN105" s="47">
        <f t="shared" si="70"/>
        <v>0</v>
      </c>
      <c r="AO105" s="46">
        <f t="shared" si="23"/>
        <v>0</v>
      </c>
      <c r="AP105" s="47">
        <f t="shared" si="24"/>
        <v>0</v>
      </c>
      <c r="AQ105" s="47">
        <f t="shared" si="25"/>
        <v>0</v>
      </c>
      <c r="AR105" s="47">
        <f t="shared" si="26"/>
        <v>0</v>
      </c>
      <c r="AS105" s="47">
        <f t="shared" si="27"/>
        <v>0</v>
      </c>
      <c r="AT105" s="47">
        <f t="shared" si="28"/>
        <v>0</v>
      </c>
      <c r="AU105" s="47">
        <f t="shared" si="29"/>
        <v>0</v>
      </c>
      <c r="AV105" s="47">
        <f t="shared" si="30"/>
        <v>0</v>
      </c>
      <c r="AW105" s="47">
        <f t="shared" si="31"/>
        <v>0</v>
      </c>
      <c r="AX105" s="47">
        <f t="shared" si="32"/>
        <v>0</v>
      </c>
      <c r="AY105" s="47">
        <f t="shared" si="33"/>
        <v>0</v>
      </c>
      <c r="AZ105" s="47">
        <f t="shared" si="34"/>
        <v>0</v>
      </c>
      <c r="BA105" s="47">
        <f t="shared" si="35"/>
        <v>0</v>
      </c>
      <c r="BB105" s="47">
        <f t="shared" si="36"/>
        <v>0</v>
      </c>
      <c r="BC105" s="47">
        <f t="shared" si="37"/>
        <v>0</v>
      </c>
      <c r="BD105" s="47">
        <f t="shared" si="38"/>
        <v>0</v>
      </c>
      <c r="BE105" s="47">
        <f t="shared" si="39"/>
        <v>0</v>
      </c>
      <c r="BF105" s="47">
        <f t="shared" si="40"/>
        <v>0</v>
      </c>
      <c r="BG105" s="48">
        <f t="shared" si="41"/>
        <v>0</v>
      </c>
      <c r="BH105" s="47">
        <f t="shared" si="71"/>
        <v>0</v>
      </c>
      <c r="BI105" s="47">
        <f t="shared" si="72"/>
        <v>0</v>
      </c>
      <c r="BJ105" s="46">
        <f t="shared" si="42"/>
        <v>0</v>
      </c>
      <c r="BK105" s="47">
        <f t="shared" si="43"/>
        <v>0</v>
      </c>
      <c r="BL105" s="47">
        <f t="shared" si="44"/>
        <v>0</v>
      </c>
      <c r="BM105" s="47">
        <f t="shared" si="45"/>
        <v>0</v>
      </c>
      <c r="BN105" s="47">
        <f t="shared" si="46"/>
        <v>0</v>
      </c>
      <c r="BO105" s="47">
        <f t="shared" si="47"/>
        <v>0</v>
      </c>
      <c r="BP105" s="47">
        <f t="shared" si="48"/>
        <v>0</v>
      </c>
      <c r="BQ105" s="47">
        <f t="shared" si="49"/>
        <v>0</v>
      </c>
      <c r="BR105" s="47">
        <f t="shared" si="50"/>
        <v>0</v>
      </c>
      <c r="BS105" s="47">
        <f t="shared" si="51"/>
        <v>0</v>
      </c>
      <c r="BT105" s="47">
        <f t="shared" si="52"/>
        <v>0</v>
      </c>
      <c r="BU105" s="47">
        <f t="shared" si="53"/>
        <v>0</v>
      </c>
      <c r="BV105" s="47">
        <f t="shared" si="54"/>
        <v>0</v>
      </c>
      <c r="BW105" s="47">
        <f t="shared" si="55"/>
        <v>0</v>
      </c>
      <c r="BX105" s="47">
        <f t="shared" si="56"/>
        <v>0</v>
      </c>
      <c r="BY105" s="47">
        <f t="shared" si="57"/>
        <v>0</v>
      </c>
      <c r="BZ105" s="47">
        <f t="shared" si="58"/>
        <v>0</v>
      </c>
      <c r="CA105" s="47">
        <f t="shared" si="59"/>
        <v>0</v>
      </c>
      <c r="CB105" s="47">
        <f t="shared" si="60"/>
        <v>0</v>
      </c>
      <c r="CC105" s="48">
        <f t="shared" si="61"/>
        <v>0</v>
      </c>
      <c r="CD105" s="47">
        <f t="shared" si="73"/>
        <v>0</v>
      </c>
      <c r="CE105" s="47">
        <f t="shared" si="74"/>
        <v>0</v>
      </c>
      <c r="CF105" s="46">
        <f t="shared" si="75"/>
        <v>0</v>
      </c>
      <c r="CG105" s="47">
        <f t="shared" si="76"/>
        <v>0</v>
      </c>
      <c r="CH105" s="47">
        <f t="shared" si="77"/>
        <v>0</v>
      </c>
      <c r="CI105" s="47">
        <f t="shared" si="78"/>
        <v>0</v>
      </c>
      <c r="CJ105" s="47">
        <f t="shared" si="79"/>
        <v>0</v>
      </c>
      <c r="CK105" s="47">
        <f t="shared" si="80"/>
        <v>0</v>
      </c>
      <c r="CL105" s="47">
        <f t="shared" si="81"/>
        <v>0</v>
      </c>
      <c r="CM105" s="47">
        <f t="shared" si="82"/>
        <v>0</v>
      </c>
      <c r="CN105" s="47">
        <f t="shared" si="83"/>
        <v>0</v>
      </c>
      <c r="CO105" s="47">
        <f t="shared" si="84"/>
        <v>0</v>
      </c>
      <c r="CP105" s="47">
        <f t="shared" si="85"/>
        <v>0</v>
      </c>
      <c r="CQ105" s="47">
        <f t="shared" si="86"/>
        <v>0</v>
      </c>
      <c r="CR105" s="47">
        <f t="shared" si="87"/>
        <v>0</v>
      </c>
      <c r="CS105" s="47">
        <f t="shared" si="88"/>
        <v>0</v>
      </c>
      <c r="CT105" s="47">
        <f t="shared" si="89"/>
        <v>0</v>
      </c>
      <c r="CU105" s="47">
        <f t="shared" si="90"/>
        <v>0</v>
      </c>
      <c r="CV105" s="47">
        <f t="shared" si="91"/>
        <v>0</v>
      </c>
      <c r="CW105" s="47">
        <f t="shared" si="92"/>
        <v>0</v>
      </c>
      <c r="CX105" s="47">
        <f t="shared" si="93"/>
        <v>0</v>
      </c>
      <c r="CY105" s="48">
        <f t="shared" si="94"/>
        <v>0</v>
      </c>
      <c r="CZ105" s="47">
        <f t="shared" si="95"/>
        <v>0</v>
      </c>
      <c r="DA105" s="47">
        <f t="shared" si="96"/>
        <v>0</v>
      </c>
      <c r="DB105" s="46">
        <f t="shared" si="97"/>
        <v>0</v>
      </c>
      <c r="DC105" s="47">
        <f t="shared" si="98"/>
        <v>0</v>
      </c>
      <c r="DD105" s="47">
        <f t="shared" si="99"/>
        <v>0</v>
      </c>
      <c r="DE105" s="47">
        <f t="shared" si="100"/>
        <v>0</v>
      </c>
      <c r="DF105" s="47">
        <f t="shared" si="101"/>
        <v>0</v>
      </c>
      <c r="DG105" s="47">
        <f t="shared" si="102"/>
        <v>0</v>
      </c>
      <c r="DH105" s="47">
        <f t="shared" si="103"/>
        <v>0</v>
      </c>
      <c r="DI105" s="47">
        <f t="shared" si="104"/>
        <v>0</v>
      </c>
      <c r="DJ105" s="47">
        <f t="shared" si="105"/>
        <v>0</v>
      </c>
      <c r="DK105" s="47">
        <f t="shared" si="106"/>
        <v>0</v>
      </c>
      <c r="DL105" s="47">
        <f t="shared" si="107"/>
        <v>0</v>
      </c>
      <c r="DM105" s="47">
        <f t="shared" si="108"/>
        <v>0</v>
      </c>
      <c r="DN105" s="47">
        <f t="shared" si="109"/>
        <v>0</v>
      </c>
      <c r="DO105" s="47">
        <f t="shared" si="110"/>
        <v>0</v>
      </c>
      <c r="DP105" s="47">
        <f t="shared" si="111"/>
        <v>0</v>
      </c>
      <c r="DQ105" s="47">
        <f t="shared" si="112"/>
        <v>0</v>
      </c>
      <c r="DR105" s="47">
        <f t="shared" si="113"/>
        <v>0</v>
      </c>
      <c r="DS105" s="47">
        <f t="shared" si="114"/>
        <v>0</v>
      </c>
      <c r="DT105" s="47">
        <f t="shared" si="115"/>
        <v>0</v>
      </c>
      <c r="DU105" s="48">
        <f t="shared" si="116"/>
        <v>0</v>
      </c>
      <c r="DV105" s="47">
        <f t="shared" si="117"/>
        <v>0</v>
      </c>
      <c r="DW105" s="47">
        <f t="shared" si="118"/>
        <v>0</v>
      </c>
      <c r="DX105" s="46">
        <f t="shared" si="119"/>
        <v>0</v>
      </c>
      <c r="DY105" s="47">
        <f t="shared" si="120"/>
        <v>0</v>
      </c>
      <c r="DZ105" s="47">
        <f t="shared" si="121"/>
        <v>0</v>
      </c>
      <c r="EA105" s="47">
        <f t="shared" si="122"/>
        <v>0</v>
      </c>
      <c r="EB105" s="47">
        <f t="shared" si="123"/>
        <v>0</v>
      </c>
      <c r="EC105" s="47">
        <f t="shared" si="124"/>
        <v>0</v>
      </c>
      <c r="ED105" s="47">
        <f t="shared" si="125"/>
        <v>0</v>
      </c>
      <c r="EE105" s="47">
        <f t="shared" si="126"/>
        <v>0</v>
      </c>
      <c r="EF105" s="47">
        <f t="shared" si="127"/>
        <v>0</v>
      </c>
      <c r="EG105" s="47">
        <f t="shared" si="128"/>
        <v>0</v>
      </c>
      <c r="EH105" s="47">
        <f t="shared" si="129"/>
        <v>0</v>
      </c>
      <c r="EI105" s="47">
        <f t="shared" si="130"/>
        <v>0</v>
      </c>
      <c r="EJ105" s="47">
        <f t="shared" si="131"/>
        <v>0</v>
      </c>
      <c r="EK105" s="47">
        <f t="shared" si="132"/>
        <v>0</v>
      </c>
      <c r="EL105" s="47">
        <f t="shared" si="133"/>
        <v>0</v>
      </c>
      <c r="EM105" s="47">
        <f t="shared" si="134"/>
        <v>0</v>
      </c>
      <c r="EN105" s="47">
        <f t="shared" si="135"/>
        <v>0</v>
      </c>
      <c r="EO105" s="47">
        <f t="shared" si="136"/>
        <v>0</v>
      </c>
      <c r="EP105" s="47">
        <f t="shared" si="137"/>
        <v>0</v>
      </c>
      <c r="EQ105" s="48">
        <f t="shared" si="138"/>
        <v>0</v>
      </c>
      <c r="ER105" s="47">
        <f t="shared" si="139"/>
        <v>0</v>
      </c>
      <c r="ES105" s="47">
        <f t="shared" si="140"/>
        <v>0</v>
      </c>
      <c r="ET105" s="46">
        <f t="shared" si="141"/>
        <v>0</v>
      </c>
      <c r="EU105" s="47">
        <f t="shared" si="142"/>
        <v>0</v>
      </c>
      <c r="EV105" s="47">
        <f t="shared" si="143"/>
        <v>0</v>
      </c>
      <c r="EW105" s="47">
        <f t="shared" si="144"/>
        <v>0</v>
      </c>
      <c r="EX105" s="47">
        <f t="shared" si="145"/>
        <v>0</v>
      </c>
      <c r="EY105" s="47">
        <f t="shared" si="146"/>
        <v>0</v>
      </c>
      <c r="EZ105" s="47">
        <f t="shared" si="147"/>
        <v>0</v>
      </c>
      <c r="FA105" s="47">
        <f t="shared" si="148"/>
        <v>0</v>
      </c>
      <c r="FB105" s="47">
        <f t="shared" si="149"/>
        <v>0</v>
      </c>
      <c r="FC105" s="47">
        <f t="shared" si="150"/>
        <v>0</v>
      </c>
      <c r="FD105" s="47">
        <f t="shared" si="151"/>
        <v>0</v>
      </c>
      <c r="FE105" s="47">
        <f t="shared" si="152"/>
        <v>0</v>
      </c>
      <c r="FF105" s="47">
        <f t="shared" si="153"/>
        <v>0</v>
      </c>
      <c r="FG105" s="47">
        <f t="shared" si="154"/>
        <v>0</v>
      </c>
      <c r="FH105" s="47">
        <f t="shared" si="155"/>
        <v>0</v>
      </c>
      <c r="FI105" s="47">
        <f t="shared" si="156"/>
        <v>0</v>
      </c>
      <c r="FJ105" s="47">
        <f t="shared" si="157"/>
        <v>0</v>
      </c>
      <c r="FK105" s="47">
        <f t="shared" si="158"/>
        <v>0</v>
      </c>
      <c r="FL105" s="47">
        <f t="shared" si="159"/>
        <v>0</v>
      </c>
      <c r="FM105" s="48">
        <f t="shared" si="160"/>
        <v>0</v>
      </c>
      <c r="FN105" s="47">
        <f t="shared" si="161"/>
        <v>0</v>
      </c>
      <c r="FO105" s="47">
        <f t="shared" si="162"/>
        <v>0</v>
      </c>
      <c r="FP105" s="46">
        <f t="shared" si="163"/>
        <v>0</v>
      </c>
      <c r="FQ105" s="47">
        <f t="shared" si="164"/>
        <v>0</v>
      </c>
      <c r="FR105" s="47">
        <f t="shared" si="165"/>
        <v>0</v>
      </c>
      <c r="FS105" s="47">
        <f t="shared" si="166"/>
        <v>0</v>
      </c>
      <c r="FT105" s="47">
        <f t="shared" si="167"/>
        <v>0</v>
      </c>
      <c r="FU105" s="47">
        <f t="shared" si="168"/>
        <v>0</v>
      </c>
      <c r="FV105" s="47">
        <f t="shared" si="169"/>
        <v>0</v>
      </c>
      <c r="FW105" s="47">
        <f t="shared" si="170"/>
        <v>0</v>
      </c>
      <c r="FX105" s="47">
        <f t="shared" si="171"/>
        <v>0</v>
      </c>
      <c r="FY105" s="47">
        <f t="shared" si="172"/>
        <v>0</v>
      </c>
      <c r="FZ105" s="47">
        <f t="shared" si="173"/>
        <v>0</v>
      </c>
      <c r="GA105" s="47">
        <f t="shared" si="174"/>
        <v>0</v>
      </c>
      <c r="GB105" s="47">
        <f t="shared" si="175"/>
        <v>0</v>
      </c>
      <c r="GC105" s="47">
        <f t="shared" si="176"/>
        <v>0</v>
      </c>
      <c r="GD105" s="47">
        <f t="shared" si="177"/>
        <v>0</v>
      </c>
      <c r="GE105" s="47">
        <f t="shared" si="178"/>
        <v>0</v>
      </c>
      <c r="GF105" s="47">
        <f t="shared" si="179"/>
        <v>0</v>
      </c>
      <c r="GG105" s="47">
        <f t="shared" si="180"/>
        <v>0</v>
      </c>
      <c r="GH105" s="47">
        <f t="shared" si="181"/>
        <v>0</v>
      </c>
      <c r="GI105" s="48">
        <f t="shared" si="182"/>
        <v>0</v>
      </c>
      <c r="GJ105" s="47">
        <f t="shared" si="183"/>
        <v>0</v>
      </c>
      <c r="GK105" s="47">
        <f t="shared" si="184"/>
        <v>0</v>
      </c>
      <c r="GL105" s="46">
        <f t="shared" si="185"/>
        <v>0</v>
      </c>
      <c r="GM105" s="47">
        <f t="shared" si="186"/>
        <v>0</v>
      </c>
      <c r="GN105" s="47">
        <f t="shared" si="187"/>
        <v>0</v>
      </c>
      <c r="GO105" s="47">
        <f t="shared" si="188"/>
        <v>0</v>
      </c>
      <c r="GP105" s="47">
        <f t="shared" si="189"/>
        <v>0</v>
      </c>
      <c r="GQ105" s="47">
        <f t="shared" si="190"/>
        <v>0</v>
      </c>
      <c r="GR105" s="47">
        <f t="shared" si="191"/>
        <v>0</v>
      </c>
      <c r="GS105" s="47">
        <f t="shared" si="192"/>
        <v>0</v>
      </c>
      <c r="GT105" s="47">
        <f t="shared" si="193"/>
        <v>0</v>
      </c>
      <c r="GU105" s="47">
        <f t="shared" si="194"/>
        <v>0</v>
      </c>
      <c r="GV105" s="47">
        <f t="shared" si="195"/>
        <v>0</v>
      </c>
      <c r="GW105" s="47">
        <f t="shared" si="196"/>
        <v>0</v>
      </c>
      <c r="GX105" s="47">
        <f t="shared" si="197"/>
        <v>0</v>
      </c>
      <c r="GY105" s="47">
        <f t="shared" si="198"/>
        <v>0</v>
      </c>
      <c r="GZ105" s="47">
        <f t="shared" si="199"/>
        <v>0</v>
      </c>
      <c r="HA105" s="47">
        <f t="shared" si="200"/>
        <v>0</v>
      </c>
      <c r="HB105" s="47">
        <f t="shared" si="201"/>
        <v>0</v>
      </c>
      <c r="HC105" s="47">
        <f t="shared" si="202"/>
        <v>0</v>
      </c>
      <c r="HD105" s="47">
        <f t="shared" si="203"/>
        <v>0</v>
      </c>
      <c r="HE105" s="48">
        <f t="shared" si="204"/>
        <v>0</v>
      </c>
      <c r="HF105" s="47">
        <f t="shared" si="205"/>
        <v>0</v>
      </c>
      <c r="HG105" s="47">
        <f t="shared" si="206"/>
        <v>0</v>
      </c>
      <c r="HH105" s="46">
        <f t="shared" si="207"/>
        <v>0</v>
      </c>
      <c r="HI105" s="47">
        <f t="shared" si="208"/>
        <v>0</v>
      </c>
      <c r="HJ105" s="47">
        <f t="shared" si="209"/>
        <v>0</v>
      </c>
      <c r="HK105" s="47">
        <f t="shared" si="210"/>
        <v>0</v>
      </c>
      <c r="HL105" s="47">
        <f t="shared" si="211"/>
        <v>0</v>
      </c>
      <c r="HM105" s="47">
        <f t="shared" si="212"/>
        <v>0</v>
      </c>
      <c r="HN105" s="47">
        <f t="shared" si="213"/>
        <v>0</v>
      </c>
      <c r="HO105" s="47">
        <f t="shared" si="214"/>
        <v>0</v>
      </c>
      <c r="HP105" s="47">
        <f t="shared" si="215"/>
        <v>0</v>
      </c>
      <c r="HQ105" s="47">
        <f t="shared" si="216"/>
        <v>0</v>
      </c>
      <c r="HR105" s="47">
        <f t="shared" si="217"/>
        <v>0</v>
      </c>
      <c r="HS105" s="47">
        <f t="shared" si="218"/>
        <v>0</v>
      </c>
      <c r="HT105" s="47">
        <f t="shared" si="219"/>
        <v>0</v>
      </c>
      <c r="HU105" s="47">
        <f t="shared" si="220"/>
        <v>0</v>
      </c>
      <c r="HV105" s="47">
        <f t="shared" si="221"/>
        <v>0</v>
      </c>
      <c r="HW105" s="47">
        <f t="shared" si="222"/>
        <v>0</v>
      </c>
      <c r="HX105" s="47">
        <f t="shared" si="223"/>
        <v>0</v>
      </c>
      <c r="HY105" s="47">
        <f t="shared" si="224"/>
        <v>0</v>
      </c>
      <c r="HZ105" s="47">
        <f t="shared" si="225"/>
        <v>0</v>
      </c>
      <c r="IA105" s="48">
        <f t="shared" si="226"/>
        <v>0</v>
      </c>
      <c r="IB105" s="47">
        <f t="shared" si="227"/>
        <v>0</v>
      </c>
      <c r="IC105" s="47">
        <f t="shared" si="228"/>
        <v>0</v>
      </c>
      <c r="ID105" s="46">
        <f t="shared" si="229"/>
        <v>0</v>
      </c>
      <c r="IE105" s="47">
        <f t="shared" si="230"/>
        <v>0</v>
      </c>
      <c r="IF105" s="47">
        <f t="shared" si="231"/>
        <v>0</v>
      </c>
      <c r="IG105" s="47">
        <f t="shared" si="232"/>
        <v>0</v>
      </c>
      <c r="IH105" s="47">
        <f t="shared" si="233"/>
        <v>0</v>
      </c>
      <c r="II105" s="47">
        <f t="shared" si="234"/>
        <v>0</v>
      </c>
      <c r="IJ105" s="47">
        <f t="shared" si="235"/>
        <v>0</v>
      </c>
      <c r="IK105" s="47">
        <f t="shared" si="236"/>
        <v>0</v>
      </c>
      <c r="IL105" s="47">
        <f t="shared" si="237"/>
        <v>0</v>
      </c>
      <c r="IM105" s="47">
        <f t="shared" si="238"/>
        <v>0</v>
      </c>
      <c r="IN105" s="47">
        <f t="shared" si="239"/>
        <v>0</v>
      </c>
      <c r="IO105" s="47">
        <f t="shared" si="240"/>
        <v>0</v>
      </c>
      <c r="IP105" s="47">
        <f t="shared" si="241"/>
        <v>0</v>
      </c>
      <c r="IQ105" s="47">
        <f t="shared" si="242"/>
        <v>0</v>
      </c>
      <c r="IR105" s="47">
        <f t="shared" si="243"/>
        <v>0</v>
      </c>
      <c r="IS105" s="47">
        <f t="shared" si="244"/>
        <v>0</v>
      </c>
      <c r="IT105" s="47">
        <f t="shared" si="245"/>
        <v>0</v>
      </c>
      <c r="IU105" s="47">
        <f t="shared" si="246"/>
        <v>0</v>
      </c>
      <c r="IV105" s="47">
        <f t="shared" si="247"/>
        <v>0</v>
      </c>
      <c r="IW105" s="48">
        <f t="shared" si="248"/>
        <v>0</v>
      </c>
      <c r="IX105" s="47">
        <f t="shared" si="249"/>
        <v>0</v>
      </c>
      <c r="IY105" s="47">
        <f t="shared" si="250"/>
        <v>0</v>
      </c>
      <c r="IZ105" s="46">
        <f t="shared" si="251"/>
        <v>0</v>
      </c>
      <c r="JA105" s="47">
        <f t="shared" si="252"/>
        <v>0</v>
      </c>
      <c r="JB105" s="47">
        <f t="shared" si="253"/>
        <v>0</v>
      </c>
      <c r="JC105" s="47">
        <f t="shared" si="254"/>
        <v>0</v>
      </c>
      <c r="JD105" s="47">
        <f t="shared" si="255"/>
        <v>0</v>
      </c>
      <c r="JE105" s="47">
        <f t="shared" si="256"/>
        <v>0</v>
      </c>
      <c r="JF105" s="47">
        <f t="shared" si="257"/>
        <v>0</v>
      </c>
      <c r="JG105" s="47">
        <f t="shared" si="258"/>
        <v>0</v>
      </c>
      <c r="JH105" s="47">
        <f t="shared" si="259"/>
        <v>0</v>
      </c>
      <c r="JI105" s="47">
        <f t="shared" si="260"/>
        <v>0</v>
      </c>
      <c r="JJ105" s="47">
        <f t="shared" si="261"/>
        <v>0</v>
      </c>
      <c r="JK105" s="47">
        <f t="shared" si="262"/>
        <v>0</v>
      </c>
      <c r="JL105" s="47">
        <f t="shared" si="263"/>
        <v>0</v>
      </c>
      <c r="JM105" s="47">
        <f t="shared" si="264"/>
        <v>0</v>
      </c>
      <c r="JN105" s="47">
        <f t="shared" si="265"/>
        <v>0</v>
      </c>
      <c r="JO105" s="47">
        <f t="shared" si="266"/>
        <v>0</v>
      </c>
      <c r="JP105" s="47">
        <f t="shared" si="267"/>
        <v>0</v>
      </c>
      <c r="JQ105" s="47">
        <f t="shared" si="268"/>
        <v>0</v>
      </c>
      <c r="JR105" s="47">
        <f t="shared" si="269"/>
        <v>0</v>
      </c>
      <c r="JS105" s="48">
        <f t="shared" si="270"/>
        <v>0</v>
      </c>
      <c r="JT105" s="46">
        <f t="shared" si="271"/>
        <v>0</v>
      </c>
      <c r="JU105" s="48">
        <f t="shared" si="272"/>
        <v>0</v>
      </c>
    </row>
    <row r="106" spans="1:281" x14ac:dyDescent="0.25">
      <c r="A106" s="152"/>
      <c r="B106" s="386"/>
      <c r="C106" s="377"/>
      <c r="D106" s="378"/>
      <c r="E106" s="378"/>
      <c r="F106" s="378"/>
      <c r="G106" s="379"/>
      <c r="H106" s="397"/>
      <c r="I106" s="397"/>
      <c r="J106" s="97"/>
      <c r="K106" s="122">
        <f t="shared" ref="K106:K169" si="284">IF(OR(H106="Ass",H106="int",H106="ImF",H106="liv"),0,J106-J106/1.095)</f>
        <v>0</v>
      </c>
      <c r="L106" s="313">
        <f t="shared" ref="L106:L169" si="285">IF(OR(H106="Ass",H106="int",H106="ImF"),0,(J106-K106)/1.05*0.05)</f>
        <v>0</v>
      </c>
      <c r="M106" s="46">
        <f t="shared" ref="M106:M169" si="286">J106-K106-L106</f>
        <v>0</v>
      </c>
      <c r="N106" s="90">
        <f t="shared" si="64"/>
        <v>0</v>
      </c>
      <c r="O106" s="90">
        <f t="shared" si="65"/>
        <v>0</v>
      </c>
      <c r="P106" s="90">
        <f t="shared" si="66"/>
        <v>0</v>
      </c>
      <c r="Q106" s="90">
        <f t="shared" si="67"/>
        <v>0</v>
      </c>
      <c r="R106" s="408">
        <f t="shared" ref="R106:R169" si="287">MONTH(A106)</f>
        <v>1</v>
      </c>
      <c r="S106" s="46">
        <f t="shared" si="3"/>
        <v>0</v>
      </c>
      <c r="T106" s="47">
        <f t="shared" si="4"/>
        <v>0</v>
      </c>
      <c r="U106" s="47">
        <f t="shared" si="5"/>
        <v>0</v>
      </c>
      <c r="V106" s="47">
        <f t="shared" si="6"/>
        <v>0</v>
      </c>
      <c r="W106" s="47">
        <f t="shared" si="7"/>
        <v>0</v>
      </c>
      <c r="X106" s="47">
        <f t="shared" si="8"/>
        <v>0</v>
      </c>
      <c r="Y106" s="47">
        <f t="shared" si="9"/>
        <v>0</v>
      </c>
      <c r="Z106" s="47">
        <f t="shared" si="10"/>
        <v>0</v>
      </c>
      <c r="AA106" s="47">
        <f t="shared" si="11"/>
        <v>0</v>
      </c>
      <c r="AB106" s="47">
        <f t="shared" si="12"/>
        <v>0</v>
      </c>
      <c r="AC106" s="47">
        <f t="shared" si="13"/>
        <v>0</v>
      </c>
      <c r="AD106" s="47">
        <f t="shared" si="14"/>
        <v>0</v>
      </c>
      <c r="AE106" s="47">
        <f t="shared" si="15"/>
        <v>0</v>
      </c>
      <c r="AF106" s="47">
        <f t="shared" si="16"/>
        <v>0</v>
      </c>
      <c r="AG106" s="47">
        <f t="shared" si="17"/>
        <v>0</v>
      </c>
      <c r="AH106" s="47">
        <f t="shared" si="18"/>
        <v>0</v>
      </c>
      <c r="AI106" s="47">
        <f t="shared" si="19"/>
        <v>0</v>
      </c>
      <c r="AJ106" s="47">
        <f t="shared" si="20"/>
        <v>0</v>
      </c>
      <c r="AK106" s="47">
        <f t="shared" si="21"/>
        <v>0</v>
      </c>
      <c r="AL106" s="48">
        <f t="shared" si="22"/>
        <v>0</v>
      </c>
      <c r="AM106" s="47">
        <f t="shared" si="69"/>
        <v>0</v>
      </c>
      <c r="AN106" s="47">
        <f t="shared" si="70"/>
        <v>0</v>
      </c>
      <c r="AO106" s="46">
        <f t="shared" si="23"/>
        <v>0</v>
      </c>
      <c r="AP106" s="47">
        <f t="shared" si="24"/>
        <v>0</v>
      </c>
      <c r="AQ106" s="47">
        <f t="shared" si="25"/>
        <v>0</v>
      </c>
      <c r="AR106" s="47">
        <f t="shared" si="26"/>
        <v>0</v>
      </c>
      <c r="AS106" s="47">
        <f t="shared" si="27"/>
        <v>0</v>
      </c>
      <c r="AT106" s="47">
        <f t="shared" si="28"/>
        <v>0</v>
      </c>
      <c r="AU106" s="47">
        <f t="shared" si="29"/>
        <v>0</v>
      </c>
      <c r="AV106" s="47">
        <f t="shared" si="30"/>
        <v>0</v>
      </c>
      <c r="AW106" s="47">
        <f t="shared" si="31"/>
        <v>0</v>
      </c>
      <c r="AX106" s="47">
        <f t="shared" si="32"/>
        <v>0</v>
      </c>
      <c r="AY106" s="47">
        <f t="shared" si="33"/>
        <v>0</v>
      </c>
      <c r="AZ106" s="47">
        <f t="shared" si="34"/>
        <v>0</v>
      </c>
      <c r="BA106" s="47">
        <f t="shared" si="35"/>
        <v>0</v>
      </c>
      <c r="BB106" s="47">
        <f t="shared" si="36"/>
        <v>0</v>
      </c>
      <c r="BC106" s="47">
        <f t="shared" si="37"/>
        <v>0</v>
      </c>
      <c r="BD106" s="47">
        <f t="shared" si="38"/>
        <v>0</v>
      </c>
      <c r="BE106" s="47">
        <f t="shared" si="39"/>
        <v>0</v>
      </c>
      <c r="BF106" s="47">
        <f t="shared" si="40"/>
        <v>0</v>
      </c>
      <c r="BG106" s="48">
        <f t="shared" si="41"/>
        <v>0</v>
      </c>
      <c r="BH106" s="47">
        <f t="shared" si="71"/>
        <v>0</v>
      </c>
      <c r="BI106" s="47">
        <f t="shared" si="72"/>
        <v>0</v>
      </c>
      <c r="BJ106" s="46">
        <f t="shared" si="42"/>
        <v>0</v>
      </c>
      <c r="BK106" s="47">
        <f t="shared" si="43"/>
        <v>0</v>
      </c>
      <c r="BL106" s="47">
        <f t="shared" si="44"/>
        <v>0</v>
      </c>
      <c r="BM106" s="47">
        <f t="shared" si="45"/>
        <v>0</v>
      </c>
      <c r="BN106" s="47">
        <f t="shared" si="46"/>
        <v>0</v>
      </c>
      <c r="BO106" s="47">
        <f t="shared" si="47"/>
        <v>0</v>
      </c>
      <c r="BP106" s="47">
        <f t="shared" si="48"/>
        <v>0</v>
      </c>
      <c r="BQ106" s="47">
        <f t="shared" si="49"/>
        <v>0</v>
      </c>
      <c r="BR106" s="47">
        <f t="shared" si="50"/>
        <v>0</v>
      </c>
      <c r="BS106" s="47">
        <f t="shared" si="51"/>
        <v>0</v>
      </c>
      <c r="BT106" s="47">
        <f t="shared" si="52"/>
        <v>0</v>
      </c>
      <c r="BU106" s="47">
        <f t="shared" si="53"/>
        <v>0</v>
      </c>
      <c r="BV106" s="47">
        <f t="shared" si="54"/>
        <v>0</v>
      </c>
      <c r="BW106" s="47">
        <f t="shared" si="55"/>
        <v>0</v>
      </c>
      <c r="BX106" s="47">
        <f t="shared" si="56"/>
        <v>0</v>
      </c>
      <c r="BY106" s="47">
        <f t="shared" si="57"/>
        <v>0</v>
      </c>
      <c r="BZ106" s="47">
        <f t="shared" si="58"/>
        <v>0</v>
      </c>
      <c r="CA106" s="47">
        <f t="shared" si="59"/>
        <v>0</v>
      </c>
      <c r="CB106" s="47">
        <f t="shared" si="60"/>
        <v>0</v>
      </c>
      <c r="CC106" s="48">
        <f t="shared" si="61"/>
        <v>0</v>
      </c>
      <c r="CD106" s="47">
        <f t="shared" si="73"/>
        <v>0</v>
      </c>
      <c r="CE106" s="47">
        <f t="shared" si="74"/>
        <v>0</v>
      </c>
      <c r="CF106" s="46">
        <f t="shared" si="75"/>
        <v>0</v>
      </c>
      <c r="CG106" s="47">
        <f t="shared" si="76"/>
        <v>0</v>
      </c>
      <c r="CH106" s="47">
        <f t="shared" si="77"/>
        <v>0</v>
      </c>
      <c r="CI106" s="47">
        <f t="shared" si="78"/>
        <v>0</v>
      </c>
      <c r="CJ106" s="47">
        <f t="shared" si="79"/>
        <v>0</v>
      </c>
      <c r="CK106" s="47">
        <f t="shared" si="80"/>
        <v>0</v>
      </c>
      <c r="CL106" s="47">
        <f t="shared" si="81"/>
        <v>0</v>
      </c>
      <c r="CM106" s="47">
        <f t="shared" si="82"/>
        <v>0</v>
      </c>
      <c r="CN106" s="47">
        <f t="shared" si="83"/>
        <v>0</v>
      </c>
      <c r="CO106" s="47">
        <f t="shared" si="84"/>
        <v>0</v>
      </c>
      <c r="CP106" s="47">
        <f t="shared" si="85"/>
        <v>0</v>
      </c>
      <c r="CQ106" s="47">
        <f t="shared" si="86"/>
        <v>0</v>
      </c>
      <c r="CR106" s="47">
        <f t="shared" si="87"/>
        <v>0</v>
      </c>
      <c r="CS106" s="47">
        <f t="shared" si="88"/>
        <v>0</v>
      </c>
      <c r="CT106" s="47">
        <f t="shared" si="89"/>
        <v>0</v>
      </c>
      <c r="CU106" s="47">
        <f t="shared" si="90"/>
        <v>0</v>
      </c>
      <c r="CV106" s="47">
        <f t="shared" si="91"/>
        <v>0</v>
      </c>
      <c r="CW106" s="47">
        <f t="shared" si="92"/>
        <v>0</v>
      </c>
      <c r="CX106" s="47">
        <f t="shared" si="93"/>
        <v>0</v>
      </c>
      <c r="CY106" s="48">
        <f t="shared" si="94"/>
        <v>0</v>
      </c>
      <c r="CZ106" s="47">
        <f t="shared" si="95"/>
        <v>0</v>
      </c>
      <c r="DA106" s="47">
        <f t="shared" si="96"/>
        <v>0</v>
      </c>
      <c r="DB106" s="46">
        <f t="shared" si="97"/>
        <v>0</v>
      </c>
      <c r="DC106" s="47">
        <f t="shared" si="98"/>
        <v>0</v>
      </c>
      <c r="DD106" s="47">
        <f t="shared" si="99"/>
        <v>0</v>
      </c>
      <c r="DE106" s="47">
        <f t="shared" si="100"/>
        <v>0</v>
      </c>
      <c r="DF106" s="47">
        <f t="shared" si="101"/>
        <v>0</v>
      </c>
      <c r="DG106" s="47">
        <f t="shared" si="102"/>
        <v>0</v>
      </c>
      <c r="DH106" s="47">
        <f t="shared" si="103"/>
        <v>0</v>
      </c>
      <c r="DI106" s="47">
        <f t="shared" si="104"/>
        <v>0</v>
      </c>
      <c r="DJ106" s="47">
        <f t="shared" si="105"/>
        <v>0</v>
      </c>
      <c r="DK106" s="47">
        <f t="shared" si="106"/>
        <v>0</v>
      </c>
      <c r="DL106" s="47">
        <f t="shared" si="107"/>
        <v>0</v>
      </c>
      <c r="DM106" s="47">
        <f t="shared" si="108"/>
        <v>0</v>
      </c>
      <c r="DN106" s="47">
        <f t="shared" si="109"/>
        <v>0</v>
      </c>
      <c r="DO106" s="47">
        <f t="shared" si="110"/>
        <v>0</v>
      </c>
      <c r="DP106" s="47">
        <f t="shared" si="111"/>
        <v>0</v>
      </c>
      <c r="DQ106" s="47">
        <f t="shared" si="112"/>
        <v>0</v>
      </c>
      <c r="DR106" s="47">
        <f t="shared" si="113"/>
        <v>0</v>
      </c>
      <c r="DS106" s="47">
        <f t="shared" si="114"/>
        <v>0</v>
      </c>
      <c r="DT106" s="47">
        <f t="shared" si="115"/>
        <v>0</v>
      </c>
      <c r="DU106" s="48">
        <f t="shared" si="116"/>
        <v>0</v>
      </c>
      <c r="DV106" s="47">
        <f t="shared" si="117"/>
        <v>0</v>
      </c>
      <c r="DW106" s="47">
        <f t="shared" si="118"/>
        <v>0</v>
      </c>
      <c r="DX106" s="46">
        <f t="shared" si="119"/>
        <v>0</v>
      </c>
      <c r="DY106" s="47">
        <f t="shared" si="120"/>
        <v>0</v>
      </c>
      <c r="DZ106" s="47">
        <f t="shared" si="121"/>
        <v>0</v>
      </c>
      <c r="EA106" s="47">
        <f t="shared" si="122"/>
        <v>0</v>
      </c>
      <c r="EB106" s="47">
        <f t="shared" si="123"/>
        <v>0</v>
      </c>
      <c r="EC106" s="47">
        <f t="shared" si="124"/>
        <v>0</v>
      </c>
      <c r="ED106" s="47">
        <f t="shared" si="125"/>
        <v>0</v>
      </c>
      <c r="EE106" s="47">
        <f t="shared" si="126"/>
        <v>0</v>
      </c>
      <c r="EF106" s="47">
        <f t="shared" si="127"/>
        <v>0</v>
      </c>
      <c r="EG106" s="47">
        <f t="shared" si="128"/>
        <v>0</v>
      </c>
      <c r="EH106" s="47">
        <f t="shared" si="129"/>
        <v>0</v>
      </c>
      <c r="EI106" s="47">
        <f t="shared" si="130"/>
        <v>0</v>
      </c>
      <c r="EJ106" s="47">
        <f t="shared" si="131"/>
        <v>0</v>
      </c>
      <c r="EK106" s="47">
        <f t="shared" si="132"/>
        <v>0</v>
      </c>
      <c r="EL106" s="47">
        <f t="shared" si="133"/>
        <v>0</v>
      </c>
      <c r="EM106" s="47">
        <f t="shared" si="134"/>
        <v>0</v>
      </c>
      <c r="EN106" s="47">
        <f t="shared" si="135"/>
        <v>0</v>
      </c>
      <c r="EO106" s="47">
        <f t="shared" si="136"/>
        <v>0</v>
      </c>
      <c r="EP106" s="47">
        <f t="shared" si="137"/>
        <v>0</v>
      </c>
      <c r="EQ106" s="48">
        <f t="shared" si="138"/>
        <v>0</v>
      </c>
      <c r="ER106" s="47">
        <f t="shared" si="139"/>
        <v>0</v>
      </c>
      <c r="ES106" s="47">
        <f t="shared" si="140"/>
        <v>0</v>
      </c>
      <c r="ET106" s="46">
        <f t="shared" si="141"/>
        <v>0</v>
      </c>
      <c r="EU106" s="47">
        <f t="shared" si="142"/>
        <v>0</v>
      </c>
      <c r="EV106" s="47">
        <f t="shared" si="143"/>
        <v>0</v>
      </c>
      <c r="EW106" s="47">
        <f t="shared" si="144"/>
        <v>0</v>
      </c>
      <c r="EX106" s="47">
        <f t="shared" si="145"/>
        <v>0</v>
      </c>
      <c r="EY106" s="47">
        <f t="shared" si="146"/>
        <v>0</v>
      </c>
      <c r="EZ106" s="47">
        <f t="shared" si="147"/>
        <v>0</v>
      </c>
      <c r="FA106" s="47">
        <f t="shared" si="148"/>
        <v>0</v>
      </c>
      <c r="FB106" s="47">
        <f t="shared" si="149"/>
        <v>0</v>
      </c>
      <c r="FC106" s="47">
        <f t="shared" si="150"/>
        <v>0</v>
      </c>
      <c r="FD106" s="47">
        <f t="shared" si="151"/>
        <v>0</v>
      </c>
      <c r="FE106" s="47">
        <f t="shared" si="152"/>
        <v>0</v>
      </c>
      <c r="FF106" s="47">
        <f t="shared" si="153"/>
        <v>0</v>
      </c>
      <c r="FG106" s="47">
        <f t="shared" si="154"/>
        <v>0</v>
      </c>
      <c r="FH106" s="47">
        <f t="shared" si="155"/>
        <v>0</v>
      </c>
      <c r="FI106" s="47">
        <f t="shared" si="156"/>
        <v>0</v>
      </c>
      <c r="FJ106" s="47">
        <f t="shared" si="157"/>
        <v>0</v>
      </c>
      <c r="FK106" s="47">
        <f t="shared" si="158"/>
        <v>0</v>
      </c>
      <c r="FL106" s="47">
        <f t="shared" si="159"/>
        <v>0</v>
      </c>
      <c r="FM106" s="48">
        <f t="shared" si="160"/>
        <v>0</v>
      </c>
      <c r="FN106" s="47">
        <f t="shared" si="161"/>
        <v>0</v>
      </c>
      <c r="FO106" s="47">
        <f t="shared" si="162"/>
        <v>0</v>
      </c>
      <c r="FP106" s="46">
        <f t="shared" si="163"/>
        <v>0</v>
      </c>
      <c r="FQ106" s="47">
        <f t="shared" si="164"/>
        <v>0</v>
      </c>
      <c r="FR106" s="47">
        <f t="shared" si="165"/>
        <v>0</v>
      </c>
      <c r="FS106" s="47">
        <f t="shared" si="166"/>
        <v>0</v>
      </c>
      <c r="FT106" s="47">
        <f t="shared" si="167"/>
        <v>0</v>
      </c>
      <c r="FU106" s="47">
        <f t="shared" si="168"/>
        <v>0</v>
      </c>
      <c r="FV106" s="47">
        <f t="shared" si="169"/>
        <v>0</v>
      </c>
      <c r="FW106" s="47">
        <f t="shared" si="170"/>
        <v>0</v>
      </c>
      <c r="FX106" s="47">
        <f t="shared" si="171"/>
        <v>0</v>
      </c>
      <c r="FY106" s="47">
        <f t="shared" si="172"/>
        <v>0</v>
      </c>
      <c r="FZ106" s="47">
        <f t="shared" si="173"/>
        <v>0</v>
      </c>
      <c r="GA106" s="47">
        <f t="shared" si="174"/>
        <v>0</v>
      </c>
      <c r="GB106" s="47">
        <f t="shared" si="175"/>
        <v>0</v>
      </c>
      <c r="GC106" s="47">
        <f t="shared" si="176"/>
        <v>0</v>
      </c>
      <c r="GD106" s="47">
        <f t="shared" si="177"/>
        <v>0</v>
      </c>
      <c r="GE106" s="47">
        <f t="shared" si="178"/>
        <v>0</v>
      </c>
      <c r="GF106" s="47">
        <f t="shared" si="179"/>
        <v>0</v>
      </c>
      <c r="GG106" s="47">
        <f t="shared" si="180"/>
        <v>0</v>
      </c>
      <c r="GH106" s="47">
        <f t="shared" si="181"/>
        <v>0</v>
      </c>
      <c r="GI106" s="48">
        <f t="shared" si="182"/>
        <v>0</v>
      </c>
      <c r="GJ106" s="47">
        <f t="shared" si="183"/>
        <v>0</v>
      </c>
      <c r="GK106" s="47">
        <f t="shared" si="184"/>
        <v>0</v>
      </c>
      <c r="GL106" s="46">
        <f t="shared" si="185"/>
        <v>0</v>
      </c>
      <c r="GM106" s="47">
        <f t="shared" si="186"/>
        <v>0</v>
      </c>
      <c r="GN106" s="47">
        <f t="shared" si="187"/>
        <v>0</v>
      </c>
      <c r="GO106" s="47">
        <f t="shared" si="188"/>
        <v>0</v>
      </c>
      <c r="GP106" s="47">
        <f t="shared" si="189"/>
        <v>0</v>
      </c>
      <c r="GQ106" s="47">
        <f t="shared" si="190"/>
        <v>0</v>
      </c>
      <c r="GR106" s="47">
        <f t="shared" si="191"/>
        <v>0</v>
      </c>
      <c r="GS106" s="47">
        <f t="shared" si="192"/>
        <v>0</v>
      </c>
      <c r="GT106" s="47">
        <f t="shared" si="193"/>
        <v>0</v>
      </c>
      <c r="GU106" s="47">
        <f t="shared" si="194"/>
        <v>0</v>
      </c>
      <c r="GV106" s="47">
        <f t="shared" si="195"/>
        <v>0</v>
      </c>
      <c r="GW106" s="47">
        <f t="shared" si="196"/>
        <v>0</v>
      </c>
      <c r="GX106" s="47">
        <f t="shared" si="197"/>
        <v>0</v>
      </c>
      <c r="GY106" s="47">
        <f t="shared" si="198"/>
        <v>0</v>
      </c>
      <c r="GZ106" s="47">
        <f t="shared" si="199"/>
        <v>0</v>
      </c>
      <c r="HA106" s="47">
        <f t="shared" si="200"/>
        <v>0</v>
      </c>
      <c r="HB106" s="47">
        <f t="shared" si="201"/>
        <v>0</v>
      </c>
      <c r="HC106" s="47">
        <f t="shared" si="202"/>
        <v>0</v>
      </c>
      <c r="HD106" s="47">
        <f t="shared" si="203"/>
        <v>0</v>
      </c>
      <c r="HE106" s="48">
        <f t="shared" si="204"/>
        <v>0</v>
      </c>
      <c r="HF106" s="47">
        <f t="shared" si="205"/>
        <v>0</v>
      </c>
      <c r="HG106" s="47">
        <f t="shared" si="206"/>
        <v>0</v>
      </c>
      <c r="HH106" s="46">
        <f t="shared" si="207"/>
        <v>0</v>
      </c>
      <c r="HI106" s="47">
        <f t="shared" si="208"/>
        <v>0</v>
      </c>
      <c r="HJ106" s="47">
        <f t="shared" si="209"/>
        <v>0</v>
      </c>
      <c r="HK106" s="47">
        <f t="shared" si="210"/>
        <v>0</v>
      </c>
      <c r="HL106" s="47">
        <f t="shared" si="211"/>
        <v>0</v>
      </c>
      <c r="HM106" s="47">
        <f t="shared" si="212"/>
        <v>0</v>
      </c>
      <c r="HN106" s="47">
        <f t="shared" si="213"/>
        <v>0</v>
      </c>
      <c r="HO106" s="47">
        <f t="shared" si="214"/>
        <v>0</v>
      </c>
      <c r="HP106" s="47">
        <f t="shared" si="215"/>
        <v>0</v>
      </c>
      <c r="HQ106" s="47">
        <f t="shared" si="216"/>
        <v>0</v>
      </c>
      <c r="HR106" s="47">
        <f t="shared" si="217"/>
        <v>0</v>
      </c>
      <c r="HS106" s="47">
        <f t="shared" si="218"/>
        <v>0</v>
      </c>
      <c r="HT106" s="47">
        <f t="shared" si="219"/>
        <v>0</v>
      </c>
      <c r="HU106" s="47">
        <f t="shared" si="220"/>
        <v>0</v>
      </c>
      <c r="HV106" s="47">
        <f t="shared" si="221"/>
        <v>0</v>
      </c>
      <c r="HW106" s="47">
        <f t="shared" si="222"/>
        <v>0</v>
      </c>
      <c r="HX106" s="47">
        <f t="shared" si="223"/>
        <v>0</v>
      </c>
      <c r="HY106" s="47">
        <f t="shared" si="224"/>
        <v>0</v>
      </c>
      <c r="HZ106" s="47">
        <f t="shared" si="225"/>
        <v>0</v>
      </c>
      <c r="IA106" s="48">
        <f t="shared" si="226"/>
        <v>0</v>
      </c>
      <c r="IB106" s="47">
        <f t="shared" si="227"/>
        <v>0</v>
      </c>
      <c r="IC106" s="47">
        <f t="shared" si="228"/>
        <v>0</v>
      </c>
      <c r="ID106" s="46">
        <f t="shared" si="229"/>
        <v>0</v>
      </c>
      <c r="IE106" s="47">
        <f t="shared" si="230"/>
        <v>0</v>
      </c>
      <c r="IF106" s="47">
        <f t="shared" si="231"/>
        <v>0</v>
      </c>
      <c r="IG106" s="47">
        <f t="shared" si="232"/>
        <v>0</v>
      </c>
      <c r="IH106" s="47">
        <f t="shared" si="233"/>
        <v>0</v>
      </c>
      <c r="II106" s="47">
        <f t="shared" si="234"/>
        <v>0</v>
      </c>
      <c r="IJ106" s="47">
        <f t="shared" si="235"/>
        <v>0</v>
      </c>
      <c r="IK106" s="47">
        <f t="shared" si="236"/>
        <v>0</v>
      </c>
      <c r="IL106" s="47">
        <f t="shared" si="237"/>
        <v>0</v>
      </c>
      <c r="IM106" s="47">
        <f t="shared" si="238"/>
        <v>0</v>
      </c>
      <c r="IN106" s="47">
        <f t="shared" si="239"/>
        <v>0</v>
      </c>
      <c r="IO106" s="47">
        <f t="shared" si="240"/>
        <v>0</v>
      </c>
      <c r="IP106" s="47">
        <f t="shared" si="241"/>
        <v>0</v>
      </c>
      <c r="IQ106" s="47">
        <f t="shared" si="242"/>
        <v>0</v>
      </c>
      <c r="IR106" s="47">
        <f t="shared" si="243"/>
        <v>0</v>
      </c>
      <c r="IS106" s="47">
        <f t="shared" si="244"/>
        <v>0</v>
      </c>
      <c r="IT106" s="47">
        <f t="shared" si="245"/>
        <v>0</v>
      </c>
      <c r="IU106" s="47">
        <f t="shared" si="246"/>
        <v>0</v>
      </c>
      <c r="IV106" s="47">
        <f t="shared" si="247"/>
        <v>0</v>
      </c>
      <c r="IW106" s="48">
        <f t="shared" si="248"/>
        <v>0</v>
      </c>
      <c r="IX106" s="47">
        <f t="shared" si="249"/>
        <v>0</v>
      </c>
      <c r="IY106" s="47">
        <f t="shared" si="250"/>
        <v>0</v>
      </c>
      <c r="IZ106" s="46">
        <f t="shared" si="251"/>
        <v>0</v>
      </c>
      <c r="JA106" s="47">
        <f t="shared" si="252"/>
        <v>0</v>
      </c>
      <c r="JB106" s="47">
        <f t="shared" si="253"/>
        <v>0</v>
      </c>
      <c r="JC106" s="47">
        <f t="shared" si="254"/>
        <v>0</v>
      </c>
      <c r="JD106" s="47">
        <f t="shared" si="255"/>
        <v>0</v>
      </c>
      <c r="JE106" s="47">
        <f t="shared" si="256"/>
        <v>0</v>
      </c>
      <c r="JF106" s="47">
        <f t="shared" si="257"/>
        <v>0</v>
      </c>
      <c r="JG106" s="47">
        <f t="shared" si="258"/>
        <v>0</v>
      </c>
      <c r="JH106" s="47">
        <f t="shared" si="259"/>
        <v>0</v>
      </c>
      <c r="JI106" s="47">
        <f t="shared" si="260"/>
        <v>0</v>
      </c>
      <c r="JJ106" s="47">
        <f t="shared" si="261"/>
        <v>0</v>
      </c>
      <c r="JK106" s="47">
        <f t="shared" si="262"/>
        <v>0</v>
      </c>
      <c r="JL106" s="47">
        <f t="shared" si="263"/>
        <v>0</v>
      </c>
      <c r="JM106" s="47">
        <f t="shared" si="264"/>
        <v>0</v>
      </c>
      <c r="JN106" s="47">
        <f t="shared" si="265"/>
        <v>0</v>
      </c>
      <c r="JO106" s="47">
        <f t="shared" si="266"/>
        <v>0</v>
      </c>
      <c r="JP106" s="47">
        <f t="shared" si="267"/>
        <v>0</v>
      </c>
      <c r="JQ106" s="47">
        <f t="shared" si="268"/>
        <v>0</v>
      </c>
      <c r="JR106" s="47">
        <f t="shared" si="269"/>
        <v>0</v>
      </c>
      <c r="JS106" s="48">
        <f t="shared" si="270"/>
        <v>0</v>
      </c>
      <c r="JT106" s="46">
        <f t="shared" si="271"/>
        <v>0</v>
      </c>
      <c r="JU106" s="48">
        <f t="shared" si="272"/>
        <v>0</v>
      </c>
    </row>
    <row r="107" spans="1:281" x14ac:dyDescent="0.25">
      <c r="A107" s="152"/>
      <c r="B107" s="386"/>
      <c r="C107" s="377"/>
      <c r="D107" s="378"/>
      <c r="E107" s="378"/>
      <c r="F107" s="378"/>
      <c r="G107" s="379"/>
      <c r="H107" s="397"/>
      <c r="I107" s="397"/>
      <c r="J107" s="97"/>
      <c r="K107" s="122">
        <f t="shared" si="284"/>
        <v>0</v>
      </c>
      <c r="L107" s="313">
        <f t="shared" si="285"/>
        <v>0</v>
      </c>
      <c r="M107" s="46">
        <f t="shared" si="286"/>
        <v>0</v>
      </c>
      <c r="N107" s="90">
        <f t="shared" si="64"/>
        <v>0</v>
      </c>
      <c r="O107" s="90">
        <f t="shared" si="65"/>
        <v>0</v>
      </c>
      <c r="P107" s="90">
        <f t="shared" si="66"/>
        <v>0</v>
      </c>
      <c r="Q107" s="90">
        <f t="shared" si="67"/>
        <v>0</v>
      </c>
      <c r="R107" s="408">
        <f t="shared" si="287"/>
        <v>1</v>
      </c>
      <c r="S107" s="46">
        <f t="shared" si="3"/>
        <v>0</v>
      </c>
      <c r="T107" s="47">
        <f t="shared" si="4"/>
        <v>0</v>
      </c>
      <c r="U107" s="47">
        <f t="shared" si="5"/>
        <v>0</v>
      </c>
      <c r="V107" s="47">
        <f t="shared" si="6"/>
        <v>0</v>
      </c>
      <c r="W107" s="47">
        <f t="shared" si="7"/>
        <v>0</v>
      </c>
      <c r="X107" s="47">
        <f t="shared" si="8"/>
        <v>0</v>
      </c>
      <c r="Y107" s="47">
        <f t="shared" si="9"/>
        <v>0</v>
      </c>
      <c r="Z107" s="47">
        <f t="shared" si="10"/>
        <v>0</v>
      </c>
      <c r="AA107" s="47">
        <f t="shared" si="11"/>
        <v>0</v>
      </c>
      <c r="AB107" s="47">
        <f t="shared" si="12"/>
        <v>0</v>
      </c>
      <c r="AC107" s="47">
        <f t="shared" si="13"/>
        <v>0</v>
      </c>
      <c r="AD107" s="47">
        <f t="shared" si="14"/>
        <v>0</v>
      </c>
      <c r="AE107" s="47">
        <f t="shared" si="15"/>
        <v>0</v>
      </c>
      <c r="AF107" s="47">
        <f t="shared" si="16"/>
        <v>0</v>
      </c>
      <c r="AG107" s="47">
        <f t="shared" si="17"/>
        <v>0</v>
      </c>
      <c r="AH107" s="47">
        <f t="shared" si="18"/>
        <v>0</v>
      </c>
      <c r="AI107" s="47">
        <f t="shared" si="19"/>
        <v>0</v>
      </c>
      <c r="AJ107" s="47">
        <f t="shared" si="20"/>
        <v>0</v>
      </c>
      <c r="AK107" s="47">
        <f t="shared" si="21"/>
        <v>0</v>
      </c>
      <c r="AL107" s="48">
        <f t="shared" si="22"/>
        <v>0</v>
      </c>
      <c r="AM107" s="47">
        <f t="shared" si="69"/>
        <v>0</v>
      </c>
      <c r="AN107" s="47">
        <f t="shared" si="70"/>
        <v>0</v>
      </c>
      <c r="AO107" s="46">
        <f t="shared" si="23"/>
        <v>0</v>
      </c>
      <c r="AP107" s="47">
        <f t="shared" si="24"/>
        <v>0</v>
      </c>
      <c r="AQ107" s="47">
        <f t="shared" si="25"/>
        <v>0</v>
      </c>
      <c r="AR107" s="47">
        <f t="shared" si="26"/>
        <v>0</v>
      </c>
      <c r="AS107" s="47">
        <f t="shared" si="27"/>
        <v>0</v>
      </c>
      <c r="AT107" s="47">
        <f t="shared" si="28"/>
        <v>0</v>
      </c>
      <c r="AU107" s="47">
        <f t="shared" si="29"/>
        <v>0</v>
      </c>
      <c r="AV107" s="47">
        <f t="shared" si="30"/>
        <v>0</v>
      </c>
      <c r="AW107" s="47">
        <f t="shared" si="31"/>
        <v>0</v>
      </c>
      <c r="AX107" s="47">
        <f t="shared" si="32"/>
        <v>0</v>
      </c>
      <c r="AY107" s="47">
        <f t="shared" si="33"/>
        <v>0</v>
      </c>
      <c r="AZ107" s="47">
        <f t="shared" si="34"/>
        <v>0</v>
      </c>
      <c r="BA107" s="47">
        <f t="shared" si="35"/>
        <v>0</v>
      </c>
      <c r="BB107" s="47">
        <f t="shared" si="36"/>
        <v>0</v>
      </c>
      <c r="BC107" s="47">
        <f t="shared" si="37"/>
        <v>0</v>
      </c>
      <c r="BD107" s="47">
        <f t="shared" si="38"/>
        <v>0</v>
      </c>
      <c r="BE107" s="47">
        <f t="shared" si="39"/>
        <v>0</v>
      </c>
      <c r="BF107" s="47">
        <f t="shared" si="40"/>
        <v>0</v>
      </c>
      <c r="BG107" s="48">
        <f t="shared" si="41"/>
        <v>0</v>
      </c>
      <c r="BH107" s="47">
        <f t="shared" si="71"/>
        <v>0</v>
      </c>
      <c r="BI107" s="47">
        <f t="shared" si="72"/>
        <v>0</v>
      </c>
      <c r="BJ107" s="46">
        <f t="shared" si="42"/>
        <v>0</v>
      </c>
      <c r="BK107" s="47">
        <f t="shared" si="43"/>
        <v>0</v>
      </c>
      <c r="BL107" s="47">
        <f t="shared" si="44"/>
        <v>0</v>
      </c>
      <c r="BM107" s="47">
        <f t="shared" si="45"/>
        <v>0</v>
      </c>
      <c r="BN107" s="47">
        <f t="shared" si="46"/>
        <v>0</v>
      </c>
      <c r="BO107" s="47">
        <f t="shared" si="47"/>
        <v>0</v>
      </c>
      <c r="BP107" s="47">
        <f t="shared" si="48"/>
        <v>0</v>
      </c>
      <c r="BQ107" s="47">
        <f t="shared" si="49"/>
        <v>0</v>
      </c>
      <c r="BR107" s="47">
        <f t="shared" si="50"/>
        <v>0</v>
      </c>
      <c r="BS107" s="47">
        <f t="shared" si="51"/>
        <v>0</v>
      </c>
      <c r="BT107" s="47">
        <f t="shared" si="52"/>
        <v>0</v>
      </c>
      <c r="BU107" s="47">
        <f t="shared" si="53"/>
        <v>0</v>
      </c>
      <c r="BV107" s="47">
        <f t="shared" si="54"/>
        <v>0</v>
      </c>
      <c r="BW107" s="47">
        <f t="shared" si="55"/>
        <v>0</v>
      </c>
      <c r="BX107" s="47">
        <f t="shared" si="56"/>
        <v>0</v>
      </c>
      <c r="BY107" s="47">
        <f t="shared" si="57"/>
        <v>0</v>
      </c>
      <c r="BZ107" s="47">
        <f t="shared" si="58"/>
        <v>0</v>
      </c>
      <c r="CA107" s="47">
        <f t="shared" si="59"/>
        <v>0</v>
      </c>
      <c r="CB107" s="47">
        <f t="shared" si="60"/>
        <v>0</v>
      </c>
      <c r="CC107" s="48">
        <f t="shared" si="61"/>
        <v>0</v>
      </c>
      <c r="CD107" s="47">
        <f t="shared" si="73"/>
        <v>0</v>
      </c>
      <c r="CE107" s="47">
        <f t="shared" si="74"/>
        <v>0</v>
      </c>
      <c r="CF107" s="46">
        <f t="shared" si="75"/>
        <v>0</v>
      </c>
      <c r="CG107" s="47">
        <f t="shared" si="76"/>
        <v>0</v>
      </c>
      <c r="CH107" s="47">
        <f t="shared" si="77"/>
        <v>0</v>
      </c>
      <c r="CI107" s="47">
        <f t="shared" si="78"/>
        <v>0</v>
      </c>
      <c r="CJ107" s="47">
        <f t="shared" si="79"/>
        <v>0</v>
      </c>
      <c r="CK107" s="47">
        <f t="shared" si="80"/>
        <v>0</v>
      </c>
      <c r="CL107" s="47">
        <f t="shared" si="81"/>
        <v>0</v>
      </c>
      <c r="CM107" s="47">
        <f t="shared" si="82"/>
        <v>0</v>
      </c>
      <c r="CN107" s="47">
        <f t="shared" si="83"/>
        <v>0</v>
      </c>
      <c r="CO107" s="47">
        <f t="shared" si="84"/>
        <v>0</v>
      </c>
      <c r="CP107" s="47">
        <f t="shared" si="85"/>
        <v>0</v>
      </c>
      <c r="CQ107" s="47">
        <f t="shared" si="86"/>
        <v>0</v>
      </c>
      <c r="CR107" s="47">
        <f t="shared" si="87"/>
        <v>0</v>
      </c>
      <c r="CS107" s="47">
        <f t="shared" si="88"/>
        <v>0</v>
      </c>
      <c r="CT107" s="47">
        <f t="shared" si="89"/>
        <v>0</v>
      </c>
      <c r="CU107" s="47">
        <f t="shared" si="90"/>
        <v>0</v>
      </c>
      <c r="CV107" s="47">
        <f t="shared" si="91"/>
        <v>0</v>
      </c>
      <c r="CW107" s="47">
        <f t="shared" si="92"/>
        <v>0</v>
      </c>
      <c r="CX107" s="47">
        <f t="shared" si="93"/>
        <v>0</v>
      </c>
      <c r="CY107" s="48">
        <f t="shared" si="94"/>
        <v>0</v>
      </c>
      <c r="CZ107" s="47">
        <f t="shared" si="95"/>
        <v>0</v>
      </c>
      <c r="DA107" s="47">
        <f t="shared" si="96"/>
        <v>0</v>
      </c>
      <c r="DB107" s="46">
        <f t="shared" si="97"/>
        <v>0</v>
      </c>
      <c r="DC107" s="47">
        <f t="shared" si="98"/>
        <v>0</v>
      </c>
      <c r="DD107" s="47">
        <f t="shared" si="99"/>
        <v>0</v>
      </c>
      <c r="DE107" s="47">
        <f t="shared" si="100"/>
        <v>0</v>
      </c>
      <c r="DF107" s="47">
        <f t="shared" si="101"/>
        <v>0</v>
      </c>
      <c r="DG107" s="47">
        <f t="shared" si="102"/>
        <v>0</v>
      </c>
      <c r="DH107" s="47">
        <f t="shared" si="103"/>
        <v>0</v>
      </c>
      <c r="DI107" s="47">
        <f t="shared" si="104"/>
        <v>0</v>
      </c>
      <c r="DJ107" s="47">
        <f t="shared" si="105"/>
        <v>0</v>
      </c>
      <c r="DK107" s="47">
        <f t="shared" si="106"/>
        <v>0</v>
      </c>
      <c r="DL107" s="47">
        <f t="shared" si="107"/>
        <v>0</v>
      </c>
      <c r="DM107" s="47">
        <f t="shared" si="108"/>
        <v>0</v>
      </c>
      <c r="DN107" s="47">
        <f t="shared" si="109"/>
        <v>0</v>
      </c>
      <c r="DO107" s="47">
        <f t="shared" si="110"/>
        <v>0</v>
      </c>
      <c r="DP107" s="47">
        <f t="shared" si="111"/>
        <v>0</v>
      </c>
      <c r="DQ107" s="47">
        <f t="shared" si="112"/>
        <v>0</v>
      </c>
      <c r="DR107" s="47">
        <f t="shared" si="113"/>
        <v>0</v>
      </c>
      <c r="DS107" s="47">
        <f t="shared" si="114"/>
        <v>0</v>
      </c>
      <c r="DT107" s="47">
        <f t="shared" si="115"/>
        <v>0</v>
      </c>
      <c r="DU107" s="48">
        <f t="shared" si="116"/>
        <v>0</v>
      </c>
      <c r="DV107" s="47">
        <f t="shared" si="117"/>
        <v>0</v>
      </c>
      <c r="DW107" s="47">
        <f t="shared" si="118"/>
        <v>0</v>
      </c>
      <c r="DX107" s="46">
        <f t="shared" si="119"/>
        <v>0</v>
      </c>
      <c r="DY107" s="47">
        <f t="shared" si="120"/>
        <v>0</v>
      </c>
      <c r="DZ107" s="47">
        <f t="shared" si="121"/>
        <v>0</v>
      </c>
      <c r="EA107" s="47">
        <f t="shared" si="122"/>
        <v>0</v>
      </c>
      <c r="EB107" s="47">
        <f t="shared" si="123"/>
        <v>0</v>
      </c>
      <c r="EC107" s="47">
        <f t="shared" si="124"/>
        <v>0</v>
      </c>
      <c r="ED107" s="47">
        <f t="shared" si="125"/>
        <v>0</v>
      </c>
      <c r="EE107" s="47">
        <f t="shared" si="126"/>
        <v>0</v>
      </c>
      <c r="EF107" s="47">
        <f t="shared" si="127"/>
        <v>0</v>
      </c>
      <c r="EG107" s="47">
        <f t="shared" si="128"/>
        <v>0</v>
      </c>
      <c r="EH107" s="47">
        <f t="shared" si="129"/>
        <v>0</v>
      </c>
      <c r="EI107" s="47">
        <f t="shared" si="130"/>
        <v>0</v>
      </c>
      <c r="EJ107" s="47">
        <f t="shared" si="131"/>
        <v>0</v>
      </c>
      <c r="EK107" s="47">
        <f t="shared" si="132"/>
        <v>0</v>
      </c>
      <c r="EL107" s="47">
        <f t="shared" si="133"/>
        <v>0</v>
      </c>
      <c r="EM107" s="47">
        <f t="shared" si="134"/>
        <v>0</v>
      </c>
      <c r="EN107" s="47">
        <f t="shared" si="135"/>
        <v>0</v>
      </c>
      <c r="EO107" s="47">
        <f t="shared" si="136"/>
        <v>0</v>
      </c>
      <c r="EP107" s="47">
        <f t="shared" si="137"/>
        <v>0</v>
      </c>
      <c r="EQ107" s="48">
        <f t="shared" si="138"/>
        <v>0</v>
      </c>
      <c r="ER107" s="47">
        <f t="shared" si="139"/>
        <v>0</v>
      </c>
      <c r="ES107" s="47">
        <f t="shared" si="140"/>
        <v>0</v>
      </c>
      <c r="ET107" s="46">
        <f t="shared" si="141"/>
        <v>0</v>
      </c>
      <c r="EU107" s="47">
        <f t="shared" si="142"/>
        <v>0</v>
      </c>
      <c r="EV107" s="47">
        <f t="shared" si="143"/>
        <v>0</v>
      </c>
      <c r="EW107" s="47">
        <f t="shared" si="144"/>
        <v>0</v>
      </c>
      <c r="EX107" s="47">
        <f t="shared" si="145"/>
        <v>0</v>
      </c>
      <c r="EY107" s="47">
        <f t="shared" si="146"/>
        <v>0</v>
      </c>
      <c r="EZ107" s="47">
        <f t="shared" si="147"/>
        <v>0</v>
      </c>
      <c r="FA107" s="47">
        <f t="shared" si="148"/>
        <v>0</v>
      </c>
      <c r="FB107" s="47">
        <f t="shared" si="149"/>
        <v>0</v>
      </c>
      <c r="FC107" s="47">
        <f t="shared" si="150"/>
        <v>0</v>
      </c>
      <c r="FD107" s="47">
        <f t="shared" si="151"/>
        <v>0</v>
      </c>
      <c r="FE107" s="47">
        <f t="shared" si="152"/>
        <v>0</v>
      </c>
      <c r="FF107" s="47">
        <f t="shared" si="153"/>
        <v>0</v>
      </c>
      <c r="FG107" s="47">
        <f t="shared" si="154"/>
        <v>0</v>
      </c>
      <c r="FH107" s="47">
        <f t="shared" si="155"/>
        <v>0</v>
      </c>
      <c r="FI107" s="47">
        <f t="shared" si="156"/>
        <v>0</v>
      </c>
      <c r="FJ107" s="47">
        <f t="shared" si="157"/>
        <v>0</v>
      </c>
      <c r="FK107" s="47">
        <f t="shared" si="158"/>
        <v>0</v>
      </c>
      <c r="FL107" s="47">
        <f t="shared" si="159"/>
        <v>0</v>
      </c>
      <c r="FM107" s="48">
        <f t="shared" si="160"/>
        <v>0</v>
      </c>
      <c r="FN107" s="47">
        <f t="shared" si="161"/>
        <v>0</v>
      </c>
      <c r="FO107" s="47">
        <f t="shared" si="162"/>
        <v>0</v>
      </c>
      <c r="FP107" s="46">
        <f t="shared" si="163"/>
        <v>0</v>
      </c>
      <c r="FQ107" s="47">
        <f t="shared" si="164"/>
        <v>0</v>
      </c>
      <c r="FR107" s="47">
        <f t="shared" si="165"/>
        <v>0</v>
      </c>
      <c r="FS107" s="47">
        <f t="shared" si="166"/>
        <v>0</v>
      </c>
      <c r="FT107" s="47">
        <f t="shared" si="167"/>
        <v>0</v>
      </c>
      <c r="FU107" s="47">
        <f t="shared" si="168"/>
        <v>0</v>
      </c>
      <c r="FV107" s="47">
        <f t="shared" si="169"/>
        <v>0</v>
      </c>
      <c r="FW107" s="47">
        <f t="shared" si="170"/>
        <v>0</v>
      </c>
      <c r="FX107" s="47">
        <f t="shared" si="171"/>
        <v>0</v>
      </c>
      <c r="FY107" s="47">
        <f t="shared" si="172"/>
        <v>0</v>
      </c>
      <c r="FZ107" s="47">
        <f t="shared" si="173"/>
        <v>0</v>
      </c>
      <c r="GA107" s="47">
        <f t="shared" si="174"/>
        <v>0</v>
      </c>
      <c r="GB107" s="47">
        <f t="shared" si="175"/>
        <v>0</v>
      </c>
      <c r="GC107" s="47">
        <f t="shared" si="176"/>
        <v>0</v>
      </c>
      <c r="GD107" s="47">
        <f t="shared" si="177"/>
        <v>0</v>
      </c>
      <c r="GE107" s="47">
        <f t="shared" si="178"/>
        <v>0</v>
      </c>
      <c r="GF107" s="47">
        <f t="shared" si="179"/>
        <v>0</v>
      </c>
      <c r="GG107" s="47">
        <f t="shared" si="180"/>
        <v>0</v>
      </c>
      <c r="GH107" s="47">
        <f t="shared" si="181"/>
        <v>0</v>
      </c>
      <c r="GI107" s="48">
        <f t="shared" si="182"/>
        <v>0</v>
      </c>
      <c r="GJ107" s="47">
        <f t="shared" si="183"/>
        <v>0</v>
      </c>
      <c r="GK107" s="47">
        <f t="shared" si="184"/>
        <v>0</v>
      </c>
      <c r="GL107" s="46">
        <f t="shared" si="185"/>
        <v>0</v>
      </c>
      <c r="GM107" s="47">
        <f t="shared" si="186"/>
        <v>0</v>
      </c>
      <c r="GN107" s="47">
        <f t="shared" si="187"/>
        <v>0</v>
      </c>
      <c r="GO107" s="47">
        <f t="shared" si="188"/>
        <v>0</v>
      </c>
      <c r="GP107" s="47">
        <f t="shared" si="189"/>
        <v>0</v>
      </c>
      <c r="GQ107" s="47">
        <f t="shared" si="190"/>
        <v>0</v>
      </c>
      <c r="GR107" s="47">
        <f t="shared" si="191"/>
        <v>0</v>
      </c>
      <c r="GS107" s="47">
        <f t="shared" si="192"/>
        <v>0</v>
      </c>
      <c r="GT107" s="47">
        <f t="shared" si="193"/>
        <v>0</v>
      </c>
      <c r="GU107" s="47">
        <f t="shared" si="194"/>
        <v>0</v>
      </c>
      <c r="GV107" s="47">
        <f t="shared" si="195"/>
        <v>0</v>
      </c>
      <c r="GW107" s="47">
        <f t="shared" si="196"/>
        <v>0</v>
      </c>
      <c r="GX107" s="47">
        <f t="shared" si="197"/>
        <v>0</v>
      </c>
      <c r="GY107" s="47">
        <f t="shared" si="198"/>
        <v>0</v>
      </c>
      <c r="GZ107" s="47">
        <f t="shared" si="199"/>
        <v>0</v>
      </c>
      <c r="HA107" s="47">
        <f t="shared" si="200"/>
        <v>0</v>
      </c>
      <c r="HB107" s="47">
        <f t="shared" si="201"/>
        <v>0</v>
      </c>
      <c r="HC107" s="47">
        <f t="shared" si="202"/>
        <v>0</v>
      </c>
      <c r="HD107" s="47">
        <f t="shared" si="203"/>
        <v>0</v>
      </c>
      <c r="HE107" s="48">
        <f t="shared" si="204"/>
        <v>0</v>
      </c>
      <c r="HF107" s="47">
        <f t="shared" si="205"/>
        <v>0</v>
      </c>
      <c r="HG107" s="47">
        <f t="shared" si="206"/>
        <v>0</v>
      </c>
      <c r="HH107" s="46">
        <f t="shared" si="207"/>
        <v>0</v>
      </c>
      <c r="HI107" s="47">
        <f t="shared" si="208"/>
        <v>0</v>
      </c>
      <c r="HJ107" s="47">
        <f t="shared" si="209"/>
        <v>0</v>
      </c>
      <c r="HK107" s="47">
        <f t="shared" si="210"/>
        <v>0</v>
      </c>
      <c r="HL107" s="47">
        <f t="shared" si="211"/>
        <v>0</v>
      </c>
      <c r="HM107" s="47">
        <f t="shared" si="212"/>
        <v>0</v>
      </c>
      <c r="HN107" s="47">
        <f t="shared" si="213"/>
        <v>0</v>
      </c>
      <c r="HO107" s="47">
        <f t="shared" si="214"/>
        <v>0</v>
      </c>
      <c r="HP107" s="47">
        <f t="shared" si="215"/>
        <v>0</v>
      </c>
      <c r="HQ107" s="47">
        <f t="shared" si="216"/>
        <v>0</v>
      </c>
      <c r="HR107" s="47">
        <f t="shared" si="217"/>
        <v>0</v>
      </c>
      <c r="HS107" s="47">
        <f t="shared" si="218"/>
        <v>0</v>
      </c>
      <c r="HT107" s="47">
        <f t="shared" si="219"/>
        <v>0</v>
      </c>
      <c r="HU107" s="47">
        <f t="shared" si="220"/>
        <v>0</v>
      </c>
      <c r="HV107" s="47">
        <f t="shared" si="221"/>
        <v>0</v>
      </c>
      <c r="HW107" s="47">
        <f t="shared" si="222"/>
        <v>0</v>
      </c>
      <c r="HX107" s="47">
        <f t="shared" si="223"/>
        <v>0</v>
      </c>
      <c r="HY107" s="47">
        <f t="shared" si="224"/>
        <v>0</v>
      </c>
      <c r="HZ107" s="47">
        <f t="shared" si="225"/>
        <v>0</v>
      </c>
      <c r="IA107" s="48">
        <f t="shared" si="226"/>
        <v>0</v>
      </c>
      <c r="IB107" s="47">
        <f t="shared" si="227"/>
        <v>0</v>
      </c>
      <c r="IC107" s="47">
        <f t="shared" si="228"/>
        <v>0</v>
      </c>
      <c r="ID107" s="46">
        <f t="shared" si="229"/>
        <v>0</v>
      </c>
      <c r="IE107" s="47">
        <f t="shared" si="230"/>
        <v>0</v>
      </c>
      <c r="IF107" s="47">
        <f t="shared" si="231"/>
        <v>0</v>
      </c>
      <c r="IG107" s="47">
        <f t="shared" si="232"/>
        <v>0</v>
      </c>
      <c r="IH107" s="47">
        <f t="shared" si="233"/>
        <v>0</v>
      </c>
      <c r="II107" s="47">
        <f t="shared" si="234"/>
        <v>0</v>
      </c>
      <c r="IJ107" s="47">
        <f t="shared" si="235"/>
        <v>0</v>
      </c>
      <c r="IK107" s="47">
        <f t="shared" si="236"/>
        <v>0</v>
      </c>
      <c r="IL107" s="47">
        <f t="shared" si="237"/>
        <v>0</v>
      </c>
      <c r="IM107" s="47">
        <f t="shared" si="238"/>
        <v>0</v>
      </c>
      <c r="IN107" s="47">
        <f t="shared" si="239"/>
        <v>0</v>
      </c>
      <c r="IO107" s="47">
        <f t="shared" si="240"/>
        <v>0</v>
      </c>
      <c r="IP107" s="47">
        <f t="shared" si="241"/>
        <v>0</v>
      </c>
      <c r="IQ107" s="47">
        <f t="shared" si="242"/>
        <v>0</v>
      </c>
      <c r="IR107" s="47">
        <f t="shared" si="243"/>
        <v>0</v>
      </c>
      <c r="IS107" s="47">
        <f t="shared" si="244"/>
        <v>0</v>
      </c>
      <c r="IT107" s="47">
        <f t="shared" si="245"/>
        <v>0</v>
      </c>
      <c r="IU107" s="47">
        <f t="shared" si="246"/>
        <v>0</v>
      </c>
      <c r="IV107" s="47">
        <f t="shared" si="247"/>
        <v>0</v>
      </c>
      <c r="IW107" s="48">
        <f t="shared" si="248"/>
        <v>0</v>
      </c>
      <c r="IX107" s="47">
        <f t="shared" si="249"/>
        <v>0</v>
      </c>
      <c r="IY107" s="47">
        <f t="shared" si="250"/>
        <v>0</v>
      </c>
      <c r="IZ107" s="46">
        <f t="shared" si="251"/>
        <v>0</v>
      </c>
      <c r="JA107" s="47">
        <f t="shared" si="252"/>
        <v>0</v>
      </c>
      <c r="JB107" s="47">
        <f t="shared" si="253"/>
        <v>0</v>
      </c>
      <c r="JC107" s="47">
        <f t="shared" si="254"/>
        <v>0</v>
      </c>
      <c r="JD107" s="47">
        <f t="shared" si="255"/>
        <v>0</v>
      </c>
      <c r="JE107" s="47">
        <f t="shared" si="256"/>
        <v>0</v>
      </c>
      <c r="JF107" s="47">
        <f t="shared" si="257"/>
        <v>0</v>
      </c>
      <c r="JG107" s="47">
        <f t="shared" si="258"/>
        <v>0</v>
      </c>
      <c r="JH107" s="47">
        <f t="shared" si="259"/>
        <v>0</v>
      </c>
      <c r="JI107" s="47">
        <f t="shared" si="260"/>
        <v>0</v>
      </c>
      <c r="JJ107" s="47">
        <f t="shared" si="261"/>
        <v>0</v>
      </c>
      <c r="JK107" s="47">
        <f t="shared" si="262"/>
        <v>0</v>
      </c>
      <c r="JL107" s="47">
        <f t="shared" si="263"/>
        <v>0</v>
      </c>
      <c r="JM107" s="47">
        <f t="shared" si="264"/>
        <v>0</v>
      </c>
      <c r="JN107" s="47">
        <f t="shared" si="265"/>
        <v>0</v>
      </c>
      <c r="JO107" s="47">
        <f t="shared" si="266"/>
        <v>0</v>
      </c>
      <c r="JP107" s="47">
        <f t="shared" si="267"/>
        <v>0</v>
      </c>
      <c r="JQ107" s="47">
        <f t="shared" si="268"/>
        <v>0</v>
      </c>
      <c r="JR107" s="47">
        <f t="shared" si="269"/>
        <v>0</v>
      </c>
      <c r="JS107" s="48">
        <f t="shared" si="270"/>
        <v>0</v>
      </c>
      <c r="JT107" s="46">
        <f t="shared" si="271"/>
        <v>0</v>
      </c>
      <c r="JU107" s="48">
        <f t="shared" si="272"/>
        <v>0</v>
      </c>
    </row>
    <row r="108" spans="1:281" x14ac:dyDescent="0.25">
      <c r="A108" s="152"/>
      <c r="B108" s="386"/>
      <c r="C108" s="377"/>
      <c r="D108" s="378"/>
      <c r="E108" s="378"/>
      <c r="F108" s="378"/>
      <c r="G108" s="379"/>
      <c r="H108" s="397"/>
      <c r="I108" s="397"/>
      <c r="J108" s="97"/>
      <c r="K108" s="122">
        <f t="shared" si="284"/>
        <v>0</v>
      </c>
      <c r="L108" s="313">
        <f t="shared" si="285"/>
        <v>0</v>
      </c>
      <c r="M108" s="46">
        <f t="shared" si="286"/>
        <v>0</v>
      </c>
      <c r="N108" s="90">
        <f t="shared" si="64"/>
        <v>0</v>
      </c>
      <c r="O108" s="90">
        <f t="shared" si="65"/>
        <v>0</v>
      </c>
      <c r="P108" s="90">
        <f t="shared" si="66"/>
        <v>0</v>
      </c>
      <c r="Q108" s="90">
        <f t="shared" si="67"/>
        <v>0</v>
      </c>
      <c r="R108" s="408">
        <f t="shared" si="287"/>
        <v>1</v>
      </c>
      <c r="S108" s="46">
        <f t="shared" si="3"/>
        <v>0</v>
      </c>
      <c r="T108" s="47">
        <f t="shared" si="4"/>
        <v>0</v>
      </c>
      <c r="U108" s="47">
        <f t="shared" si="5"/>
        <v>0</v>
      </c>
      <c r="V108" s="47">
        <f t="shared" si="6"/>
        <v>0</v>
      </c>
      <c r="W108" s="47">
        <f t="shared" si="7"/>
        <v>0</v>
      </c>
      <c r="X108" s="47">
        <f t="shared" si="8"/>
        <v>0</v>
      </c>
      <c r="Y108" s="47">
        <f t="shared" si="9"/>
        <v>0</v>
      </c>
      <c r="Z108" s="47">
        <f t="shared" si="10"/>
        <v>0</v>
      </c>
      <c r="AA108" s="47">
        <f t="shared" si="11"/>
        <v>0</v>
      </c>
      <c r="AB108" s="47">
        <f t="shared" si="12"/>
        <v>0</v>
      </c>
      <c r="AC108" s="47">
        <f t="shared" si="13"/>
        <v>0</v>
      </c>
      <c r="AD108" s="47">
        <f t="shared" si="14"/>
        <v>0</v>
      </c>
      <c r="AE108" s="47">
        <f t="shared" si="15"/>
        <v>0</v>
      </c>
      <c r="AF108" s="47">
        <f t="shared" si="16"/>
        <v>0</v>
      </c>
      <c r="AG108" s="47">
        <f t="shared" si="17"/>
        <v>0</v>
      </c>
      <c r="AH108" s="47">
        <f t="shared" si="18"/>
        <v>0</v>
      </c>
      <c r="AI108" s="47">
        <f t="shared" si="19"/>
        <v>0</v>
      </c>
      <c r="AJ108" s="47">
        <f t="shared" si="20"/>
        <v>0</v>
      </c>
      <c r="AK108" s="47">
        <f t="shared" si="21"/>
        <v>0</v>
      </c>
      <c r="AL108" s="48">
        <f t="shared" si="22"/>
        <v>0</v>
      </c>
      <c r="AM108" s="47">
        <f t="shared" si="69"/>
        <v>0</v>
      </c>
      <c r="AN108" s="47">
        <f t="shared" si="70"/>
        <v>0</v>
      </c>
      <c r="AO108" s="46">
        <f t="shared" si="23"/>
        <v>0</v>
      </c>
      <c r="AP108" s="47">
        <f t="shared" si="24"/>
        <v>0</v>
      </c>
      <c r="AQ108" s="47">
        <f t="shared" si="25"/>
        <v>0</v>
      </c>
      <c r="AR108" s="47">
        <f t="shared" si="26"/>
        <v>0</v>
      </c>
      <c r="AS108" s="47">
        <f t="shared" si="27"/>
        <v>0</v>
      </c>
      <c r="AT108" s="47">
        <f t="shared" si="28"/>
        <v>0</v>
      </c>
      <c r="AU108" s="47">
        <f t="shared" si="29"/>
        <v>0</v>
      </c>
      <c r="AV108" s="47">
        <f t="shared" si="30"/>
        <v>0</v>
      </c>
      <c r="AW108" s="47">
        <f t="shared" si="31"/>
        <v>0</v>
      </c>
      <c r="AX108" s="47">
        <f t="shared" si="32"/>
        <v>0</v>
      </c>
      <c r="AY108" s="47">
        <f t="shared" si="33"/>
        <v>0</v>
      </c>
      <c r="AZ108" s="47">
        <f t="shared" si="34"/>
        <v>0</v>
      </c>
      <c r="BA108" s="47">
        <f t="shared" si="35"/>
        <v>0</v>
      </c>
      <c r="BB108" s="47">
        <f t="shared" si="36"/>
        <v>0</v>
      </c>
      <c r="BC108" s="47">
        <f t="shared" si="37"/>
        <v>0</v>
      </c>
      <c r="BD108" s="47">
        <f t="shared" si="38"/>
        <v>0</v>
      </c>
      <c r="BE108" s="47">
        <f t="shared" si="39"/>
        <v>0</v>
      </c>
      <c r="BF108" s="47">
        <f t="shared" si="40"/>
        <v>0</v>
      </c>
      <c r="BG108" s="48">
        <f t="shared" si="41"/>
        <v>0</v>
      </c>
      <c r="BH108" s="47">
        <f t="shared" si="71"/>
        <v>0</v>
      </c>
      <c r="BI108" s="47">
        <f t="shared" si="72"/>
        <v>0</v>
      </c>
      <c r="BJ108" s="46">
        <f t="shared" si="42"/>
        <v>0</v>
      </c>
      <c r="BK108" s="47">
        <f t="shared" si="43"/>
        <v>0</v>
      </c>
      <c r="BL108" s="47">
        <f t="shared" si="44"/>
        <v>0</v>
      </c>
      <c r="BM108" s="47">
        <f t="shared" si="45"/>
        <v>0</v>
      </c>
      <c r="BN108" s="47">
        <f t="shared" si="46"/>
        <v>0</v>
      </c>
      <c r="BO108" s="47">
        <f t="shared" si="47"/>
        <v>0</v>
      </c>
      <c r="BP108" s="47">
        <f t="shared" si="48"/>
        <v>0</v>
      </c>
      <c r="BQ108" s="47">
        <f t="shared" si="49"/>
        <v>0</v>
      </c>
      <c r="BR108" s="47">
        <f t="shared" si="50"/>
        <v>0</v>
      </c>
      <c r="BS108" s="47">
        <f t="shared" si="51"/>
        <v>0</v>
      </c>
      <c r="BT108" s="47">
        <f t="shared" si="52"/>
        <v>0</v>
      </c>
      <c r="BU108" s="47">
        <f t="shared" si="53"/>
        <v>0</v>
      </c>
      <c r="BV108" s="47">
        <f t="shared" si="54"/>
        <v>0</v>
      </c>
      <c r="BW108" s="47">
        <f t="shared" si="55"/>
        <v>0</v>
      </c>
      <c r="BX108" s="47">
        <f t="shared" si="56"/>
        <v>0</v>
      </c>
      <c r="BY108" s="47">
        <f t="shared" si="57"/>
        <v>0</v>
      </c>
      <c r="BZ108" s="47">
        <f t="shared" si="58"/>
        <v>0</v>
      </c>
      <c r="CA108" s="47">
        <f t="shared" si="59"/>
        <v>0</v>
      </c>
      <c r="CB108" s="47">
        <f t="shared" si="60"/>
        <v>0</v>
      </c>
      <c r="CC108" s="48">
        <f t="shared" si="61"/>
        <v>0</v>
      </c>
      <c r="CD108" s="47">
        <f t="shared" si="73"/>
        <v>0</v>
      </c>
      <c r="CE108" s="47">
        <f t="shared" si="74"/>
        <v>0</v>
      </c>
      <c r="CF108" s="46">
        <f t="shared" si="75"/>
        <v>0</v>
      </c>
      <c r="CG108" s="47">
        <f t="shared" si="76"/>
        <v>0</v>
      </c>
      <c r="CH108" s="47">
        <f t="shared" si="77"/>
        <v>0</v>
      </c>
      <c r="CI108" s="47">
        <f t="shared" si="78"/>
        <v>0</v>
      </c>
      <c r="CJ108" s="47">
        <f t="shared" si="79"/>
        <v>0</v>
      </c>
      <c r="CK108" s="47">
        <f t="shared" si="80"/>
        <v>0</v>
      </c>
      <c r="CL108" s="47">
        <f t="shared" si="81"/>
        <v>0</v>
      </c>
      <c r="CM108" s="47">
        <f t="shared" si="82"/>
        <v>0</v>
      </c>
      <c r="CN108" s="47">
        <f t="shared" si="83"/>
        <v>0</v>
      </c>
      <c r="CO108" s="47">
        <f t="shared" si="84"/>
        <v>0</v>
      </c>
      <c r="CP108" s="47">
        <f t="shared" si="85"/>
        <v>0</v>
      </c>
      <c r="CQ108" s="47">
        <f t="shared" si="86"/>
        <v>0</v>
      </c>
      <c r="CR108" s="47">
        <f t="shared" si="87"/>
        <v>0</v>
      </c>
      <c r="CS108" s="47">
        <f t="shared" si="88"/>
        <v>0</v>
      </c>
      <c r="CT108" s="47">
        <f t="shared" si="89"/>
        <v>0</v>
      </c>
      <c r="CU108" s="47">
        <f t="shared" si="90"/>
        <v>0</v>
      </c>
      <c r="CV108" s="47">
        <f t="shared" si="91"/>
        <v>0</v>
      </c>
      <c r="CW108" s="47">
        <f t="shared" si="92"/>
        <v>0</v>
      </c>
      <c r="CX108" s="47">
        <f t="shared" si="93"/>
        <v>0</v>
      </c>
      <c r="CY108" s="48">
        <f t="shared" si="94"/>
        <v>0</v>
      </c>
      <c r="CZ108" s="47">
        <f t="shared" si="95"/>
        <v>0</v>
      </c>
      <c r="DA108" s="47">
        <f t="shared" si="96"/>
        <v>0</v>
      </c>
      <c r="DB108" s="46">
        <f t="shared" si="97"/>
        <v>0</v>
      </c>
      <c r="DC108" s="47">
        <f t="shared" si="98"/>
        <v>0</v>
      </c>
      <c r="DD108" s="47">
        <f t="shared" si="99"/>
        <v>0</v>
      </c>
      <c r="DE108" s="47">
        <f t="shared" si="100"/>
        <v>0</v>
      </c>
      <c r="DF108" s="47">
        <f t="shared" si="101"/>
        <v>0</v>
      </c>
      <c r="DG108" s="47">
        <f t="shared" si="102"/>
        <v>0</v>
      </c>
      <c r="DH108" s="47">
        <f t="shared" si="103"/>
        <v>0</v>
      </c>
      <c r="DI108" s="47">
        <f t="shared" si="104"/>
        <v>0</v>
      </c>
      <c r="DJ108" s="47">
        <f t="shared" si="105"/>
        <v>0</v>
      </c>
      <c r="DK108" s="47">
        <f t="shared" si="106"/>
        <v>0</v>
      </c>
      <c r="DL108" s="47">
        <f t="shared" si="107"/>
        <v>0</v>
      </c>
      <c r="DM108" s="47">
        <f t="shared" si="108"/>
        <v>0</v>
      </c>
      <c r="DN108" s="47">
        <f t="shared" si="109"/>
        <v>0</v>
      </c>
      <c r="DO108" s="47">
        <f t="shared" si="110"/>
        <v>0</v>
      </c>
      <c r="DP108" s="47">
        <f t="shared" si="111"/>
        <v>0</v>
      </c>
      <c r="DQ108" s="47">
        <f t="shared" si="112"/>
        <v>0</v>
      </c>
      <c r="DR108" s="47">
        <f t="shared" si="113"/>
        <v>0</v>
      </c>
      <c r="DS108" s="47">
        <f t="shared" si="114"/>
        <v>0</v>
      </c>
      <c r="DT108" s="47">
        <f t="shared" si="115"/>
        <v>0</v>
      </c>
      <c r="DU108" s="48">
        <f t="shared" si="116"/>
        <v>0</v>
      </c>
      <c r="DV108" s="47">
        <f t="shared" si="117"/>
        <v>0</v>
      </c>
      <c r="DW108" s="47">
        <f t="shared" si="118"/>
        <v>0</v>
      </c>
      <c r="DX108" s="46">
        <f t="shared" si="119"/>
        <v>0</v>
      </c>
      <c r="DY108" s="47">
        <f t="shared" si="120"/>
        <v>0</v>
      </c>
      <c r="DZ108" s="47">
        <f t="shared" si="121"/>
        <v>0</v>
      </c>
      <c r="EA108" s="47">
        <f t="shared" si="122"/>
        <v>0</v>
      </c>
      <c r="EB108" s="47">
        <f t="shared" si="123"/>
        <v>0</v>
      </c>
      <c r="EC108" s="47">
        <f t="shared" si="124"/>
        <v>0</v>
      </c>
      <c r="ED108" s="47">
        <f t="shared" si="125"/>
        <v>0</v>
      </c>
      <c r="EE108" s="47">
        <f t="shared" si="126"/>
        <v>0</v>
      </c>
      <c r="EF108" s="47">
        <f t="shared" si="127"/>
        <v>0</v>
      </c>
      <c r="EG108" s="47">
        <f t="shared" si="128"/>
        <v>0</v>
      </c>
      <c r="EH108" s="47">
        <f t="shared" si="129"/>
        <v>0</v>
      </c>
      <c r="EI108" s="47">
        <f t="shared" si="130"/>
        <v>0</v>
      </c>
      <c r="EJ108" s="47">
        <f t="shared" si="131"/>
        <v>0</v>
      </c>
      <c r="EK108" s="47">
        <f t="shared" si="132"/>
        <v>0</v>
      </c>
      <c r="EL108" s="47">
        <f t="shared" si="133"/>
        <v>0</v>
      </c>
      <c r="EM108" s="47">
        <f t="shared" si="134"/>
        <v>0</v>
      </c>
      <c r="EN108" s="47">
        <f t="shared" si="135"/>
        <v>0</v>
      </c>
      <c r="EO108" s="47">
        <f t="shared" si="136"/>
        <v>0</v>
      </c>
      <c r="EP108" s="47">
        <f t="shared" si="137"/>
        <v>0</v>
      </c>
      <c r="EQ108" s="48">
        <f t="shared" si="138"/>
        <v>0</v>
      </c>
      <c r="ER108" s="47">
        <f t="shared" si="139"/>
        <v>0</v>
      </c>
      <c r="ES108" s="47">
        <f t="shared" si="140"/>
        <v>0</v>
      </c>
      <c r="ET108" s="46">
        <f t="shared" si="141"/>
        <v>0</v>
      </c>
      <c r="EU108" s="47">
        <f t="shared" si="142"/>
        <v>0</v>
      </c>
      <c r="EV108" s="47">
        <f t="shared" si="143"/>
        <v>0</v>
      </c>
      <c r="EW108" s="47">
        <f t="shared" si="144"/>
        <v>0</v>
      </c>
      <c r="EX108" s="47">
        <f t="shared" si="145"/>
        <v>0</v>
      </c>
      <c r="EY108" s="47">
        <f t="shared" si="146"/>
        <v>0</v>
      </c>
      <c r="EZ108" s="47">
        <f t="shared" si="147"/>
        <v>0</v>
      </c>
      <c r="FA108" s="47">
        <f t="shared" si="148"/>
        <v>0</v>
      </c>
      <c r="FB108" s="47">
        <f t="shared" si="149"/>
        <v>0</v>
      </c>
      <c r="FC108" s="47">
        <f t="shared" si="150"/>
        <v>0</v>
      </c>
      <c r="FD108" s="47">
        <f t="shared" si="151"/>
        <v>0</v>
      </c>
      <c r="FE108" s="47">
        <f t="shared" si="152"/>
        <v>0</v>
      </c>
      <c r="FF108" s="47">
        <f t="shared" si="153"/>
        <v>0</v>
      </c>
      <c r="FG108" s="47">
        <f t="shared" si="154"/>
        <v>0</v>
      </c>
      <c r="FH108" s="47">
        <f t="shared" si="155"/>
        <v>0</v>
      </c>
      <c r="FI108" s="47">
        <f t="shared" si="156"/>
        <v>0</v>
      </c>
      <c r="FJ108" s="47">
        <f t="shared" si="157"/>
        <v>0</v>
      </c>
      <c r="FK108" s="47">
        <f t="shared" si="158"/>
        <v>0</v>
      </c>
      <c r="FL108" s="47">
        <f t="shared" si="159"/>
        <v>0</v>
      </c>
      <c r="FM108" s="48">
        <f t="shared" si="160"/>
        <v>0</v>
      </c>
      <c r="FN108" s="47">
        <f t="shared" si="161"/>
        <v>0</v>
      </c>
      <c r="FO108" s="47">
        <f t="shared" si="162"/>
        <v>0</v>
      </c>
      <c r="FP108" s="46">
        <f t="shared" si="163"/>
        <v>0</v>
      </c>
      <c r="FQ108" s="47">
        <f t="shared" si="164"/>
        <v>0</v>
      </c>
      <c r="FR108" s="47">
        <f t="shared" si="165"/>
        <v>0</v>
      </c>
      <c r="FS108" s="47">
        <f t="shared" si="166"/>
        <v>0</v>
      </c>
      <c r="FT108" s="47">
        <f t="shared" si="167"/>
        <v>0</v>
      </c>
      <c r="FU108" s="47">
        <f t="shared" si="168"/>
        <v>0</v>
      </c>
      <c r="FV108" s="47">
        <f t="shared" si="169"/>
        <v>0</v>
      </c>
      <c r="FW108" s="47">
        <f t="shared" si="170"/>
        <v>0</v>
      </c>
      <c r="FX108" s="47">
        <f t="shared" si="171"/>
        <v>0</v>
      </c>
      <c r="FY108" s="47">
        <f t="shared" si="172"/>
        <v>0</v>
      </c>
      <c r="FZ108" s="47">
        <f t="shared" si="173"/>
        <v>0</v>
      </c>
      <c r="GA108" s="47">
        <f t="shared" si="174"/>
        <v>0</v>
      </c>
      <c r="GB108" s="47">
        <f t="shared" si="175"/>
        <v>0</v>
      </c>
      <c r="GC108" s="47">
        <f t="shared" si="176"/>
        <v>0</v>
      </c>
      <c r="GD108" s="47">
        <f t="shared" si="177"/>
        <v>0</v>
      </c>
      <c r="GE108" s="47">
        <f t="shared" si="178"/>
        <v>0</v>
      </c>
      <c r="GF108" s="47">
        <f t="shared" si="179"/>
        <v>0</v>
      </c>
      <c r="GG108" s="47">
        <f t="shared" si="180"/>
        <v>0</v>
      </c>
      <c r="GH108" s="47">
        <f t="shared" si="181"/>
        <v>0</v>
      </c>
      <c r="GI108" s="48">
        <f t="shared" si="182"/>
        <v>0</v>
      </c>
      <c r="GJ108" s="47">
        <f t="shared" si="183"/>
        <v>0</v>
      </c>
      <c r="GK108" s="47">
        <f t="shared" si="184"/>
        <v>0</v>
      </c>
      <c r="GL108" s="46">
        <f t="shared" si="185"/>
        <v>0</v>
      </c>
      <c r="GM108" s="47">
        <f t="shared" si="186"/>
        <v>0</v>
      </c>
      <c r="GN108" s="47">
        <f t="shared" si="187"/>
        <v>0</v>
      </c>
      <c r="GO108" s="47">
        <f t="shared" si="188"/>
        <v>0</v>
      </c>
      <c r="GP108" s="47">
        <f t="shared" si="189"/>
        <v>0</v>
      </c>
      <c r="GQ108" s="47">
        <f t="shared" si="190"/>
        <v>0</v>
      </c>
      <c r="GR108" s="47">
        <f t="shared" si="191"/>
        <v>0</v>
      </c>
      <c r="GS108" s="47">
        <f t="shared" si="192"/>
        <v>0</v>
      </c>
      <c r="GT108" s="47">
        <f t="shared" si="193"/>
        <v>0</v>
      </c>
      <c r="GU108" s="47">
        <f t="shared" si="194"/>
        <v>0</v>
      </c>
      <c r="GV108" s="47">
        <f t="shared" si="195"/>
        <v>0</v>
      </c>
      <c r="GW108" s="47">
        <f t="shared" si="196"/>
        <v>0</v>
      </c>
      <c r="GX108" s="47">
        <f t="shared" si="197"/>
        <v>0</v>
      </c>
      <c r="GY108" s="47">
        <f t="shared" si="198"/>
        <v>0</v>
      </c>
      <c r="GZ108" s="47">
        <f t="shared" si="199"/>
        <v>0</v>
      </c>
      <c r="HA108" s="47">
        <f t="shared" si="200"/>
        <v>0</v>
      </c>
      <c r="HB108" s="47">
        <f t="shared" si="201"/>
        <v>0</v>
      </c>
      <c r="HC108" s="47">
        <f t="shared" si="202"/>
        <v>0</v>
      </c>
      <c r="HD108" s="47">
        <f t="shared" si="203"/>
        <v>0</v>
      </c>
      <c r="HE108" s="48">
        <f t="shared" si="204"/>
        <v>0</v>
      </c>
      <c r="HF108" s="47">
        <f t="shared" si="205"/>
        <v>0</v>
      </c>
      <c r="HG108" s="47">
        <f t="shared" si="206"/>
        <v>0</v>
      </c>
      <c r="HH108" s="46">
        <f t="shared" si="207"/>
        <v>0</v>
      </c>
      <c r="HI108" s="47">
        <f t="shared" si="208"/>
        <v>0</v>
      </c>
      <c r="HJ108" s="47">
        <f t="shared" si="209"/>
        <v>0</v>
      </c>
      <c r="HK108" s="47">
        <f t="shared" si="210"/>
        <v>0</v>
      </c>
      <c r="HL108" s="47">
        <f t="shared" si="211"/>
        <v>0</v>
      </c>
      <c r="HM108" s="47">
        <f t="shared" si="212"/>
        <v>0</v>
      </c>
      <c r="HN108" s="47">
        <f t="shared" si="213"/>
        <v>0</v>
      </c>
      <c r="HO108" s="47">
        <f t="shared" si="214"/>
        <v>0</v>
      </c>
      <c r="HP108" s="47">
        <f t="shared" si="215"/>
        <v>0</v>
      </c>
      <c r="HQ108" s="47">
        <f t="shared" si="216"/>
        <v>0</v>
      </c>
      <c r="HR108" s="47">
        <f t="shared" si="217"/>
        <v>0</v>
      </c>
      <c r="HS108" s="47">
        <f t="shared" si="218"/>
        <v>0</v>
      </c>
      <c r="HT108" s="47">
        <f t="shared" si="219"/>
        <v>0</v>
      </c>
      <c r="HU108" s="47">
        <f t="shared" si="220"/>
        <v>0</v>
      </c>
      <c r="HV108" s="47">
        <f t="shared" si="221"/>
        <v>0</v>
      </c>
      <c r="HW108" s="47">
        <f t="shared" si="222"/>
        <v>0</v>
      </c>
      <c r="HX108" s="47">
        <f t="shared" si="223"/>
        <v>0</v>
      </c>
      <c r="HY108" s="47">
        <f t="shared" si="224"/>
        <v>0</v>
      </c>
      <c r="HZ108" s="47">
        <f t="shared" si="225"/>
        <v>0</v>
      </c>
      <c r="IA108" s="48">
        <f t="shared" si="226"/>
        <v>0</v>
      </c>
      <c r="IB108" s="47">
        <f t="shared" si="227"/>
        <v>0</v>
      </c>
      <c r="IC108" s="47">
        <f t="shared" si="228"/>
        <v>0</v>
      </c>
      <c r="ID108" s="46">
        <f t="shared" si="229"/>
        <v>0</v>
      </c>
      <c r="IE108" s="47">
        <f t="shared" si="230"/>
        <v>0</v>
      </c>
      <c r="IF108" s="47">
        <f t="shared" si="231"/>
        <v>0</v>
      </c>
      <c r="IG108" s="47">
        <f t="shared" si="232"/>
        <v>0</v>
      </c>
      <c r="IH108" s="47">
        <f t="shared" si="233"/>
        <v>0</v>
      </c>
      <c r="II108" s="47">
        <f t="shared" si="234"/>
        <v>0</v>
      </c>
      <c r="IJ108" s="47">
        <f t="shared" si="235"/>
        <v>0</v>
      </c>
      <c r="IK108" s="47">
        <f t="shared" si="236"/>
        <v>0</v>
      </c>
      <c r="IL108" s="47">
        <f t="shared" si="237"/>
        <v>0</v>
      </c>
      <c r="IM108" s="47">
        <f t="shared" si="238"/>
        <v>0</v>
      </c>
      <c r="IN108" s="47">
        <f t="shared" si="239"/>
        <v>0</v>
      </c>
      <c r="IO108" s="47">
        <f t="shared" si="240"/>
        <v>0</v>
      </c>
      <c r="IP108" s="47">
        <f t="shared" si="241"/>
        <v>0</v>
      </c>
      <c r="IQ108" s="47">
        <f t="shared" si="242"/>
        <v>0</v>
      </c>
      <c r="IR108" s="47">
        <f t="shared" si="243"/>
        <v>0</v>
      </c>
      <c r="IS108" s="47">
        <f t="shared" si="244"/>
        <v>0</v>
      </c>
      <c r="IT108" s="47">
        <f t="shared" si="245"/>
        <v>0</v>
      </c>
      <c r="IU108" s="47">
        <f t="shared" si="246"/>
        <v>0</v>
      </c>
      <c r="IV108" s="47">
        <f t="shared" si="247"/>
        <v>0</v>
      </c>
      <c r="IW108" s="48">
        <f t="shared" si="248"/>
        <v>0</v>
      </c>
      <c r="IX108" s="47">
        <f t="shared" si="249"/>
        <v>0</v>
      </c>
      <c r="IY108" s="47">
        <f t="shared" si="250"/>
        <v>0</v>
      </c>
      <c r="IZ108" s="46">
        <f t="shared" si="251"/>
        <v>0</v>
      </c>
      <c r="JA108" s="47">
        <f t="shared" si="252"/>
        <v>0</v>
      </c>
      <c r="JB108" s="47">
        <f t="shared" si="253"/>
        <v>0</v>
      </c>
      <c r="JC108" s="47">
        <f t="shared" si="254"/>
        <v>0</v>
      </c>
      <c r="JD108" s="47">
        <f t="shared" si="255"/>
        <v>0</v>
      </c>
      <c r="JE108" s="47">
        <f t="shared" si="256"/>
        <v>0</v>
      </c>
      <c r="JF108" s="47">
        <f t="shared" si="257"/>
        <v>0</v>
      </c>
      <c r="JG108" s="47">
        <f t="shared" si="258"/>
        <v>0</v>
      </c>
      <c r="JH108" s="47">
        <f t="shared" si="259"/>
        <v>0</v>
      </c>
      <c r="JI108" s="47">
        <f t="shared" si="260"/>
        <v>0</v>
      </c>
      <c r="JJ108" s="47">
        <f t="shared" si="261"/>
        <v>0</v>
      </c>
      <c r="JK108" s="47">
        <f t="shared" si="262"/>
        <v>0</v>
      </c>
      <c r="JL108" s="47">
        <f t="shared" si="263"/>
        <v>0</v>
      </c>
      <c r="JM108" s="47">
        <f t="shared" si="264"/>
        <v>0</v>
      </c>
      <c r="JN108" s="47">
        <f t="shared" si="265"/>
        <v>0</v>
      </c>
      <c r="JO108" s="47">
        <f t="shared" si="266"/>
        <v>0</v>
      </c>
      <c r="JP108" s="47">
        <f t="shared" si="267"/>
        <v>0</v>
      </c>
      <c r="JQ108" s="47">
        <f t="shared" si="268"/>
        <v>0</v>
      </c>
      <c r="JR108" s="47">
        <f t="shared" si="269"/>
        <v>0</v>
      </c>
      <c r="JS108" s="48">
        <f t="shared" si="270"/>
        <v>0</v>
      </c>
      <c r="JT108" s="46">
        <f t="shared" si="271"/>
        <v>0</v>
      </c>
      <c r="JU108" s="48">
        <f t="shared" si="272"/>
        <v>0</v>
      </c>
    </row>
    <row r="109" spans="1:281" x14ac:dyDescent="0.25">
      <c r="A109" s="152"/>
      <c r="B109" s="386"/>
      <c r="C109" s="377"/>
      <c r="D109" s="378"/>
      <c r="E109" s="378"/>
      <c r="F109" s="378"/>
      <c r="G109" s="379"/>
      <c r="H109" s="397"/>
      <c r="I109" s="397"/>
      <c r="J109" s="97"/>
      <c r="K109" s="122">
        <f t="shared" si="284"/>
        <v>0</v>
      </c>
      <c r="L109" s="313">
        <f t="shared" si="285"/>
        <v>0</v>
      </c>
      <c r="M109" s="46">
        <f t="shared" si="286"/>
        <v>0</v>
      </c>
      <c r="N109" s="90">
        <f t="shared" si="64"/>
        <v>0</v>
      </c>
      <c r="O109" s="90">
        <f t="shared" si="65"/>
        <v>0</v>
      </c>
      <c r="P109" s="90">
        <f t="shared" si="66"/>
        <v>0</v>
      </c>
      <c r="Q109" s="90">
        <f t="shared" si="67"/>
        <v>0</v>
      </c>
      <c r="R109" s="408">
        <f t="shared" si="287"/>
        <v>1</v>
      </c>
      <c r="S109" s="46">
        <f t="shared" si="3"/>
        <v>0</v>
      </c>
      <c r="T109" s="47">
        <f t="shared" si="4"/>
        <v>0</v>
      </c>
      <c r="U109" s="47">
        <f t="shared" si="5"/>
        <v>0</v>
      </c>
      <c r="V109" s="47">
        <f t="shared" si="6"/>
        <v>0</v>
      </c>
      <c r="W109" s="47">
        <f t="shared" si="7"/>
        <v>0</v>
      </c>
      <c r="X109" s="47">
        <f t="shared" si="8"/>
        <v>0</v>
      </c>
      <c r="Y109" s="47">
        <f t="shared" si="9"/>
        <v>0</v>
      </c>
      <c r="Z109" s="47">
        <f t="shared" si="10"/>
        <v>0</v>
      </c>
      <c r="AA109" s="47">
        <f t="shared" si="11"/>
        <v>0</v>
      </c>
      <c r="AB109" s="47">
        <f t="shared" si="12"/>
        <v>0</v>
      </c>
      <c r="AC109" s="47">
        <f t="shared" si="13"/>
        <v>0</v>
      </c>
      <c r="AD109" s="47">
        <f t="shared" si="14"/>
        <v>0</v>
      </c>
      <c r="AE109" s="47">
        <f t="shared" si="15"/>
        <v>0</v>
      </c>
      <c r="AF109" s="47">
        <f t="shared" si="16"/>
        <v>0</v>
      </c>
      <c r="AG109" s="47">
        <f t="shared" si="17"/>
        <v>0</v>
      </c>
      <c r="AH109" s="47">
        <f t="shared" si="18"/>
        <v>0</v>
      </c>
      <c r="AI109" s="47">
        <f t="shared" si="19"/>
        <v>0</v>
      </c>
      <c r="AJ109" s="47">
        <f t="shared" si="20"/>
        <v>0</v>
      </c>
      <c r="AK109" s="47">
        <f t="shared" si="21"/>
        <v>0</v>
      </c>
      <c r="AL109" s="48">
        <f t="shared" si="22"/>
        <v>0</v>
      </c>
      <c r="AM109" s="47">
        <f t="shared" si="69"/>
        <v>0</v>
      </c>
      <c r="AN109" s="47">
        <f t="shared" si="70"/>
        <v>0</v>
      </c>
      <c r="AO109" s="46">
        <f t="shared" si="23"/>
        <v>0</v>
      </c>
      <c r="AP109" s="47">
        <f t="shared" si="24"/>
        <v>0</v>
      </c>
      <c r="AQ109" s="47">
        <f t="shared" si="25"/>
        <v>0</v>
      </c>
      <c r="AR109" s="47">
        <f t="shared" si="26"/>
        <v>0</v>
      </c>
      <c r="AS109" s="47">
        <f t="shared" si="27"/>
        <v>0</v>
      </c>
      <c r="AT109" s="47">
        <f t="shared" si="28"/>
        <v>0</v>
      </c>
      <c r="AU109" s="47">
        <f t="shared" si="29"/>
        <v>0</v>
      </c>
      <c r="AV109" s="47">
        <f t="shared" si="30"/>
        <v>0</v>
      </c>
      <c r="AW109" s="47">
        <f t="shared" si="31"/>
        <v>0</v>
      </c>
      <c r="AX109" s="47">
        <f t="shared" si="32"/>
        <v>0</v>
      </c>
      <c r="AY109" s="47">
        <f t="shared" si="33"/>
        <v>0</v>
      </c>
      <c r="AZ109" s="47">
        <f t="shared" si="34"/>
        <v>0</v>
      </c>
      <c r="BA109" s="47">
        <f t="shared" si="35"/>
        <v>0</v>
      </c>
      <c r="BB109" s="47">
        <f t="shared" si="36"/>
        <v>0</v>
      </c>
      <c r="BC109" s="47">
        <f t="shared" si="37"/>
        <v>0</v>
      </c>
      <c r="BD109" s="47">
        <f t="shared" si="38"/>
        <v>0</v>
      </c>
      <c r="BE109" s="47">
        <f t="shared" si="39"/>
        <v>0</v>
      </c>
      <c r="BF109" s="47">
        <f t="shared" si="40"/>
        <v>0</v>
      </c>
      <c r="BG109" s="48">
        <f t="shared" si="41"/>
        <v>0</v>
      </c>
      <c r="BH109" s="47">
        <f t="shared" si="71"/>
        <v>0</v>
      </c>
      <c r="BI109" s="47">
        <f t="shared" si="72"/>
        <v>0</v>
      </c>
      <c r="BJ109" s="46">
        <f t="shared" si="42"/>
        <v>0</v>
      </c>
      <c r="BK109" s="47">
        <f t="shared" si="43"/>
        <v>0</v>
      </c>
      <c r="BL109" s="47">
        <f t="shared" si="44"/>
        <v>0</v>
      </c>
      <c r="BM109" s="47">
        <f t="shared" si="45"/>
        <v>0</v>
      </c>
      <c r="BN109" s="47">
        <f t="shared" si="46"/>
        <v>0</v>
      </c>
      <c r="BO109" s="47">
        <f t="shared" si="47"/>
        <v>0</v>
      </c>
      <c r="BP109" s="47">
        <f t="shared" si="48"/>
        <v>0</v>
      </c>
      <c r="BQ109" s="47">
        <f t="shared" si="49"/>
        <v>0</v>
      </c>
      <c r="BR109" s="47">
        <f t="shared" si="50"/>
        <v>0</v>
      </c>
      <c r="BS109" s="47">
        <f t="shared" si="51"/>
        <v>0</v>
      </c>
      <c r="BT109" s="47">
        <f t="shared" si="52"/>
        <v>0</v>
      </c>
      <c r="BU109" s="47">
        <f t="shared" si="53"/>
        <v>0</v>
      </c>
      <c r="BV109" s="47">
        <f t="shared" si="54"/>
        <v>0</v>
      </c>
      <c r="BW109" s="47">
        <f t="shared" si="55"/>
        <v>0</v>
      </c>
      <c r="BX109" s="47">
        <f t="shared" si="56"/>
        <v>0</v>
      </c>
      <c r="BY109" s="47">
        <f t="shared" si="57"/>
        <v>0</v>
      </c>
      <c r="BZ109" s="47">
        <f t="shared" si="58"/>
        <v>0</v>
      </c>
      <c r="CA109" s="47">
        <f t="shared" si="59"/>
        <v>0</v>
      </c>
      <c r="CB109" s="47">
        <f t="shared" si="60"/>
        <v>0</v>
      </c>
      <c r="CC109" s="48">
        <f t="shared" si="61"/>
        <v>0</v>
      </c>
      <c r="CD109" s="47">
        <f t="shared" si="73"/>
        <v>0</v>
      </c>
      <c r="CE109" s="47">
        <f t="shared" si="74"/>
        <v>0</v>
      </c>
      <c r="CF109" s="46">
        <f t="shared" si="75"/>
        <v>0</v>
      </c>
      <c r="CG109" s="47">
        <f t="shared" si="76"/>
        <v>0</v>
      </c>
      <c r="CH109" s="47">
        <f t="shared" si="77"/>
        <v>0</v>
      </c>
      <c r="CI109" s="47">
        <f t="shared" si="78"/>
        <v>0</v>
      </c>
      <c r="CJ109" s="47">
        <f t="shared" si="79"/>
        <v>0</v>
      </c>
      <c r="CK109" s="47">
        <f t="shared" si="80"/>
        <v>0</v>
      </c>
      <c r="CL109" s="47">
        <f t="shared" si="81"/>
        <v>0</v>
      </c>
      <c r="CM109" s="47">
        <f t="shared" si="82"/>
        <v>0</v>
      </c>
      <c r="CN109" s="47">
        <f t="shared" si="83"/>
        <v>0</v>
      </c>
      <c r="CO109" s="47">
        <f t="shared" si="84"/>
        <v>0</v>
      </c>
      <c r="CP109" s="47">
        <f t="shared" si="85"/>
        <v>0</v>
      </c>
      <c r="CQ109" s="47">
        <f t="shared" si="86"/>
        <v>0</v>
      </c>
      <c r="CR109" s="47">
        <f t="shared" si="87"/>
        <v>0</v>
      </c>
      <c r="CS109" s="47">
        <f t="shared" si="88"/>
        <v>0</v>
      </c>
      <c r="CT109" s="47">
        <f t="shared" si="89"/>
        <v>0</v>
      </c>
      <c r="CU109" s="47">
        <f t="shared" si="90"/>
        <v>0</v>
      </c>
      <c r="CV109" s="47">
        <f t="shared" si="91"/>
        <v>0</v>
      </c>
      <c r="CW109" s="47">
        <f t="shared" si="92"/>
        <v>0</v>
      </c>
      <c r="CX109" s="47">
        <f t="shared" si="93"/>
        <v>0</v>
      </c>
      <c r="CY109" s="48">
        <f t="shared" si="94"/>
        <v>0</v>
      </c>
      <c r="CZ109" s="47">
        <f t="shared" si="95"/>
        <v>0</v>
      </c>
      <c r="DA109" s="47">
        <f t="shared" si="96"/>
        <v>0</v>
      </c>
      <c r="DB109" s="46">
        <f t="shared" si="97"/>
        <v>0</v>
      </c>
      <c r="DC109" s="47">
        <f t="shared" si="98"/>
        <v>0</v>
      </c>
      <c r="DD109" s="47">
        <f t="shared" si="99"/>
        <v>0</v>
      </c>
      <c r="DE109" s="47">
        <f t="shared" si="100"/>
        <v>0</v>
      </c>
      <c r="DF109" s="47">
        <f t="shared" si="101"/>
        <v>0</v>
      </c>
      <c r="DG109" s="47">
        <f t="shared" si="102"/>
        <v>0</v>
      </c>
      <c r="DH109" s="47">
        <f t="shared" si="103"/>
        <v>0</v>
      </c>
      <c r="DI109" s="47">
        <f t="shared" si="104"/>
        <v>0</v>
      </c>
      <c r="DJ109" s="47">
        <f t="shared" si="105"/>
        <v>0</v>
      </c>
      <c r="DK109" s="47">
        <f t="shared" si="106"/>
        <v>0</v>
      </c>
      <c r="DL109" s="47">
        <f t="shared" si="107"/>
        <v>0</v>
      </c>
      <c r="DM109" s="47">
        <f t="shared" si="108"/>
        <v>0</v>
      </c>
      <c r="DN109" s="47">
        <f t="shared" si="109"/>
        <v>0</v>
      </c>
      <c r="DO109" s="47">
        <f t="shared" si="110"/>
        <v>0</v>
      </c>
      <c r="DP109" s="47">
        <f t="shared" si="111"/>
        <v>0</v>
      </c>
      <c r="DQ109" s="47">
        <f t="shared" si="112"/>
        <v>0</v>
      </c>
      <c r="DR109" s="47">
        <f t="shared" si="113"/>
        <v>0</v>
      </c>
      <c r="DS109" s="47">
        <f t="shared" si="114"/>
        <v>0</v>
      </c>
      <c r="DT109" s="47">
        <f t="shared" si="115"/>
        <v>0</v>
      </c>
      <c r="DU109" s="48">
        <f t="shared" si="116"/>
        <v>0</v>
      </c>
      <c r="DV109" s="47">
        <f t="shared" si="117"/>
        <v>0</v>
      </c>
      <c r="DW109" s="47">
        <f t="shared" si="118"/>
        <v>0</v>
      </c>
      <c r="DX109" s="46">
        <f t="shared" si="119"/>
        <v>0</v>
      </c>
      <c r="DY109" s="47">
        <f t="shared" si="120"/>
        <v>0</v>
      </c>
      <c r="DZ109" s="47">
        <f t="shared" si="121"/>
        <v>0</v>
      </c>
      <c r="EA109" s="47">
        <f t="shared" si="122"/>
        <v>0</v>
      </c>
      <c r="EB109" s="47">
        <f t="shared" si="123"/>
        <v>0</v>
      </c>
      <c r="EC109" s="47">
        <f t="shared" si="124"/>
        <v>0</v>
      </c>
      <c r="ED109" s="47">
        <f t="shared" si="125"/>
        <v>0</v>
      </c>
      <c r="EE109" s="47">
        <f t="shared" si="126"/>
        <v>0</v>
      </c>
      <c r="EF109" s="47">
        <f t="shared" si="127"/>
        <v>0</v>
      </c>
      <c r="EG109" s="47">
        <f t="shared" si="128"/>
        <v>0</v>
      </c>
      <c r="EH109" s="47">
        <f t="shared" si="129"/>
        <v>0</v>
      </c>
      <c r="EI109" s="47">
        <f t="shared" si="130"/>
        <v>0</v>
      </c>
      <c r="EJ109" s="47">
        <f t="shared" si="131"/>
        <v>0</v>
      </c>
      <c r="EK109" s="47">
        <f t="shared" si="132"/>
        <v>0</v>
      </c>
      <c r="EL109" s="47">
        <f t="shared" si="133"/>
        <v>0</v>
      </c>
      <c r="EM109" s="47">
        <f t="shared" si="134"/>
        <v>0</v>
      </c>
      <c r="EN109" s="47">
        <f t="shared" si="135"/>
        <v>0</v>
      </c>
      <c r="EO109" s="47">
        <f t="shared" si="136"/>
        <v>0</v>
      </c>
      <c r="EP109" s="47">
        <f t="shared" si="137"/>
        <v>0</v>
      </c>
      <c r="EQ109" s="48">
        <f t="shared" si="138"/>
        <v>0</v>
      </c>
      <c r="ER109" s="47">
        <f t="shared" si="139"/>
        <v>0</v>
      </c>
      <c r="ES109" s="47">
        <f t="shared" si="140"/>
        <v>0</v>
      </c>
      <c r="ET109" s="46">
        <f t="shared" si="141"/>
        <v>0</v>
      </c>
      <c r="EU109" s="47">
        <f t="shared" si="142"/>
        <v>0</v>
      </c>
      <c r="EV109" s="47">
        <f t="shared" si="143"/>
        <v>0</v>
      </c>
      <c r="EW109" s="47">
        <f t="shared" si="144"/>
        <v>0</v>
      </c>
      <c r="EX109" s="47">
        <f t="shared" si="145"/>
        <v>0</v>
      </c>
      <c r="EY109" s="47">
        <f t="shared" si="146"/>
        <v>0</v>
      </c>
      <c r="EZ109" s="47">
        <f t="shared" si="147"/>
        <v>0</v>
      </c>
      <c r="FA109" s="47">
        <f t="shared" si="148"/>
        <v>0</v>
      </c>
      <c r="FB109" s="47">
        <f t="shared" si="149"/>
        <v>0</v>
      </c>
      <c r="FC109" s="47">
        <f t="shared" si="150"/>
        <v>0</v>
      </c>
      <c r="FD109" s="47">
        <f t="shared" si="151"/>
        <v>0</v>
      </c>
      <c r="FE109" s="47">
        <f t="shared" si="152"/>
        <v>0</v>
      </c>
      <c r="FF109" s="47">
        <f t="shared" si="153"/>
        <v>0</v>
      </c>
      <c r="FG109" s="47">
        <f t="shared" si="154"/>
        <v>0</v>
      </c>
      <c r="FH109" s="47">
        <f t="shared" si="155"/>
        <v>0</v>
      </c>
      <c r="FI109" s="47">
        <f t="shared" si="156"/>
        <v>0</v>
      </c>
      <c r="FJ109" s="47">
        <f t="shared" si="157"/>
        <v>0</v>
      </c>
      <c r="FK109" s="47">
        <f t="shared" si="158"/>
        <v>0</v>
      </c>
      <c r="FL109" s="47">
        <f t="shared" si="159"/>
        <v>0</v>
      </c>
      <c r="FM109" s="48">
        <f t="shared" si="160"/>
        <v>0</v>
      </c>
      <c r="FN109" s="47">
        <f t="shared" si="161"/>
        <v>0</v>
      </c>
      <c r="FO109" s="47">
        <f t="shared" si="162"/>
        <v>0</v>
      </c>
      <c r="FP109" s="46">
        <f t="shared" si="163"/>
        <v>0</v>
      </c>
      <c r="FQ109" s="47">
        <f t="shared" si="164"/>
        <v>0</v>
      </c>
      <c r="FR109" s="47">
        <f t="shared" si="165"/>
        <v>0</v>
      </c>
      <c r="FS109" s="47">
        <f t="shared" si="166"/>
        <v>0</v>
      </c>
      <c r="FT109" s="47">
        <f t="shared" si="167"/>
        <v>0</v>
      </c>
      <c r="FU109" s="47">
        <f t="shared" si="168"/>
        <v>0</v>
      </c>
      <c r="FV109" s="47">
        <f t="shared" si="169"/>
        <v>0</v>
      </c>
      <c r="FW109" s="47">
        <f t="shared" si="170"/>
        <v>0</v>
      </c>
      <c r="FX109" s="47">
        <f t="shared" si="171"/>
        <v>0</v>
      </c>
      <c r="FY109" s="47">
        <f t="shared" si="172"/>
        <v>0</v>
      </c>
      <c r="FZ109" s="47">
        <f t="shared" si="173"/>
        <v>0</v>
      </c>
      <c r="GA109" s="47">
        <f t="shared" si="174"/>
        <v>0</v>
      </c>
      <c r="GB109" s="47">
        <f t="shared" si="175"/>
        <v>0</v>
      </c>
      <c r="GC109" s="47">
        <f t="shared" si="176"/>
        <v>0</v>
      </c>
      <c r="GD109" s="47">
        <f t="shared" si="177"/>
        <v>0</v>
      </c>
      <c r="GE109" s="47">
        <f t="shared" si="178"/>
        <v>0</v>
      </c>
      <c r="GF109" s="47">
        <f t="shared" si="179"/>
        <v>0</v>
      </c>
      <c r="GG109" s="47">
        <f t="shared" si="180"/>
        <v>0</v>
      </c>
      <c r="GH109" s="47">
        <f t="shared" si="181"/>
        <v>0</v>
      </c>
      <c r="GI109" s="48">
        <f t="shared" si="182"/>
        <v>0</v>
      </c>
      <c r="GJ109" s="47">
        <f t="shared" si="183"/>
        <v>0</v>
      </c>
      <c r="GK109" s="47">
        <f t="shared" si="184"/>
        <v>0</v>
      </c>
      <c r="GL109" s="46">
        <f t="shared" si="185"/>
        <v>0</v>
      </c>
      <c r="GM109" s="47">
        <f t="shared" si="186"/>
        <v>0</v>
      </c>
      <c r="GN109" s="47">
        <f t="shared" si="187"/>
        <v>0</v>
      </c>
      <c r="GO109" s="47">
        <f t="shared" si="188"/>
        <v>0</v>
      </c>
      <c r="GP109" s="47">
        <f t="shared" si="189"/>
        <v>0</v>
      </c>
      <c r="GQ109" s="47">
        <f t="shared" si="190"/>
        <v>0</v>
      </c>
      <c r="GR109" s="47">
        <f t="shared" si="191"/>
        <v>0</v>
      </c>
      <c r="GS109" s="47">
        <f t="shared" si="192"/>
        <v>0</v>
      </c>
      <c r="GT109" s="47">
        <f t="shared" si="193"/>
        <v>0</v>
      </c>
      <c r="GU109" s="47">
        <f t="shared" si="194"/>
        <v>0</v>
      </c>
      <c r="GV109" s="47">
        <f t="shared" si="195"/>
        <v>0</v>
      </c>
      <c r="GW109" s="47">
        <f t="shared" si="196"/>
        <v>0</v>
      </c>
      <c r="GX109" s="47">
        <f t="shared" si="197"/>
        <v>0</v>
      </c>
      <c r="GY109" s="47">
        <f t="shared" si="198"/>
        <v>0</v>
      </c>
      <c r="GZ109" s="47">
        <f t="shared" si="199"/>
        <v>0</v>
      </c>
      <c r="HA109" s="47">
        <f t="shared" si="200"/>
        <v>0</v>
      </c>
      <c r="HB109" s="47">
        <f t="shared" si="201"/>
        <v>0</v>
      </c>
      <c r="HC109" s="47">
        <f t="shared" si="202"/>
        <v>0</v>
      </c>
      <c r="HD109" s="47">
        <f t="shared" si="203"/>
        <v>0</v>
      </c>
      <c r="HE109" s="48">
        <f t="shared" si="204"/>
        <v>0</v>
      </c>
      <c r="HF109" s="47">
        <f t="shared" si="205"/>
        <v>0</v>
      </c>
      <c r="HG109" s="47">
        <f t="shared" si="206"/>
        <v>0</v>
      </c>
      <c r="HH109" s="46">
        <f t="shared" si="207"/>
        <v>0</v>
      </c>
      <c r="HI109" s="47">
        <f t="shared" si="208"/>
        <v>0</v>
      </c>
      <c r="HJ109" s="47">
        <f t="shared" si="209"/>
        <v>0</v>
      </c>
      <c r="HK109" s="47">
        <f t="shared" si="210"/>
        <v>0</v>
      </c>
      <c r="HL109" s="47">
        <f t="shared" si="211"/>
        <v>0</v>
      </c>
      <c r="HM109" s="47">
        <f t="shared" si="212"/>
        <v>0</v>
      </c>
      <c r="HN109" s="47">
        <f t="shared" si="213"/>
        <v>0</v>
      </c>
      <c r="HO109" s="47">
        <f t="shared" si="214"/>
        <v>0</v>
      </c>
      <c r="HP109" s="47">
        <f t="shared" si="215"/>
        <v>0</v>
      </c>
      <c r="HQ109" s="47">
        <f t="shared" si="216"/>
        <v>0</v>
      </c>
      <c r="HR109" s="47">
        <f t="shared" si="217"/>
        <v>0</v>
      </c>
      <c r="HS109" s="47">
        <f t="shared" si="218"/>
        <v>0</v>
      </c>
      <c r="HT109" s="47">
        <f t="shared" si="219"/>
        <v>0</v>
      </c>
      <c r="HU109" s="47">
        <f t="shared" si="220"/>
        <v>0</v>
      </c>
      <c r="HV109" s="47">
        <f t="shared" si="221"/>
        <v>0</v>
      </c>
      <c r="HW109" s="47">
        <f t="shared" si="222"/>
        <v>0</v>
      </c>
      <c r="HX109" s="47">
        <f t="shared" si="223"/>
        <v>0</v>
      </c>
      <c r="HY109" s="47">
        <f t="shared" si="224"/>
        <v>0</v>
      </c>
      <c r="HZ109" s="47">
        <f t="shared" si="225"/>
        <v>0</v>
      </c>
      <c r="IA109" s="48">
        <f t="shared" si="226"/>
        <v>0</v>
      </c>
      <c r="IB109" s="47">
        <f t="shared" si="227"/>
        <v>0</v>
      </c>
      <c r="IC109" s="47">
        <f t="shared" si="228"/>
        <v>0</v>
      </c>
      <c r="ID109" s="46">
        <f t="shared" si="229"/>
        <v>0</v>
      </c>
      <c r="IE109" s="47">
        <f t="shared" si="230"/>
        <v>0</v>
      </c>
      <c r="IF109" s="47">
        <f t="shared" si="231"/>
        <v>0</v>
      </c>
      <c r="IG109" s="47">
        <f t="shared" si="232"/>
        <v>0</v>
      </c>
      <c r="IH109" s="47">
        <f t="shared" si="233"/>
        <v>0</v>
      </c>
      <c r="II109" s="47">
        <f t="shared" si="234"/>
        <v>0</v>
      </c>
      <c r="IJ109" s="47">
        <f t="shared" si="235"/>
        <v>0</v>
      </c>
      <c r="IK109" s="47">
        <f t="shared" si="236"/>
        <v>0</v>
      </c>
      <c r="IL109" s="47">
        <f t="shared" si="237"/>
        <v>0</v>
      </c>
      <c r="IM109" s="47">
        <f t="shared" si="238"/>
        <v>0</v>
      </c>
      <c r="IN109" s="47">
        <f t="shared" si="239"/>
        <v>0</v>
      </c>
      <c r="IO109" s="47">
        <f t="shared" si="240"/>
        <v>0</v>
      </c>
      <c r="IP109" s="47">
        <f t="shared" si="241"/>
        <v>0</v>
      </c>
      <c r="IQ109" s="47">
        <f t="shared" si="242"/>
        <v>0</v>
      </c>
      <c r="IR109" s="47">
        <f t="shared" si="243"/>
        <v>0</v>
      </c>
      <c r="IS109" s="47">
        <f t="shared" si="244"/>
        <v>0</v>
      </c>
      <c r="IT109" s="47">
        <f t="shared" si="245"/>
        <v>0</v>
      </c>
      <c r="IU109" s="47">
        <f t="shared" si="246"/>
        <v>0</v>
      </c>
      <c r="IV109" s="47">
        <f t="shared" si="247"/>
        <v>0</v>
      </c>
      <c r="IW109" s="48">
        <f t="shared" si="248"/>
        <v>0</v>
      </c>
      <c r="IX109" s="47">
        <f t="shared" si="249"/>
        <v>0</v>
      </c>
      <c r="IY109" s="47">
        <f t="shared" si="250"/>
        <v>0</v>
      </c>
      <c r="IZ109" s="46">
        <f t="shared" si="251"/>
        <v>0</v>
      </c>
      <c r="JA109" s="47">
        <f t="shared" si="252"/>
        <v>0</v>
      </c>
      <c r="JB109" s="47">
        <f t="shared" si="253"/>
        <v>0</v>
      </c>
      <c r="JC109" s="47">
        <f t="shared" si="254"/>
        <v>0</v>
      </c>
      <c r="JD109" s="47">
        <f t="shared" si="255"/>
        <v>0</v>
      </c>
      <c r="JE109" s="47">
        <f t="shared" si="256"/>
        <v>0</v>
      </c>
      <c r="JF109" s="47">
        <f t="shared" si="257"/>
        <v>0</v>
      </c>
      <c r="JG109" s="47">
        <f t="shared" si="258"/>
        <v>0</v>
      </c>
      <c r="JH109" s="47">
        <f t="shared" si="259"/>
        <v>0</v>
      </c>
      <c r="JI109" s="47">
        <f t="shared" si="260"/>
        <v>0</v>
      </c>
      <c r="JJ109" s="47">
        <f t="shared" si="261"/>
        <v>0</v>
      </c>
      <c r="JK109" s="47">
        <f t="shared" si="262"/>
        <v>0</v>
      </c>
      <c r="JL109" s="47">
        <f t="shared" si="263"/>
        <v>0</v>
      </c>
      <c r="JM109" s="47">
        <f t="shared" si="264"/>
        <v>0</v>
      </c>
      <c r="JN109" s="47">
        <f t="shared" si="265"/>
        <v>0</v>
      </c>
      <c r="JO109" s="47">
        <f t="shared" si="266"/>
        <v>0</v>
      </c>
      <c r="JP109" s="47">
        <f t="shared" si="267"/>
        <v>0</v>
      </c>
      <c r="JQ109" s="47">
        <f t="shared" si="268"/>
        <v>0</v>
      </c>
      <c r="JR109" s="47">
        <f t="shared" si="269"/>
        <v>0</v>
      </c>
      <c r="JS109" s="48">
        <f t="shared" si="270"/>
        <v>0</v>
      </c>
      <c r="JT109" s="46">
        <f t="shared" si="271"/>
        <v>0</v>
      </c>
      <c r="JU109" s="48">
        <f t="shared" si="272"/>
        <v>0</v>
      </c>
    </row>
    <row r="110" spans="1:281" x14ac:dyDescent="0.25">
      <c r="A110" s="152"/>
      <c r="B110" s="386"/>
      <c r="C110" s="377"/>
      <c r="D110" s="378"/>
      <c r="E110" s="378"/>
      <c r="F110" s="378"/>
      <c r="G110" s="379"/>
      <c r="H110" s="397"/>
      <c r="I110" s="397"/>
      <c r="J110" s="97"/>
      <c r="K110" s="122">
        <f t="shared" si="284"/>
        <v>0</v>
      </c>
      <c r="L110" s="313">
        <f t="shared" si="285"/>
        <v>0</v>
      </c>
      <c r="M110" s="46">
        <f t="shared" si="286"/>
        <v>0</v>
      </c>
      <c r="N110" s="90">
        <f t="shared" si="64"/>
        <v>0</v>
      </c>
      <c r="O110" s="90">
        <f t="shared" si="65"/>
        <v>0</v>
      </c>
      <c r="P110" s="90">
        <f t="shared" si="66"/>
        <v>0</v>
      </c>
      <c r="Q110" s="90">
        <f t="shared" si="67"/>
        <v>0</v>
      </c>
      <c r="R110" s="408">
        <f t="shared" si="287"/>
        <v>1</v>
      </c>
      <c r="S110" s="46">
        <f t="shared" ref="S110:S173" si="288">IF(AND($H110="AcS",$R110=1),$Q110,0)</f>
        <v>0</v>
      </c>
      <c r="T110" s="47">
        <f t="shared" ref="T110:T173" si="289">IF(AND($H110="SoT",$R110=1),$Q110,0)</f>
        <v>0</v>
      </c>
      <c r="U110" s="47">
        <f t="shared" ref="U110:U173" si="290">IF(AND($H110="PuB",$R110=1),$Q110,0)</f>
        <v>0</v>
      </c>
      <c r="V110" s="47">
        <f t="shared" ref="V110:V173" si="291">IF(AND($H110="FrR",$R110=1),$Q110,0)</f>
        <v>0</v>
      </c>
      <c r="W110" s="47">
        <f t="shared" ref="W110:W173" si="292">IF(AND($H110="Ass",$R110=1),$Q110,0)</f>
        <v>0</v>
      </c>
      <c r="X110" s="47">
        <f t="shared" ref="X110:X173" si="293">IF(AND($H110="Int",$R110=1),$Q110,0)</f>
        <v>0</v>
      </c>
      <c r="Y110" s="47">
        <f t="shared" ref="Y110:Y173" si="294">IF(AND($H110="PeC",$R110=1),$Q110,0)</f>
        <v>0</v>
      </c>
      <c r="Z110" s="47">
        <f t="shared" ref="Z110:Z173" si="295">IF(AND($H110="FrB",$R110=1),$Q110,0)</f>
        <v>0</v>
      </c>
      <c r="AA110" s="47">
        <f t="shared" ref="AA110:AA173" si="296">IF(AND($H110="Fou",$R110=1),$Q110,0)</f>
        <v>0</v>
      </c>
      <c r="AB110" s="47">
        <f t="shared" ref="AB110:AB173" si="297">IF(AND($H110="Liv",$R110=1),$Q110,0)</f>
        <v>0</v>
      </c>
      <c r="AC110" s="47">
        <f t="shared" ref="AC110:AC173" si="298">IF(AND($H110="FCJ",$R110=1),$Q110,0)</f>
        <v>0</v>
      </c>
      <c r="AD110" s="47">
        <f t="shared" ref="AD110:AD173" si="299">IF(AND($H110="FGA",$R110=1),$Q110,0)</f>
        <v>0</v>
      </c>
      <c r="AE110" s="47">
        <f t="shared" ref="AE110:AE173" si="300">IF(AND($H110="LoyC",$R110=1),$Q110,0)</f>
        <v>0</v>
      </c>
      <c r="AF110" s="47">
        <f t="shared" ref="AF110:AF173" si="301">IF(AND($H110="EnR",$R110=1),$Q110,0)</f>
        <v>0</v>
      </c>
      <c r="AG110" s="47">
        <f t="shared" ref="AG110:AG173" si="302">IF(AND($H110="ImF",$R110=1),$Q110,0)</f>
        <v>0</v>
      </c>
      <c r="AH110" s="47">
        <f t="shared" ref="AH110:AH173" si="303">IF(AND($H110="SeP",$R110=1),$Q110,0)</f>
        <v>0</v>
      </c>
      <c r="AI110" s="47">
        <f t="shared" ref="AI110:AI173" si="304">IF(AND($H110="FrV",$R110=1),$Q110,0)</f>
        <v>0</v>
      </c>
      <c r="AJ110" s="47">
        <f t="shared" ref="AJ110:AJ173" si="305">IF(AND($H110="LTM",$R110=1),$Q110,0)</f>
        <v>0</v>
      </c>
      <c r="AK110" s="47">
        <f t="shared" ref="AK110:AK173" si="306">IF(AND($H110="FCF",$R110=1),$Q110,0)</f>
        <v>0</v>
      </c>
      <c r="AL110" s="48">
        <f t="shared" ref="AL110:AL173" si="307">IF(AND($H110="AuD",$R110=1),$Q110,0)</f>
        <v>0</v>
      </c>
      <c r="AM110" s="47">
        <f t="shared" si="69"/>
        <v>0</v>
      </c>
      <c r="AN110" s="47">
        <f t="shared" si="70"/>
        <v>0</v>
      </c>
      <c r="AO110" s="46">
        <f t="shared" ref="AO110:AO173" si="308">IF(AND($H110="AcS",$R110=2),$Q110,0)</f>
        <v>0</v>
      </c>
      <c r="AP110" s="47">
        <f t="shared" ref="AP110:AP173" si="309">IF(AND($H110="SoT",$R110=2),$Q110,0)</f>
        <v>0</v>
      </c>
      <c r="AQ110" s="47">
        <f t="shared" ref="AQ110:AQ173" si="310">IF(AND($H110="PuB",$R110=2),$Q110,0)</f>
        <v>0</v>
      </c>
      <c r="AR110" s="47">
        <f t="shared" ref="AR110:AR173" si="311">IF(AND($H110="FrR",$R110=2),$Q110,0)</f>
        <v>0</v>
      </c>
      <c r="AS110" s="47">
        <f t="shared" ref="AS110:AS173" si="312">IF(AND($H110="Ass",$R110=2),$Q110,0)</f>
        <v>0</v>
      </c>
      <c r="AT110" s="47">
        <f t="shared" ref="AT110:AT173" si="313">IF(AND($H110="Int",$R110=2),$Q110,0)</f>
        <v>0</v>
      </c>
      <c r="AU110" s="47">
        <f t="shared" ref="AU110:AU173" si="314">IF(AND($H110="PeC",$R110=2),$Q110,0)</f>
        <v>0</v>
      </c>
      <c r="AV110" s="47">
        <f t="shared" ref="AV110:AV173" si="315">IF(AND($H110="FrB",$R110=2),$Q110,0)</f>
        <v>0</v>
      </c>
      <c r="AW110" s="47">
        <f t="shared" ref="AW110:AW173" si="316">IF(AND($H110="Fou",$R110=2),$Q110,0)</f>
        <v>0</v>
      </c>
      <c r="AX110" s="47">
        <f t="shared" ref="AX110:AX173" si="317">IF(AND($H110="Liv",$R110=2),$Q110,0)</f>
        <v>0</v>
      </c>
      <c r="AY110" s="47">
        <f t="shared" ref="AY110:AY173" si="318">IF(AND($H110="FCJ",$R110=2),$Q110,0)</f>
        <v>0</v>
      </c>
      <c r="AZ110" s="47">
        <f t="shared" ref="AZ110:AZ173" si="319">IF(AND($H110="FGA",$R110=2),$Q110,0)</f>
        <v>0</v>
      </c>
      <c r="BA110" s="47">
        <f t="shared" ref="BA110:BA173" si="320">IF(AND($H110="LoyC",$R110=2),$Q110,0)</f>
        <v>0</v>
      </c>
      <c r="BB110" s="47">
        <f t="shared" ref="BB110:BB173" si="321">IF(AND($H110="EnR",$R110=2),$Q110,0)</f>
        <v>0</v>
      </c>
      <c r="BC110" s="47">
        <f t="shared" ref="BC110:BC173" si="322">IF(AND($H110="ImF",$R110=2),$Q110,0)</f>
        <v>0</v>
      </c>
      <c r="BD110" s="47">
        <f t="shared" ref="BD110:BD173" si="323">IF(AND($H110="SeP",$R110=2),$Q110,0)</f>
        <v>0</v>
      </c>
      <c r="BE110" s="47">
        <f t="shared" ref="BE110:BE173" si="324">IF(AND($H110="FrV",$R110=2),$Q110,0)</f>
        <v>0</v>
      </c>
      <c r="BF110" s="47">
        <f t="shared" ref="BF110:BF173" si="325">IF(AND($H110="LTM",$R110=2),$Q110,0)</f>
        <v>0</v>
      </c>
      <c r="BG110" s="48">
        <f t="shared" ref="BG110:BG173" si="326">IF(AND($H110="FCF",$R110=2),$Q110,0)</f>
        <v>0</v>
      </c>
      <c r="BH110" s="47">
        <f t="shared" si="71"/>
        <v>0</v>
      </c>
      <c r="BI110" s="47">
        <f t="shared" si="72"/>
        <v>0</v>
      </c>
      <c r="BJ110" s="46">
        <f t="shared" ref="BJ110:BJ173" si="327">IF(AND($H110="AcS",$R110=3),$Q110,0)</f>
        <v>0</v>
      </c>
      <c r="BK110" s="47">
        <f t="shared" ref="BK110:BK173" si="328">IF(AND($H110="SoT",$R110=3),$Q110,0)</f>
        <v>0</v>
      </c>
      <c r="BL110" s="47">
        <f t="shared" ref="BL110:BL173" si="329">IF(AND($H110="PuB",$R110=3),$Q110,0)</f>
        <v>0</v>
      </c>
      <c r="BM110" s="47">
        <f t="shared" ref="BM110:BM173" si="330">IF(AND($H110="FrR",$R110=3),$Q110,0)</f>
        <v>0</v>
      </c>
      <c r="BN110" s="47">
        <f t="shared" ref="BN110:BN173" si="331">IF(AND($H110="Ass",$R110=3),$Q110,0)</f>
        <v>0</v>
      </c>
      <c r="BO110" s="47">
        <f t="shared" ref="BO110:BO173" si="332">IF(AND($H110="Int",$R110=3),$Q110,0)</f>
        <v>0</v>
      </c>
      <c r="BP110" s="47">
        <f t="shared" ref="BP110:BP173" si="333">IF(AND($H110="PeC",$R110=3),$Q110,0)</f>
        <v>0</v>
      </c>
      <c r="BQ110" s="47">
        <f t="shared" ref="BQ110:BQ173" si="334">IF(AND($H110="FrB",$R110=3),$Q110,0)</f>
        <v>0</v>
      </c>
      <c r="BR110" s="47">
        <f t="shared" ref="BR110:BR173" si="335">IF(AND($H110="Fou",$R110=3),$Q110,0)</f>
        <v>0</v>
      </c>
      <c r="BS110" s="47">
        <f t="shared" ref="BS110:BS173" si="336">IF(AND($H110="Liv",$R110=3),$Q110,0)</f>
        <v>0</v>
      </c>
      <c r="BT110" s="47">
        <f t="shared" ref="BT110:BT173" si="337">IF(AND($H110="FCJ",$R110=3),$Q110,0)</f>
        <v>0</v>
      </c>
      <c r="BU110" s="47">
        <f t="shared" ref="BU110:BU173" si="338">IF(AND($H110="FGA",$R110=3),$Q110,0)</f>
        <v>0</v>
      </c>
      <c r="BV110" s="47">
        <f t="shared" ref="BV110:BV173" si="339">IF(AND($H110="LoyC",$R110=3),$Q110,0)</f>
        <v>0</v>
      </c>
      <c r="BW110" s="47">
        <f t="shared" ref="BW110:BW173" si="340">IF(AND($H110="EnR",$R110=3),$Q110,0)</f>
        <v>0</v>
      </c>
      <c r="BX110" s="47">
        <f t="shared" ref="BX110:BX173" si="341">IF(AND($H110="ImF",$R110=3),$Q110,0)</f>
        <v>0</v>
      </c>
      <c r="BY110" s="47">
        <f t="shared" ref="BY110:BY173" si="342">IF(AND($H110="SeP",$R110=3),$Q110,0)</f>
        <v>0</v>
      </c>
      <c r="BZ110" s="47">
        <f t="shared" ref="BZ110:BZ173" si="343">IF(AND($H110="FrV",$R110=3),$Q110,0)</f>
        <v>0</v>
      </c>
      <c r="CA110" s="47">
        <f t="shared" ref="CA110:CA173" si="344">IF(AND($H110="LTM",$R110=3),$Q110,0)</f>
        <v>0</v>
      </c>
      <c r="CB110" s="47">
        <f t="shared" ref="CB110:CB173" si="345">IF(AND($H110="FCF",$R110=3),$Q110,0)</f>
        <v>0</v>
      </c>
      <c r="CC110" s="48">
        <f t="shared" ref="CC110:CC173" si="346">IF(AND($H110="AuD",$R110=3),$Q110,0)</f>
        <v>0</v>
      </c>
      <c r="CD110" s="47">
        <f t="shared" si="73"/>
        <v>0</v>
      </c>
      <c r="CE110" s="47">
        <f t="shared" si="74"/>
        <v>0</v>
      </c>
      <c r="CF110" s="46">
        <f t="shared" si="75"/>
        <v>0</v>
      </c>
      <c r="CG110" s="47">
        <f t="shared" si="76"/>
        <v>0</v>
      </c>
      <c r="CH110" s="47">
        <f t="shared" si="77"/>
        <v>0</v>
      </c>
      <c r="CI110" s="47">
        <f t="shared" si="78"/>
        <v>0</v>
      </c>
      <c r="CJ110" s="47">
        <f t="shared" si="79"/>
        <v>0</v>
      </c>
      <c r="CK110" s="47">
        <f t="shared" si="80"/>
        <v>0</v>
      </c>
      <c r="CL110" s="47">
        <f t="shared" si="81"/>
        <v>0</v>
      </c>
      <c r="CM110" s="47">
        <f t="shared" si="82"/>
        <v>0</v>
      </c>
      <c r="CN110" s="47">
        <f t="shared" si="83"/>
        <v>0</v>
      </c>
      <c r="CO110" s="47">
        <f t="shared" si="84"/>
        <v>0</v>
      </c>
      <c r="CP110" s="47">
        <f t="shared" si="85"/>
        <v>0</v>
      </c>
      <c r="CQ110" s="47">
        <f t="shared" si="86"/>
        <v>0</v>
      </c>
      <c r="CR110" s="47">
        <f t="shared" si="87"/>
        <v>0</v>
      </c>
      <c r="CS110" s="47">
        <f t="shared" si="88"/>
        <v>0</v>
      </c>
      <c r="CT110" s="47">
        <f t="shared" si="89"/>
        <v>0</v>
      </c>
      <c r="CU110" s="47">
        <f t="shared" si="90"/>
        <v>0</v>
      </c>
      <c r="CV110" s="47">
        <f t="shared" si="91"/>
        <v>0</v>
      </c>
      <c r="CW110" s="47">
        <f t="shared" si="92"/>
        <v>0</v>
      </c>
      <c r="CX110" s="47">
        <f t="shared" si="93"/>
        <v>0</v>
      </c>
      <c r="CY110" s="48">
        <f t="shared" si="94"/>
        <v>0</v>
      </c>
      <c r="CZ110" s="47">
        <f t="shared" si="95"/>
        <v>0</v>
      </c>
      <c r="DA110" s="47">
        <f t="shared" si="96"/>
        <v>0</v>
      </c>
      <c r="DB110" s="46">
        <f t="shared" si="97"/>
        <v>0</v>
      </c>
      <c r="DC110" s="47">
        <f t="shared" si="98"/>
        <v>0</v>
      </c>
      <c r="DD110" s="47">
        <f t="shared" si="99"/>
        <v>0</v>
      </c>
      <c r="DE110" s="47">
        <f t="shared" si="100"/>
        <v>0</v>
      </c>
      <c r="DF110" s="47">
        <f t="shared" si="101"/>
        <v>0</v>
      </c>
      <c r="DG110" s="47">
        <f t="shared" si="102"/>
        <v>0</v>
      </c>
      <c r="DH110" s="47">
        <f t="shared" si="103"/>
        <v>0</v>
      </c>
      <c r="DI110" s="47">
        <f t="shared" si="104"/>
        <v>0</v>
      </c>
      <c r="DJ110" s="47">
        <f t="shared" si="105"/>
        <v>0</v>
      </c>
      <c r="DK110" s="47">
        <f t="shared" si="106"/>
        <v>0</v>
      </c>
      <c r="DL110" s="47">
        <f t="shared" si="107"/>
        <v>0</v>
      </c>
      <c r="DM110" s="47">
        <f t="shared" si="108"/>
        <v>0</v>
      </c>
      <c r="DN110" s="47">
        <f t="shared" si="109"/>
        <v>0</v>
      </c>
      <c r="DO110" s="47">
        <f t="shared" si="110"/>
        <v>0</v>
      </c>
      <c r="DP110" s="47">
        <f t="shared" si="111"/>
        <v>0</v>
      </c>
      <c r="DQ110" s="47">
        <f t="shared" si="112"/>
        <v>0</v>
      </c>
      <c r="DR110" s="47">
        <f t="shared" si="113"/>
        <v>0</v>
      </c>
      <c r="DS110" s="47">
        <f t="shared" si="114"/>
        <v>0</v>
      </c>
      <c r="DT110" s="47">
        <f t="shared" si="115"/>
        <v>0</v>
      </c>
      <c r="DU110" s="48">
        <f t="shared" si="116"/>
        <v>0</v>
      </c>
      <c r="DV110" s="47">
        <f t="shared" si="117"/>
        <v>0</v>
      </c>
      <c r="DW110" s="47">
        <f t="shared" si="118"/>
        <v>0</v>
      </c>
      <c r="DX110" s="46">
        <f t="shared" si="119"/>
        <v>0</v>
      </c>
      <c r="DY110" s="47">
        <f t="shared" si="120"/>
        <v>0</v>
      </c>
      <c r="DZ110" s="47">
        <f t="shared" si="121"/>
        <v>0</v>
      </c>
      <c r="EA110" s="47">
        <f t="shared" si="122"/>
        <v>0</v>
      </c>
      <c r="EB110" s="47">
        <f t="shared" si="123"/>
        <v>0</v>
      </c>
      <c r="EC110" s="47">
        <f t="shared" si="124"/>
        <v>0</v>
      </c>
      <c r="ED110" s="47">
        <f t="shared" si="125"/>
        <v>0</v>
      </c>
      <c r="EE110" s="47">
        <f t="shared" si="126"/>
        <v>0</v>
      </c>
      <c r="EF110" s="47">
        <f t="shared" si="127"/>
        <v>0</v>
      </c>
      <c r="EG110" s="47">
        <f t="shared" si="128"/>
        <v>0</v>
      </c>
      <c r="EH110" s="47">
        <f t="shared" si="129"/>
        <v>0</v>
      </c>
      <c r="EI110" s="47">
        <f t="shared" si="130"/>
        <v>0</v>
      </c>
      <c r="EJ110" s="47">
        <f t="shared" si="131"/>
        <v>0</v>
      </c>
      <c r="EK110" s="47">
        <f t="shared" si="132"/>
        <v>0</v>
      </c>
      <c r="EL110" s="47">
        <f t="shared" si="133"/>
        <v>0</v>
      </c>
      <c r="EM110" s="47">
        <f t="shared" si="134"/>
        <v>0</v>
      </c>
      <c r="EN110" s="47">
        <f t="shared" si="135"/>
        <v>0</v>
      </c>
      <c r="EO110" s="47">
        <f t="shared" si="136"/>
        <v>0</v>
      </c>
      <c r="EP110" s="47">
        <f t="shared" si="137"/>
        <v>0</v>
      </c>
      <c r="EQ110" s="48">
        <f t="shared" si="138"/>
        <v>0</v>
      </c>
      <c r="ER110" s="47">
        <f t="shared" si="139"/>
        <v>0</v>
      </c>
      <c r="ES110" s="47">
        <f t="shared" si="140"/>
        <v>0</v>
      </c>
      <c r="ET110" s="46">
        <f t="shared" si="141"/>
        <v>0</v>
      </c>
      <c r="EU110" s="47">
        <f t="shared" si="142"/>
        <v>0</v>
      </c>
      <c r="EV110" s="47">
        <f t="shared" si="143"/>
        <v>0</v>
      </c>
      <c r="EW110" s="47">
        <f t="shared" si="144"/>
        <v>0</v>
      </c>
      <c r="EX110" s="47">
        <f t="shared" si="145"/>
        <v>0</v>
      </c>
      <c r="EY110" s="47">
        <f t="shared" si="146"/>
        <v>0</v>
      </c>
      <c r="EZ110" s="47">
        <f t="shared" si="147"/>
        <v>0</v>
      </c>
      <c r="FA110" s="47">
        <f t="shared" si="148"/>
        <v>0</v>
      </c>
      <c r="FB110" s="47">
        <f t="shared" si="149"/>
        <v>0</v>
      </c>
      <c r="FC110" s="47">
        <f t="shared" si="150"/>
        <v>0</v>
      </c>
      <c r="FD110" s="47">
        <f t="shared" si="151"/>
        <v>0</v>
      </c>
      <c r="FE110" s="47">
        <f t="shared" si="152"/>
        <v>0</v>
      </c>
      <c r="FF110" s="47">
        <f t="shared" si="153"/>
        <v>0</v>
      </c>
      <c r="FG110" s="47">
        <f t="shared" si="154"/>
        <v>0</v>
      </c>
      <c r="FH110" s="47">
        <f t="shared" si="155"/>
        <v>0</v>
      </c>
      <c r="FI110" s="47">
        <f t="shared" si="156"/>
        <v>0</v>
      </c>
      <c r="FJ110" s="47">
        <f t="shared" si="157"/>
        <v>0</v>
      </c>
      <c r="FK110" s="47">
        <f t="shared" si="158"/>
        <v>0</v>
      </c>
      <c r="FL110" s="47">
        <f t="shared" si="159"/>
        <v>0</v>
      </c>
      <c r="FM110" s="48">
        <f t="shared" si="160"/>
        <v>0</v>
      </c>
      <c r="FN110" s="47">
        <f t="shared" si="161"/>
        <v>0</v>
      </c>
      <c r="FO110" s="47">
        <f t="shared" si="162"/>
        <v>0</v>
      </c>
      <c r="FP110" s="46">
        <f t="shared" si="163"/>
        <v>0</v>
      </c>
      <c r="FQ110" s="47">
        <f t="shared" si="164"/>
        <v>0</v>
      </c>
      <c r="FR110" s="47">
        <f t="shared" si="165"/>
        <v>0</v>
      </c>
      <c r="FS110" s="47">
        <f t="shared" si="166"/>
        <v>0</v>
      </c>
      <c r="FT110" s="47">
        <f t="shared" si="167"/>
        <v>0</v>
      </c>
      <c r="FU110" s="47">
        <f t="shared" si="168"/>
        <v>0</v>
      </c>
      <c r="FV110" s="47">
        <f t="shared" si="169"/>
        <v>0</v>
      </c>
      <c r="FW110" s="47">
        <f t="shared" si="170"/>
        <v>0</v>
      </c>
      <c r="FX110" s="47">
        <f t="shared" si="171"/>
        <v>0</v>
      </c>
      <c r="FY110" s="47">
        <f t="shared" si="172"/>
        <v>0</v>
      </c>
      <c r="FZ110" s="47">
        <f t="shared" si="173"/>
        <v>0</v>
      </c>
      <c r="GA110" s="47">
        <f t="shared" si="174"/>
        <v>0</v>
      </c>
      <c r="GB110" s="47">
        <f t="shared" si="175"/>
        <v>0</v>
      </c>
      <c r="GC110" s="47">
        <f t="shared" si="176"/>
        <v>0</v>
      </c>
      <c r="GD110" s="47">
        <f t="shared" si="177"/>
        <v>0</v>
      </c>
      <c r="GE110" s="47">
        <f t="shared" si="178"/>
        <v>0</v>
      </c>
      <c r="GF110" s="47">
        <f t="shared" si="179"/>
        <v>0</v>
      </c>
      <c r="GG110" s="47">
        <f t="shared" si="180"/>
        <v>0</v>
      </c>
      <c r="GH110" s="47">
        <f t="shared" si="181"/>
        <v>0</v>
      </c>
      <c r="GI110" s="48">
        <f t="shared" si="182"/>
        <v>0</v>
      </c>
      <c r="GJ110" s="47">
        <f t="shared" si="183"/>
        <v>0</v>
      </c>
      <c r="GK110" s="47">
        <f t="shared" si="184"/>
        <v>0</v>
      </c>
      <c r="GL110" s="46">
        <f t="shared" si="185"/>
        <v>0</v>
      </c>
      <c r="GM110" s="47">
        <f t="shared" si="186"/>
        <v>0</v>
      </c>
      <c r="GN110" s="47">
        <f t="shared" si="187"/>
        <v>0</v>
      </c>
      <c r="GO110" s="47">
        <f t="shared" si="188"/>
        <v>0</v>
      </c>
      <c r="GP110" s="47">
        <f t="shared" si="189"/>
        <v>0</v>
      </c>
      <c r="GQ110" s="47">
        <f t="shared" si="190"/>
        <v>0</v>
      </c>
      <c r="GR110" s="47">
        <f t="shared" si="191"/>
        <v>0</v>
      </c>
      <c r="GS110" s="47">
        <f t="shared" si="192"/>
        <v>0</v>
      </c>
      <c r="GT110" s="47">
        <f t="shared" si="193"/>
        <v>0</v>
      </c>
      <c r="GU110" s="47">
        <f t="shared" si="194"/>
        <v>0</v>
      </c>
      <c r="GV110" s="47">
        <f t="shared" si="195"/>
        <v>0</v>
      </c>
      <c r="GW110" s="47">
        <f t="shared" si="196"/>
        <v>0</v>
      </c>
      <c r="GX110" s="47">
        <f t="shared" si="197"/>
        <v>0</v>
      </c>
      <c r="GY110" s="47">
        <f t="shared" si="198"/>
        <v>0</v>
      </c>
      <c r="GZ110" s="47">
        <f t="shared" si="199"/>
        <v>0</v>
      </c>
      <c r="HA110" s="47">
        <f t="shared" si="200"/>
        <v>0</v>
      </c>
      <c r="HB110" s="47">
        <f t="shared" si="201"/>
        <v>0</v>
      </c>
      <c r="HC110" s="47">
        <f t="shared" si="202"/>
        <v>0</v>
      </c>
      <c r="HD110" s="47">
        <f t="shared" si="203"/>
        <v>0</v>
      </c>
      <c r="HE110" s="48">
        <f t="shared" si="204"/>
        <v>0</v>
      </c>
      <c r="HF110" s="47">
        <f t="shared" si="205"/>
        <v>0</v>
      </c>
      <c r="HG110" s="47">
        <f t="shared" si="206"/>
        <v>0</v>
      </c>
      <c r="HH110" s="46">
        <f t="shared" si="207"/>
        <v>0</v>
      </c>
      <c r="HI110" s="47">
        <f t="shared" si="208"/>
        <v>0</v>
      </c>
      <c r="HJ110" s="47">
        <f t="shared" si="209"/>
        <v>0</v>
      </c>
      <c r="HK110" s="47">
        <f t="shared" si="210"/>
        <v>0</v>
      </c>
      <c r="HL110" s="47">
        <f t="shared" si="211"/>
        <v>0</v>
      </c>
      <c r="HM110" s="47">
        <f t="shared" si="212"/>
        <v>0</v>
      </c>
      <c r="HN110" s="47">
        <f t="shared" si="213"/>
        <v>0</v>
      </c>
      <c r="HO110" s="47">
        <f t="shared" si="214"/>
        <v>0</v>
      </c>
      <c r="HP110" s="47">
        <f t="shared" si="215"/>
        <v>0</v>
      </c>
      <c r="HQ110" s="47">
        <f t="shared" si="216"/>
        <v>0</v>
      </c>
      <c r="HR110" s="47">
        <f t="shared" si="217"/>
        <v>0</v>
      </c>
      <c r="HS110" s="47">
        <f t="shared" si="218"/>
        <v>0</v>
      </c>
      <c r="HT110" s="47">
        <f t="shared" si="219"/>
        <v>0</v>
      </c>
      <c r="HU110" s="47">
        <f t="shared" si="220"/>
        <v>0</v>
      </c>
      <c r="HV110" s="47">
        <f t="shared" si="221"/>
        <v>0</v>
      </c>
      <c r="HW110" s="47">
        <f t="shared" si="222"/>
        <v>0</v>
      </c>
      <c r="HX110" s="47">
        <f t="shared" si="223"/>
        <v>0</v>
      </c>
      <c r="HY110" s="47">
        <f t="shared" si="224"/>
        <v>0</v>
      </c>
      <c r="HZ110" s="47">
        <f t="shared" si="225"/>
        <v>0</v>
      </c>
      <c r="IA110" s="48">
        <f t="shared" si="226"/>
        <v>0</v>
      </c>
      <c r="IB110" s="47">
        <f t="shared" si="227"/>
        <v>0</v>
      </c>
      <c r="IC110" s="47">
        <f t="shared" si="228"/>
        <v>0</v>
      </c>
      <c r="ID110" s="46">
        <f t="shared" si="229"/>
        <v>0</v>
      </c>
      <c r="IE110" s="47">
        <f t="shared" si="230"/>
        <v>0</v>
      </c>
      <c r="IF110" s="47">
        <f t="shared" si="231"/>
        <v>0</v>
      </c>
      <c r="IG110" s="47">
        <f t="shared" si="232"/>
        <v>0</v>
      </c>
      <c r="IH110" s="47">
        <f t="shared" si="233"/>
        <v>0</v>
      </c>
      <c r="II110" s="47">
        <f t="shared" si="234"/>
        <v>0</v>
      </c>
      <c r="IJ110" s="47">
        <f t="shared" si="235"/>
        <v>0</v>
      </c>
      <c r="IK110" s="47">
        <f t="shared" si="236"/>
        <v>0</v>
      </c>
      <c r="IL110" s="47">
        <f t="shared" si="237"/>
        <v>0</v>
      </c>
      <c r="IM110" s="47">
        <f t="shared" si="238"/>
        <v>0</v>
      </c>
      <c r="IN110" s="47">
        <f t="shared" si="239"/>
        <v>0</v>
      </c>
      <c r="IO110" s="47">
        <f t="shared" si="240"/>
        <v>0</v>
      </c>
      <c r="IP110" s="47">
        <f t="shared" si="241"/>
        <v>0</v>
      </c>
      <c r="IQ110" s="47">
        <f t="shared" si="242"/>
        <v>0</v>
      </c>
      <c r="IR110" s="47">
        <f t="shared" si="243"/>
        <v>0</v>
      </c>
      <c r="IS110" s="47">
        <f t="shared" si="244"/>
        <v>0</v>
      </c>
      <c r="IT110" s="47">
        <f t="shared" si="245"/>
        <v>0</v>
      </c>
      <c r="IU110" s="47">
        <f t="shared" si="246"/>
        <v>0</v>
      </c>
      <c r="IV110" s="47">
        <f t="shared" si="247"/>
        <v>0</v>
      </c>
      <c r="IW110" s="48">
        <f t="shared" si="248"/>
        <v>0</v>
      </c>
      <c r="IX110" s="47">
        <f t="shared" si="249"/>
        <v>0</v>
      </c>
      <c r="IY110" s="47">
        <f t="shared" si="250"/>
        <v>0</v>
      </c>
      <c r="IZ110" s="46">
        <f t="shared" si="251"/>
        <v>0</v>
      </c>
      <c r="JA110" s="47">
        <f t="shared" si="252"/>
        <v>0</v>
      </c>
      <c r="JB110" s="47">
        <f t="shared" si="253"/>
        <v>0</v>
      </c>
      <c r="JC110" s="47">
        <f t="shared" si="254"/>
        <v>0</v>
      </c>
      <c r="JD110" s="47">
        <f t="shared" si="255"/>
        <v>0</v>
      </c>
      <c r="JE110" s="47">
        <f t="shared" si="256"/>
        <v>0</v>
      </c>
      <c r="JF110" s="47">
        <f t="shared" si="257"/>
        <v>0</v>
      </c>
      <c r="JG110" s="47">
        <f t="shared" si="258"/>
        <v>0</v>
      </c>
      <c r="JH110" s="47">
        <f t="shared" si="259"/>
        <v>0</v>
      </c>
      <c r="JI110" s="47">
        <f t="shared" si="260"/>
        <v>0</v>
      </c>
      <c r="JJ110" s="47">
        <f t="shared" si="261"/>
        <v>0</v>
      </c>
      <c r="JK110" s="47">
        <f t="shared" si="262"/>
        <v>0</v>
      </c>
      <c r="JL110" s="47">
        <f t="shared" si="263"/>
        <v>0</v>
      </c>
      <c r="JM110" s="47">
        <f t="shared" si="264"/>
        <v>0</v>
      </c>
      <c r="JN110" s="47">
        <f t="shared" si="265"/>
        <v>0</v>
      </c>
      <c r="JO110" s="47">
        <f t="shared" si="266"/>
        <v>0</v>
      </c>
      <c r="JP110" s="47">
        <f t="shared" si="267"/>
        <v>0</v>
      </c>
      <c r="JQ110" s="47">
        <f t="shared" si="268"/>
        <v>0</v>
      </c>
      <c r="JR110" s="47">
        <f t="shared" si="269"/>
        <v>0</v>
      </c>
      <c r="JS110" s="48">
        <f t="shared" si="270"/>
        <v>0</v>
      </c>
      <c r="JT110" s="46">
        <f t="shared" si="271"/>
        <v>0</v>
      </c>
      <c r="JU110" s="48">
        <f t="shared" si="272"/>
        <v>0</v>
      </c>
    </row>
    <row r="111" spans="1:281" x14ac:dyDescent="0.25">
      <c r="A111" s="152"/>
      <c r="B111" s="386"/>
      <c r="C111" s="377"/>
      <c r="D111" s="378"/>
      <c r="E111" s="378"/>
      <c r="F111" s="378"/>
      <c r="G111" s="379"/>
      <c r="H111" s="397"/>
      <c r="I111" s="397"/>
      <c r="J111" s="97"/>
      <c r="K111" s="122">
        <f t="shared" si="284"/>
        <v>0</v>
      </c>
      <c r="L111" s="313">
        <f t="shared" si="285"/>
        <v>0</v>
      </c>
      <c r="M111" s="46">
        <f t="shared" si="286"/>
        <v>0</v>
      </c>
      <c r="N111" s="90">
        <f t="shared" ref="N111:N174" si="347">J111*I111</f>
        <v>0</v>
      </c>
      <c r="O111" s="90">
        <f t="shared" ref="O111:O174" si="348">K111*I111</f>
        <v>0</v>
      </c>
      <c r="P111" s="90">
        <f t="shared" ref="P111:P174" si="349">L111*I111</f>
        <v>0</v>
      </c>
      <c r="Q111" s="90">
        <f t="shared" ref="Q111:Q174" si="350">(N111-O111-P111)</f>
        <v>0</v>
      </c>
      <c r="R111" s="408">
        <f t="shared" si="287"/>
        <v>1</v>
      </c>
      <c r="S111" s="46">
        <f t="shared" si="288"/>
        <v>0</v>
      </c>
      <c r="T111" s="47">
        <f t="shared" si="289"/>
        <v>0</v>
      </c>
      <c r="U111" s="47">
        <f t="shared" si="290"/>
        <v>0</v>
      </c>
      <c r="V111" s="47">
        <f t="shared" si="291"/>
        <v>0</v>
      </c>
      <c r="W111" s="47">
        <f t="shared" si="292"/>
        <v>0</v>
      </c>
      <c r="X111" s="47">
        <f t="shared" si="293"/>
        <v>0</v>
      </c>
      <c r="Y111" s="47">
        <f t="shared" si="294"/>
        <v>0</v>
      </c>
      <c r="Z111" s="47">
        <f t="shared" si="295"/>
        <v>0</v>
      </c>
      <c r="AA111" s="47">
        <f t="shared" si="296"/>
        <v>0</v>
      </c>
      <c r="AB111" s="47">
        <f t="shared" si="297"/>
        <v>0</v>
      </c>
      <c r="AC111" s="47">
        <f t="shared" si="298"/>
        <v>0</v>
      </c>
      <c r="AD111" s="47">
        <f t="shared" si="299"/>
        <v>0</v>
      </c>
      <c r="AE111" s="47">
        <f t="shared" si="300"/>
        <v>0</v>
      </c>
      <c r="AF111" s="47">
        <f t="shared" si="301"/>
        <v>0</v>
      </c>
      <c r="AG111" s="47">
        <f t="shared" si="302"/>
        <v>0</v>
      </c>
      <c r="AH111" s="47">
        <f t="shared" si="303"/>
        <v>0</v>
      </c>
      <c r="AI111" s="47">
        <f t="shared" si="304"/>
        <v>0</v>
      </c>
      <c r="AJ111" s="47">
        <f t="shared" si="305"/>
        <v>0</v>
      </c>
      <c r="AK111" s="47">
        <f t="shared" si="306"/>
        <v>0</v>
      </c>
      <c r="AL111" s="48">
        <f t="shared" si="307"/>
        <v>0</v>
      </c>
      <c r="AM111" s="47">
        <f t="shared" ref="AM111:AM174" si="351">IF($R111=1,$P111,0)</f>
        <v>0</v>
      </c>
      <c r="AN111" s="47">
        <f t="shared" ref="AN111:AN174" si="352">IF($R111=1,$O111,0)</f>
        <v>0</v>
      </c>
      <c r="AO111" s="46">
        <f t="shared" si="308"/>
        <v>0</v>
      </c>
      <c r="AP111" s="47">
        <f t="shared" si="309"/>
        <v>0</v>
      </c>
      <c r="AQ111" s="47">
        <f t="shared" si="310"/>
        <v>0</v>
      </c>
      <c r="AR111" s="47">
        <f t="shared" si="311"/>
        <v>0</v>
      </c>
      <c r="AS111" s="47">
        <f t="shared" si="312"/>
        <v>0</v>
      </c>
      <c r="AT111" s="47">
        <f t="shared" si="313"/>
        <v>0</v>
      </c>
      <c r="AU111" s="47">
        <f t="shared" si="314"/>
        <v>0</v>
      </c>
      <c r="AV111" s="47">
        <f t="shared" si="315"/>
        <v>0</v>
      </c>
      <c r="AW111" s="47">
        <f t="shared" si="316"/>
        <v>0</v>
      </c>
      <c r="AX111" s="47">
        <f t="shared" si="317"/>
        <v>0</v>
      </c>
      <c r="AY111" s="47">
        <f t="shared" si="318"/>
        <v>0</v>
      </c>
      <c r="AZ111" s="47">
        <f t="shared" si="319"/>
        <v>0</v>
      </c>
      <c r="BA111" s="47">
        <f t="shared" si="320"/>
        <v>0</v>
      </c>
      <c r="BB111" s="47">
        <f t="shared" si="321"/>
        <v>0</v>
      </c>
      <c r="BC111" s="47">
        <f t="shared" si="322"/>
        <v>0</v>
      </c>
      <c r="BD111" s="47">
        <f t="shared" si="323"/>
        <v>0</v>
      </c>
      <c r="BE111" s="47">
        <f t="shared" si="324"/>
        <v>0</v>
      </c>
      <c r="BF111" s="47">
        <f t="shared" si="325"/>
        <v>0</v>
      </c>
      <c r="BG111" s="48">
        <f t="shared" si="326"/>
        <v>0</v>
      </c>
      <c r="BH111" s="47">
        <f t="shared" ref="BH111:BH174" si="353">IF($R111=2,$P111,0)</f>
        <v>0</v>
      </c>
      <c r="BI111" s="47">
        <f t="shared" ref="BI111:BI174" si="354">IF($R111=2,$O111,0)</f>
        <v>0</v>
      </c>
      <c r="BJ111" s="46">
        <f t="shared" si="327"/>
        <v>0</v>
      </c>
      <c r="BK111" s="47">
        <f t="shared" si="328"/>
        <v>0</v>
      </c>
      <c r="BL111" s="47">
        <f t="shared" si="329"/>
        <v>0</v>
      </c>
      <c r="BM111" s="47">
        <f t="shared" si="330"/>
        <v>0</v>
      </c>
      <c r="BN111" s="47">
        <f t="shared" si="331"/>
        <v>0</v>
      </c>
      <c r="BO111" s="47">
        <f t="shared" si="332"/>
        <v>0</v>
      </c>
      <c r="BP111" s="47">
        <f t="shared" si="333"/>
        <v>0</v>
      </c>
      <c r="BQ111" s="47">
        <f t="shared" si="334"/>
        <v>0</v>
      </c>
      <c r="BR111" s="47">
        <f t="shared" si="335"/>
        <v>0</v>
      </c>
      <c r="BS111" s="47">
        <f t="shared" si="336"/>
        <v>0</v>
      </c>
      <c r="BT111" s="47">
        <f t="shared" si="337"/>
        <v>0</v>
      </c>
      <c r="BU111" s="47">
        <f t="shared" si="338"/>
        <v>0</v>
      </c>
      <c r="BV111" s="47">
        <f t="shared" si="339"/>
        <v>0</v>
      </c>
      <c r="BW111" s="47">
        <f t="shared" si="340"/>
        <v>0</v>
      </c>
      <c r="BX111" s="47">
        <f t="shared" si="341"/>
        <v>0</v>
      </c>
      <c r="BY111" s="47">
        <f t="shared" si="342"/>
        <v>0</v>
      </c>
      <c r="BZ111" s="47">
        <f t="shared" si="343"/>
        <v>0</v>
      </c>
      <c r="CA111" s="47">
        <f t="shared" si="344"/>
        <v>0</v>
      </c>
      <c r="CB111" s="47">
        <f t="shared" si="345"/>
        <v>0</v>
      </c>
      <c r="CC111" s="48">
        <f t="shared" si="346"/>
        <v>0</v>
      </c>
      <c r="CD111" s="47">
        <f t="shared" ref="CD111:CD174" si="355">IF($R111=3,$P111,0)</f>
        <v>0</v>
      </c>
      <c r="CE111" s="47">
        <f t="shared" ref="CE111:CE174" si="356">IF($R111=3,$O111,0)</f>
        <v>0</v>
      </c>
      <c r="CF111" s="46">
        <f t="shared" ref="CF111:CF174" si="357">IF(AND($H111="AcS",$R111=4),$Q111,0)</f>
        <v>0</v>
      </c>
      <c r="CG111" s="47">
        <f t="shared" ref="CG111:CG174" si="358">IF(AND($H111="SoT",$R111=4),$Q111,0)</f>
        <v>0</v>
      </c>
      <c r="CH111" s="47">
        <f t="shared" ref="CH111:CH174" si="359">IF(AND($H111="PuB",$R111=4),$Q111,0)</f>
        <v>0</v>
      </c>
      <c r="CI111" s="47">
        <f t="shared" ref="CI111:CI174" si="360">IF(AND($H111="FrR",$R111=4),$Q111,0)</f>
        <v>0</v>
      </c>
      <c r="CJ111" s="47">
        <f t="shared" ref="CJ111:CJ174" si="361">IF(AND($H111="Ass",$R111=4),$Q111,0)</f>
        <v>0</v>
      </c>
      <c r="CK111" s="47">
        <f t="shared" ref="CK111:CK174" si="362">IF(AND($H111="Int",$R111=4),$Q111,0)</f>
        <v>0</v>
      </c>
      <c r="CL111" s="47">
        <f t="shared" ref="CL111:CL174" si="363">IF(AND($H111="PeC",$R111=4),$Q111,0)</f>
        <v>0</v>
      </c>
      <c r="CM111" s="47">
        <f t="shared" ref="CM111:CM174" si="364">IF(AND($H111="FrB",$R111=4),$Q111,0)</f>
        <v>0</v>
      </c>
      <c r="CN111" s="47">
        <f t="shared" ref="CN111:CN174" si="365">IF(AND($H111="Fou",$R111=4),$Q111,0)</f>
        <v>0</v>
      </c>
      <c r="CO111" s="47">
        <f t="shared" ref="CO111:CO174" si="366">IF(AND($H111="Liv",$R111=4),$Q111,0)</f>
        <v>0</v>
      </c>
      <c r="CP111" s="47">
        <f t="shared" ref="CP111:CP174" si="367">IF(AND($H111="FCJ",$R111=4),$Q111,0)</f>
        <v>0</v>
      </c>
      <c r="CQ111" s="47">
        <f t="shared" ref="CQ111:CQ174" si="368">IF(AND($H111="FGA",$R111=4),$Q111,0)</f>
        <v>0</v>
      </c>
      <c r="CR111" s="47">
        <f t="shared" ref="CR111:CR174" si="369">IF(AND($H111="LoyC",$R111=4),$Q111,0)</f>
        <v>0</v>
      </c>
      <c r="CS111" s="47">
        <f t="shared" ref="CS111:CS174" si="370">IF(AND($H111="EnR",$R111=4),$Q111,0)</f>
        <v>0</v>
      </c>
      <c r="CT111" s="47">
        <f t="shared" ref="CT111:CT174" si="371">IF(AND($H111="ImF",$R111=4),$Q111,0)</f>
        <v>0</v>
      </c>
      <c r="CU111" s="47">
        <f t="shared" ref="CU111:CU174" si="372">IF(AND($H111="SeP",$R111=4),$Q111,0)</f>
        <v>0</v>
      </c>
      <c r="CV111" s="47">
        <f t="shared" ref="CV111:CV174" si="373">IF(AND($H111="FrV",$R111=4),$Q111,0)</f>
        <v>0</v>
      </c>
      <c r="CW111" s="47">
        <f t="shared" ref="CW111:CW174" si="374">IF(AND($H111="LTM",$R111=4),$Q111,0)</f>
        <v>0</v>
      </c>
      <c r="CX111" s="47">
        <f t="shared" ref="CX111:CX174" si="375">IF(AND($H111="FCF",$R111=4),$Q111,0)</f>
        <v>0</v>
      </c>
      <c r="CY111" s="48">
        <f t="shared" ref="CY111:CY174" si="376">IF(AND($H111="AuD",$R111=4),$Q111,0)</f>
        <v>0</v>
      </c>
      <c r="CZ111" s="47">
        <f t="shared" ref="CZ111:CZ174" si="377">IF($R111=4,$P111,0)</f>
        <v>0</v>
      </c>
      <c r="DA111" s="47">
        <f t="shared" ref="DA111:DA174" si="378">IF($R111=4,$O111,0)</f>
        <v>0</v>
      </c>
      <c r="DB111" s="46">
        <f t="shared" ref="DB111:DB174" si="379">IF(AND($H111="AcS",$R111=5),$Q111,0)</f>
        <v>0</v>
      </c>
      <c r="DC111" s="47">
        <f t="shared" ref="DC111:DC174" si="380">IF(AND($H111="SoT",$R111=5),$Q111,0)</f>
        <v>0</v>
      </c>
      <c r="DD111" s="47">
        <f t="shared" ref="DD111:DD174" si="381">IF(AND($H111="PuB",$R111=5),$Q111,0)</f>
        <v>0</v>
      </c>
      <c r="DE111" s="47">
        <f t="shared" ref="DE111:DE174" si="382">IF(AND($H111="FrR",$R111=5),$Q111,0)</f>
        <v>0</v>
      </c>
      <c r="DF111" s="47">
        <f t="shared" ref="DF111:DF174" si="383">IF(AND($H111="Ass",$R111=5),$Q111,0)</f>
        <v>0</v>
      </c>
      <c r="DG111" s="47">
        <f t="shared" ref="DG111:DG174" si="384">IF(AND($H111="Int",$R111=5),$Q111,0)</f>
        <v>0</v>
      </c>
      <c r="DH111" s="47">
        <f t="shared" ref="DH111:DH174" si="385">IF(AND($H111="PeC",$R111=5),$Q111,0)</f>
        <v>0</v>
      </c>
      <c r="DI111" s="47">
        <f t="shared" ref="DI111:DI174" si="386">IF(AND($H111="FrB",$R111=5),$Q111,0)</f>
        <v>0</v>
      </c>
      <c r="DJ111" s="47">
        <f t="shared" ref="DJ111:DJ174" si="387">IF(AND($H111="Fou",$R111=5),$Q111,0)</f>
        <v>0</v>
      </c>
      <c r="DK111" s="47">
        <f t="shared" ref="DK111:DK174" si="388">IF(AND($H111="Liv",$R111=5),$Q111,0)</f>
        <v>0</v>
      </c>
      <c r="DL111" s="47">
        <f t="shared" ref="DL111:DL174" si="389">IF(AND($H111="FCJ",$R111=5),$Q111,0)</f>
        <v>0</v>
      </c>
      <c r="DM111" s="47">
        <f t="shared" ref="DM111:DM174" si="390">IF(AND($H111="FGA",$R111=5),$Q111,0)</f>
        <v>0</v>
      </c>
      <c r="DN111" s="47">
        <f t="shared" ref="DN111:DN174" si="391">IF(AND($H111="LoyC",$R111=5),$Q111,0)</f>
        <v>0</v>
      </c>
      <c r="DO111" s="47">
        <f t="shared" ref="DO111:DO174" si="392">IF(AND($H111="EnR",$R111=5),$Q111,0)</f>
        <v>0</v>
      </c>
      <c r="DP111" s="47">
        <f t="shared" ref="DP111:DP174" si="393">IF(AND($H111="ImF",$R111=5),$Q111,0)</f>
        <v>0</v>
      </c>
      <c r="DQ111" s="47">
        <f t="shared" ref="DQ111:DQ174" si="394">IF(AND($H111="SeP",$R111=5),$Q111,0)</f>
        <v>0</v>
      </c>
      <c r="DR111" s="47">
        <f t="shared" ref="DR111:DR174" si="395">IF(AND($H111="FrV",$R111=5),$Q111,0)</f>
        <v>0</v>
      </c>
      <c r="DS111" s="47">
        <f t="shared" ref="DS111:DS174" si="396">IF(AND($H111="LTM",$R111=5),$Q111,0)</f>
        <v>0</v>
      </c>
      <c r="DT111" s="47">
        <f t="shared" ref="DT111:DT174" si="397">IF(AND($H111="FCF",$R111=5),$Q111,0)</f>
        <v>0</v>
      </c>
      <c r="DU111" s="48">
        <f t="shared" ref="DU111:DU174" si="398">IF(AND($H111="AuD",$R111=5),$Q111,0)</f>
        <v>0</v>
      </c>
      <c r="DV111" s="47">
        <f t="shared" ref="DV111:DV174" si="399">IF($R111=5,$P111,0)</f>
        <v>0</v>
      </c>
      <c r="DW111" s="47">
        <f t="shared" ref="DW111:DW174" si="400">IF($R111=5,$O111,0)</f>
        <v>0</v>
      </c>
      <c r="DX111" s="46">
        <f t="shared" ref="DX111:DX174" si="401">IF(AND($H111="AcS",$R111=6),$Q111,0)</f>
        <v>0</v>
      </c>
      <c r="DY111" s="47">
        <f t="shared" ref="DY111:DY174" si="402">IF(AND($H111="SoT",$R111=6),$Q111,0)</f>
        <v>0</v>
      </c>
      <c r="DZ111" s="47">
        <f t="shared" ref="DZ111:DZ174" si="403">IF(AND($H111="PuB",$R111=6),$Q111,0)</f>
        <v>0</v>
      </c>
      <c r="EA111" s="47">
        <f t="shared" ref="EA111:EA174" si="404">IF(AND($H111="FrR",$R111=6),$Q111,0)</f>
        <v>0</v>
      </c>
      <c r="EB111" s="47">
        <f t="shared" ref="EB111:EB174" si="405">IF(AND($H111="Ass",$R111=6),$Q111,0)</f>
        <v>0</v>
      </c>
      <c r="EC111" s="47">
        <f t="shared" ref="EC111:EC174" si="406">IF(AND($H111="Int",$R111=6),$Q111,0)</f>
        <v>0</v>
      </c>
      <c r="ED111" s="47">
        <f t="shared" ref="ED111:ED174" si="407">IF(AND($H111="PeC",$R111=6),$Q111,0)</f>
        <v>0</v>
      </c>
      <c r="EE111" s="47">
        <f t="shared" ref="EE111:EE174" si="408">IF(AND($H111="FrB",$R111=6),$Q111,0)</f>
        <v>0</v>
      </c>
      <c r="EF111" s="47">
        <f t="shared" ref="EF111:EF174" si="409">IF(AND($H111="Fou",$R111=6),$Q111,0)</f>
        <v>0</v>
      </c>
      <c r="EG111" s="47">
        <f t="shared" ref="EG111:EG174" si="410">IF(AND($H111="Liv",$R111=6),$Q111,0)</f>
        <v>0</v>
      </c>
      <c r="EH111" s="47">
        <f t="shared" ref="EH111:EH174" si="411">IF(AND($H111="FCJ",$R111=6),$Q111,0)</f>
        <v>0</v>
      </c>
      <c r="EI111" s="47">
        <f t="shared" ref="EI111:EI174" si="412">IF(AND($H111="FGA",$R111=6),$Q111,0)</f>
        <v>0</v>
      </c>
      <c r="EJ111" s="47">
        <f t="shared" ref="EJ111:EJ174" si="413">IF(AND($H111="LoyC",$R111=6),$Q111,0)</f>
        <v>0</v>
      </c>
      <c r="EK111" s="47">
        <f t="shared" ref="EK111:EK174" si="414">IF(AND($H111="EnR",$R111=6),$Q111,0)</f>
        <v>0</v>
      </c>
      <c r="EL111" s="47">
        <f t="shared" ref="EL111:EL174" si="415">IF(AND($H111="ImF",$R111=6),$Q111,0)</f>
        <v>0</v>
      </c>
      <c r="EM111" s="47">
        <f t="shared" ref="EM111:EM174" si="416">IF(AND($H111="SeP",$R111=6),$Q111,0)</f>
        <v>0</v>
      </c>
      <c r="EN111" s="47">
        <f t="shared" ref="EN111:EN174" si="417">IF(AND($H111="FrV",$R111=6),$Q111,0)</f>
        <v>0</v>
      </c>
      <c r="EO111" s="47">
        <f t="shared" ref="EO111:EO174" si="418">IF(AND($H111="LTM",$R111=6),$Q111,0)</f>
        <v>0</v>
      </c>
      <c r="EP111" s="47">
        <f t="shared" ref="EP111:EP174" si="419">IF(AND($H111="FCF",$R111=6),$Q111,0)</f>
        <v>0</v>
      </c>
      <c r="EQ111" s="48">
        <f t="shared" ref="EQ111:EQ174" si="420">IF(AND($H111="AuD",$R111=6),$Q111,0)</f>
        <v>0</v>
      </c>
      <c r="ER111" s="47">
        <f t="shared" ref="ER111:ER174" si="421">IF($R111=6,$P111,0)</f>
        <v>0</v>
      </c>
      <c r="ES111" s="47">
        <f t="shared" ref="ES111:ES174" si="422">IF($R111=6,$O111,0)</f>
        <v>0</v>
      </c>
      <c r="ET111" s="46">
        <f t="shared" ref="ET111:ET174" si="423">IF(AND($H111="AcS",$R111=7),$Q111,0)</f>
        <v>0</v>
      </c>
      <c r="EU111" s="47">
        <f t="shared" ref="EU111:EU174" si="424">IF(AND($H111="SoT",$R111=7),$Q111,0)</f>
        <v>0</v>
      </c>
      <c r="EV111" s="47">
        <f t="shared" ref="EV111:EV174" si="425">IF(AND($H111="PuB",$R111=7),$Q111,0)</f>
        <v>0</v>
      </c>
      <c r="EW111" s="47">
        <f t="shared" ref="EW111:EW174" si="426">IF(AND($H111="FrR",$R111=7),$Q111,0)</f>
        <v>0</v>
      </c>
      <c r="EX111" s="47">
        <f t="shared" ref="EX111:EX174" si="427">IF(AND($H111="Ass",$R111=7),$Q111,0)</f>
        <v>0</v>
      </c>
      <c r="EY111" s="47">
        <f t="shared" ref="EY111:EY174" si="428">IF(AND($H111="Int",$R111=7),$Q111,0)</f>
        <v>0</v>
      </c>
      <c r="EZ111" s="47">
        <f t="shared" ref="EZ111:EZ174" si="429">IF(AND($H111="PeC",$R111=7),$Q111,0)</f>
        <v>0</v>
      </c>
      <c r="FA111" s="47">
        <f t="shared" ref="FA111:FA174" si="430">IF(AND($H111="FrB",$R111=7),$Q111,0)</f>
        <v>0</v>
      </c>
      <c r="FB111" s="47">
        <f t="shared" ref="FB111:FB174" si="431">IF(AND($H111="Fou",$R111=7),$Q111,0)</f>
        <v>0</v>
      </c>
      <c r="FC111" s="47">
        <f t="shared" ref="FC111:FC174" si="432">IF(AND($H111="Liv",$R111=7),$Q111,0)</f>
        <v>0</v>
      </c>
      <c r="FD111" s="47">
        <f t="shared" ref="FD111:FD174" si="433">IF(AND($H111="FCJ",$R111=7),$Q111,0)</f>
        <v>0</v>
      </c>
      <c r="FE111" s="47">
        <f t="shared" ref="FE111:FE174" si="434">IF(AND($H111="FGA",$R111=7),$Q111,0)</f>
        <v>0</v>
      </c>
      <c r="FF111" s="47">
        <f t="shared" ref="FF111:FF174" si="435">IF(AND($H111="LoyC",$R111=7),$Q111,0)</f>
        <v>0</v>
      </c>
      <c r="FG111" s="47">
        <f t="shared" ref="FG111:FG174" si="436">IF(AND($H111="EnR",$R111=7),$Q111,0)</f>
        <v>0</v>
      </c>
      <c r="FH111" s="47">
        <f t="shared" ref="FH111:FH174" si="437">IF(AND($H111="ImF",$R111=7),$Q111,0)</f>
        <v>0</v>
      </c>
      <c r="FI111" s="47">
        <f t="shared" ref="FI111:FI174" si="438">IF(AND($H111="SeP",$R111=7),$Q111,0)</f>
        <v>0</v>
      </c>
      <c r="FJ111" s="47">
        <f t="shared" ref="FJ111:FJ174" si="439">IF(AND($H111="FrV",$R111=7),$Q111,0)</f>
        <v>0</v>
      </c>
      <c r="FK111" s="47">
        <f t="shared" ref="FK111:FK174" si="440">IF(AND($H111="LTM",$R111=7),$Q111,0)</f>
        <v>0</v>
      </c>
      <c r="FL111" s="47">
        <f t="shared" ref="FL111:FL174" si="441">IF(AND($H111="FCF",$R111=7),$Q111,0)</f>
        <v>0</v>
      </c>
      <c r="FM111" s="48">
        <f t="shared" ref="FM111:FM174" si="442">IF(AND($H111="AuD",$R111=7),$Q111,0)</f>
        <v>0</v>
      </c>
      <c r="FN111" s="47">
        <f t="shared" ref="FN111:FN174" si="443">IF($R111=7,$P111,0)</f>
        <v>0</v>
      </c>
      <c r="FO111" s="47">
        <f t="shared" ref="FO111:FO174" si="444">IF($R111=7,$O111,0)</f>
        <v>0</v>
      </c>
      <c r="FP111" s="46">
        <f t="shared" ref="FP111:FP174" si="445">IF(AND($H111="AcS",$R111=8),$Q111,0)</f>
        <v>0</v>
      </c>
      <c r="FQ111" s="47">
        <f t="shared" ref="FQ111:FQ174" si="446">IF(AND($H111="SoT",$R111=8),$Q111,0)</f>
        <v>0</v>
      </c>
      <c r="FR111" s="47">
        <f t="shared" ref="FR111:FR174" si="447">IF(AND($H111="PuB",$R111=8),$Q111,0)</f>
        <v>0</v>
      </c>
      <c r="FS111" s="47">
        <f t="shared" ref="FS111:FS174" si="448">IF(AND($H111="FrR",$R111=8),$Q111,0)</f>
        <v>0</v>
      </c>
      <c r="FT111" s="47">
        <f t="shared" ref="FT111:FT174" si="449">IF(AND($H111="Ass",$R111=8),$Q111,0)</f>
        <v>0</v>
      </c>
      <c r="FU111" s="47">
        <f t="shared" ref="FU111:FU174" si="450">IF(AND($H111="Int",$R111=8),$Q111,0)</f>
        <v>0</v>
      </c>
      <c r="FV111" s="47">
        <f t="shared" ref="FV111:FV174" si="451">IF(AND($H111="PeC",$R111=8),$Q111,0)</f>
        <v>0</v>
      </c>
      <c r="FW111" s="47">
        <f t="shared" ref="FW111:FW174" si="452">IF(AND($H111="FrB",$R111=8),$Q111,0)</f>
        <v>0</v>
      </c>
      <c r="FX111" s="47">
        <f t="shared" ref="FX111:FX174" si="453">IF(AND($H111="Fou",$R111=8),$Q111,0)</f>
        <v>0</v>
      </c>
      <c r="FY111" s="47">
        <f t="shared" ref="FY111:FY174" si="454">IF(AND($H111="Liv",$R111=8),$Q111,0)</f>
        <v>0</v>
      </c>
      <c r="FZ111" s="47">
        <f t="shared" ref="FZ111:FZ174" si="455">IF(AND($H111="FCJ",$R111=8),$Q111,0)</f>
        <v>0</v>
      </c>
      <c r="GA111" s="47">
        <f t="shared" ref="GA111:GA174" si="456">IF(AND($H111="FGA",$R111=8),$Q111,0)</f>
        <v>0</v>
      </c>
      <c r="GB111" s="47">
        <f t="shared" ref="GB111:GB174" si="457">IF(AND($H111="LoyC",$R111=8),$Q111,0)</f>
        <v>0</v>
      </c>
      <c r="GC111" s="47">
        <f t="shared" ref="GC111:GC174" si="458">IF(AND($H111="EnR",$R111=8),$Q111,0)</f>
        <v>0</v>
      </c>
      <c r="GD111" s="47">
        <f t="shared" ref="GD111:GD174" si="459">IF(AND($H111="ImF",$R111=8),$Q111,0)</f>
        <v>0</v>
      </c>
      <c r="GE111" s="47">
        <f t="shared" ref="GE111:GE174" si="460">IF(AND($H111="SeP",$R111=8),$Q111,0)</f>
        <v>0</v>
      </c>
      <c r="GF111" s="47">
        <f t="shared" ref="GF111:GF174" si="461">IF(AND($H111="FrV",$R111=8),$Q111,0)</f>
        <v>0</v>
      </c>
      <c r="GG111" s="47">
        <f t="shared" ref="GG111:GG174" si="462">IF(AND($H111="LTM",$R111=8),$Q111,0)</f>
        <v>0</v>
      </c>
      <c r="GH111" s="47">
        <f t="shared" ref="GH111:GH174" si="463">IF(AND($H111="FCF",$R111=8),$Q111,0)</f>
        <v>0</v>
      </c>
      <c r="GI111" s="48">
        <f t="shared" ref="GI111:GI174" si="464">IF(AND($H111="AuD",$R111=8),$Q111,0)</f>
        <v>0</v>
      </c>
      <c r="GJ111" s="47">
        <f t="shared" ref="GJ111:GJ174" si="465">IF($R111=8,$P111,0)</f>
        <v>0</v>
      </c>
      <c r="GK111" s="47">
        <f t="shared" ref="GK111:GK174" si="466">IF($R111=8,$O111,0)</f>
        <v>0</v>
      </c>
      <c r="GL111" s="46">
        <f t="shared" ref="GL111:GL174" si="467">IF(AND($H111="AcS",$R111=9),$Q111,0)</f>
        <v>0</v>
      </c>
      <c r="GM111" s="47">
        <f t="shared" ref="GM111:GM174" si="468">IF(AND($H111="SoT",$R111=9),$Q111,0)</f>
        <v>0</v>
      </c>
      <c r="GN111" s="47">
        <f t="shared" ref="GN111:GN174" si="469">IF(AND($H111="PuB",$R111=9),$Q111,0)</f>
        <v>0</v>
      </c>
      <c r="GO111" s="47">
        <f t="shared" ref="GO111:GO174" si="470">IF(AND($H111="FrR",$R111=9),$Q111,0)</f>
        <v>0</v>
      </c>
      <c r="GP111" s="47">
        <f t="shared" ref="GP111:GP174" si="471">IF(AND($H111="Ass",$R111=9),$Q111,0)</f>
        <v>0</v>
      </c>
      <c r="GQ111" s="47">
        <f t="shared" ref="GQ111:GQ174" si="472">IF(AND($H111="Int",$R111=9),$Q111,0)</f>
        <v>0</v>
      </c>
      <c r="GR111" s="47">
        <f t="shared" ref="GR111:GR174" si="473">IF(AND($H111="PeC",$R111=9),$Q111,0)</f>
        <v>0</v>
      </c>
      <c r="GS111" s="47">
        <f t="shared" ref="GS111:GS174" si="474">IF(AND($H111="FrB",$R111=9),$Q111,0)</f>
        <v>0</v>
      </c>
      <c r="GT111" s="47">
        <f t="shared" ref="GT111:GT174" si="475">IF(AND($H111="Fou",$R111=9),$Q111,0)</f>
        <v>0</v>
      </c>
      <c r="GU111" s="47">
        <f t="shared" ref="GU111:GU174" si="476">IF(AND($H111="Liv",$R111=9),$Q111,0)</f>
        <v>0</v>
      </c>
      <c r="GV111" s="47">
        <f t="shared" ref="GV111:GV174" si="477">IF(AND($H111="FCJ",$R111=9),$Q111,0)</f>
        <v>0</v>
      </c>
      <c r="GW111" s="47">
        <f t="shared" ref="GW111:GW174" si="478">IF(AND($H111="FGA",$R111=9),$Q111,0)</f>
        <v>0</v>
      </c>
      <c r="GX111" s="47">
        <f t="shared" ref="GX111:GX174" si="479">IF(AND($H111="LoyC",$R111=9),$Q111,0)</f>
        <v>0</v>
      </c>
      <c r="GY111" s="47">
        <f t="shared" ref="GY111:GY174" si="480">IF(AND($H111="EnR",$R111=9),$Q111,0)</f>
        <v>0</v>
      </c>
      <c r="GZ111" s="47">
        <f t="shared" ref="GZ111:GZ174" si="481">IF(AND($H111="ImF",$R111=9),$Q111,0)</f>
        <v>0</v>
      </c>
      <c r="HA111" s="47">
        <f t="shared" ref="HA111:HA174" si="482">IF(AND($H111="SeP",$R111=9),$Q111,0)</f>
        <v>0</v>
      </c>
      <c r="HB111" s="47">
        <f t="shared" ref="HB111:HB174" si="483">IF(AND($H111="FrV",$R111=9),$Q111,0)</f>
        <v>0</v>
      </c>
      <c r="HC111" s="47">
        <f t="shared" ref="HC111:HC174" si="484">IF(AND($H111="LTM",$R111=9),$Q111,0)</f>
        <v>0</v>
      </c>
      <c r="HD111" s="47">
        <f t="shared" ref="HD111:HD174" si="485">IF(AND($H111="FCF",$R111=9),$Q111,0)</f>
        <v>0</v>
      </c>
      <c r="HE111" s="48">
        <f t="shared" ref="HE111:HE174" si="486">IF(AND($H111="AuD",$R111=9),$Q111,0)</f>
        <v>0</v>
      </c>
      <c r="HF111" s="47">
        <f t="shared" ref="HF111:HF174" si="487">IF($R111=9,$P111,0)</f>
        <v>0</v>
      </c>
      <c r="HG111" s="47">
        <f t="shared" ref="HG111:HG174" si="488">IF($R111=9,$O111,0)</f>
        <v>0</v>
      </c>
      <c r="HH111" s="46">
        <f t="shared" ref="HH111:HH174" si="489">IF(AND($H111="AcS",$R111=10),$Q111,0)</f>
        <v>0</v>
      </c>
      <c r="HI111" s="47">
        <f t="shared" ref="HI111:HI174" si="490">IF(AND($H111="SoT",$R111=10),$Q111,0)</f>
        <v>0</v>
      </c>
      <c r="HJ111" s="47">
        <f t="shared" ref="HJ111:HJ174" si="491">IF(AND($H111="PuB",$R111=10),$Q111,0)</f>
        <v>0</v>
      </c>
      <c r="HK111" s="47">
        <f t="shared" ref="HK111:HK174" si="492">IF(AND($H111="FrR",$R111=10),$Q111,0)</f>
        <v>0</v>
      </c>
      <c r="HL111" s="47">
        <f t="shared" ref="HL111:HL174" si="493">IF(AND($H111="Ass",$R111=10),$Q111,0)</f>
        <v>0</v>
      </c>
      <c r="HM111" s="47">
        <f t="shared" ref="HM111:HM174" si="494">IF(AND($H111="Int",$R111=10),$Q111,0)</f>
        <v>0</v>
      </c>
      <c r="HN111" s="47">
        <f t="shared" ref="HN111:HN174" si="495">IF(AND($H111="PeC",$R111=10),$Q111,0)</f>
        <v>0</v>
      </c>
      <c r="HO111" s="47">
        <f t="shared" ref="HO111:HO174" si="496">IF(AND($H111="FrB",$R111=10),$Q111,0)</f>
        <v>0</v>
      </c>
      <c r="HP111" s="47">
        <f t="shared" ref="HP111:HP174" si="497">IF(AND($H111="Fou",$R111=10),$Q111,0)</f>
        <v>0</v>
      </c>
      <c r="HQ111" s="47">
        <f t="shared" ref="HQ111:HQ174" si="498">IF(AND($H111="Liv",$R111=10),$Q111,0)</f>
        <v>0</v>
      </c>
      <c r="HR111" s="47">
        <f t="shared" ref="HR111:HR174" si="499">IF(AND($H111="FCJ",$R111=10),$Q111,0)</f>
        <v>0</v>
      </c>
      <c r="HS111" s="47">
        <f t="shared" ref="HS111:HS174" si="500">IF(AND($H111="FGA",$R111=10),$Q111,0)</f>
        <v>0</v>
      </c>
      <c r="HT111" s="47">
        <f t="shared" ref="HT111:HT174" si="501">IF(AND($H111="LoyC",$R111=10),$Q111,0)</f>
        <v>0</v>
      </c>
      <c r="HU111" s="47">
        <f t="shared" ref="HU111:HU174" si="502">IF(AND($H111="EnR",$R111=10),$Q111,0)</f>
        <v>0</v>
      </c>
      <c r="HV111" s="47">
        <f t="shared" ref="HV111:HV174" si="503">IF(AND($H111="ImF",$R111=10),$Q111,0)</f>
        <v>0</v>
      </c>
      <c r="HW111" s="47">
        <f t="shared" ref="HW111:HW174" si="504">IF(AND($H111="SeP",$R111=10),$Q111,0)</f>
        <v>0</v>
      </c>
      <c r="HX111" s="47">
        <f t="shared" ref="HX111:HX174" si="505">IF(AND($H111="FrV",$R111=10),$Q111,0)</f>
        <v>0</v>
      </c>
      <c r="HY111" s="47">
        <f t="shared" ref="HY111:HY174" si="506">IF(AND($H111="LTM",$R111=10),$Q111,0)</f>
        <v>0</v>
      </c>
      <c r="HZ111" s="47">
        <f t="shared" ref="HZ111:HZ174" si="507">IF(AND($H111="FCF",$R111=10),$Q111,0)</f>
        <v>0</v>
      </c>
      <c r="IA111" s="48">
        <f t="shared" ref="IA111:IA174" si="508">IF(AND($H111="AuD",$R111=10),$Q111,0)</f>
        <v>0</v>
      </c>
      <c r="IB111" s="47">
        <f t="shared" ref="IB111:IB174" si="509">IF($R111=10,$P111,0)</f>
        <v>0</v>
      </c>
      <c r="IC111" s="47">
        <f t="shared" ref="IC111:IC174" si="510">IF($R111=10,$O111,0)</f>
        <v>0</v>
      </c>
      <c r="ID111" s="46">
        <f t="shared" ref="ID111:ID174" si="511">IF(AND($H111="AcS",$R111=11),$Q111,0)</f>
        <v>0</v>
      </c>
      <c r="IE111" s="47">
        <f t="shared" ref="IE111:IE174" si="512">IF(AND($H111="SoT",$R111=11),$Q111,0)</f>
        <v>0</v>
      </c>
      <c r="IF111" s="47">
        <f t="shared" ref="IF111:IF174" si="513">IF(AND($H111="PuB",$R111=11),$Q111,0)</f>
        <v>0</v>
      </c>
      <c r="IG111" s="47">
        <f t="shared" ref="IG111:IG174" si="514">IF(AND($H111="FrR",$R111=11),$Q111,0)</f>
        <v>0</v>
      </c>
      <c r="IH111" s="47">
        <f t="shared" ref="IH111:IH174" si="515">IF(AND($H111="Ass",$R111=11),$Q111,0)</f>
        <v>0</v>
      </c>
      <c r="II111" s="47">
        <f t="shared" ref="II111:II174" si="516">IF(AND($H111="Int",$R111=11),$Q111,0)</f>
        <v>0</v>
      </c>
      <c r="IJ111" s="47">
        <f t="shared" ref="IJ111:IJ174" si="517">IF(AND($H111="PeC",$R111=11),$Q111,0)</f>
        <v>0</v>
      </c>
      <c r="IK111" s="47">
        <f t="shared" ref="IK111:IK174" si="518">IF(AND($H111="FrB",$R111=11),$Q111,0)</f>
        <v>0</v>
      </c>
      <c r="IL111" s="47">
        <f t="shared" ref="IL111:IL174" si="519">IF(AND($H111="Fou",$R111=11),$Q111,0)</f>
        <v>0</v>
      </c>
      <c r="IM111" s="47">
        <f t="shared" ref="IM111:IM174" si="520">IF(AND($H111="Liv",$R111=11),$Q111,0)</f>
        <v>0</v>
      </c>
      <c r="IN111" s="47">
        <f t="shared" ref="IN111:IN174" si="521">IF(AND($H111="FCJ",$R111=11),$Q111,0)</f>
        <v>0</v>
      </c>
      <c r="IO111" s="47">
        <f t="shared" ref="IO111:IO174" si="522">IF(AND($H111="FGA",$R111=11),$Q111,0)</f>
        <v>0</v>
      </c>
      <c r="IP111" s="47">
        <f t="shared" ref="IP111:IP174" si="523">IF(AND($H111="LoyC",$R111=11),$Q111,0)</f>
        <v>0</v>
      </c>
      <c r="IQ111" s="47">
        <f t="shared" ref="IQ111:IQ174" si="524">IF(AND($H111="EnR",$R111=11),$Q111,0)</f>
        <v>0</v>
      </c>
      <c r="IR111" s="47">
        <f t="shared" ref="IR111:IR174" si="525">IF(AND($H111="ImF",$R111=11),$Q111,0)</f>
        <v>0</v>
      </c>
      <c r="IS111" s="47">
        <f t="shared" ref="IS111:IS174" si="526">IF(AND($H111="SeP",$R111=11),$Q111,0)</f>
        <v>0</v>
      </c>
      <c r="IT111" s="47">
        <f t="shared" ref="IT111:IT174" si="527">IF(AND($H111="FrV",$R111=11),$Q111,0)</f>
        <v>0</v>
      </c>
      <c r="IU111" s="47">
        <f t="shared" ref="IU111:IU174" si="528">IF(AND($H111="LTM",$R111=11),$Q111,0)</f>
        <v>0</v>
      </c>
      <c r="IV111" s="47">
        <f t="shared" ref="IV111:IV174" si="529">IF(AND($H111="FCF",$R111=11),$Q111,0)</f>
        <v>0</v>
      </c>
      <c r="IW111" s="48">
        <f t="shared" ref="IW111:IW174" si="530">IF(AND($H111="AuD",$R111=11),$Q111,0)</f>
        <v>0</v>
      </c>
      <c r="IX111" s="47">
        <f t="shared" ref="IX111:IX174" si="531">IF($R111=11,$P111,0)</f>
        <v>0</v>
      </c>
      <c r="IY111" s="47">
        <f t="shared" ref="IY111:IY174" si="532">IF($R111=11,$O111,0)</f>
        <v>0</v>
      </c>
      <c r="IZ111" s="46">
        <f t="shared" ref="IZ111:IZ174" si="533">IF(AND($H111="AcS",$R111=12),$Q111,0)</f>
        <v>0</v>
      </c>
      <c r="JA111" s="47">
        <f t="shared" ref="JA111:JA174" si="534">IF(AND($H111="SoT",$R111=12),$Q111,0)</f>
        <v>0</v>
      </c>
      <c r="JB111" s="47">
        <f t="shared" ref="JB111:JB174" si="535">IF(AND($H111="PuB",$R111=12),$Q111,0)</f>
        <v>0</v>
      </c>
      <c r="JC111" s="47">
        <f t="shared" ref="JC111:JC174" si="536">IF(AND($H111="FrR",$R111=12),$Q111,0)</f>
        <v>0</v>
      </c>
      <c r="JD111" s="47">
        <f t="shared" ref="JD111:JD174" si="537">IF(AND($H111="Ass",$R111=12),$Q111,0)</f>
        <v>0</v>
      </c>
      <c r="JE111" s="47">
        <f t="shared" ref="JE111:JE174" si="538">IF(AND($H111="Int",$R111=12),$Q111,0)</f>
        <v>0</v>
      </c>
      <c r="JF111" s="47">
        <f t="shared" ref="JF111:JF174" si="539">IF(AND($H111="PeC",$R111=12),$Q111,0)</f>
        <v>0</v>
      </c>
      <c r="JG111" s="47">
        <f t="shared" ref="JG111:JG174" si="540">IF(AND($H111="FrB",$R111=12),$Q111,0)</f>
        <v>0</v>
      </c>
      <c r="JH111" s="47">
        <f t="shared" ref="JH111:JH174" si="541">IF(AND($H111="Fou",$R111=12),$Q111,0)</f>
        <v>0</v>
      </c>
      <c r="JI111" s="47">
        <f t="shared" ref="JI111:JI174" si="542">IF(AND($H111="Liv",$R111=12),$Q111,0)</f>
        <v>0</v>
      </c>
      <c r="JJ111" s="47">
        <f t="shared" ref="JJ111:JJ174" si="543">IF(AND($H111="FCJ",$R111=12),$Q111,0)</f>
        <v>0</v>
      </c>
      <c r="JK111" s="47">
        <f t="shared" ref="JK111:JK174" si="544">IF(AND($H111="FGA",$R111=12),$Q111,0)</f>
        <v>0</v>
      </c>
      <c r="JL111" s="47">
        <f t="shared" ref="JL111:JL174" si="545">IF(AND($H111="LoyC",$R111=12),$Q111,0)</f>
        <v>0</v>
      </c>
      <c r="JM111" s="47">
        <f t="shared" ref="JM111:JM174" si="546">IF(AND($H111="EnR",$R111=12),$Q111,0)</f>
        <v>0</v>
      </c>
      <c r="JN111" s="47">
        <f t="shared" ref="JN111:JN174" si="547">IF(AND($H111="ImF",$R111=12),$Q111,0)</f>
        <v>0</v>
      </c>
      <c r="JO111" s="47">
        <f t="shared" ref="JO111:JO174" si="548">IF(AND($H111="SeP",$R111=12),$Q111,0)</f>
        <v>0</v>
      </c>
      <c r="JP111" s="47">
        <f t="shared" ref="JP111:JP174" si="549">IF(AND($H111="FrV",$R111=12),$Q111,0)</f>
        <v>0</v>
      </c>
      <c r="JQ111" s="47">
        <f t="shared" ref="JQ111:JQ174" si="550">IF(AND($H111="LTM",$R111=12),$Q111,0)</f>
        <v>0</v>
      </c>
      <c r="JR111" s="47">
        <f t="shared" ref="JR111:JR174" si="551">IF(AND($H111="FCF",$R111=12),$Q111,0)</f>
        <v>0</v>
      </c>
      <c r="JS111" s="48">
        <f t="shared" ref="JS111:JS174" si="552">IF(AND($H111="AuD",$R111=12),$Q111,0)</f>
        <v>0</v>
      </c>
      <c r="JT111" s="46">
        <f t="shared" ref="JT111:JT174" si="553">IF($R111=12,$P111,0)</f>
        <v>0</v>
      </c>
      <c r="JU111" s="48">
        <f t="shared" ref="JU111:JU174" si="554">IF($R111=12,$O111,0)</f>
        <v>0</v>
      </c>
    </row>
    <row r="112" spans="1:281" x14ac:dyDescent="0.25">
      <c r="A112" s="152"/>
      <c r="B112" s="386"/>
      <c r="C112" s="377"/>
      <c r="D112" s="378"/>
      <c r="E112" s="378"/>
      <c r="F112" s="378"/>
      <c r="G112" s="379"/>
      <c r="H112" s="397"/>
      <c r="I112" s="397"/>
      <c r="J112" s="97"/>
      <c r="K112" s="122">
        <f t="shared" si="284"/>
        <v>0</v>
      </c>
      <c r="L112" s="313">
        <f t="shared" si="285"/>
        <v>0</v>
      </c>
      <c r="M112" s="46">
        <f t="shared" si="286"/>
        <v>0</v>
      </c>
      <c r="N112" s="90">
        <f t="shared" si="347"/>
        <v>0</v>
      </c>
      <c r="O112" s="90">
        <f t="shared" si="348"/>
        <v>0</v>
      </c>
      <c r="P112" s="90">
        <f t="shared" si="349"/>
        <v>0</v>
      </c>
      <c r="Q112" s="90">
        <f t="shared" si="350"/>
        <v>0</v>
      </c>
      <c r="R112" s="408">
        <f t="shared" si="287"/>
        <v>1</v>
      </c>
      <c r="S112" s="46">
        <f t="shared" si="288"/>
        <v>0</v>
      </c>
      <c r="T112" s="47">
        <f t="shared" si="289"/>
        <v>0</v>
      </c>
      <c r="U112" s="47">
        <f t="shared" si="290"/>
        <v>0</v>
      </c>
      <c r="V112" s="47">
        <f t="shared" si="291"/>
        <v>0</v>
      </c>
      <c r="W112" s="47">
        <f t="shared" si="292"/>
        <v>0</v>
      </c>
      <c r="X112" s="47">
        <f t="shared" si="293"/>
        <v>0</v>
      </c>
      <c r="Y112" s="47">
        <f t="shared" si="294"/>
        <v>0</v>
      </c>
      <c r="Z112" s="47">
        <f t="shared" si="295"/>
        <v>0</v>
      </c>
      <c r="AA112" s="47">
        <f t="shared" si="296"/>
        <v>0</v>
      </c>
      <c r="AB112" s="47">
        <f t="shared" si="297"/>
        <v>0</v>
      </c>
      <c r="AC112" s="47">
        <f t="shared" si="298"/>
        <v>0</v>
      </c>
      <c r="AD112" s="47">
        <f t="shared" si="299"/>
        <v>0</v>
      </c>
      <c r="AE112" s="47">
        <f t="shared" si="300"/>
        <v>0</v>
      </c>
      <c r="AF112" s="47">
        <f t="shared" si="301"/>
        <v>0</v>
      </c>
      <c r="AG112" s="47">
        <f t="shared" si="302"/>
        <v>0</v>
      </c>
      <c r="AH112" s="47">
        <f t="shared" si="303"/>
        <v>0</v>
      </c>
      <c r="AI112" s="47">
        <f t="shared" si="304"/>
        <v>0</v>
      </c>
      <c r="AJ112" s="47">
        <f t="shared" si="305"/>
        <v>0</v>
      </c>
      <c r="AK112" s="47">
        <f t="shared" si="306"/>
        <v>0</v>
      </c>
      <c r="AL112" s="48">
        <f t="shared" si="307"/>
        <v>0</v>
      </c>
      <c r="AM112" s="47">
        <f t="shared" si="351"/>
        <v>0</v>
      </c>
      <c r="AN112" s="47">
        <f t="shared" si="352"/>
        <v>0</v>
      </c>
      <c r="AO112" s="46">
        <f t="shared" si="308"/>
        <v>0</v>
      </c>
      <c r="AP112" s="47">
        <f t="shared" si="309"/>
        <v>0</v>
      </c>
      <c r="AQ112" s="47">
        <f t="shared" si="310"/>
        <v>0</v>
      </c>
      <c r="AR112" s="47">
        <f t="shared" si="311"/>
        <v>0</v>
      </c>
      <c r="AS112" s="47">
        <f t="shared" si="312"/>
        <v>0</v>
      </c>
      <c r="AT112" s="47">
        <f t="shared" si="313"/>
        <v>0</v>
      </c>
      <c r="AU112" s="47">
        <f t="shared" si="314"/>
        <v>0</v>
      </c>
      <c r="AV112" s="47">
        <f t="shared" si="315"/>
        <v>0</v>
      </c>
      <c r="AW112" s="47">
        <f t="shared" si="316"/>
        <v>0</v>
      </c>
      <c r="AX112" s="47">
        <f t="shared" si="317"/>
        <v>0</v>
      </c>
      <c r="AY112" s="47">
        <f t="shared" si="318"/>
        <v>0</v>
      </c>
      <c r="AZ112" s="47">
        <f t="shared" si="319"/>
        <v>0</v>
      </c>
      <c r="BA112" s="47">
        <f t="shared" si="320"/>
        <v>0</v>
      </c>
      <c r="BB112" s="47">
        <f t="shared" si="321"/>
        <v>0</v>
      </c>
      <c r="BC112" s="47">
        <f t="shared" si="322"/>
        <v>0</v>
      </c>
      <c r="BD112" s="47">
        <f t="shared" si="323"/>
        <v>0</v>
      </c>
      <c r="BE112" s="47">
        <f t="shared" si="324"/>
        <v>0</v>
      </c>
      <c r="BF112" s="47">
        <f t="shared" si="325"/>
        <v>0</v>
      </c>
      <c r="BG112" s="48">
        <f t="shared" si="326"/>
        <v>0</v>
      </c>
      <c r="BH112" s="47">
        <f t="shared" si="353"/>
        <v>0</v>
      </c>
      <c r="BI112" s="47">
        <f t="shared" si="354"/>
        <v>0</v>
      </c>
      <c r="BJ112" s="46">
        <f t="shared" si="327"/>
        <v>0</v>
      </c>
      <c r="BK112" s="47">
        <f t="shared" si="328"/>
        <v>0</v>
      </c>
      <c r="BL112" s="47">
        <f t="shared" si="329"/>
        <v>0</v>
      </c>
      <c r="BM112" s="47">
        <f t="shared" si="330"/>
        <v>0</v>
      </c>
      <c r="BN112" s="47">
        <f t="shared" si="331"/>
        <v>0</v>
      </c>
      <c r="BO112" s="47">
        <f t="shared" si="332"/>
        <v>0</v>
      </c>
      <c r="BP112" s="47">
        <f t="shared" si="333"/>
        <v>0</v>
      </c>
      <c r="BQ112" s="47">
        <f t="shared" si="334"/>
        <v>0</v>
      </c>
      <c r="BR112" s="47">
        <f t="shared" si="335"/>
        <v>0</v>
      </c>
      <c r="BS112" s="47">
        <f t="shared" si="336"/>
        <v>0</v>
      </c>
      <c r="BT112" s="47">
        <f t="shared" si="337"/>
        <v>0</v>
      </c>
      <c r="BU112" s="47">
        <f t="shared" si="338"/>
        <v>0</v>
      </c>
      <c r="BV112" s="47">
        <f t="shared" si="339"/>
        <v>0</v>
      </c>
      <c r="BW112" s="47">
        <f t="shared" si="340"/>
        <v>0</v>
      </c>
      <c r="BX112" s="47">
        <f t="shared" si="341"/>
        <v>0</v>
      </c>
      <c r="BY112" s="47">
        <f t="shared" si="342"/>
        <v>0</v>
      </c>
      <c r="BZ112" s="47">
        <f t="shared" si="343"/>
        <v>0</v>
      </c>
      <c r="CA112" s="47">
        <f t="shared" si="344"/>
        <v>0</v>
      </c>
      <c r="CB112" s="47">
        <f t="shared" si="345"/>
        <v>0</v>
      </c>
      <c r="CC112" s="48">
        <f t="shared" si="346"/>
        <v>0</v>
      </c>
      <c r="CD112" s="47">
        <f t="shared" si="355"/>
        <v>0</v>
      </c>
      <c r="CE112" s="47">
        <f t="shared" si="356"/>
        <v>0</v>
      </c>
      <c r="CF112" s="46">
        <f t="shared" si="357"/>
        <v>0</v>
      </c>
      <c r="CG112" s="47">
        <f t="shared" si="358"/>
        <v>0</v>
      </c>
      <c r="CH112" s="47">
        <f t="shared" si="359"/>
        <v>0</v>
      </c>
      <c r="CI112" s="47">
        <f t="shared" si="360"/>
        <v>0</v>
      </c>
      <c r="CJ112" s="47">
        <f t="shared" si="361"/>
        <v>0</v>
      </c>
      <c r="CK112" s="47">
        <f t="shared" si="362"/>
        <v>0</v>
      </c>
      <c r="CL112" s="47">
        <f t="shared" si="363"/>
        <v>0</v>
      </c>
      <c r="CM112" s="47">
        <f t="shared" si="364"/>
        <v>0</v>
      </c>
      <c r="CN112" s="47">
        <f t="shared" si="365"/>
        <v>0</v>
      </c>
      <c r="CO112" s="47">
        <f t="shared" si="366"/>
        <v>0</v>
      </c>
      <c r="CP112" s="47">
        <f t="shared" si="367"/>
        <v>0</v>
      </c>
      <c r="CQ112" s="47">
        <f t="shared" si="368"/>
        <v>0</v>
      </c>
      <c r="CR112" s="47">
        <f t="shared" si="369"/>
        <v>0</v>
      </c>
      <c r="CS112" s="47">
        <f t="shared" si="370"/>
        <v>0</v>
      </c>
      <c r="CT112" s="47">
        <f t="shared" si="371"/>
        <v>0</v>
      </c>
      <c r="CU112" s="47">
        <f t="shared" si="372"/>
        <v>0</v>
      </c>
      <c r="CV112" s="47">
        <f t="shared" si="373"/>
        <v>0</v>
      </c>
      <c r="CW112" s="47">
        <f t="shared" si="374"/>
        <v>0</v>
      </c>
      <c r="CX112" s="47">
        <f t="shared" si="375"/>
        <v>0</v>
      </c>
      <c r="CY112" s="48">
        <f t="shared" si="376"/>
        <v>0</v>
      </c>
      <c r="CZ112" s="47">
        <f t="shared" si="377"/>
        <v>0</v>
      </c>
      <c r="DA112" s="47">
        <f t="shared" si="378"/>
        <v>0</v>
      </c>
      <c r="DB112" s="46">
        <f t="shared" si="379"/>
        <v>0</v>
      </c>
      <c r="DC112" s="47">
        <f t="shared" si="380"/>
        <v>0</v>
      </c>
      <c r="DD112" s="47">
        <f t="shared" si="381"/>
        <v>0</v>
      </c>
      <c r="DE112" s="47">
        <f t="shared" si="382"/>
        <v>0</v>
      </c>
      <c r="DF112" s="47">
        <f t="shared" si="383"/>
        <v>0</v>
      </c>
      <c r="DG112" s="47">
        <f t="shared" si="384"/>
        <v>0</v>
      </c>
      <c r="DH112" s="47">
        <f t="shared" si="385"/>
        <v>0</v>
      </c>
      <c r="DI112" s="47">
        <f t="shared" si="386"/>
        <v>0</v>
      </c>
      <c r="DJ112" s="47">
        <f t="shared" si="387"/>
        <v>0</v>
      </c>
      <c r="DK112" s="47">
        <f t="shared" si="388"/>
        <v>0</v>
      </c>
      <c r="DL112" s="47">
        <f t="shared" si="389"/>
        <v>0</v>
      </c>
      <c r="DM112" s="47">
        <f t="shared" si="390"/>
        <v>0</v>
      </c>
      <c r="DN112" s="47">
        <f t="shared" si="391"/>
        <v>0</v>
      </c>
      <c r="DO112" s="47">
        <f t="shared" si="392"/>
        <v>0</v>
      </c>
      <c r="DP112" s="47">
        <f t="shared" si="393"/>
        <v>0</v>
      </c>
      <c r="DQ112" s="47">
        <f t="shared" si="394"/>
        <v>0</v>
      </c>
      <c r="DR112" s="47">
        <f t="shared" si="395"/>
        <v>0</v>
      </c>
      <c r="DS112" s="47">
        <f t="shared" si="396"/>
        <v>0</v>
      </c>
      <c r="DT112" s="47">
        <f t="shared" si="397"/>
        <v>0</v>
      </c>
      <c r="DU112" s="48">
        <f t="shared" si="398"/>
        <v>0</v>
      </c>
      <c r="DV112" s="47">
        <f t="shared" si="399"/>
        <v>0</v>
      </c>
      <c r="DW112" s="47">
        <f t="shared" si="400"/>
        <v>0</v>
      </c>
      <c r="DX112" s="46">
        <f t="shared" si="401"/>
        <v>0</v>
      </c>
      <c r="DY112" s="47">
        <f t="shared" si="402"/>
        <v>0</v>
      </c>
      <c r="DZ112" s="47">
        <f t="shared" si="403"/>
        <v>0</v>
      </c>
      <c r="EA112" s="47">
        <f t="shared" si="404"/>
        <v>0</v>
      </c>
      <c r="EB112" s="47">
        <f t="shared" si="405"/>
        <v>0</v>
      </c>
      <c r="EC112" s="47">
        <f t="shared" si="406"/>
        <v>0</v>
      </c>
      <c r="ED112" s="47">
        <f t="shared" si="407"/>
        <v>0</v>
      </c>
      <c r="EE112" s="47">
        <f t="shared" si="408"/>
        <v>0</v>
      </c>
      <c r="EF112" s="47">
        <f t="shared" si="409"/>
        <v>0</v>
      </c>
      <c r="EG112" s="47">
        <f t="shared" si="410"/>
        <v>0</v>
      </c>
      <c r="EH112" s="47">
        <f t="shared" si="411"/>
        <v>0</v>
      </c>
      <c r="EI112" s="47">
        <f t="shared" si="412"/>
        <v>0</v>
      </c>
      <c r="EJ112" s="47">
        <f t="shared" si="413"/>
        <v>0</v>
      </c>
      <c r="EK112" s="47">
        <f t="shared" si="414"/>
        <v>0</v>
      </c>
      <c r="EL112" s="47">
        <f t="shared" si="415"/>
        <v>0</v>
      </c>
      <c r="EM112" s="47">
        <f t="shared" si="416"/>
        <v>0</v>
      </c>
      <c r="EN112" s="47">
        <f t="shared" si="417"/>
        <v>0</v>
      </c>
      <c r="EO112" s="47">
        <f t="shared" si="418"/>
        <v>0</v>
      </c>
      <c r="EP112" s="47">
        <f t="shared" si="419"/>
        <v>0</v>
      </c>
      <c r="EQ112" s="48">
        <f t="shared" si="420"/>
        <v>0</v>
      </c>
      <c r="ER112" s="47">
        <f t="shared" si="421"/>
        <v>0</v>
      </c>
      <c r="ES112" s="47">
        <f t="shared" si="422"/>
        <v>0</v>
      </c>
      <c r="ET112" s="46">
        <f t="shared" si="423"/>
        <v>0</v>
      </c>
      <c r="EU112" s="47">
        <f t="shared" si="424"/>
        <v>0</v>
      </c>
      <c r="EV112" s="47">
        <f t="shared" si="425"/>
        <v>0</v>
      </c>
      <c r="EW112" s="47">
        <f t="shared" si="426"/>
        <v>0</v>
      </c>
      <c r="EX112" s="47">
        <f t="shared" si="427"/>
        <v>0</v>
      </c>
      <c r="EY112" s="47">
        <f t="shared" si="428"/>
        <v>0</v>
      </c>
      <c r="EZ112" s="47">
        <f t="shared" si="429"/>
        <v>0</v>
      </c>
      <c r="FA112" s="47">
        <f t="shared" si="430"/>
        <v>0</v>
      </c>
      <c r="FB112" s="47">
        <f t="shared" si="431"/>
        <v>0</v>
      </c>
      <c r="FC112" s="47">
        <f t="shared" si="432"/>
        <v>0</v>
      </c>
      <c r="FD112" s="47">
        <f t="shared" si="433"/>
        <v>0</v>
      </c>
      <c r="FE112" s="47">
        <f t="shared" si="434"/>
        <v>0</v>
      </c>
      <c r="FF112" s="47">
        <f t="shared" si="435"/>
        <v>0</v>
      </c>
      <c r="FG112" s="47">
        <f t="shared" si="436"/>
        <v>0</v>
      </c>
      <c r="FH112" s="47">
        <f t="shared" si="437"/>
        <v>0</v>
      </c>
      <c r="FI112" s="47">
        <f t="shared" si="438"/>
        <v>0</v>
      </c>
      <c r="FJ112" s="47">
        <f t="shared" si="439"/>
        <v>0</v>
      </c>
      <c r="FK112" s="47">
        <f t="shared" si="440"/>
        <v>0</v>
      </c>
      <c r="FL112" s="47">
        <f t="shared" si="441"/>
        <v>0</v>
      </c>
      <c r="FM112" s="48">
        <f t="shared" si="442"/>
        <v>0</v>
      </c>
      <c r="FN112" s="47">
        <f t="shared" si="443"/>
        <v>0</v>
      </c>
      <c r="FO112" s="47">
        <f t="shared" si="444"/>
        <v>0</v>
      </c>
      <c r="FP112" s="46">
        <f t="shared" si="445"/>
        <v>0</v>
      </c>
      <c r="FQ112" s="47">
        <f t="shared" si="446"/>
        <v>0</v>
      </c>
      <c r="FR112" s="47">
        <f t="shared" si="447"/>
        <v>0</v>
      </c>
      <c r="FS112" s="47">
        <f t="shared" si="448"/>
        <v>0</v>
      </c>
      <c r="FT112" s="47">
        <f t="shared" si="449"/>
        <v>0</v>
      </c>
      <c r="FU112" s="47">
        <f t="shared" si="450"/>
        <v>0</v>
      </c>
      <c r="FV112" s="47">
        <f t="shared" si="451"/>
        <v>0</v>
      </c>
      <c r="FW112" s="47">
        <f t="shared" si="452"/>
        <v>0</v>
      </c>
      <c r="FX112" s="47">
        <f t="shared" si="453"/>
        <v>0</v>
      </c>
      <c r="FY112" s="47">
        <f t="shared" si="454"/>
        <v>0</v>
      </c>
      <c r="FZ112" s="47">
        <f t="shared" si="455"/>
        <v>0</v>
      </c>
      <c r="GA112" s="47">
        <f t="shared" si="456"/>
        <v>0</v>
      </c>
      <c r="GB112" s="47">
        <f t="shared" si="457"/>
        <v>0</v>
      </c>
      <c r="GC112" s="47">
        <f t="shared" si="458"/>
        <v>0</v>
      </c>
      <c r="GD112" s="47">
        <f t="shared" si="459"/>
        <v>0</v>
      </c>
      <c r="GE112" s="47">
        <f t="shared" si="460"/>
        <v>0</v>
      </c>
      <c r="GF112" s="47">
        <f t="shared" si="461"/>
        <v>0</v>
      </c>
      <c r="GG112" s="47">
        <f t="shared" si="462"/>
        <v>0</v>
      </c>
      <c r="GH112" s="47">
        <f t="shared" si="463"/>
        <v>0</v>
      </c>
      <c r="GI112" s="48">
        <f t="shared" si="464"/>
        <v>0</v>
      </c>
      <c r="GJ112" s="47">
        <f t="shared" si="465"/>
        <v>0</v>
      </c>
      <c r="GK112" s="47">
        <f t="shared" si="466"/>
        <v>0</v>
      </c>
      <c r="GL112" s="46">
        <f t="shared" si="467"/>
        <v>0</v>
      </c>
      <c r="GM112" s="47">
        <f t="shared" si="468"/>
        <v>0</v>
      </c>
      <c r="GN112" s="47">
        <f t="shared" si="469"/>
        <v>0</v>
      </c>
      <c r="GO112" s="47">
        <f t="shared" si="470"/>
        <v>0</v>
      </c>
      <c r="GP112" s="47">
        <f t="shared" si="471"/>
        <v>0</v>
      </c>
      <c r="GQ112" s="47">
        <f t="shared" si="472"/>
        <v>0</v>
      </c>
      <c r="GR112" s="47">
        <f t="shared" si="473"/>
        <v>0</v>
      </c>
      <c r="GS112" s="47">
        <f t="shared" si="474"/>
        <v>0</v>
      </c>
      <c r="GT112" s="47">
        <f t="shared" si="475"/>
        <v>0</v>
      </c>
      <c r="GU112" s="47">
        <f t="shared" si="476"/>
        <v>0</v>
      </c>
      <c r="GV112" s="47">
        <f t="shared" si="477"/>
        <v>0</v>
      </c>
      <c r="GW112" s="47">
        <f t="shared" si="478"/>
        <v>0</v>
      </c>
      <c r="GX112" s="47">
        <f t="shared" si="479"/>
        <v>0</v>
      </c>
      <c r="GY112" s="47">
        <f t="shared" si="480"/>
        <v>0</v>
      </c>
      <c r="GZ112" s="47">
        <f t="shared" si="481"/>
        <v>0</v>
      </c>
      <c r="HA112" s="47">
        <f t="shared" si="482"/>
        <v>0</v>
      </c>
      <c r="HB112" s="47">
        <f t="shared" si="483"/>
        <v>0</v>
      </c>
      <c r="HC112" s="47">
        <f t="shared" si="484"/>
        <v>0</v>
      </c>
      <c r="HD112" s="47">
        <f t="shared" si="485"/>
        <v>0</v>
      </c>
      <c r="HE112" s="48">
        <f t="shared" si="486"/>
        <v>0</v>
      </c>
      <c r="HF112" s="47">
        <f t="shared" si="487"/>
        <v>0</v>
      </c>
      <c r="HG112" s="47">
        <f t="shared" si="488"/>
        <v>0</v>
      </c>
      <c r="HH112" s="46">
        <f t="shared" si="489"/>
        <v>0</v>
      </c>
      <c r="HI112" s="47">
        <f t="shared" si="490"/>
        <v>0</v>
      </c>
      <c r="HJ112" s="47">
        <f t="shared" si="491"/>
        <v>0</v>
      </c>
      <c r="HK112" s="47">
        <f t="shared" si="492"/>
        <v>0</v>
      </c>
      <c r="HL112" s="47">
        <f t="shared" si="493"/>
        <v>0</v>
      </c>
      <c r="HM112" s="47">
        <f t="shared" si="494"/>
        <v>0</v>
      </c>
      <c r="HN112" s="47">
        <f t="shared" si="495"/>
        <v>0</v>
      </c>
      <c r="HO112" s="47">
        <f t="shared" si="496"/>
        <v>0</v>
      </c>
      <c r="HP112" s="47">
        <f t="shared" si="497"/>
        <v>0</v>
      </c>
      <c r="HQ112" s="47">
        <f t="shared" si="498"/>
        <v>0</v>
      </c>
      <c r="HR112" s="47">
        <f t="shared" si="499"/>
        <v>0</v>
      </c>
      <c r="HS112" s="47">
        <f t="shared" si="500"/>
        <v>0</v>
      </c>
      <c r="HT112" s="47">
        <f t="shared" si="501"/>
        <v>0</v>
      </c>
      <c r="HU112" s="47">
        <f t="shared" si="502"/>
        <v>0</v>
      </c>
      <c r="HV112" s="47">
        <f t="shared" si="503"/>
        <v>0</v>
      </c>
      <c r="HW112" s="47">
        <f t="shared" si="504"/>
        <v>0</v>
      </c>
      <c r="HX112" s="47">
        <f t="shared" si="505"/>
        <v>0</v>
      </c>
      <c r="HY112" s="47">
        <f t="shared" si="506"/>
        <v>0</v>
      </c>
      <c r="HZ112" s="47">
        <f t="shared" si="507"/>
        <v>0</v>
      </c>
      <c r="IA112" s="48">
        <f t="shared" si="508"/>
        <v>0</v>
      </c>
      <c r="IB112" s="47">
        <f t="shared" si="509"/>
        <v>0</v>
      </c>
      <c r="IC112" s="47">
        <f t="shared" si="510"/>
        <v>0</v>
      </c>
      <c r="ID112" s="46">
        <f t="shared" si="511"/>
        <v>0</v>
      </c>
      <c r="IE112" s="47">
        <f t="shared" si="512"/>
        <v>0</v>
      </c>
      <c r="IF112" s="47">
        <f t="shared" si="513"/>
        <v>0</v>
      </c>
      <c r="IG112" s="47">
        <f t="shared" si="514"/>
        <v>0</v>
      </c>
      <c r="IH112" s="47">
        <f t="shared" si="515"/>
        <v>0</v>
      </c>
      <c r="II112" s="47">
        <f t="shared" si="516"/>
        <v>0</v>
      </c>
      <c r="IJ112" s="47">
        <f t="shared" si="517"/>
        <v>0</v>
      </c>
      <c r="IK112" s="47">
        <f t="shared" si="518"/>
        <v>0</v>
      </c>
      <c r="IL112" s="47">
        <f t="shared" si="519"/>
        <v>0</v>
      </c>
      <c r="IM112" s="47">
        <f t="shared" si="520"/>
        <v>0</v>
      </c>
      <c r="IN112" s="47">
        <f t="shared" si="521"/>
        <v>0</v>
      </c>
      <c r="IO112" s="47">
        <f t="shared" si="522"/>
        <v>0</v>
      </c>
      <c r="IP112" s="47">
        <f t="shared" si="523"/>
        <v>0</v>
      </c>
      <c r="IQ112" s="47">
        <f t="shared" si="524"/>
        <v>0</v>
      </c>
      <c r="IR112" s="47">
        <f t="shared" si="525"/>
        <v>0</v>
      </c>
      <c r="IS112" s="47">
        <f t="shared" si="526"/>
        <v>0</v>
      </c>
      <c r="IT112" s="47">
        <f t="shared" si="527"/>
        <v>0</v>
      </c>
      <c r="IU112" s="47">
        <f t="shared" si="528"/>
        <v>0</v>
      </c>
      <c r="IV112" s="47">
        <f t="shared" si="529"/>
        <v>0</v>
      </c>
      <c r="IW112" s="48">
        <f t="shared" si="530"/>
        <v>0</v>
      </c>
      <c r="IX112" s="47">
        <f t="shared" si="531"/>
        <v>0</v>
      </c>
      <c r="IY112" s="47">
        <f t="shared" si="532"/>
        <v>0</v>
      </c>
      <c r="IZ112" s="46">
        <f t="shared" si="533"/>
        <v>0</v>
      </c>
      <c r="JA112" s="47">
        <f t="shared" si="534"/>
        <v>0</v>
      </c>
      <c r="JB112" s="47">
        <f t="shared" si="535"/>
        <v>0</v>
      </c>
      <c r="JC112" s="47">
        <f t="shared" si="536"/>
        <v>0</v>
      </c>
      <c r="JD112" s="47">
        <f t="shared" si="537"/>
        <v>0</v>
      </c>
      <c r="JE112" s="47">
        <f t="shared" si="538"/>
        <v>0</v>
      </c>
      <c r="JF112" s="47">
        <f t="shared" si="539"/>
        <v>0</v>
      </c>
      <c r="JG112" s="47">
        <f t="shared" si="540"/>
        <v>0</v>
      </c>
      <c r="JH112" s="47">
        <f t="shared" si="541"/>
        <v>0</v>
      </c>
      <c r="JI112" s="47">
        <f t="shared" si="542"/>
        <v>0</v>
      </c>
      <c r="JJ112" s="47">
        <f t="shared" si="543"/>
        <v>0</v>
      </c>
      <c r="JK112" s="47">
        <f t="shared" si="544"/>
        <v>0</v>
      </c>
      <c r="JL112" s="47">
        <f t="shared" si="545"/>
        <v>0</v>
      </c>
      <c r="JM112" s="47">
        <f t="shared" si="546"/>
        <v>0</v>
      </c>
      <c r="JN112" s="47">
        <f t="shared" si="547"/>
        <v>0</v>
      </c>
      <c r="JO112" s="47">
        <f t="shared" si="548"/>
        <v>0</v>
      </c>
      <c r="JP112" s="47">
        <f t="shared" si="549"/>
        <v>0</v>
      </c>
      <c r="JQ112" s="47">
        <f t="shared" si="550"/>
        <v>0</v>
      </c>
      <c r="JR112" s="47">
        <f t="shared" si="551"/>
        <v>0</v>
      </c>
      <c r="JS112" s="48">
        <f t="shared" si="552"/>
        <v>0</v>
      </c>
      <c r="JT112" s="46">
        <f t="shared" si="553"/>
        <v>0</v>
      </c>
      <c r="JU112" s="48">
        <f t="shared" si="554"/>
        <v>0</v>
      </c>
    </row>
    <row r="113" spans="1:281" x14ac:dyDescent="0.25">
      <c r="A113" s="152"/>
      <c r="B113" s="386"/>
      <c r="C113" s="377"/>
      <c r="D113" s="378"/>
      <c r="E113" s="378"/>
      <c r="F113" s="378"/>
      <c r="G113" s="379"/>
      <c r="H113" s="397"/>
      <c r="I113" s="397"/>
      <c r="J113" s="97"/>
      <c r="K113" s="122">
        <f t="shared" si="284"/>
        <v>0</v>
      </c>
      <c r="L113" s="313">
        <f t="shared" si="285"/>
        <v>0</v>
      </c>
      <c r="M113" s="46">
        <f t="shared" si="286"/>
        <v>0</v>
      </c>
      <c r="N113" s="90">
        <f t="shared" si="347"/>
        <v>0</v>
      </c>
      <c r="O113" s="90">
        <f t="shared" si="348"/>
        <v>0</v>
      </c>
      <c r="P113" s="90">
        <f t="shared" si="349"/>
        <v>0</v>
      </c>
      <c r="Q113" s="90">
        <f t="shared" si="350"/>
        <v>0</v>
      </c>
      <c r="R113" s="408">
        <f t="shared" si="287"/>
        <v>1</v>
      </c>
      <c r="S113" s="46">
        <f t="shared" si="288"/>
        <v>0</v>
      </c>
      <c r="T113" s="47">
        <f t="shared" si="289"/>
        <v>0</v>
      </c>
      <c r="U113" s="47">
        <f t="shared" si="290"/>
        <v>0</v>
      </c>
      <c r="V113" s="47">
        <f t="shared" si="291"/>
        <v>0</v>
      </c>
      <c r="W113" s="47">
        <f t="shared" si="292"/>
        <v>0</v>
      </c>
      <c r="X113" s="47">
        <f t="shared" si="293"/>
        <v>0</v>
      </c>
      <c r="Y113" s="47">
        <f t="shared" si="294"/>
        <v>0</v>
      </c>
      <c r="Z113" s="47">
        <f t="shared" si="295"/>
        <v>0</v>
      </c>
      <c r="AA113" s="47">
        <f t="shared" si="296"/>
        <v>0</v>
      </c>
      <c r="AB113" s="47">
        <f t="shared" si="297"/>
        <v>0</v>
      </c>
      <c r="AC113" s="47">
        <f t="shared" si="298"/>
        <v>0</v>
      </c>
      <c r="AD113" s="47">
        <f t="shared" si="299"/>
        <v>0</v>
      </c>
      <c r="AE113" s="47">
        <f t="shared" si="300"/>
        <v>0</v>
      </c>
      <c r="AF113" s="47">
        <f t="shared" si="301"/>
        <v>0</v>
      </c>
      <c r="AG113" s="47">
        <f t="shared" si="302"/>
        <v>0</v>
      </c>
      <c r="AH113" s="47">
        <f t="shared" si="303"/>
        <v>0</v>
      </c>
      <c r="AI113" s="47">
        <f t="shared" si="304"/>
        <v>0</v>
      </c>
      <c r="AJ113" s="47">
        <f t="shared" si="305"/>
        <v>0</v>
      </c>
      <c r="AK113" s="47">
        <f t="shared" si="306"/>
        <v>0</v>
      </c>
      <c r="AL113" s="48">
        <f t="shared" si="307"/>
        <v>0</v>
      </c>
      <c r="AM113" s="47">
        <f t="shared" si="351"/>
        <v>0</v>
      </c>
      <c r="AN113" s="47">
        <f t="shared" si="352"/>
        <v>0</v>
      </c>
      <c r="AO113" s="46">
        <f t="shared" si="308"/>
        <v>0</v>
      </c>
      <c r="AP113" s="47">
        <f t="shared" si="309"/>
        <v>0</v>
      </c>
      <c r="AQ113" s="47">
        <f t="shared" si="310"/>
        <v>0</v>
      </c>
      <c r="AR113" s="47">
        <f t="shared" si="311"/>
        <v>0</v>
      </c>
      <c r="AS113" s="47">
        <f t="shared" si="312"/>
        <v>0</v>
      </c>
      <c r="AT113" s="47">
        <f t="shared" si="313"/>
        <v>0</v>
      </c>
      <c r="AU113" s="47">
        <f t="shared" si="314"/>
        <v>0</v>
      </c>
      <c r="AV113" s="47">
        <f t="shared" si="315"/>
        <v>0</v>
      </c>
      <c r="AW113" s="47">
        <f t="shared" si="316"/>
        <v>0</v>
      </c>
      <c r="AX113" s="47">
        <f t="shared" si="317"/>
        <v>0</v>
      </c>
      <c r="AY113" s="47">
        <f t="shared" si="318"/>
        <v>0</v>
      </c>
      <c r="AZ113" s="47">
        <f t="shared" si="319"/>
        <v>0</v>
      </c>
      <c r="BA113" s="47">
        <f t="shared" si="320"/>
        <v>0</v>
      </c>
      <c r="BB113" s="47">
        <f t="shared" si="321"/>
        <v>0</v>
      </c>
      <c r="BC113" s="47">
        <f t="shared" si="322"/>
        <v>0</v>
      </c>
      <c r="BD113" s="47">
        <f t="shared" si="323"/>
        <v>0</v>
      </c>
      <c r="BE113" s="47">
        <f t="shared" si="324"/>
        <v>0</v>
      </c>
      <c r="BF113" s="47">
        <f t="shared" si="325"/>
        <v>0</v>
      </c>
      <c r="BG113" s="48">
        <f t="shared" si="326"/>
        <v>0</v>
      </c>
      <c r="BH113" s="47">
        <f t="shared" si="353"/>
        <v>0</v>
      </c>
      <c r="BI113" s="47">
        <f t="shared" si="354"/>
        <v>0</v>
      </c>
      <c r="BJ113" s="46">
        <f t="shared" si="327"/>
        <v>0</v>
      </c>
      <c r="BK113" s="47">
        <f t="shared" si="328"/>
        <v>0</v>
      </c>
      <c r="BL113" s="47">
        <f t="shared" si="329"/>
        <v>0</v>
      </c>
      <c r="BM113" s="47">
        <f t="shared" si="330"/>
        <v>0</v>
      </c>
      <c r="BN113" s="47">
        <f t="shared" si="331"/>
        <v>0</v>
      </c>
      <c r="BO113" s="47">
        <f t="shared" si="332"/>
        <v>0</v>
      </c>
      <c r="BP113" s="47">
        <f t="shared" si="333"/>
        <v>0</v>
      </c>
      <c r="BQ113" s="47">
        <f t="shared" si="334"/>
        <v>0</v>
      </c>
      <c r="BR113" s="47">
        <f t="shared" si="335"/>
        <v>0</v>
      </c>
      <c r="BS113" s="47">
        <f t="shared" si="336"/>
        <v>0</v>
      </c>
      <c r="BT113" s="47">
        <f t="shared" si="337"/>
        <v>0</v>
      </c>
      <c r="BU113" s="47">
        <f t="shared" si="338"/>
        <v>0</v>
      </c>
      <c r="BV113" s="47">
        <f t="shared" si="339"/>
        <v>0</v>
      </c>
      <c r="BW113" s="47">
        <f t="shared" si="340"/>
        <v>0</v>
      </c>
      <c r="BX113" s="47">
        <f t="shared" si="341"/>
        <v>0</v>
      </c>
      <c r="BY113" s="47">
        <f t="shared" si="342"/>
        <v>0</v>
      </c>
      <c r="BZ113" s="47">
        <f t="shared" si="343"/>
        <v>0</v>
      </c>
      <c r="CA113" s="47">
        <f t="shared" si="344"/>
        <v>0</v>
      </c>
      <c r="CB113" s="47">
        <f t="shared" si="345"/>
        <v>0</v>
      </c>
      <c r="CC113" s="48">
        <f t="shared" si="346"/>
        <v>0</v>
      </c>
      <c r="CD113" s="47">
        <f t="shared" si="355"/>
        <v>0</v>
      </c>
      <c r="CE113" s="47">
        <f t="shared" si="356"/>
        <v>0</v>
      </c>
      <c r="CF113" s="46">
        <f t="shared" si="357"/>
        <v>0</v>
      </c>
      <c r="CG113" s="47">
        <f t="shared" si="358"/>
        <v>0</v>
      </c>
      <c r="CH113" s="47">
        <f t="shared" si="359"/>
        <v>0</v>
      </c>
      <c r="CI113" s="47">
        <f t="shared" si="360"/>
        <v>0</v>
      </c>
      <c r="CJ113" s="47">
        <f t="shared" si="361"/>
        <v>0</v>
      </c>
      <c r="CK113" s="47">
        <f t="shared" si="362"/>
        <v>0</v>
      </c>
      <c r="CL113" s="47">
        <f t="shared" si="363"/>
        <v>0</v>
      </c>
      <c r="CM113" s="47">
        <f t="shared" si="364"/>
        <v>0</v>
      </c>
      <c r="CN113" s="47">
        <f t="shared" si="365"/>
        <v>0</v>
      </c>
      <c r="CO113" s="47">
        <f t="shared" si="366"/>
        <v>0</v>
      </c>
      <c r="CP113" s="47">
        <f t="shared" si="367"/>
        <v>0</v>
      </c>
      <c r="CQ113" s="47">
        <f t="shared" si="368"/>
        <v>0</v>
      </c>
      <c r="CR113" s="47">
        <f t="shared" si="369"/>
        <v>0</v>
      </c>
      <c r="CS113" s="47">
        <f t="shared" si="370"/>
        <v>0</v>
      </c>
      <c r="CT113" s="47">
        <f t="shared" si="371"/>
        <v>0</v>
      </c>
      <c r="CU113" s="47">
        <f t="shared" si="372"/>
        <v>0</v>
      </c>
      <c r="CV113" s="47">
        <f t="shared" si="373"/>
        <v>0</v>
      </c>
      <c r="CW113" s="47">
        <f t="shared" si="374"/>
        <v>0</v>
      </c>
      <c r="CX113" s="47">
        <f t="shared" si="375"/>
        <v>0</v>
      </c>
      <c r="CY113" s="48">
        <f t="shared" si="376"/>
        <v>0</v>
      </c>
      <c r="CZ113" s="47">
        <f t="shared" si="377"/>
        <v>0</v>
      </c>
      <c r="DA113" s="47">
        <f t="shared" si="378"/>
        <v>0</v>
      </c>
      <c r="DB113" s="46">
        <f t="shared" si="379"/>
        <v>0</v>
      </c>
      <c r="DC113" s="47">
        <f t="shared" si="380"/>
        <v>0</v>
      </c>
      <c r="DD113" s="47">
        <f t="shared" si="381"/>
        <v>0</v>
      </c>
      <c r="DE113" s="47">
        <f t="shared" si="382"/>
        <v>0</v>
      </c>
      <c r="DF113" s="47">
        <f t="shared" si="383"/>
        <v>0</v>
      </c>
      <c r="DG113" s="47">
        <f t="shared" si="384"/>
        <v>0</v>
      </c>
      <c r="DH113" s="47">
        <f t="shared" si="385"/>
        <v>0</v>
      </c>
      <c r="DI113" s="47">
        <f t="shared" si="386"/>
        <v>0</v>
      </c>
      <c r="DJ113" s="47">
        <f t="shared" si="387"/>
        <v>0</v>
      </c>
      <c r="DK113" s="47">
        <f t="shared" si="388"/>
        <v>0</v>
      </c>
      <c r="DL113" s="47">
        <f t="shared" si="389"/>
        <v>0</v>
      </c>
      <c r="DM113" s="47">
        <f t="shared" si="390"/>
        <v>0</v>
      </c>
      <c r="DN113" s="47">
        <f t="shared" si="391"/>
        <v>0</v>
      </c>
      <c r="DO113" s="47">
        <f t="shared" si="392"/>
        <v>0</v>
      </c>
      <c r="DP113" s="47">
        <f t="shared" si="393"/>
        <v>0</v>
      </c>
      <c r="DQ113" s="47">
        <f t="shared" si="394"/>
        <v>0</v>
      </c>
      <c r="DR113" s="47">
        <f t="shared" si="395"/>
        <v>0</v>
      </c>
      <c r="DS113" s="47">
        <f t="shared" si="396"/>
        <v>0</v>
      </c>
      <c r="DT113" s="47">
        <f t="shared" si="397"/>
        <v>0</v>
      </c>
      <c r="DU113" s="48">
        <f t="shared" si="398"/>
        <v>0</v>
      </c>
      <c r="DV113" s="47">
        <f t="shared" si="399"/>
        <v>0</v>
      </c>
      <c r="DW113" s="47">
        <f t="shared" si="400"/>
        <v>0</v>
      </c>
      <c r="DX113" s="46">
        <f t="shared" si="401"/>
        <v>0</v>
      </c>
      <c r="DY113" s="47">
        <f t="shared" si="402"/>
        <v>0</v>
      </c>
      <c r="DZ113" s="47">
        <f t="shared" si="403"/>
        <v>0</v>
      </c>
      <c r="EA113" s="47">
        <f t="shared" si="404"/>
        <v>0</v>
      </c>
      <c r="EB113" s="47">
        <f t="shared" si="405"/>
        <v>0</v>
      </c>
      <c r="EC113" s="47">
        <f t="shared" si="406"/>
        <v>0</v>
      </c>
      <c r="ED113" s="47">
        <f t="shared" si="407"/>
        <v>0</v>
      </c>
      <c r="EE113" s="47">
        <f t="shared" si="408"/>
        <v>0</v>
      </c>
      <c r="EF113" s="47">
        <f t="shared" si="409"/>
        <v>0</v>
      </c>
      <c r="EG113" s="47">
        <f t="shared" si="410"/>
        <v>0</v>
      </c>
      <c r="EH113" s="47">
        <f t="shared" si="411"/>
        <v>0</v>
      </c>
      <c r="EI113" s="47">
        <f t="shared" si="412"/>
        <v>0</v>
      </c>
      <c r="EJ113" s="47">
        <f t="shared" si="413"/>
        <v>0</v>
      </c>
      <c r="EK113" s="47">
        <f t="shared" si="414"/>
        <v>0</v>
      </c>
      <c r="EL113" s="47">
        <f t="shared" si="415"/>
        <v>0</v>
      </c>
      <c r="EM113" s="47">
        <f t="shared" si="416"/>
        <v>0</v>
      </c>
      <c r="EN113" s="47">
        <f t="shared" si="417"/>
        <v>0</v>
      </c>
      <c r="EO113" s="47">
        <f t="shared" si="418"/>
        <v>0</v>
      </c>
      <c r="EP113" s="47">
        <f t="shared" si="419"/>
        <v>0</v>
      </c>
      <c r="EQ113" s="48">
        <f t="shared" si="420"/>
        <v>0</v>
      </c>
      <c r="ER113" s="47">
        <f t="shared" si="421"/>
        <v>0</v>
      </c>
      <c r="ES113" s="47">
        <f t="shared" si="422"/>
        <v>0</v>
      </c>
      <c r="ET113" s="46">
        <f t="shared" si="423"/>
        <v>0</v>
      </c>
      <c r="EU113" s="47">
        <f t="shared" si="424"/>
        <v>0</v>
      </c>
      <c r="EV113" s="47">
        <f t="shared" si="425"/>
        <v>0</v>
      </c>
      <c r="EW113" s="47">
        <f t="shared" si="426"/>
        <v>0</v>
      </c>
      <c r="EX113" s="47">
        <f t="shared" si="427"/>
        <v>0</v>
      </c>
      <c r="EY113" s="47">
        <f t="shared" si="428"/>
        <v>0</v>
      </c>
      <c r="EZ113" s="47">
        <f t="shared" si="429"/>
        <v>0</v>
      </c>
      <c r="FA113" s="47">
        <f t="shared" si="430"/>
        <v>0</v>
      </c>
      <c r="FB113" s="47">
        <f t="shared" si="431"/>
        <v>0</v>
      </c>
      <c r="FC113" s="47">
        <f t="shared" si="432"/>
        <v>0</v>
      </c>
      <c r="FD113" s="47">
        <f t="shared" si="433"/>
        <v>0</v>
      </c>
      <c r="FE113" s="47">
        <f t="shared" si="434"/>
        <v>0</v>
      </c>
      <c r="FF113" s="47">
        <f t="shared" si="435"/>
        <v>0</v>
      </c>
      <c r="FG113" s="47">
        <f t="shared" si="436"/>
        <v>0</v>
      </c>
      <c r="FH113" s="47">
        <f t="shared" si="437"/>
        <v>0</v>
      </c>
      <c r="FI113" s="47">
        <f t="shared" si="438"/>
        <v>0</v>
      </c>
      <c r="FJ113" s="47">
        <f t="shared" si="439"/>
        <v>0</v>
      </c>
      <c r="FK113" s="47">
        <f t="shared" si="440"/>
        <v>0</v>
      </c>
      <c r="FL113" s="47">
        <f t="shared" si="441"/>
        <v>0</v>
      </c>
      <c r="FM113" s="48">
        <f t="shared" si="442"/>
        <v>0</v>
      </c>
      <c r="FN113" s="47">
        <f t="shared" si="443"/>
        <v>0</v>
      </c>
      <c r="FO113" s="47">
        <f t="shared" si="444"/>
        <v>0</v>
      </c>
      <c r="FP113" s="46">
        <f t="shared" si="445"/>
        <v>0</v>
      </c>
      <c r="FQ113" s="47">
        <f t="shared" si="446"/>
        <v>0</v>
      </c>
      <c r="FR113" s="47">
        <f t="shared" si="447"/>
        <v>0</v>
      </c>
      <c r="FS113" s="47">
        <f t="shared" si="448"/>
        <v>0</v>
      </c>
      <c r="FT113" s="47">
        <f t="shared" si="449"/>
        <v>0</v>
      </c>
      <c r="FU113" s="47">
        <f t="shared" si="450"/>
        <v>0</v>
      </c>
      <c r="FV113" s="47">
        <f t="shared" si="451"/>
        <v>0</v>
      </c>
      <c r="FW113" s="47">
        <f t="shared" si="452"/>
        <v>0</v>
      </c>
      <c r="FX113" s="47">
        <f t="shared" si="453"/>
        <v>0</v>
      </c>
      <c r="FY113" s="47">
        <f t="shared" si="454"/>
        <v>0</v>
      </c>
      <c r="FZ113" s="47">
        <f t="shared" si="455"/>
        <v>0</v>
      </c>
      <c r="GA113" s="47">
        <f t="shared" si="456"/>
        <v>0</v>
      </c>
      <c r="GB113" s="47">
        <f t="shared" si="457"/>
        <v>0</v>
      </c>
      <c r="GC113" s="47">
        <f t="shared" si="458"/>
        <v>0</v>
      </c>
      <c r="GD113" s="47">
        <f t="shared" si="459"/>
        <v>0</v>
      </c>
      <c r="GE113" s="47">
        <f t="shared" si="460"/>
        <v>0</v>
      </c>
      <c r="GF113" s="47">
        <f t="shared" si="461"/>
        <v>0</v>
      </c>
      <c r="GG113" s="47">
        <f t="shared" si="462"/>
        <v>0</v>
      </c>
      <c r="GH113" s="47">
        <f t="shared" si="463"/>
        <v>0</v>
      </c>
      <c r="GI113" s="48">
        <f t="shared" si="464"/>
        <v>0</v>
      </c>
      <c r="GJ113" s="47">
        <f t="shared" si="465"/>
        <v>0</v>
      </c>
      <c r="GK113" s="47">
        <f t="shared" si="466"/>
        <v>0</v>
      </c>
      <c r="GL113" s="46">
        <f t="shared" si="467"/>
        <v>0</v>
      </c>
      <c r="GM113" s="47">
        <f t="shared" si="468"/>
        <v>0</v>
      </c>
      <c r="GN113" s="47">
        <f t="shared" si="469"/>
        <v>0</v>
      </c>
      <c r="GO113" s="47">
        <f t="shared" si="470"/>
        <v>0</v>
      </c>
      <c r="GP113" s="47">
        <f t="shared" si="471"/>
        <v>0</v>
      </c>
      <c r="GQ113" s="47">
        <f t="shared" si="472"/>
        <v>0</v>
      </c>
      <c r="GR113" s="47">
        <f t="shared" si="473"/>
        <v>0</v>
      </c>
      <c r="GS113" s="47">
        <f t="shared" si="474"/>
        <v>0</v>
      </c>
      <c r="GT113" s="47">
        <f t="shared" si="475"/>
        <v>0</v>
      </c>
      <c r="GU113" s="47">
        <f t="shared" si="476"/>
        <v>0</v>
      </c>
      <c r="GV113" s="47">
        <f t="shared" si="477"/>
        <v>0</v>
      </c>
      <c r="GW113" s="47">
        <f t="shared" si="478"/>
        <v>0</v>
      </c>
      <c r="GX113" s="47">
        <f t="shared" si="479"/>
        <v>0</v>
      </c>
      <c r="GY113" s="47">
        <f t="shared" si="480"/>
        <v>0</v>
      </c>
      <c r="GZ113" s="47">
        <f t="shared" si="481"/>
        <v>0</v>
      </c>
      <c r="HA113" s="47">
        <f t="shared" si="482"/>
        <v>0</v>
      </c>
      <c r="HB113" s="47">
        <f t="shared" si="483"/>
        <v>0</v>
      </c>
      <c r="HC113" s="47">
        <f t="shared" si="484"/>
        <v>0</v>
      </c>
      <c r="HD113" s="47">
        <f t="shared" si="485"/>
        <v>0</v>
      </c>
      <c r="HE113" s="48">
        <f t="shared" si="486"/>
        <v>0</v>
      </c>
      <c r="HF113" s="47">
        <f t="shared" si="487"/>
        <v>0</v>
      </c>
      <c r="HG113" s="47">
        <f t="shared" si="488"/>
        <v>0</v>
      </c>
      <c r="HH113" s="46">
        <f t="shared" si="489"/>
        <v>0</v>
      </c>
      <c r="HI113" s="47">
        <f t="shared" si="490"/>
        <v>0</v>
      </c>
      <c r="HJ113" s="47">
        <f t="shared" si="491"/>
        <v>0</v>
      </c>
      <c r="HK113" s="47">
        <f t="shared" si="492"/>
        <v>0</v>
      </c>
      <c r="HL113" s="47">
        <f t="shared" si="493"/>
        <v>0</v>
      </c>
      <c r="HM113" s="47">
        <f t="shared" si="494"/>
        <v>0</v>
      </c>
      <c r="HN113" s="47">
        <f t="shared" si="495"/>
        <v>0</v>
      </c>
      <c r="HO113" s="47">
        <f t="shared" si="496"/>
        <v>0</v>
      </c>
      <c r="HP113" s="47">
        <f t="shared" si="497"/>
        <v>0</v>
      </c>
      <c r="HQ113" s="47">
        <f t="shared" si="498"/>
        <v>0</v>
      </c>
      <c r="HR113" s="47">
        <f t="shared" si="499"/>
        <v>0</v>
      </c>
      <c r="HS113" s="47">
        <f t="shared" si="500"/>
        <v>0</v>
      </c>
      <c r="HT113" s="47">
        <f t="shared" si="501"/>
        <v>0</v>
      </c>
      <c r="HU113" s="47">
        <f t="shared" si="502"/>
        <v>0</v>
      </c>
      <c r="HV113" s="47">
        <f t="shared" si="503"/>
        <v>0</v>
      </c>
      <c r="HW113" s="47">
        <f t="shared" si="504"/>
        <v>0</v>
      </c>
      <c r="HX113" s="47">
        <f t="shared" si="505"/>
        <v>0</v>
      </c>
      <c r="HY113" s="47">
        <f t="shared" si="506"/>
        <v>0</v>
      </c>
      <c r="HZ113" s="47">
        <f t="shared" si="507"/>
        <v>0</v>
      </c>
      <c r="IA113" s="48">
        <f t="shared" si="508"/>
        <v>0</v>
      </c>
      <c r="IB113" s="47">
        <f t="shared" si="509"/>
        <v>0</v>
      </c>
      <c r="IC113" s="47">
        <f t="shared" si="510"/>
        <v>0</v>
      </c>
      <c r="ID113" s="46">
        <f t="shared" si="511"/>
        <v>0</v>
      </c>
      <c r="IE113" s="47">
        <f t="shared" si="512"/>
        <v>0</v>
      </c>
      <c r="IF113" s="47">
        <f t="shared" si="513"/>
        <v>0</v>
      </c>
      <c r="IG113" s="47">
        <f t="shared" si="514"/>
        <v>0</v>
      </c>
      <c r="IH113" s="47">
        <f t="shared" si="515"/>
        <v>0</v>
      </c>
      <c r="II113" s="47">
        <f t="shared" si="516"/>
        <v>0</v>
      </c>
      <c r="IJ113" s="47">
        <f t="shared" si="517"/>
        <v>0</v>
      </c>
      <c r="IK113" s="47">
        <f t="shared" si="518"/>
        <v>0</v>
      </c>
      <c r="IL113" s="47">
        <f t="shared" si="519"/>
        <v>0</v>
      </c>
      <c r="IM113" s="47">
        <f t="shared" si="520"/>
        <v>0</v>
      </c>
      <c r="IN113" s="47">
        <f t="shared" si="521"/>
        <v>0</v>
      </c>
      <c r="IO113" s="47">
        <f t="shared" si="522"/>
        <v>0</v>
      </c>
      <c r="IP113" s="47">
        <f t="shared" si="523"/>
        <v>0</v>
      </c>
      <c r="IQ113" s="47">
        <f t="shared" si="524"/>
        <v>0</v>
      </c>
      <c r="IR113" s="47">
        <f t="shared" si="525"/>
        <v>0</v>
      </c>
      <c r="IS113" s="47">
        <f t="shared" si="526"/>
        <v>0</v>
      </c>
      <c r="IT113" s="47">
        <f t="shared" si="527"/>
        <v>0</v>
      </c>
      <c r="IU113" s="47">
        <f t="shared" si="528"/>
        <v>0</v>
      </c>
      <c r="IV113" s="47">
        <f t="shared" si="529"/>
        <v>0</v>
      </c>
      <c r="IW113" s="48">
        <f t="shared" si="530"/>
        <v>0</v>
      </c>
      <c r="IX113" s="47">
        <f t="shared" si="531"/>
        <v>0</v>
      </c>
      <c r="IY113" s="47">
        <f t="shared" si="532"/>
        <v>0</v>
      </c>
      <c r="IZ113" s="46">
        <f t="shared" si="533"/>
        <v>0</v>
      </c>
      <c r="JA113" s="47">
        <f t="shared" si="534"/>
        <v>0</v>
      </c>
      <c r="JB113" s="47">
        <f t="shared" si="535"/>
        <v>0</v>
      </c>
      <c r="JC113" s="47">
        <f t="shared" si="536"/>
        <v>0</v>
      </c>
      <c r="JD113" s="47">
        <f t="shared" si="537"/>
        <v>0</v>
      </c>
      <c r="JE113" s="47">
        <f t="shared" si="538"/>
        <v>0</v>
      </c>
      <c r="JF113" s="47">
        <f t="shared" si="539"/>
        <v>0</v>
      </c>
      <c r="JG113" s="47">
        <f t="shared" si="540"/>
        <v>0</v>
      </c>
      <c r="JH113" s="47">
        <f t="shared" si="541"/>
        <v>0</v>
      </c>
      <c r="JI113" s="47">
        <f t="shared" si="542"/>
        <v>0</v>
      </c>
      <c r="JJ113" s="47">
        <f t="shared" si="543"/>
        <v>0</v>
      </c>
      <c r="JK113" s="47">
        <f t="shared" si="544"/>
        <v>0</v>
      </c>
      <c r="JL113" s="47">
        <f t="shared" si="545"/>
        <v>0</v>
      </c>
      <c r="JM113" s="47">
        <f t="shared" si="546"/>
        <v>0</v>
      </c>
      <c r="JN113" s="47">
        <f t="shared" si="547"/>
        <v>0</v>
      </c>
      <c r="JO113" s="47">
        <f t="shared" si="548"/>
        <v>0</v>
      </c>
      <c r="JP113" s="47">
        <f t="shared" si="549"/>
        <v>0</v>
      </c>
      <c r="JQ113" s="47">
        <f t="shared" si="550"/>
        <v>0</v>
      </c>
      <c r="JR113" s="47">
        <f t="shared" si="551"/>
        <v>0</v>
      </c>
      <c r="JS113" s="48">
        <f t="shared" si="552"/>
        <v>0</v>
      </c>
      <c r="JT113" s="46">
        <f t="shared" si="553"/>
        <v>0</v>
      </c>
      <c r="JU113" s="48">
        <f t="shared" si="554"/>
        <v>0</v>
      </c>
    </row>
    <row r="114" spans="1:281" x14ac:dyDescent="0.25">
      <c r="A114" s="152"/>
      <c r="B114" s="386"/>
      <c r="C114" s="377"/>
      <c r="D114" s="378"/>
      <c r="E114" s="378"/>
      <c r="F114" s="378"/>
      <c r="G114" s="379"/>
      <c r="H114" s="397"/>
      <c r="I114" s="397"/>
      <c r="J114" s="97"/>
      <c r="K114" s="122">
        <f t="shared" si="284"/>
        <v>0</v>
      </c>
      <c r="L114" s="313">
        <f t="shared" si="285"/>
        <v>0</v>
      </c>
      <c r="M114" s="46">
        <f t="shared" si="286"/>
        <v>0</v>
      </c>
      <c r="N114" s="90">
        <f t="shared" si="347"/>
        <v>0</v>
      </c>
      <c r="O114" s="90">
        <f t="shared" si="348"/>
        <v>0</v>
      </c>
      <c r="P114" s="90">
        <f t="shared" si="349"/>
        <v>0</v>
      </c>
      <c r="Q114" s="90">
        <f t="shared" si="350"/>
        <v>0</v>
      </c>
      <c r="R114" s="408">
        <f t="shared" si="287"/>
        <v>1</v>
      </c>
      <c r="S114" s="46">
        <f t="shared" si="288"/>
        <v>0</v>
      </c>
      <c r="T114" s="47">
        <f t="shared" si="289"/>
        <v>0</v>
      </c>
      <c r="U114" s="47">
        <f t="shared" si="290"/>
        <v>0</v>
      </c>
      <c r="V114" s="47">
        <f t="shared" si="291"/>
        <v>0</v>
      </c>
      <c r="W114" s="47">
        <f t="shared" si="292"/>
        <v>0</v>
      </c>
      <c r="X114" s="47">
        <f t="shared" si="293"/>
        <v>0</v>
      </c>
      <c r="Y114" s="47">
        <f t="shared" si="294"/>
        <v>0</v>
      </c>
      <c r="Z114" s="47">
        <f t="shared" si="295"/>
        <v>0</v>
      </c>
      <c r="AA114" s="47">
        <f t="shared" si="296"/>
        <v>0</v>
      </c>
      <c r="AB114" s="47">
        <f t="shared" si="297"/>
        <v>0</v>
      </c>
      <c r="AC114" s="47">
        <f t="shared" si="298"/>
        <v>0</v>
      </c>
      <c r="AD114" s="47">
        <f t="shared" si="299"/>
        <v>0</v>
      </c>
      <c r="AE114" s="47">
        <f t="shared" si="300"/>
        <v>0</v>
      </c>
      <c r="AF114" s="47">
        <f t="shared" si="301"/>
        <v>0</v>
      </c>
      <c r="AG114" s="47">
        <f t="shared" si="302"/>
        <v>0</v>
      </c>
      <c r="AH114" s="47">
        <f t="shared" si="303"/>
        <v>0</v>
      </c>
      <c r="AI114" s="47">
        <f t="shared" si="304"/>
        <v>0</v>
      </c>
      <c r="AJ114" s="47">
        <f t="shared" si="305"/>
        <v>0</v>
      </c>
      <c r="AK114" s="47">
        <f t="shared" si="306"/>
        <v>0</v>
      </c>
      <c r="AL114" s="48">
        <f t="shared" si="307"/>
        <v>0</v>
      </c>
      <c r="AM114" s="47">
        <f t="shared" si="351"/>
        <v>0</v>
      </c>
      <c r="AN114" s="47">
        <f t="shared" si="352"/>
        <v>0</v>
      </c>
      <c r="AO114" s="46">
        <f t="shared" si="308"/>
        <v>0</v>
      </c>
      <c r="AP114" s="47">
        <f t="shared" si="309"/>
        <v>0</v>
      </c>
      <c r="AQ114" s="47">
        <f t="shared" si="310"/>
        <v>0</v>
      </c>
      <c r="AR114" s="47">
        <f t="shared" si="311"/>
        <v>0</v>
      </c>
      <c r="AS114" s="47">
        <f t="shared" si="312"/>
        <v>0</v>
      </c>
      <c r="AT114" s="47">
        <f t="shared" si="313"/>
        <v>0</v>
      </c>
      <c r="AU114" s="47">
        <f t="shared" si="314"/>
        <v>0</v>
      </c>
      <c r="AV114" s="47">
        <f t="shared" si="315"/>
        <v>0</v>
      </c>
      <c r="AW114" s="47">
        <f t="shared" si="316"/>
        <v>0</v>
      </c>
      <c r="AX114" s="47">
        <f t="shared" si="317"/>
        <v>0</v>
      </c>
      <c r="AY114" s="47">
        <f t="shared" si="318"/>
        <v>0</v>
      </c>
      <c r="AZ114" s="47">
        <f t="shared" si="319"/>
        <v>0</v>
      </c>
      <c r="BA114" s="47">
        <f t="shared" si="320"/>
        <v>0</v>
      </c>
      <c r="BB114" s="47">
        <f t="shared" si="321"/>
        <v>0</v>
      </c>
      <c r="BC114" s="47">
        <f t="shared" si="322"/>
        <v>0</v>
      </c>
      <c r="BD114" s="47">
        <f t="shared" si="323"/>
        <v>0</v>
      </c>
      <c r="BE114" s="47">
        <f t="shared" si="324"/>
        <v>0</v>
      </c>
      <c r="BF114" s="47">
        <f t="shared" si="325"/>
        <v>0</v>
      </c>
      <c r="BG114" s="48">
        <f t="shared" si="326"/>
        <v>0</v>
      </c>
      <c r="BH114" s="47">
        <f t="shared" si="353"/>
        <v>0</v>
      </c>
      <c r="BI114" s="47">
        <f t="shared" si="354"/>
        <v>0</v>
      </c>
      <c r="BJ114" s="46">
        <f t="shared" si="327"/>
        <v>0</v>
      </c>
      <c r="BK114" s="47">
        <f t="shared" si="328"/>
        <v>0</v>
      </c>
      <c r="BL114" s="47">
        <f t="shared" si="329"/>
        <v>0</v>
      </c>
      <c r="BM114" s="47">
        <f t="shared" si="330"/>
        <v>0</v>
      </c>
      <c r="BN114" s="47">
        <f t="shared" si="331"/>
        <v>0</v>
      </c>
      <c r="BO114" s="47">
        <f t="shared" si="332"/>
        <v>0</v>
      </c>
      <c r="BP114" s="47">
        <f t="shared" si="333"/>
        <v>0</v>
      </c>
      <c r="BQ114" s="47">
        <f t="shared" si="334"/>
        <v>0</v>
      </c>
      <c r="BR114" s="47">
        <f t="shared" si="335"/>
        <v>0</v>
      </c>
      <c r="BS114" s="47">
        <f t="shared" si="336"/>
        <v>0</v>
      </c>
      <c r="BT114" s="47">
        <f t="shared" si="337"/>
        <v>0</v>
      </c>
      <c r="BU114" s="47">
        <f t="shared" si="338"/>
        <v>0</v>
      </c>
      <c r="BV114" s="47">
        <f t="shared" si="339"/>
        <v>0</v>
      </c>
      <c r="BW114" s="47">
        <f t="shared" si="340"/>
        <v>0</v>
      </c>
      <c r="BX114" s="47">
        <f t="shared" si="341"/>
        <v>0</v>
      </c>
      <c r="BY114" s="47">
        <f t="shared" si="342"/>
        <v>0</v>
      </c>
      <c r="BZ114" s="47">
        <f t="shared" si="343"/>
        <v>0</v>
      </c>
      <c r="CA114" s="47">
        <f t="shared" si="344"/>
        <v>0</v>
      </c>
      <c r="CB114" s="47">
        <f t="shared" si="345"/>
        <v>0</v>
      </c>
      <c r="CC114" s="48">
        <f t="shared" si="346"/>
        <v>0</v>
      </c>
      <c r="CD114" s="47">
        <f t="shared" si="355"/>
        <v>0</v>
      </c>
      <c r="CE114" s="47">
        <f t="shared" si="356"/>
        <v>0</v>
      </c>
      <c r="CF114" s="46">
        <f t="shared" si="357"/>
        <v>0</v>
      </c>
      <c r="CG114" s="47">
        <f t="shared" si="358"/>
        <v>0</v>
      </c>
      <c r="CH114" s="47">
        <f t="shared" si="359"/>
        <v>0</v>
      </c>
      <c r="CI114" s="47">
        <f t="shared" si="360"/>
        <v>0</v>
      </c>
      <c r="CJ114" s="47">
        <f t="shared" si="361"/>
        <v>0</v>
      </c>
      <c r="CK114" s="47">
        <f t="shared" si="362"/>
        <v>0</v>
      </c>
      <c r="CL114" s="47">
        <f t="shared" si="363"/>
        <v>0</v>
      </c>
      <c r="CM114" s="47">
        <f t="shared" si="364"/>
        <v>0</v>
      </c>
      <c r="CN114" s="47">
        <f t="shared" si="365"/>
        <v>0</v>
      </c>
      <c r="CO114" s="47">
        <f t="shared" si="366"/>
        <v>0</v>
      </c>
      <c r="CP114" s="47">
        <f t="shared" si="367"/>
        <v>0</v>
      </c>
      <c r="CQ114" s="47">
        <f t="shared" si="368"/>
        <v>0</v>
      </c>
      <c r="CR114" s="47">
        <f t="shared" si="369"/>
        <v>0</v>
      </c>
      <c r="CS114" s="47">
        <f t="shared" si="370"/>
        <v>0</v>
      </c>
      <c r="CT114" s="47">
        <f t="shared" si="371"/>
        <v>0</v>
      </c>
      <c r="CU114" s="47">
        <f t="shared" si="372"/>
        <v>0</v>
      </c>
      <c r="CV114" s="47">
        <f t="shared" si="373"/>
        <v>0</v>
      </c>
      <c r="CW114" s="47">
        <f t="shared" si="374"/>
        <v>0</v>
      </c>
      <c r="CX114" s="47">
        <f t="shared" si="375"/>
        <v>0</v>
      </c>
      <c r="CY114" s="48">
        <f t="shared" si="376"/>
        <v>0</v>
      </c>
      <c r="CZ114" s="47">
        <f t="shared" si="377"/>
        <v>0</v>
      </c>
      <c r="DA114" s="47">
        <f t="shared" si="378"/>
        <v>0</v>
      </c>
      <c r="DB114" s="46">
        <f t="shared" si="379"/>
        <v>0</v>
      </c>
      <c r="DC114" s="47">
        <f t="shared" si="380"/>
        <v>0</v>
      </c>
      <c r="DD114" s="47">
        <f t="shared" si="381"/>
        <v>0</v>
      </c>
      <c r="DE114" s="47">
        <f t="shared" si="382"/>
        <v>0</v>
      </c>
      <c r="DF114" s="47">
        <f t="shared" si="383"/>
        <v>0</v>
      </c>
      <c r="DG114" s="47">
        <f t="shared" si="384"/>
        <v>0</v>
      </c>
      <c r="DH114" s="47">
        <f t="shared" si="385"/>
        <v>0</v>
      </c>
      <c r="DI114" s="47">
        <f t="shared" si="386"/>
        <v>0</v>
      </c>
      <c r="DJ114" s="47">
        <f t="shared" si="387"/>
        <v>0</v>
      </c>
      <c r="DK114" s="47">
        <f t="shared" si="388"/>
        <v>0</v>
      </c>
      <c r="DL114" s="47">
        <f t="shared" si="389"/>
        <v>0</v>
      </c>
      <c r="DM114" s="47">
        <f t="shared" si="390"/>
        <v>0</v>
      </c>
      <c r="DN114" s="47">
        <f t="shared" si="391"/>
        <v>0</v>
      </c>
      <c r="DO114" s="47">
        <f t="shared" si="392"/>
        <v>0</v>
      </c>
      <c r="DP114" s="47">
        <f t="shared" si="393"/>
        <v>0</v>
      </c>
      <c r="DQ114" s="47">
        <f t="shared" si="394"/>
        <v>0</v>
      </c>
      <c r="DR114" s="47">
        <f t="shared" si="395"/>
        <v>0</v>
      </c>
      <c r="DS114" s="47">
        <f t="shared" si="396"/>
        <v>0</v>
      </c>
      <c r="DT114" s="47">
        <f t="shared" si="397"/>
        <v>0</v>
      </c>
      <c r="DU114" s="48">
        <f t="shared" si="398"/>
        <v>0</v>
      </c>
      <c r="DV114" s="47">
        <f t="shared" si="399"/>
        <v>0</v>
      </c>
      <c r="DW114" s="47">
        <f t="shared" si="400"/>
        <v>0</v>
      </c>
      <c r="DX114" s="46">
        <f t="shared" si="401"/>
        <v>0</v>
      </c>
      <c r="DY114" s="47">
        <f t="shared" si="402"/>
        <v>0</v>
      </c>
      <c r="DZ114" s="47">
        <f t="shared" si="403"/>
        <v>0</v>
      </c>
      <c r="EA114" s="47">
        <f t="shared" si="404"/>
        <v>0</v>
      </c>
      <c r="EB114" s="47">
        <f t="shared" si="405"/>
        <v>0</v>
      </c>
      <c r="EC114" s="47">
        <f t="shared" si="406"/>
        <v>0</v>
      </c>
      <c r="ED114" s="47">
        <f t="shared" si="407"/>
        <v>0</v>
      </c>
      <c r="EE114" s="47">
        <f t="shared" si="408"/>
        <v>0</v>
      </c>
      <c r="EF114" s="47">
        <f t="shared" si="409"/>
        <v>0</v>
      </c>
      <c r="EG114" s="47">
        <f t="shared" si="410"/>
        <v>0</v>
      </c>
      <c r="EH114" s="47">
        <f t="shared" si="411"/>
        <v>0</v>
      </c>
      <c r="EI114" s="47">
        <f t="shared" si="412"/>
        <v>0</v>
      </c>
      <c r="EJ114" s="47">
        <f t="shared" si="413"/>
        <v>0</v>
      </c>
      <c r="EK114" s="47">
        <f t="shared" si="414"/>
        <v>0</v>
      </c>
      <c r="EL114" s="47">
        <f t="shared" si="415"/>
        <v>0</v>
      </c>
      <c r="EM114" s="47">
        <f t="shared" si="416"/>
        <v>0</v>
      </c>
      <c r="EN114" s="47">
        <f t="shared" si="417"/>
        <v>0</v>
      </c>
      <c r="EO114" s="47">
        <f t="shared" si="418"/>
        <v>0</v>
      </c>
      <c r="EP114" s="47">
        <f t="shared" si="419"/>
        <v>0</v>
      </c>
      <c r="EQ114" s="48">
        <f t="shared" si="420"/>
        <v>0</v>
      </c>
      <c r="ER114" s="47">
        <f t="shared" si="421"/>
        <v>0</v>
      </c>
      <c r="ES114" s="47">
        <f t="shared" si="422"/>
        <v>0</v>
      </c>
      <c r="ET114" s="46">
        <f t="shared" si="423"/>
        <v>0</v>
      </c>
      <c r="EU114" s="47">
        <f t="shared" si="424"/>
        <v>0</v>
      </c>
      <c r="EV114" s="47">
        <f t="shared" si="425"/>
        <v>0</v>
      </c>
      <c r="EW114" s="47">
        <f t="shared" si="426"/>
        <v>0</v>
      </c>
      <c r="EX114" s="47">
        <f t="shared" si="427"/>
        <v>0</v>
      </c>
      <c r="EY114" s="47">
        <f t="shared" si="428"/>
        <v>0</v>
      </c>
      <c r="EZ114" s="47">
        <f t="shared" si="429"/>
        <v>0</v>
      </c>
      <c r="FA114" s="47">
        <f t="shared" si="430"/>
        <v>0</v>
      </c>
      <c r="FB114" s="47">
        <f t="shared" si="431"/>
        <v>0</v>
      </c>
      <c r="FC114" s="47">
        <f t="shared" si="432"/>
        <v>0</v>
      </c>
      <c r="FD114" s="47">
        <f t="shared" si="433"/>
        <v>0</v>
      </c>
      <c r="FE114" s="47">
        <f t="shared" si="434"/>
        <v>0</v>
      </c>
      <c r="FF114" s="47">
        <f t="shared" si="435"/>
        <v>0</v>
      </c>
      <c r="FG114" s="47">
        <f t="shared" si="436"/>
        <v>0</v>
      </c>
      <c r="FH114" s="47">
        <f t="shared" si="437"/>
        <v>0</v>
      </c>
      <c r="FI114" s="47">
        <f t="shared" si="438"/>
        <v>0</v>
      </c>
      <c r="FJ114" s="47">
        <f t="shared" si="439"/>
        <v>0</v>
      </c>
      <c r="FK114" s="47">
        <f t="shared" si="440"/>
        <v>0</v>
      </c>
      <c r="FL114" s="47">
        <f t="shared" si="441"/>
        <v>0</v>
      </c>
      <c r="FM114" s="48">
        <f t="shared" si="442"/>
        <v>0</v>
      </c>
      <c r="FN114" s="47">
        <f t="shared" si="443"/>
        <v>0</v>
      </c>
      <c r="FO114" s="47">
        <f t="shared" si="444"/>
        <v>0</v>
      </c>
      <c r="FP114" s="46">
        <f t="shared" si="445"/>
        <v>0</v>
      </c>
      <c r="FQ114" s="47">
        <f t="shared" si="446"/>
        <v>0</v>
      </c>
      <c r="FR114" s="47">
        <f t="shared" si="447"/>
        <v>0</v>
      </c>
      <c r="FS114" s="47">
        <f t="shared" si="448"/>
        <v>0</v>
      </c>
      <c r="FT114" s="47">
        <f t="shared" si="449"/>
        <v>0</v>
      </c>
      <c r="FU114" s="47">
        <f t="shared" si="450"/>
        <v>0</v>
      </c>
      <c r="FV114" s="47">
        <f t="shared" si="451"/>
        <v>0</v>
      </c>
      <c r="FW114" s="47">
        <f t="shared" si="452"/>
        <v>0</v>
      </c>
      <c r="FX114" s="47">
        <f t="shared" si="453"/>
        <v>0</v>
      </c>
      <c r="FY114" s="47">
        <f t="shared" si="454"/>
        <v>0</v>
      </c>
      <c r="FZ114" s="47">
        <f t="shared" si="455"/>
        <v>0</v>
      </c>
      <c r="GA114" s="47">
        <f t="shared" si="456"/>
        <v>0</v>
      </c>
      <c r="GB114" s="47">
        <f t="shared" si="457"/>
        <v>0</v>
      </c>
      <c r="GC114" s="47">
        <f t="shared" si="458"/>
        <v>0</v>
      </c>
      <c r="GD114" s="47">
        <f t="shared" si="459"/>
        <v>0</v>
      </c>
      <c r="GE114" s="47">
        <f t="shared" si="460"/>
        <v>0</v>
      </c>
      <c r="GF114" s="47">
        <f t="shared" si="461"/>
        <v>0</v>
      </c>
      <c r="GG114" s="47">
        <f t="shared" si="462"/>
        <v>0</v>
      </c>
      <c r="GH114" s="47">
        <f t="shared" si="463"/>
        <v>0</v>
      </c>
      <c r="GI114" s="48">
        <f t="shared" si="464"/>
        <v>0</v>
      </c>
      <c r="GJ114" s="47">
        <f t="shared" si="465"/>
        <v>0</v>
      </c>
      <c r="GK114" s="47">
        <f t="shared" si="466"/>
        <v>0</v>
      </c>
      <c r="GL114" s="46">
        <f t="shared" si="467"/>
        <v>0</v>
      </c>
      <c r="GM114" s="47">
        <f t="shared" si="468"/>
        <v>0</v>
      </c>
      <c r="GN114" s="47">
        <f t="shared" si="469"/>
        <v>0</v>
      </c>
      <c r="GO114" s="47">
        <f t="shared" si="470"/>
        <v>0</v>
      </c>
      <c r="GP114" s="47">
        <f t="shared" si="471"/>
        <v>0</v>
      </c>
      <c r="GQ114" s="47">
        <f t="shared" si="472"/>
        <v>0</v>
      </c>
      <c r="GR114" s="47">
        <f t="shared" si="473"/>
        <v>0</v>
      </c>
      <c r="GS114" s="47">
        <f t="shared" si="474"/>
        <v>0</v>
      </c>
      <c r="GT114" s="47">
        <f t="shared" si="475"/>
        <v>0</v>
      </c>
      <c r="GU114" s="47">
        <f t="shared" si="476"/>
        <v>0</v>
      </c>
      <c r="GV114" s="47">
        <f t="shared" si="477"/>
        <v>0</v>
      </c>
      <c r="GW114" s="47">
        <f t="shared" si="478"/>
        <v>0</v>
      </c>
      <c r="GX114" s="47">
        <f t="shared" si="479"/>
        <v>0</v>
      </c>
      <c r="GY114" s="47">
        <f t="shared" si="480"/>
        <v>0</v>
      </c>
      <c r="GZ114" s="47">
        <f t="shared" si="481"/>
        <v>0</v>
      </c>
      <c r="HA114" s="47">
        <f t="shared" si="482"/>
        <v>0</v>
      </c>
      <c r="HB114" s="47">
        <f t="shared" si="483"/>
        <v>0</v>
      </c>
      <c r="HC114" s="47">
        <f t="shared" si="484"/>
        <v>0</v>
      </c>
      <c r="HD114" s="47">
        <f t="shared" si="485"/>
        <v>0</v>
      </c>
      <c r="HE114" s="48">
        <f t="shared" si="486"/>
        <v>0</v>
      </c>
      <c r="HF114" s="47">
        <f t="shared" si="487"/>
        <v>0</v>
      </c>
      <c r="HG114" s="47">
        <f t="shared" si="488"/>
        <v>0</v>
      </c>
      <c r="HH114" s="46">
        <f t="shared" si="489"/>
        <v>0</v>
      </c>
      <c r="HI114" s="47">
        <f t="shared" si="490"/>
        <v>0</v>
      </c>
      <c r="HJ114" s="47">
        <f t="shared" si="491"/>
        <v>0</v>
      </c>
      <c r="HK114" s="47">
        <f t="shared" si="492"/>
        <v>0</v>
      </c>
      <c r="HL114" s="47">
        <f t="shared" si="493"/>
        <v>0</v>
      </c>
      <c r="HM114" s="47">
        <f t="shared" si="494"/>
        <v>0</v>
      </c>
      <c r="HN114" s="47">
        <f t="shared" si="495"/>
        <v>0</v>
      </c>
      <c r="HO114" s="47">
        <f t="shared" si="496"/>
        <v>0</v>
      </c>
      <c r="HP114" s="47">
        <f t="shared" si="497"/>
        <v>0</v>
      </c>
      <c r="HQ114" s="47">
        <f t="shared" si="498"/>
        <v>0</v>
      </c>
      <c r="HR114" s="47">
        <f t="shared" si="499"/>
        <v>0</v>
      </c>
      <c r="HS114" s="47">
        <f t="shared" si="500"/>
        <v>0</v>
      </c>
      <c r="HT114" s="47">
        <f t="shared" si="501"/>
        <v>0</v>
      </c>
      <c r="HU114" s="47">
        <f t="shared" si="502"/>
        <v>0</v>
      </c>
      <c r="HV114" s="47">
        <f t="shared" si="503"/>
        <v>0</v>
      </c>
      <c r="HW114" s="47">
        <f t="shared" si="504"/>
        <v>0</v>
      </c>
      <c r="HX114" s="47">
        <f t="shared" si="505"/>
        <v>0</v>
      </c>
      <c r="HY114" s="47">
        <f t="shared" si="506"/>
        <v>0</v>
      </c>
      <c r="HZ114" s="47">
        <f t="shared" si="507"/>
        <v>0</v>
      </c>
      <c r="IA114" s="48">
        <f t="shared" si="508"/>
        <v>0</v>
      </c>
      <c r="IB114" s="47">
        <f t="shared" si="509"/>
        <v>0</v>
      </c>
      <c r="IC114" s="47">
        <f t="shared" si="510"/>
        <v>0</v>
      </c>
      <c r="ID114" s="46">
        <f t="shared" si="511"/>
        <v>0</v>
      </c>
      <c r="IE114" s="47">
        <f t="shared" si="512"/>
        <v>0</v>
      </c>
      <c r="IF114" s="47">
        <f t="shared" si="513"/>
        <v>0</v>
      </c>
      <c r="IG114" s="47">
        <f t="shared" si="514"/>
        <v>0</v>
      </c>
      <c r="IH114" s="47">
        <f t="shared" si="515"/>
        <v>0</v>
      </c>
      <c r="II114" s="47">
        <f t="shared" si="516"/>
        <v>0</v>
      </c>
      <c r="IJ114" s="47">
        <f t="shared" si="517"/>
        <v>0</v>
      </c>
      <c r="IK114" s="47">
        <f t="shared" si="518"/>
        <v>0</v>
      </c>
      <c r="IL114" s="47">
        <f t="shared" si="519"/>
        <v>0</v>
      </c>
      <c r="IM114" s="47">
        <f t="shared" si="520"/>
        <v>0</v>
      </c>
      <c r="IN114" s="47">
        <f t="shared" si="521"/>
        <v>0</v>
      </c>
      <c r="IO114" s="47">
        <f t="shared" si="522"/>
        <v>0</v>
      </c>
      <c r="IP114" s="47">
        <f t="shared" si="523"/>
        <v>0</v>
      </c>
      <c r="IQ114" s="47">
        <f t="shared" si="524"/>
        <v>0</v>
      </c>
      <c r="IR114" s="47">
        <f t="shared" si="525"/>
        <v>0</v>
      </c>
      <c r="IS114" s="47">
        <f t="shared" si="526"/>
        <v>0</v>
      </c>
      <c r="IT114" s="47">
        <f t="shared" si="527"/>
        <v>0</v>
      </c>
      <c r="IU114" s="47">
        <f t="shared" si="528"/>
        <v>0</v>
      </c>
      <c r="IV114" s="47">
        <f t="shared" si="529"/>
        <v>0</v>
      </c>
      <c r="IW114" s="48">
        <f t="shared" si="530"/>
        <v>0</v>
      </c>
      <c r="IX114" s="47">
        <f t="shared" si="531"/>
        <v>0</v>
      </c>
      <c r="IY114" s="47">
        <f t="shared" si="532"/>
        <v>0</v>
      </c>
      <c r="IZ114" s="46">
        <f t="shared" si="533"/>
        <v>0</v>
      </c>
      <c r="JA114" s="47">
        <f t="shared" si="534"/>
        <v>0</v>
      </c>
      <c r="JB114" s="47">
        <f t="shared" si="535"/>
        <v>0</v>
      </c>
      <c r="JC114" s="47">
        <f t="shared" si="536"/>
        <v>0</v>
      </c>
      <c r="JD114" s="47">
        <f t="shared" si="537"/>
        <v>0</v>
      </c>
      <c r="JE114" s="47">
        <f t="shared" si="538"/>
        <v>0</v>
      </c>
      <c r="JF114" s="47">
        <f t="shared" si="539"/>
        <v>0</v>
      </c>
      <c r="JG114" s="47">
        <f t="shared" si="540"/>
        <v>0</v>
      </c>
      <c r="JH114" s="47">
        <f t="shared" si="541"/>
        <v>0</v>
      </c>
      <c r="JI114" s="47">
        <f t="shared" si="542"/>
        <v>0</v>
      </c>
      <c r="JJ114" s="47">
        <f t="shared" si="543"/>
        <v>0</v>
      </c>
      <c r="JK114" s="47">
        <f t="shared" si="544"/>
        <v>0</v>
      </c>
      <c r="JL114" s="47">
        <f t="shared" si="545"/>
        <v>0</v>
      </c>
      <c r="JM114" s="47">
        <f t="shared" si="546"/>
        <v>0</v>
      </c>
      <c r="JN114" s="47">
        <f t="shared" si="547"/>
        <v>0</v>
      </c>
      <c r="JO114" s="47">
        <f t="shared" si="548"/>
        <v>0</v>
      </c>
      <c r="JP114" s="47">
        <f t="shared" si="549"/>
        <v>0</v>
      </c>
      <c r="JQ114" s="47">
        <f t="shared" si="550"/>
        <v>0</v>
      </c>
      <c r="JR114" s="47">
        <f t="shared" si="551"/>
        <v>0</v>
      </c>
      <c r="JS114" s="48">
        <f t="shared" si="552"/>
        <v>0</v>
      </c>
      <c r="JT114" s="46">
        <f t="shared" si="553"/>
        <v>0</v>
      </c>
      <c r="JU114" s="48">
        <f t="shared" si="554"/>
        <v>0</v>
      </c>
    </row>
    <row r="115" spans="1:281" x14ac:dyDescent="0.25">
      <c r="A115" s="152"/>
      <c r="B115" s="386"/>
      <c r="C115" s="377"/>
      <c r="D115" s="378"/>
      <c r="E115" s="378"/>
      <c r="F115" s="378"/>
      <c r="G115" s="379"/>
      <c r="H115" s="397"/>
      <c r="I115" s="397"/>
      <c r="J115" s="97"/>
      <c r="K115" s="122">
        <f t="shared" si="284"/>
        <v>0</v>
      </c>
      <c r="L115" s="313">
        <f t="shared" si="285"/>
        <v>0</v>
      </c>
      <c r="M115" s="46">
        <f t="shared" si="286"/>
        <v>0</v>
      </c>
      <c r="N115" s="90">
        <f t="shared" si="347"/>
        <v>0</v>
      </c>
      <c r="O115" s="90">
        <f t="shared" si="348"/>
        <v>0</v>
      </c>
      <c r="P115" s="90">
        <f t="shared" si="349"/>
        <v>0</v>
      </c>
      <c r="Q115" s="90">
        <f t="shared" si="350"/>
        <v>0</v>
      </c>
      <c r="R115" s="408">
        <f t="shared" si="287"/>
        <v>1</v>
      </c>
      <c r="S115" s="46">
        <f t="shared" si="288"/>
        <v>0</v>
      </c>
      <c r="T115" s="47">
        <f t="shared" si="289"/>
        <v>0</v>
      </c>
      <c r="U115" s="47">
        <f t="shared" si="290"/>
        <v>0</v>
      </c>
      <c r="V115" s="47">
        <f t="shared" si="291"/>
        <v>0</v>
      </c>
      <c r="W115" s="47">
        <f t="shared" si="292"/>
        <v>0</v>
      </c>
      <c r="X115" s="47">
        <f t="shared" si="293"/>
        <v>0</v>
      </c>
      <c r="Y115" s="47">
        <f t="shared" si="294"/>
        <v>0</v>
      </c>
      <c r="Z115" s="47">
        <f t="shared" si="295"/>
        <v>0</v>
      </c>
      <c r="AA115" s="47">
        <f t="shared" si="296"/>
        <v>0</v>
      </c>
      <c r="AB115" s="47">
        <f t="shared" si="297"/>
        <v>0</v>
      </c>
      <c r="AC115" s="47">
        <f t="shared" si="298"/>
        <v>0</v>
      </c>
      <c r="AD115" s="47">
        <f t="shared" si="299"/>
        <v>0</v>
      </c>
      <c r="AE115" s="47">
        <f t="shared" si="300"/>
        <v>0</v>
      </c>
      <c r="AF115" s="47">
        <f t="shared" si="301"/>
        <v>0</v>
      </c>
      <c r="AG115" s="47">
        <f t="shared" si="302"/>
        <v>0</v>
      </c>
      <c r="AH115" s="47">
        <f t="shared" si="303"/>
        <v>0</v>
      </c>
      <c r="AI115" s="47">
        <f t="shared" si="304"/>
        <v>0</v>
      </c>
      <c r="AJ115" s="47">
        <f t="shared" si="305"/>
        <v>0</v>
      </c>
      <c r="AK115" s="47">
        <f t="shared" si="306"/>
        <v>0</v>
      </c>
      <c r="AL115" s="48">
        <f t="shared" si="307"/>
        <v>0</v>
      </c>
      <c r="AM115" s="47">
        <f t="shared" si="351"/>
        <v>0</v>
      </c>
      <c r="AN115" s="47">
        <f t="shared" si="352"/>
        <v>0</v>
      </c>
      <c r="AO115" s="46">
        <f t="shared" si="308"/>
        <v>0</v>
      </c>
      <c r="AP115" s="47">
        <f t="shared" si="309"/>
        <v>0</v>
      </c>
      <c r="AQ115" s="47">
        <f t="shared" si="310"/>
        <v>0</v>
      </c>
      <c r="AR115" s="47">
        <f t="shared" si="311"/>
        <v>0</v>
      </c>
      <c r="AS115" s="47">
        <f t="shared" si="312"/>
        <v>0</v>
      </c>
      <c r="AT115" s="47">
        <f t="shared" si="313"/>
        <v>0</v>
      </c>
      <c r="AU115" s="47">
        <f t="shared" si="314"/>
        <v>0</v>
      </c>
      <c r="AV115" s="47">
        <f t="shared" si="315"/>
        <v>0</v>
      </c>
      <c r="AW115" s="47">
        <f t="shared" si="316"/>
        <v>0</v>
      </c>
      <c r="AX115" s="47">
        <f t="shared" si="317"/>
        <v>0</v>
      </c>
      <c r="AY115" s="47">
        <f t="shared" si="318"/>
        <v>0</v>
      </c>
      <c r="AZ115" s="47">
        <f t="shared" si="319"/>
        <v>0</v>
      </c>
      <c r="BA115" s="47">
        <f t="shared" si="320"/>
        <v>0</v>
      </c>
      <c r="BB115" s="47">
        <f t="shared" si="321"/>
        <v>0</v>
      </c>
      <c r="BC115" s="47">
        <f t="shared" si="322"/>
        <v>0</v>
      </c>
      <c r="BD115" s="47">
        <f t="shared" si="323"/>
        <v>0</v>
      </c>
      <c r="BE115" s="47">
        <f t="shared" si="324"/>
        <v>0</v>
      </c>
      <c r="BF115" s="47">
        <f t="shared" si="325"/>
        <v>0</v>
      </c>
      <c r="BG115" s="48">
        <f t="shared" si="326"/>
        <v>0</v>
      </c>
      <c r="BH115" s="47">
        <f t="shared" si="353"/>
        <v>0</v>
      </c>
      <c r="BI115" s="47">
        <f t="shared" si="354"/>
        <v>0</v>
      </c>
      <c r="BJ115" s="46">
        <f t="shared" si="327"/>
        <v>0</v>
      </c>
      <c r="BK115" s="47">
        <f t="shared" si="328"/>
        <v>0</v>
      </c>
      <c r="BL115" s="47">
        <f t="shared" si="329"/>
        <v>0</v>
      </c>
      <c r="BM115" s="47">
        <f t="shared" si="330"/>
        <v>0</v>
      </c>
      <c r="BN115" s="47">
        <f t="shared" si="331"/>
        <v>0</v>
      </c>
      <c r="BO115" s="47">
        <f t="shared" si="332"/>
        <v>0</v>
      </c>
      <c r="BP115" s="47">
        <f t="shared" si="333"/>
        <v>0</v>
      </c>
      <c r="BQ115" s="47">
        <f t="shared" si="334"/>
        <v>0</v>
      </c>
      <c r="BR115" s="47">
        <f t="shared" si="335"/>
        <v>0</v>
      </c>
      <c r="BS115" s="47">
        <f t="shared" si="336"/>
        <v>0</v>
      </c>
      <c r="BT115" s="47">
        <f t="shared" si="337"/>
        <v>0</v>
      </c>
      <c r="BU115" s="47">
        <f t="shared" si="338"/>
        <v>0</v>
      </c>
      <c r="BV115" s="47">
        <f t="shared" si="339"/>
        <v>0</v>
      </c>
      <c r="BW115" s="47">
        <f t="shared" si="340"/>
        <v>0</v>
      </c>
      <c r="BX115" s="47">
        <f t="shared" si="341"/>
        <v>0</v>
      </c>
      <c r="BY115" s="47">
        <f t="shared" si="342"/>
        <v>0</v>
      </c>
      <c r="BZ115" s="47">
        <f t="shared" si="343"/>
        <v>0</v>
      </c>
      <c r="CA115" s="47">
        <f t="shared" si="344"/>
        <v>0</v>
      </c>
      <c r="CB115" s="47">
        <f t="shared" si="345"/>
        <v>0</v>
      </c>
      <c r="CC115" s="48">
        <f t="shared" si="346"/>
        <v>0</v>
      </c>
      <c r="CD115" s="47">
        <f t="shared" si="355"/>
        <v>0</v>
      </c>
      <c r="CE115" s="47">
        <f t="shared" si="356"/>
        <v>0</v>
      </c>
      <c r="CF115" s="46">
        <f t="shared" si="357"/>
        <v>0</v>
      </c>
      <c r="CG115" s="47">
        <f t="shared" si="358"/>
        <v>0</v>
      </c>
      <c r="CH115" s="47">
        <f t="shared" si="359"/>
        <v>0</v>
      </c>
      <c r="CI115" s="47">
        <f t="shared" si="360"/>
        <v>0</v>
      </c>
      <c r="CJ115" s="47">
        <f t="shared" si="361"/>
        <v>0</v>
      </c>
      <c r="CK115" s="47">
        <f t="shared" si="362"/>
        <v>0</v>
      </c>
      <c r="CL115" s="47">
        <f t="shared" si="363"/>
        <v>0</v>
      </c>
      <c r="CM115" s="47">
        <f t="shared" si="364"/>
        <v>0</v>
      </c>
      <c r="CN115" s="47">
        <f t="shared" si="365"/>
        <v>0</v>
      </c>
      <c r="CO115" s="47">
        <f t="shared" si="366"/>
        <v>0</v>
      </c>
      <c r="CP115" s="47">
        <f t="shared" si="367"/>
        <v>0</v>
      </c>
      <c r="CQ115" s="47">
        <f t="shared" si="368"/>
        <v>0</v>
      </c>
      <c r="CR115" s="47">
        <f t="shared" si="369"/>
        <v>0</v>
      </c>
      <c r="CS115" s="47">
        <f t="shared" si="370"/>
        <v>0</v>
      </c>
      <c r="CT115" s="47">
        <f t="shared" si="371"/>
        <v>0</v>
      </c>
      <c r="CU115" s="47">
        <f t="shared" si="372"/>
        <v>0</v>
      </c>
      <c r="CV115" s="47">
        <f t="shared" si="373"/>
        <v>0</v>
      </c>
      <c r="CW115" s="47">
        <f t="shared" si="374"/>
        <v>0</v>
      </c>
      <c r="CX115" s="47">
        <f t="shared" si="375"/>
        <v>0</v>
      </c>
      <c r="CY115" s="48">
        <f t="shared" si="376"/>
        <v>0</v>
      </c>
      <c r="CZ115" s="47">
        <f t="shared" si="377"/>
        <v>0</v>
      </c>
      <c r="DA115" s="47">
        <f t="shared" si="378"/>
        <v>0</v>
      </c>
      <c r="DB115" s="46">
        <f t="shared" si="379"/>
        <v>0</v>
      </c>
      <c r="DC115" s="47">
        <f t="shared" si="380"/>
        <v>0</v>
      </c>
      <c r="DD115" s="47">
        <f t="shared" si="381"/>
        <v>0</v>
      </c>
      <c r="DE115" s="47">
        <f t="shared" si="382"/>
        <v>0</v>
      </c>
      <c r="DF115" s="47">
        <f t="shared" si="383"/>
        <v>0</v>
      </c>
      <c r="DG115" s="47">
        <f t="shared" si="384"/>
        <v>0</v>
      </c>
      <c r="DH115" s="47">
        <f t="shared" si="385"/>
        <v>0</v>
      </c>
      <c r="DI115" s="47">
        <f t="shared" si="386"/>
        <v>0</v>
      </c>
      <c r="DJ115" s="47">
        <f t="shared" si="387"/>
        <v>0</v>
      </c>
      <c r="DK115" s="47">
        <f t="shared" si="388"/>
        <v>0</v>
      </c>
      <c r="DL115" s="47">
        <f t="shared" si="389"/>
        <v>0</v>
      </c>
      <c r="DM115" s="47">
        <f t="shared" si="390"/>
        <v>0</v>
      </c>
      <c r="DN115" s="47">
        <f t="shared" si="391"/>
        <v>0</v>
      </c>
      <c r="DO115" s="47">
        <f t="shared" si="392"/>
        <v>0</v>
      </c>
      <c r="DP115" s="47">
        <f t="shared" si="393"/>
        <v>0</v>
      </c>
      <c r="DQ115" s="47">
        <f t="shared" si="394"/>
        <v>0</v>
      </c>
      <c r="DR115" s="47">
        <f t="shared" si="395"/>
        <v>0</v>
      </c>
      <c r="DS115" s="47">
        <f t="shared" si="396"/>
        <v>0</v>
      </c>
      <c r="DT115" s="47">
        <f t="shared" si="397"/>
        <v>0</v>
      </c>
      <c r="DU115" s="48">
        <f t="shared" si="398"/>
        <v>0</v>
      </c>
      <c r="DV115" s="47">
        <f t="shared" si="399"/>
        <v>0</v>
      </c>
      <c r="DW115" s="47">
        <f t="shared" si="400"/>
        <v>0</v>
      </c>
      <c r="DX115" s="46">
        <f t="shared" si="401"/>
        <v>0</v>
      </c>
      <c r="DY115" s="47">
        <f t="shared" si="402"/>
        <v>0</v>
      </c>
      <c r="DZ115" s="47">
        <f t="shared" si="403"/>
        <v>0</v>
      </c>
      <c r="EA115" s="47">
        <f t="shared" si="404"/>
        <v>0</v>
      </c>
      <c r="EB115" s="47">
        <f t="shared" si="405"/>
        <v>0</v>
      </c>
      <c r="EC115" s="47">
        <f t="shared" si="406"/>
        <v>0</v>
      </c>
      <c r="ED115" s="47">
        <f t="shared" si="407"/>
        <v>0</v>
      </c>
      <c r="EE115" s="47">
        <f t="shared" si="408"/>
        <v>0</v>
      </c>
      <c r="EF115" s="47">
        <f t="shared" si="409"/>
        <v>0</v>
      </c>
      <c r="EG115" s="47">
        <f t="shared" si="410"/>
        <v>0</v>
      </c>
      <c r="EH115" s="47">
        <f t="shared" si="411"/>
        <v>0</v>
      </c>
      <c r="EI115" s="47">
        <f t="shared" si="412"/>
        <v>0</v>
      </c>
      <c r="EJ115" s="47">
        <f t="shared" si="413"/>
        <v>0</v>
      </c>
      <c r="EK115" s="47">
        <f t="shared" si="414"/>
        <v>0</v>
      </c>
      <c r="EL115" s="47">
        <f t="shared" si="415"/>
        <v>0</v>
      </c>
      <c r="EM115" s="47">
        <f t="shared" si="416"/>
        <v>0</v>
      </c>
      <c r="EN115" s="47">
        <f t="shared" si="417"/>
        <v>0</v>
      </c>
      <c r="EO115" s="47">
        <f t="shared" si="418"/>
        <v>0</v>
      </c>
      <c r="EP115" s="47">
        <f t="shared" si="419"/>
        <v>0</v>
      </c>
      <c r="EQ115" s="48">
        <f t="shared" si="420"/>
        <v>0</v>
      </c>
      <c r="ER115" s="47">
        <f t="shared" si="421"/>
        <v>0</v>
      </c>
      <c r="ES115" s="47">
        <f t="shared" si="422"/>
        <v>0</v>
      </c>
      <c r="ET115" s="46">
        <f t="shared" si="423"/>
        <v>0</v>
      </c>
      <c r="EU115" s="47">
        <f t="shared" si="424"/>
        <v>0</v>
      </c>
      <c r="EV115" s="47">
        <f t="shared" si="425"/>
        <v>0</v>
      </c>
      <c r="EW115" s="47">
        <f t="shared" si="426"/>
        <v>0</v>
      </c>
      <c r="EX115" s="47">
        <f t="shared" si="427"/>
        <v>0</v>
      </c>
      <c r="EY115" s="47">
        <f t="shared" si="428"/>
        <v>0</v>
      </c>
      <c r="EZ115" s="47">
        <f t="shared" si="429"/>
        <v>0</v>
      </c>
      <c r="FA115" s="47">
        <f t="shared" si="430"/>
        <v>0</v>
      </c>
      <c r="FB115" s="47">
        <f t="shared" si="431"/>
        <v>0</v>
      </c>
      <c r="FC115" s="47">
        <f t="shared" si="432"/>
        <v>0</v>
      </c>
      <c r="FD115" s="47">
        <f t="shared" si="433"/>
        <v>0</v>
      </c>
      <c r="FE115" s="47">
        <f t="shared" si="434"/>
        <v>0</v>
      </c>
      <c r="FF115" s="47">
        <f t="shared" si="435"/>
        <v>0</v>
      </c>
      <c r="FG115" s="47">
        <f t="shared" si="436"/>
        <v>0</v>
      </c>
      <c r="FH115" s="47">
        <f t="shared" si="437"/>
        <v>0</v>
      </c>
      <c r="FI115" s="47">
        <f t="shared" si="438"/>
        <v>0</v>
      </c>
      <c r="FJ115" s="47">
        <f t="shared" si="439"/>
        <v>0</v>
      </c>
      <c r="FK115" s="47">
        <f t="shared" si="440"/>
        <v>0</v>
      </c>
      <c r="FL115" s="47">
        <f t="shared" si="441"/>
        <v>0</v>
      </c>
      <c r="FM115" s="48">
        <f t="shared" si="442"/>
        <v>0</v>
      </c>
      <c r="FN115" s="47">
        <f t="shared" si="443"/>
        <v>0</v>
      </c>
      <c r="FO115" s="47">
        <f t="shared" si="444"/>
        <v>0</v>
      </c>
      <c r="FP115" s="46">
        <f t="shared" si="445"/>
        <v>0</v>
      </c>
      <c r="FQ115" s="47">
        <f t="shared" si="446"/>
        <v>0</v>
      </c>
      <c r="FR115" s="47">
        <f t="shared" si="447"/>
        <v>0</v>
      </c>
      <c r="FS115" s="47">
        <f t="shared" si="448"/>
        <v>0</v>
      </c>
      <c r="FT115" s="47">
        <f t="shared" si="449"/>
        <v>0</v>
      </c>
      <c r="FU115" s="47">
        <f t="shared" si="450"/>
        <v>0</v>
      </c>
      <c r="FV115" s="47">
        <f t="shared" si="451"/>
        <v>0</v>
      </c>
      <c r="FW115" s="47">
        <f t="shared" si="452"/>
        <v>0</v>
      </c>
      <c r="FX115" s="47">
        <f t="shared" si="453"/>
        <v>0</v>
      </c>
      <c r="FY115" s="47">
        <f t="shared" si="454"/>
        <v>0</v>
      </c>
      <c r="FZ115" s="47">
        <f t="shared" si="455"/>
        <v>0</v>
      </c>
      <c r="GA115" s="47">
        <f t="shared" si="456"/>
        <v>0</v>
      </c>
      <c r="GB115" s="47">
        <f t="shared" si="457"/>
        <v>0</v>
      </c>
      <c r="GC115" s="47">
        <f t="shared" si="458"/>
        <v>0</v>
      </c>
      <c r="GD115" s="47">
        <f t="shared" si="459"/>
        <v>0</v>
      </c>
      <c r="GE115" s="47">
        <f t="shared" si="460"/>
        <v>0</v>
      </c>
      <c r="GF115" s="47">
        <f t="shared" si="461"/>
        <v>0</v>
      </c>
      <c r="GG115" s="47">
        <f t="shared" si="462"/>
        <v>0</v>
      </c>
      <c r="GH115" s="47">
        <f t="shared" si="463"/>
        <v>0</v>
      </c>
      <c r="GI115" s="48">
        <f t="shared" si="464"/>
        <v>0</v>
      </c>
      <c r="GJ115" s="47">
        <f t="shared" si="465"/>
        <v>0</v>
      </c>
      <c r="GK115" s="47">
        <f t="shared" si="466"/>
        <v>0</v>
      </c>
      <c r="GL115" s="46">
        <f t="shared" si="467"/>
        <v>0</v>
      </c>
      <c r="GM115" s="47">
        <f t="shared" si="468"/>
        <v>0</v>
      </c>
      <c r="GN115" s="47">
        <f t="shared" si="469"/>
        <v>0</v>
      </c>
      <c r="GO115" s="47">
        <f t="shared" si="470"/>
        <v>0</v>
      </c>
      <c r="GP115" s="47">
        <f t="shared" si="471"/>
        <v>0</v>
      </c>
      <c r="GQ115" s="47">
        <f t="shared" si="472"/>
        <v>0</v>
      </c>
      <c r="GR115" s="47">
        <f t="shared" si="473"/>
        <v>0</v>
      </c>
      <c r="GS115" s="47">
        <f t="shared" si="474"/>
        <v>0</v>
      </c>
      <c r="GT115" s="47">
        <f t="shared" si="475"/>
        <v>0</v>
      </c>
      <c r="GU115" s="47">
        <f t="shared" si="476"/>
        <v>0</v>
      </c>
      <c r="GV115" s="47">
        <f t="shared" si="477"/>
        <v>0</v>
      </c>
      <c r="GW115" s="47">
        <f t="shared" si="478"/>
        <v>0</v>
      </c>
      <c r="GX115" s="47">
        <f t="shared" si="479"/>
        <v>0</v>
      </c>
      <c r="GY115" s="47">
        <f t="shared" si="480"/>
        <v>0</v>
      </c>
      <c r="GZ115" s="47">
        <f t="shared" si="481"/>
        <v>0</v>
      </c>
      <c r="HA115" s="47">
        <f t="shared" si="482"/>
        <v>0</v>
      </c>
      <c r="HB115" s="47">
        <f t="shared" si="483"/>
        <v>0</v>
      </c>
      <c r="HC115" s="47">
        <f t="shared" si="484"/>
        <v>0</v>
      </c>
      <c r="HD115" s="47">
        <f t="shared" si="485"/>
        <v>0</v>
      </c>
      <c r="HE115" s="48">
        <f t="shared" si="486"/>
        <v>0</v>
      </c>
      <c r="HF115" s="47">
        <f t="shared" si="487"/>
        <v>0</v>
      </c>
      <c r="HG115" s="47">
        <f t="shared" si="488"/>
        <v>0</v>
      </c>
      <c r="HH115" s="46">
        <f t="shared" si="489"/>
        <v>0</v>
      </c>
      <c r="HI115" s="47">
        <f t="shared" si="490"/>
        <v>0</v>
      </c>
      <c r="HJ115" s="47">
        <f t="shared" si="491"/>
        <v>0</v>
      </c>
      <c r="HK115" s="47">
        <f t="shared" si="492"/>
        <v>0</v>
      </c>
      <c r="HL115" s="47">
        <f t="shared" si="493"/>
        <v>0</v>
      </c>
      <c r="HM115" s="47">
        <f t="shared" si="494"/>
        <v>0</v>
      </c>
      <c r="HN115" s="47">
        <f t="shared" si="495"/>
        <v>0</v>
      </c>
      <c r="HO115" s="47">
        <f t="shared" si="496"/>
        <v>0</v>
      </c>
      <c r="HP115" s="47">
        <f t="shared" si="497"/>
        <v>0</v>
      </c>
      <c r="HQ115" s="47">
        <f t="shared" si="498"/>
        <v>0</v>
      </c>
      <c r="HR115" s="47">
        <f t="shared" si="499"/>
        <v>0</v>
      </c>
      <c r="HS115" s="47">
        <f t="shared" si="500"/>
        <v>0</v>
      </c>
      <c r="HT115" s="47">
        <f t="shared" si="501"/>
        <v>0</v>
      </c>
      <c r="HU115" s="47">
        <f t="shared" si="502"/>
        <v>0</v>
      </c>
      <c r="HV115" s="47">
        <f t="shared" si="503"/>
        <v>0</v>
      </c>
      <c r="HW115" s="47">
        <f t="shared" si="504"/>
        <v>0</v>
      </c>
      <c r="HX115" s="47">
        <f t="shared" si="505"/>
        <v>0</v>
      </c>
      <c r="HY115" s="47">
        <f t="shared" si="506"/>
        <v>0</v>
      </c>
      <c r="HZ115" s="47">
        <f t="shared" si="507"/>
        <v>0</v>
      </c>
      <c r="IA115" s="48">
        <f t="shared" si="508"/>
        <v>0</v>
      </c>
      <c r="IB115" s="47">
        <f t="shared" si="509"/>
        <v>0</v>
      </c>
      <c r="IC115" s="47">
        <f t="shared" si="510"/>
        <v>0</v>
      </c>
      <c r="ID115" s="46">
        <f t="shared" si="511"/>
        <v>0</v>
      </c>
      <c r="IE115" s="47">
        <f t="shared" si="512"/>
        <v>0</v>
      </c>
      <c r="IF115" s="47">
        <f t="shared" si="513"/>
        <v>0</v>
      </c>
      <c r="IG115" s="47">
        <f t="shared" si="514"/>
        <v>0</v>
      </c>
      <c r="IH115" s="47">
        <f t="shared" si="515"/>
        <v>0</v>
      </c>
      <c r="II115" s="47">
        <f t="shared" si="516"/>
        <v>0</v>
      </c>
      <c r="IJ115" s="47">
        <f t="shared" si="517"/>
        <v>0</v>
      </c>
      <c r="IK115" s="47">
        <f t="shared" si="518"/>
        <v>0</v>
      </c>
      <c r="IL115" s="47">
        <f t="shared" si="519"/>
        <v>0</v>
      </c>
      <c r="IM115" s="47">
        <f t="shared" si="520"/>
        <v>0</v>
      </c>
      <c r="IN115" s="47">
        <f t="shared" si="521"/>
        <v>0</v>
      </c>
      <c r="IO115" s="47">
        <f t="shared" si="522"/>
        <v>0</v>
      </c>
      <c r="IP115" s="47">
        <f t="shared" si="523"/>
        <v>0</v>
      </c>
      <c r="IQ115" s="47">
        <f t="shared" si="524"/>
        <v>0</v>
      </c>
      <c r="IR115" s="47">
        <f t="shared" si="525"/>
        <v>0</v>
      </c>
      <c r="IS115" s="47">
        <f t="shared" si="526"/>
        <v>0</v>
      </c>
      <c r="IT115" s="47">
        <f t="shared" si="527"/>
        <v>0</v>
      </c>
      <c r="IU115" s="47">
        <f t="shared" si="528"/>
        <v>0</v>
      </c>
      <c r="IV115" s="47">
        <f t="shared" si="529"/>
        <v>0</v>
      </c>
      <c r="IW115" s="48">
        <f t="shared" si="530"/>
        <v>0</v>
      </c>
      <c r="IX115" s="47">
        <f t="shared" si="531"/>
        <v>0</v>
      </c>
      <c r="IY115" s="47">
        <f t="shared" si="532"/>
        <v>0</v>
      </c>
      <c r="IZ115" s="46">
        <f t="shared" si="533"/>
        <v>0</v>
      </c>
      <c r="JA115" s="47">
        <f t="shared" si="534"/>
        <v>0</v>
      </c>
      <c r="JB115" s="47">
        <f t="shared" si="535"/>
        <v>0</v>
      </c>
      <c r="JC115" s="47">
        <f t="shared" si="536"/>
        <v>0</v>
      </c>
      <c r="JD115" s="47">
        <f t="shared" si="537"/>
        <v>0</v>
      </c>
      <c r="JE115" s="47">
        <f t="shared" si="538"/>
        <v>0</v>
      </c>
      <c r="JF115" s="47">
        <f t="shared" si="539"/>
        <v>0</v>
      </c>
      <c r="JG115" s="47">
        <f t="shared" si="540"/>
        <v>0</v>
      </c>
      <c r="JH115" s="47">
        <f t="shared" si="541"/>
        <v>0</v>
      </c>
      <c r="JI115" s="47">
        <f t="shared" si="542"/>
        <v>0</v>
      </c>
      <c r="JJ115" s="47">
        <f t="shared" si="543"/>
        <v>0</v>
      </c>
      <c r="JK115" s="47">
        <f t="shared" si="544"/>
        <v>0</v>
      </c>
      <c r="JL115" s="47">
        <f t="shared" si="545"/>
        <v>0</v>
      </c>
      <c r="JM115" s="47">
        <f t="shared" si="546"/>
        <v>0</v>
      </c>
      <c r="JN115" s="47">
        <f t="shared" si="547"/>
        <v>0</v>
      </c>
      <c r="JO115" s="47">
        <f t="shared" si="548"/>
        <v>0</v>
      </c>
      <c r="JP115" s="47">
        <f t="shared" si="549"/>
        <v>0</v>
      </c>
      <c r="JQ115" s="47">
        <f t="shared" si="550"/>
        <v>0</v>
      </c>
      <c r="JR115" s="47">
        <f t="shared" si="551"/>
        <v>0</v>
      </c>
      <c r="JS115" s="48">
        <f t="shared" si="552"/>
        <v>0</v>
      </c>
      <c r="JT115" s="46">
        <f t="shared" si="553"/>
        <v>0</v>
      </c>
      <c r="JU115" s="48">
        <f t="shared" si="554"/>
        <v>0</v>
      </c>
    </row>
    <row r="116" spans="1:281" x14ac:dyDescent="0.25">
      <c r="A116" s="152"/>
      <c r="B116" s="386"/>
      <c r="C116" s="377"/>
      <c r="D116" s="378"/>
      <c r="E116" s="378"/>
      <c r="F116" s="378"/>
      <c r="G116" s="379"/>
      <c r="H116" s="397"/>
      <c r="I116" s="397"/>
      <c r="J116" s="97"/>
      <c r="K116" s="122">
        <f t="shared" si="284"/>
        <v>0</v>
      </c>
      <c r="L116" s="313">
        <f t="shared" si="285"/>
        <v>0</v>
      </c>
      <c r="M116" s="46">
        <f t="shared" si="286"/>
        <v>0</v>
      </c>
      <c r="N116" s="90">
        <f t="shared" si="347"/>
        <v>0</v>
      </c>
      <c r="O116" s="90">
        <f t="shared" si="348"/>
        <v>0</v>
      </c>
      <c r="P116" s="90">
        <f t="shared" si="349"/>
        <v>0</v>
      </c>
      <c r="Q116" s="90">
        <f t="shared" si="350"/>
        <v>0</v>
      </c>
      <c r="R116" s="408">
        <f t="shared" si="287"/>
        <v>1</v>
      </c>
      <c r="S116" s="46">
        <f t="shared" si="288"/>
        <v>0</v>
      </c>
      <c r="T116" s="47">
        <f t="shared" si="289"/>
        <v>0</v>
      </c>
      <c r="U116" s="47">
        <f t="shared" si="290"/>
        <v>0</v>
      </c>
      <c r="V116" s="47">
        <f t="shared" si="291"/>
        <v>0</v>
      </c>
      <c r="W116" s="47">
        <f t="shared" si="292"/>
        <v>0</v>
      </c>
      <c r="X116" s="47">
        <f t="shared" si="293"/>
        <v>0</v>
      </c>
      <c r="Y116" s="47">
        <f t="shared" si="294"/>
        <v>0</v>
      </c>
      <c r="Z116" s="47">
        <f t="shared" si="295"/>
        <v>0</v>
      </c>
      <c r="AA116" s="47">
        <f t="shared" si="296"/>
        <v>0</v>
      </c>
      <c r="AB116" s="47">
        <f t="shared" si="297"/>
        <v>0</v>
      </c>
      <c r="AC116" s="47">
        <f t="shared" si="298"/>
        <v>0</v>
      </c>
      <c r="AD116" s="47">
        <f t="shared" si="299"/>
        <v>0</v>
      </c>
      <c r="AE116" s="47">
        <f t="shared" si="300"/>
        <v>0</v>
      </c>
      <c r="AF116" s="47">
        <f t="shared" si="301"/>
        <v>0</v>
      </c>
      <c r="AG116" s="47">
        <f t="shared" si="302"/>
        <v>0</v>
      </c>
      <c r="AH116" s="47">
        <f t="shared" si="303"/>
        <v>0</v>
      </c>
      <c r="AI116" s="47">
        <f t="shared" si="304"/>
        <v>0</v>
      </c>
      <c r="AJ116" s="47">
        <f t="shared" si="305"/>
        <v>0</v>
      </c>
      <c r="AK116" s="47">
        <f t="shared" si="306"/>
        <v>0</v>
      </c>
      <c r="AL116" s="48">
        <f t="shared" si="307"/>
        <v>0</v>
      </c>
      <c r="AM116" s="47">
        <f t="shared" si="351"/>
        <v>0</v>
      </c>
      <c r="AN116" s="47">
        <f t="shared" si="352"/>
        <v>0</v>
      </c>
      <c r="AO116" s="46">
        <f t="shared" si="308"/>
        <v>0</v>
      </c>
      <c r="AP116" s="47">
        <f t="shared" si="309"/>
        <v>0</v>
      </c>
      <c r="AQ116" s="47">
        <f t="shared" si="310"/>
        <v>0</v>
      </c>
      <c r="AR116" s="47">
        <f t="shared" si="311"/>
        <v>0</v>
      </c>
      <c r="AS116" s="47">
        <f t="shared" si="312"/>
        <v>0</v>
      </c>
      <c r="AT116" s="47">
        <f t="shared" si="313"/>
        <v>0</v>
      </c>
      <c r="AU116" s="47">
        <f t="shared" si="314"/>
        <v>0</v>
      </c>
      <c r="AV116" s="47">
        <f t="shared" si="315"/>
        <v>0</v>
      </c>
      <c r="AW116" s="47">
        <f t="shared" si="316"/>
        <v>0</v>
      </c>
      <c r="AX116" s="47">
        <f t="shared" si="317"/>
        <v>0</v>
      </c>
      <c r="AY116" s="47">
        <f t="shared" si="318"/>
        <v>0</v>
      </c>
      <c r="AZ116" s="47">
        <f t="shared" si="319"/>
        <v>0</v>
      </c>
      <c r="BA116" s="47">
        <f t="shared" si="320"/>
        <v>0</v>
      </c>
      <c r="BB116" s="47">
        <f t="shared" si="321"/>
        <v>0</v>
      </c>
      <c r="BC116" s="47">
        <f t="shared" si="322"/>
        <v>0</v>
      </c>
      <c r="BD116" s="47">
        <f t="shared" si="323"/>
        <v>0</v>
      </c>
      <c r="BE116" s="47">
        <f t="shared" si="324"/>
        <v>0</v>
      </c>
      <c r="BF116" s="47">
        <f t="shared" si="325"/>
        <v>0</v>
      </c>
      <c r="BG116" s="48">
        <f t="shared" si="326"/>
        <v>0</v>
      </c>
      <c r="BH116" s="47">
        <f t="shared" si="353"/>
        <v>0</v>
      </c>
      <c r="BI116" s="47">
        <f t="shared" si="354"/>
        <v>0</v>
      </c>
      <c r="BJ116" s="46">
        <f t="shared" si="327"/>
        <v>0</v>
      </c>
      <c r="BK116" s="47">
        <f t="shared" si="328"/>
        <v>0</v>
      </c>
      <c r="BL116" s="47">
        <f t="shared" si="329"/>
        <v>0</v>
      </c>
      <c r="BM116" s="47">
        <f t="shared" si="330"/>
        <v>0</v>
      </c>
      <c r="BN116" s="47">
        <f t="shared" si="331"/>
        <v>0</v>
      </c>
      <c r="BO116" s="47">
        <f t="shared" si="332"/>
        <v>0</v>
      </c>
      <c r="BP116" s="47">
        <f t="shared" si="333"/>
        <v>0</v>
      </c>
      <c r="BQ116" s="47">
        <f t="shared" si="334"/>
        <v>0</v>
      </c>
      <c r="BR116" s="47">
        <f t="shared" si="335"/>
        <v>0</v>
      </c>
      <c r="BS116" s="47">
        <f t="shared" si="336"/>
        <v>0</v>
      </c>
      <c r="BT116" s="47">
        <f t="shared" si="337"/>
        <v>0</v>
      </c>
      <c r="BU116" s="47">
        <f t="shared" si="338"/>
        <v>0</v>
      </c>
      <c r="BV116" s="47">
        <f t="shared" si="339"/>
        <v>0</v>
      </c>
      <c r="BW116" s="47">
        <f t="shared" si="340"/>
        <v>0</v>
      </c>
      <c r="BX116" s="47">
        <f t="shared" si="341"/>
        <v>0</v>
      </c>
      <c r="BY116" s="47">
        <f t="shared" si="342"/>
        <v>0</v>
      </c>
      <c r="BZ116" s="47">
        <f t="shared" si="343"/>
        <v>0</v>
      </c>
      <c r="CA116" s="47">
        <f t="shared" si="344"/>
        <v>0</v>
      </c>
      <c r="CB116" s="47">
        <f t="shared" si="345"/>
        <v>0</v>
      </c>
      <c r="CC116" s="48">
        <f t="shared" si="346"/>
        <v>0</v>
      </c>
      <c r="CD116" s="47">
        <f t="shared" si="355"/>
        <v>0</v>
      </c>
      <c r="CE116" s="47">
        <f t="shared" si="356"/>
        <v>0</v>
      </c>
      <c r="CF116" s="46">
        <f t="shared" si="357"/>
        <v>0</v>
      </c>
      <c r="CG116" s="47">
        <f t="shared" si="358"/>
        <v>0</v>
      </c>
      <c r="CH116" s="47">
        <f t="shared" si="359"/>
        <v>0</v>
      </c>
      <c r="CI116" s="47">
        <f t="shared" si="360"/>
        <v>0</v>
      </c>
      <c r="CJ116" s="47">
        <f t="shared" si="361"/>
        <v>0</v>
      </c>
      <c r="CK116" s="47">
        <f t="shared" si="362"/>
        <v>0</v>
      </c>
      <c r="CL116" s="47">
        <f t="shared" si="363"/>
        <v>0</v>
      </c>
      <c r="CM116" s="47">
        <f t="shared" si="364"/>
        <v>0</v>
      </c>
      <c r="CN116" s="47">
        <f t="shared" si="365"/>
        <v>0</v>
      </c>
      <c r="CO116" s="47">
        <f t="shared" si="366"/>
        <v>0</v>
      </c>
      <c r="CP116" s="47">
        <f t="shared" si="367"/>
        <v>0</v>
      </c>
      <c r="CQ116" s="47">
        <f t="shared" si="368"/>
        <v>0</v>
      </c>
      <c r="CR116" s="47">
        <f t="shared" si="369"/>
        <v>0</v>
      </c>
      <c r="CS116" s="47">
        <f t="shared" si="370"/>
        <v>0</v>
      </c>
      <c r="CT116" s="47">
        <f t="shared" si="371"/>
        <v>0</v>
      </c>
      <c r="CU116" s="47">
        <f t="shared" si="372"/>
        <v>0</v>
      </c>
      <c r="CV116" s="47">
        <f t="shared" si="373"/>
        <v>0</v>
      </c>
      <c r="CW116" s="47">
        <f t="shared" si="374"/>
        <v>0</v>
      </c>
      <c r="CX116" s="47">
        <f t="shared" si="375"/>
        <v>0</v>
      </c>
      <c r="CY116" s="48">
        <f t="shared" si="376"/>
        <v>0</v>
      </c>
      <c r="CZ116" s="47">
        <f t="shared" si="377"/>
        <v>0</v>
      </c>
      <c r="DA116" s="47">
        <f t="shared" si="378"/>
        <v>0</v>
      </c>
      <c r="DB116" s="46">
        <f t="shared" si="379"/>
        <v>0</v>
      </c>
      <c r="DC116" s="47">
        <f t="shared" si="380"/>
        <v>0</v>
      </c>
      <c r="DD116" s="47">
        <f t="shared" si="381"/>
        <v>0</v>
      </c>
      <c r="DE116" s="47">
        <f t="shared" si="382"/>
        <v>0</v>
      </c>
      <c r="DF116" s="47">
        <f t="shared" si="383"/>
        <v>0</v>
      </c>
      <c r="DG116" s="47">
        <f t="shared" si="384"/>
        <v>0</v>
      </c>
      <c r="DH116" s="47">
        <f t="shared" si="385"/>
        <v>0</v>
      </c>
      <c r="DI116" s="47">
        <f t="shared" si="386"/>
        <v>0</v>
      </c>
      <c r="DJ116" s="47">
        <f t="shared" si="387"/>
        <v>0</v>
      </c>
      <c r="DK116" s="47">
        <f t="shared" si="388"/>
        <v>0</v>
      </c>
      <c r="DL116" s="47">
        <f t="shared" si="389"/>
        <v>0</v>
      </c>
      <c r="DM116" s="47">
        <f t="shared" si="390"/>
        <v>0</v>
      </c>
      <c r="DN116" s="47">
        <f t="shared" si="391"/>
        <v>0</v>
      </c>
      <c r="DO116" s="47">
        <f t="shared" si="392"/>
        <v>0</v>
      </c>
      <c r="DP116" s="47">
        <f t="shared" si="393"/>
        <v>0</v>
      </c>
      <c r="DQ116" s="47">
        <f t="shared" si="394"/>
        <v>0</v>
      </c>
      <c r="DR116" s="47">
        <f t="shared" si="395"/>
        <v>0</v>
      </c>
      <c r="DS116" s="47">
        <f t="shared" si="396"/>
        <v>0</v>
      </c>
      <c r="DT116" s="47">
        <f t="shared" si="397"/>
        <v>0</v>
      </c>
      <c r="DU116" s="48">
        <f t="shared" si="398"/>
        <v>0</v>
      </c>
      <c r="DV116" s="47">
        <f t="shared" si="399"/>
        <v>0</v>
      </c>
      <c r="DW116" s="47">
        <f t="shared" si="400"/>
        <v>0</v>
      </c>
      <c r="DX116" s="46">
        <f t="shared" si="401"/>
        <v>0</v>
      </c>
      <c r="DY116" s="47">
        <f t="shared" si="402"/>
        <v>0</v>
      </c>
      <c r="DZ116" s="47">
        <f t="shared" si="403"/>
        <v>0</v>
      </c>
      <c r="EA116" s="47">
        <f t="shared" si="404"/>
        <v>0</v>
      </c>
      <c r="EB116" s="47">
        <f t="shared" si="405"/>
        <v>0</v>
      </c>
      <c r="EC116" s="47">
        <f t="shared" si="406"/>
        <v>0</v>
      </c>
      <c r="ED116" s="47">
        <f t="shared" si="407"/>
        <v>0</v>
      </c>
      <c r="EE116" s="47">
        <f t="shared" si="408"/>
        <v>0</v>
      </c>
      <c r="EF116" s="47">
        <f t="shared" si="409"/>
        <v>0</v>
      </c>
      <c r="EG116" s="47">
        <f t="shared" si="410"/>
        <v>0</v>
      </c>
      <c r="EH116" s="47">
        <f t="shared" si="411"/>
        <v>0</v>
      </c>
      <c r="EI116" s="47">
        <f t="shared" si="412"/>
        <v>0</v>
      </c>
      <c r="EJ116" s="47">
        <f t="shared" si="413"/>
        <v>0</v>
      </c>
      <c r="EK116" s="47">
        <f t="shared" si="414"/>
        <v>0</v>
      </c>
      <c r="EL116" s="47">
        <f t="shared" si="415"/>
        <v>0</v>
      </c>
      <c r="EM116" s="47">
        <f t="shared" si="416"/>
        <v>0</v>
      </c>
      <c r="EN116" s="47">
        <f t="shared" si="417"/>
        <v>0</v>
      </c>
      <c r="EO116" s="47">
        <f t="shared" si="418"/>
        <v>0</v>
      </c>
      <c r="EP116" s="47">
        <f t="shared" si="419"/>
        <v>0</v>
      </c>
      <c r="EQ116" s="48">
        <f t="shared" si="420"/>
        <v>0</v>
      </c>
      <c r="ER116" s="47">
        <f t="shared" si="421"/>
        <v>0</v>
      </c>
      <c r="ES116" s="47">
        <f t="shared" si="422"/>
        <v>0</v>
      </c>
      <c r="ET116" s="46">
        <f t="shared" si="423"/>
        <v>0</v>
      </c>
      <c r="EU116" s="47">
        <f t="shared" si="424"/>
        <v>0</v>
      </c>
      <c r="EV116" s="47">
        <f t="shared" si="425"/>
        <v>0</v>
      </c>
      <c r="EW116" s="47">
        <f t="shared" si="426"/>
        <v>0</v>
      </c>
      <c r="EX116" s="47">
        <f t="shared" si="427"/>
        <v>0</v>
      </c>
      <c r="EY116" s="47">
        <f t="shared" si="428"/>
        <v>0</v>
      </c>
      <c r="EZ116" s="47">
        <f t="shared" si="429"/>
        <v>0</v>
      </c>
      <c r="FA116" s="47">
        <f t="shared" si="430"/>
        <v>0</v>
      </c>
      <c r="FB116" s="47">
        <f t="shared" si="431"/>
        <v>0</v>
      </c>
      <c r="FC116" s="47">
        <f t="shared" si="432"/>
        <v>0</v>
      </c>
      <c r="FD116" s="47">
        <f t="shared" si="433"/>
        <v>0</v>
      </c>
      <c r="FE116" s="47">
        <f t="shared" si="434"/>
        <v>0</v>
      </c>
      <c r="FF116" s="47">
        <f t="shared" si="435"/>
        <v>0</v>
      </c>
      <c r="FG116" s="47">
        <f t="shared" si="436"/>
        <v>0</v>
      </c>
      <c r="FH116" s="47">
        <f t="shared" si="437"/>
        <v>0</v>
      </c>
      <c r="FI116" s="47">
        <f t="shared" si="438"/>
        <v>0</v>
      </c>
      <c r="FJ116" s="47">
        <f t="shared" si="439"/>
        <v>0</v>
      </c>
      <c r="FK116" s="47">
        <f t="shared" si="440"/>
        <v>0</v>
      </c>
      <c r="FL116" s="47">
        <f t="shared" si="441"/>
        <v>0</v>
      </c>
      <c r="FM116" s="48">
        <f t="shared" si="442"/>
        <v>0</v>
      </c>
      <c r="FN116" s="47">
        <f t="shared" si="443"/>
        <v>0</v>
      </c>
      <c r="FO116" s="47">
        <f t="shared" si="444"/>
        <v>0</v>
      </c>
      <c r="FP116" s="46">
        <f t="shared" si="445"/>
        <v>0</v>
      </c>
      <c r="FQ116" s="47">
        <f t="shared" si="446"/>
        <v>0</v>
      </c>
      <c r="FR116" s="47">
        <f t="shared" si="447"/>
        <v>0</v>
      </c>
      <c r="FS116" s="47">
        <f t="shared" si="448"/>
        <v>0</v>
      </c>
      <c r="FT116" s="47">
        <f t="shared" si="449"/>
        <v>0</v>
      </c>
      <c r="FU116" s="47">
        <f t="shared" si="450"/>
        <v>0</v>
      </c>
      <c r="FV116" s="47">
        <f t="shared" si="451"/>
        <v>0</v>
      </c>
      <c r="FW116" s="47">
        <f t="shared" si="452"/>
        <v>0</v>
      </c>
      <c r="FX116" s="47">
        <f t="shared" si="453"/>
        <v>0</v>
      </c>
      <c r="FY116" s="47">
        <f t="shared" si="454"/>
        <v>0</v>
      </c>
      <c r="FZ116" s="47">
        <f t="shared" si="455"/>
        <v>0</v>
      </c>
      <c r="GA116" s="47">
        <f t="shared" si="456"/>
        <v>0</v>
      </c>
      <c r="GB116" s="47">
        <f t="shared" si="457"/>
        <v>0</v>
      </c>
      <c r="GC116" s="47">
        <f t="shared" si="458"/>
        <v>0</v>
      </c>
      <c r="GD116" s="47">
        <f t="shared" si="459"/>
        <v>0</v>
      </c>
      <c r="GE116" s="47">
        <f t="shared" si="460"/>
        <v>0</v>
      </c>
      <c r="GF116" s="47">
        <f t="shared" si="461"/>
        <v>0</v>
      </c>
      <c r="GG116" s="47">
        <f t="shared" si="462"/>
        <v>0</v>
      </c>
      <c r="GH116" s="47">
        <f t="shared" si="463"/>
        <v>0</v>
      </c>
      <c r="GI116" s="48">
        <f t="shared" si="464"/>
        <v>0</v>
      </c>
      <c r="GJ116" s="47">
        <f t="shared" si="465"/>
        <v>0</v>
      </c>
      <c r="GK116" s="47">
        <f t="shared" si="466"/>
        <v>0</v>
      </c>
      <c r="GL116" s="46">
        <f t="shared" si="467"/>
        <v>0</v>
      </c>
      <c r="GM116" s="47">
        <f t="shared" si="468"/>
        <v>0</v>
      </c>
      <c r="GN116" s="47">
        <f t="shared" si="469"/>
        <v>0</v>
      </c>
      <c r="GO116" s="47">
        <f t="shared" si="470"/>
        <v>0</v>
      </c>
      <c r="GP116" s="47">
        <f t="shared" si="471"/>
        <v>0</v>
      </c>
      <c r="GQ116" s="47">
        <f t="shared" si="472"/>
        <v>0</v>
      </c>
      <c r="GR116" s="47">
        <f t="shared" si="473"/>
        <v>0</v>
      </c>
      <c r="GS116" s="47">
        <f t="shared" si="474"/>
        <v>0</v>
      </c>
      <c r="GT116" s="47">
        <f t="shared" si="475"/>
        <v>0</v>
      </c>
      <c r="GU116" s="47">
        <f t="shared" si="476"/>
        <v>0</v>
      </c>
      <c r="GV116" s="47">
        <f t="shared" si="477"/>
        <v>0</v>
      </c>
      <c r="GW116" s="47">
        <f t="shared" si="478"/>
        <v>0</v>
      </c>
      <c r="GX116" s="47">
        <f t="shared" si="479"/>
        <v>0</v>
      </c>
      <c r="GY116" s="47">
        <f t="shared" si="480"/>
        <v>0</v>
      </c>
      <c r="GZ116" s="47">
        <f t="shared" si="481"/>
        <v>0</v>
      </c>
      <c r="HA116" s="47">
        <f t="shared" si="482"/>
        <v>0</v>
      </c>
      <c r="HB116" s="47">
        <f t="shared" si="483"/>
        <v>0</v>
      </c>
      <c r="HC116" s="47">
        <f t="shared" si="484"/>
        <v>0</v>
      </c>
      <c r="HD116" s="47">
        <f t="shared" si="485"/>
        <v>0</v>
      </c>
      <c r="HE116" s="48">
        <f t="shared" si="486"/>
        <v>0</v>
      </c>
      <c r="HF116" s="47">
        <f t="shared" si="487"/>
        <v>0</v>
      </c>
      <c r="HG116" s="47">
        <f t="shared" si="488"/>
        <v>0</v>
      </c>
      <c r="HH116" s="46">
        <f t="shared" si="489"/>
        <v>0</v>
      </c>
      <c r="HI116" s="47">
        <f t="shared" si="490"/>
        <v>0</v>
      </c>
      <c r="HJ116" s="47">
        <f t="shared" si="491"/>
        <v>0</v>
      </c>
      <c r="HK116" s="47">
        <f t="shared" si="492"/>
        <v>0</v>
      </c>
      <c r="HL116" s="47">
        <f t="shared" si="493"/>
        <v>0</v>
      </c>
      <c r="HM116" s="47">
        <f t="shared" si="494"/>
        <v>0</v>
      </c>
      <c r="HN116" s="47">
        <f t="shared" si="495"/>
        <v>0</v>
      </c>
      <c r="HO116" s="47">
        <f t="shared" si="496"/>
        <v>0</v>
      </c>
      <c r="HP116" s="47">
        <f t="shared" si="497"/>
        <v>0</v>
      </c>
      <c r="HQ116" s="47">
        <f t="shared" si="498"/>
        <v>0</v>
      </c>
      <c r="HR116" s="47">
        <f t="shared" si="499"/>
        <v>0</v>
      </c>
      <c r="HS116" s="47">
        <f t="shared" si="500"/>
        <v>0</v>
      </c>
      <c r="HT116" s="47">
        <f t="shared" si="501"/>
        <v>0</v>
      </c>
      <c r="HU116" s="47">
        <f t="shared" si="502"/>
        <v>0</v>
      </c>
      <c r="HV116" s="47">
        <f t="shared" si="503"/>
        <v>0</v>
      </c>
      <c r="HW116" s="47">
        <f t="shared" si="504"/>
        <v>0</v>
      </c>
      <c r="HX116" s="47">
        <f t="shared" si="505"/>
        <v>0</v>
      </c>
      <c r="HY116" s="47">
        <f t="shared" si="506"/>
        <v>0</v>
      </c>
      <c r="HZ116" s="47">
        <f t="shared" si="507"/>
        <v>0</v>
      </c>
      <c r="IA116" s="48">
        <f t="shared" si="508"/>
        <v>0</v>
      </c>
      <c r="IB116" s="47">
        <f t="shared" si="509"/>
        <v>0</v>
      </c>
      <c r="IC116" s="47">
        <f t="shared" si="510"/>
        <v>0</v>
      </c>
      <c r="ID116" s="46">
        <f t="shared" si="511"/>
        <v>0</v>
      </c>
      <c r="IE116" s="47">
        <f t="shared" si="512"/>
        <v>0</v>
      </c>
      <c r="IF116" s="47">
        <f t="shared" si="513"/>
        <v>0</v>
      </c>
      <c r="IG116" s="47">
        <f t="shared" si="514"/>
        <v>0</v>
      </c>
      <c r="IH116" s="47">
        <f t="shared" si="515"/>
        <v>0</v>
      </c>
      <c r="II116" s="47">
        <f t="shared" si="516"/>
        <v>0</v>
      </c>
      <c r="IJ116" s="47">
        <f t="shared" si="517"/>
        <v>0</v>
      </c>
      <c r="IK116" s="47">
        <f t="shared" si="518"/>
        <v>0</v>
      </c>
      <c r="IL116" s="47">
        <f t="shared" si="519"/>
        <v>0</v>
      </c>
      <c r="IM116" s="47">
        <f t="shared" si="520"/>
        <v>0</v>
      </c>
      <c r="IN116" s="47">
        <f t="shared" si="521"/>
        <v>0</v>
      </c>
      <c r="IO116" s="47">
        <f t="shared" si="522"/>
        <v>0</v>
      </c>
      <c r="IP116" s="47">
        <f t="shared" si="523"/>
        <v>0</v>
      </c>
      <c r="IQ116" s="47">
        <f t="shared" si="524"/>
        <v>0</v>
      </c>
      <c r="IR116" s="47">
        <f t="shared" si="525"/>
        <v>0</v>
      </c>
      <c r="IS116" s="47">
        <f t="shared" si="526"/>
        <v>0</v>
      </c>
      <c r="IT116" s="47">
        <f t="shared" si="527"/>
        <v>0</v>
      </c>
      <c r="IU116" s="47">
        <f t="shared" si="528"/>
        <v>0</v>
      </c>
      <c r="IV116" s="47">
        <f t="shared" si="529"/>
        <v>0</v>
      </c>
      <c r="IW116" s="48">
        <f t="shared" si="530"/>
        <v>0</v>
      </c>
      <c r="IX116" s="47">
        <f t="shared" si="531"/>
        <v>0</v>
      </c>
      <c r="IY116" s="47">
        <f t="shared" si="532"/>
        <v>0</v>
      </c>
      <c r="IZ116" s="46">
        <f t="shared" si="533"/>
        <v>0</v>
      </c>
      <c r="JA116" s="47">
        <f t="shared" si="534"/>
        <v>0</v>
      </c>
      <c r="JB116" s="47">
        <f t="shared" si="535"/>
        <v>0</v>
      </c>
      <c r="JC116" s="47">
        <f t="shared" si="536"/>
        <v>0</v>
      </c>
      <c r="JD116" s="47">
        <f t="shared" si="537"/>
        <v>0</v>
      </c>
      <c r="JE116" s="47">
        <f t="shared" si="538"/>
        <v>0</v>
      </c>
      <c r="JF116" s="47">
        <f t="shared" si="539"/>
        <v>0</v>
      </c>
      <c r="JG116" s="47">
        <f t="shared" si="540"/>
        <v>0</v>
      </c>
      <c r="JH116" s="47">
        <f t="shared" si="541"/>
        <v>0</v>
      </c>
      <c r="JI116" s="47">
        <f t="shared" si="542"/>
        <v>0</v>
      </c>
      <c r="JJ116" s="47">
        <f t="shared" si="543"/>
        <v>0</v>
      </c>
      <c r="JK116" s="47">
        <f t="shared" si="544"/>
        <v>0</v>
      </c>
      <c r="JL116" s="47">
        <f t="shared" si="545"/>
        <v>0</v>
      </c>
      <c r="JM116" s="47">
        <f t="shared" si="546"/>
        <v>0</v>
      </c>
      <c r="JN116" s="47">
        <f t="shared" si="547"/>
        <v>0</v>
      </c>
      <c r="JO116" s="47">
        <f t="shared" si="548"/>
        <v>0</v>
      </c>
      <c r="JP116" s="47">
        <f t="shared" si="549"/>
        <v>0</v>
      </c>
      <c r="JQ116" s="47">
        <f t="shared" si="550"/>
        <v>0</v>
      </c>
      <c r="JR116" s="47">
        <f t="shared" si="551"/>
        <v>0</v>
      </c>
      <c r="JS116" s="48">
        <f t="shared" si="552"/>
        <v>0</v>
      </c>
      <c r="JT116" s="46">
        <f t="shared" si="553"/>
        <v>0</v>
      </c>
      <c r="JU116" s="48">
        <f t="shared" si="554"/>
        <v>0</v>
      </c>
    </row>
    <row r="117" spans="1:281" x14ac:dyDescent="0.25">
      <c r="A117" s="152"/>
      <c r="B117" s="386"/>
      <c r="C117" s="377"/>
      <c r="D117" s="378"/>
      <c r="E117" s="378"/>
      <c r="F117" s="378"/>
      <c r="G117" s="379"/>
      <c r="H117" s="397"/>
      <c r="I117" s="397"/>
      <c r="J117" s="97"/>
      <c r="K117" s="122">
        <f t="shared" si="284"/>
        <v>0</v>
      </c>
      <c r="L117" s="313">
        <f t="shared" si="285"/>
        <v>0</v>
      </c>
      <c r="M117" s="46">
        <f t="shared" si="286"/>
        <v>0</v>
      </c>
      <c r="N117" s="90">
        <f t="shared" si="347"/>
        <v>0</v>
      </c>
      <c r="O117" s="90">
        <f t="shared" si="348"/>
        <v>0</v>
      </c>
      <c r="P117" s="90">
        <f t="shared" si="349"/>
        <v>0</v>
      </c>
      <c r="Q117" s="90">
        <f t="shared" si="350"/>
        <v>0</v>
      </c>
      <c r="R117" s="408">
        <f t="shared" si="287"/>
        <v>1</v>
      </c>
      <c r="S117" s="46">
        <f t="shared" si="288"/>
        <v>0</v>
      </c>
      <c r="T117" s="47">
        <f t="shared" si="289"/>
        <v>0</v>
      </c>
      <c r="U117" s="47">
        <f t="shared" si="290"/>
        <v>0</v>
      </c>
      <c r="V117" s="47">
        <f t="shared" si="291"/>
        <v>0</v>
      </c>
      <c r="W117" s="47">
        <f t="shared" si="292"/>
        <v>0</v>
      </c>
      <c r="X117" s="47">
        <f t="shared" si="293"/>
        <v>0</v>
      </c>
      <c r="Y117" s="47">
        <f t="shared" si="294"/>
        <v>0</v>
      </c>
      <c r="Z117" s="47">
        <f t="shared" si="295"/>
        <v>0</v>
      </c>
      <c r="AA117" s="47">
        <f t="shared" si="296"/>
        <v>0</v>
      </c>
      <c r="AB117" s="47">
        <f t="shared" si="297"/>
        <v>0</v>
      </c>
      <c r="AC117" s="47">
        <f t="shared" si="298"/>
        <v>0</v>
      </c>
      <c r="AD117" s="47">
        <f t="shared" si="299"/>
        <v>0</v>
      </c>
      <c r="AE117" s="47">
        <f t="shared" si="300"/>
        <v>0</v>
      </c>
      <c r="AF117" s="47">
        <f t="shared" si="301"/>
        <v>0</v>
      </c>
      <c r="AG117" s="47">
        <f t="shared" si="302"/>
        <v>0</v>
      </c>
      <c r="AH117" s="47">
        <f t="shared" si="303"/>
        <v>0</v>
      </c>
      <c r="AI117" s="47">
        <f t="shared" si="304"/>
        <v>0</v>
      </c>
      <c r="AJ117" s="47">
        <f t="shared" si="305"/>
        <v>0</v>
      </c>
      <c r="AK117" s="47">
        <f t="shared" si="306"/>
        <v>0</v>
      </c>
      <c r="AL117" s="48">
        <f t="shared" si="307"/>
        <v>0</v>
      </c>
      <c r="AM117" s="47">
        <f t="shared" si="351"/>
        <v>0</v>
      </c>
      <c r="AN117" s="47">
        <f t="shared" si="352"/>
        <v>0</v>
      </c>
      <c r="AO117" s="46">
        <f t="shared" si="308"/>
        <v>0</v>
      </c>
      <c r="AP117" s="47">
        <f t="shared" si="309"/>
        <v>0</v>
      </c>
      <c r="AQ117" s="47">
        <f t="shared" si="310"/>
        <v>0</v>
      </c>
      <c r="AR117" s="47">
        <f t="shared" si="311"/>
        <v>0</v>
      </c>
      <c r="AS117" s="47">
        <f t="shared" si="312"/>
        <v>0</v>
      </c>
      <c r="AT117" s="47">
        <f t="shared" si="313"/>
        <v>0</v>
      </c>
      <c r="AU117" s="47">
        <f t="shared" si="314"/>
        <v>0</v>
      </c>
      <c r="AV117" s="47">
        <f t="shared" si="315"/>
        <v>0</v>
      </c>
      <c r="AW117" s="47">
        <f t="shared" si="316"/>
        <v>0</v>
      </c>
      <c r="AX117" s="47">
        <f t="shared" si="317"/>
        <v>0</v>
      </c>
      <c r="AY117" s="47">
        <f t="shared" si="318"/>
        <v>0</v>
      </c>
      <c r="AZ117" s="47">
        <f t="shared" si="319"/>
        <v>0</v>
      </c>
      <c r="BA117" s="47">
        <f t="shared" si="320"/>
        <v>0</v>
      </c>
      <c r="BB117" s="47">
        <f t="shared" si="321"/>
        <v>0</v>
      </c>
      <c r="BC117" s="47">
        <f t="shared" si="322"/>
        <v>0</v>
      </c>
      <c r="BD117" s="47">
        <f t="shared" si="323"/>
        <v>0</v>
      </c>
      <c r="BE117" s="47">
        <f t="shared" si="324"/>
        <v>0</v>
      </c>
      <c r="BF117" s="47">
        <f t="shared" si="325"/>
        <v>0</v>
      </c>
      <c r="BG117" s="48">
        <f t="shared" si="326"/>
        <v>0</v>
      </c>
      <c r="BH117" s="47">
        <f t="shared" si="353"/>
        <v>0</v>
      </c>
      <c r="BI117" s="47">
        <f t="shared" si="354"/>
        <v>0</v>
      </c>
      <c r="BJ117" s="46">
        <f t="shared" si="327"/>
        <v>0</v>
      </c>
      <c r="BK117" s="47">
        <f t="shared" si="328"/>
        <v>0</v>
      </c>
      <c r="BL117" s="47">
        <f t="shared" si="329"/>
        <v>0</v>
      </c>
      <c r="BM117" s="47">
        <f t="shared" si="330"/>
        <v>0</v>
      </c>
      <c r="BN117" s="47">
        <f t="shared" si="331"/>
        <v>0</v>
      </c>
      <c r="BO117" s="47">
        <f t="shared" si="332"/>
        <v>0</v>
      </c>
      <c r="BP117" s="47">
        <f t="shared" si="333"/>
        <v>0</v>
      </c>
      <c r="BQ117" s="47">
        <f t="shared" si="334"/>
        <v>0</v>
      </c>
      <c r="BR117" s="47">
        <f t="shared" si="335"/>
        <v>0</v>
      </c>
      <c r="BS117" s="47">
        <f t="shared" si="336"/>
        <v>0</v>
      </c>
      <c r="BT117" s="47">
        <f t="shared" si="337"/>
        <v>0</v>
      </c>
      <c r="BU117" s="47">
        <f t="shared" si="338"/>
        <v>0</v>
      </c>
      <c r="BV117" s="47">
        <f t="shared" si="339"/>
        <v>0</v>
      </c>
      <c r="BW117" s="47">
        <f t="shared" si="340"/>
        <v>0</v>
      </c>
      <c r="BX117" s="47">
        <f t="shared" si="341"/>
        <v>0</v>
      </c>
      <c r="BY117" s="47">
        <f t="shared" si="342"/>
        <v>0</v>
      </c>
      <c r="BZ117" s="47">
        <f t="shared" si="343"/>
        <v>0</v>
      </c>
      <c r="CA117" s="47">
        <f t="shared" si="344"/>
        <v>0</v>
      </c>
      <c r="CB117" s="47">
        <f t="shared" si="345"/>
        <v>0</v>
      </c>
      <c r="CC117" s="48">
        <f t="shared" si="346"/>
        <v>0</v>
      </c>
      <c r="CD117" s="47">
        <f t="shared" si="355"/>
        <v>0</v>
      </c>
      <c r="CE117" s="47">
        <f t="shared" si="356"/>
        <v>0</v>
      </c>
      <c r="CF117" s="46">
        <f t="shared" si="357"/>
        <v>0</v>
      </c>
      <c r="CG117" s="47">
        <f t="shared" si="358"/>
        <v>0</v>
      </c>
      <c r="CH117" s="47">
        <f t="shared" si="359"/>
        <v>0</v>
      </c>
      <c r="CI117" s="47">
        <f t="shared" si="360"/>
        <v>0</v>
      </c>
      <c r="CJ117" s="47">
        <f t="shared" si="361"/>
        <v>0</v>
      </c>
      <c r="CK117" s="47">
        <f t="shared" si="362"/>
        <v>0</v>
      </c>
      <c r="CL117" s="47">
        <f t="shared" si="363"/>
        <v>0</v>
      </c>
      <c r="CM117" s="47">
        <f t="shared" si="364"/>
        <v>0</v>
      </c>
      <c r="CN117" s="47">
        <f t="shared" si="365"/>
        <v>0</v>
      </c>
      <c r="CO117" s="47">
        <f t="shared" si="366"/>
        <v>0</v>
      </c>
      <c r="CP117" s="47">
        <f t="shared" si="367"/>
        <v>0</v>
      </c>
      <c r="CQ117" s="47">
        <f t="shared" si="368"/>
        <v>0</v>
      </c>
      <c r="CR117" s="47">
        <f t="shared" si="369"/>
        <v>0</v>
      </c>
      <c r="CS117" s="47">
        <f t="shared" si="370"/>
        <v>0</v>
      </c>
      <c r="CT117" s="47">
        <f t="shared" si="371"/>
        <v>0</v>
      </c>
      <c r="CU117" s="47">
        <f t="shared" si="372"/>
        <v>0</v>
      </c>
      <c r="CV117" s="47">
        <f t="shared" si="373"/>
        <v>0</v>
      </c>
      <c r="CW117" s="47">
        <f t="shared" si="374"/>
        <v>0</v>
      </c>
      <c r="CX117" s="47">
        <f t="shared" si="375"/>
        <v>0</v>
      </c>
      <c r="CY117" s="48">
        <f t="shared" si="376"/>
        <v>0</v>
      </c>
      <c r="CZ117" s="47">
        <f t="shared" si="377"/>
        <v>0</v>
      </c>
      <c r="DA117" s="47">
        <f t="shared" si="378"/>
        <v>0</v>
      </c>
      <c r="DB117" s="46">
        <f t="shared" si="379"/>
        <v>0</v>
      </c>
      <c r="DC117" s="47">
        <f t="shared" si="380"/>
        <v>0</v>
      </c>
      <c r="DD117" s="47">
        <f t="shared" si="381"/>
        <v>0</v>
      </c>
      <c r="DE117" s="47">
        <f t="shared" si="382"/>
        <v>0</v>
      </c>
      <c r="DF117" s="47">
        <f t="shared" si="383"/>
        <v>0</v>
      </c>
      <c r="DG117" s="47">
        <f t="shared" si="384"/>
        <v>0</v>
      </c>
      <c r="DH117" s="47">
        <f t="shared" si="385"/>
        <v>0</v>
      </c>
      <c r="DI117" s="47">
        <f t="shared" si="386"/>
        <v>0</v>
      </c>
      <c r="DJ117" s="47">
        <f t="shared" si="387"/>
        <v>0</v>
      </c>
      <c r="DK117" s="47">
        <f t="shared" si="388"/>
        <v>0</v>
      </c>
      <c r="DL117" s="47">
        <f t="shared" si="389"/>
        <v>0</v>
      </c>
      <c r="DM117" s="47">
        <f t="shared" si="390"/>
        <v>0</v>
      </c>
      <c r="DN117" s="47">
        <f t="shared" si="391"/>
        <v>0</v>
      </c>
      <c r="DO117" s="47">
        <f t="shared" si="392"/>
        <v>0</v>
      </c>
      <c r="DP117" s="47">
        <f t="shared" si="393"/>
        <v>0</v>
      </c>
      <c r="DQ117" s="47">
        <f t="shared" si="394"/>
        <v>0</v>
      </c>
      <c r="DR117" s="47">
        <f t="shared" si="395"/>
        <v>0</v>
      </c>
      <c r="DS117" s="47">
        <f t="shared" si="396"/>
        <v>0</v>
      </c>
      <c r="DT117" s="47">
        <f t="shared" si="397"/>
        <v>0</v>
      </c>
      <c r="DU117" s="48">
        <f t="shared" si="398"/>
        <v>0</v>
      </c>
      <c r="DV117" s="47">
        <f t="shared" si="399"/>
        <v>0</v>
      </c>
      <c r="DW117" s="47">
        <f t="shared" si="400"/>
        <v>0</v>
      </c>
      <c r="DX117" s="46">
        <f t="shared" si="401"/>
        <v>0</v>
      </c>
      <c r="DY117" s="47">
        <f t="shared" si="402"/>
        <v>0</v>
      </c>
      <c r="DZ117" s="47">
        <f t="shared" si="403"/>
        <v>0</v>
      </c>
      <c r="EA117" s="47">
        <f t="shared" si="404"/>
        <v>0</v>
      </c>
      <c r="EB117" s="47">
        <f t="shared" si="405"/>
        <v>0</v>
      </c>
      <c r="EC117" s="47">
        <f t="shared" si="406"/>
        <v>0</v>
      </c>
      <c r="ED117" s="47">
        <f t="shared" si="407"/>
        <v>0</v>
      </c>
      <c r="EE117" s="47">
        <f t="shared" si="408"/>
        <v>0</v>
      </c>
      <c r="EF117" s="47">
        <f t="shared" si="409"/>
        <v>0</v>
      </c>
      <c r="EG117" s="47">
        <f t="shared" si="410"/>
        <v>0</v>
      </c>
      <c r="EH117" s="47">
        <f t="shared" si="411"/>
        <v>0</v>
      </c>
      <c r="EI117" s="47">
        <f t="shared" si="412"/>
        <v>0</v>
      </c>
      <c r="EJ117" s="47">
        <f t="shared" si="413"/>
        <v>0</v>
      </c>
      <c r="EK117" s="47">
        <f t="shared" si="414"/>
        <v>0</v>
      </c>
      <c r="EL117" s="47">
        <f t="shared" si="415"/>
        <v>0</v>
      </c>
      <c r="EM117" s="47">
        <f t="shared" si="416"/>
        <v>0</v>
      </c>
      <c r="EN117" s="47">
        <f t="shared" si="417"/>
        <v>0</v>
      </c>
      <c r="EO117" s="47">
        <f t="shared" si="418"/>
        <v>0</v>
      </c>
      <c r="EP117" s="47">
        <f t="shared" si="419"/>
        <v>0</v>
      </c>
      <c r="EQ117" s="48">
        <f t="shared" si="420"/>
        <v>0</v>
      </c>
      <c r="ER117" s="47">
        <f t="shared" si="421"/>
        <v>0</v>
      </c>
      <c r="ES117" s="47">
        <f t="shared" si="422"/>
        <v>0</v>
      </c>
      <c r="ET117" s="46">
        <f t="shared" si="423"/>
        <v>0</v>
      </c>
      <c r="EU117" s="47">
        <f t="shared" si="424"/>
        <v>0</v>
      </c>
      <c r="EV117" s="47">
        <f t="shared" si="425"/>
        <v>0</v>
      </c>
      <c r="EW117" s="47">
        <f t="shared" si="426"/>
        <v>0</v>
      </c>
      <c r="EX117" s="47">
        <f t="shared" si="427"/>
        <v>0</v>
      </c>
      <c r="EY117" s="47">
        <f t="shared" si="428"/>
        <v>0</v>
      </c>
      <c r="EZ117" s="47">
        <f t="shared" si="429"/>
        <v>0</v>
      </c>
      <c r="FA117" s="47">
        <f t="shared" si="430"/>
        <v>0</v>
      </c>
      <c r="FB117" s="47">
        <f t="shared" si="431"/>
        <v>0</v>
      </c>
      <c r="FC117" s="47">
        <f t="shared" si="432"/>
        <v>0</v>
      </c>
      <c r="FD117" s="47">
        <f t="shared" si="433"/>
        <v>0</v>
      </c>
      <c r="FE117" s="47">
        <f t="shared" si="434"/>
        <v>0</v>
      </c>
      <c r="FF117" s="47">
        <f t="shared" si="435"/>
        <v>0</v>
      </c>
      <c r="FG117" s="47">
        <f t="shared" si="436"/>
        <v>0</v>
      </c>
      <c r="FH117" s="47">
        <f t="shared" si="437"/>
        <v>0</v>
      </c>
      <c r="FI117" s="47">
        <f t="shared" si="438"/>
        <v>0</v>
      </c>
      <c r="FJ117" s="47">
        <f t="shared" si="439"/>
        <v>0</v>
      </c>
      <c r="FK117" s="47">
        <f t="shared" si="440"/>
        <v>0</v>
      </c>
      <c r="FL117" s="47">
        <f t="shared" si="441"/>
        <v>0</v>
      </c>
      <c r="FM117" s="48">
        <f t="shared" si="442"/>
        <v>0</v>
      </c>
      <c r="FN117" s="47">
        <f t="shared" si="443"/>
        <v>0</v>
      </c>
      <c r="FO117" s="47">
        <f t="shared" si="444"/>
        <v>0</v>
      </c>
      <c r="FP117" s="46">
        <f t="shared" si="445"/>
        <v>0</v>
      </c>
      <c r="FQ117" s="47">
        <f t="shared" si="446"/>
        <v>0</v>
      </c>
      <c r="FR117" s="47">
        <f t="shared" si="447"/>
        <v>0</v>
      </c>
      <c r="FS117" s="47">
        <f t="shared" si="448"/>
        <v>0</v>
      </c>
      <c r="FT117" s="47">
        <f t="shared" si="449"/>
        <v>0</v>
      </c>
      <c r="FU117" s="47">
        <f t="shared" si="450"/>
        <v>0</v>
      </c>
      <c r="FV117" s="47">
        <f t="shared" si="451"/>
        <v>0</v>
      </c>
      <c r="FW117" s="47">
        <f t="shared" si="452"/>
        <v>0</v>
      </c>
      <c r="FX117" s="47">
        <f t="shared" si="453"/>
        <v>0</v>
      </c>
      <c r="FY117" s="47">
        <f t="shared" si="454"/>
        <v>0</v>
      </c>
      <c r="FZ117" s="47">
        <f t="shared" si="455"/>
        <v>0</v>
      </c>
      <c r="GA117" s="47">
        <f t="shared" si="456"/>
        <v>0</v>
      </c>
      <c r="GB117" s="47">
        <f t="shared" si="457"/>
        <v>0</v>
      </c>
      <c r="GC117" s="47">
        <f t="shared" si="458"/>
        <v>0</v>
      </c>
      <c r="GD117" s="47">
        <f t="shared" si="459"/>
        <v>0</v>
      </c>
      <c r="GE117" s="47">
        <f t="shared" si="460"/>
        <v>0</v>
      </c>
      <c r="GF117" s="47">
        <f t="shared" si="461"/>
        <v>0</v>
      </c>
      <c r="GG117" s="47">
        <f t="shared" si="462"/>
        <v>0</v>
      </c>
      <c r="GH117" s="47">
        <f t="shared" si="463"/>
        <v>0</v>
      </c>
      <c r="GI117" s="48">
        <f t="shared" si="464"/>
        <v>0</v>
      </c>
      <c r="GJ117" s="47">
        <f t="shared" si="465"/>
        <v>0</v>
      </c>
      <c r="GK117" s="47">
        <f t="shared" si="466"/>
        <v>0</v>
      </c>
      <c r="GL117" s="46">
        <f t="shared" si="467"/>
        <v>0</v>
      </c>
      <c r="GM117" s="47">
        <f t="shared" si="468"/>
        <v>0</v>
      </c>
      <c r="GN117" s="47">
        <f t="shared" si="469"/>
        <v>0</v>
      </c>
      <c r="GO117" s="47">
        <f t="shared" si="470"/>
        <v>0</v>
      </c>
      <c r="GP117" s="47">
        <f t="shared" si="471"/>
        <v>0</v>
      </c>
      <c r="GQ117" s="47">
        <f t="shared" si="472"/>
        <v>0</v>
      </c>
      <c r="GR117" s="47">
        <f t="shared" si="473"/>
        <v>0</v>
      </c>
      <c r="GS117" s="47">
        <f t="shared" si="474"/>
        <v>0</v>
      </c>
      <c r="GT117" s="47">
        <f t="shared" si="475"/>
        <v>0</v>
      </c>
      <c r="GU117" s="47">
        <f t="shared" si="476"/>
        <v>0</v>
      </c>
      <c r="GV117" s="47">
        <f t="shared" si="477"/>
        <v>0</v>
      </c>
      <c r="GW117" s="47">
        <f t="shared" si="478"/>
        <v>0</v>
      </c>
      <c r="GX117" s="47">
        <f t="shared" si="479"/>
        <v>0</v>
      </c>
      <c r="GY117" s="47">
        <f t="shared" si="480"/>
        <v>0</v>
      </c>
      <c r="GZ117" s="47">
        <f t="shared" si="481"/>
        <v>0</v>
      </c>
      <c r="HA117" s="47">
        <f t="shared" si="482"/>
        <v>0</v>
      </c>
      <c r="HB117" s="47">
        <f t="shared" si="483"/>
        <v>0</v>
      </c>
      <c r="HC117" s="47">
        <f t="shared" si="484"/>
        <v>0</v>
      </c>
      <c r="HD117" s="47">
        <f t="shared" si="485"/>
        <v>0</v>
      </c>
      <c r="HE117" s="48">
        <f t="shared" si="486"/>
        <v>0</v>
      </c>
      <c r="HF117" s="47">
        <f t="shared" si="487"/>
        <v>0</v>
      </c>
      <c r="HG117" s="47">
        <f t="shared" si="488"/>
        <v>0</v>
      </c>
      <c r="HH117" s="46">
        <f t="shared" si="489"/>
        <v>0</v>
      </c>
      <c r="HI117" s="47">
        <f t="shared" si="490"/>
        <v>0</v>
      </c>
      <c r="HJ117" s="47">
        <f t="shared" si="491"/>
        <v>0</v>
      </c>
      <c r="HK117" s="47">
        <f t="shared" si="492"/>
        <v>0</v>
      </c>
      <c r="HL117" s="47">
        <f t="shared" si="493"/>
        <v>0</v>
      </c>
      <c r="HM117" s="47">
        <f t="shared" si="494"/>
        <v>0</v>
      </c>
      <c r="HN117" s="47">
        <f t="shared" si="495"/>
        <v>0</v>
      </c>
      <c r="HO117" s="47">
        <f t="shared" si="496"/>
        <v>0</v>
      </c>
      <c r="HP117" s="47">
        <f t="shared" si="497"/>
        <v>0</v>
      </c>
      <c r="HQ117" s="47">
        <f t="shared" si="498"/>
        <v>0</v>
      </c>
      <c r="HR117" s="47">
        <f t="shared" si="499"/>
        <v>0</v>
      </c>
      <c r="HS117" s="47">
        <f t="shared" si="500"/>
        <v>0</v>
      </c>
      <c r="HT117" s="47">
        <f t="shared" si="501"/>
        <v>0</v>
      </c>
      <c r="HU117" s="47">
        <f t="shared" si="502"/>
        <v>0</v>
      </c>
      <c r="HV117" s="47">
        <f t="shared" si="503"/>
        <v>0</v>
      </c>
      <c r="HW117" s="47">
        <f t="shared" si="504"/>
        <v>0</v>
      </c>
      <c r="HX117" s="47">
        <f t="shared" si="505"/>
        <v>0</v>
      </c>
      <c r="HY117" s="47">
        <f t="shared" si="506"/>
        <v>0</v>
      </c>
      <c r="HZ117" s="47">
        <f t="shared" si="507"/>
        <v>0</v>
      </c>
      <c r="IA117" s="48">
        <f t="shared" si="508"/>
        <v>0</v>
      </c>
      <c r="IB117" s="47">
        <f t="shared" si="509"/>
        <v>0</v>
      </c>
      <c r="IC117" s="47">
        <f t="shared" si="510"/>
        <v>0</v>
      </c>
      <c r="ID117" s="46">
        <f t="shared" si="511"/>
        <v>0</v>
      </c>
      <c r="IE117" s="47">
        <f t="shared" si="512"/>
        <v>0</v>
      </c>
      <c r="IF117" s="47">
        <f t="shared" si="513"/>
        <v>0</v>
      </c>
      <c r="IG117" s="47">
        <f t="shared" si="514"/>
        <v>0</v>
      </c>
      <c r="IH117" s="47">
        <f t="shared" si="515"/>
        <v>0</v>
      </c>
      <c r="II117" s="47">
        <f t="shared" si="516"/>
        <v>0</v>
      </c>
      <c r="IJ117" s="47">
        <f t="shared" si="517"/>
        <v>0</v>
      </c>
      <c r="IK117" s="47">
        <f t="shared" si="518"/>
        <v>0</v>
      </c>
      <c r="IL117" s="47">
        <f t="shared" si="519"/>
        <v>0</v>
      </c>
      <c r="IM117" s="47">
        <f t="shared" si="520"/>
        <v>0</v>
      </c>
      <c r="IN117" s="47">
        <f t="shared" si="521"/>
        <v>0</v>
      </c>
      <c r="IO117" s="47">
        <f t="shared" si="522"/>
        <v>0</v>
      </c>
      <c r="IP117" s="47">
        <f t="shared" si="523"/>
        <v>0</v>
      </c>
      <c r="IQ117" s="47">
        <f t="shared" si="524"/>
        <v>0</v>
      </c>
      <c r="IR117" s="47">
        <f t="shared" si="525"/>
        <v>0</v>
      </c>
      <c r="IS117" s="47">
        <f t="shared" si="526"/>
        <v>0</v>
      </c>
      <c r="IT117" s="47">
        <f t="shared" si="527"/>
        <v>0</v>
      </c>
      <c r="IU117" s="47">
        <f t="shared" si="528"/>
        <v>0</v>
      </c>
      <c r="IV117" s="47">
        <f t="shared" si="529"/>
        <v>0</v>
      </c>
      <c r="IW117" s="48">
        <f t="shared" si="530"/>
        <v>0</v>
      </c>
      <c r="IX117" s="47">
        <f t="shared" si="531"/>
        <v>0</v>
      </c>
      <c r="IY117" s="47">
        <f t="shared" si="532"/>
        <v>0</v>
      </c>
      <c r="IZ117" s="46">
        <f t="shared" si="533"/>
        <v>0</v>
      </c>
      <c r="JA117" s="47">
        <f t="shared" si="534"/>
        <v>0</v>
      </c>
      <c r="JB117" s="47">
        <f t="shared" si="535"/>
        <v>0</v>
      </c>
      <c r="JC117" s="47">
        <f t="shared" si="536"/>
        <v>0</v>
      </c>
      <c r="JD117" s="47">
        <f t="shared" si="537"/>
        <v>0</v>
      </c>
      <c r="JE117" s="47">
        <f t="shared" si="538"/>
        <v>0</v>
      </c>
      <c r="JF117" s="47">
        <f t="shared" si="539"/>
        <v>0</v>
      </c>
      <c r="JG117" s="47">
        <f t="shared" si="540"/>
        <v>0</v>
      </c>
      <c r="JH117" s="47">
        <f t="shared" si="541"/>
        <v>0</v>
      </c>
      <c r="JI117" s="47">
        <f t="shared" si="542"/>
        <v>0</v>
      </c>
      <c r="JJ117" s="47">
        <f t="shared" si="543"/>
        <v>0</v>
      </c>
      <c r="JK117" s="47">
        <f t="shared" si="544"/>
        <v>0</v>
      </c>
      <c r="JL117" s="47">
        <f t="shared" si="545"/>
        <v>0</v>
      </c>
      <c r="JM117" s="47">
        <f t="shared" si="546"/>
        <v>0</v>
      </c>
      <c r="JN117" s="47">
        <f t="shared" si="547"/>
        <v>0</v>
      </c>
      <c r="JO117" s="47">
        <f t="shared" si="548"/>
        <v>0</v>
      </c>
      <c r="JP117" s="47">
        <f t="shared" si="549"/>
        <v>0</v>
      </c>
      <c r="JQ117" s="47">
        <f t="shared" si="550"/>
        <v>0</v>
      </c>
      <c r="JR117" s="47">
        <f t="shared" si="551"/>
        <v>0</v>
      </c>
      <c r="JS117" s="48">
        <f t="shared" si="552"/>
        <v>0</v>
      </c>
      <c r="JT117" s="46">
        <f t="shared" si="553"/>
        <v>0</v>
      </c>
      <c r="JU117" s="48">
        <f t="shared" si="554"/>
        <v>0</v>
      </c>
    </row>
    <row r="118" spans="1:281" x14ac:dyDescent="0.25">
      <c r="A118" s="152"/>
      <c r="B118" s="386"/>
      <c r="C118" s="377"/>
      <c r="D118" s="378"/>
      <c r="E118" s="378"/>
      <c r="F118" s="378"/>
      <c r="G118" s="379"/>
      <c r="H118" s="397"/>
      <c r="I118" s="397"/>
      <c r="J118" s="97"/>
      <c r="K118" s="122">
        <f t="shared" si="284"/>
        <v>0</v>
      </c>
      <c r="L118" s="313">
        <f t="shared" si="285"/>
        <v>0</v>
      </c>
      <c r="M118" s="46">
        <f t="shared" si="286"/>
        <v>0</v>
      </c>
      <c r="N118" s="90">
        <f t="shared" si="347"/>
        <v>0</v>
      </c>
      <c r="O118" s="90">
        <f t="shared" si="348"/>
        <v>0</v>
      </c>
      <c r="P118" s="90">
        <f t="shared" si="349"/>
        <v>0</v>
      </c>
      <c r="Q118" s="90">
        <f t="shared" si="350"/>
        <v>0</v>
      </c>
      <c r="R118" s="408">
        <f t="shared" si="287"/>
        <v>1</v>
      </c>
      <c r="S118" s="46">
        <f t="shared" si="288"/>
        <v>0</v>
      </c>
      <c r="T118" s="47">
        <f t="shared" si="289"/>
        <v>0</v>
      </c>
      <c r="U118" s="47">
        <f t="shared" si="290"/>
        <v>0</v>
      </c>
      <c r="V118" s="47">
        <f t="shared" si="291"/>
        <v>0</v>
      </c>
      <c r="W118" s="47">
        <f t="shared" si="292"/>
        <v>0</v>
      </c>
      <c r="X118" s="47">
        <f t="shared" si="293"/>
        <v>0</v>
      </c>
      <c r="Y118" s="47">
        <f t="shared" si="294"/>
        <v>0</v>
      </c>
      <c r="Z118" s="47">
        <f t="shared" si="295"/>
        <v>0</v>
      </c>
      <c r="AA118" s="47">
        <f t="shared" si="296"/>
        <v>0</v>
      </c>
      <c r="AB118" s="47">
        <f t="shared" si="297"/>
        <v>0</v>
      </c>
      <c r="AC118" s="47">
        <f t="shared" si="298"/>
        <v>0</v>
      </c>
      <c r="AD118" s="47">
        <f t="shared" si="299"/>
        <v>0</v>
      </c>
      <c r="AE118" s="47">
        <f t="shared" si="300"/>
        <v>0</v>
      </c>
      <c r="AF118" s="47">
        <f t="shared" si="301"/>
        <v>0</v>
      </c>
      <c r="AG118" s="47">
        <f t="shared" si="302"/>
        <v>0</v>
      </c>
      <c r="AH118" s="47">
        <f t="shared" si="303"/>
        <v>0</v>
      </c>
      <c r="AI118" s="47">
        <f t="shared" si="304"/>
        <v>0</v>
      </c>
      <c r="AJ118" s="47">
        <f t="shared" si="305"/>
        <v>0</v>
      </c>
      <c r="AK118" s="47">
        <f t="shared" si="306"/>
        <v>0</v>
      </c>
      <c r="AL118" s="48">
        <f t="shared" si="307"/>
        <v>0</v>
      </c>
      <c r="AM118" s="47">
        <f t="shared" si="351"/>
        <v>0</v>
      </c>
      <c r="AN118" s="47">
        <f t="shared" si="352"/>
        <v>0</v>
      </c>
      <c r="AO118" s="46">
        <f t="shared" si="308"/>
        <v>0</v>
      </c>
      <c r="AP118" s="47">
        <f t="shared" si="309"/>
        <v>0</v>
      </c>
      <c r="AQ118" s="47">
        <f t="shared" si="310"/>
        <v>0</v>
      </c>
      <c r="AR118" s="47">
        <f t="shared" si="311"/>
        <v>0</v>
      </c>
      <c r="AS118" s="47">
        <f t="shared" si="312"/>
        <v>0</v>
      </c>
      <c r="AT118" s="47">
        <f t="shared" si="313"/>
        <v>0</v>
      </c>
      <c r="AU118" s="47">
        <f t="shared" si="314"/>
        <v>0</v>
      </c>
      <c r="AV118" s="47">
        <f t="shared" si="315"/>
        <v>0</v>
      </c>
      <c r="AW118" s="47">
        <f t="shared" si="316"/>
        <v>0</v>
      </c>
      <c r="AX118" s="47">
        <f t="shared" si="317"/>
        <v>0</v>
      </c>
      <c r="AY118" s="47">
        <f t="shared" si="318"/>
        <v>0</v>
      </c>
      <c r="AZ118" s="47">
        <f t="shared" si="319"/>
        <v>0</v>
      </c>
      <c r="BA118" s="47">
        <f t="shared" si="320"/>
        <v>0</v>
      </c>
      <c r="BB118" s="47">
        <f t="shared" si="321"/>
        <v>0</v>
      </c>
      <c r="BC118" s="47">
        <f t="shared" si="322"/>
        <v>0</v>
      </c>
      <c r="BD118" s="47">
        <f t="shared" si="323"/>
        <v>0</v>
      </c>
      <c r="BE118" s="47">
        <f t="shared" si="324"/>
        <v>0</v>
      </c>
      <c r="BF118" s="47">
        <f t="shared" si="325"/>
        <v>0</v>
      </c>
      <c r="BG118" s="48">
        <f t="shared" si="326"/>
        <v>0</v>
      </c>
      <c r="BH118" s="47">
        <f t="shared" si="353"/>
        <v>0</v>
      </c>
      <c r="BI118" s="47">
        <f t="shared" si="354"/>
        <v>0</v>
      </c>
      <c r="BJ118" s="46">
        <f t="shared" si="327"/>
        <v>0</v>
      </c>
      <c r="BK118" s="47">
        <f t="shared" si="328"/>
        <v>0</v>
      </c>
      <c r="BL118" s="47">
        <f t="shared" si="329"/>
        <v>0</v>
      </c>
      <c r="BM118" s="47">
        <f t="shared" si="330"/>
        <v>0</v>
      </c>
      <c r="BN118" s="47">
        <f t="shared" si="331"/>
        <v>0</v>
      </c>
      <c r="BO118" s="47">
        <f t="shared" si="332"/>
        <v>0</v>
      </c>
      <c r="BP118" s="47">
        <f t="shared" si="333"/>
        <v>0</v>
      </c>
      <c r="BQ118" s="47">
        <f t="shared" si="334"/>
        <v>0</v>
      </c>
      <c r="BR118" s="47">
        <f t="shared" si="335"/>
        <v>0</v>
      </c>
      <c r="BS118" s="47">
        <f t="shared" si="336"/>
        <v>0</v>
      </c>
      <c r="BT118" s="47">
        <f t="shared" si="337"/>
        <v>0</v>
      </c>
      <c r="BU118" s="47">
        <f t="shared" si="338"/>
        <v>0</v>
      </c>
      <c r="BV118" s="47">
        <f t="shared" si="339"/>
        <v>0</v>
      </c>
      <c r="BW118" s="47">
        <f t="shared" si="340"/>
        <v>0</v>
      </c>
      <c r="BX118" s="47">
        <f t="shared" si="341"/>
        <v>0</v>
      </c>
      <c r="BY118" s="47">
        <f t="shared" si="342"/>
        <v>0</v>
      </c>
      <c r="BZ118" s="47">
        <f t="shared" si="343"/>
        <v>0</v>
      </c>
      <c r="CA118" s="47">
        <f t="shared" si="344"/>
        <v>0</v>
      </c>
      <c r="CB118" s="47">
        <f t="shared" si="345"/>
        <v>0</v>
      </c>
      <c r="CC118" s="48">
        <f t="shared" si="346"/>
        <v>0</v>
      </c>
      <c r="CD118" s="47">
        <f t="shared" si="355"/>
        <v>0</v>
      </c>
      <c r="CE118" s="47">
        <f t="shared" si="356"/>
        <v>0</v>
      </c>
      <c r="CF118" s="46">
        <f t="shared" si="357"/>
        <v>0</v>
      </c>
      <c r="CG118" s="47">
        <f t="shared" si="358"/>
        <v>0</v>
      </c>
      <c r="CH118" s="47">
        <f t="shared" si="359"/>
        <v>0</v>
      </c>
      <c r="CI118" s="47">
        <f t="shared" si="360"/>
        <v>0</v>
      </c>
      <c r="CJ118" s="47">
        <f t="shared" si="361"/>
        <v>0</v>
      </c>
      <c r="CK118" s="47">
        <f t="shared" si="362"/>
        <v>0</v>
      </c>
      <c r="CL118" s="47">
        <f t="shared" si="363"/>
        <v>0</v>
      </c>
      <c r="CM118" s="47">
        <f t="shared" si="364"/>
        <v>0</v>
      </c>
      <c r="CN118" s="47">
        <f t="shared" si="365"/>
        <v>0</v>
      </c>
      <c r="CO118" s="47">
        <f t="shared" si="366"/>
        <v>0</v>
      </c>
      <c r="CP118" s="47">
        <f t="shared" si="367"/>
        <v>0</v>
      </c>
      <c r="CQ118" s="47">
        <f t="shared" si="368"/>
        <v>0</v>
      </c>
      <c r="CR118" s="47">
        <f t="shared" si="369"/>
        <v>0</v>
      </c>
      <c r="CS118" s="47">
        <f t="shared" si="370"/>
        <v>0</v>
      </c>
      <c r="CT118" s="47">
        <f t="shared" si="371"/>
        <v>0</v>
      </c>
      <c r="CU118" s="47">
        <f t="shared" si="372"/>
        <v>0</v>
      </c>
      <c r="CV118" s="47">
        <f t="shared" si="373"/>
        <v>0</v>
      </c>
      <c r="CW118" s="47">
        <f t="shared" si="374"/>
        <v>0</v>
      </c>
      <c r="CX118" s="47">
        <f t="shared" si="375"/>
        <v>0</v>
      </c>
      <c r="CY118" s="48">
        <f t="shared" si="376"/>
        <v>0</v>
      </c>
      <c r="CZ118" s="47">
        <f t="shared" si="377"/>
        <v>0</v>
      </c>
      <c r="DA118" s="47">
        <f t="shared" si="378"/>
        <v>0</v>
      </c>
      <c r="DB118" s="46">
        <f t="shared" si="379"/>
        <v>0</v>
      </c>
      <c r="DC118" s="47">
        <f t="shared" si="380"/>
        <v>0</v>
      </c>
      <c r="DD118" s="47">
        <f t="shared" si="381"/>
        <v>0</v>
      </c>
      <c r="DE118" s="47">
        <f t="shared" si="382"/>
        <v>0</v>
      </c>
      <c r="DF118" s="47">
        <f t="shared" si="383"/>
        <v>0</v>
      </c>
      <c r="DG118" s="47">
        <f t="shared" si="384"/>
        <v>0</v>
      </c>
      <c r="DH118" s="47">
        <f t="shared" si="385"/>
        <v>0</v>
      </c>
      <c r="DI118" s="47">
        <f t="shared" si="386"/>
        <v>0</v>
      </c>
      <c r="DJ118" s="47">
        <f t="shared" si="387"/>
        <v>0</v>
      </c>
      <c r="DK118" s="47">
        <f t="shared" si="388"/>
        <v>0</v>
      </c>
      <c r="DL118" s="47">
        <f t="shared" si="389"/>
        <v>0</v>
      </c>
      <c r="DM118" s="47">
        <f t="shared" si="390"/>
        <v>0</v>
      </c>
      <c r="DN118" s="47">
        <f t="shared" si="391"/>
        <v>0</v>
      </c>
      <c r="DO118" s="47">
        <f t="shared" si="392"/>
        <v>0</v>
      </c>
      <c r="DP118" s="47">
        <f t="shared" si="393"/>
        <v>0</v>
      </c>
      <c r="DQ118" s="47">
        <f t="shared" si="394"/>
        <v>0</v>
      </c>
      <c r="DR118" s="47">
        <f t="shared" si="395"/>
        <v>0</v>
      </c>
      <c r="DS118" s="47">
        <f t="shared" si="396"/>
        <v>0</v>
      </c>
      <c r="DT118" s="47">
        <f t="shared" si="397"/>
        <v>0</v>
      </c>
      <c r="DU118" s="48">
        <f t="shared" si="398"/>
        <v>0</v>
      </c>
      <c r="DV118" s="47">
        <f t="shared" si="399"/>
        <v>0</v>
      </c>
      <c r="DW118" s="47">
        <f t="shared" si="400"/>
        <v>0</v>
      </c>
      <c r="DX118" s="46">
        <f t="shared" si="401"/>
        <v>0</v>
      </c>
      <c r="DY118" s="47">
        <f t="shared" si="402"/>
        <v>0</v>
      </c>
      <c r="DZ118" s="47">
        <f t="shared" si="403"/>
        <v>0</v>
      </c>
      <c r="EA118" s="47">
        <f t="shared" si="404"/>
        <v>0</v>
      </c>
      <c r="EB118" s="47">
        <f t="shared" si="405"/>
        <v>0</v>
      </c>
      <c r="EC118" s="47">
        <f t="shared" si="406"/>
        <v>0</v>
      </c>
      <c r="ED118" s="47">
        <f t="shared" si="407"/>
        <v>0</v>
      </c>
      <c r="EE118" s="47">
        <f t="shared" si="408"/>
        <v>0</v>
      </c>
      <c r="EF118" s="47">
        <f t="shared" si="409"/>
        <v>0</v>
      </c>
      <c r="EG118" s="47">
        <f t="shared" si="410"/>
        <v>0</v>
      </c>
      <c r="EH118" s="47">
        <f t="shared" si="411"/>
        <v>0</v>
      </c>
      <c r="EI118" s="47">
        <f t="shared" si="412"/>
        <v>0</v>
      </c>
      <c r="EJ118" s="47">
        <f t="shared" si="413"/>
        <v>0</v>
      </c>
      <c r="EK118" s="47">
        <f t="shared" si="414"/>
        <v>0</v>
      </c>
      <c r="EL118" s="47">
        <f t="shared" si="415"/>
        <v>0</v>
      </c>
      <c r="EM118" s="47">
        <f t="shared" si="416"/>
        <v>0</v>
      </c>
      <c r="EN118" s="47">
        <f t="shared" si="417"/>
        <v>0</v>
      </c>
      <c r="EO118" s="47">
        <f t="shared" si="418"/>
        <v>0</v>
      </c>
      <c r="EP118" s="47">
        <f t="shared" si="419"/>
        <v>0</v>
      </c>
      <c r="EQ118" s="48">
        <f t="shared" si="420"/>
        <v>0</v>
      </c>
      <c r="ER118" s="47">
        <f t="shared" si="421"/>
        <v>0</v>
      </c>
      <c r="ES118" s="47">
        <f t="shared" si="422"/>
        <v>0</v>
      </c>
      <c r="ET118" s="46">
        <f t="shared" si="423"/>
        <v>0</v>
      </c>
      <c r="EU118" s="47">
        <f t="shared" si="424"/>
        <v>0</v>
      </c>
      <c r="EV118" s="47">
        <f t="shared" si="425"/>
        <v>0</v>
      </c>
      <c r="EW118" s="47">
        <f t="shared" si="426"/>
        <v>0</v>
      </c>
      <c r="EX118" s="47">
        <f t="shared" si="427"/>
        <v>0</v>
      </c>
      <c r="EY118" s="47">
        <f t="shared" si="428"/>
        <v>0</v>
      </c>
      <c r="EZ118" s="47">
        <f t="shared" si="429"/>
        <v>0</v>
      </c>
      <c r="FA118" s="47">
        <f t="shared" si="430"/>
        <v>0</v>
      </c>
      <c r="FB118" s="47">
        <f t="shared" si="431"/>
        <v>0</v>
      </c>
      <c r="FC118" s="47">
        <f t="shared" si="432"/>
        <v>0</v>
      </c>
      <c r="FD118" s="47">
        <f t="shared" si="433"/>
        <v>0</v>
      </c>
      <c r="FE118" s="47">
        <f t="shared" si="434"/>
        <v>0</v>
      </c>
      <c r="FF118" s="47">
        <f t="shared" si="435"/>
        <v>0</v>
      </c>
      <c r="FG118" s="47">
        <f t="shared" si="436"/>
        <v>0</v>
      </c>
      <c r="FH118" s="47">
        <f t="shared" si="437"/>
        <v>0</v>
      </c>
      <c r="FI118" s="47">
        <f t="shared" si="438"/>
        <v>0</v>
      </c>
      <c r="FJ118" s="47">
        <f t="shared" si="439"/>
        <v>0</v>
      </c>
      <c r="FK118" s="47">
        <f t="shared" si="440"/>
        <v>0</v>
      </c>
      <c r="FL118" s="47">
        <f t="shared" si="441"/>
        <v>0</v>
      </c>
      <c r="FM118" s="48">
        <f t="shared" si="442"/>
        <v>0</v>
      </c>
      <c r="FN118" s="47">
        <f t="shared" si="443"/>
        <v>0</v>
      </c>
      <c r="FO118" s="47">
        <f t="shared" si="444"/>
        <v>0</v>
      </c>
      <c r="FP118" s="46">
        <f t="shared" si="445"/>
        <v>0</v>
      </c>
      <c r="FQ118" s="47">
        <f t="shared" si="446"/>
        <v>0</v>
      </c>
      <c r="FR118" s="47">
        <f t="shared" si="447"/>
        <v>0</v>
      </c>
      <c r="FS118" s="47">
        <f t="shared" si="448"/>
        <v>0</v>
      </c>
      <c r="FT118" s="47">
        <f t="shared" si="449"/>
        <v>0</v>
      </c>
      <c r="FU118" s="47">
        <f t="shared" si="450"/>
        <v>0</v>
      </c>
      <c r="FV118" s="47">
        <f t="shared" si="451"/>
        <v>0</v>
      </c>
      <c r="FW118" s="47">
        <f t="shared" si="452"/>
        <v>0</v>
      </c>
      <c r="FX118" s="47">
        <f t="shared" si="453"/>
        <v>0</v>
      </c>
      <c r="FY118" s="47">
        <f t="shared" si="454"/>
        <v>0</v>
      </c>
      <c r="FZ118" s="47">
        <f t="shared" si="455"/>
        <v>0</v>
      </c>
      <c r="GA118" s="47">
        <f t="shared" si="456"/>
        <v>0</v>
      </c>
      <c r="GB118" s="47">
        <f t="shared" si="457"/>
        <v>0</v>
      </c>
      <c r="GC118" s="47">
        <f t="shared" si="458"/>
        <v>0</v>
      </c>
      <c r="GD118" s="47">
        <f t="shared" si="459"/>
        <v>0</v>
      </c>
      <c r="GE118" s="47">
        <f t="shared" si="460"/>
        <v>0</v>
      </c>
      <c r="GF118" s="47">
        <f t="shared" si="461"/>
        <v>0</v>
      </c>
      <c r="GG118" s="47">
        <f t="shared" si="462"/>
        <v>0</v>
      </c>
      <c r="GH118" s="47">
        <f t="shared" si="463"/>
        <v>0</v>
      </c>
      <c r="GI118" s="48">
        <f t="shared" si="464"/>
        <v>0</v>
      </c>
      <c r="GJ118" s="47">
        <f t="shared" si="465"/>
        <v>0</v>
      </c>
      <c r="GK118" s="47">
        <f t="shared" si="466"/>
        <v>0</v>
      </c>
      <c r="GL118" s="46">
        <f t="shared" si="467"/>
        <v>0</v>
      </c>
      <c r="GM118" s="47">
        <f t="shared" si="468"/>
        <v>0</v>
      </c>
      <c r="GN118" s="47">
        <f t="shared" si="469"/>
        <v>0</v>
      </c>
      <c r="GO118" s="47">
        <f t="shared" si="470"/>
        <v>0</v>
      </c>
      <c r="GP118" s="47">
        <f t="shared" si="471"/>
        <v>0</v>
      </c>
      <c r="GQ118" s="47">
        <f t="shared" si="472"/>
        <v>0</v>
      </c>
      <c r="GR118" s="47">
        <f t="shared" si="473"/>
        <v>0</v>
      </c>
      <c r="GS118" s="47">
        <f t="shared" si="474"/>
        <v>0</v>
      </c>
      <c r="GT118" s="47">
        <f t="shared" si="475"/>
        <v>0</v>
      </c>
      <c r="GU118" s="47">
        <f t="shared" si="476"/>
        <v>0</v>
      </c>
      <c r="GV118" s="47">
        <f t="shared" si="477"/>
        <v>0</v>
      </c>
      <c r="GW118" s="47">
        <f t="shared" si="478"/>
        <v>0</v>
      </c>
      <c r="GX118" s="47">
        <f t="shared" si="479"/>
        <v>0</v>
      </c>
      <c r="GY118" s="47">
        <f t="shared" si="480"/>
        <v>0</v>
      </c>
      <c r="GZ118" s="47">
        <f t="shared" si="481"/>
        <v>0</v>
      </c>
      <c r="HA118" s="47">
        <f t="shared" si="482"/>
        <v>0</v>
      </c>
      <c r="HB118" s="47">
        <f t="shared" si="483"/>
        <v>0</v>
      </c>
      <c r="HC118" s="47">
        <f t="shared" si="484"/>
        <v>0</v>
      </c>
      <c r="HD118" s="47">
        <f t="shared" si="485"/>
        <v>0</v>
      </c>
      <c r="HE118" s="48">
        <f t="shared" si="486"/>
        <v>0</v>
      </c>
      <c r="HF118" s="47">
        <f t="shared" si="487"/>
        <v>0</v>
      </c>
      <c r="HG118" s="47">
        <f t="shared" si="488"/>
        <v>0</v>
      </c>
      <c r="HH118" s="46">
        <f t="shared" si="489"/>
        <v>0</v>
      </c>
      <c r="HI118" s="47">
        <f t="shared" si="490"/>
        <v>0</v>
      </c>
      <c r="HJ118" s="47">
        <f t="shared" si="491"/>
        <v>0</v>
      </c>
      <c r="HK118" s="47">
        <f t="shared" si="492"/>
        <v>0</v>
      </c>
      <c r="HL118" s="47">
        <f t="shared" si="493"/>
        <v>0</v>
      </c>
      <c r="HM118" s="47">
        <f t="shared" si="494"/>
        <v>0</v>
      </c>
      <c r="HN118" s="47">
        <f t="shared" si="495"/>
        <v>0</v>
      </c>
      <c r="HO118" s="47">
        <f t="shared" si="496"/>
        <v>0</v>
      </c>
      <c r="HP118" s="47">
        <f t="shared" si="497"/>
        <v>0</v>
      </c>
      <c r="HQ118" s="47">
        <f t="shared" si="498"/>
        <v>0</v>
      </c>
      <c r="HR118" s="47">
        <f t="shared" si="499"/>
        <v>0</v>
      </c>
      <c r="HS118" s="47">
        <f t="shared" si="500"/>
        <v>0</v>
      </c>
      <c r="HT118" s="47">
        <f t="shared" si="501"/>
        <v>0</v>
      </c>
      <c r="HU118" s="47">
        <f t="shared" si="502"/>
        <v>0</v>
      </c>
      <c r="HV118" s="47">
        <f t="shared" si="503"/>
        <v>0</v>
      </c>
      <c r="HW118" s="47">
        <f t="shared" si="504"/>
        <v>0</v>
      </c>
      <c r="HX118" s="47">
        <f t="shared" si="505"/>
        <v>0</v>
      </c>
      <c r="HY118" s="47">
        <f t="shared" si="506"/>
        <v>0</v>
      </c>
      <c r="HZ118" s="47">
        <f t="shared" si="507"/>
        <v>0</v>
      </c>
      <c r="IA118" s="48">
        <f t="shared" si="508"/>
        <v>0</v>
      </c>
      <c r="IB118" s="47">
        <f t="shared" si="509"/>
        <v>0</v>
      </c>
      <c r="IC118" s="47">
        <f t="shared" si="510"/>
        <v>0</v>
      </c>
      <c r="ID118" s="46">
        <f t="shared" si="511"/>
        <v>0</v>
      </c>
      <c r="IE118" s="47">
        <f t="shared" si="512"/>
        <v>0</v>
      </c>
      <c r="IF118" s="47">
        <f t="shared" si="513"/>
        <v>0</v>
      </c>
      <c r="IG118" s="47">
        <f t="shared" si="514"/>
        <v>0</v>
      </c>
      <c r="IH118" s="47">
        <f t="shared" si="515"/>
        <v>0</v>
      </c>
      <c r="II118" s="47">
        <f t="shared" si="516"/>
        <v>0</v>
      </c>
      <c r="IJ118" s="47">
        <f t="shared" si="517"/>
        <v>0</v>
      </c>
      <c r="IK118" s="47">
        <f t="shared" si="518"/>
        <v>0</v>
      </c>
      <c r="IL118" s="47">
        <f t="shared" si="519"/>
        <v>0</v>
      </c>
      <c r="IM118" s="47">
        <f t="shared" si="520"/>
        <v>0</v>
      </c>
      <c r="IN118" s="47">
        <f t="shared" si="521"/>
        <v>0</v>
      </c>
      <c r="IO118" s="47">
        <f t="shared" si="522"/>
        <v>0</v>
      </c>
      <c r="IP118" s="47">
        <f t="shared" si="523"/>
        <v>0</v>
      </c>
      <c r="IQ118" s="47">
        <f t="shared" si="524"/>
        <v>0</v>
      </c>
      <c r="IR118" s="47">
        <f t="shared" si="525"/>
        <v>0</v>
      </c>
      <c r="IS118" s="47">
        <f t="shared" si="526"/>
        <v>0</v>
      </c>
      <c r="IT118" s="47">
        <f t="shared" si="527"/>
        <v>0</v>
      </c>
      <c r="IU118" s="47">
        <f t="shared" si="528"/>
        <v>0</v>
      </c>
      <c r="IV118" s="47">
        <f t="shared" si="529"/>
        <v>0</v>
      </c>
      <c r="IW118" s="48">
        <f t="shared" si="530"/>
        <v>0</v>
      </c>
      <c r="IX118" s="47">
        <f t="shared" si="531"/>
        <v>0</v>
      </c>
      <c r="IY118" s="47">
        <f t="shared" si="532"/>
        <v>0</v>
      </c>
      <c r="IZ118" s="46">
        <f t="shared" si="533"/>
        <v>0</v>
      </c>
      <c r="JA118" s="47">
        <f t="shared" si="534"/>
        <v>0</v>
      </c>
      <c r="JB118" s="47">
        <f t="shared" si="535"/>
        <v>0</v>
      </c>
      <c r="JC118" s="47">
        <f t="shared" si="536"/>
        <v>0</v>
      </c>
      <c r="JD118" s="47">
        <f t="shared" si="537"/>
        <v>0</v>
      </c>
      <c r="JE118" s="47">
        <f t="shared" si="538"/>
        <v>0</v>
      </c>
      <c r="JF118" s="47">
        <f t="shared" si="539"/>
        <v>0</v>
      </c>
      <c r="JG118" s="47">
        <f t="shared" si="540"/>
        <v>0</v>
      </c>
      <c r="JH118" s="47">
        <f t="shared" si="541"/>
        <v>0</v>
      </c>
      <c r="JI118" s="47">
        <f t="shared" si="542"/>
        <v>0</v>
      </c>
      <c r="JJ118" s="47">
        <f t="shared" si="543"/>
        <v>0</v>
      </c>
      <c r="JK118" s="47">
        <f t="shared" si="544"/>
        <v>0</v>
      </c>
      <c r="JL118" s="47">
        <f t="shared" si="545"/>
        <v>0</v>
      </c>
      <c r="JM118" s="47">
        <f t="shared" si="546"/>
        <v>0</v>
      </c>
      <c r="JN118" s="47">
        <f t="shared" si="547"/>
        <v>0</v>
      </c>
      <c r="JO118" s="47">
        <f t="shared" si="548"/>
        <v>0</v>
      </c>
      <c r="JP118" s="47">
        <f t="shared" si="549"/>
        <v>0</v>
      </c>
      <c r="JQ118" s="47">
        <f t="shared" si="550"/>
        <v>0</v>
      </c>
      <c r="JR118" s="47">
        <f t="shared" si="551"/>
        <v>0</v>
      </c>
      <c r="JS118" s="48">
        <f t="shared" si="552"/>
        <v>0</v>
      </c>
      <c r="JT118" s="46">
        <f t="shared" si="553"/>
        <v>0</v>
      </c>
      <c r="JU118" s="48">
        <f t="shared" si="554"/>
        <v>0</v>
      </c>
    </row>
    <row r="119" spans="1:281" x14ac:dyDescent="0.25">
      <c r="A119" s="152"/>
      <c r="B119" s="386"/>
      <c r="C119" s="377"/>
      <c r="D119" s="378"/>
      <c r="E119" s="378"/>
      <c r="F119" s="378"/>
      <c r="G119" s="379"/>
      <c r="H119" s="397"/>
      <c r="I119" s="397"/>
      <c r="J119" s="97"/>
      <c r="K119" s="122">
        <f t="shared" si="284"/>
        <v>0</v>
      </c>
      <c r="L119" s="313">
        <f t="shared" si="285"/>
        <v>0</v>
      </c>
      <c r="M119" s="46">
        <f t="shared" si="286"/>
        <v>0</v>
      </c>
      <c r="N119" s="90">
        <f t="shared" si="347"/>
        <v>0</v>
      </c>
      <c r="O119" s="90">
        <f t="shared" si="348"/>
        <v>0</v>
      </c>
      <c r="P119" s="90">
        <f t="shared" si="349"/>
        <v>0</v>
      </c>
      <c r="Q119" s="90">
        <f t="shared" si="350"/>
        <v>0</v>
      </c>
      <c r="R119" s="408">
        <f t="shared" si="287"/>
        <v>1</v>
      </c>
      <c r="S119" s="46">
        <f t="shared" si="288"/>
        <v>0</v>
      </c>
      <c r="T119" s="47">
        <f t="shared" si="289"/>
        <v>0</v>
      </c>
      <c r="U119" s="47">
        <f t="shared" si="290"/>
        <v>0</v>
      </c>
      <c r="V119" s="47">
        <f t="shared" si="291"/>
        <v>0</v>
      </c>
      <c r="W119" s="47">
        <f t="shared" si="292"/>
        <v>0</v>
      </c>
      <c r="X119" s="47">
        <f t="shared" si="293"/>
        <v>0</v>
      </c>
      <c r="Y119" s="47">
        <f t="shared" si="294"/>
        <v>0</v>
      </c>
      <c r="Z119" s="47">
        <f t="shared" si="295"/>
        <v>0</v>
      </c>
      <c r="AA119" s="47">
        <f t="shared" si="296"/>
        <v>0</v>
      </c>
      <c r="AB119" s="47">
        <f t="shared" si="297"/>
        <v>0</v>
      </c>
      <c r="AC119" s="47">
        <f t="shared" si="298"/>
        <v>0</v>
      </c>
      <c r="AD119" s="47">
        <f t="shared" si="299"/>
        <v>0</v>
      </c>
      <c r="AE119" s="47">
        <f t="shared" si="300"/>
        <v>0</v>
      </c>
      <c r="AF119" s="47">
        <f t="shared" si="301"/>
        <v>0</v>
      </c>
      <c r="AG119" s="47">
        <f t="shared" si="302"/>
        <v>0</v>
      </c>
      <c r="AH119" s="47">
        <f t="shared" si="303"/>
        <v>0</v>
      </c>
      <c r="AI119" s="47">
        <f t="shared" si="304"/>
        <v>0</v>
      </c>
      <c r="AJ119" s="47">
        <f t="shared" si="305"/>
        <v>0</v>
      </c>
      <c r="AK119" s="47">
        <f t="shared" si="306"/>
        <v>0</v>
      </c>
      <c r="AL119" s="48">
        <f t="shared" si="307"/>
        <v>0</v>
      </c>
      <c r="AM119" s="47">
        <f t="shared" si="351"/>
        <v>0</v>
      </c>
      <c r="AN119" s="47">
        <f t="shared" si="352"/>
        <v>0</v>
      </c>
      <c r="AO119" s="46">
        <f t="shared" si="308"/>
        <v>0</v>
      </c>
      <c r="AP119" s="47">
        <f t="shared" si="309"/>
        <v>0</v>
      </c>
      <c r="AQ119" s="47">
        <f t="shared" si="310"/>
        <v>0</v>
      </c>
      <c r="AR119" s="47">
        <f t="shared" si="311"/>
        <v>0</v>
      </c>
      <c r="AS119" s="47">
        <f t="shared" si="312"/>
        <v>0</v>
      </c>
      <c r="AT119" s="47">
        <f t="shared" si="313"/>
        <v>0</v>
      </c>
      <c r="AU119" s="47">
        <f t="shared" si="314"/>
        <v>0</v>
      </c>
      <c r="AV119" s="47">
        <f t="shared" si="315"/>
        <v>0</v>
      </c>
      <c r="AW119" s="47">
        <f t="shared" si="316"/>
        <v>0</v>
      </c>
      <c r="AX119" s="47">
        <f t="shared" si="317"/>
        <v>0</v>
      </c>
      <c r="AY119" s="47">
        <f t="shared" si="318"/>
        <v>0</v>
      </c>
      <c r="AZ119" s="47">
        <f t="shared" si="319"/>
        <v>0</v>
      </c>
      <c r="BA119" s="47">
        <f t="shared" si="320"/>
        <v>0</v>
      </c>
      <c r="BB119" s="47">
        <f t="shared" si="321"/>
        <v>0</v>
      </c>
      <c r="BC119" s="47">
        <f t="shared" si="322"/>
        <v>0</v>
      </c>
      <c r="BD119" s="47">
        <f t="shared" si="323"/>
        <v>0</v>
      </c>
      <c r="BE119" s="47">
        <f t="shared" si="324"/>
        <v>0</v>
      </c>
      <c r="BF119" s="47">
        <f t="shared" si="325"/>
        <v>0</v>
      </c>
      <c r="BG119" s="48">
        <f t="shared" si="326"/>
        <v>0</v>
      </c>
      <c r="BH119" s="47">
        <f t="shared" si="353"/>
        <v>0</v>
      </c>
      <c r="BI119" s="47">
        <f t="shared" si="354"/>
        <v>0</v>
      </c>
      <c r="BJ119" s="46">
        <f t="shared" si="327"/>
        <v>0</v>
      </c>
      <c r="BK119" s="47">
        <f t="shared" si="328"/>
        <v>0</v>
      </c>
      <c r="BL119" s="47">
        <f t="shared" si="329"/>
        <v>0</v>
      </c>
      <c r="BM119" s="47">
        <f t="shared" si="330"/>
        <v>0</v>
      </c>
      <c r="BN119" s="47">
        <f t="shared" si="331"/>
        <v>0</v>
      </c>
      <c r="BO119" s="47">
        <f t="shared" si="332"/>
        <v>0</v>
      </c>
      <c r="BP119" s="47">
        <f t="shared" si="333"/>
        <v>0</v>
      </c>
      <c r="BQ119" s="47">
        <f t="shared" si="334"/>
        <v>0</v>
      </c>
      <c r="BR119" s="47">
        <f t="shared" si="335"/>
        <v>0</v>
      </c>
      <c r="BS119" s="47">
        <f t="shared" si="336"/>
        <v>0</v>
      </c>
      <c r="BT119" s="47">
        <f t="shared" si="337"/>
        <v>0</v>
      </c>
      <c r="BU119" s="47">
        <f t="shared" si="338"/>
        <v>0</v>
      </c>
      <c r="BV119" s="47">
        <f t="shared" si="339"/>
        <v>0</v>
      </c>
      <c r="BW119" s="47">
        <f t="shared" si="340"/>
        <v>0</v>
      </c>
      <c r="BX119" s="47">
        <f t="shared" si="341"/>
        <v>0</v>
      </c>
      <c r="BY119" s="47">
        <f t="shared" si="342"/>
        <v>0</v>
      </c>
      <c r="BZ119" s="47">
        <f t="shared" si="343"/>
        <v>0</v>
      </c>
      <c r="CA119" s="47">
        <f t="shared" si="344"/>
        <v>0</v>
      </c>
      <c r="CB119" s="47">
        <f t="shared" si="345"/>
        <v>0</v>
      </c>
      <c r="CC119" s="48">
        <f t="shared" si="346"/>
        <v>0</v>
      </c>
      <c r="CD119" s="47">
        <f t="shared" si="355"/>
        <v>0</v>
      </c>
      <c r="CE119" s="47">
        <f t="shared" si="356"/>
        <v>0</v>
      </c>
      <c r="CF119" s="46">
        <f t="shared" si="357"/>
        <v>0</v>
      </c>
      <c r="CG119" s="47">
        <f t="shared" si="358"/>
        <v>0</v>
      </c>
      <c r="CH119" s="47">
        <f t="shared" si="359"/>
        <v>0</v>
      </c>
      <c r="CI119" s="47">
        <f t="shared" si="360"/>
        <v>0</v>
      </c>
      <c r="CJ119" s="47">
        <f t="shared" si="361"/>
        <v>0</v>
      </c>
      <c r="CK119" s="47">
        <f t="shared" si="362"/>
        <v>0</v>
      </c>
      <c r="CL119" s="47">
        <f t="shared" si="363"/>
        <v>0</v>
      </c>
      <c r="CM119" s="47">
        <f t="shared" si="364"/>
        <v>0</v>
      </c>
      <c r="CN119" s="47">
        <f t="shared" si="365"/>
        <v>0</v>
      </c>
      <c r="CO119" s="47">
        <f t="shared" si="366"/>
        <v>0</v>
      </c>
      <c r="CP119" s="47">
        <f t="shared" si="367"/>
        <v>0</v>
      </c>
      <c r="CQ119" s="47">
        <f t="shared" si="368"/>
        <v>0</v>
      </c>
      <c r="CR119" s="47">
        <f t="shared" si="369"/>
        <v>0</v>
      </c>
      <c r="CS119" s="47">
        <f t="shared" si="370"/>
        <v>0</v>
      </c>
      <c r="CT119" s="47">
        <f t="shared" si="371"/>
        <v>0</v>
      </c>
      <c r="CU119" s="47">
        <f t="shared" si="372"/>
        <v>0</v>
      </c>
      <c r="CV119" s="47">
        <f t="shared" si="373"/>
        <v>0</v>
      </c>
      <c r="CW119" s="47">
        <f t="shared" si="374"/>
        <v>0</v>
      </c>
      <c r="CX119" s="47">
        <f t="shared" si="375"/>
        <v>0</v>
      </c>
      <c r="CY119" s="48">
        <f t="shared" si="376"/>
        <v>0</v>
      </c>
      <c r="CZ119" s="47">
        <f t="shared" si="377"/>
        <v>0</v>
      </c>
      <c r="DA119" s="47">
        <f t="shared" si="378"/>
        <v>0</v>
      </c>
      <c r="DB119" s="46">
        <f t="shared" si="379"/>
        <v>0</v>
      </c>
      <c r="DC119" s="47">
        <f t="shared" si="380"/>
        <v>0</v>
      </c>
      <c r="DD119" s="47">
        <f t="shared" si="381"/>
        <v>0</v>
      </c>
      <c r="DE119" s="47">
        <f t="shared" si="382"/>
        <v>0</v>
      </c>
      <c r="DF119" s="47">
        <f t="shared" si="383"/>
        <v>0</v>
      </c>
      <c r="DG119" s="47">
        <f t="shared" si="384"/>
        <v>0</v>
      </c>
      <c r="DH119" s="47">
        <f t="shared" si="385"/>
        <v>0</v>
      </c>
      <c r="DI119" s="47">
        <f t="shared" si="386"/>
        <v>0</v>
      </c>
      <c r="DJ119" s="47">
        <f t="shared" si="387"/>
        <v>0</v>
      </c>
      <c r="DK119" s="47">
        <f t="shared" si="388"/>
        <v>0</v>
      </c>
      <c r="DL119" s="47">
        <f t="shared" si="389"/>
        <v>0</v>
      </c>
      <c r="DM119" s="47">
        <f t="shared" si="390"/>
        <v>0</v>
      </c>
      <c r="DN119" s="47">
        <f t="shared" si="391"/>
        <v>0</v>
      </c>
      <c r="DO119" s="47">
        <f t="shared" si="392"/>
        <v>0</v>
      </c>
      <c r="DP119" s="47">
        <f t="shared" si="393"/>
        <v>0</v>
      </c>
      <c r="DQ119" s="47">
        <f t="shared" si="394"/>
        <v>0</v>
      </c>
      <c r="DR119" s="47">
        <f t="shared" si="395"/>
        <v>0</v>
      </c>
      <c r="DS119" s="47">
        <f t="shared" si="396"/>
        <v>0</v>
      </c>
      <c r="DT119" s="47">
        <f t="shared" si="397"/>
        <v>0</v>
      </c>
      <c r="DU119" s="48">
        <f t="shared" si="398"/>
        <v>0</v>
      </c>
      <c r="DV119" s="47">
        <f t="shared" si="399"/>
        <v>0</v>
      </c>
      <c r="DW119" s="47">
        <f t="shared" si="400"/>
        <v>0</v>
      </c>
      <c r="DX119" s="46">
        <f t="shared" si="401"/>
        <v>0</v>
      </c>
      <c r="DY119" s="47">
        <f t="shared" si="402"/>
        <v>0</v>
      </c>
      <c r="DZ119" s="47">
        <f t="shared" si="403"/>
        <v>0</v>
      </c>
      <c r="EA119" s="47">
        <f t="shared" si="404"/>
        <v>0</v>
      </c>
      <c r="EB119" s="47">
        <f t="shared" si="405"/>
        <v>0</v>
      </c>
      <c r="EC119" s="47">
        <f t="shared" si="406"/>
        <v>0</v>
      </c>
      <c r="ED119" s="47">
        <f t="shared" si="407"/>
        <v>0</v>
      </c>
      <c r="EE119" s="47">
        <f t="shared" si="408"/>
        <v>0</v>
      </c>
      <c r="EF119" s="47">
        <f t="shared" si="409"/>
        <v>0</v>
      </c>
      <c r="EG119" s="47">
        <f t="shared" si="410"/>
        <v>0</v>
      </c>
      <c r="EH119" s="47">
        <f t="shared" si="411"/>
        <v>0</v>
      </c>
      <c r="EI119" s="47">
        <f t="shared" si="412"/>
        <v>0</v>
      </c>
      <c r="EJ119" s="47">
        <f t="shared" si="413"/>
        <v>0</v>
      </c>
      <c r="EK119" s="47">
        <f t="shared" si="414"/>
        <v>0</v>
      </c>
      <c r="EL119" s="47">
        <f t="shared" si="415"/>
        <v>0</v>
      </c>
      <c r="EM119" s="47">
        <f t="shared" si="416"/>
        <v>0</v>
      </c>
      <c r="EN119" s="47">
        <f t="shared" si="417"/>
        <v>0</v>
      </c>
      <c r="EO119" s="47">
        <f t="shared" si="418"/>
        <v>0</v>
      </c>
      <c r="EP119" s="47">
        <f t="shared" si="419"/>
        <v>0</v>
      </c>
      <c r="EQ119" s="48">
        <f t="shared" si="420"/>
        <v>0</v>
      </c>
      <c r="ER119" s="47">
        <f t="shared" si="421"/>
        <v>0</v>
      </c>
      <c r="ES119" s="47">
        <f t="shared" si="422"/>
        <v>0</v>
      </c>
      <c r="ET119" s="46">
        <f t="shared" si="423"/>
        <v>0</v>
      </c>
      <c r="EU119" s="47">
        <f t="shared" si="424"/>
        <v>0</v>
      </c>
      <c r="EV119" s="47">
        <f t="shared" si="425"/>
        <v>0</v>
      </c>
      <c r="EW119" s="47">
        <f t="shared" si="426"/>
        <v>0</v>
      </c>
      <c r="EX119" s="47">
        <f t="shared" si="427"/>
        <v>0</v>
      </c>
      <c r="EY119" s="47">
        <f t="shared" si="428"/>
        <v>0</v>
      </c>
      <c r="EZ119" s="47">
        <f t="shared" si="429"/>
        <v>0</v>
      </c>
      <c r="FA119" s="47">
        <f t="shared" si="430"/>
        <v>0</v>
      </c>
      <c r="FB119" s="47">
        <f t="shared" si="431"/>
        <v>0</v>
      </c>
      <c r="FC119" s="47">
        <f t="shared" si="432"/>
        <v>0</v>
      </c>
      <c r="FD119" s="47">
        <f t="shared" si="433"/>
        <v>0</v>
      </c>
      <c r="FE119" s="47">
        <f t="shared" si="434"/>
        <v>0</v>
      </c>
      <c r="FF119" s="47">
        <f t="shared" si="435"/>
        <v>0</v>
      </c>
      <c r="FG119" s="47">
        <f t="shared" si="436"/>
        <v>0</v>
      </c>
      <c r="FH119" s="47">
        <f t="shared" si="437"/>
        <v>0</v>
      </c>
      <c r="FI119" s="47">
        <f t="shared" si="438"/>
        <v>0</v>
      </c>
      <c r="FJ119" s="47">
        <f t="shared" si="439"/>
        <v>0</v>
      </c>
      <c r="FK119" s="47">
        <f t="shared" si="440"/>
        <v>0</v>
      </c>
      <c r="FL119" s="47">
        <f t="shared" si="441"/>
        <v>0</v>
      </c>
      <c r="FM119" s="48">
        <f t="shared" si="442"/>
        <v>0</v>
      </c>
      <c r="FN119" s="47">
        <f t="shared" si="443"/>
        <v>0</v>
      </c>
      <c r="FO119" s="47">
        <f t="shared" si="444"/>
        <v>0</v>
      </c>
      <c r="FP119" s="46">
        <f t="shared" si="445"/>
        <v>0</v>
      </c>
      <c r="FQ119" s="47">
        <f t="shared" si="446"/>
        <v>0</v>
      </c>
      <c r="FR119" s="47">
        <f t="shared" si="447"/>
        <v>0</v>
      </c>
      <c r="FS119" s="47">
        <f t="shared" si="448"/>
        <v>0</v>
      </c>
      <c r="FT119" s="47">
        <f t="shared" si="449"/>
        <v>0</v>
      </c>
      <c r="FU119" s="47">
        <f t="shared" si="450"/>
        <v>0</v>
      </c>
      <c r="FV119" s="47">
        <f t="shared" si="451"/>
        <v>0</v>
      </c>
      <c r="FW119" s="47">
        <f t="shared" si="452"/>
        <v>0</v>
      </c>
      <c r="FX119" s="47">
        <f t="shared" si="453"/>
        <v>0</v>
      </c>
      <c r="FY119" s="47">
        <f t="shared" si="454"/>
        <v>0</v>
      </c>
      <c r="FZ119" s="47">
        <f t="shared" si="455"/>
        <v>0</v>
      </c>
      <c r="GA119" s="47">
        <f t="shared" si="456"/>
        <v>0</v>
      </c>
      <c r="GB119" s="47">
        <f t="shared" si="457"/>
        <v>0</v>
      </c>
      <c r="GC119" s="47">
        <f t="shared" si="458"/>
        <v>0</v>
      </c>
      <c r="GD119" s="47">
        <f t="shared" si="459"/>
        <v>0</v>
      </c>
      <c r="GE119" s="47">
        <f t="shared" si="460"/>
        <v>0</v>
      </c>
      <c r="GF119" s="47">
        <f t="shared" si="461"/>
        <v>0</v>
      </c>
      <c r="GG119" s="47">
        <f t="shared" si="462"/>
        <v>0</v>
      </c>
      <c r="GH119" s="47">
        <f t="shared" si="463"/>
        <v>0</v>
      </c>
      <c r="GI119" s="48">
        <f t="shared" si="464"/>
        <v>0</v>
      </c>
      <c r="GJ119" s="47">
        <f t="shared" si="465"/>
        <v>0</v>
      </c>
      <c r="GK119" s="47">
        <f t="shared" si="466"/>
        <v>0</v>
      </c>
      <c r="GL119" s="46">
        <f t="shared" si="467"/>
        <v>0</v>
      </c>
      <c r="GM119" s="47">
        <f t="shared" si="468"/>
        <v>0</v>
      </c>
      <c r="GN119" s="47">
        <f t="shared" si="469"/>
        <v>0</v>
      </c>
      <c r="GO119" s="47">
        <f t="shared" si="470"/>
        <v>0</v>
      </c>
      <c r="GP119" s="47">
        <f t="shared" si="471"/>
        <v>0</v>
      </c>
      <c r="GQ119" s="47">
        <f t="shared" si="472"/>
        <v>0</v>
      </c>
      <c r="GR119" s="47">
        <f t="shared" si="473"/>
        <v>0</v>
      </c>
      <c r="GS119" s="47">
        <f t="shared" si="474"/>
        <v>0</v>
      </c>
      <c r="GT119" s="47">
        <f t="shared" si="475"/>
        <v>0</v>
      </c>
      <c r="GU119" s="47">
        <f t="shared" si="476"/>
        <v>0</v>
      </c>
      <c r="GV119" s="47">
        <f t="shared" si="477"/>
        <v>0</v>
      </c>
      <c r="GW119" s="47">
        <f t="shared" si="478"/>
        <v>0</v>
      </c>
      <c r="GX119" s="47">
        <f t="shared" si="479"/>
        <v>0</v>
      </c>
      <c r="GY119" s="47">
        <f t="shared" si="480"/>
        <v>0</v>
      </c>
      <c r="GZ119" s="47">
        <f t="shared" si="481"/>
        <v>0</v>
      </c>
      <c r="HA119" s="47">
        <f t="shared" si="482"/>
        <v>0</v>
      </c>
      <c r="HB119" s="47">
        <f t="shared" si="483"/>
        <v>0</v>
      </c>
      <c r="HC119" s="47">
        <f t="shared" si="484"/>
        <v>0</v>
      </c>
      <c r="HD119" s="47">
        <f t="shared" si="485"/>
        <v>0</v>
      </c>
      <c r="HE119" s="48">
        <f t="shared" si="486"/>
        <v>0</v>
      </c>
      <c r="HF119" s="47">
        <f t="shared" si="487"/>
        <v>0</v>
      </c>
      <c r="HG119" s="47">
        <f t="shared" si="488"/>
        <v>0</v>
      </c>
      <c r="HH119" s="46">
        <f t="shared" si="489"/>
        <v>0</v>
      </c>
      <c r="HI119" s="47">
        <f t="shared" si="490"/>
        <v>0</v>
      </c>
      <c r="HJ119" s="47">
        <f t="shared" si="491"/>
        <v>0</v>
      </c>
      <c r="HK119" s="47">
        <f t="shared" si="492"/>
        <v>0</v>
      </c>
      <c r="HL119" s="47">
        <f t="shared" si="493"/>
        <v>0</v>
      </c>
      <c r="HM119" s="47">
        <f t="shared" si="494"/>
        <v>0</v>
      </c>
      <c r="HN119" s="47">
        <f t="shared" si="495"/>
        <v>0</v>
      </c>
      <c r="HO119" s="47">
        <f t="shared" si="496"/>
        <v>0</v>
      </c>
      <c r="HP119" s="47">
        <f t="shared" si="497"/>
        <v>0</v>
      </c>
      <c r="HQ119" s="47">
        <f t="shared" si="498"/>
        <v>0</v>
      </c>
      <c r="HR119" s="47">
        <f t="shared" si="499"/>
        <v>0</v>
      </c>
      <c r="HS119" s="47">
        <f t="shared" si="500"/>
        <v>0</v>
      </c>
      <c r="HT119" s="47">
        <f t="shared" si="501"/>
        <v>0</v>
      </c>
      <c r="HU119" s="47">
        <f t="shared" si="502"/>
        <v>0</v>
      </c>
      <c r="HV119" s="47">
        <f t="shared" si="503"/>
        <v>0</v>
      </c>
      <c r="HW119" s="47">
        <f t="shared" si="504"/>
        <v>0</v>
      </c>
      <c r="HX119" s="47">
        <f t="shared" si="505"/>
        <v>0</v>
      </c>
      <c r="HY119" s="47">
        <f t="shared" si="506"/>
        <v>0</v>
      </c>
      <c r="HZ119" s="47">
        <f t="shared" si="507"/>
        <v>0</v>
      </c>
      <c r="IA119" s="48">
        <f t="shared" si="508"/>
        <v>0</v>
      </c>
      <c r="IB119" s="47">
        <f t="shared" si="509"/>
        <v>0</v>
      </c>
      <c r="IC119" s="47">
        <f t="shared" si="510"/>
        <v>0</v>
      </c>
      <c r="ID119" s="46">
        <f t="shared" si="511"/>
        <v>0</v>
      </c>
      <c r="IE119" s="47">
        <f t="shared" si="512"/>
        <v>0</v>
      </c>
      <c r="IF119" s="47">
        <f t="shared" si="513"/>
        <v>0</v>
      </c>
      <c r="IG119" s="47">
        <f t="shared" si="514"/>
        <v>0</v>
      </c>
      <c r="IH119" s="47">
        <f t="shared" si="515"/>
        <v>0</v>
      </c>
      <c r="II119" s="47">
        <f t="shared" si="516"/>
        <v>0</v>
      </c>
      <c r="IJ119" s="47">
        <f t="shared" si="517"/>
        <v>0</v>
      </c>
      <c r="IK119" s="47">
        <f t="shared" si="518"/>
        <v>0</v>
      </c>
      <c r="IL119" s="47">
        <f t="shared" si="519"/>
        <v>0</v>
      </c>
      <c r="IM119" s="47">
        <f t="shared" si="520"/>
        <v>0</v>
      </c>
      <c r="IN119" s="47">
        <f t="shared" si="521"/>
        <v>0</v>
      </c>
      <c r="IO119" s="47">
        <f t="shared" si="522"/>
        <v>0</v>
      </c>
      <c r="IP119" s="47">
        <f t="shared" si="523"/>
        <v>0</v>
      </c>
      <c r="IQ119" s="47">
        <f t="shared" si="524"/>
        <v>0</v>
      </c>
      <c r="IR119" s="47">
        <f t="shared" si="525"/>
        <v>0</v>
      </c>
      <c r="IS119" s="47">
        <f t="shared" si="526"/>
        <v>0</v>
      </c>
      <c r="IT119" s="47">
        <f t="shared" si="527"/>
        <v>0</v>
      </c>
      <c r="IU119" s="47">
        <f t="shared" si="528"/>
        <v>0</v>
      </c>
      <c r="IV119" s="47">
        <f t="shared" si="529"/>
        <v>0</v>
      </c>
      <c r="IW119" s="48">
        <f t="shared" si="530"/>
        <v>0</v>
      </c>
      <c r="IX119" s="47">
        <f t="shared" si="531"/>
        <v>0</v>
      </c>
      <c r="IY119" s="47">
        <f t="shared" si="532"/>
        <v>0</v>
      </c>
      <c r="IZ119" s="46">
        <f t="shared" si="533"/>
        <v>0</v>
      </c>
      <c r="JA119" s="47">
        <f t="shared" si="534"/>
        <v>0</v>
      </c>
      <c r="JB119" s="47">
        <f t="shared" si="535"/>
        <v>0</v>
      </c>
      <c r="JC119" s="47">
        <f t="shared" si="536"/>
        <v>0</v>
      </c>
      <c r="JD119" s="47">
        <f t="shared" si="537"/>
        <v>0</v>
      </c>
      <c r="JE119" s="47">
        <f t="shared" si="538"/>
        <v>0</v>
      </c>
      <c r="JF119" s="47">
        <f t="shared" si="539"/>
        <v>0</v>
      </c>
      <c r="JG119" s="47">
        <f t="shared" si="540"/>
        <v>0</v>
      </c>
      <c r="JH119" s="47">
        <f t="shared" si="541"/>
        <v>0</v>
      </c>
      <c r="JI119" s="47">
        <f t="shared" si="542"/>
        <v>0</v>
      </c>
      <c r="JJ119" s="47">
        <f t="shared" si="543"/>
        <v>0</v>
      </c>
      <c r="JK119" s="47">
        <f t="shared" si="544"/>
        <v>0</v>
      </c>
      <c r="JL119" s="47">
        <f t="shared" si="545"/>
        <v>0</v>
      </c>
      <c r="JM119" s="47">
        <f t="shared" si="546"/>
        <v>0</v>
      </c>
      <c r="JN119" s="47">
        <f t="shared" si="547"/>
        <v>0</v>
      </c>
      <c r="JO119" s="47">
        <f t="shared" si="548"/>
        <v>0</v>
      </c>
      <c r="JP119" s="47">
        <f t="shared" si="549"/>
        <v>0</v>
      </c>
      <c r="JQ119" s="47">
        <f t="shared" si="550"/>
        <v>0</v>
      </c>
      <c r="JR119" s="47">
        <f t="shared" si="551"/>
        <v>0</v>
      </c>
      <c r="JS119" s="48">
        <f t="shared" si="552"/>
        <v>0</v>
      </c>
      <c r="JT119" s="46">
        <f t="shared" si="553"/>
        <v>0</v>
      </c>
      <c r="JU119" s="48">
        <f t="shared" si="554"/>
        <v>0</v>
      </c>
    </row>
    <row r="120" spans="1:281" x14ac:dyDescent="0.25">
      <c r="A120" s="152"/>
      <c r="B120" s="386"/>
      <c r="C120" s="377"/>
      <c r="D120" s="378"/>
      <c r="E120" s="378"/>
      <c r="F120" s="378"/>
      <c r="G120" s="379"/>
      <c r="H120" s="397"/>
      <c r="I120" s="397"/>
      <c r="J120" s="97"/>
      <c r="K120" s="122">
        <f t="shared" si="284"/>
        <v>0</v>
      </c>
      <c r="L120" s="313">
        <f t="shared" si="285"/>
        <v>0</v>
      </c>
      <c r="M120" s="46">
        <f t="shared" si="286"/>
        <v>0</v>
      </c>
      <c r="N120" s="90">
        <f t="shared" si="347"/>
        <v>0</v>
      </c>
      <c r="O120" s="90">
        <f t="shared" si="348"/>
        <v>0</v>
      </c>
      <c r="P120" s="90">
        <f t="shared" si="349"/>
        <v>0</v>
      </c>
      <c r="Q120" s="90">
        <f t="shared" si="350"/>
        <v>0</v>
      </c>
      <c r="R120" s="408">
        <f t="shared" si="287"/>
        <v>1</v>
      </c>
      <c r="S120" s="46">
        <f t="shared" si="288"/>
        <v>0</v>
      </c>
      <c r="T120" s="47">
        <f t="shared" si="289"/>
        <v>0</v>
      </c>
      <c r="U120" s="47">
        <f t="shared" si="290"/>
        <v>0</v>
      </c>
      <c r="V120" s="47">
        <f t="shared" si="291"/>
        <v>0</v>
      </c>
      <c r="W120" s="47">
        <f t="shared" si="292"/>
        <v>0</v>
      </c>
      <c r="X120" s="47">
        <f t="shared" si="293"/>
        <v>0</v>
      </c>
      <c r="Y120" s="47">
        <f t="shared" si="294"/>
        <v>0</v>
      </c>
      <c r="Z120" s="47">
        <f t="shared" si="295"/>
        <v>0</v>
      </c>
      <c r="AA120" s="47">
        <f t="shared" si="296"/>
        <v>0</v>
      </c>
      <c r="AB120" s="47">
        <f t="shared" si="297"/>
        <v>0</v>
      </c>
      <c r="AC120" s="47">
        <f t="shared" si="298"/>
        <v>0</v>
      </c>
      <c r="AD120" s="47">
        <f t="shared" si="299"/>
        <v>0</v>
      </c>
      <c r="AE120" s="47">
        <f t="shared" si="300"/>
        <v>0</v>
      </c>
      <c r="AF120" s="47">
        <f t="shared" si="301"/>
        <v>0</v>
      </c>
      <c r="AG120" s="47">
        <f t="shared" si="302"/>
        <v>0</v>
      </c>
      <c r="AH120" s="47">
        <f t="shared" si="303"/>
        <v>0</v>
      </c>
      <c r="AI120" s="47">
        <f t="shared" si="304"/>
        <v>0</v>
      </c>
      <c r="AJ120" s="47">
        <f t="shared" si="305"/>
        <v>0</v>
      </c>
      <c r="AK120" s="47">
        <f t="shared" si="306"/>
        <v>0</v>
      </c>
      <c r="AL120" s="48">
        <f t="shared" si="307"/>
        <v>0</v>
      </c>
      <c r="AM120" s="47">
        <f t="shared" si="351"/>
        <v>0</v>
      </c>
      <c r="AN120" s="47">
        <f t="shared" si="352"/>
        <v>0</v>
      </c>
      <c r="AO120" s="46">
        <f t="shared" si="308"/>
        <v>0</v>
      </c>
      <c r="AP120" s="47">
        <f t="shared" si="309"/>
        <v>0</v>
      </c>
      <c r="AQ120" s="47">
        <f t="shared" si="310"/>
        <v>0</v>
      </c>
      <c r="AR120" s="47">
        <f t="shared" si="311"/>
        <v>0</v>
      </c>
      <c r="AS120" s="47">
        <f t="shared" si="312"/>
        <v>0</v>
      </c>
      <c r="AT120" s="47">
        <f t="shared" si="313"/>
        <v>0</v>
      </c>
      <c r="AU120" s="47">
        <f t="shared" si="314"/>
        <v>0</v>
      </c>
      <c r="AV120" s="47">
        <f t="shared" si="315"/>
        <v>0</v>
      </c>
      <c r="AW120" s="47">
        <f t="shared" si="316"/>
        <v>0</v>
      </c>
      <c r="AX120" s="47">
        <f t="shared" si="317"/>
        <v>0</v>
      </c>
      <c r="AY120" s="47">
        <f t="shared" si="318"/>
        <v>0</v>
      </c>
      <c r="AZ120" s="47">
        <f t="shared" si="319"/>
        <v>0</v>
      </c>
      <c r="BA120" s="47">
        <f t="shared" si="320"/>
        <v>0</v>
      </c>
      <c r="BB120" s="47">
        <f t="shared" si="321"/>
        <v>0</v>
      </c>
      <c r="BC120" s="47">
        <f t="shared" si="322"/>
        <v>0</v>
      </c>
      <c r="BD120" s="47">
        <f t="shared" si="323"/>
        <v>0</v>
      </c>
      <c r="BE120" s="47">
        <f t="shared" si="324"/>
        <v>0</v>
      </c>
      <c r="BF120" s="47">
        <f t="shared" si="325"/>
        <v>0</v>
      </c>
      <c r="BG120" s="48">
        <f t="shared" si="326"/>
        <v>0</v>
      </c>
      <c r="BH120" s="47">
        <f t="shared" si="353"/>
        <v>0</v>
      </c>
      <c r="BI120" s="47">
        <f t="shared" si="354"/>
        <v>0</v>
      </c>
      <c r="BJ120" s="46">
        <f t="shared" si="327"/>
        <v>0</v>
      </c>
      <c r="BK120" s="47">
        <f t="shared" si="328"/>
        <v>0</v>
      </c>
      <c r="BL120" s="47">
        <f t="shared" si="329"/>
        <v>0</v>
      </c>
      <c r="BM120" s="47">
        <f t="shared" si="330"/>
        <v>0</v>
      </c>
      <c r="BN120" s="47">
        <f t="shared" si="331"/>
        <v>0</v>
      </c>
      <c r="BO120" s="47">
        <f t="shared" si="332"/>
        <v>0</v>
      </c>
      <c r="BP120" s="47">
        <f t="shared" si="333"/>
        <v>0</v>
      </c>
      <c r="BQ120" s="47">
        <f t="shared" si="334"/>
        <v>0</v>
      </c>
      <c r="BR120" s="47">
        <f t="shared" si="335"/>
        <v>0</v>
      </c>
      <c r="BS120" s="47">
        <f t="shared" si="336"/>
        <v>0</v>
      </c>
      <c r="BT120" s="47">
        <f t="shared" si="337"/>
        <v>0</v>
      </c>
      <c r="BU120" s="47">
        <f t="shared" si="338"/>
        <v>0</v>
      </c>
      <c r="BV120" s="47">
        <f t="shared" si="339"/>
        <v>0</v>
      </c>
      <c r="BW120" s="47">
        <f t="shared" si="340"/>
        <v>0</v>
      </c>
      <c r="BX120" s="47">
        <f t="shared" si="341"/>
        <v>0</v>
      </c>
      <c r="BY120" s="47">
        <f t="shared" si="342"/>
        <v>0</v>
      </c>
      <c r="BZ120" s="47">
        <f t="shared" si="343"/>
        <v>0</v>
      </c>
      <c r="CA120" s="47">
        <f t="shared" si="344"/>
        <v>0</v>
      </c>
      <c r="CB120" s="47">
        <f t="shared" si="345"/>
        <v>0</v>
      </c>
      <c r="CC120" s="48">
        <f t="shared" si="346"/>
        <v>0</v>
      </c>
      <c r="CD120" s="47">
        <f t="shared" si="355"/>
        <v>0</v>
      </c>
      <c r="CE120" s="47">
        <f t="shared" si="356"/>
        <v>0</v>
      </c>
      <c r="CF120" s="46">
        <f t="shared" si="357"/>
        <v>0</v>
      </c>
      <c r="CG120" s="47">
        <f t="shared" si="358"/>
        <v>0</v>
      </c>
      <c r="CH120" s="47">
        <f t="shared" si="359"/>
        <v>0</v>
      </c>
      <c r="CI120" s="47">
        <f t="shared" si="360"/>
        <v>0</v>
      </c>
      <c r="CJ120" s="47">
        <f t="shared" si="361"/>
        <v>0</v>
      </c>
      <c r="CK120" s="47">
        <f t="shared" si="362"/>
        <v>0</v>
      </c>
      <c r="CL120" s="47">
        <f t="shared" si="363"/>
        <v>0</v>
      </c>
      <c r="CM120" s="47">
        <f t="shared" si="364"/>
        <v>0</v>
      </c>
      <c r="CN120" s="47">
        <f t="shared" si="365"/>
        <v>0</v>
      </c>
      <c r="CO120" s="47">
        <f t="shared" si="366"/>
        <v>0</v>
      </c>
      <c r="CP120" s="47">
        <f t="shared" si="367"/>
        <v>0</v>
      </c>
      <c r="CQ120" s="47">
        <f t="shared" si="368"/>
        <v>0</v>
      </c>
      <c r="CR120" s="47">
        <f t="shared" si="369"/>
        <v>0</v>
      </c>
      <c r="CS120" s="47">
        <f t="shared" si="370"/>
        <v>0</v>
      </c>
      <c r="CT120" s="47">
        <f t="shared" si="371"/>
        <v>0</v>
      </c>
      <c r="CU120" s="47">
        <f t="shared" si="372"/>
        <v>0</v>
      </c>
      <c r="CV120" s="47">
        <f t="shared" si="373"/>
        <v>0</v>
      </c>
      <c r="CW120" s="47">
        <f t="shared" si="374"/>
        <v>0</v>
      </c>
      <c r="CX120" s="47">
        <f t="shared" si="375"/>
        <v>0</v>
      </c>
      <c r="CY120" s="48">
        <f t="shared" si="376"/>
        <v>0</v>
      </c>
      <c r="CZ120" s="47">
        <f t="shared" si="377"/>
        <v>0</v>
      </c>
      <c r="DA120" s="47">
        <f t="shared" si="378"/>
        <v>0</v>
      </c>
      <c r="DB120" s="46">
        <f t="shared" si="379"/>
        <v>0</v>
      </c>
      <c r="DC120" s="47">
        <f t="shared" si="380"/>
        <v>0</v>
      </c>
      <c r="DD120" s="47">
        <f t="shared" si="381"/>
        <v>0</v>
      </c>
      <c r="DE120" s="47">
        <f t="shared" si="382"/>
        <v>0</v>
      </c>
      <c r="DF120" s="47">
        <f t="shared" si="383"/>
        <v>0</v>
      </c>
      <c r="DG120" s="47">
        <f t="shared" si="384"/>
        <v>0</v>
      </c>
      <c r="DH120" s="47">
        <f t="shared" si="385"/>
        <v>0</v>
      </c>
      <c r="DI120" s="47">
        <f t="shared" si="386"/>
        <v>0</v>
      </c>
      <c r="DJ120" s="47">
        <f t="shared" si="387"/>
        <v>0</v>
      </c>
      <c r="DK120" s="47">
        <f t="shared" si="388"/>
        <v>0</v>
      </c>
      <c r="DL120" s="47">
        <f t="shared" si="389"/>
        <v>0</v>
      </c>
      <c r="DM120" s="47">
        <f t="shared" si="390"/>
        <v>0</v>
      </c>
      <c r="DN120" s="47">
        <f t="shared" si="391"/>
        <v>0</v>
      </c>
      <c r="DO120" s="47">
        <f t="shared" si="392"/>
        <v>0</v>
      </c>
      <c r="DP120" s="47">
        <f t="shared" si="393"/>
        <v>0</v>
      </c>
      <c r="DQ120" s="47">
        <f t="shared" si="394"/>
        <v>0</v>
      </c>
      <c r="DR120" s="47">
        <f t="shared" si="395"/>
        <v>0</v>
      </c>
      <c r="DS120" s="47">
        <f t="shared" si="396"/>
        <v>0</v>
      </c>
      <c r="DT120" s="47">
        <f t="shared" si="397"/>
        <v>0</v>
      </c>
      <c r="DU120" s="48">
        <f t="shared" si="398"/>
        <v>0</v>
      </c>
      <c r="DV120" s="47">
        <f t="shared" si="399"/>
        <v>0</v>
      </c>
      <c r="DW120" s="47">
        <f t="shared" si="400"/>
        <v>0</v>
      </c>
      <c r="DX120" s="46">
        <f t="shared" si="401"/>
        <v>0</v>
      </c>
      <c r="DY120" s="47">
        <f t="shared" si="402"/>
        <v>0</v>
      </c>
      <c r="DZ120" s="47">
        <f t="shared" si="403"/>
        <v>0</v>
      </c>
      <c r="EA120" s="47">
        <f t="shared" si="404"/>
        <v>0</v>
      </c>
      <c r="EB120" s="47">
        <f t="shared" si="405"/>
        <v>0</v>
      </c>
      <c r="EC120" s="47">
        <f t="shared" si="406"/>
        <v>0</v>
      </c>
      <c r="ED120" s="47">
        <f t="shared" si="407"/>
        <v>0</v>
      </c>
      <c r="EE120" s="47">
        <f t="shared" si="408"/>
        <v>0</v>
      </c>
      <c r="EF120" s="47">
        <f t="shared" si="409"/>
        <v>0</v>
      </c>
      <c r="EG120" s="47">
        <f t="shared" si="410"/>
        <v>0</v>
      </c>
      <c r="EH120" s="47">
        <f t="shared" si="411"/>
        <v>0</v>
      </c>
      <c r="EI120" s="47">
        <f t="shared" si="412"/>
        <v>0</v>
      </c>
      <c r="EJ120" s="47">
        <f t="shared" si="413"/>
        <v>0</v>
      </c>
      <c r="EK120" s="47">
        <f t="shared" si="414"/>
        <v>0</v>
      </c>
      <c r="EL120" s="47">
        <f t="shared" si="415"/>
        <v>0</v>
      </c>
      <c r="EM120" s="47">
        <f t="shared" si="416"/>
        <v>0</v>
      </c>
      <c r="EN120" s="47">
        <f t="shared" si="417"/>
        <v>0</v>
      </c>
      <c r="EO120" s="47">
        <f t="shared" si="418"/>
        <v>0</v>
      </c>
      <c r="EP120" s="47">
        <f t="shared" si="419"/>
        <v>0</v>
      </c>
      <c r="EQ120" s="48">
        <f t="shared" si="420"/>
        <v>0</v>
      </c>
      <c r="ER120" s="47">
        <f t="shared" si="421"/>
        <v>0</v>
      </c>
      <c r="ES120" s="47">
        <f t="shared" si="422"/>
        <v>0</v>
      </c>
      <c r="ET120" s="46">
        <f t="shared" si="423"/>
        <v>0</v>
      </c>
      <c r="EU120" s="47">
        <f t="shared" si="424"/>
        <v>0</v>
      </c>
      <c r="EV120" s="47">
        <f t="shared" si="425"/>
        <v>0</v>
      </c>
      <c r="EW120" s="47">
        <f t="shared" si="426"/>
        <v>0</v>
      </c>
      <c r="EX120" s="47">
        <f t="shared" si="427"/>
        <v>0</v>
      </c>
      <c r="EY120" s="47">
        <f t="shared" si="428"/>
        <v>0</v>
      </c>
      <c r="EZ120" s="47">
        <f t="shared" si="429"/>
        <v>0</v>
      </c>
      <c r="FA120" s="47">
        <f t="shared" si="430"/>
        <v>0</v>
      </c>
      <c r="FB120" s="47">
        <f t="shared" si="431"/>
        <v>0</v>
      </c>
      <c r="FC120" s="47">
        <f t="shared" si="432"/>
        <v>0</v>
      </c>
      <c r="FD120" s="47">
        <f t="shared" si="433"/>
        <v>0</v>
      </c>
      <c r="FE120" s="47">
        <f t="shared" si="434"/>
        <v>0</v>
      </c>
      <c r="FF120" s="47">
        <f t="shared" si="435"/>
        <v>0</v>
      </c>
      <c r="FG120" s="47">
        <f t="shared" si="436"/>
        <v>0</v>
      </c>
      <c r="FH120" s="47">
        <f t="shared" si="437"/>
        <v>0</v>
      </c>
      <c r="FI120" s="47">
        <f t="shared" si="438"/>
        <v>0</v>
      </c>
      <c r="FJ120" s="47">
        <f t="shared" si="439"/>
        <v>0</v>
      </c>
      <c r="FK120" s="47">
        <f t="shared" si="440"/>
        <v>0</v>
      </c>
      <c r="FL120" s="47">
        <f t="shared" si="441"/>
        <v>0</v>
      </c>
      <c r="FM120" s="48">
        <f t="shared" si="442"/>
        <v>0</v>
      </c>
      <c r="FN120" s="47">
        <f t="shared" si="443"/>
        <v>0</v>
      </c>
      <c r="FO120" s="47">
        <f t="shared" si="444"/>
        <v>0</v>
      </c>
      <c r="FP120" s="46">
        <f t="shared" si="445"/>
        <v>0</v>
      </c>
      <c r="FQ120" s="47">
        <f t="shared" si="446"/>
        <v>0</v>
      </c>
      <c r="FR120" s="47">
        <f t="shared" si="447"/>
        <v>0</v>
      </c>
      <c r="FS120" s="47">
        <f t="shared" si="448"/>
        <v>0</v>
      </c>
      <c r="FT120" s="47">
        <f t="shared" si="449"/>
        <v>0</v>
      </c>
      <c r="FU120" s="47">
        <f t="shared" si="450"/>
        <v>0</v>
      </c>
      <c r="FV120" s="47">
        <f t="shared" si="451"/>
        <v>0</v>
      </c>
      <c r="FW120" s="47">
        <f t="shared" si="452"/>
        <v>0</v>
      </c>
      <c r="FX120" s="47">
        <f t="shared" si="453"/>
        <v>0</v>
      </c>
      <c r="FY120" s="47">
        <f t="shared" si="454"/>
        <v>0</v>
      </c>
      <c r="FZ120" s="47">
        <f t="shared" si="455"/>
        <v>0</v>
      </c>
      <c r="GA120" s="47">
        <f t="shared" si="456"/>
        <v>0</v>
      </c>
      <c r="GB120" s="47">
        <f t="shared" si="457"/>
        <v>0</v>
      </c>
      <c r="GC120" s="47">
        <f t="shared" si="458"/>
        <v>0</v>
      </c>
      <c r="GD120" s="47">
        <f t="shared" si="459"/>
        <v>0</v>
      </c>
      <c r="GE120" s="47">
        <f t="shared" si="460"/>
        <v>0</v>
      </c>
      <c r="GF120" s="47">
        <f t="shared" si="461"/>
        <v>0</v>
      </c>
      <c r="GG120" s="47">
        <f t="shared" si="462"/>
        <v>0</v>
      </c>
      <c r="GH120" s="47">
        <f t="shared" si="463"/>
        <v>0</v>
      </c>
      <c r="GI120" s="48">
        <f t="shared" si="464"/>
        <v>0</v>
      </c>
      <c r="GJ120" s="47">
        <f t="shared" si="465"/>
        <v>0</v>
      </c>
      <c r="GK120" s="47">
        <f t="shared" si="466"/>
        <v>0</v>
      </c>
      <c r="GL120" s="46">
        <f t="shared" si="467"/>
        <v>0</v>
      </c>
      <c r="GM120" s="47">
        <f t="shared" si="468"/>
        <v>0</v>
      </c>
      <c r="GN120" s="47">
        <f t="shared" si="469"/>
        <v>0</v>
      </c>
      <c r="GO120" s="47">
        <f t="shared" si="470"/>
        <v>0</v>
      </c>
      <c r="GP120" s="47">
        <f t="shared" si="471"/>
        <v>0</v>
      </c>
      <c r="GQ120" s="47">
        <f t="shared" si="472"/>
        <v>0</v>
      </c>
      <c r="GR120" s="47">
        <f t="shared" si="473"/>
        <v>0</v>
      </c>
      <c r="GS120" s="47">
        <f t="shared" si="474"/>
        <v>0</v>
      </c>
      <c r="GT120" s="47">
        <f t="shared" si="475"/>
        <v>0</v>
      </c>
      <c r="GU120" s="47">
        <f t="shared" si="476"/>
        <v>0</v>
      </c>
      <c r="GV120" s="47">
        <f t="shared" si="477"/>
        <v>0</v>
      </c>
      <c r="GW120" s="47">
        <f t="shared" si="478"/>
        <v>0</v>
      </c>
      <c r="GX120" s="47">
        <f t="shared" si="479"/>
        <v>0</v>
      </c>
      <c r="GY120" s="47">
        <f t="shared" si="480"/>
        <v>0</v>
      </c>
      <c r="GZ120" s="47">
        <f t="shared" si="481"/>
        <v>0</v>
      </c>
      <c r="HA120" s="47">
        <f t="shared" si="482"/>
        <v>0</v>
      </c>
      <c r="HB120" s="47">
        <f t="shared" si="483"/>
        <v>0</v>
      </c>
      <c r="HC120" s="47">
        <f t="shared" si="484"/>
        <v>0</v>
      </c>
      <c r="HD120" s="47">
        <f t="shared" si="485"/>
        <v>0</v>
      </c>
      <c r="HE120" s="48">
        <f t="shared" si="486"/>
        <v>0</v>
      </c>
      <c r="HF120" s="47">
        <f t="shared" si="487"/>
        <v>0</v>
      </c>
      <c r="HG120" s="47">
        <f t="shared" si="488"/>
        <v>0</v>
      </c>
      <c r="HH120" s="46">
        <f t="shared" si="489"/>
        <v>0</v>
      </c>
      <c r="HI120" s="47">
        <f t="shared" si="490"/>
        <v>0</v>
      </c>
      <c r="HJ120" s="47">
        <f t="shared" si="491"/>
        <v>0</v>
      </c>
      <c r="HK120" s="47">
        <f t="shared" si="492"/>
        <v>0</v>
      </c>
      <c r="HL120" s="47">
        <f t="shared" si="493"/>
        <v>0</v>
      </c>
      <c r="HM120" s="47">
        <f t="shared" si="494"/>
        <v>0</v>
      </c>
      <c r="HN120" s="47">
        <f t="shared" si="495"/>
        <v>0</v>
      </c>
      <c r="HO120" s="47">
        <f t="shared" si="496"/>
        <v>0</v>
      </c>
      <c r="HP120" s="47">
        <f t="shared" si="497"/>
        <v>0</v>
      </c>
      <c r="HQ120" s="47">
        <f t="shared" si="498"/>
        <v>0</v>
      </c>
      <c r="HR120" s="47">
        <f t="shared" si="499"/>
        <v>0</v>
      </c>
      <c r="HS120" s="47">
        <f t="shared" si="500"/>
        <v>0</v>
      </c>
      <c r="HT120" s="47">
        <f t="shared" si="501"/>
        <v>0</v>
      </c>
      <c r="HU120" s="47">
        <f t="shared" si="502"/>
        <v>0</v>
      </c>
      <c r="HV120" s="47">
        <f t="shared" si="503"/>
        <v>0</v>
      </c>
      <c r="HW120" s="47">
        <f t="shared" si="504"/>
        <v>0</v>
      </c>
      <c r="HX120" s="47">
        <f t="shared" si="505"/>
        <v>0</v>
      </c>
      <c r="HY120" s="47">
        <f t="shared" si="506"/>
        <v>0</v>
      </c>
      <c r="HZ120" s="47">
        <f t="shared" si="507"/>
        <v>0</v>
      </c>
      <c r="IA120" s="48">
        <f t="shared" si="508"/>
        <v>0</v>
      </c>
      <c r="IB120" s="47">
        <f t="shared" si="509"/>
        <v>0</v>
      </c>
      <c r="IC120" s="47">
        <f t="shared" si="510"/>
        <v>0</v>
      </c>
      <c r="ID120" s="46">
        <f t="shared" si="511"/>
        <v>0</v>
      </c>
      <c r="IE120" s="47">
        <f t="shared" si="512"/>
        <v>0</v>
      </c>
      <c r="IF120" s="47">
        <f t="shared" si="513"/>
        <v>0</v>
      </c>
      <c r="IG120" s="47">
        <f t="shared" si="514"/>
        <v>0</v>
      </c>
      <c r="IH120" s="47">
        <f t="shared" si="515"/>
        <v>0</v>
      </c>
      <c r="II120" s="47">
        <f t="shared" si="516"/>
        <v>0</v>
      </c>
      <c r="IJ120" s="47">
        <f t="shared" si="517"/>
        <v>0</v>
      </c>
      <c r="IK120" s="47">
        <f t="shared" si="518"/>
        <v>0</v>
      </c>
      <c r="IL120" s="47">
        <f t="shared" si="519"/>
        <v>0</v>
      </c>
      <c r="IM120" s="47">
        <f t="shared" si="520"/>
        <v>0</v>
      </c>
      <c r="IN120" s="47">
        <f t="shared" si="521"/>
        <v>0</v>
      </c>
      <c r="IO120" s="47">
        <f t="shared" si="522"/>
        <v>0</v>
      </c>
      <c r="IP120" s="47">
        <f t="shared" si="523"/>
        <v>0</v>
      </c>
      <c r="IQ120" s="47">
        <f t="shared" si="524"/>
        <v>0</v>
      </c>
      <c r="IR120" s="47">
        <f t="shared" si="525"/>
        <v>0</v>
      </c>
      <c r="IS120" s="47">
        <f t="shared" si="526"/>
        <v>0</v>
      </c>
      <c r="IT120" s="47">
        <f t="shared" si="527"/>
        <v>0</v>
      </c>
      <c r="IU120" s="47">
        <f t="shared" si="528"/>
        <v>0</v>
      </c>
      <c r="IV120" s="47">
        <f t="shared" si="529"/>
        <v>0</v>
      </c>
      <c r="IW120" s="48">
        <f t="shared" si="530"/>
        <v>0</v>
      </c>
      <c r="IX120" s="47">
        <f t="shared" si="531"/>
        <v>0</v>
      </c>
      <c r="IY120" s="47">
        <f t="shared" si="532"/>
        <v>0</v>
      </c>
      <c r="IZ120" s="46">
        <f t="shared" si="533"/>
        <v>0</v>
      </c>
      <c r="JA120" s="47">
        <f t="shared" si="534"/>
        <v>0</v>
      </c>
      <c r="JB120" s="47">
        <f t="shared" si="535"/>
        <v>0</v>
      </c>
      <c r="JC120" s="47">
        <f t="shared" si="536"/>
        <v>0</v>
      </c>
      <c r="JD120" s="47">
        <f t="shared" si="537"/>
        <v>0</v>
      </c>
      <c r="JE120" s="47">
        <f t="shared" si="538"/>
        <v>0</v>
      </c>
      <c r="JF120" s="47">
        <f t="shared" si="539"/>
        <v>0</v>
      </c>
      <c r="JG120" s="47">
        <f t="shared" si="540"/>
        <v>0</v>
      </c>
      <c r="JH120" s="47">
        <f t="shared" si="541"/>
        <v>0</v>
      </c>
      <c r="JI120" s="47">
        <f t="shared" si="542"/>
        <v>0</v>
      </c>
      <c r="JJ120" s="47">
        <f t="shared" si="543"/>
        <v>0</v>
      </c>
      <c r="JK120" s="47">
        <f t="shared" si="544"/>
        <v>0</v>
      </c>
      <c r="JL120" s="47">
        <f t="shared" si="545"/>
        <v>0</v>
      </c>
      <c r="JM120" s="47">
        <f t="shared" si="546"/>
        <v>0</v>
      </c>
      <c r="JN120" s="47">
        <f t="shared" si="547"/>
        <v>0</v>
      </c>
      <c r="JO120" s="47">
        <f t="shared" si="548"/>
        <v>0</v>
      </c>
      <c r="JP120" s="47">
        <f t="shared" si="549"/>
        <v>0</v>
      </c>
      <c r="JQ120" s="47">
        <f t="shared" si="550"/>
        <v>0</v>
      </c>
      <c r="JR120" s="47">
        <f t="shared" si="551"/>
        <v>0</v>
      </c>
      <c r="JS120" s="48">
        <f t="shared" si="552"/>
        <v>0</v>
      </c>
      <c r="JT120" s="46">
        <f t="shared" si="553"/>
        <v>0</v>
      </c>
      <c r="JU120" s="48">
        <f t="shared" si="554"/>
        <v>0</v>
      </c>
    </row>
    <row r="121" spans="1:281" x14ac:dyDescent="0.25">
      <c r="A121" s="152"/>
      <c r="B121" s="386"/>
      <c r="C121" s="377"/>
      <c r="D121" s="378"/>
      <c r="E121" s="378"/>
      <c r="F121" s="378"/>
      <c r="G121" s="379"/>
      <c r="H121" s="397"/>
      <c r="I121" s="397"/>
      <c r="J121" s="97"/>
      <c r="K121" s="122">
        <f t="shared" si="284"/>
        <v>0</v>
      </c>
      <c r="L121" s="313">
        <f t="shared" si="285"/>
        <v>0</v>
      </c>
      <c r="M121" s="46">
        <f t="shared" si="286"/>
        <v>0</v>
      </c>
      <c r="N121" s="90">
        <f t="shared" si="347"/>
        <v>0</v>
      </c>
      <c r="O121" s="90">
        <f t="shared" si="348"/>
        <v>0</v>
      </c>
      <c r="P121" s="90">
        <f t="shared" si="349"/>
        <v>0</v>
      </c>
      <c r="Q121" s="90">
        <f t="shared" si="350"/>
        <v>0</v>
      </c>
      <c r="R121" s="408">
        <f t="shared" si="287"/>
        <v>1</v>
      </c>
      <c r="S121" s="46">
        <f t="shared" si="288"/>
        <v>0</v>
      </c>
      <c r="T121" s="47">
        <f t="shared" si="289"/>
        <v>0</v>
      </c>
      <c r="U121" s="47">
        <f t="shared" si="290"/>
        <v>0</v>
      </c>
      <c r="V121" s="47">
        <f t="shared" si="291"/>
        <v>0</v>
      </c>
      <c r="W121" s="47">
        <f t="shared" si="292"/>
        <v>0</v>
      </c>
      <c r="X121" s="47">
        <f t="shared" si="293"/>
        <v>0</v>
      </c>
      <c r="Y121" s="47">
        <f t="shared" si="294"/>
        <v>0</v>
      </c>
      <c r="Z121" s="47">
        <f t="shared" si="295"/>
        <v>0</v>
      </c>
      <c r="AA121" s="47">
        <f t="shared" si="296"/>
        <v>0</v>
      </c>
      <c r="AB121" s="47">
        <f t="shared" si="297"/>
        <v>0</v>
      </c>
      <c r="AC121" s="47">
        <f t="shared" si="298"/>
        <v>0</v>
      </c>
      <c r="AD121" s="47">
        <f t="shared" si="299"/>
        <v>0</v>
      </c>
      <c r="AE121" s="47">
        <f t="shared" si="300"/>
        <v>0</v>
      </c>
      <c r="AF121" s="47">
        <f t="shared" si="301"/>
        <v>0</v>
      </c>
      <c r="AG121" s="47">
        <f t="shared" si="302"/>
        <v>0</v>
      </c>
      <c r="AH121" s="47">
        <f t="shared" si="303"/>
        <v>0</v>
      </c>
      <c r="AI121" s="47">
        <f t="shared" si="304"/>
        <v>0</v>
      </c>
      <c r="AJ121" s="47">
        <f t="shared" si="305"/>
        <v>0</v>
      </c>
      <c r="AK121" s="47">
        <f t="shared" si="306"/>
        <v>0</v>
      </c>
      <c r="AL121" s="48">
        <f t="shared" si="307"/>
        <v>0</v>
      </c>
      <c r="AM121" s="47">
        <f t="shared" si="351"/>
        <v>0</v>
      </c>
      <c r="AN121" s="47">
        <f t="shared" si="352"/>
        <v>0</v>
      </c>
      <c r="AO121" s="46">
        <f t="shared" si="308"/>
        <v>0</v>
      </c>
      <c r="AP121" s="47">
        <f t="shared" si="309"/>
        <v>0</v>
      </c>
      <c r="AQ121" s="47">
        <f t="shared" si="310"/>
        <v>0</v>
      </c>
      <c r="AR121" s="47">
        <f t="shared" si="311"/>
        <v>0</v>
      </c>
      <c r="AS121" s="47">
        <f t="shared" si="312"/>
        <v>0</v>
      </c>
      <c r="AT121" s="47">
        <f t="shared" si="313"/>
        <v>0</v>
      </c>
      <c r="AU121" s="47">
        <f t="shared" si="314"/>
        <v>0</v>
      </c>
      <c r="AV121" s="47">
        <f t="shared" si="315"/>
        <v>0</v>
      </c>
      <c r="AW121" s="47">
        <f t="shared" si="316"/>
        <v>0</v>
      </c>
      <c r="AX121" s="47">
        <f t="shared" si="317"/>
        <v>0</v>
      </c>
      <c r="AY121" s="47">
        <f t="shared" si="318"/>
        <v>0</v>
      </c>
      <c r="AZ121" s="47">
        <f t="shared" si="319"/>
        <v>0</v>
      </c>
      <c r="BA121" s="47">
        <f t="shared" si="320"/>
        <v>0</v>
      </c>
      <c r="BB121" s="47">
        <f t="shared" si="321"/>
        <v>0</v>
      </c>
      <c r="BC121" s="47">
        <f t="shared" si="322"/>
        <v>0</v>
      </c>
      <c r="BD121" s="47">
        <f t="shared" si="323"/>
        <v>0</v>
      </c>
      <c r="BE121" s="47">
        <f t="shared" si="324"/>
        <v>0</v>
      </c>
      <c r="BF121" s="47">
        <f t="shared" si="325"/>
        <v>0</v>
      </c>
      <c r="BG121" s="48">
        <f t="shared" si="326"/>
        <v>0</v>
      </c>
      <c r="BH121" s="47">
        <f t="shared" si="353"/>
        <v>0</v>
      </c>
      <c r="BI121" s="47">
        <f t="shared" si="354"/>
        <v>0</v>
      </c>
      <c r="BJ121" s="46">
        <f t="shared" si="327"/>
        <v>0</v>
      </c>
      <c r="BK121" s="47">
        <f t="shared" si="328"/>
        <v>0</v>
      </c>
      <c r="BL121" s="47">
        <f t="shared" si="329"/>
        <v>0</v>
      </c>
      <c r="BM121" s="47">
        <f t="shared" si="330"/>
        <v>0</v>
      </c>
      <c r="BN121" s="47">
        <f t="shared" si="331"/>
        <v>0</v>
      </c>
      <c r="BO121" s="47">
        <f t="shared" si="332"/>
        <v>0</v>
      </c>
      <c r="BP121" s="47">
        <f t="shared" si="333"/>
        <v>0</v>
      </c>
      <c r="BQ121" s="47">
        <f t="shared" si="334"/>
        <v>0</v>
      </c>
      <c r="BR121" s="47">
        <f t="shared" si="335"/>
        <v>0</v>
      </c>
      <c r="BS121" s="47">
        <f t="shared" si="336"/>
        <v>0</v>
      </c>
      <c r="BT121" s="47">
        <f t="shared" si="337"/>
        <v>0</v>
      </c>
      <c r="BU121" s="47">
        <f t="shared" si="338"/>
        <v>0</v>
      </c>
      <c r="BV121" s="47">
        <f t="shared" si="339"/>
        <v>0</v>
      </c>
      <c r="BW121" s="47">
        <f t="shared" si="340"/>
        <v>0</v>
      </c>
      <c r="BX121" s="47">
        <f t="shared" si="341"/>
        <v>0</v>
      </c>
      <c r="BY121" s="47">
        <f t="shared" si="342"/>
        <v>0</v>
      </c>
      <c r="BZ121" s="47">
        <f t="shared" si="343"/>
        <v>0</v>
      </c>
      <c r="CA121" s="47">
        <f t="shared" si="344"/>
        <v>0</v>
      </c>
      <c r="CB121" s="47">
        <f t="shared" si="345"/>
        <v>0</v>
      </c>
      <c r="CC121" s="48">
        <f t="shared" si="346"/>
        <v>0</v>
      </c>
      <c r="CD121" s="47">
        <f t="shared" si="355"/>
        <v>0</v>
      </c>
      <c r="CE121" s="47">
        <f t="shared" si="356"/>
        <v>0</v>
      </c>
      <c r="CF121" s="46">
        <f t="shared" si="357"/>
        <v>0</v>
      </c>
      <c r="CG121" s="47">
        <f t="shared" si="358"/>
        <v>0</v>
      </c>
      <c r="CH121" s="47">
        <f t="shared" si="359"/>
        <v>0</v>
      </c>
      <c r="CI121" s="47">
        <f t="shared" si="360"/>
        <v>0</v>
      </c>
      <c r="CJ121" s="47">
        <f t="shared" si="361"/>
        <v>0</v>
      </c>
      <c r="CK121" s="47">
        <f t="shared" si="362"/>
        <v>0</v>
      </c>
      <c r="CL121" s="47">
        <f t="shared" si="363"/>
        <v>0</v>
      </c>
      <c r="CM121" s="47">
        <f t="shared" si="364"/>
        <v>0</v>
      </c>
      <c r="CN121" s="47">
        <f t="shared" si="365"/>
        <v>0</v>
      </c>
      <c r="CO121" s="47">
        <f t="shared" si="366"/>
        <v>0</v>
      </c>
      <c r="CP121" s="47">
        <f t="shared" si="367"/>
        <v>0</v>
      </c>
      <c r="CQ121" s="47">
        <f t="shared" si="368"/>
        <v>0</v>
      </c>
      <c r="CR121" s="47">
        <f t="shared" si="369"/>
        <v>0</v>
      </c>
      <c r="CS121" s="47">
        <f t="shared" si="370"/>
        <v>0</v>
      </c>
      <c r="CT121" s="47">
        <f t="shared" si="371"/>
        <v>0</v>
      </c>
      <c r="CU121" s="47">
        <f t="shared" si="372"/>
        <v>0</v>
      </c>
      <c r="CV121" s="47">
        <f t="shared" si="373"/>
        <v>0</v>
      </c>
      <c r="CW121" s="47">
        <f t="shared" si="374"/>
        <v>0</v>
      </c>
      <c r="CX121" s="47">
        <f t="shared" si="375"/>
        <v>0</v>
      </c>
      <c r="CY121" s="48">
        <f t="shared" si="376"/>
        <v>0</v>
      </c>
      <c r="CZ121" s="47">
        <f t="shared" si="377"/>
        <v>0</v>
      </c>
      <c r="DA121" s="47">
        <f t="shared" si="378"/>
        <v>0</v>
      </c>
      <c r="DB121" s="46">
        <f t="shared" si="379"/>
        <v>0</v>
      </c>
      <c r="DC121" s="47">
        <f t="shared" si="380"/>
        <v>0</v>
      </c>
      <c r="DD121" s="47">
        <f t="shared" si="381"/>
        <v>0</v>
      </c>
      <c r="DE121" s="47">
        <f t="shared" si="382"/>
        <v>0</v>
      </c>
      <c r="DF121" s="47">
        <f t="shared" si="383"/>
        <v>0</v>
      </c>
      <c r="DG121" s="47">
        <f t="shared" si="384"/>
        <v>0</v>
      </c>
      <c r="DH121" s="47">
        <f t="shared" si="385"/>
        <v>0</v>
      </c>
      <c r="DI121" s="47">
        <f t="shared" si="386"/>
        <v>0</v>
      </c>
      <c r="DJ121" s="47">
        <f t="shared" si="387"/>
        <v>0</v>
      </c>
      <c r="DK121" s="47">
        <f t="shared" si="388"/>
        <v>0</v>
      </c>
      <c r="DL121" s="47">
        <f t="shared" si="389"/>
        <v>0</v>
      </c>
      <c r="DM121" s="47">
        <f t="shared" si="390"/>
        <v>0</v>
      </c>
      <c r="DN121" s="47">
        <f t="shared" si="391"/>
        <v>0</v>
      </c>
      <c r="DO121" s="47">
        <f t="shared" si="392"/>
        <v>0</v>
      </c>
      <c r="DP121" s="47">
        <f t="shared" si="393"/>
        <v>0</v>
      </c>
      <c r="DQ121" s="47">
        <f t="shared" si="394"/>
        <v>0</v>
      </c>
      <c r="DR121" s="47">
        <f t="shared" si="395"/>
        <v>0</v>
      </c>
      <c r="DS121" s="47">
        <f t="shared" si="396"/>
        <v>0</v>
      </c>
      <c r="DT121" s="47">
        <f t="shared" si="397"/>
        <v>0</v>
      </c>
      <c r="DU121" s="48">
        <f t="shared" si="398"/>
        <v>0</v>
      </c>
      <c r="DV121" s="47">
        <f t="shared" si="399"/>
        <v>0</v>
      </c>
      <c r="DW121" s="47">
        <f t="shared" si="400"/>
        <v>0</v>
      </c>
      <c r="DX121" s="46">
        <f t="shared" si="401"/>
        <v>0</v>
      </c>
      <c r="DY121" s="47">
        <f t="shared" si="402"/>
        <v>0</v>
      </c>
      <c r="DZ121" s="47">
        <f t="shared" si="403"/>
        <v>0</v>
      </c>
      <c r="EA121" s="47">
        <f t="shared" si="404"/>
        <v>0</v>
      </c>
      <c r="EB121" s="47">
        <f t="shared" si="405"/>
        <v>0</v>
      </c>
      <c r="EC121" s="47">
        <f t="shared" si="406"/>
        <v>0</v>
      </c>
      <c r="ED121" s="47">
        <f t="shared" si="407"/>
        <v>0</v>
      </c>
      <c r="EE121" s="47">
        <f t="shared" si="408"/>
        <v>0</v>
      </c>
      <c r="EF121" s="47">
        <f t="shared" si="409"/>
        <v>0</v>
      </c>
      <c r="EG121" s="47">
        <f t="shared" si="410"/>
        <v>0</v>
      </c>
      <c r="EH121" s="47">
        <f t="shared" si="411"/>
        <v>0</v>
      </c>
      <c r="EI121" s="47">
        <f t="shared" si="412"/>
        <v>0</v>
      </c>
      <c r="EJ121" s="47">
        <f t="shared" si="413"/>
        <v>0</v>
      </c>
      <c r="EK121" s="47">
        <f t="shared" si="414"/>
        <v>0</v>
      </c>
      <c r="EL121" s="47">
        <f t="shared" si="415"/>
        <v>0</v>
      </c>
      <c r="EM121" s="47">
        <f t="shared" si="416"/>
        <v>0</v>
      </c>
      <c r="EN121" s="47">
        <f t="shared" si="417"/>
        <v>0</v>
      </c>
      <c r="EO121" s="47">
        <f t="shared" si="418"/>
        <v>0</v>
      </c>
      <c r="EP121" s="47">
        <f t="shared" si="419"/>
        <v>0</v>
      </c>
      <c r="EQ121" s="48">
        <f t="shared" si="420"/>
        <v>0</v>
      </c>
      <c r="ER121" s="47">
        <f t="shared" si="421"/>
        <v>0</v>
      </c>
      <c r="ES121" s="47">
        <f t="shared" si="422"/>
        <v>0</v>
      </c>
      <c r="ET121" s="46">
        <f t="shared" si="423"/>
        <v>0</v>
      </c>
      <c r="EU121" s="47">
        <f t="shared" si="424"/>
        <v>0</v>
      </c>
      <c r="EV121" s="47">
        <f t="shared" si="425"/>
        <v>0</v>
      </c>
      <c r="EW121" s="47">
        <f t="shared" si="426"/>
        <v>0</v>
      </c>
      <c r="EX121" s="47">
        <f t="shared" si="427"/>
        <v>0</v>
      </c>
      <c r="EY121" s="47">
        <f t="shared" si="428"/>
        <v>0</v>
      </c>
      <c r="EZ121" s="47">
        <f t="shared" si="429"/>
        <v>0</v>
      </c>
      <c r="FA121" s="47">
        <f t="shared" si="430"/>
        <v>0</v>
      </c>
      <c r="FB121" s="47">
        <f t="shared" si="431"/>
        <v>0</v>
      </c>
      <c r="FC121" s="47">
        <f t="shared" si="432"/>
        <v>0</v>
      </c>
      <c r="FD121" s="47">
        <f t="shared" si="433"/>
        <v>0</v>
      </c>
      <c r="FE121" s="47">
        <f t="shared" si="434"/>
        <v>0</v>
      </c>
      <c r="FF121" s="47">
        <f t="shared" si="435"/>
        <v>0</v>
      </c>
      <c r="FG121" s="47">
        <f t="shared" si="436"/>
        <v>0</v>
      </c>
      <c r="FH121" s="47">
        <f t="shared" si="437"/>
        <v>0</v>
      </c>
      <c r="FI121" s="47">
        <f t="shared" si="438"/>
        <v>0</v>
      </c>
      <c r="FJ121" s="47">
        <f t="shared" si="439"/>
        <v>0</v>
      </c>
      <c r="FK121" s="47">
        <f t="shared" si="440"/>
        <v>0</v>
      </c>
      <c r="FL121" s="47">
        <f t="shared" si="441"/>
        <v>0</v>
      </c>
      <c r="FM121" s="48">
        <f t="shared" si="442"/>
        <v>0</v>
      </c>
      <c r="FN121" s="47">
        <f t="shared" si="443"/>
        <v>0</v>
      </c>
      <c r="FO121" s="47">
        <f t="shared" si="444"/>
        <v>0</v>
      </c>
      <c r="FP121" s="46">
        <f t="shared" si="445"/>
        <v>0</v>
      </c>
      <c r="FQ121" s="47">
        <f t="shared" si="446"/>
        <v>0</v>
      </c>
      <c r="FR121" s="47">
        <f t="shared" si="447"/>
        <v>0</v>
      </c>
      <c r="FS121" s="47">
        <f t="shared" si="448"/>
        <v>0</v>
      </c>
      <c r="FT121" s="47">
        <f t="shared" si="449"/>
        <v>0</v>
      </c>
      <c r="FU121" s="47">
        <f t="shared" si="450"/>
        <v>0</v>
      </c>
      <c r="FV121" s="47">
        <f t="shared" si="451"/>
        <v>0</v>
      </c>
      <c r="FW121" s="47">
        <f t="shared" si="452"/>
        <v>0</v>
      </c>
      <c r="FX121" s="47">
        <f t="shared" si="453"/>
        <v>0</v>
      </c>
      <c r="FY121" s="47">
        <f t="shared" si="454"/>
        <v>0</v>
      </c>
      <c r="FZ121" s="47">
        <f t="shared" si="455"/>
        <v>0</v>
      </c>
      <c r="GA121" s="47">
        <f t="shared" si="456"/>
        <v>0</v>
      </c>
      <c r="GB121" s="47">
        <f t="shared" si="457"/>
        <v>0</v>
      </c>
      <c r="GC121" s="47">
        <f t="shared" si="458"/>
        <v>0</v>
      </c>
      <c r="GD121" s="47">
        <f t="shared" si="459"/>
        <v>0</v>
      </c>
      <c r="GE121" s="47">
        <f t="shared" si="460"/>
        <v>0</v>
      </c>
      <c r="GF121" s="47">
        <f t="shared" si="461"/>
        <v>0</v>
      </c>
      <c r="GG121" s="47">
        <f t="shared" si="462"/>
        <v>0</v>
      </c>
      <c r="GH121" s="47">
        <f t="shared" si="463"/>
        <v>0</v>
      </c>
      <c r="GI121" s="48">
        <f t="shared" si="464"/>
        <v>0</v>
      </c>
      <c r="GJ121" s="47">
        <f t="shared" si="465"/>
        <v>0</v>
      </c>
      <c r="GK121" s="47">
        <f t="shared" si="466"/>
        <v>0</v>
      </c>
      <c r="GL121" s="46">
        <f t="shared" si="467"/>
        <v>0</v>
      </c>
      <c r="GM121" s="47">
        <f t="shared" si="468"/>
        <v>0</v>
      </c>
      <c r="GN121" s="47">
        <f t="shared" si="469"/>
        <v>0</v>
      </c>
      <c r="GO121" s="47">
        <f t="shared" si="470"/>
        <v>0</v>
      </c>
      <c r="GP121" s="47">
        <f t="shared" si="471"/>
        <v>0</v>
      </c>
      <c r="GQ121" s="47">
        <f t="shared" si="472"/>
        <v>0</v>
      </c>
      <c r="GR121" s="47">
        <f t="shared" si="473"/>
        <v>0</v>
      </c>
      <c r="GS121" s="47">
        <f t="shared" si="474"/>
        <v>0</v>
      </c>
      <c r="GT121" s="47">
        <f t="shared" si="475"/>
        <v>0</v>
      </c>
      <c r="GU121" s="47">
        <f t="shared" si="476"/>
        <v>0</v>
      </c>
      <c r="GV121" s="47">
        <f t="shared" si="477"/>
        <v>0</v>
      </c>
      <c r="GW121" s="47">
        <f t="shared" si="478"/>
        <v>0</v>
      </c>
      <c r="GX121" s="47">
        <f t="shared" si="479"/>
        <v>0</v>
      </c>
      <c r="GY121" s="47">
        <f t="shared" si="480"/>
        <v>0</v>
      </c>
      <c r="GZ121" s="47">
        <f t="shared" si="481"/>
        <v>0</v>
      </c>
      <c r="HA121" s="47">
        <f t="shared" si="482"/>
        <v>0</v>
      </c>
      <c r="HB121" s="47">
        <f t="shared" si="483"/>
        <v>0</v>
      </c>
      <c r="HC121" s="47">
        <f t="shared" si="484"/>
        <v>0</v>
      </c>
      <c r="HD121" s="47">
        <f t="shared" si="485"/>
        <v>0</v>
      </c>
      <c r="HE121" s="48">
        <f t="shared" si="486"/>
        <v>0</v>
      </c>
      <c r="HF121" s="47">
        <f t="shared" si="487"/>
        <v>0</v>
      </c>
      <c r="HG121" s="47">
        <f t="shared" si="488"/>
        <v>0</v>
      </c>
      <c r="HH121" s="46">
        <f t="shared" si="489"/>
        <v>0</v>
      </c>
      <c r="HI121" s="47">
        <f t="shared" si="490"/>
        <v>0</v>
      </c>
      <c r="HJ121" s="47">
        <f t="shared" si="491"/>
        <v>0</v>
      </c>
      <c r="HK121" s="47">
        <f t="shared" si="492"/>
        <v>0</v>
      </c>
      <c r="HL121" s="47">
        <f t="shared" si="493"/>
        <v>0</v>
      </c>
      <c r="HM121" s="47">
        <f t="shared" si="494"/>
        <v>0</v>
      </c>
      <c r="HN121" s="47">
        <f t="shared" si="495"/>
        <v>0</v>
      </c>
      <c r="HO121" s="47">
        <f t="shared" si="496"/>
        <v>0</v>
      </c>
      <c r="HP121" s="47">
        <f t="shared" si="497"/>
        <v>0</v>
      </c>
      <c r="HQ121" s="47">
        <f t="shared" si="498"/>
        <v>0</v>
      </c>
      <c r="HR121" s="47">
        <f t="shared" si="499"/>
        <v>0</v>
      </c>
      <c r="HS121" s="47">
        <f t="shared" si="500"/>
        <v>0</v>
      </c>
      <c r="HT121" s="47">
        <f t="shared" si="501"/>
        <v>0</v>
      </c>
      <c r="HU121" s="47">
        <f t="shared" si="502"/>
        <v>0</v>
      </c>
      <c r="HV121" s="47">
        <f t="shared" si="503"/>
        <v>0</v>
      </c>
      <c r="HW121" s="47">
        <f t="shared" si="504"/>
        <v>0</v>
      </c>
      <c r="HX121" s="47">
        <f t="shared" si="505"/>
        <v>0</v>
      </c>
      <c r="HY121" s="47">
        <f t="shared" si="506"/>
        <v>0</v>
      </c>
      <c r="HZ121" s="47">
        <f t="shared" si="507"/>
        <v>0</v>
      </c>
      <c r="IA121" s="48">
        <f t="shared" si="508"/>
        <v>0</v>
      </c>
      <c r="IB121" s="47">
        <f t="shared" si="509"/>
        <v>0</v>
      </c>
      <c r="IC121" s="47">
        <f t="shared" si="510"/>
        <v>0</v>
      </c>
      <c r="ID121" s="46">
        <f t="shared" si="511"/>
        <v>0</v>
      </c>
      <c r="IE121" s="47">
        <f t="shared" si="512"/>
        <v>0</v>
      </c>
      <c r="IF121" s="47">
        <f t="shared" si="513"/>
        <v>0</v>
      </c>
      <c r="IG121" s="47">
        <f t="shared" si="514"/>
        <v>0</v>
      </c>
      <c r="IH121" s="47">
        <f t="shared" si="515"/>
        <v>0</v>
      </c>
      <c r="II121" s="47">
        <f t="shared" si="516"/>
        <v>0</v>
      </c>
      <c r="IJ121" s="47">
        <f t="shared" si="517"/>
        <v>0</v>
      </c>
      <c r="IK121" s="47">
        <f t="shared" si="518"/>
        <v>0</v>
      </c>
      <c r="IL121" s="47">
        <f t="shared" si="519"/>
        <v>0</v>
      </c>
      <c r="IM121" s="47">
        <f t="shared" si="520"/>
        <v>0</v>
      </c>
      <c r="IN121" s="47">
        <f t="shared" si="521"/>
        <v>0</v>
      </c>
      <c r="IO121" s="47">
        <f t="shared" si="522"/>
        <v>0</v>
      </c>
      <c r="IP121" s="47">
        <f t="shared" si="523"/>
        <v>0</v>
      </c>
      <c r="IQ121" s="47">
        <f t="shared" si="524"/>
        <v>0</v>
      </c>
      <c r="IR121" s="47">
        <f t="shared" si="525"/>
        <v>0</v>
      </c>
      <c r="IS121" s="47">
        <f t="shared" si="526"/>
        <v>0</v>
      </c>
      <c r="IT121" s="47">
        <f t="shared" si="527"/>
        <v>0</v>
      </c>
      <c r="IU121" s="47">
        <f t="shared" si="528"/>
        <v>0</v>
      </c>
      <c r="IV121" s="47">
        <f t="shared" si="529"/>
        <v>0</v>
      </c>
      <c r="IW121" s="48">
        <f t="shared" si="530"/>
        <v>0</v>
      </c>
      <c r="IX121" s="47">
        <f t="shared" si="531"/>
        <v>0</v>
      </c>
      <c r="IY121" s="47">
        <f t="shared" si="532"/>
        <v>0</v>
      </c>
      <c r="IZ121" s="46">
        <f t="shared" si="533"/>
        <v>0</v>
      </c>
      <c r="JA121" s="47">
        <f t="shared" si="534"/>
        <v>0</v>
      </c>
      <c r="JB121" s="47">
        <f t="shared" si="535"/>
        <v>0</v>
      </c>
      <c r="JC121" s="47">
        <f t="shared" si="536"/>
        <v>0</v>
      </c>
      <c r="JD121" s="47">
        <f t="shared" si="537"/>
        <v>0</v>
      </c>
      <c r="JE121" s="47">
        <f t="shared" si="538"/>
        <v>0</v>
      </c>
      <c r="JF121" s="47">
        <f t="shared" si="539"/>
        <v>0</v>
      </c>
      <c r="JG121" s="47">
        <f t="shared" si="540"/>
        <v>0</v>
      </c>
      <c r="JH121" s="47">
        <f t="shared" si="541"/>
        <v>0</v>
      </c>
      <c r="JI121" s="47">
        <f t="shared" si="542"/>
        <v>0</v>
      </c>
      <c r="JJ121" s="47">
        <f t="shared" si="543"/>
        <v>0</v>
      </c>
      <c r="JK121" s="47">
        <f t="shared" si="544"/>
        <v>0</v>
      </c>
      <c r="JL121" s="47">
        <f t="shared" si="545"/>
        <v>0</v>
      </c>
      <c r="JM121" s="47">
        <f t="shared" si="546"/>
        <v>0</v>
      </c>
      <c r="JN121" s="47">
        <f t="shared" si="547"/>
        <v>0</v>
      </c>
      <c r="JO121" s="47">
        <f t="shared" si="548"/>
        <v>0</v>
      </c>
      <c r="JP121" s="47">
        <f t="shared" si="549"/>
        <v>0</v>
      </c>
      <c r="JQ121" s="47">
        <f t="shared" si="550"/>
        <v>0</v>
      </c>
      <c r="JR121" s="47">
        <f t="shared" si="551"/>
        <v>0</v>
      </c>
      <c r="JS121" s="48">
        <f t="shared" si="552"/>
        <v>0</v>
      </c>
      <c r="JT121" s="46">
        <f t="shared" si="553"/>
        <v>0</v>
      </c>
      <c r="JU121" s="48">
        <f t="shared" si="554"/>
        <v>0</v>
      </c>
    </row>
    <row r="122" spans="1:281" x14ac:dyDescent="0.25">
      <c r="A122" s="152"/>
      <c r="B122" s="386"/>
      <c r="C122" s="377"/>
      <c r="D122" s="378"/>
      <c r="E122" s="378"/>
      <c r="F122" s="378"/>
      <c r="G122" s="379"/>
      <c r="H122" s="397"/>
      <c r="I122" s="397"/>
      <c r="J122" s="97"/>
      <c r="K122" s="122">
        <f t="shared" si="284"/>
        <v>0</v>
      </c>
      <c r="L122" s="313">
        <f t="shared" si="285"/>
        <v>0</v>
      </c>
      <c r="M122" s="46">
        <f t="shared" si="286"/>
        <v>0</v>
      </c>
      <c r="N122" s="90">
        <f t="shared" si="347"/>
        <v>0</v>
      </c>
      <c r="O122" s="90">
        <f t="shared" si="348"/>
        <v>0</v>
      </c>
      <c r="P122" s="90">
        <f t="shared" si="349"/>
        <v>0</v>
      </c>
      <c r="Q122" s="90">
        <f t="shared" si="350"/>
        <v>0</v>
      </c>
      <c r="R122" s="408">
        <f t="shared" si="287"/>
        <v>1</v>
      </c>
      <c r="S122" s="46">
        <f t="shared" si="288"/>
        <v>0</v>
      </c>
      <c r="T122" s="47">
        <f t="shared" si="289"/>
        <v>0</v>
      </c>
      <c r="U122" s="47">
        <f t="shared" si="290"/>
        <v>0</v>
      </c>
      <c r="V122" s="47">
        <f t="shared" si="291"/>
        <v>0</v>
      </c>
      <c r="W122" s="47">
        <f t="shared" si="292"/>
        <v>0</v>
      </c>
      <c r="X122" s="47">
        <f t="shared" si="293"/>
        <v>0</v>
      </c>
      <c r="Y122" s="47">
        <f t="shared" si="294"/>
        <v>0</v>
      </c>
      <c r="Z122" s="47">
        <f t="shared" si="295"/>
        <v>0</v>
      </c>
      <c r="AA122" s="47">
        <f t="shared" si="296"/>
        <v>0</v>
      </c>
      <c r="AB122" s="47">
        <f t="shared" si="297"/>
        <v>0</v>
      </c>
      <c r="AC122" s="47">
        <f t="shared" si="298"/>
        <v>0</v>
      </c>
      <c r="AD122" s="47">
        <f t="shared" si="299"/>
        <v>0</v>
      </c>
      <c r="AE122" s="47">
        <f t="shared" si="300"/>
        <v>0</v>
      </c>
      <c r="AF122" s="47">
        <f t="shared" si="301"/>
        <v>0</v>
      </c>
      <c r="AG122" s="47">
        <f t="shared" si="302"/>
        <v>0</v>
      </c>
      <c r="AH122" s="47">
        <f t="shared" si="303"/>
        <v>0</v>
      </c>
      <c r="AI122" s="47">
        <f t="shared" si="304"/>
        <v>0</v>
      </c>
      <c r="AJ122" s="47">
        <f t="shared" si="305"/>
        <v>0</v>
      </c>
      <c r="AK122" s="47">
        <f t="shared" si="306"/>
        <v>0</v>
      </c>
      <c r="AL122" s="48">
        <f t="shared" si="307"/>
        <v>0</v>
      </c>
      <c r="AM122" s="47">
        <f t="shared" si="351"/>
        <v>0</v>
      </c>
      <c r="AN122" s="47">
        <f t="shared" si="352"/>
        <v>0</v>
      </c>
      <c r="AO122" s="46">
        <f t="shared" si="308"/>
        <v>0</v>
      </c>
      <c r="AP122" s="47">
        <f t="shared" si="309"/>
        <v>0</v>
      </c>
      <c r="AQ122" s="47">
        <f t="shared" si="310"/>
        <v>0</v>
      </c>
      <c r="AR122" s="47">
        <f t="shared" si="311"/>
        <v>0</v>
      </c>
      <c r="AS122" s="47">
        <f t="shared" si="312"/>
        <v>0</v>
      </c>
      <c r="AT122" s="47">
        <f t="shared" si="313"/>
        <v>0</v>
      </c>
      <c r="AU122" s="47">
        <f t="shared" si="314"/>
        <v>0</v>
      </c>
      <c r="AV122" s="47">
        <f t="shared" si="315"/>
        <v>0</v>
      </c>
      <c r="AW122" s="47">
        <f t="shared" si="316"/>
        <v>0</v>
      </c>
      <c r="AX122" s="47">
        <f t="shared" si="317"/>
        <v>0</v>
      </c>
      <c r="AY122" s="47">
        <f t="shared" si="318"/>
        <v>0</v>
      </c>
      <c r="AZ122" s="47">
        <f t="shared" si="319"/>
        <v>0</v>
      </c>
      <c r="BA122" s="47">
        <f t="shared" si="320"/>
        <v>0</v>
      </c>
      <c r="BB122" s="47">
        <f t="shared" si="321"/>
        <v>0</v>
      </c>
      <c r="BC122" s="47">
        <f t="shared" si="322"/>
        <v>0</v>
      </c>
      <c r="BD122" s="47">
        <f t="shared" si="323"/>
        <v>0</v>
      </c>
      <c r="BE122" s="47">
        <f t="shared" si="324"/>
        <v>0</v>
      </c>
      <c r="BF122" s="47">
        <f t="shared" si="325"/>
        <v>0</v>
      </c>
      <c r="BG122" s="48">
        <f t="shared" si="326"/>
        <v>0</v>
      </c>
      <c r="BH122" s="47">
        <f t="shared" si="353"/>
        <v>0</v>
      </c>
      <c r="BI122" s="47">
        <f t="shared" si="354"/>
        <v>0</v>
      </c>
      <c r="BJ122" s="46">
        <f t="shared" si="327"/>
        <v>0</v>
      </c>
      <c r="BK122" s="47">
        <f t="shared" si="328"/>
        <v>0</v>
      </c>
      <c r="BL122" s="47">
        <f t="shared" si="329"/>
        <v>0</v>
      </c>
      <c r="BM122" s="47">
        <f t="shared" si="330"/>
        <v>0</v>
      </c>
      <c r="BN122" s="47">
        <f t="shared" si="331"/>
        <v>0</v>
      </c>
      <c r="BO122" s="47">
        <f t="shared" si="332"/>
        <v>0</v>
      </c>
      <c r="BP122" s="47">
        <f t="shared" si="333"/>
        <v>0</v>
      </c>
      <c r="BQ122" s="47">
        <f t="shared" si="334"/>
        <v>0</v>
      </c>
      <c r="BR122" s="47">
        <f t="shared" si="335"/>
        <v>0</v>
      </c>
      <c r="BS122" s="47">
        <f t="shared" si="336"/>
        <v>0</v>
      </c>
      <c r="BT122" s="47">
        <f t="shared" si="337"/>
        <v>0</v>
      </c>
      <c r="BU122" s="47">
        <f t="shared" si="338"/>
        <v>0</v>
      </c>
      <c r="BV122" s="47">
        <f t="shared" si="339"/>
        <v>0</v>
      </c>
      <c r="BW122" s="47">
        <f t="shared" si="340"/>
        <v>0</v>
      </c>
      <c r="BX122" s="47">
        <f t="shared" si="341"/>
        <v>0</v>
      </c>
      <c r="BY122" s="47">
        <f t="shared" si="342"/>
        <v>0</v>
      </c>
      <c r="BZ122" s="47">
        <f t="shared" si="343"/>
        <v>0</v>
      </c>
      <c r="CA122" s="47">
        <f t="shared" si="344"/>
        <v>0</v>
      </c>
      <c r="CB122" s="47">
        <f t="shared" si="345"/>
        <v>0</v>
      </c>
      <c r="CC122" s="48">
        <f t="shared" si="346"/>
        <v>0</v>
      </c>
      <c r="CD122" s="47">
        <f t="shared" si="355"/>
        <v>0</v>
      </c>
      <c r="CE122" s="47">
        <f t="shared" si="356"/>
        <v>0</v>
      </c>
      <c r="CF122" s="46">
        <f t="shared" si="357"/>
        <v>0</v>
      </c>
      <c r="CG122" s="47">
        <f t="shared" si="358"/>
        <v>0</v>
      </c>
      <c r="CH122" s="47">
        <f t="shared" si="359"/>
        <v>0</v>
      </c>
      <c r="CI122" s="47">
        <f t="shared" si="360"/>
        <v>0</v>
      </c>
      <c r="CJ122" s="47">
        <f t="shared" si="361"/>
        <v>0</v>
      </c>
      <c r="CK122" s="47">
        <f t="shared" si="362"/>
        <v>0</v>
      </c>
      <c r="CL122" s="47">
        <f t="shared" si="363"/>
        <v>0</v>
      </c>
      <c r="CM122" s="47">
        <f t="shared" si="364"/>
        <v>0</v>
      </c>
      <c r="CN122" s="47">
        <f t="shared" si="365"/>
        <v>0</v>
      </c>
      <c r="CO122" s="47">
        <f t="shared" si="366"/>
        <v>0</v>
      </c>
      <c r="CP122" s="47">
        <f t="shared" si="367"/>
        <v>0</v>
      </c>
      <c r="CQ122" s="47">
        <f t="shared" si="368"/>
        <v>0</v>
      </c>
      <c r="CR122" s="47">
        <f t="shared" si="369"/>
        <v>0</v>
      </c>
      <c r="CS122" s="47">
        <f t="shared" si="370"/>
        <v>0</v>
      </c>
      <c r="CT122" s="47">
        <f t="shared" si="371"/>
        <v>0</v>
      </c>
      <c r="CU122" s="47">
        <f t="shared" si="372"/>
        <v>0</v>
      </c>
      <c r="CV122" s="47">
        <f t="shared" si="373"/>
        <v>0</v>
      </c>
      <c r="CW122" s="47">
        <f t="shared" si="374"/>
        <v>0</v>
      </c>
      <c r="CX122" s="47">
        <f t="shared" si="375"/>
        <v>0</v>
      </c>
      <c r="CY122" s="48">
        <f t="shared" si="376"/>
        <v>0</v>
      </c>
      <c r="CZ122" s="47">
        <f t="shared" si="377"/>
        <v>0</v>
      </c>
      <c r="DA122" s="47">
        <f t="shared" si="378"/>
        <v>0</v>
      </c>
      <c r="DB122" s="46">
        <f t="shared" si="379"/>
        <v>0</v>
      </c>
      <c r="DC122" s="47">
        <f t="shared" si="380"/>
        <v>0</v>
      </c>
      <c r="DD122" s="47">
        <f t="shared" si="381"/>
        <v>0</v>
      </c>
      <c r="DE122" s="47">
        <f t="shared" si="382"/>
        <v>0</v>
      </c>
      <c r="DF122" s="47">
        <f t="shared" si="383"/>
        <v>0</v>
      </c>
      <c r="DG122" s="47">
        <f t="shared" si="384"/>
        <v>0</v>
      </c>
      <c r="DH122" s="47">
        <f t="shared" si="385"/>
        <v>0</v>
      </c>
      <c r="DI122" s="47">
        <f t="shared" si="386"/>
        <v>0</v>
      </c>
      <c r="DJ122" s="47">
        <f t="shared" si="387"/>
        <v>0</v>
      </c>
      <c r="DK122" s="47">
        <f t="shared" si="388"/>
        <v>0</v>
      </c>
      <c r="DL122" s="47">
        <f t="shared" si="389"/>
        <v>0</v>
      </c>
      <c r="DM122" s="47">
        <f t="shared" si="390"/>
        <v>0</v>
      </c>
      <c r="DN122" s="47">
        <f t="shared" si="391"/>
        <v>0</v>
      </c>
      <c r="DO122" s="47">
        <f t="shared" si="392"/>
        <v>0</v>
      </c>
      <c r="DP122" s="47">
        <f t="shared" si="393"/>
        <v>0</v>
      </c>
      <c r="DQ122" s="47">
        <f t="shared" si="394"/>
        <v>0</v>
      </c>
      <c r="DR122" s="47">
        <f t="shared" si="395"/>
        <v>0</v>
      </c>
      <c r="DS122" s="47">
        <f t="shared" si="396"/>
        <v>0</v>
      </c>
      <c r="DT122" s="47">
        <f t="shared" si="397"/>
        <v>0</v>
      </c>
      <c r="DU122" s="48">
        <f t="shared" si="398"/>
        <v>0</v>
      </c>
      <c r="DV122" s="47">
        <f t="shared" si="399"/>
        <v>0</v>
      </c>
      <c r="DW122" s="47">
        <f t="shared" si="400"/>
        <v>0</v>
      </c>
      <c r="DX122" s="46">
        <f t="shared" si="401"/>
        <v>0</v>
      </c>
      <c r="DY122" s="47">
        <f t="shared" si="402"/>
        <v>0</v>
      </c>
      <c r="DZ122" s="47">
        <f t="shared" si="403"/>
        <v>0</v>
      </c>
      <c r="EA122" s="47">
        <f t="shared" si="404"/>
        <v>0</v>
      </c>
      <c r="EB122" s="47">
        <f t="shared" si="405"/>
        <v>0</v>
      </c>
      <c r="EC122" s="47">
        <f t="shared" si="406"/>
        <v>0</v>
      </c>
      <c r="ED122" s="47">
        <f t="shared" si="407"/>
        <v>0</v>
      </c>
      <c r="EE122" s="47">
        <f t="shared" si="408"/>
        <v>0</v>
      </c>
      <c r="EF122" s="47">
        <f t="shared" si="409"/>
        <v>0</v>
      </c>
      <c r="EG122" s="47">
        <f t="shared" si="410"/>
        <v>0</v>
      </c>
      <c r="EH122" s="47">
        <f t="shared" si="411"/>
        <v>0</v>
      </c>
      <c r="EI122" s="47">
        <f t="shared" si="412"/>
        <v>0</v>
      </c>
      <c r="EJ122" s="47">
        <f t="shared" si="413"/>
        <v>0</v>
      </c>
      <c r="EK122" s="47">
        <f t="shared" si="414"/>
        <v>0</v>
      </c>
      <c r="EL122" s="47">
        <f t="shared" si="415"/>
        <v>0</v>
      </c>
      <c r="EM122" s="47">
        <f t="shared" si="416"/>
        <v>0</v>
      </c>
      <c r="EN122" s="47">
        <f t="shared" si="417"/>
        <v>0</v>
      </c>
      <c r="EO122" s="47">
        <f t="shared" si="418"/>
        <v>0</v>
      </c>
      <c r="EP122" s="47">
        <f t="shared" si="419"/>
        <v>0</v>
      </c>
      <c r="EQ122" s="48">
        <f t="shared" si="420"/>
        <v>0</v>
      </c>
      <c r="ER122" s="47">
        <f t="shared" si="421"/>
        <v>0</v>
      </c>
      <c r="ES122" s="47">
        <f t="shared" si="422"/>
        <v>0</v>
      </c>
      <c r="ET122" s="46">
        <f t="shared" si="423"/>
        <v>0</v>
      </c>
      <c r="EU122" s="47">
        <f t="shared" si="424"/>
        <v>0</v>
      </c>
      <c r="EV122" s="47">
        <f t="shared" si="425"/>
        <v>0</v>
      </c>
      <c r="EW122" s="47">
        <f t="shared" si="426"/>
        <v>0</v>
      </c>
      <c r="EX122" s="47">
        <f t="shared" si="427"/>
        <v>0</v>
      </c>
      <c r="EY122" s="47">
        <f t="shared" si="428"/>
        <v>0</v>
      </c>
      <c r="EZ122" s="47">
        <f t="shared" si="429"/>
        <v>0</v>
      </c>
      <c r="FA122" s="47">
        <f t="shared" si="430"/>
        <v>0</v>
      </c>
      <c r="FB122" s="47">
        <f t="shared" si="431"/>
        <v>0</v>
      </c>
      <c r="FC122" s="47">
        <f t="shared" si="432"/>
        <v>0</v>
      </c>
      <c r="FD122" s="47">
        <f t="shared" si="433"/>
        <v>0</v>
      </c>
      <c r="FE122" s="47">
        <f t="shared" si="434"/>
        <v>0</v>
      </c>
      <c r="FF122" s="47">
        <f t="shared" si="435"/>
        <v>0</v>
      </c>
      <c r="FG122" s="47">
        <f t="shared" si="436"/>
        <v>0</v>
      </c>
      <c r="FH122" s="47">
        <f t="shared" si="437"/>
        <v>0</v>
      </c>
      <c r="FI122" s="47">
        <f t="shared" si="438"/>
        <v>0</v>
      </c>
      <c r="FJ122" s="47">
        <f t="shared" si="439"/>
        <v>0</v>
      </c>
      <c r="FK122" s="47">
        <f t="shared" si="440"/>
        <v>0</v>
      </c>
      <c r="FL122" s="47">
        <f t="shared" si="441"/>
        <v>0</v>
      </c>
      <c r="FM122" s="48">
        <f t="shared" si="442"/>
        <v>0</v>
      </c>
      <c r="FN122" s="47">
        <f t="shared" si="443"/>
        <v>0</v>
      </c>
      <c r="FO122" s="47">
        <f t="shared" si="444"/>
        <v>0</v>
      </c>
      <c r="FP122" s="46">
        <f t="shared" si="445"/>
        <v>0</v>
      </c>
      <c r="FQ122" s="47">
        <f t="shared" si="446"/>
        <v>0</v>
      </c>
      <c r="FR122" s="47">
        <f t="shared" si="447"/>
        <v>0</v>
      </c>
      <c r="FS122" s="47">
        <f t="shared" si="448"/>
        <v>0</v>
      </c>
      <c r="FT122" s="47">
        <f t="shared" si="449"/>
        <v>0</v>
      </c>
      <c r="FU122" s="47">
        <f t="shared" si="450"/>
        <v>0</v>
      </c>
      <c r="FV122" s="47">
        <f t="shared" si="451"/>
        <v>0</v>
      </c>
      <c r="FW122" s="47">
        <f t="shared" si="452"/>
        <v>0</v>
      </c>
      <c r="FX122" s="47">
        <f t="shared" si="453"/>
        <v>0</v>
      </c>
      <c r="FY122" s="47">
        <f t="shared" si="454"/>
        <v>0</v>
      </c>
      <c r="FZ122" s="47">
        <f t="shared" si="455"/>
        <v>0</v>
      </c>
      <c r="GA122" s="47">
        <f t="shared" si="456"/>
        <v>0</v>
      </c>
      <c r="GB122" s="47">
        <f t="shared" si="457"/>
        <v>0</v>
      </c>
      <c r="GC122" s="47">
        <f t="shared" si="458"/>
        <v>0</v>
      </c>
      <c r="GD122" s="47">
        <f t="shared" si="459"/>
        <v>0</v>
      </c>
      <c r="GE122" s="47">
        <f t="shared" si="460"/>
        <v>0</v>
      </c>
      <c r="GF122" s="47">
        <f t="shared" si="461"/>
        <v>0</v>
      </c>
      <c r="GG122" s="47">
        <f t="shared" si="462"/>
        <v>0</v>
      </c>
      <c r="GH122" s="47">
        <f t="shared" si="463"/>
        <v>0</v>
      </c>
      <c r="GI122" s="48">
        <f t="shared" si="464"/>
        <v>0</v>
      </c>
      <c r="GJ122" s="47">
        <f t="shared" si="465"/>
        <v>0</v>
      </c>
      <c r="GK122" s="47">
        <f t="shared" si="466"/>
        <v>0</v>
      </c>
      <c r="GL122" s="46">
        <f t="shared" si="467"/>
        <v>0</v>
      </c>
      <c r="GM122" s="47">
        <f t="shared" si="468"/>
        <v>0</v>
      </c>
      <c r="GN122" s="47">
        <f t="shared" si="469"/>
        <v>0</v>
      </c>
      <c r="GO122" s="47">
        <f t="shared" si="470"/>
        <v>0</v>
      </c>
      <c r="GP122" s="47">
        <f t="shared" si="471"/>
        <v>0</v>
      </c>
      <c r="GQ122" s="47">
        <f t="shared" si="472"/>
        <v>0</v>
      </c>
      <c r="GR122" s="47">
        <f t="shared" si="473"/>
        <v>0</v>
      </c>
      <c r="GS122" s="47">
        <f t="shared" si="474"/>
        <v>0</v>
      </c>
      <c r="GT122" s="47">
        <f t="shared" si="475"/>
        <v>0</v>
      </c>
      <c r="GU122" s="47">
        <f t="shared" si="476"/>
        <v>0</v>
      </c>
      <c r="GV122" s="47">
        <f t="shared" si="477"/>
        <v>0</v>
      </c>
      <c r="GW122" s="47">
        <f t="shared" si="478"/>
        <v>0</v>
      </c>
      <c r="GX122" s="47">
        <f t="shared" si="479"/>
        <v>0</v>
      </c>
      <c r="GY122" s="47">
        <f t="shared" si="480"/>
        <v>0</v>
      </c>
      <c r="GZ122" s="47">
        <f t="shared" si="481"/>
        <v>0</v>
      </c>
      <c r="HA122" s="47">
        <f t="shared" si="482"/>
        <v>0</v>
      </c>
      <c r="HB122" s="47">
        <f t="shared" si="483"/>
        <v>0</v>
      </c>
      <c r="HC122" s="47">
        <f t="shared" si="484"/>
        <v>0</v>
      </c>
      <c r="HD122" s="47">
        <f t="shared" si="485"/>
        <v>0</v>
      </c>
      <c r="HE122" s="48">
        <f t="shared" si="486"/>
        <v>0</v>
      </c>
      <c r="HF122" s="47">
        <f t="shared" si="487"/>
        <v>0</v>
      </c>
      <c r="HG122" s="47">
        <f t="shared" si="488"/>
        <v>0</v>
      </c>
      <c r="HH122" s="46">
        <f t="shared" si="489"/>
        <v>0</v>
      </c>
      <c r="HI122" s="47">
        <f t="shared" si="490"/>
        <v>0</v>
      </c>
      <c r="HJ122" s="47">
        <f t="shared" si="491"/>
        <v>0</v>
      </c>
      <c r="HK122" s="47">
        <f t="shared" si="492"/>
        <v>0</v>
      </c>
      <c r="HL122" s="47">
        <f t="shared" si="493"/>
        <v>0</v>
      </c>
      <c r="HM122" s="47">
        <f t="shared" si="494"/>
        <v>0</v>
      </c>
      <c r="HN122" s="47">
        <f t="shared" si="495"/>
        <v>0</v>
      </c>
      <c r="HO122" s="47">
        <f t="shared" si="496"/>
        <v>0</v>
      </c>
      <c r="HP122" s="47">
        <f t="shared" si="497"/>
        <v>0</v>
      </c>
      <c r="HQ122" s="47">
        <f t="shared" si="498"/>
        <v>0</v>
      </c>
      <c r="HR122" s="47">
        <f t="shared" si="499"/>
        <v>0</v>
      </c>
      <c r="HS122" s="47">
        <f t="shared" si="500"/>
        <v>0</v>
      </c>
      <c r="HT122" s="47">
        <f t="shared" si="501"/>
        <v>0</v>
      </c>
      <c r="HU122" s="47">
        <f t="shared" si="502"/>
        <v>0</v>
      </c>
      <c r="HV122" s="47">
        <f t="shared" si="503"/>
        <v>0</v>
      </c>
      <c r="HW122" s="47">
        <f t="shared" si="504"/>
        <v>0</v>
      </c>
      <c r="HX122" s="47">
        <f t="shared" si="505"/>
        <v>0</v>
      </c>
      <c r="HY122" s="47">
        <f t="shared" si="506"/>
        <v>0</v>
      </c>
      <c r="HZ122" s="47">
        <f t="shared" si="507"/>
        <v>0</v>
      </c>
      <c r="IA122" s="48">
        <f t="shared" si="508"/>
        <v>0</v>
      </c>
      <c r="IB122" s="47">
        <f t="shared" si="509"/>
        <v>0</v>
      </c>
      <c r="IC122" s="47">
        <f t="shared" si="510"/>
        <v>0</v>
      </c>
      <c r="ID122" s="46">
        <f t="shared" si="511"/>
        <v>0</v>
      </c>
      <c r="IE122" s="47">
        <f t="shared" si="512"/>
        <v>0</v>
      </c>
      <c r="IF122" s="47">
        <f t="shared" si="513"/>
        <v>0</v>
      </c>
      <c r="IG122" s="47">
        <f t="shared" si="514"/>
        <v>0</v>
      </c>
      <c r="IH122" s="47">
        <f t="shared" si="515"/>
        <v>0</v>
      </c>
      <c r="II122" s="47">
        <f t="shared" si="516"/>
        <v>0</v>
      </c>
      <c r="IJ122" s="47">
        <f t="shared" si="517"/>
        <v>0</v>
      </c>
      <c r="IK122" s="47">
        <f t="shared" si="518"/>
        <v>0</v>
      </c>
      <c r="IL122" s="47">
        <f t="shared" si="519"/>
        <v>0</v>
      </c>
      <c r="IM122" s="47">
        <f t="shared" si="520"/>
        <v>0</v>
      </c>
      <c r="IN122" s="47">
        <f t="shared" si="521"/>
        <v>0</v>
      </c>
      <c r="IO122" s="47">
        <f t="shared" si="522"/>
        <v>0</v>
      </c>
      <c r="IP122" s="47">
        <f t="shared" si="523"/>
        <v>0</v>
      </c>
      <c r="IQ122" s="47">
        <f t="shared" si="524"/>
        <v>0</v>
      </c>
      <c r="IR122" s="47">
        <f t="shared" si="525"/>
        <v>0</v>
      </c>
      <c r="IS122" s="47">
        <f t="shared" si="526"/>
        <v>0</v>
      </c>
      <c r="IT122" s="47">
        <f t="shared" si="527"/>
        <v>0</v>
      </c>
      <c r="IU122" s="47">
        <f t="shared" si="528"/>
        <v>0</v>
      </c>
      <c r="IV122" s="47">
        <f t="shared" si="529"/>
        <v>0</v>
      </c>
      <c r="IW122" s="48">
        <f t="shared" si="530"/>
        <v>0</v>
      </c>
      <c r="IX122" s="47">
        <f t="shared" si="531"/>
        <v>0</v>
      </c>
      <c r="IY122" s="47">
        <f t="shared" si="532"/>
        <v>0</v>
      </c>
      <c r="IZ122" s="46">
        <f t="shared" si="533"/>
        <v>0</v>
      </c>
      <c r="JA122" s="47">
        <f t="shared" si="534"/>
        <v>0</v>
      </c>
      <c r="JB122" s="47">
        <f t="shared" si="535"/>
        <v>0</v>
      </c>
      <c r="JC122" s="47">
        <f t="shared" si="536"/>
        <v>0</v>
      </c>
      <c r="JD122" s="47">
        <f t="shared" si="537"/>
        <v>0</v>
      </c>
      <c r="JE122" s="47">
        <f t="shared" si="538"/>
        <v>0</v>
      </c>
      <c r="JF122" s="47">
        <f t="shared" si="539"/>
        <v>0</v>
      </c>
      <c r="JG122" s="47">
        <f t="shared" si="540"/>
        <v>0</v>
      </c>
      <c r="JH122" s="47">
        <f t="shared" si="541"/>
        <v>0</v>
      </c>
      <c r="JI122" s="47">
        <f t="shared" si="542"/>
        <v>0</v>
      </c>
      <c r="JJ122" s="47">
        <f t="shared" si="543"/>
        <v>0</v>
      </c>
      <c r="JK122" s="47">
        <f t="shared" si="544"/>
        <v>0</v>
      </c>
      <c r="JL122" s="47">
        <f t="shared" si="545"/>
        <v>0</v>
      </c>
      <c r="JM122" s="47">
        <f t="shared" si="546"/>
        <v>0</v>
      </c>
      <c r="JN122" s="47">
        <f t="shared" si="547"/>
        <v>0</v>
      </c>
      <c r="JO122" s="47">
        <f t="shared" si="548"/>
        <v>0</v>
      </c>
      <c r="JP122" s="47">
        <f t="shared" si="549"/>
        <v>0</v>
      </c>
      <c r="JQ122" s="47">
        <f t="shared" si="550"/>
        <v>0</v>
      </c>
      <c r="JR122" s="47">
        <f t="shared" si="551"/>
        <v>0</v>
      </c>
      <c r="JS122" s="48">
        <f t="shared" si="552"/>
        <v>0</v>
      </c>
      <c r="JT122" s="46">
        <f t="shared" si="553"/>
        <v>0</v>
      </c>
      <c r="JU122" s="48">
        <f t="shared" si="554"/>
        <v>0</v>
      </c>
    </row>
    <row r="123" spans="1:281" x14ac:dyDescent="0.25">
      <c r="A123" s="152"/>
      <c r="B123" s="386"/>
      <c r="C123" s="377"/>
      <c r="D123" s="378"/>
      <c r="E123" s="378"/>
      <c r="F123" s="378"/>
      <c r="G123" s="379"/>
      <c r="H123" s="397"/>
      <c r="I123" s="397"/>
      <c r="J123" s="97"/>
      <c r="K123" s="122">
        <f t="shared" si="284"/>
        <v>0</v>
      </c>
      <c r="L123" s="313">
        <f t="shared" si="285"/>
        <v>0</v>
      </c>
      <c r="M123" s="46">
        <f t="shared" si="286"/>
        <v>0</v>
      </c>
      <c r="N123" s="90">
        <f t="shared" si="347"/>
        <v>0</v>
      </c>
      <c r="O123" s="90">
        <f t="shared" si="348"/>
        <v>0</v>
      </c>
      <c r="P123" s="90">
        <f t="shared" si="349"/>
        <v>0</v>
      </c>
      <c r="Q123" s="90">
        <f t="shared" si="350"/>
        <v>0</v>
      </c>
      <c r="R123" s="408">
        <f t="shared" si="287"/>
        <v>1</v>
      </c>
      <c r="S123" s="46">
        <f t="shared" si="288"/>
        <v>0</v>
      </c>
      <c r="T123" s="47">
        <f t="shared" si="289"/>
        <v>0</v>
      </c>
      <c r="U123" s="47">
        <f t="shared" si="290"/>
        <v>0</v>
      </c>
      <c r="V123" s="47">
        <f t="shared" si="291"/>
        <v>0</v>
      </c>
      <c r="W123" s="47">
        <f t="shared" si="292"/>
        <v>0</v>
      </c>
      <c r="X123" s="47">
        <f t="shared" si="293"/>
        <v>0</v>
      </c>
      <c r="Y123" s="47">
        <f t="shared" si="294"/>
        <v>0</v>
      </c>
      <c r="Z123" s="47">
        <f t="shared" si="295"/>
        <v>0</v>
      </c>
      <c r="AA123" s="47">
        <f t="shared" si="296"/>
        <v>0</v>
      </c>
      <c r="AB123" s="47">
        <f t="shared" si="297"/>
        <v>0</v>
      </c>
      <c r="AC123" s="47">
        <f t="shared" si="298"/>
        <v>0</v>
      </c>
      <c r="AD123" s="47">
        <f t="shared" si="299"/>
        <v>0</v>
      </c>
      <c r="AE123" s="47">
        <f t="shared" si="300"/>
        <v>0</v>
      </c>
      <c r="AF123" s="47">
        <f t="shared" si="301"/>
        <v>0</v>
      </c>
      <c r="AG123" s="47">
        <f t="shared" si="302"/>
        <v>0</v>
      </c>
      <c r="AH123" s="47">
        <f t="shared" si="303"/>
        <v>0</v>
      </c>
      <c r="AI123" s="47">
        <f t="shared" si="304"/>
        <v>0</v>
      </c>
      <c r="AJ123" s="47">
        <f t="shared" si="305"/>
        <v>0</v>
      </c>
      <c r="AK123" s="47">
        <f t="shared" si="306"/>
        <v>0</v>
      </c>
      <c r="AL123" s="48">
        <f t="shared" si="307"/>
        <v>0</v>
      </c>
      <c r="AM123" s="47">
        <f t="shared" si="351"/>
        <v>0</v>
      </c>
      <c r="AN123" s="47">
        <f t="shared" si="352"/>
        <v>0</v>
      </c>
      <c r="AO123" s="46">
        <f t="shared" si="308"/>
        <v>0</v>
      </c>
      <c r="AP123" s="47">
        <f t="shared" si="309"/>
        <v>0</v>
      </c>
      <c r="AQ123" s="47">
        <f t="shared" si="310"/>
        <v>0</v>
      </c>
      <c r="AR123" s="47">
        <f t="shared" si="311"/>
        <v>0</v>
      </c>
      <c r="AS123" s="47">
        <f t="shared" si="312"/>
        <v>0</v>
      </c>
      <c r="AT123" s="47">
        <f t="shared" si="313"/>
        <v>0</v>
      </c>
      <c r="AU123" s="47">
        <f t="shared" si="314"/>
        <v>0</v>
      </c>
      <c r="AV123" s="47">
        <f t="shared" si="315"/>
        <v>0</v>
      </c>
      <c r="AW123" s="47">
        <f t="shared" si="316"/>
        <v>0</v>
      </c>
      <c r="AX123" s="47">
        <f t="shared" si="317"/>
        <v>0</v>
      </c>
      <c r="AY123" s="47">
        <f t="shared" si="318"/>
        <v>0</v>
      </c>
      <c r="AZ123" s="47">
        <f t="shared" si="319"/>
        <v>0</v>
      </c>
      <c r="BA123" s="47">
        <f t="shared" si="320"/>
        <v>0</v>
      </c>
      <c r="BB123" s="47">
        <f t="shared" si="321"/>
        <v>0</v>
      </c>
      <c r="BC123" s="47">
        <f t="shared" si="322"/>
        <v>0</v>
      </c>
      <c r="BD123" s="47">
        <f t="shared" si="323"/>
        <v>0</v>
      </c>
      <c r="BE123" s="47">
        <f t="shared" si="324"/>
        <v>0</v>
      </c>
      <c r="BF123" s="47">
        <f t="shared" si="325"/>
        <v>0</v>
      </c>
      <c r="BG123" s="48">
        <f t="shared" si="326"/>
        <v>0</v>
      </c>
      <c r="BH123" s="47">
        <f t="shared" si="353"/>
        <v>0</v>
      </c>
      <c r="BI123" s="47">
        <f t="shared" si="354"/>
        <v>0</v>
      </c>
      <c r="BJ123" s="46">
        <f t="shared" si="327"/>
        <v>0</v>
      </c>
      <c r="BK123" s="47">
        <f t="shared" si="328"/>
        <v>0</v>
      </c>
      <c r="BL123" s="47">
        <f t="shared" si="329"/>
        <v>0</v>
      </c>
      <c r="BM123" s="47">
        <f t="shared" si="330"/>
        <v>0</v>
      </c>
      <c r="BN123" s="47">
        <f t="shared" si="331"/>
        <v>0</v>
      </c>
      <c r="BO123" s="47">
        <f t="shared" si="332"/>
        <v>0</v>
      </c>
      <c r="BP123" s="47">
        <f t="shared" si="333"/>
        <v>0</v>
      </c>
      <c r="BQ123" s="47">
        <f t="shared" si="334"/>
        <v>0</v>
      </c>
      <c r="BR123" s="47">
        <f t="shared" si="335"/>
        <v>0</v>
      </c>
      <c r="BS123" s="47">
        <f t="shared" si="336"/>
        <v>0</v>
      </c>
      <c r="BT123" s="47">
        <f t="shared" si="337"/>
        <v>0</v>
      </c>
      <c r="BU123" s="47">
        <f t="shared" si="338"/>
        <v>0</v>
      </c>
      <c r="BV123" s="47">
        <f t="shared" si="339"/>
        <v>0</v>
      </c>
      <c r="BW123" s="47">
        <f t="shared" si="340"/>
        <v>0</v>
      </c>
      <c r="BX123" s="47">
        <f t="shared" si="341"/>
        <v>0</v>
      </c>
      <c r="BY123" s="47">
        <f t="shared" si="342"/>
        <v>0</v>
      </c>
      <c r="BZ123" s="47">
        <f t="shared" si="343"/>
        <v>0</v>
      </c>
      <c r="CA123" s="47">
        <f t="shared" si="344"/>
        <v>0</v>
      </c>
      <c r="CB123" s="47">
        <f t="shared" si="345"/>
        <v>0</v>
      </c>
      <c r="CC123" s="48">
        <f t="shared" si="346"/>
        <v>0</v>
      </c>
      <c r="CD123" s="47">
        <f t="shared" si="355"/>
        <v>0</v>
      </c>
      <c r="CE123" s="47">
        <f t="shared" si="356"/>
        <v>0</v>
      </c>
      <c r="CF123" s="46">
        <f t="shared" si="357"/>
        <v>0</v>
      </c>
      <c r="CG123" s="47">
        <f t="shared" si="358"/>
        <v>0</v>
      </c>
      <c r="CH123" s="47">
        <f t="shared" si="359"/>
        <v>0</v>
      </c>
      <c r="CI123" s="47">
        <f t="shared" si="360"/>
        <v>0</v>
      </c>
      <c r="CJ123" s="47">
        <f t="shared" si="361"/>
        <v>0</v>
      </c>
      <c r="CK123" s="47">
        <f t="shared" si="362"/>
        <v>0</v>
      </c>
      <c r="CL123" s="47">
        <f t="shared" si="363"/>
        <v>0</v>
      </c>
      <c r="CM123" s="47">
        <f t="shared" si="364"/>
        <v>0</v>
      </c>
      <c r="CN123" s="47">
        <f t="shared" si="365"/>
        <v>0</v>
      </c>
      <c r="CO123" s="47">
        <f t="shared" si="366"/>
        <v>0</v>
      </c>
      <c r="CP123" s="47">
        <f t="shared" si="367"/>
        <v>0</v>
      </c>
      <c r="CQ123" s="47">
        <f t="shared" si="368"/>
        <v>0</v>
      </c>
      <c r="CR123" s="47">
        <f t="shared" si="369"/>
        <v>0</v>
      </c>
      <c r="CS123" s="47">
        <f t="shared" si="370"/>
        <v>0</v>
      </c>
      <c r="CT123" s="47">
        <f t="shared" si="371"/>
        <v>0</v>
      </c>
      <c r="CU123" s="47">
        <f t="shared" si="372"/>
        <v>0</v>
      </c>
      <c r="CV123" s="47">
        <f t="shared" si="373"/>
        <v>0</v>
      </c>
      <c r="CW123" s="47">
        <f t="shared" si="374"/>
        <v>0</v>
      </c>
      <c r="CX123" s="47">
        <f t="shared" si="375"/>
        <v>0</v>
      </c>
      <c r="CY123" s="48">
        <f t="shared" si="376"/>
        <v>0</v>
      </c>
      <c r="CZ123" s="47">
        <f t="shared" si="377"/>
        <v>0</v>
      </c>
      <c r="DA123" s="47">
        <f t="shared" si="378"/>
        <v>0</v>
      </c>
      <c r="DB123" s="46">
        <f t="shared" si="379"/>
        <v>0</v>
      </c>
      <c r="DC123" s="47">
        <f t="shared" si="380"/>
        <v>0</v>
      </c>
      <c r="DD123" s="47">
        <f t="shared" si="381"/>
        <v>0</v>
      </c>
      <c r="DE123" s="47">
        <f t="shared" si="382"/>
        <v>0</v>
      </c>
      <c r="DF123" s="47">
        <f t="shared" si="383"/>
        <v>0</v>
      </c>
      <c r="DG123" s="47">
        <f t="shared" si="384"/>
        <v>0</v>
      </c>
      <c r="DH123" s="47">
        <f t="shared" si="385"/>
        <v>0</v>
      </c>
      <c r="DI123" s="47">
        <f t="shared" si="386"/>
        <v>0</v>
      </c>
      <c r="DJ123" s="47">
        <f t="shared" si="387"/>
        <v>0</v>
      </c>
      <c r="DK123" s="47">
        <f t="shared" si="388"/>
        <v>0</v>
      </c>
      <c r="DL123" s="47">
        <f t="shared" si="389"/>
        <v>0</v>
      </c>
      <c r="DM123" s="47">
        <f t="shared" si="390"/>
        <v>0</v>
      </c>
      <c r="DN123" s="47">
        <f t="shared" si="391"/>
        <v>0</v>
      </c>
      <c r="DO123" s="47">
        <f t="shared" si="392"/>
        <v>0</v>
      </c>
      <c r="DP123" s="47">
        <f t="shared" si="393"/>
        <v>0</v>
      </c>
      <c r="DQ123" s="47">
        <f t="shared" si="394"/>
        <v>0</v>
      </c>
      <c r="DR123" s="47">
        <f t="shared" si="395"/>
        <v>0</v>
      </c>
      <c r="DS123" s="47">
        <f t="shared" si="396"/>
        <v>0</v>
      </c>
      <c r="DT123" s="47">
        <f t="shared" si="397"/>
        <v>0</v>
      </c>
      <c r="DU123" s="48">
        <f t="shared" si="398"/>
        <v>0</v>
      </c>
      <c r="DV123" s="47">
        <f t="shared" si="399"/>
        <v>0</v>
      </c>
      <c r="DW123" s="47">
        <f t="shared" si="400"/>
        <v>0</v>
      </c>
      <c r="DX123" s="46">
        <f t="shared" si="401"/>
        <v>0</v>
      </c>
      <c r="DY123" s="47">
        <f t="shared" si="402"/>
        <v>0</v>
      </c>
      <c r="DZ123" s="47">
        <f t="shared" si="403"/>
        <v>0</v>
      </c>
      <c r="EA123" s="47">
        <f t="shared" si="404"/>
        <v>0</v>
      </c>
      <c r="EB123" s="47">
        <f t="shared" si="405"/>
        <v>0</v>
      </c>
      <c r="EC123" s="47">
        <f t="shared" si="406"/>
        <v>0</v>
      </c>
      <c r="ED123" s="47">
        <f t="shared" si="407"/>
        <v>0</v>
      </c>
      <c r="EE123" s="47">
        <f t="shared" si="408"/>
        <v>0</v>
      </c>
      <c r="EF123" s="47">
        <f t="shared" si="409"/>
        <v>0</v>
      </c>
      <c r="EG123" s="47">
        <f t="shared" si="410"/>
        <v>0</v>
      </c>
      <c r="EH123" s="47">
        <f t="shared" si="411"/>
        <v>0</v>
      </c>
      <c r="EI123" s="47">
        <f t="shared" si="412"/>
        <v>0</v>
      </c>
      <c r="EJ123" s="47">
        <f t="shared" si="413"/>
        <v>0</v>
      </c>
      <c r="EK123" s="47">
        <f t="shared" si="414"/>
        <v>0</v>
      </c>
      <c r="EL123" s="47">
        <f t="shared" si="415"/>
        <v>0</v>
      </c>
      <c r="EM123" s="47">
        <f t="shared" si="416"/>
        <v>0</v>
      </c>
      <c r="EN123" s="47">
        <f t="shared" si="417"/>
        <v>0</v>
      </c>
      <c r="EO123" s="47">
        <f t="shared" si="418"/>
        <v>0</v>
      </c>
      <c r="EP123" s="47">
        <f t="shared" si="419"/>
        <v>0</v>
      </c>
      <c r="EQ123" s="48">
        <f t="shared" si="420"/>
        <v>0</v>
      </c>
      <c r="ER123" s="47">
        <f t="shared" si="421"/>
        <v>0</v>
      </c>
      <c r="ES123" s="47">
        <f t="shared" si="422"/>
        <v>0</v>
      </c>
      <c r="ET123" s="46">
        <f t="shared" si="423"/>
        <v>0</v>
      </c>
      <c r="EU123" s="47">
        <f t="shared" si="424"/>
        <v>0</v>
      </c>
      <c r="EV123" s="47">
        <f t="shared" si="425"/>
        <v>0</v>
      </c>
      <c r="EW123" s="47">
        <f t="shared" si="426"/>
        <v>0</v>
      </c>
      <c r="EX123" s="47">
        <f t="shared" si="427"/>
        <v>0</v>
      </c>
      <c r="EY123" s="47">
        <f t="shared" si="428"/>
        <v>0</v>
      </c>
      <c r="EZ123" s="47">
        <f t="shared" si="429"/>
        <v>0</v>
      </c>
      <c r="FA123" s="47">
        <f t="shared" si="430"/>
        <v>0</v>
      </c>
      <c r="FB123" s="47">
        <f t="shared" si="431"/>
        <v>0</v>
      </c>
      <c r="FC123" s="47">
        <f t="shared" si="432"/>
        <v>0</v>
      </c>
      <c r="FD123" s="47">
        <f t="shared" si="433"/>
        <v>0</v>
      </c>
      <c r="FE123" s="47">
        <f t="shared" si="434"/>
        <v>0</v>
      </c>
      <c r="FF123" s="47">
        <f t="shared" si="435"/>
        <v>0</v>
      </c>
      <c r="FG123" s="47">
        <f t="shared" si="436"/>
        <v>0</v>
      </c>
      <c r="FH123" s="47">
        <f t="shared" si="437"/>
        <v>0</v>
      </c>
      <c r="FI123" s="47">
        <f t="shared" si="438"/>
        <v>0</v>
      </c>
      <c r="FJ123" s="47">
        <f t="shared" si="439"/>
        <v>0</v>
      </c>
      <c r="FK123" s="47">
        <f t="shared" si="440"/>
        <v>0</v>
      </c>
      <c r="FL123" s="47">
        <f t="shared" si="441"/>
        <v>0</v>
      </c>
      <c r="FM123" s="48">
        <f t="shared" si="442"/>
        <v>0</v>
      </c>
      <c r="FN123" s="47">
        <f t="shared" si="443"/>
        <v>0</v>
      </c>
      <c r="FO123" s="47">
        <f t="shared" si="444"/>
        <v>0</v>
      </c>
      <c r="FP123" s="46">
        <f t="shared" si="445"/>
        <v>0</v>
      </c>
      <c r="FQ123" s="47">
        <f t="shared" si="446"/>
        <v>0</v>
      </c>
      <c r="FR123" s="47">
        <f t="shared" si="447"/>
        <v>0</v>
      </c>
      <c r="FS123" s="47">
        <f t="shared" si="448"/>
        <v>0</v>
      </c>
      <c r="FT123" s="47">
        <f t="shared" si="449"/>
        <v>0</v>
      </c>
      <c r="FU123" s="47">
        <f t="shared" si="450"/>
        <v>0</v>
      </c>
      <c r="FV123" s="47">
        <f t="shared" si="451"/>
        <v>0</v>
      </c>
      <c r="FW123" s="47">
        <f t="shared" si="452"/>
        <v>0</v>
      </c>
      <c r="FX123" s="47">
        <f t="shared" si="453"/>
        <v>0</v>
      </c>
      <c r="FY123" s="47">
        <f t="shared" si="454"/>
        <v>0</v>
      </c>
      <c r="FZ123" s="47">
        <f t="shared" si="455"/>
        <v>0</v>
      </c>
      <c r="GA123" s="47">
        <f t="shared" si="456"/>
        <v>0</v>
      </c>
      <c r="GB123" s="47">
        <f t="shared" si="457"/>
        <v>0</v>
      </c>
      <c r="GC123" s="47">
        <f t="shared" si="458"/>
        <v>0</v>
      </c>
      <c r="GD123" s="47">
        <f t="shared" si="459"/>
        <v>0</v>
      </c>
      <c r="GE123" s="47">
        <f t="shared" si="460"/>
        <v>0</v>
      </c>
      <c r="GF123" s="47">
        <f t="shared" si="461"/>
        <v>0</v>
      </c>
      <c r="GG123" s="47">
        <f t="shared" si="462"/>
        <v>0</v>
      </c>
      <c r="GH123" s="47">
        <f t="shared" si="463"/>
        <v>0</v>
      </c>
      <c r="GI123" s="48">
        <f t="shared" si="464"/>
        <v>0</v>
      </c>
      <c r="GJ123" s="47">
        <f t="shared" si="465"/>
        <v>0</v>
      </c>
      <c r="GK123" s="47">
        <f t="shared" si="466"/>
        <v>0</v>
      </c>
      <c r="GL123" s="46">
        <f t="shared" si="467"/>
        <v>0</v>
      </c>
      <c r="GM123" s="47">
        <f t="shared" si="468"/>
        <v>0</v>
      </c>
      <c r="GN123" s="47">
        <f t="shared" si="469"/>
        <v>0</v>
      </c>
      <c r="GO123" s="47">
        <f t="shared" si="470"/>
        <v>0</v>
      </c>
      <c r="GP123" s="47">
        <f t="shared" si="471"/>
        <v>0</v>
      </c>
      <c r="GQ123" s="47">
        <f t="shared" si="472"/>
        <v>0</v>
      </c>
      <c r="GR123" s="47">
        <f t="shared" si="473"/>
        <v>0</v>
      </c>
      <c r="GS123" s="47">
        <f t="shared" si="474"/>
        <v>0</v>
      </c>
      <c r="GT123" s="47">
        <f t="shared" si="475"/>
        <v>0</v>
      </c>
      <c r="GU123" s="47">
        <f t="shared" si="476"/>
        <v>0</v>
      </c>
      <c r="GV123" s="47">
        <f t="shared" si="477"/>
        <v>0</v>
      </c>
      <c r="GW123" s="47">
        <f t="shared" si="478"/>
        <v>0</v>
      </c>
      <c r="GX123" s="47">
        <f t="shared" si="479"/>
        <v>0</v>
      </c>
      <c r="GY123" s="47">
        <f t="shared" si="480"/>
        <v>0</v>
      </c>
      <c r="GZ123" s="47">
        <f t="shared" si="481"/>
        <v>0</v>
      </c>
      <c r="HA123" s="47">
        <f t="shared" si="482"/>
        <v>0</v>
      </c>
      <c r="HB123" s="47">
        <f t="shared" si="483"/>
        <v>0</v>
      </c>
      <c r="HC123" s="47">
        <f t="shared" si="484"/>
        <v>0</v>
      </c>
      <c r="HD123" s="47">
        <f t="shared" si="485"/>
        <v>0</v>
      </c>
      <c r="HE123" s="48">
        <f t="shared" si="486"/>
        <v>0</v>
      </c>
      <c r="HF123" s="47">
        <f t="shared" si="487"/>
        <v>0</v>
      </c>
      <c r="HG123" s="47">
        <f t="shared" si="488"/>
        <v>0</v>
      </c>
      <c r="HH123" s="46">
        <f t="shared" si="489"/>
        <v>0</v>
      </c>
      <c r="HI123" s="47">
        <f t="shared" si="490"/>
        <v>0</v>
      </c>
      <c r="HJ123" s="47">
        <f t="shared" si="491"/>
        <v>0</v>
      </c>
      <c r="HK123" s="47">
        <f t="shared" si="492"/>
        <v>0</v>
      </c>
      <c r="HL123" s="47">
        <f t="shared" si="493"/>
        <v>0</v>
      </c>
      <c r="HM123" s="47">
        <f t="shared" si="494"/>
        <v>0</v>
      </c>
      <c r="HN123" s="47">
        <f t="shared" si="495"/>
        <v>0</v>
      </c>
      <c r="HO123" s="47">
        <f t="shared" si="496"/>
        <v>0</v>
      </c>
      <c r="HP123" s="47">
        <f t="shared" si="497"/>
        <v>0</v>
      </c>
      <c r="HQ123" s="47">
        <f t="shared" si="498"/>
        <v>0</v>
      </c>
      <c r="HR123" s="47">
        <f t="shared" si="499"/>
        <v>0</v>
      </c>
      <c r="HS123" s="47">
        <f t="shared" si="500"/>
        <v>0</v>
      </c>
      <c r="HT123" s="47">
        <f t="shared" si="501"/>
        <v>0</v>
      </c>
      <c r="HU123" s="47">
        <f t="shared" si="502"/>
        <v>0</v>
      </c>
      <c r="HV123" s="47">
        <f t="shared" si="503"/>
        <v>0</v>
      </c>
      <c r="HW123" s="47">
        <f t="shared" si="504"/>
        <v>0</v>
      </c>
      <c r="HX123" s="47">
        <f t="shared" si="505"/>
        <v>0</v>
      </c>
      <c r="HY123" s="47">
        <f t="shared" si="506"/>
        <v>0</v>
      </c>
      <c r="HZ123" s="47">
        <f t="shared" si="507"/>
        <v>0</v>
      </c>
      <c r="IA123" s="48">
        <f t="shared" si="508"/>
        <v>0</v>
      </c>
      <c r="IB123" s="47">
        <f t="shared" si="509"/>
        <v>0</v>
      </c>
      <c r="IC123" s="47">
        <f t="shared" si="510"/>
        <v>0</v>
      </c>
      <c r="ID123" s="46">
        <f t="shared" si="511"/>
        <v>0</v>
      </c>
      <c r="IE123" s="47">
        <f t="shared" si="512"/>
        <v>0</v>
      </c>
      <c r="IF123" s="47">
        <f t="shared" si="513"/>
        <v>0</v>
      </c>
      <c r="IG123" s="47">
        <f t="shared" si="514"/>
        <v>0</v>
      </c>
      <c r="IH123" s="47">
        <f t="shared" si="515"/>
        <v>0</v>
      </c>
      <c r="II123" s="47">
        <f t="shared" si="516"/>
        <v>0</v>
      </c>
      <c r="IJ123" s="47">
        <f t="shared" si="517"/>
        <v>0</v>
      </c>
      <c r="IK123" s="47">
        <f t="shared" si="518"/>
        <v>0</v>
      </c>
      <c r="IL123" s="47">
        <f t="shared" si="519"/>
        <v>0</v>
      </c>
      <c r="IM123" s="47">
        <f t="shared" si="520"/>
        <v>0</v>
      </c>
      <c r="IN123" s="47">
        <f t="shared" si="521"/>
        <v>0</v>
      </c>
      <c r="IO123" s="47">
        <f t="shared" si="522"/>
        <v>0</v>
      </c>
      <c r="IP123" s="47">
        <f t="shared" si="523"/>
        <v>0</v>
      </c>
      <c r="IQ123" s="47">
        <f t="shared" si="524"/>
        <v>0</v>
      </c>
      <c r="IR123" s="47">
        <f t="shared" si="525"/>
        <v>0</v>
      </c>
      <c r="IS123" s="47">
        <f t="shared" si="526"/>
        <v>0</v>
      </c>
      <c r="IT123" s="47">
        <f t="shared" si="527"/>
        <v>0</v>
      </c>
      <c r="IU123" s="47">
        <f t="shared" si="528"/>
        <v>0</v>
      </c>
      <c r="IV123" s="47">
        <f t="shared" si="529"/>
        <v>0</v>
      </c>
      <c r="IW123" s="48">
        <f t="shared" si="530"/>
        <v>0</v>
      </c>
      <c r="IX123" s="47">
        <f t="shared" si="531"/>
        <v>0</v>
      </c>
      <c r="IY123" s="47">
        <f t="shared" si="532"/>
        <v>0</v>
      </c>
      <c r="IZ123" s="46">
        <f t="shared" si="533"/>
        <v>0</v>
      </c>
      <c r="JA123" s="47">
        <f t="shared" si="534"/>
        <v>0</v>
      </c>
      <c r="JB123" s="47">
        <f t="shared" si="535"/>
        <v>0</v>
      </c>
      <c r="JC123" s="47">
        <f t="shared" si="536"/>
        <v>0</v>
      </c>
      <c r="JD123" s="47">
        <f t="shared" si="537"/>
        <v>0</v>
      </c>
      <c r="JE123" s="47">
        <f t="shared" si="538"/>
        <v>0</v>
      </c>
      <c r="JF123" s="47">
        <f t="shared" si="539"/>
        <v>0</v>
      </c>
      <c r="JG123" s="47">
        <f t="shared" si="540"/>
        <v>0</v>
      </c>
      <c r="JH123" s="47">
        <f t="shared" si="541"/>
        <v>0</v>
      </c>
      <c r="JI123" s="47">
        <f t="shared" si="542"/>
        <v>0</v>
      </c>
      <c r="JJ123" s="47">
        <f t="shared" si="543"/>
        <v>0</v>
      </c>
      <c r="JK123" s="47">
        <f t="shared" si="544"/>
        <v>0</v>
      </c>
      <c r="JL123" s="47">
        <f t="shared" si="545"/>
        <v>0</v>
      </c>
      <c r="JM123" s="47">
        <f t="shared" si="546"/>
        <v>0</v>
      </c>
      <c r="JN123" s="47">
        <f t="shared" si="547"/>
        <v>0</v>
      </c>
      <c r="JO123" s="47">
        <f t="shared" si="548"/>
        <v>0</v>
      </c>
      <c r="JP123" s="47">
        <f t="shared" si="549"/>
        <v>0</v>
      </c>
      <c r="JQ123" s="47">
        <f t="shared" si="550"/>
        <v>0</v>
      </c>
      <c r="JR123" s="47">
        <f t="shared" si="551"/>
        <v>0</v>
      </c>
      <c r="JS123" s="48">
        <f t="shared" si="552"/>
        <v>0</v>
      </c>
      <c r="JT123" s="46">
        <f t="shared" si="553"/>
        <v>0</v>
      </c>
      <c r="JU123" s="48">
        <f t="shared" si="554"/>
        <v>0</v>
      </c>
    </row>
    <row r="124" spans="1:281" x14ac:dyDescent="0.25">
      <c r="A124" s="152"/>
      <c r="B124" s="386"/>
      <c r="C124" s="377"/>
      <c r="D124" s="378"/>
      <c r="E124" s="378"/>
      <c r="F124" s="378"/>
      <c r="G124" s="379"/>
      <c r="H124" s="397"/>
      <c r="I124" s="397"/>
      <c r="J124" s="97"/>
      <c r="K124" s="122">
        <f t="shared" si="284"/>
        <v>0</v>
      </c>
      <c r="L124" s="313">
        <f t="shared" si="285"/>
        <v>0</v>
      </c>
      <c r="M124" s="46">
        <f t="shared" si="286"/>
        <v>0</v>
      </c>
      <c r="N124" s="90">
        <f t="shared" si="347"/>
        <v>0</v>
      </c>
      <c r="O124" s="90">
        <f t="shared" si="348"/>
        <v>0</v>
      </c>
      <c r="P124" s="90">
        <f t="shared" si="349"/>
        <v>0</v>
      </c>
      <c r="Q124" s="90">
        <f t="shared" si="350"/>
        <v>0</v>
      </c>
      <c r="R124" s="408">
        <f t="shared" si="287"/>
        <v>1</v>
      </c>
      <c r="S124" s="46">
        <f t="shared" si="288"/>
        <v>0</v>
      </c>
      <c r="T124" s="47">
        <f t="shared" si="289"/>
        <v>0</v>
      </c>
      <c r="U124" s="47">
        <f t="shared" si="290"/>
        <v>0</v>
      </c>
      <c r="V124" s="47">
        <f t="shared" si="291"/>
        <v>0</v>
      </c>
      <c r="W124" s="47">
        <f t="shared" si="292"/>
        <v>0</v>
      </c>
      <c r="X124" s="47">
        <f t="shared" si="293"/>
        <v>0</v>
      </c>
      <c r="Y124" s="47">
        <f t="shared" si="294"/>
        <v>0</v>
      </c>
      <c r="Z124" s="47">
        <f t="shared" si="295"/>
        <v>0</v>
      </c>
      <c r="AA124" s="47">
        <f t="shared" si="296"/>
        <v>0</v>
      </c>
      <c r="AB124" s="47">
        <f t="shared" si="297"/>
        <v>0</v>
      </c>
      <c r="AC124" s="47">
        <f t="shared" si="298"/>
        <v>0</v>
      </c>
      <c r="AD124" s="47">
        <f t="shared" si="299"/>
        <v>0</v>
      </c>
      <c r="AE124" s="47">
        <f t="shared" si="300"/>
        <v>0</v>
      </c>
      <c r="AF124" s="47">
        <f t="shared" si="301"/>
        <v>0</v>
      </c>
      <c r="AG124" s="47">
        <f t="shared" si="302"/>
        <v>0</v>
      </c>
      <c r="AH124" s="47">
        <f t="shared" si="303"/>
        <v>0</v>
      </c>
      <c r="AI124" s="47">
        <f t="shared" si="304"/>
        <v>0</v>
      </c>
      <c r="AJ124" s="47">
        <f t="shared" si="305"/>
        <v>0</v>
      </c>
      <c r="AK124" s="47">
        <f t="shared" si="306"/>
        <v>0</v>
      </c>
      <c r="AL124" s="48">
        <f t="shared" si="307"/>
        <v>0</v>
      </c>
      <c r="AM124" s="47">
        <f t="shared" si="351"/>
        <v>0</v>
      </c>
      <c r="AN124" s="47">
        <f t="shared" si="352"/>
        <v>0</v>
      </c>
      <c r="AO124" s="46">
        <f t="shared" si="308"/>
        <v>0</v>
      </c>
      <c r="AP124" s="47">
        <f t="shared" si="309"/>
        <v>0</v>
      </c>
      <c r="AQ124" s="47">
        <f t="shared" si="310"/>
        <v>0</v>
      </c>
      <c r="AR124" s="47">
        <f t="shared" si="311"/>
        <v>0</v>
      </c>
      <c r="AS124" s="47">
        <f t="shared" si="312"/>
        <v>0</v>
      </c>
      <c r="AT124" s="47">
        <f t="shared" si="313"/>
        <v>0</v>
      </c>
      <c r="AU124" s="47">
        <f t="shared" si="314"/>
        <v>0</v>
      </c>
      <c r="AV124" s="47">
        <f t="shared" si="315"/>
        <v>0</v>
      </c>
      <c r="AW124" s="47">
        <f t="shared" si="316"/>
        <v>0</v>
      </c>
      <c r="AX124" s="47">
        <f t="shared" si="317"/>
        <v>0</v>
      </c>
      <c r="AY124" s="47">
        <f t="shared" si="318"/>
        <v>0</v>
      </c>
      <c r="AZ124" s="47">
        <f t="shared" si="319"/>
        <v>0</v>
      </c>
      <c r="BA124" s="47">
        <f t="shared" si="320"/>
        <v>0</v>
      </c>
      <c r="BB124" s="47">
        <f t="shared" si="321"/>
        <v>0</v>
      </c>
      <c r="BC124" s="47">
        <f t="shared" si="322"/>
        <v>0</v>
      </c>
      <c r="BD124" s="47">
        <f t="shared" si="323"/>
        <v>0</v>
      </c>
      <c r="BE124" s="47">
        <f t="shared" si="324"/>
        <v>0</v>
      </c>
      <c r="BF124" s="47">
        <f t="shared" si="325"/>
        <v>0</v>
      </c>
      <c r="BG124" s="48">
        <f t="shared" si="326"/>
        <v>0</v>
      </c>
      <c r="BH124" s="47">
        <f t="shared" si="353"/>
        <v>0</v>
      </c>
      <c r="BI124" s="47">
        <f t="shared" si="354"/>
        <v>0</v>
      </c>
      <c r="BJ124" s="46">
        <f t="shared" si="327"/>
        <v>0</v>
      </c>
      <c r="BK124" s="47">
        <f t="shared" si="328"/>
        <v>0</v>
      </c>
      <c r="BL124" s="47">
        <f t="shared" si="329"/>
        <v>0</v>
      </c>
      <c r="BM124" s="47">
        <f t="shared" si="330"/>
        <v>0</v>
      </c>
      <c r="BN124" s="47">
        <f t="shared" si="331"/>
        <v>0</v>
      </c>
      <c r="BO124" s="47">
        <f t="shared" si="332"/>
        <v>0</v>
      </c>
      <c r="BP124" s="47">
        <f t="shared" si="333"/>
        <v>0</v>
      </c>
      <c r="BQ124" s="47">
        <f t="shared" si="334"/>
        <v>0</v>
      </c>
      <c r="BR124" s="47">
        <f t="shared" si="335"/>
        <v>0</v>
      </c>
      <c r="BS124" s="47">
        <f t="shared" si="336"/>
        <v>0</v>
      </c>
      <c r="BT124" s="47">
        <f t="shared" si="337"/>
        <v>0</v>
      </c>
      <c r="BU124" s="47">
        <f t="shared" si="338"/>
        <v>0</v>
      </c>
      <c r="BV124" s="47">
        <f t="shared" si="339"/>
        <v>0</v>
      </c>
      <c r="BW124" s="47">
        <f t="shared" si="340"/>
        <v>0</v>
      </c>
      <c r="BX124" s="47">
        <f t="shared" si="341"/>
        <v>0</v>
      </c>
      <c r="BY124" s="47">
        <f t="shared" si="342"/>
        <v>0</v>
      </c>
      <c r="BZ124" s="47">
        <f t="shared" si="343"/>
        <v>0</v>
      </c>
      <c r="CA124" s="47">
        <f t="shared" si="344"/>
        <v>0</v>
      </c>
      <c r="CB124" s="47">
        <f t="shared" si="345"/>
        <v>0</v>
      </c>
      <c r="CC124" s="48">
        <f t="shared" si="346"/>
        <v>0</v>
      </c>
      <c r="CD124" s="47">
        <f t="shared" si="355"/>
        <v>0</v>
      </c>
      <c r="CE124" s="47">
        <f t="shared" si="356"/>
        <v>0</v>
      </c>
      <c r="CF124" s="46">
        <f t="shared" si="357"/>
        <v>0</v>
      </c>
      <c r="CG124" s="47">
        <f t="shared" si="358"/>
        <v>0</v>
      </c>
      <c r="CH124" s="47">
        <f t="shared" si="359"/>
        <v>0</v>
      </c>
      <c r="CI124" s="47">
        <f t="shared" si="360"/>
        <v>0</v>
      </c>
      <c r="CJ124" s="47">
        <f t="shared" si="361"/>
        <v>0</v>
      </c>
      <c r="CK124" s="47">
        <f t="shared" si="362"/>
        <v>0</v>
      </c>
      <c r="CL124" s="47">
        <f t="shared" si="363"/>
        <v>0</v>
      </c>
      <c r="CM124" s="47">
        <f t="shared" si="364"/>
        <v>0</v>
      </c>
      <c r="CN124" s="47">
        <f t="shared" si="365"/>
        <v>0</v>
      </c>
      <c r="CO124" s="47">
        <f t="shared" si="366"/>
        <v>0</v>
      </c>
      <c r="CP124" s="47">
        <f t="shared" si="367"/>
        <v>0</v>
      </c>
      <c r="CQ124" s="47">
        <f t="shared" si="368"/>
        <v>0</v>
      </c>
      <c r="CR124" s="47">
        <f t="shared" si="369"/>
        <v>0</v>
      </c>
      <c r="CS124" s="47">
        <f t="shared" si="370"/>
        <v>0</v>
      </c>
      <c r="CT124" s="47">
        <f t="shared" si="371"/>
        <v>0</v>
      </c>
      <c r="CU124" s="47">
        <f t="shared" si="372"/>
        <v>0</v>
      </c>
      <c r="CV124" s="47">
        <f t="shared" si="373"/>
        <v>0</v>
      </c>
      <c r="CW124" s="47">
        <f t="shared" si="374"/>
        <v>0</v>
      </c>
      <c r="CX124" s="47">
        <f t="shared" si="375"/>
        <v>0</v>
      </c>
      <c r="CY124" s="48">
        <f t="shared" si="376"/>
        <v>0</v>
      </c>
      <c r="CZ124" s="47">
        <f t="shared" si="377"/>
        <v>0</v>
      </c>
      <c r="DA124" s="47">
        <f t="shared" si="378"/>
        <v>0</v>
      </c>
      <c r="DB124" s="46">
        <f t="shared" si="379"/>
        <v>0</v>
      </c>
      <c r="DC124" s="47">
        <f t="shared" si="380"/>
        <v>0</v>
      </c>
      <c r="DD124" s="47">
        <f t="shared" si="381"/>
        <v>0</v>
      </c>
      <c r="DE124" s="47">
        <f t="shared" si="382"/>
        <v>0</v>
      </c>
      <c r="DF124" s="47">
        <f t="shared" si="383"/>
        <v>0</v>
      </c>
      <c r="DG124" s="47">
        <f t="shared" si="384"/>
        <v>0</v>
      </c>
      <c r="DH124" s="47">
        <f t="shared" si="385"/>
        <v>0</v>
      </c>
      <c r="DI124" s="47">
        <f t="shared" si="386"/>
        <v>0</v>
      </c>
      <c r="DJ124" s="47">
        <f t="shared" si="387"/>
        <v>0</v>
      </c>
      <c r="DK124" s="47">
        <f t="shared" si="388"/>
        <v>0</v>
      </c>
      <c r="DL124" s="47">
        <f t="shared" si="389"/>
        <v>0</v>
      </c>
      <c r="DM124" s="47">
        <f t="shared" si="390"/>
        <v>0</v>
      </c>
      <c r="DN124" s="47">
        <f t="shared" si="391"/>
        <v>0</v>
      </c>
      <c r="DO124" s="47">
        <f t="shared" si="392"/>
        <v>0</v>
      </c>
      <c r="DP124" s="47">
        <f t="shared" si="393"/>
        <v>0</v>
      </c>
      <c r="DQ124" s="47">
        <f t="shared" si="394"/>
        <v>0</v>
      </c>
      <c r="DR124" s="47">
        <f t="shared" si="395"/>
        <v>0</v>
      </c>
      <c r="DS124" s="47">
        <f t="shared" si="396"/>
        <v>0</v>
      </c>
      <c r="DT124" s="47">
        <f t="shared" si="397"/>
        <v>0</v>
      </c>
      <c r="DU124" s="48">
        <f t="shared" si="398"/>
        <v>0</v>
      </c>
      <c r="DV124" s="47">
        <f t="shared" si="399"/>
        <v>0</v>
      </c>
      <c r="DW124" s="47">
        <f t="shared" si="400"/>
        <v>0</v>
      </c>
      <c r="DX124" s="46">
        <f t="shared" si="401"/>
        <v>0</v>
      </c>
      <c r="DY124" s="47">
        <f t="shared" si="402"/>
        <v>0</v>
      </c>
      <c r="DZ124" s="47">
        <f t="shared" si="403"/>
        <v>0</v>
      </c>
      <c r="EA124" s="47">
        <f t="shared" si="404"/>
        <v>0</v>
      </c>
      <c r="EB124" s="47">
        <f t="shared" si="405"/>
        <v>0</v>
      </c>
      <c r="EC124" s="47">
        <f t="shared" si="406"/>
        <v>0</v>
      </c>
      <c r="ED124" s="47">
        <f t="shared" si="407"/>
        <v>0</v>
      </c>
      <c r="EE124" s="47">
        <f t="shared" si="408"/>
        <v>0</v>
      </c>
      <c r="EF124" s="47">
        <f t="shared" si="409"/>
        <v>0</v>
      </c>
      <c r="EG124" s="47">
        <f t="shared" si="410"/>
        <v>0</v>
      </c>
      <c r="EH124" s="47">
        <f t="shared" si="411"/>
        <v>0</v>
      </c>
      <c r="EI124" s="47">
        <f t="shared" si="412"/>
        <v>0</v>
      </c>
      <c r="EJ124" s="47">
        <f t="shared" si="413"/>
        <v>0</v>
      </c>
      <c r="EK124" s="47">
        <f t="shared" si="414"/>
        <v>0</v>
      </c>
      <c r="EL124" s="47">
        <f t="shared" si="415"/>
        <v>0</v>
      </c>
      <c r="EM124" s="47">
        <f t="shared" si="416"/>
        <v>0</v>
      </c>
      <c r="EN124" s="47">
        <f t="shared" si="417"/>
        <v>0</v>
      </c>
      <c r="EO124" s="47">
        <f t="shared" si="418"/>
        <v>0</v>
      </c>
      <c r="EP124" s="47">
        <f t="shared" si="419"/>
        <v>0</v>
      </c>
      <c r="EQ124" s="48">
        <f t="shared" si="420"/>
        <v>0</v>
      </c>
      <c r="ER124" s="47">
        <f t="shared" si="421"/>
        <v>0</v>
      </c>
      <c r="ES124" s="47">
        <f t="shared" si="422"/>
        <v>0</v>
      </c>
      <c r="ET124" s="46">
        <f t="shared" si="423"/>
        <v>0</v>
      </c>
      <c r="EU124" s="47">
        <f t="shared" si="424"/>
        <v>0</v>
      </c>
      <c r="EV124" s="47">
        <f t="shared" si="425"/>
        <v>0</v>
      </c>
      <c r="EW124" s="47">
        <f t="shared" si="426"/>
        <v>0</v>
      </c>
      <c r="EX124" s="47">
        <f t="shared" si="427"/>
        <v>0</v>
      </c>
      <c r="EY124" s="47">
        <f t="shared" si="428"/>
        <v>0</v>
      </c>
      <c r="EZ124" s="47">
        <f t="shared" si="429"/>
        <v>0</v>
      </c>
      <c r="FA124" s="47">
        <f t="shared" si="430"/>
        <v>0</v>
      </c>
      <c r="FB124" s="47">
        <f t="shared" si="431"/>
        <v>0</v>
      </c>
      <c r="FC124" s="47">
        <f t="shared" si="432"/>
        <v>0</v>
      </c>
      <c r="FD124" s="47">
        <f t="shared" si="433"/>
        <v>0</v>
      </c>
      <c r="FE124" s="47">
        <f t="shared" si="434"/>
        <v>0</v>
      </c>
      <c r="FF124" s="47">
        <f t="shared" si="435"/>
        <v>0</v>
      </c>
      <c r="FG124" s="47">
        <f t="shared" si="436"/>
        <v>0</v>
      </c>
      <c r="FH124" s="47">
        <f t="shared" si="437"/>
        <v>0</v>
      </c>
      <c r="FI124" s="47">
        <f t="shared" si="438"/>
        <v>0</v>
      </c>
      <c r="FJ124" s="47">
        <f t="shared" si="439"/>
        <v>0</v>
      </c>
      <c r="FK124" s="47">
        <f t="shared" si="440"/>
        <v>0</v>
      </c>
      <c r="FL124" s="47">
        <f t="shared" si="441"/>
        <v>0</v>
      </c>
      <c r="FM124" s="48">
        <f t="shared" si="442"/>
        <v>0</v>
      </c>
      <c r="FN124" s="47">
        <f t="shared" si="443"/>
        <v>0</v>
      </c>
      <c r="FO124" s="47">
        <f t="shared" si="444"/>
        <v>0</v>
      </c>
      <c r="FP124" s="46">
        <f t="shared" si="445"/>
        <v>0</v>
      </c>
      <c r="FQ124" s="47">
        <f t="shared" si="446"/>
        <v>0</v>
      </c>
      <c r="FR124" s="47">
        <f t="shared" si="447"/>
        <v>0</v>
      </c>
      <c r="FS124" s="47">
        <f t="shared" si="448"/>
        <v>0</v>
      </c>
      <c r="FT124" s="47">
        <f t="shared" si="449"/>
        <v>0</v>
      </c>
      <c r="FU124" s="47">
        <f t="shared" si="450"/>
        <v>0</v>
      </c>
      <c r="FV124" s="47">
        <f t="shared" si="451"/>
        <v>0</v>
      </c>
      <c r="FW124" s="47">
        <f t="shared" si="452"/>
        <v>0</v>
      </c>
      <c r="FX124" s="47">
        <f t="shared" si="453"/>
        <v>0</v>
      </c>
      <c r="FY124" s="47">
        <f t="shared" si="454"/>
        <v>0</v>
      </c>
      <c r="FZ124" s="47">
        <f t="shared" si="455"/>
        <v>0</v>
      </c>
      <c r="GA124" s="47">
        <f t="shared" si="456"/>
        <v>0</v>
      </c>
      <c r="GB124" s="47">
        <f t="shared" si="457"/>
        <v>0</v>
      </c>
      <c r="GC124" s="47">
        <f t="shared" si="458"/>
        <v>0</v>
      </c>
      <c r="GD124" s="47">
        <f t="shared" si="459"/>
        <v>0</v>
      </c>
      <c r="GE124" s="47">
        <f t="shared" si="460"/>
        <v>0</v>
      </c>
      <c r="GF124" s="47">
        <f t="shared" si="461"/>
        <v>0</v>
      </c>
      <c r="GG124" s="47">
        <f t="shared" si="462"/>
        <v>0</v>
      </c>
      <c r="GH124" s="47">
        <f t="shared" si="463"/>
        <v>0</v>
      </c>
      <c r="GI124" s="48">
        <f t="shared" si="464"/>
        <v>0</v>
      </c>
      <c r="GJ124" s="47">
        <f t="shared" si="465"/>
        <v>0</v>
      </c>
      <c r="GK124" s="47">
        <f t="shared" si="466"/>
        <v>0</v>
      </c>
      <c r="GL124" s="46">
        <f t="shared" si="467"/>
        <v>0</v>
      </c>
      <c r="GM124" s="47">
        <f t="shared" si="468"/>
        <v>0</v>
      </c>
      <c r="GN124" s="47">
        <f t="shared" si="469"/>
        <v>0</v>
      </c>
      <c r="GO124" s="47">
        <f t="shared" si="470"/>
        <v>0</v>
      </c>
      <c r="GP124" s="47">
        <f t="shared" si="471"/>
        <v>0</v>
      </c>
      <c r="GQ124" s="47">
        <f t="shared" si="472"/>
        <v>0</v>
      </c>
      <c r="GR124" s="47">
        <f t="shared" si="473"/>
        <v>0</v>
      </c>
      <c r="GS124" s="47">
        <f t="shared" si="474"/>
        <v>0</v>
      </c>
      <c r="GT124" s="47">
        <f t="shared" si="475"/>
        <v>0</v>
      </c>
      <c r="GU124" s="47">
        <f t="shared" si="476"/>
        <v>0</v>
      </c>
      <c r="GV124" s="47">
        <f t="shared" si="477"/>
        <v>0</v>
      </c>
      <c r="GW124" s="47">
        <f t="shared" si="478"/>
        <v>0</v>
      </c>
      <c r="GX124" s="47">
        <f t="shared" si="479"/>
        <v>0</v>
      </c>
      <c r="GY124" s="47">
        <f t="shared" si="480"/>
        <v>0</v>
      </c>
      <c r="GZ124" s="47">
        <f t="shared" si="481"/>
        <v>0</v>
      </c>
      <c r="HA124" s="47">
        <f t="shared" si="482"/>
        <v>0</v>
      </c>
      <c r="HB124" s="47">
        <f t="shared" si="483"/>
        <v>0</v>
      </c>
      <c r="HC124" s="47">
        <f t="shared" si="484"/>
        <v>0</v>
      </c>
      <c r="HD124" s="47">
        <f t="shared" si="485"/>
        <v>0</v>
      </c>
      <c r="HE124" s="48">
        <f t="shared" si="486"/>
        <v>0</v>
      </c>
      <c r="HF124" s="47">
        <f t="shared" si="487"/>
        <v>0</v>
      </c>
      <c r="HG124" s="47">
        <f t="shared" si="488"/>
        <v>0</v>
      </c>
      <c r="HH124" s="46">
        <f t="shared" si="489"/>
        <v>0</v>
      </c>
      <c r="HI124" s="47">
        <f t="shared" si="490"/>
        <v>0</v>
      </c>
      <c r="HJ124" s="47">
        <f t="shared" si="491"/>
        <v>0</v>
      </c>
      <c r="HK124" s="47">
        <f t="shared" si="492"/>
        <v>0</v>
      </c>
      <c r="HL124" s="47">
        <f t="shared" si="493"/>
        <v>0</v>
      </c>
      <c r="HM124" s="47">
        <f t="shared" si="494"/>
        <v>0</v>
      </c>
      <c r="HN124" s="47">
        <f t="shared" si="495"/>
        <v>0</v>
      </c>
      <c r="HO124" s="47">
        <f t="shared" si="496"/>
        <v>0</v>
      </c>
      <c r="HP124" s="47">
        <f t="shared" si="497"/>
        <v>0</v>
      </c>
      <c r="HQ124" s="47">
        <f t="shared" si="498"/>
        <v>0</v>
      </c>
      <c r="HR124" s="47">
        <f t="shared" si="499"/>
        <v>0</v>
      </c>
      <c r="HS124" s="47">
        <f t="shared" si="500"/>
        <v>0</v>
      </c>
      <c r="HT124" s="47">
        <f t="shared" si="501"/>
        <v>0</v>
      </c>
      <c r="HU124" s="47">
        <f t="shared" si="502"/>
        <v>0</v>
      </c>
      <c r="HV124" s="47">
        <f t="shared" si="503"/>
        <v>0</v>
      </c>
      <c r="HW124" s="47">
        <f t="shared" si="504"/>
        <v>0</v>
      </c>
      <c r="HX124" s="47">
        <f t="shared" si="505"/>
        <v>0</v>
      </c>
      <c r="HY124" s="47">
        <f t="shared" si="506"/>
        <v>0</v>
      </c>
      <c r="HZ124" s="47">
        <f t="shared" si="507"/>
        <v>0</v>
      </c>
      <c r="IA124" s="48">
        <f t="shared" si="508"/>
        <v>0</v>
      </c>
      <c r="IB124" s="47">
        <f t="shared" si="509"/>
        <v>0</v>
      </c>
      <c r="IC124" s="47">
        <f t="shared" si="510"/>
        <v>0</v>
      </c>
      <c r="ID124" s="46">
        <f t="shared" si="511"/>
        <v>0</v>
      </c>
      <c r="IE124" s="47">
        <f t="shared" si="512"/>
        <v>0</v>
      </c>
      <c r="IF124" s="47">
        <f t="shared" si="513"/>
        <v>0</v>
      </c>
      <c r="IG124" s="47">
        <f t="shared" si="514"/>
        <v>0</v>
      </c>
      <c r="IH124" s="47">
        <f t="shared" si="515"/>
        <v>0</v>
      </c>
      <c r="II124" s="47">
        <f t="shared" si="516"/>
        <v>0</v>
      </c>
      <c r="IJ124" s="47">
        <f t="shared" si="517"/>
        <v>0</v>
      </c>
      <c r="IK124" s="47">
        <f t="shared" si="518"/>
        <v>0</v>
      </c>
      <c r="IL124" s="47">
        <f t="shared" si="519"/>
        <v>0</v>
      </c>
      <c r="IM124" s="47">
        <f t="shared" si="520"/>
        <v>0</v>
      </c>
      <c r="IN124" s="47">
        <f t="shared" si="521"/>
        <v>0</v>
      </c>
      <c r="IO124" s="47">
        <f t="shared" si="522"/>
        <v>0</v>
      </c>
      <c r="IP124" s="47">
        <f t="shared" si="523"/>
        <v>0</v>
      </c>
      <c r="IQ124" s="47">
        <f t="shared" si="524"/>
        <v>0</v>
      </c>
      <c r="IR124" s="47">
        <f t="shared" si="525"/>
        <v>0</v>
      </c>
      <c r="IS124" s="47">
        <f t="shared" si="526"/>
        <v>0</v>
      </c>
      <c r="IT124" s="47">
        <f t="shared" si="527"/>
        <v>0</v>
      </c>
      <c r="IU124" s="47">
        <f t="shared" si="528"/>
        <v>0</v>
      </c>
      <c r="IV124" s="47">
        <f t="shared" si="529"/>
        <v>0</v>
      </c>
      <c r="IW124" s="48">
        <f t="shared" si="530"/>
        <v>0</v>
      </c>
      <c r="IX124" s="47">
        <f t="shared" si="531"/>
        <v>0</v>
      </c>
      <c r="IY124" s="47">
        <f t="shared" si="532"/>
        <v>0</v>
      </c>
      <c r="IZ124" s="46">
        <f t="shared" si="533"/>
        <v>0</v>
      </c>
      <c r="JA124" s="47">
        <f t="shared" si="534"/>
        <v>0</v>
      </c>
      <c r="JB124" s="47">
        <f t="shared" si="535"/>
        <v>0</v>
      </c>
      <c r="JC124" s="47">
        <f t="shared" si="536"/>
        <v>0</v>
      </c>
      <c r="JD124" s="47">
        <f t="shared" si="537"/>
        <v>0</v>
      </c>
      <c r="JE124" s="47">
        <f t="shared" si="538"/>
        <v>0</v>
      </c>
      <c r="JF124" s="47">
        <f t="shared" si="539"/>
        <v>0</v>
      </c>
      <c r="JG124" s="47">
        <f t="shared" si="540"/>
        <v>0</v>
      </c>
      <c r="JH124" s="47">
        <f t="shared" si="541"/>
        <v>0</v>
      </c>
      <c r="JI124" s="47">
        <f t="shared" si="542"/>
        <v>0</v>
      </c>
      <c r="JJ124" s="47">
        <f t="shared" si="543"/>
        <v>0</v>
      </c>
      <c r="JK124" s="47">
        <f t="shared" si="544"/>
        <v>0</v>
      </c>
      <c r="JL124" s="47">
        <f t="shared" si="545"/>
        <v>0</v>
      </c>
      <c r="JM124" s="47">
        <f t="shared" si="546"/>
        <v>0</v>
      </c>
      <c r="JN124" s="47">
        <f t="shared" si="547"/>
        <v>0</v>
      </c>
      <c r="JO124" s="47">
        <f t="shared" si="548"/>
        <v>0</v>
      </c>
      <c r="JP124" s="47">
        <f t="shared" si="549"/>
        <v>0</v>
      </c>
      <c r="JQ124" s="47">
        <f t="shared" si="550"/>
        <v>0</v>
      </c>
      <c r="JR124" s="47">
        <f t="shared" si="551"/>
        <v>0</v>
      </c>
      <c r="JS124" s="48">
        <f t="shared" si="552"/>
        <v>0</v>
      </c>
      <c r="JT124" s="46">
        <f t="shared" si="553"/>
        <v>0</v>
      </c>
      <c r="JU124" s="48">
        <f t="shared" si="554"/>
        <v>0</v>
      </c>
    </row>
    <row r="125" spans="1:281" x14ac:dyDescent="0.25">
      <c r="A125" s="152"/>
      <c r="B125" s="386"/>
      <c r="C125" s="377"/>
      <c r="D125" s="378"/>
      <c r="E125" s="378"/>
      <c r="F125" s="378"/>
      <c r="G125" s="379"/>
      <c r="H125" s="397"/>
      <c r="I125" s="397"/>
      <c r="J125" s="97"/>
      <c r="K125" s="122">
        <f t="shared" si="284"/>
        <v>0</v>
      </c>
      <c r="L125" s="313">
        <f t="shared" si="285"/>
        <v>0</v>
      </c>
      <c r="M125" s="46">
        <f t="shared" si="286"/>
        <v>0</v>
      </c>
      <c r="N125" s="90">
        <f t="shared" si="347"/>
        <v>0</v>
      </c>
      <c r="O125" s="90">
        <f t="shared" si="348"/>
        <v>0</v>
      </c>
      <c r="P125" s="90">
        <f t="shared" si="349"/>
        <v>0</v>
      </c>
      <c r="Q125" s="90">
        <f t="shared" si="350"/>
        <v>0</v>
      </c>
      <c r="R125" s="408">
        <f t="shared" si="287"/>
        <v>1</v>
      </c>
      <c r="S125" s="46">
        <f t="shared" si="288"/>
        <v>0</v>
      </c>
      <c r="T125" s="47">
        <f t="shared" si="289"/>
        <v>0</v>
      </c>
      <c r="U125" s="47">
        <f t="shared" si="290"/>
        <v>0</v>
      </c>
      <c r="V125" s="47">
        <f t="shared" si="291"/>
        <v>0</v>
      </c>
      <c r="W125" s="47">
        <f t="shared" si="292"/>
        <v>0</v>
      </c>
      <c r="X125" s="47">
        <f t="shared" si="293"/>
        <v>0</v>
      </c>
      <c r="Y125" s="47">
        <f t="shared" si="294"/>
        <v>0</v>
      </c>
      <c r="Z125" s="47">
        <f t="shared" si="295"/>
        <v>0</v>
      </c>
      <c r="AA125" s="47">
        <f t="shared" si="296"/>
        <v>0</v>
      </c>
      <c r="AB125" s="47">
        <f t="shared" si="297"/>
        <v>0</v>
      </c>
      <c r="AC125" s="47">
        <f t="shared" si="298"/>
        <v>0</v>
      </c>
      <c r="AD125" s="47">
        <f t="shared" si="299"/>
        <v>0</v>
      </c>
      <c r="AE125" s="47">
        <f t="shared" si="300"/>
        <v>0</v>
      </c>
      <c r="AF125" s="47">
        <f t="shared" si="301"/>
        <v>0</v>
      </c>
      <c r="AG125" s="47">
        <f t="shared" si="302"/>
        <v>0</v>
      </c>
      <c r="AH125" s="47">
        <f t="shared" si="303"/>
        <v>0</v>
      </c>
      <c r="AI125" s="47">
        <f t="shared" si="304"/>
        <v>0</v>
      </c>
      <c r="AJ125" s="47">
        <f t="shared" si="305"/>
        <v>0</v>
      </c>
      <c r="AK125" s="47">
        <f t="shared" si="306"/>
        <v>0</v>
      </c>
      <c r="AL125" s="48">
        <f t="shared" si="307"/>
        <v>0</v>
      </c>
      <c r="AM125" s="47">
        <f t="shared" si="351"/>
        <v>0</v>
      </c>
      <c r="AN125" s="47">
        <f t="shared" si="352"/>
        <v>0</v>
      </c>
      <c r="AO125" s="46">
        <f t="shared" si="308"/>
        <v>0</v>
      </c>
      <c r="AP125" s="47">
        <f t="shared" si="309"/>
        <v>0</v>
      </c>
      <c r="AQ125" s="47">
        <f t="shared" si="310"/>
        <v>0</v>
      </c>
      <c r="AR125" s="47">
        <f t="shared" si="311"/>
        <v>0</v>
      </c>
      <c r="AS125" s="47">
        <f t="shared" si="312"/>
        <v>0</v>
      </c>
      <c r="AT125" s="47">
        <f t="shared" si="313"/>
        <v>0</v>
      </c>
      <c r="AU125" s="47">
        <f t="shared" si="314"/>
        <v>0</v>
      </c>
      <c r="AV125" s="47">
        <f t="shared" si="315"/>
        <v>0</v>
      </c>
      <c r="AW125" s="47">
        <f t="shared" si="316"/>
        <v>0</v>
      </c>
      <c r="AX125" s="47">
        <f t="shared" si="317"/>
        <v>0</v>
      </c>
      <c r="AY125" s="47">
        <f t="shared" si="318"/>
        <v>0</v>
      </c>
      <c r="AZ125" s="47">
        <f t="shared" si="319"/>
        <v>0</v>
      </c>
      <c r="BA125" s="47">
        <f t="shared" si="320"/>
        <v>0</v>
      </c>
      <c r="BB125" s="47">
        <f t="shared" si="321"/>
        <v>0</v>
      </c>
      <c r="BC125" s="47">
        <f t="shared" si="322"/>
        <v>0</v>
      </c>
      <c r="BD125" s="47">
        <f t="shared" si="323"/>
        <v>0</v>
      </c>
      <c r="BE125" s="47">
        <f t="shared" si="324"/>
        <v>0</v>
      </c>
      <c r="BF125" s="47">
        <f t="shared" si="325"/>
        <v>0</v>
      </c>
      <c r="BG125" s="48">
        <f t="shared" si="326"/>
        <v>0</v>
      </c>
      <c r="BH125" s="47">
        <f t="shared" si="353"/>
        <v>0</v>
      </c>
      <c r="BI125" s="47">
        <f t="shared" si="354"/>
        <v>0</v>
      </c>
      <c r="BJ125" s="46">
        <f t="shared" si="327"/>
        <v>0</v>
      </c>
      <c r="BK125" s="47">
        <f t="shared" si="328"/>
        <v>0</v>
      </c>
      <c r="BL125" s="47">
        <f t="shared" si="329"/>
        <v>0</v>
      </c>
      <c r="BM125" s="47">
        <f t="shared" si="330"/>
        <v>0</v>
      </c>
      <c r="BN125" s="47">
        <f t="shared" si="331"/>
        <v>0</v>
      </c>
      <c r="BO125" s="47">
        <f t="shared" si="332"/>
        <v>0</v>
      </c>
      <c r="BP125" s="47">
        <f t="shared" si="333"/>
        <v>0</v>
      </c>
      <c r="BQ125" s="47">
        <f t="shared" si="334"/>
        <v>0</v>
      </c>
      <c r="BR125" s="47">
        <f t="shared" si="335"/>
        <v>0</v>
      </c>
      <c r="BS125" s="47">
        <f t="shared" si="336"/>
        <v>0</v>
      </c>
      <c r="BT125" s="47">
        <f t="shared" si="337"/>
        <v>0</v>
      </c>
      <c r="BU125" s="47">
        <f t="shared" si="338"/>
        <v>0</v>
      </c>
      <c r="BV125" s="47">
        <f t="shared" si="339"/>
        <v>0</v>
      </c>
      <c r="BW125" s="47">
        <f t="shared" si="340"/>
        <v>0</v>
      </c>
      <c r="BX125" s="47">
        <f t="shared" si="341"/>
        <v>0</v>
      </c>
      <c r="BY125" s="47">
        <f t="shared" si="342"/>
        <v>0</v>
      </c>
      <c r="BZ125" s="47">
        <f t="shared" si="343"/>
        <v>0</v>
      </c>
      <c r="CA125" s="47">
        <f t="shared" si="344"/>
        <v>0</v>
      </c>
      <c r="CB125" s="47">
        <f t="shared" si="345"/>
        <v>0</v>
      </c>
      <c r="CC125" s="48">
        <f t="shared" si="346"/>
        <v>0</v>
      </c>
      <c r="CD125" s="47">
        <f t="shared" si="355"/>
        <v>0</v>
      </c>
      <c r="CE125" s="47">
        <f t="shared" si="356"/>
        <v>0</v>
      </c>
      <c r="CF125" s="46">
        <f t="shared" si="357"/>
        <v>0</v>
      </c>
      <c r="CG125" s="47">
        <f t="shared" si="358"/>
        <v>0</v>
      </c>
      <c r="CH125" s="47">
        <f t="shared" si="359"/>
        <v>0</v>
      </c>
      <c r="CI125" s="47">
        <f t="shared" si="360"/>
        <v>0</v>
      </c>
      <c r="CJ125" s="47">
        <f t="shared" si="361"/>
        <v>0</v>
      </c>
      <c r="CK125" s="47">
        <f t="shared" si="362"/>
        <v>0</v>
      </c>
      <c r="CL125" s="47">
        <f t="shared" si="363"/>
        <v>0</v>
      </c>
      <c r="CM125" s="47">
        <f t="shared" si="364"/>
        <v>0</v>
      </c>
      <c r="CN125" s="47">
        <f t="shared" si="365"/>
        <v>0</v>
      </c>
      <c r="CO125" s="47">
        <f t="shared" si="366"/>
        <v>0</v>
      </c>
      <c r="CP125" s="47">
        <f t="shared" si="367"/>
        <v>0</v>
      </c>
      <c r="CQ125" s="47">
        <f t="shared" si="368"/>
        <v>0</v>
      </c>
      <c r="CR125" s="47">
        <f t="shared" si="369"/>
        <v>0</v>
      </c>
      <c r="CS125" s="47">
        <f t="shared" si="370"/>
        <v>0</v>
      </c>
      <c r="CT125" s="47">
        <f t="shared" si="371"/>
        <v>0</v>
      </c>
      <c r="CU125" s="47">
        <f t="shared" si="372"/>
        <v>0</v>
      </c>
      <c r="CV125" s="47">
        <f t="shared" si="373"/>
        <v>0</v>
      </c>
      <c r="CW125" s="47">
        <f t="shared" si="374"/>
        <v>0</v>
      </c>
      <c r="CX125" s="47">
        <f t="shared" si="375"/>
        <v>0</v>
      </c>
      <c r="CY125" s="48">
        <f t="shared" si="376"/>
        <v>0</v>
      </c>
      <c r="CZ125" s="47">
        <f t="shared" si="377"/>
        <v>0</v>
      </c>
      <c r="DA125" s="47">
        <f t="shared" si="378"/>
        <v>0</v>
      </c>
      <c r="DB125" s="46">
        <f t="shared" si="379"/>
        <v>0</v>
      </c>
      <c r="DC125" s="47">
        <f t="shared" si="380"/>
        <v>0</v>
      </c>
      <c r="DD125" s="47">
        <f t="shared" si="381"/>
        <v>0</v>
      </c>
      <c r="DE125" s="47">
        <f t="shared" si="382"/>
        <v>0</v>
      </c>
      <c r="DF125" s="47">
        <f t="shared" si="383"/>
        <v>0</v>
      </c>
      <c r="DG125" s="47">
        <f t="shared" si="384"/>
        <v>0</v>
      </c>
      <c r="DH125" s="47">
        <f t="shared" si="385"/>
        <v>0</v>
      </c>
      <c r="DI125" s="47">
        <f t="shared" si="386"/>
        <v>0</v>
      </c>
      <c r="DJ125" s="47">
        <f t="shared" si="387"/>
        <v>0</v>
      </c>
      <c r="DK125" s="47">
        <f t="shared" si="388"/>
        <v>0</v>
      </c>
      <c r="DL125" s="47">
        <f t="shared" si="389"/>
        <v>0</v>
      </c>
      <c r="DM125" s="47">
        <f t="shared" si="390"/>
        <v>0</v>
      </c>
      <c r="DN125" s="47">
        <f t="shared" si="391"/>
        <v>0</v>
      </c>
      <c r="DO125" s="47">
        <f t="shared" si="392"/>
        <v>0</v>
      </c>
      <c r="DP125" s="47">
        <f t="shared" si="393"/>
        <v>0</v>
      </c>
      <c r="DQ125" s="47">
        <f t="shared" si="394"/>
        <v>0</v>
      </c>
      <c r="DR125" s="47">
        <f t="shared" si="395"/>
        <v>0</v>
      </c>
      <c r="DS125" s="47">
        <f t="shared" si="396"/>
        <v>0</v>
      </c>
      <c r="DT125" s="47">
        <f t="shared" si="397"/>
        <v>0</v>
      </c>
      <c r="DU125" s="48">
        <f t="shared" si="398"/>
        <v>0</v>
      </c>
      <c r="DV125" s="47">
        <f t="shared" si="399"/>
        <v>0</v>
      </c>
      <c r="DW125" s="47">
        <f t="shared" si="400"/>
        <v>0</v>
      </c>
      <c r="DX125" s="46">
        <f t="shared" si="401"/>
        <v>0</v>
      </c>
      <c r="DY125" s="47">
        <f t="shared" si="402"/>
        <v>0</v>
      </c>
      <c r="DZ125" s="47">
        <f t="shared" si="403"/>
        <v>0</v>
      </c>
      <c r="EA125" s="47">
        <f t="shared" si="404"/>
        <v>0</v>
      </c>
      <c r="EB125" s="47">
        <f t="shared" si="405"/>
        <v>0</v>
      </c>
      <c r="EC125" s="47">
        <f t="shared" si="406"/>
        <v>0</v>
      </c>
      <c r="ED125" s="47">
        <f t="shared" si="407"/>
        <v>0</v>
      </c>
      <c r="EE125" s="47">
        <f t="shared" si="408"/>
        <v>0</v>
      </c>
      <c r="EF125" s="47">
        <f t="shared" si="409"/>
        <v>0</v>
      </c>
      <c r="EG125" s="47">
        <f t="shared" si="410"/>
        <v>0</v>
      </c>
      <c r="EH125" s="47">
        <f t="shared" si="411"/>
        <v>0</v>
      </c>
      <c r="EI125" s="47">
        <f t="shared" si="412"/>
        <v>0</v>
      </c>
      <c r="EJ125" s="47">
        <f t="shared" si="413"/>
        <v>0</v>
      </c>
      <c r="EK125" s="47">
        <f t="shared" si="414"/>
        <v>0</v>
      </c>
      <c r="EL125" s="47">
        <f t="shared" si="415"/>
        <v>0</v>
      </c>
      <c r="EM125" s="47">
        <f t="shared" si="416"/>
        <v>0</v>
      </c>
      <c r="EN125" s="47">
        <f t="shared" si="417"/>
        <v>0</v>
      </c>
      <c r="EO125" s="47">
        <f t="shared" si="418"/>
        <v>0</v>
      </c>
      <c r="EP125" s="47">
        <f t="shared" si="419"/>
        <v>0</v>
      </c>
      <c r="EQ125" s="48">
        <f t="shared" si="420"/>
        <v>0</v>
      </c>
      <c r="ER125" s="47">
        <f t="shared" si="421"/>
        <v>0</v>
      </c>
      <c r="ES125" s="47">
        <f t="shared" si="422"/>
        <v>0</v>
      </c>
      <c r="ET125" s="46">
        <f t="shared" si="423"/>
        <v>0</v>
      </c>
      <c r="EU125" s="47">
        <f t="shared" si="424"/>
        <v>0</v>
      </c>
      <c r="EV125" s="47">
        <f t="shared" si="425"/>
        <v>0</v>
      </c>
      <c r="EW125" s="47">
        <f t="shared" si="426"/>
        <v>0</v>
      </c>
      <c r="EX125" s="47">
        <f t="shared" si="427"/>
        <v>0</v>
      </c>
      <c r="EY125" s="47">
        <f t="shared" si="428"/>
        <v>0</v>
      </c>
      <c r="EZ125" s="47">
        <f t="shared" si="429"/>
        <v>0</v>
      </c>
      <c r="FA125" s="47">
        <f t="shared" si="430"/>
        <v>0</v>
      </c>
      <c r="FB125" s="47">
        <f t="shared" si="431"/>
        <v>0</v>
      </c>
      <c r="FC125" s="47">
        <f t="shared" si="432"/>
        <v>0</v>
      </c>
      <c r="FD125" s="47">
        <f t="shared" si="433"/>
        <v>0</v>
      </c>
      <c r="FE125" s="47">
        <f t="shared" si="434"/>
        <v>0</v>
      </c>
      <c r="FF125" s="47">
        <f t="shared" si="435"/>
        <v>0</v>
      </c>
      <c r="FG125" s="47">
        <f t="shared" si="436"/>
        <v>0</v>
      </c>
      <c r="FH125" s="47">
        <f t="shared" si="437"/>
        <v>0</v>
      </c>
      <c r="FI125" s="47">
        <f t="shared" si="438"/>
        <v>0</v>
      </c>
      <c r="FJ125" s="47">
        <f t="shared" si="439"/>
        <v>0</v>
      </c>
      <c r="FK125" s="47">
        <f t="shared" si="440"/>
        <v>0</v>
      </c>
      <c r="FL125" s="47">
        <f t="shared" si="441"/>
        <v>0</v>
      </c>
      <c r="FM125" s="48">
        <f t="shared" si="442"/>
        <v>0</v>
      </c>
      <c r="FN125" s="47">
        <f t="shared" si="443"/>
        <v>0</v>
      </c>
      <c r="FO125" s="47">
        <f t="shared" si="444"/>
        <v>0</v>
      </c>
      <c r="FP125" s="46">
        <f t="shared" si="445"/>
        <v>0</v>
      </c>
      <c r="FQ125" s="47">
        <f t="shared" si="446"/>
        <v>0</v>
      </c>
      <c r="FR125" s="47">
        <f t="shared" si="447"/>
        <v>0</v>
      </c>
      <c r="FS125" s="47">
        <f t="shared" si="448"/>
        <v>0</v>
      </c>
      <c r="FT125" s="47">
        <f t="shared" si="449"/>
        <v>0</v>
      </c>
      <c r="FU125" s="47">
        <f t="shared" si="450"/>
        <v>0</v>
      </c>
      <c r="FV125" s="47">
        <f t="shared" si="451"/>
        <v>0</v>
      </c>
      <c r="FW125" s="47">
        <f t="shared" si="452"/>
        <v>0</v>
      </c>
      <c r="FX125" s="47">
        <f t="shared" si="453"/>
        <v>0</v>
      </c>
      <c r="FY125" s="47">
        <f t="shared" si="454"/>
        <v>0</v>
      </c>
      <c r="FZ125" s="47">
        <f t="shared" si="455"/>
        <v>0</v>
      </c>
      <c r="GA125" s="47">
        <f t="shared" si="456"/>
        <v>0</v>
      </c>
      <c r="GB125" s="47">
        <f t="shared" si="457"/>
        <v>0</v>
      </c>
      <c r="GC125" s="47">
        <f t="shared" si="458"/>
        <v>0</v>
      </c>
      <c r="GD125" s="47">
        <f t="shared" si="459"/>
        <v>0</v>
      </c>
      <c r="GE125" s="47">
        <f t="shared" si="460"/>
        <v>0</v>
      </c>
      <c r="GF125" s="47">
        <f t="shared" si="461"/>
        <v>0</v>
      </c>
      <c r="GG125" s="47">
        <f t="shared" si="462"/>
        <v>0</v>
      </c>
      <c r="GH125" s="47">
        <f t="shared" si="463"/>
        <v>0</v>
      </c>
      <c r="GI125" s="48">
        <f t="shared" si="464"/>
        <v>0</v>
      </c>
      <c r="GJ125" s="47">
        <f t="shared" si="465"/>
        <v>0</v>
      </c>
      <c r="GK125" s="47">
        <f t="shared" si="466"/>
        <v>0</v>
      </c>
      <c r="GL125" s="46">
        <f t="shared" si="467"/>
        <v>0</v>
      </c>
      <c r="GM125" s="47">
        <f t="shared" si="468"/>
        <v>0</v>
      </c>
      <c r="GN125" s="47">
        <f t="shared" si="469"/>
        <v>0</v>
      </c>
      <c r="GO125" s="47">
        <f t="shared" si="470"/>
        <v>0</v>
      </c>
      <c r="GP125" s="47">
        <f t="shared" si="471"/>
        <v>0</v>
      </c>
      <c r="GQ125" s="47">
        <f t="shared" si="472"/>
        <v>0</v>
      </c>
      <c r="GR125" s="47">
        <f t="shared" si="473"/>
        <v>0</v>
      </c>
      <c r="GS125" s="47">
        <f t="shared" si="474"/>
        <v>0</v>
      </c>
      <c r="GT125" s="47">
        <f t="shared" si="475"/>
        <v>0</v>
      </c>
      <c r="GU125" s="47">
        <f t="shared" si="476"/>
        <v>0</v>
      </c>
      <c r="GV125" s="47">
        <f t="shared" si="477"/>
        <v>0</v>
      </c>
      <c r="GW125" s="47">
        <f t="shared" si="478"/>
        <v>0</v>
      </c>
      <c r="GX125" s="47">
        <f t="shared" si="479"/>
        <v>0</v>
      </c>
      <c r="GY125" s="47">
        <f t="shared" si="480"/>
        <v>0</v>
      </c>
      <c r="GZ125" s="47">
        <f t="shared" si="481"/>
        <v>0</v>
      </c>
      <c r="HA125" s="47">
        <f t="shared" si="482"/>
        <v>0</v>
      </c>
      <c r="HB125" s="47">
        <f t="shared" si="483"/>
        <v>0</v>
      </c>
      <c r="HC125" s="47">
        <f t="shared" si="484"/>
        <v>0</v>
      </c>
      <c r="HD125" s="47">
        <f t="shared" si="485"/>
        <v>0</v>
      </c>
      <c r="HE125" s="48">
        <f t="shared" si="486"/>
        <v>0</v>
      </c>
      <c r="HF125" s="47">
        <f t="shared" si="487"/>
        <v>0</v>
      </c>
      <c r="HG125" s="47">
        <f t="shared" si="488"/>
        <v>0</v>
      </c>
      <c r="HH125" s="46">
        <f t="shared" si="489"/>
        <v>0</v>
      </c>
      <c r="HI125" s="47">
        <f t="shared" si="490"/>
        <v>0</v>
      </c>
      <c r="HJ125" s="47">
        <f t="shared" si="491"/>
        <v>0</v>
      </c>
      <c r="HK125" s="47">
        <f t="shared" si="492"/>
        <v>0</v>
      </c>
      <c r="HL125" s="47">
        <f t="shared" si="493"/>
        <v>0</v>
      </c>
      <c r="HM125" s="47">
        <f t="shared" si="494"/>
        <v>0</v>
      </c>
      <c r="HN125" s="47">
        <f t="shared" si="495"/>
        <v>0</v>
      </c>
      <c r="HO125" s="47">
        <f t="shared" si="496"/>
        <v>0</v>
      </c>
      <c r="HP125" s="47">
        <f t="shared" si="497"/>
        <v>0</v>
      </c>
      <c r="HQ125" s="47">
        <f t="shared" si="498"/>
        <v>0</v>
      </c>
      <c r="HR125" s="47">
        <f t="shared" si="499"/>
        <v>0</v>
      </c>
      <c r="HS125" s="47">
        <f t="shared" si="500"/>
        <v>0</v>
      </c>
      <c r="HT125" s="47">
        <f t="shared" si="501"/>
        <v>0</v>
      </c>
      <c r="HU125" s="47">
        <f t="shared" si="502"/>
        <v>0</v>
      </c>
      <c r="HV125" s="47">
        <f t="shared" si="503"/>
        <v>0</v>
      </c>
      <c r="HW125" s="47">
        <f t="shared" si="504"/>
        <v>0</v>
      </c>
      <c r="HX125" s="47">
        <f t="shared" si="505"/>
        <v>0</v>
      </c>
      <c r="HY125" s="47">
        <f t="shared" si="506"/>
        <v>0</v>
      </c>
      <c r="HZ125" s="47">
        <f t="shared" si="507"/>
        <v>0</v>
      </c>
      <c r="IA125" s="48">
        <f t="shared" si="508"/>
        <v>0</v>
      </c>
      <c r="IB125" s="47">
        <f t="shared" si="509"/>
        <v>0</v>
      </c>
      <c r="IC125" s="47">
        <f t="shared" si="510"/>
        <v>0</v>
      </c>
      <c r="ID125" s="46">
        <f t="shared" si="511"/>
        <v>0</v>
      </c>
      <c r="IE125" s="47">
        <f t="shared" si="512"/>
        <v>0</v>
      </c>
      <c r="IF125" s="47">
        <f t="shared" si="513"/>
        <v>0</v>
      </c>
      <c r="IG125" s="47">
        <f t="shared" si="514"/>
        <v>0</v>
      </c>
      <c r="IH125" s="47">
        <f t="shared" si="515"/>
        <v>0</v>
      </c>
      <c r="II125" s="47">
        <f t="shared" si="516"/>
        <v>0</v>
      </c>
      <c r="IJ125" s="47">
        <f t="shared" si="517"/>
        <v>0</v>
      </c>
      <c r="IK125" s="47">
        <f t="shared" si="518"/>
        <v>0</v>
      </c>
      <c r="IL125" s="47">
        <f t="shared" si="519"/>
        <v>0</v>
      </c>
      <c r="IM125" s="47">
        <f t="shared" si="520"/>
        <v>0</v>
      </c>
      <c r="IN125" s="47">
        <f t="shared" si="521"/>
        <v>0</v>
      </c>
      <c r="IO125" s="47">
        <f t="shared" si="522"/>
        <v>0</v>
      </c>
      <c r="IP125" s="47">
        <f t="shared" si="523"/>
        <v>0</v>
      </c>
      <c r="IQ125" s="47">
        <f t="shared" si="524"/>
        <v>0</v>
      </c>
      <c r="IR125" s="47">
        <f t="shared" si="525"/>
        <v>0</v>
      </c>
      <c r="IS125" s="47">
        <f t="shared" si="526"/>
        <v>0</v>
      </c>
      <c r="IT125" s="47">
        <f t="shared" si="527"/>
        <v>0</v>
      </c>
      <c r="IU125" s="47">
        <f t="shared" si="528"/>
        <v>0</v>
      </c>
      <c r="IV125" s="47">
        <f t="shared" si="529"/>
        <v>0</v>
      </c>
      <c r="IW125" s="48">
        <f t="shared" si="530"/>
        <v>0</v>
      </c>
      <c r="IX125" s="47">
        <f t="shared" si="531"/>
        <v>0</v>
      </c>
      <c r="IY125" s="47">
        <f t="shared" si="532"/>
        <v>0</v>
      </c>
      <c r="IZ125" s="46">
        <f t="shared" si="533"/>
        <v>0</v>
      </c>
      <c r="JA125" s="47">
        <f t="shared" si="534"/>
        <v>0</v>
      </c>
      <c r="JB125" s="47">
        <f t="shared" si="535"/>
        <v>0</v>
      </c>
      <c r="JC125" s="47">
        <f t="shared" si="536"/>
        <v>0</v>
      </c>
      <c r="JD125" s="47">
        <f t="shared" si="537"/>
        <v>0</v>
      </c>
      <c r="JE125" s="47">
        <f t="shared" si="538"/>
        <v>0</v>
      </c>
      <c r="JF125" s="47">
        <f t="shared" si="539"/>
        <v>0</v>
      </c>
      <c r="JG125" s="47">
        <f t="shared" si="540"/>
        <v>0</v>
      </c>
      <c r="JH125" s="47">
        <f t="shared" si="541"/>
        <v>0</v>
      </c>
      <c r="JI125" s="47">
        <f t="shared" si="542"/>
        <v>0</v>
      </c>
      <c r="JJ125" s="47">
        <f t="shared" si="543"/>
        <v>0</v>
      </c>
      <c r="JK125" s="47">
        <f t="shared" si="544"/>
        <v>0</v>
      </c>
      <c r="JL125" s="47">
        <f t="shared" si="545"/>
        <v>0</v>
      </c>
      <c r="JM125" s="47">
        <f t="shared" si="546"/>
        <v>0</v>
      </c>
      <c r="JN125" s="47">
        <f t="shared" si="547"/>
        <v>0</v>
      </c>
      <c r="JO125" s="47">
        <f t="shared" si="548"/>
        <v>0</v>
      </c>
      <c r="JP125" s="47">
        <f t="shared" si="549"/>
        <v>0</v>
      </c>
      <c r="JQ125" s="47">
        <f t="shared" si="550"/>
        <v>0</v>
      </c>
      <c r="JR125" s="47">
        <f t="shared" si="551"/>
        <v>0</v>
      </c>
      <c r="JS125" s="48">
        <f t="shared" si="552"/>
        <v>0</v>
      </c>
      <c r="JT125" s="46">
        <f t="shared" si="553"/>
        <v>0</v>
      </c>
      <c r="JU125" s="48">
        <f t="shared" si="554"/>
        <v>0</v>
      </c>
    </row>
    <row r="126" spans="1:281" x14ac:dyDescent="0.25">
      <c r="A126" s="152"/>
      <c r="B126" s="386"/>
      <c r="C126" s="377"/>
      <c r="D126" s="378"/>
      <c r="E126" s="378"/>
      <c r="F126" s="378"/>
      <c r="G126" s="379"/>
      <c r="H126" s="397"/>
      <c r="I126" s="397"/>
      <c r="J126" s="97"/>
      <c r="K126" s="122">
        <f t="shared" si="284"/>
        <v>0</v>
      </c>
      <c r="L126" s="313">
        <f t="shared" si="285"/>
        <v>0</v>
      </c>
      <c r="M126" s="46">
        <f t="shared" si="286"/>
        <v>0</v>
      </c>
      <c r="N126" s="90">
        <f t="shared" si="347"/>
        <v>0</v>
      </c>
      <c r="O126" s="90">
        <f t="shared" si="348"/>
        <v>0</v>
      </c>
      <c r="P126" s="90">
        <f t="shared" si="349"/>
        <v>0</v>
      </c>
      <c r="Q126" s="90">
        <f t="shared" si="350"/>
        <v>0</v>
      </c>
      <c r="R126" s="408">
        <f t="shared" si="287"/>
        <v>1</v>
      </c>
      <c r="S126" s="46">
        <f t="shared" si="288"/>
        <v>0</v>
      </c>
      <c r="T126" s="47">
        <f t="shared" si="289"/>
        <v>0</v>
      </c>
      <c r="U126" s="47">
        <f t="shared" si="290"/>
        <v>0</v>
      </c>
      <c r="V126" s="47">
        <f t="shared" si="291"/>
        <v>0</v>
      </c>
      <c r="W126" s="47">
        <f t="shared" si="292"/>
        <v>0</v>
      </c>
      <c r="X126" s="47">
        <f t="shared" si="293"/>
        <v>0</v>
      </c>
      <c r="Y126" s="47">
        <f t="shared" si="294"/>
        <v>0</v>
      </c>
      <c r="Z126" s="47">
        <f t="shared" si="295"/>
        <v>0</v>
      </c>
      <c r="AA126" s="47">
        <f t="shared" si="296"/>
        <v>0</v>
      </c>
      <c r="AB126" s="47">
        <f t="shared" si="297"/>
        <v>0</v>
      </c>
      <c r="AC126" s="47">
        <f t="shared" si="298"/>
        <v>0</v>
      </c>
      <c r="AD126" s="47">
        <f t="shared" si="299"/>
        <v>0</v>
      </c>
      <c r="AE126" s="47">
        <f t="shared" si="300"/>
        <v>0</v>
      </c>
      <c r="AF126" s="47">
        <f t="shared" si="301"/>
        <v>0</v>
      </c>
      <c r="AG126" s="47">
        <f t="shared" si="302"/>
        <v>0</v>
      </c>
      <c r="AH126" s="47">
        <f t="shared" si="303"/>
        <v>0</v>
      </c>
      <c r="AI126" s="47">
        <f t="shared" si="304"/>
        <v>0</v>
      </c>
      <c r="AJ126" s="47">
        <f t="shared" si="305"/>
        <v>0</v>
      </c>
      <c r="AK126" s="47">
        <f t="shared" si="306"/>
        <v>0</v>
      </c>
      <c r="AL126" s="48">
        <f t="shared" si="307"/>
        <v>0</v>
      </c>
      <c r="AM126" s="47">
        <f t="shared" si="351"/>
        <v>0</v>
      </c>
      <c r="AN126" s="47">
        <f t="shared" si="352"/>
        <v>0</v>
      </c>
      <c r="AO126" s="46">
        <f t="shared" si="308"/>
        <v>0</v>
      </c>
      <c r="AP126" s="47">
        <f t="shared" si="309"/>
        <v>0</v>
      </c>
      <c r="AQ126" s="47">
        <f t="shared" si="310"/>
        <v>0</v>
      </c>
      <c r="AR126" s="47">
        <f t="shared" si="311"/>
        <v>0</v>
      </c>
      <c r="AS126" s="47">
        <f t="shared" si="312"/>
        <v>0</v>
      </c>
      <c r="AT126" s="47">
        <f t="shared" si="313"/>
        <v>0</v>
      </c>
      <c r="AU126" s="47">
        <f t="shared" si="314"/>
        <v>0</v>
      </c>
      <c r="AV126" s="47">
        <f t="shared" si="315"/>
        <v>0</v>
      </c>
      <c r="AW126" s="47">
        <f t="shared" si="316"/>
        <v>0</v>
      </c>
      <c r="AX126" s="47">
        <f t="shared" si="317"/>
        <v>0</v>
      </c>
      <c r="AY126" s="47">
        <f t="shared" si="318"/>
        <v>0</v>
      </c>
      <c r="AZ126" s="47">
        <f t="shared" si="319"/>
        <v>0</v>
      </c>
      <c r="BA126" s="47">
        <f t="shared" si="320"/>
        <v>0</v>
      </c>
      <c r="BB126" s="47">
        <f t="shared" si="321"/>
        <v>0</v>
      </c>
      <c r="BC126" s="47">
        <f t="shared" si="322"/>
        <v>0</v>
      </c>
      <c r="BD126" s="47">
        <f t="shared" si="323"/>
        <v>0</v>
      </c>
      <c r="BE126" s="47">
        <f t="shared" si="324"/>
        <v>0</v>
      </c>
      <c r="BF126" s="47">
        <f t="shared" si="325"/>
        <v>0</v>
      </c>
      <c r="BG126" s="48">
        <f t="shared" si="326"/>
        <v>0</v>
      </c>
      <c r="BH126" s="47">
        <f t="shared" si="353"/>
        <v>0</v>
      </c>
      <c r="BI126" s="47">
        <f t="shared" si="354"/>
        <v>0</v>
      </c>
      <c r="BJ126" s="46">
        <f t="shared" si="327"/>
        <v>0</v>
      </c>
      <c r="BK126" s="47">
        <f t="shared" si="328"/>
        <v>0</v>
      </c>
      <c r="BL126" s="47">
        <f t="shared" si="329"/>
        <v>0</v>
      </c>
      <c r="BM126" s="47">
        <f t="shared" si="330"/>
        <v>0</v>
      </c>
      <c r="BN126" s="47">
        <f t="shared" si="331"/>
        <v>0</v>
      </c>
      <c r="BO126" s="47">
        <f t="shared" si="332"/>
        <v>0</v>
      </c>
      <c r="BP126" s="47">
        <f t="shared" si="333"/>
        <v>0</v>
      </c>
      <c r="BQ126" s="47">
        <f t="shared" si="334"/>
        <v>0</v>
      </c>
      <c r="BR126" s="47">
        <f t="shared" si="335"/>
        <v>0</v>
      </c>
      <c r="BS126" s="47">
        <f t="shared" si="336"/>
        <v>0</v>
      </c>
      <c r="BT126" s="47">
        <f t="shared" si="337"/>
        <v>0</v>
      </c>
      <c r="BU126" s="47">
        <f t="shared" si="338"/>
        <v>0</v>
      </c>
      <c r="BV126" s="47">
        <f t="shared" si="339"/>
        <v>0</v>
      </c>
      <c r="BW126" s="47">
        <f t="shared" si="340"/>
        <v>0</v>
      </c>
      <c r="BX126" s="47">
        <f t="shared" si="341"/>
        <v>0</v>
      </c>
      <c r="BY126" s="47">
        <f t="shared" si="342"/>
        <v>0</v>
      </c>
      <c r="BZ126" s="47">
        <f t="shared" si="343"/>
        <v>0</v>
      </c>
      <c r="CA126" s="47">
        <f t="shared" si="344"/>
        <v>0</v>
      </c>
      <c r="CB126" s="47">
        <f t="shared" si="345"/>
        <v>0</v>
      </c>
      <c r="CC126" s="48">
        <f t="shared" si="346"/>
        <v>0</v>
      </c>
      <c r="CD126" s="47">
        <f t="shared" si="355"/>
        <v>0</v>
      </c>
      <c r="CE126" s="47">
        <f t="shared" si="356"/>
        <v>0</v>
      </c>
      <c r="CF126" s="46">
        <f t="shared" si="357"/>
        <v>0</v>
      </c>
      <c r="CG126" s="47">
        <f t="shared" si="358"/>
        <v>0</v>
      </c>
      <c r="CH126" s="47">
        <f t="shared" si="359"/>
        <v>0</v>
      </c>
      <c r="CI126" s="47">
        <f t="shared" si="360"/>
        <v>0</v>
      </c>
      <c r="CJ126" s="47">
        <f t="shared" si="361"/>
        <v>0</v>
      </c>
      <c r="CK126" s="47">
        <f t="shared" si="362"/>
        <v>0</v>
      </c>
      <c r="CL126" s="47">
        <f t="shared" si="363"/>
        <v>0</v>
      </c>
      <c r="CM126" s="47">
        <f t="shared" si="364"/>
        <v>0</v>
      </c>
      <c r="CN126" s="47">
        <f t="shared" si="365"/>
        <v>0</v>
      </c>
      <c r="CO126" s="47">
        <f t="shared" si="366"/>
        <v>0</v>
      </c>
      <c r="CP126" s="47">
        <f t="shared" si="367"/>
        <v>0</v>
      </c>
      <c r="CQ126" s="47">
        <f t="shared" si="368"/>
        <v>0</v>
      </c>
      <c r="CR126" s="47">
        <f t="shared" si="369"/>
        <v>0</v>
      </c>
      <c r="CS126" s="47">
        <f t="shared" si="370"/>
        <v>0</v>
      </c>
      <c r="CT126" s="47">
        <f t="shared" si="371"/>
        <v>0</v>
      </c>
      <c r="CU126" s="47">
        <f t="shared" si="372"/>
        <v>0</v>
      </c>
      <c r="CV126" s="47">
        <f t="shared" si="373"/>
        <v>0</v>
      </c>
      <c r="CW126" s="47">
        <f t="shared" si="374"/>
        <v>0</v>
      </c>
      <c r="CX126" s="47">
        <f t="shared" si="375"/>
        <v>0</v>
      </c>
      <c r="CY126" s="48">
        <f t="shared" si="376"/>
        <v>0</v>
      </c>
      <c r="CZ126" s="47">
        <f t="shared" si="377"/>
        <v>0</v>
      </c>
      <c r="DA126" s="47">
        <f t="shared" si="378"/>
        <v>0</v>
      </c>
      <c r="DB126" s="46">
        <f t="shared" si="379"/>
        <v>0</v>
      </c>
      <c r="DC126" s="47">
        <f t="shared" si="380"/>
        <v>0</v>
      </c>
      <c r="DD126" s="47">
        <f t="shared" si="381"/>
        <v>0</v>
      </c>
      <c r="DE126" s="47">
        <f t="shared" si="382"/>
        <v>0</v>
      </c>
      <c r="DF126" s="47">
        <f t="shared" si="383"/>
        <v>0</v>
      </c>
      <c r="DG126" s="47">
        <f t="shared" si="384"/>
        <v>0</v>
      </c>
      <c r="DH126" s="47">
        <f t="shared" si="385"/>
        <v>0</v>
      </c>
      <c r="DI126" s="47">
        <f t="shared" si="386"/>
        <v>0</v>
      </c>
      <c r="DJ126" s="47">
        <f t="shared" si="387"/>
        <v>0</v>
      </c>
      <c r="DK126" s="47">
        <f t="shared" si="388"/>
        <v>0</v>
      </c>
      <c r="DL126" s="47">
        <f t="shared" si="389"/>
        <v>0</v>
      </c>
      <c r="DM126" s="47">
        <f t="shared" si="390"/>
        <v>0</v>
      </c>
      <c r="DN126" s="47">
        <f t="shared" si="391"/>
        <v>0</v>
      </c>
      <c r="DO126" s="47">
        <f t="shared" si="392"/>
        <v>0</v>
      </c>
      <c r="DP126" s="47">
        <f t="shared" si="393"/>
        <v>0</v>
      </c>
      <c r="DQ126" s="47">
        <f t="shared" si="394"/>
        <v>0</v>
      </c>
      <c r="DR126" s="47">
        <f t="shared" si="395"/>
        <v>0</v>
      </c>
      <c r="DS126" s="47">
        <f t="shared" si="396"/>
        <v>0</v>
      </c>
      <c r="DT126" s="47">
        <f t="shared" si="397"/>
        <v>0</v>
      </c>
      <c r="DU126" s="48">
        <f t="shared" si="398"/>
        <v>0</v>
      </c>
      <c r="DV126" s="47">
        <f t="shared" si="399"/>
        <v>0</v>
      </c>
      <c r="DW126" s="47">
        <f t="shared" si="400"/>
        <v>0</v>
      </c>
      <c r="DX126" s="46">
        <f t="shared" si="401"/>
        <v>0</v>
      </c>
      <c r="DY126" s="47">
        <f t="shared" si="402"/>
        <v>0</v>
      </c>
      <c r="DZ126" s="47">
        <f t="shared" si="403"/>
        <v>0</v>
      </c>
      <c r="EA126" s="47">
        <f t="shared" si="404"/>
        <v>0</v>
      </c>
      <c r="EB126" s="47">
        <f t="shared" si="405"/>
        <v>0</v>
      </c>
      <c r="EC126" s="47">
        <f t="shared" si="406"/>
        <v>0</v>
      </c>
      <c r="ED126" s="47">
        <f t="shared" si="407"/>
        <v>0</v>
      </c>
      <c r="EE126" s="47">
        <f t="shared" si="408"/>
        <v>0</v>
      </c>
      <c r="EF126" s="47">
        <f t="shared" si="409"/>
        <v>0</v>
      </c>
      <c r="EG126" s="47">
        <f t="shared" si="410"/>
        <v>0</v>
      </c>
      <c r="EH126" s="47">
        <f t="shared" si="411"/>
        <v>0</v>
      </c>
      <c r="EI126" s="47">
        <f t="shared" si="412"/>
        <v>0</v>
      </c>
      <c r="EJ126" s="47">
        <f t="shared" si="413"/>
        <v>0</v>
      </c>
      <c r="EK126" s="47">
        <f t="shared" si="414"/>
        <v>0</v>
      </c>
      <c r="EL126" s="47">
        <f t="shared" si="415"/>
        <v>0</v>
      </c>
      <c r="EM126" s="47">
        <f t="shared" si="416"/>
        <v>0</v>
      </c>
      <c r="EN126" s="47">
        <f t="shared" si="417"/>
        <v>0</v>
      </c>
      <c r="EO126" s="47">
        <f t="shared" si="418"/>
        <v>0</v>
      </c>
      <c r="EP126" s="47">
        <f t="shared" si="419"/>
        <v>0</v>
      </c>
      <c r="EQ126" s="48">
        <f t="shared" si="420"/>
        <v>0</v>
      </c>
      <c r="ER126" s="47">
        <f t="shared" si="421"/>
        <v>0</v>
      </c>
      <c r="ES126" s="47">
        <f t="shared" si="422"/>
        <v>0</v>
      </c>
      <c r="ET126" s="46">
        <f t="shared" si="423"/>
        <v>0</v>
      </c>
      <c r="EU126" s="47">
        <f t="shared" si="424"/>
        <v>0</v>
      </c>
      <c r="EV126" s="47">
        <f t="shared" si="425"/>
        <v>0</v>
      </c>
      <c r="EW126" s="47">
        <f t="shared" si="426"/>
        <v>0</v>
      </c>
      <c r="EX126" s="47">
        <f t="shared" si="427"/>
        <v>0</v>
      </c>
      <c r="EY126" s="47">
        <f t="shared" si="428"/>
        <v>0</v>
      </c>
      <c r="EZ126" s="47">
        <f t="shared" si="429"/>
        <v>0</v>
      </c>
      <c r="FA126" s="47">
        <f t="shared" si="430"/>
        <v>0</v>
      </c>
      <c r="FB126" s="47">
        <f t="shared" si="431"/>
        <v>0</v>
      </c>
      <c r="FC126" s="47">
        <f t="shared" si="432"/>
        <v>0</v>
      </c>
      <c r="FD126" s="47">
        <f t="shared" si="433"/>
        <v>0</v>
      </c>
      <c r="FE126" s="47">
        <f t="shared" si="434"/>
        <v>0</v>
      </c>
      <c r="FF126" s="47">
        <f t="shared" si="435"/>
        <v>0</v>
      </c>
      <c r="FG126" s="47">
        <f t="shared" si="436"/>
        <v>0</v>
      </c>
      <c r="FH126" s="47">
        <f t="shared" si="437"/>
        <v>0</v>
      </c>
      <c r="FI126" s="47">
        <f t="shared" si="438"/>
        <v>0</v>
      </c>
      <c r="FJ126" s="47">
        <f t="shared" si="439"/>
        <v>0</v>
      </c>
      <c r="FK126" s="47">
        <f t="shared" si="440"/>
        <v>0</v>
      </c>
      <c r="FL126" s="47">
        <f t="shared" si="441"/>
        <v>0</v>
      </c>
      <c r="FM126" s="48">
        <f t="shared" si="442"/>
        <v>0</v>
      </c>
      <c r="FN126" s="47">
        <f t="shared" si="443"/>
        <v>0</v>
      </c>
      <c r="FO126" s="47">
        <f t="shared" si="444"/>
        <v>0</v>
      </c>
      <c r="FP126" s="46">
        <f t="shared" si="445"/>
        <v>0</v>
      </c>
      <c r="FQ126" s="47">
        <f t="shared" si="446"/>
        <v>0</v>
      </c>
      <c r="FR126" s="47">
        <f t="shared" si="447"/>
        <v>0</v>
      </c>
      <c r="FS126" s="47">
        <f t="shared" si="448"/>
        <v>0</v>
      </c>
      <c r="FT126" s="47">
        <f t="shared" si="449"/>
        <v>0</v>
      </c>
      <c r="FU126" s="47">
        <f t="shared" si="450"/>
        <v>0</v>
      </c>
      <c r="FV126" s="47">
        <f t="shared" si="451"/>
        <v>0</v>
      </c>
      <c r="FW126" s="47">
        <f t="shared" si="452"/>
        <v>0</v>
      </c>
      <c r="FX126" s="47">
        <f t="shared" si="453"/>
        <v>0</v>
      </c>
      <c r="FY126" s="47">
        <f t="shared" si="454"/>
        <v>0</v>
      </c>
      <c r="FZ126" s="47">
        <f t="shared" si="455"/>
        <v>0</v>
      </c>
      <c r="GA126" s="47">
        <f t="shared" si="456"/>
        <v>0</v>
      </c>
      <c r="GB126" s="47">
        <f t="shared" si="457"/>
        <v>0</v>
      </c>
      <c r="GC126" s="47">
        <f t="shared" si="458"/>
        <v>0</v>
      </c>
      <c r="GD126" s="47">
        <f t="shared" si="459"/>
        <v>0</v>
      </c>
      <c r="GE126" s="47">
        <f t="shared" si="460"/>
        <v>0</v>
      </c>
      <c r="GF126" s="47">
        <f t="shared" si="461"/>
        <v>0</v>
      </c>
      <c r="GG126" s="47">
        <f t="shared" si="462"/>
        <v>0</v>
      </c>
      <c r="GH126" s="47">
        <f t="shared" si="463"/>
        <v>0</v>
      </c>
      <c r="GI126" s="48">
        <f t="shared" si="464"/>
        <v>0</v>
      </c>
      <c r="GJ126" s="47">
        <f t="shared" si="465"/>
        <v>0</v>
      </c>
      <c r="GK126" s="47">
        <f t="shared" si="466"/>
        <v>0</v>
      </c>
      <c r="GL126" s="46">
        <f t="shared" si="467"/>
        <v>0</v>
      </c>
      <c r="GM126" s="47">
        <f t="shared" si="468"/>
        <v>0</v>
      </c>
      <c r="GN126" s="47">
        <f t="shared" si="469"/>
        <v>0</v>
      </c>
      <c r="GO126" s="47">
        <f t="shared" si="470"/>
        <v>0</v>
      </c>
      <c r="GP126" s="47">
        <f t="shared" si="471"/>
        <v>0</v>
      </c>
      <c r="GQ126" s="47">
        <f t="shared" si="472"/>
        <v>0</v>
      </c>
      <c r="GR126" s="47">
        <f t="shared" si="473"/>
        <v>0</v>
      </c>
      <c r="GS126" s="47">
        <f t="shared" si="474"/>
        <v>0</v>
      </c>
      <c r="GT126" s="47">
        <f t="shared" si="475"/>
        <v>0</v>
      </c>
      <c r="GU126" s="47">
        <f t="shared" si="476"/>
        <v>0</v>
      </c>
      <c r="GV126" s="47">
        <f t="shared" si="477"/>
        <v>0</v>
      </c>
      <c r="GW126" s="47">
        <f t="shared" si="478"/>
        <v>0</v>
      </c>
      <c r="GX126" s="47">
        <f t="shared" si="479"/>
        <v>0</v>
      </c>
      <c r="GY126" s="47">
        <f t="shared" si="480"/>
        <v>0</v>
      </c>
      <c r="GZ126" s="47">
        <f t="shared" si="481"/>
        <v>0</v>
      </c>
      <c r="HA126" s="47">
        <f t="shared" si="482"/>
        <v>0</v>
      </c>
      <c r="HB126" s="47">
        <f t="shared" si="483"/>
        <v>0</v>
      </c>
      <c r="HC126" s="47">
        <f t="shared" si="484"/>
        <v>0</v>
      </c>
      <c r="HD126" s="47">
        <f t="shared" si="485"/>
        <v>0</v>
      </c>
      <c r="HE126" s="48">
        <f t="shared" si="486"/>
        <v>0</v>
      </c>
      <c r="HF126" s="47">
        <f t="shared" si="487"/>
        <v>0</v>
      </c>
      <c r="HG126" s="47">
        <f t="shared" si="488"/>
        <v>0</v>
      </c>
      <c r="HH126" s="46">
        <f t="shared" si="489"/>
        <v>0</v>
      </c>
      <c r="HI126" s="47">
        <f t="shared" si="490"/>
        <v>0</v>
      </c>
      <c r="HJ126" s="47">
        <f t="shared" si="491"/>
        <v>0</v>
      </c>
      <c r="HK126" s="47">
        <f t="shared" si="492"/>
        <v>0</v>
      </c>
      <c r="HL126" s="47">
        <f t="shared" si="493"/>
        <v>0</v>
      </c>
      <c r="HM126" s="47">
        <f t="shared" si="494"/>
        <v>0</v>
      </c>
      <c r="HN126" s="47">
        <f t="shared" si="495"/>
        <v>0</v>
      </c>
      <c r="HO126" s="47">
        <f t="shared" si="496"/>
        <v>0</v>
      </c>
      <c r="HP126" s="47">
        <f t="shared" si="497"/>
        <v>0</v>
      </c>
      <c r="HQ126" s="47">
        <f t="shared" si="498"/>
        <v>0</v>
      </c>
      <c r="HR126" s="47">
        <f t="shared" si="499"/>
        <v>0</v>
      </c>
      <c r="HS126" s="47">
        <f t="shared" si="500"/>
        <v>0</v>
      </c>
      <c r="HT126" s="47">
        <f t="shared" si="501"/>
        <v>0</v>
      </c>
      <c r="HU126" s="47">
        <f t="shared" si="502"/>
        <v>0</v>
      </c>
      <c r="HV126" s="47">
        <f t="shared" si="503"/>
        <v>0</v>
      </c>
      <c r="HW126" s="47">
        <f t="shared" si="504"/>
        <v>0</v>
      </c>
      <c r="HX126" s="47">
        <f t="shared" si="505"/>
        <v>0</v>
      </c>
      <c r="HY126" s="47">
        <f t="shared" si="506"/>
        <v>0</v>
      </c>
      <c r="HZ126" s="47">
        <f t="shared" si="507"/>
        <v>0</v>
      </c>
      <c r="IA126" s="48">
        <f t="shared" si="508"/>
        <v>0</v>
      </c>
      <c r="IB126" s="47">
        <f t="shared" si="509"/>
        <v>0</v>
      </c>
      <c r="IC126" s="47">
        <f t="shared" si="510"/>
        <v>0</v>
      </c>
      <c r="ID126" s="46">
        <f t="shared" si="511"/>
        <v>0</v>
      </c>
      <c r="IE126" s="47">
        <f t="shared" si="512"/>
        <v>0</v>
      </c>
      <c r="IF126" s="47">
        <f t="shared" si="513"/>
        <v>0</v>
      </c>
      <c r="IG126" s="47">
        <f t="shared" si="514"/>
        <v>0</v>
      </c>
      <c r="IH126" s="47">
        <f t="shared" si="515"/>
        <v>0</v>
      </c>
      <c r="II126" s="47">
        <f t="shared" si="516"/>
        <v>0</v>
      </c>
      <c r="IJ126" s="47">
        <f t="shared" si="517"/>
        <v>0</v>
      </c>
      <c r="IK126" s="47">
        <f t="shared" si="518"/>
        <v>0</v>
      </c>
      <c r="IL126" s="47">
        <f t="shared" si="519"/>
        <v>0</v>
      </c>
      <c r="IM126" s="47">
        <f t="shared" si="520"/>
        <v>0</v>
      </c>
      <c r="IN126" s="47">
        <f t="shared" si="521"/>
        <v>0</v>
      </c>
      <c r="IO126" s="47">
        <f t="shared" si="522"/>
        <v>0</v>
      </c>
      <c r="IP126" s="47">
        <f t="shared" si="523"/>
        <v>0</v>
      </c>
      <c r="IQ126" s="47">
        <f t="shared" si="524"/>
        <v>0</v>
      </c>
      <c r="IR126" s="47">
        <f t="shared" si="525"/>
        <v>0</v>
      </c>
      <c r="IS126" s="47">
        <f t="shared" si="526"/>
        <v>0</v>
      </c>
      <c r="IT126" s="47">
        <f t="shared" si="527"/>
        <v>0</v>
      </c>
      <c r="IU126" s="47">
        <f t="shared" si="528"/>
        <v>0</v>
      </c>
      <c r="IV126" s="47">
        <f t="shared" si="529"/>
        <v>0</v>
      </c>
      <c r="IW126" s="48">
        <f t="shared" si="530"/>
        <v>0</v>
      </c>
      <c r="IX126" s="47">
        <f t="shared" si="531"/>
        <v>0</v>
      </c>
      <c r="IY126" s="47">
        <f t="shared" si="532"/>
        <v>0</v>
      </c>
      <c r="IZ126" s="46">
        <f t="shared" si="533"/>
        <v>0</v>
      </c>
      <c r="JA126" s="47">
        <f t="shared" si="534"/>
        <v>0</v>
      </c>
      <c r="JB126" s="47">
        <f t="shared" si="535"/>
        <v>0</v>
      </c>
      <c r="JC126" s="47">
        <f t="shared" si="536"/>
        <v>0</v>
      </c>
      <c r="JD126" s="47">
        <f t="shared" si="537"/>
        <v>0</v>
      </c>
      <c r="JE126" s="47">
        <f t="shared" si="538"/>
        <v>0</v>
      </c>
      <c r="JF126" s="47">
        <f t="shared" si="539"/>
        <v>0</v>
      </c>
      <c r="JG126" s="47">
        <f t="shared" si="540"/>
        <v>0</v>
      </c>
      <c r="JH126" s="47">
        <f t="shared" si="541"/>
        <v>0</v>
      </c>
      <c r="JI126" s="47">
        <f t="shared" si="542"/>
        <v>0</v>
      </c>
      <c r="JJ126" s="47">
        <f t="shared" si="543"/>
        <v>0</v>
      </c>
      <c r="JK126" s="47">
        <f t="shared" si="544"/>
        <v>0</v>
      </c>
      <c r="JL126" s="47">
        <f t="shared" si="545"/>
        <v>0</v>
      </c>
      <c r="JM126" s="47">
        <f t="shared" si="546"/>
        <v>0</v>
      </c>
      <c r="JN126" s="47">
        <f t="shared" si="547"/>
        <v>0</v>
      </c>
      <c r="JO126" s="47">
        <f t="shared" si="548"/>
        <v>0</v>
      </c>
      <c r="JP126" s="47">
        <f t="shared" si="549"/>
        <v>0</v>
      </c>
      <c r="JQ126" s="47">
        <f t="shared" si="550"/>
        <v>0</v>
      </c>
      <c r="JR126" s="47">
        <f t="shared" si="551"/>
        <v>0</v>
      </c>
      <c r="JS126" s="48">
        <f t="shared" si="552"/>
        <v>0</v>
      </c>
      <c r="JT126" s="46">
        <f t="shared" si="553"/>
        <v>0</v>
      </c>
      <c r="JU126" s="48">
        <f t="shared" si="554"/>
        <v>0</v>
      </c>
    </row>
    <row r="127" spans="1:281" x14ac:dyDescent="0.25">
      <c r="A127" s="152"/>
      <c r="B127" s="386"/>
      <c r="C127" s="377"/>
      <c r="D127" s="378"/>
      <c r="E127" s="378"/>
      <c r="F127" s="378"/>
      <c r="G127" s="379"/>
      <c r="H127" s="397"/>
      <c r="I127" s="397"/>
      <c r="J127" s="97"/>
      <c r="K127" s="122">
        <f t="shared" si="284"/>
        <v>0</v>
      </c>
      <c r="L127" s="313">
        <f t="shared" si="285"/>
        <v>0</v>
      </c>
      <c r="M127" s="46">
        <f t="shared" si="286"/>
        <v>0</v>
      </c>
      <c r="N127" s="90">
        <f t="shared" si="347"/>
        <v>0</v>
      </c>
      <c r="O127" s="90">
        <f t="shared" si="348"/>
        <v>0</v>
      </c>
      <c r="P127" s="90">
        <f t="shared" si="349"/>
        <v>0</v>
      </c>
      <c r="Q127" s="90">
        <f t="shared" si="350"/>
        <v>0</v>
      </c>
      <c r="R127" s="408">
        <f t="shared" si="287"/>
        <v>1</v>
      </c>
      <c r="S127" s="46">
        <f t="shared" si="288"/>
        <v>0</v>
      </c>
      <c r="T127" s="47">
        <f t="shared" si="289"/>
        <v>0</v>
      </c>
      <c r="U127" s="47">
        <f t="shared" si="290"/>
        <v>0</v>
      </c>
      <c r="V127" s="47">
        <f t="shared" si="291"/>
        <v>0</v>
      </c>
      <c r="W127" s="47">
        <f t="shared" si="292"/>
        <v>0</v>
      </c>
      <c r="X127" s="47">
        <f t="shared" si="293"/>
        <v>0</v>
      </c>
      <c r="Y127" s="47">
        <f t="shared" si="294"/>
        <v>0</v>
      </c>
      <c r="Z127" s="47">
        <f t="shared" si="295"/>
        <v>0</v>
      </c>
      <c r="AA127" s="47">
        <f t="shared" si="296"/>
        <v>0</v>
      </c>
      <c r="AB127" s="47">
        <f t="shared" si="297"/>
        <v>0</v>
      </c>
      <c r="AC127" s="47">
        <f t="shared" si="298"/>
        <v>0</v>
      </c>
      <c r="AD127" s="47">
        <f t="shared" si="299"/>
        <v>0</v>
      </c>
      <c r="AE127" s="47">
        <f t="shared" si="300"/>
        <v>0</v>
      </c>
      <c r="AF127" s="47">
        <f t="shared" si="301"/>
        <v>0</v>
      </c>
      <c r="AG127" s="47">
        <f t="shared" si="302"/>
        <v>0</v>
      </c>
      <c r="AH127" s="47">
        <f t="shared" si="303"/>
        <v>0</v>
      </c>
      <c r="AI127" s="47">
        <f t="shared" si="304"/>
        <v>0</v>
      </c>
      <c r="AJ127" s="47">
        <f t="shared" si="305"/>
        <v>0</v>
      </c>
      <c r="AK127" s="47">
        <f t="shared" si="306"/>
        <v>0</v>
      </c>
      <c r="AL127" s="48">
        <f t="shared" si="307"/>
        <v>0</v>
      </c>
      <c r="AM127" s="47">
        <f t="shared" si="351"/>
        <v>0</v>
      </c>
      <c r="AN127" s="47">
        <f t="shared" si="352"/>
        <v>0</v>
      </c>
      <c r="AO127" s="46">
        <f t="shared" si="308"/>
        <v>0</v>
      </c>
      <c r="AP127" s="47">
        <f t="shared" si="309"/>
        <v>0</v>
      </c>
      <c r="AQ127" s="47">
        <f t="shared" si="310"/>
        <v>0</v>
      </c>
      <c r="AR127" s="47">
        <f t="shared" si="311"/>
        <v>0</v>
      </c>
      <c r="AS127" s="47">
        <f t="shared" si="312"/>
        <v>0</v>
      </c>
      <c r="AT127" s="47">
        <f t="shared" si="313"/>
        <v>0</v>
      </c>
      <c r="AU127" s="47">
        <f t="shared" si="314"/>
        <v>0</v>
      </c>
      <c r="AV127" s="47">
        <f t="shared" si="315"/>
        <v>0</v>
      </c>
      <c r="AW127" s="47">
        <f t="shared" si="316"/>
        <v>0</v>
      </c>
      <c r="AX127" s="47">
        <f t="shared" si="317"/>
        <v>0</v>
      </c>
      <c r="AY127" s="47">
        <f t="shared" si="318"/>
        <v>0</v>
      </c>
      <c r="AZ127" s="47">
        <f t="shared" si="319"/>
        <v>0</v>
      </c>
      <c r="BA127" s="47">
        <f t="shared" si="320"/>
        <v>0</v>
      </c>
      <c r="BB127" s="47">
        <f t="shared" si="321"/>
        <v>0</v>
      </c>
      <c r="BC127" s="47">
        <f t="shared" si="322"/>
        <v>0</v>
      </c>
      <c r="BD127" s="47">
        <f t="shared" si="323"/>
        <v>0</v>
      </c>
      <c r="BE127" s="47">
        <f t="shared" si="324"/>
        <v>0</v>
      </c>
      <c r="BF127" s="47">
        <f t="shared" si="325"/>
        <v>0</v>
      </c>
      <c r="BG127" s="48">
        <f t="shared" si="326"/>
        <v>0</v>
      </c>
      <c r="BH127" s="47">
        <f t="shared" si="353"/>
        <v>0</v>
      </c>
      <c r="BI127" s="47">
        <f t="shared" si="354"/>
        <v>0</v>
      </c>
      <c r="BJ127" s="46">
        <f t="shared" si="327"/>
        <v>0</v>
      </c>
      <c r="BK127" s="47">
        <f t="shared" si="328"/>
        <v>0</v>
      </c>
      <c r="BL127" s="47">
        <f t="shared" si="329"/>
        <v>0</v>
      </c>
      <c r="BM127" s="47">
        <f t="shared" si="330"/>
        <v>0</v>
      </c>
      <c r="BN127" s="47">
        <f t="shared" si="331"/>
        <v>0</v>
      </c>
      <c r="BO127" s="47">
        <f t="shared" si="332"/>
        <v>0</v>
      </c>
      <c r="BP127" s="47">
        <f t="shared" si="333"/>
        <v>0</v>
      </c>
      <c r="BQ127" s="47">
        <f t="shared" si="334"/>
        <v>0</v>
      </c>
      <c r="BR127" s="47">
        <f t="shared" si="335"/>
        <v>0</v>
      </c>
      <c r="BS127" s="47">
        <f t="shared" si="336"/>
        <v>0</v>
      </c>
      <c r="BT127" s="47">
        <f t="shared" si="337"/>
        <v>0</v>
      </c>
      <c r="BU127" s="47">
        <f t="shared" si="338"/>
        <v>0</v>
      </c>
      <c r="BV127" s="47">
        <f t="shared" si="339"/>
        <v>0</v>
      </c>
      <c r="BW127" s="47">
        <f t="shared" si="340"/>
        <v>0</v>
      </c>
      <c r="BX127" s="47">
        <f t="shared" si="341"/>
        <v>0</v>
      </c>
      <c r="BY127" s="47">
        <f t="shared" si="342"/>
        <v>0</v>
      </c>
      <c r="BZ127" s="47">
        <f t="shared" si="343"/>
        <v>0</v>
      </c>
      <c r="CA127" s="47">
        <f t="shared" si="344"/>
        <v>0</v>
      </c>
      <c r="CB127" s="47">
        <f t="shared" si="345"/>
        <v>0</v>
      </c>
      <c r="CC127" s="48">
        <f t="shared" si="346"/>
        <v>0</v>
      </c>
      <c r="CD127" s="47">
        <f t="shared" si="355"/>
        <v>0</v>
      </c>
      <c r="CE127" s="47">
        <f t="shared" si="356"/>
        <v>0</v>
      </c>
      <c r="CF127" s="46">
        <f t="shared" si="357"/>
        <v>0</v>
      </c>
      <c r="CG127" s="47">
        <f t="shared" si="358"/>
        <v>0</v>
      </c>
      <c r="CH127" s="47">
        <f t="shared" si="359"/>
        <v>0</v>
      </c>
      <c r="CI127" s="47">
        <f t="shared" si="360"/>
        <v>0</v>
      </c>
      <c r="CJ127" s="47">
        <f t="shared" si="361"/>
        <v>0</v>
      </c>
      <c r="CK127" s="47">
        <f t="shared" si="362"/>
        <v>0</v>
      </c>
      <c r="CL127" s="47">
        <f t="shared" si="363"/>
        <v>0</v>
      </c>
      <c r="CM127" s="47">
        <f t="shared" si="364"/>
        <v>0</v>
      </c>
      <c r="CN127" s="47">
        <f t="shared" si="365"/>
        <v>0</v>
      </c>
      <c r="CO127" s="47">
        <f t="shared" si="366"/>
        <v>0</v>
      </c>
      <c r="CP127" s="47">
        <f t="shared" si="367"/>
        <v>0</v>
      </c>
      <c r="CQ127" s="47">
        <f t="shared" si="368"/>
        <v>0</v>
      </c>
      <c r="CR127" s="47">
        <f t="shared" si="369"/>
        <v>0</v>
      </c>
      <c r="CS127" s="47">
        <f t="shared" si="370"/>
        <v>0</v>
      </c>
      <c r="CT127" s="47">
        <f t="shared" si="371"/>
        <v>0</v>
      </c>
      <c r="CU127" s="47">
        <f t="shared" si="372"/>
        <v>0</v>
      </c>
      <c r="CV127" s="47">
        <f t="shared" si="373"/>
        <v>0</v>
      </c>
      <c r="CW127" s="47">
        <f t="shared" si="374"/>
        <v>0</v>
      </c>
      <c r="CX127" s="47">
        <f t="shared" si="375"/>
        <v>0</v>
      </c>
      <c r="CY127" s="48">
        <f t="shared" si="376"/>
        <v>0</v>
      </c>
      <c r="CZ127" s="47">
        <f t="shared" si="377"/>
        <v>0</v>
      </c>
      <c r="DA127" s="47">
        <f t="shared" si="378"/>
        <v>0</v>
      </c>
      <c r="DB127" s="46">
        <f t="shared" si="379"/>
        <v>0</v>
      </c>
      <c r="DC127" s="47">
        <f t="shared" si="380"/>
        <v>0</v>
      </c>
      <c r="DD127" s="47">
        <f t="shared" si="381"/>
        <v>0</v>
      </c>
      <c r="DE127" s="47">
        <f t="shared" si="382"/>
        <v>0</v>
      </c>
      <c r="DF127" s="47">
        <f t="shared" si="383"/>
        <v>0</v>
      </c>
      <c r="DG127" s="47">
        <f t="shared" si="384"/>
        <v>0</v>
      </c>
      <c r="DH127" s="47">
        <f t="shared" si="385"/>
        <v>0</v>
      </c>
      <c r="DI127" s="47">
        <f t="shared" si="386"/>
        <v>0</v>
      </c>
      <c r="DJ127" s="47">
        <f t="shared" si="387"/>
        <v>0</v>
      </c>
      <c r="DK127" s="47">
        <f t="shared" si="388"/>
        <v>0</v>
      </c>
      <c r="DL127" s="47">
        <f t="shared" si="389"/>
        <v>0</v>
      </c>
      <c r="DM127" s="47">
        <f t="shared" si="390"/>
        <v>0</v>
      </c>
      <c r="DN127" s="47">
        <f t="shared" si="391"/>
        <v>0</v>
      </c>
      <c r="DO127" s="47">
        <f t="shared" si="392"/>
        <v>0</v>
      </c>
      <c r="DP127" s="47">
        <f t="shared" si="393"/>
        <v>0</v>
      </c>
      <c r="DQ127" s="47">
        <f t="shared" si="394"/>
        <v>0</v>
      </c>
      <c r="DR127" s="47">
        <f t="shared" si="395"/>
        <v>0</v>
      </c>
      <c r="DS127" s="47">
        <f t="shared" si="396"/>
        <v>0</v>
      </c>
      <c r="DT127" s="47">
        <f t="shared" si="397"/>
        <v>0</v>
      </c>
      <c r="DU127" s="48">
        <f t="shared" si="398"/>
        <v>0</v>
      </c>
      <c r="DV127" s="47">
        <f t="shared" si="399"/>
        <v>0</v>
      </c>
      <c r="DW127" s="47">
        <f t="shared" si="400"/>
        <v>0</v>
      </c>
      <c r="DX127" s="46">
        <f t="shared" si="401"/>
        <v>0</v>
      </c>
      <c r="DY127" s="47">
        <f t="shared" si="402"/>
        <v>0</v>
      </c>
      <c r="DZ127" s="47">
        <f t="shared" si="403"/>
        <v>0</v>
      </c>
      <c r="EA127" s="47">
        <f t="shared" si="404"/>
        <v>0</v>
      </c>
      <c r="EB127" s="47">
        <f t="shared" si="405"/>
        <v>0</v>
      </c>
      <c r="EC127" s="47">
        <f t="shared" si="406"/>
        <v>0</v>
      </c>
      <c r="ED127" s="47">
        <f t="shared" si="407"/>
        <v>0</v>
      </c>
      <c r="EE127" s="47">
        <f t="shared" si="408"/>
        <v>0</v>
      </c>
      <c r="EF127" s="47">
        <f t="shared" si="409"/>
        <v>0</v>
      </c>
      <c r="EG127" s="47">
        <f t="shared" si="410"/>
        <v>0</v>
      </c>
      <c r="EH127" s="47">
        <f t="shared" si="411"/>
        <v>0</v>
      </c>
      <c r="EI127" s="47">
        <f t="shared" si="412"/>
        <v>0</v>
      </c>
      <c r="EJ127" s="47">
        <f t="shared" si="413"/>
        <v>0</v>
      </c>
      <c r="EK127" s="47">
        <f t="shared" si="414"/>
        <v>0</v>
      </c>
      <c r="EL127" s="47">
        <f t="shared" si="415"/>
        <v>0</v>
      </c>
      <c r="EM127" s="47">
        <f t="shared" si="416"/>
        <v>0</v>
      </c>
      <c r="EN127" s="47">
        <f t="shared" si="417"/>
        <v>0</v>
      </c>
      <c r="EO127" s="47">
        <f t="shared" si="418"/>
        <v>0</v>
      </c>
      <c r="EP127" s="47">
        <f t="shared" si="419"/>
        <v>0</v>
      </c>
      <c r="EQ127" s="48">
        <f t="shared" si="420"/>
        <v>0</v>
      </c>
      <c r="ER127" s="47">
        <f t="shared" si="421"/>
        <v>0</v>
      </c>
      <c r="ES127" s="47">
        <f t="shared" si="422"/>
        <v>0</v>
      </c>
      <c r="ET127" s="46">
        <f t="shared" si="423"/>
        <v>0</v>
      </c>
      <c r="EU127" s="47">
        <f t="shared" si="424"/>
        <v>0</v>
      </c>
      <c r="EV127" s="47">
        <f t="shared" si="425"/>
        <v>0</v>
      </c>
      <c r="EW127" s="47">
        <f t="shared" si="426"/>
        <v>0</v>
      </c>
      <c r="EX127" s="47">
        <f t="shared" si="427"/>
        <v>0</v>
      </c>
      <c r="EY127" s="47">
        <f t="shared" si="428"/>
        <v>0</v>
      </c>
      <c r="EZ127" s="47">
        <f t="shared" si="429"/>
        <v>0</v>
      </c>
      <c r="FA127" s="47">
        <f t="shared" si="430"/>
        <v>0</v>
      </c>
      <c r="FB127" s="47">
        <f t="shared" si="431"/>
        <v>0</v>
      </c>
      <c r="FC127" s="47">
        <f t="shared" si="432"/>
        <v>0</v>
      </c>
      <c r="FD127" s="47">
        <f t="shared" si="433"/>
        <v>0</v>
      </c>
      <c r="FE127" s="47">
        <f t="shared" si="434"/>
        <v>0</v>
      </c>
      <c r="FF127" s="47">
        <f t="shared" si="435"/>
        <v>0</v>
      </c>
      <c r="FG127" s="47">
        <f t="shared" si="436"/>
        <v>0</v>
      </c>
      <c r="FH127" s="47">
        <f t="shared" si="437"/>
        <v>0</v>
      </c>
      <c r="FI127" s="47">
        <f t="shared" si="438"/>
        <v>0</v>
      </c>
      <c r="FJ127" s="47">
        <f t="shared" si="439"/>
        <v>0</v>
      </c>
      <c r="FK127" s="47">
        <f t="shared" si="440"/>
        <v>0</v>
      </c>
      <c r="FL127" s="47">
        <f t="shared" si="441"/>
        <v>0</v>
      </c>
      <c r="FM127" s="48">
        <f t="shared" si="442"/>
        <v>0</v>
      </c>
      <c r="FN127" s="47">
        <f t="shared" si="443"/>
        <v>0</v>
      </c>
      <c r="FO127" s="47">
        <f t="shared" si="444"/>
        <v>0</v>
      </c>
      <c r="FP127" s="46">
        <f t="shared" si="445"/>
        <v>0</v>
      </c>
      <c r="FQ127" s="47">
        <f t="shared" si="446"/>
        <v>0</v>
      </c>
      <c r="FR127" s="47">
        <f t="shared" si="447"/>
        <v>0</v>
      </c>
      <c r="FS127" s="47">
        <f t="shared" si="448"/>
        <v>0</v>
      </c>
      <c r="FT127" s="47">
        <f t="shared" si="449"/>
        <v>0</v>
      </c>
      <c r="FU127" s="47">
        <f t="shared" si="450"/>
        <v>0</v>
      </c>
      <c r="FV127" s="47">
        <f t="shared" si="451"/>
        <v>0</v>
      </c>
      <c r="FW127" s="47">
        <f t="shared" si="452"/>
        <v>0</v>
      </c>
      <c r="FX127" s="47">
        <f t="shared" si="453"/>
        <v>0</v>
      </c>
      <c r="FY127" s="47">
        <f t="shared" si="454"/>
        <v>0</v>
      </c>
      <c r="FZ127" s="47">
        <f t="shared" si="455"/>
        <v>0</v>
      </c>
      <c r="GA127" s="47">
        <f t="shared" si="456"/>
        <v>0</v>
      </c>
      <c r="GB127" s="47">
        <f t="shared" si="457"/>
        <v>0</v>
      </c>
      <c r="GC127" s="47">
        <f t="shared" si="458"/>
        <v>0</v>
      </c>
      <c r="GD127" s="47">
        <f t="shared" si="459"/>
        <v>0</v>
      </c>
      <c r="GE127" s="47">
        <f t="shared" si="460"/>
        <v>0</v>
      </c>
      <c r="GF127" s="47">
        <f t="shared" si="461"/>
        <v>0</v>
      </c>
      <c r="GG127" s="47">
        <f t="shared" si="462"/>
        <v>0</v>
      </c>
      <c r="GH127" s="47">
        <f t="shared" si="463"/>
        <v>0</v>
      </c>
      <c r="GI127" s="48">
        <f t="shared" si="464"/>
        <v>0</v>
      </c>
      <c r="GJ127" s="47">
        <f t="shared" si="465"/>
        <v>0</v>
      </c>
      <c r="GK127" s="47">
        <f t="shared" si="466"/>
        <v>0</v>
      </c>
      <c r="GL127" s="46">
        <f t="shared" si="467"/>
        <v>0</v>
      </c>
      <c r="GM127" s="47">
        <f t="shared" si="468"/>
        <v>0</v>
      </c>
      <c r="GN127" s="47">
        <f t="shared" si="469"/>
        <v>0</v>
      </c>
      <c r="GO127" s="47">
        <f t="shared" si="470"/>
        <v>0</v>
      </c>
      <c r="GP127" s="47">
        <f t="shared" si="471"/>
        <v>0</v>
      </c>
      <c r="GQ127" s="47">
        <f t="shared" si="472"/>
        <v>0</v>
      </c>
      <c r="GR127" s="47">
        <f t="shared" si="473"/>
        <v>0</v>
      </c>
      <c r="GS127" s="47">
        <f t="shared" si="474"/>
        <v>0</v>
      </c>
      <c r="GT127" s="47">
        <f t="shared" si="475"/>
        <v>0</v>
      </c>
      <c r="GU127" s="47">
        <f t="shared" si="476"/>
        <v>0</v>
      </c>
      <c r="GV127" s="47">
        <f t="shared" si="477"/>
        <v>0</v>
      </c>
      <c r="GW127" s="47">
        <f t="shared" si="478"/>
        <v>0</v>
      </c>
      <c r="GX127" s="47">
        <f t="shared" si="479"/>
        <v>0</v>
      </c>
      <c r="GY127" s="47">
        <f t="shared" si="480"/>
        <v>0</v>
      </c>
      <c r="GZ127" s="47">
        <f t="shared" si="481"/>
        <v>0</v>
      </c>
      <c r="HA127" s="47">
        <f t="shared" si="482"/>
        <v>0</v>
      </c>
      <c r="HB127" s="47">
        <f t="shared" si="483"/>
        <v>0</v>
      </c>
      <c r="HC127" s="47">
        <f t="shared" si="484"/>
        <v>0</v>
      </c>
      <c r="HD127" s="47">
        <f t="shared" si="485"/>
        <v>0</v>
      </c>
      <c r="HE127" s="48">
        <f t="shared" si="486"/>
        <v>0</v>
      </c>
      <c r="HF127" s="47">
        <f t="shared" si="487"/>
        <v>0</v>
      </c>
      <c r="HG127" s="47">
        <f t="shared" si="488"/>
        <v>0</v>
      </c>
      <c r="HH127" s="46">
        <f t="shared" si="489"/>
        <v>0</v>
      </c>
      <c r="HI127" s="47">
        <f t="shared" si="490"/>
        <v>0</v>
      </c>
      <c r="HJ127" s="47">
        <f t="shared" si="491"/>
        <v>0</v>
      </c>
      <c r="HK127" s="47">
        <f t="shared" si="492"/>
        <v>0</v>
      </c>
      <c r="HL127" s="47">
        <f t="shared" si="493"/>
        <v>0</v>
      </c>
      <c r="HM127" s="47">
        <f t="shared" si="494"/>
        <v>0</v>
      </c>
      <c r="HN127" s="47">
        <f t="shared" si="495"/>
        <v>0</v>
      </c>
      <c r="HO127" s="47">
        <f t="shared" si="496"/>
        <v>0</v>
      </c>
      <c r="HP127" s="47">
        <f t="shared" si="497"/>
        <v>0</v>
      </c>
      <c r="HQ127" s="47">
        <f t="shared" si="498"/>
        <v>0</v>
      </c>
      <c r="HR127" s="47">
        <f t="shared" si="499"/>
        <v>0</v>
      </c>
      <c r="HS127" s="47">
        <f t="shared" si="500"/>
        <v>0</v>
      </c>
      <c r="HT127" s="47">
        <f t="shared" si="501"/>
        <v>0</v>
      </c>
      <c r="HU127" s="47">
        <f t="shared" si="502"/>
        <v>0</v>
      </c>
      <c r="HV127" s="47">
        <f t="shared" si="503"/>
        <v>0</v>
      </c>
      <c r="HW127" s="47">
        <f t="shared" si="504"/>
        <v>0</v>
      </c>
      <c r="HX127" s="47">
        <f t="shared" si="505"/>
        <v>0</v>
      </c>
      <c r="HY127" s="47">
        <f t="shared" si="506"/>
        <v>0</v>
      </c>
      <c r="HZ127" s="47">
        <f t="shared" si="507"/>
        <v>0</v>
      </c>
      <c r="IA127" s="48">
        <f t="shared" si="508"/>
        <v>0</v>
      </c>
      <c r="IB127" s="47">
        <f t="shared" si="509"/>
        <v>0</v>
      </c>
      <c r="IC127" s="47">
        <f t="shared" si="510"/>
        <v>0</v>
      </c>
      <c r="ID127" s="46">
        <f t="shared" si="511"/>
        <v>0</v>
      </c>
      <c r="IE127" s="47">
        <f t="shared" si="512"/>
        <v>0</v>
      </c>
      <c r="IF127" s="47">
        <f t="shared" si="513"/>
        <v>0</v>
      </c>
      <c r="IG127" s="47">
        <f t="shared" si="514"/>
        <v>0</v>
      </c>
      <c r="IH127" s="47">
        <f t="shared" si="515"/>
        <v>0</v>
      </c>
      <c r="II127" s="47">
        <f t="shared" si="516"/>
        <v>0</v>
      </c>
      <c r="IJ127" s="47">
        <f t="shared" si="517"/>
        <v>0</v>
      </c>
      <c r="IK127" s="47">
        <f t="shared" si="518"/>
        <v>0</v>
      </c>
      <c r="IL127" s="47">
        <f t="shared" si="519"/>
        <v>0</v>
      </c>
      <c r="IM127" s="47">
        <f t="shared" si="520"/>
        <v>0</v>
      </c>
      <c r="IN127" s="47">
        <f t="shared" si="521"/>
        <v>0</v>
      </c>
      <c r="IO127" s="47">
        <f t="shared" si="522"/>
        <v>0</v>
      </c>
      <c r="IP127" s="47">
        <f t="shared" si="523"/>
        <v>0</v>
      </c>
      <c r="IQ127" s="47">
        <f t="shared" si="524"/>
        <v>0</v>
      </c>
      <c r="IR127" s="47">
        <f t="shared" si="525"/>
        <v>0</v>
      </c>
      <c r="IS127" s="47">
        <f t="shared" si="526"/>
        <v>0</v>
      </c>
      <c r="IT127" s="47">
        <f t="shared" si="527"/>
        <v>0</v>
      </c>
      <c r="IU127" s="47">
        <f t="shared" si="528"/>
        <v>0</v>
      </c>
      <c r="IV127" s="47">
        <f t="shared" si="529"/>
        <v>0</v>
      </c>
      <c r="IW127" s="48">
        <f t="shared" si="530"/>
        <v>0</v>
      </c>
      <c r="IX127" s="47">
        <f t="shared" si="531"/>
        <v>0</v>
      </c>
      <c r="IY127" s="47">
        <f t="shared" si="532"/>
        <v>0</v>
      </c>
      <c r="IZ127" s="46">
        <f t="shared" si="533"/>
        <v>0</v>
      </c>
      <c r="JA127" s="47">
        <f t="shared" si="534"/>
        <v>0</v>
      </c>
      <c r="JB127" s="47">
        <f t="shared" si="535"/>
        <v>0</v>
      </c>
      <c r="JC127" s="47">
        <f t="shared" si="536"/>
        <v>0</v>
      </c>
      <c r="JD127" s="47">
        <f t="shared" si="537"/>
        <v>0</v>
      </c>
      <c r="JE127" s="47">
        <f t="shared" si="538"/>
        <v>0</v>
      </c>
      <c r="JF127" s="47">
        <f t="shared" si="539"/>
        <v>0</v>
      </c>
      <c r="JG127" s="47">
        <f t="shared" si="540"/>
        <v>0</v>
      </c>
      <c r="JH127" s="47">
        <f t="shared" si="541"/>
        <v>0</v>
      </c>
      <c r="JI127" s="47">
        <f t="shared" si="542"/>
        <v>0</v>
      </c>
      <c r="JJ127" s="47">
        <f t="shared" si="543"/>
        <v>0</v>
      </c>
      <c r="JK127" s="47">
        <f t="shared" si="544"/>
        <v>0</v>
      </c>
      <c r="JL127" s="47">
        <f t="shared" si="545"/>
        <v>0</v>
      </c>
      <c r="JM127" s="47">
        <f t="shared" si="546"/>
        <v>0</v>
      </c>
      <c r="JN127" s="47">
        <f t="shared" si="547"/>
        <v>0</v>
      </c>
      <c r="JO127" s="47">
        <f t="shared" si="548"/>
        <v>0</v>
      </c>
      <c r="JP127" s="47">
        <f t="shared" si="549"/>
        <v>0</v>
      </c>
      <c r="JQ127" s="47">
        <f t="shared" si="550"/>
        <v>0</v>
      </c>
      <c r="JR127" s="47">
        <f t="shared" si="551"/>
        <v>0</v>
      </c>
      <c r="JS127" s="48">
        <f t="shared" si="552"/>
        <v>0</v>
      </c>
      <c r="JT127" s="46">
        <f t="shared" si="553"/>
        <v>0</v>
      </c>
      <c r="JU127" s="48">
        <f t="shared" si="554"/>
        <v>0</v>
      </c>
    </row>
    <row r="128" spans="1:281" x14ac:dyDescent="0.25">
      <c r="A128" s="152"/>
      <c r="B128" s="386"/>
      <c r="C128" s="377"/>
      <c r="D128" s="378"/>
      <c r="E128" s="378"/>
      <c r="F128" s="378"/>
      <c r="G128" s="379"/>
      <c r="H128" s="397"/>
      <c r="I128" s="397"/>
      <c r="J128" s="97"/>
      <c r="K128" s="122">
        <f t="shared" si="284"/>
        <v>0</v>
      </c>
      <c r="L128" s="313">
        <f t="shared" si="285"/>
        <v>0</v>
      </c>
      <c r="M128" s="46">
        <f t="shared" si="286"/>
        <v>0</v>
      </c>
      <c r="N128" s="90">
        <f t="shared" si="347"/>
        <v>0</v>
      </c>
      <c r="O128" s="90">
        <f t="shared" si="348"/>
        <v>0</v>
      </c>
      <c r="P128" s="90">
        <f t="shared" si="349"/>
        <v>0</v>
      </c>
      <c r="Q128" s="90">
        <f t="shared" si="350"/>
        <v>0</v>
      </c>
      <c r="R128" s="408">
        <f t="shared" si="287"/>
        <v>1</v>
      </c>
      <c r="S128" s="46">
        <f t="shared" si="288"/>
        <v>0</v>
      </c>
      <c r="T128" s="47">
        <f t="shared" si="289"/>
        <v>0</v>
      </c>
      <c r="U128" s="47">
        <f t="shared" si="290"/>
        <v>0</v>
      </c>
      <c r="V128" s="47">
        <f t="shared" si="291"/>
        <v>0</v>
      </c>
      <c r="W128" s="47">
        <f t="shared" si="292"/>
        <v>0</v>
      </c>
      <c r="X128" s="47">
        <f t="shared" si="293"/>
        <v>0</v>
      </c>
      <c r="Y128" s="47">
        <f t="shared" si="294"/>
        <v>0</v>
      </c>
      <c r="Z128" s="47">
        <f t="shared" si="295"/>
        <v>0</v>
      </c>
      <c r="AA128" s="47">
        <f t="shared" si="296"/>
        <v>0</v>
      </c>
      <c r="AB128" s="47">
        <f t="shared" si="297"/>
        <v>0</v>
      </c>
      <c r="AC128" s="47">
        <f t="shared" si="298"/>
        <v>0</v>
      </c>
      <c r="AD128" s="47">
        <f t="shared" si="299"/>
        <v>0</v>
      </c>
      <c r="AE128" s="47">
        <f t="shared" si="300"/>
        <v>0</v>
      </c>
      <c r="AF128" s="47">
        <f t="shared" si="301"/>
        <v>0</v>
      </c>
      <c r="AG128" s="47">
        <f t="shared" si="302"/>
        <v>0</v>
      </c>
      <c r="AH128" s="47">
        <f t="shared" si="303"/>
        <v>0</v>
      </c>
      <c r="AI128" s="47">
        <f t="shared" si="304"/>
        <v>0</v>
      </c>
      <c r="AJ128" s="47">
        <f t="shared" si="305"/>
        <v>0</v>
      </c>
      <c r="AK128" s="47">
        <f t="shared" si="306"/>
        <v>0</v>
      </c>
      <c r="AL128" s="48">
        <f t="shared" si="307"/>
        <v>0</v>
      </c>
      <c r="AM128" s="47">
        <f t="shared" si="351"/>
        <v>0</v>
      </c>
      <c r="AN128" s="47">
        <f t="shared" si="352"/>
        <v>0</v>
      </c>
      <c r="AO128" s="46">
        <f t="shared" si="308"/>
        <v>0</v>
      </c>
      <c r="AP128" s="47">
        <f t="shared" si="309"/>
        <v>0</v>
      </c>
      <c r="AQ128" s="47">
        <f t="shared" si="310"/>
        <v>0</v>
      </c>
      <c r="AR128" s="47">
        <f t="shared" si="311"/>
        <v>0</v>
      </c>
      <c r="AS128" s="47">
        <f t="shared" si="312"/>
        <v>0</v>
      </c>
      <c r="AT128" s="47">
        <f t="shared" si="313"/>
        <v>0</v>
      </c>
      <c r="AU128" s="47">
        <f t="shared" si="314"/>
        <v>0</v>
      </c>
      <c r="AV128" s="47">
        <f t="shared" si="315"/>
        <v>0</v>
      </c>
      <c r="AW128" s="47">
        <f t="shared" si="316"/>
        <v>0</v>
      </c>
      <c r="AX128" s="47">
        <f t="shared" si="317"/>
        <v>0</v>
      </c>
      <c r="AY128" s="47">
        <f t="shared" si="318"/>
        <v>0</v>
      </c>
      <c r="AZ128" s="47">
        <f t="shared" si="319"/>
        <v>0</v>
      </c>
      <c r="BA128" s="47">
        <f t="shared" si="320"/>
        <v>0</v>
      </c>
      <c r="BB128" s="47">
        <f t="shared" si="321"/>
        <v>0</v>
      </c>
      <c r="BC128" s="47">
        <f t="shared" si="322"/>
        <v>0</v>
      </c>
      <c r="BD128" s="47">
        <f t="shared" si="323"/>
        <v>0</v>
      </c>
      <c r="BE128" s="47">
        <f t="shared" si="324"/>
        <v>0</v>
      </c>
      <c r="BF128" s="47">
        <f t="shared" si="325"/>
        <v>0</v>
      </c>
      <c r="BG128" s="48">
        <f t="shared" si="326"/>
        <v>0</v>
      </c>
      <c r="BH128" s="47">
        <f t="shared" si="353"/>
        <v>0</v>
      </c>
      <c r="BI128" s="47">
        <f t="shared" si="354"/>
        <v>0</v>
      </c>
      <c r="BJ128" s="46">
        <f t="shared" si="327"/>
        <v>0</v>
      </c>
      <c r="BK128" s="47">
        <f t="shared" si="328"/>
        <v>0</v>
      </c>
      <c r="BL128" s="47">
        <f t="shared" si="329"/>
        <v>0</v>
      </c>
      <c r="BM128" s="47">
        <f t="shared" si="330"/>
        <v>0</v>
      </c>
      <c r="BN128" s="47">
        <f t="shared" si="331"/>
        <v>0</v>
      </c>
      <c r="BO128" s="47">
        <f t="shared" si="332"/>
        <v>0</v>
      </c>
      <c r="BP128" s="47">
        <f t="shared" si="333"/>
        <v>0</v>
      </c>
      <c r="BQ128" s="47">
        <f t="shared" si="334"/>
        <v>0</v>
      </c>
      <c r="BR128" s="47">
        <f t="shared" si="335"/>
        <v>0</v>
      </c>
      <c r="BS128" s="47">
        <f t="shared" si="336"/>
        <v>0</v>
      </c>
      <c r="BT128" s="47">
        <f t="shared" si="337"/>
        <v>0</v>
      </c>
      <c r="BU128" s="47">
        <f t="shared" si="338"/>
        <v>0</v>
      </c>
      <c r="BV128" s="47">
        <f t="shared" si="339"/>
        <v>0</v>
      </c>
      <c r="BW128" s="47">
        <f t="shared" si="340"/>
        <v>0</v>
      </c>
      <c r="BX128" s="47">
        <f t="shared" si="341"/>
        <v>0</v>
      </c>
      <c r="BY128" s="47">
        <f t="shared" si="342"/>
        <v>0</v>
      </c>
      <c r="BZ128" s="47">
        <f t="shared" si="343"/>
        <v>0</v>
      </c>
      <c r="CA128" s="47">
        <f t="shared" si="344"/>
        <v>0</v>
      </c>
      <c r="CB128" s="47">
        <f t="shared" si="345"/>
        <v>0</v>
      </c>
      <c r="CC128" s="48">
        <f t="shared" si="346"/>
        <v>0</v>
      </c>
      <c r="CD128" s="47">
        <f t="shared" si="355"/>
        <v>0</v>
      </c>
      <c r="CE128" s="47">
        <f t="shared" si="356"/>
        <v>0</v>
      </c>
      <c r="CF128" s="46">
        <f t="shared" si="357"/>
        <v>0</v>
      </c>
      <c r="CG128" s="47">
        <f t="shared" si="358"/>
        <v>0</v>
      </c>
      <c r="CH128" s="47">
        <f t="shared" si="359"/>
        <v>0</v>
      </c>
      <c r="CI128" s="47">
        <f t="shared" si="360"/>
        <v>0</v>
      </c>
      <c r="CJ128" s="47">
        <f t="shared" si="361"/>
        <v>0</v>
      </c>
      <c r="CK128" s="47">
        <f t="shared" si="362"/>
        <v>0</v>
      </c>
      <c r="CL128" s="47">
        <f t="shared" si="363"/>
        <v>0</v>
      </c>
      <c r="CM128" s="47">
        <f t="shared" si="364"/>
        <v>0</v>
      </c>
      <c r="CN128" s="47">
        <f t="shared" si="365"/>
        <v>0</v>
      </c>
      <c r="CO128" s="47">
        <f t="shared" si="366"/>
        <v>0</v>
      </c>
      <c r="CP128" s="47">
        <f t="shared" si="367"/>
        <v>0</v>
      </c>
      <c r="CQ128" s="47">
        <f t="shared" si="368"/>
        <v>0</v>
      </c>
      <c r="CR128" s="47">
        <f t="shared" si="369"/>
        <v>0</v>
      </c>
      <c r="CS128" s="47">
        <f t="shared" si="370"/>
        <v>0</v>
      </c>
      <c r="CT128" s="47">
        <f t="shared" si="371"/>
        <v>0</v>
      </c>
      <c r="CU128" s="47">
        <f t="shared" si="372"/>
        <v>0</v>
      </c>
      <c r="CV128" s="47">
        <f t="shared" si="373"/>
        <v>0</v>
      </c>
      <c r="CW128" s="47">
        <f t="shared" si="374"/>
        <v>0</v>
      </c>
      <c r="CX128" s="47">
        <f t="shared" si="375"/>
        <v>0</v>
      </c>
      <c r="CY128" s="48">
        <f t="shared" si="376"/>
        <v>0</v>
      </c>
      <c r="CZ128" s="47">
        <f t="shared" si="377"/>
        <v>0</v>
      </c>
      <c r="DA128" s="47">
        <f t="shared" si="378"/>
        <v>0</v>
      </c>
      <c r="DB128" s="46">
        <f t="shared" si="379"/>
        <v>0</v>
      </c>
      <c r="DC128" s="47">
        <f t="shared" si="380"/>
        <v>0</v>
      </c>
      <c r="DD128" s="47">
        <f t="shared" si="381"/>
        <v>0</v>
      </c>
      <c r="DE128" s="47">
        <f t="shared" si="382"/>
        <v>0</v>
      </c>
      <c r="DF128" s="47">
        <f t="shared" si="383"/>
        <v>0</v>
      </c>
      <c r="DG128" s="47">
        <f t="shared" si="384"/>
        <v>0</v>
      </c>
      <c r="DH128" s="47">
        <f t="shared" si="385"/>
        <v>0</v>
      </c>
      <c r="DI128" s="47">
        <f t="shared" si="386"/>
        <v>0</v>
      </c>
      <c r="DJ128" s="47">
        <f t="shared" si="387"/>
        <v>0</v>
      </c>
      <c r="DK128" s="47">
        <f t="shared" si="388"/>
        <v>0</v>
      </c>
      <c r="DL128" s="47">
        <f t="shared" si="389"/>
        <v>0</v>
      </c>
      <c r="DM128" s="47">
        <f t="shared" si="390"/>
        <v>0</v>
      </c>
      <c r="DN128" s="47">
        <f t="shared" si="391"/>
        <v>0</v>
      </c>
      <c r="DO128" s="47">
        <f t="shared" si="392"/>
        <v>0</v>
      </c>
      <c r="DP128" s="47">
        <f t="shared" si="393"/>
        <v>0</v>
      </c>
      <c r="DQ128" s="47">
        <f t="shared" si="394"/>
        <v>0</v>
      </c>
      <c r="DR128" s="47">
        <f t="shared" si="395"/>
        <v>0</v>
      </c>
      <c r="DS128" s="47">
        <f t="shared" si="396"/>
        <v>0</v>
      </c>
      <c r="DT128" s="47">
        <f t="shared" si="397"/>
        <v>0</v>
      </c>
      <c r="DU128" s="48">
        <f t="shared" si="398"/>
        <v>0</v>
      </c>
      <c r="DV128" s="47">
        <f t="shared" si="399"/>
        <v>0</v>
      </c>
      <c r="DW128" s="47">
        <f t="shared" si="400"/>
        <v>0</v>
      </c>
      <c r="DX128" s="46">
        <f t="shared" si="401"/>
        <v>0</v>
      </c>
      <c r="DY128" s="47">
        <f t="shared" si="402"/>
        <v>0</v>
      </c>
      <c r="DZ128" s="47">
        <f t="shared" si="403"/>
        <v>0</v>
      </c>
      <c r="EA128" s="47">
        <f t="shared" si="404"/>
        <v>0</v>
      </c>
      <c r="EB128" s="47">
        <f t="shared" si="405"/>
        <v>0</v>
      </c>
      <c r="EC128" s="47">
        <f t="shared" si="406"/>
        <v>0</v>
      </c>
      <c r="ED128" s="47">
        <f t="shared" si="407"/>
        <v>0</v>
      </c>
      <c r="EE128" s="47">
        <f t="shared" si="408"/>
        <v>0</v>
      </c>
      <c r="EF128" s="47">
        <f t="shared" si="409"/>
        <v>0</v>
      </c>
      <c r="EG128" s="47">
        <f t="shared" si="410"/>
        <v>0</v>
      </c>
      <c r="EH128" s="47">
        <f t="shared" si="411"/>
        <v>0</v>
      </c>
      <c r="EI128" s="47">
        <f t="shared" si="412"/>
        <v>0</v>
      </c>
      <c r="EJ128" s="47">
        <f t="shared" si="413"/>
        <v>0</v>
      </c>
      <c r="EK128" s="47">
        <f t="shared" si="414"/>
        <v>0</v>
      </c>
      <c r="EL128" s="47">
        <f t="shared" si="415"/>
        <v>0</v>
      </c>
      <c r="EM128" s="47">
        <f t="shared" si="416"/>
        <v>0</v>
      </c>
      <c r="EN128" s="47">
        <f t="shared" si="417"/>
        <v>0</v>
      </c>
      <c r="EO128" s="47">
        <f t="shared" si="418"/>
        <v>0</v>
      </c>
      <c r="EP128" s="47">
        <f t="shared" si="419"/>
        <v>0</v>
      </c>
      <c r="EQ128" s="48">
        <f t="shared" si="420"/>
        <v>0</v>
      </c>
      <c r="ER128" s="47">
        <f t="shared" si="421"/>
        <v>0</v>
      </c>
      <c r="ES128" s="47">
        <f t="shared" si="422"/>
        <v>0</v>
      </c>
      <c r="ET128" s="46">
        <f t="shared" si="423"/>
        <v>0</v>
      </c>
      <c r="EU128" s="47">
        <f t="shared" si="424"/>
        <v>0</v>
      </c>
      <c r="EV128" s="47">
        <f t="shared" si="425"/>
        <v>0</v>
      </c>
      <c r="EW128" s="47">
        <f t="shared" si="426"/>
        <v>0</v>
      </c>
      <c r="EX128" s="47">
        <f t="shared" si="427"/>
        <v>0</v>
      </c>
      <c r="EY128" s="47">
        <f t="shared" si="428"/>
        <v>0</v>
      </c>
      <c r="EZ128" s="47">
        <f t="shared" si="429"/>
        <v>0</v>
      </c>
      <c r="FA128" s="47">
        <f t="shared" si="430"/>
        <v>0</v>
      </c>
      <c r="FB128" s="47">
        <f t="shared" si="431"/>
        <v>0</v>
      </c>
      <c r="FC128" s="47">
        <f t="shared" si="432"/>
        <v>0</v>
      </c>
      <c r="FD128" s="47">
        <f t="shared" si="433"/>
        <v>0</v>
      </c>
      <c r="FE128" s="47">
        <f t="shared" si="434"/>
        <v>0</v>
      </c>
      <c r="FF128" s="47">
        <f t="shared" si="435"/>
        <v>0</v>
      </c>
      <c r="FG128" s="47">
        <f t="shared" si="436"/>
        <v>0</v>
      </c>
      <c r="FH128" s="47">
        <f t="shared" si="437"/>
        <v>0</v>
      </c>
      <c r="FI128" s="47">
        <f t="shared" si="438"/>
        <v>0</v>
      </c>
      <c r="FJ128" s="47">
        <f t="shared" si="439"/>
        <v>0</v>
      </c>
      <c r="FK128" s="47">
        <f t="shared" si="440"/>
        <v>0</v>
      </c>
      <c r="FL128" s="47">
        <f t="shared" si="441"/>
        <v>0</v>
      </c>
      <c r="FM128" s="48">
        <f t="shared" si="442"/>
        <v>0</v>
      </c>
      <c r="FN128" s="47">
        <f t="shared" si="443"/>
        <v>0</v>
      </c>
      <c r="FO128" s="47">
        <f t="shared" si="444"/>
        <v>0</v>
      </c>
      <c r="FP128" s="46">
        <f t="shared" si="445"/>
        <v>0</v>
      </c>
      <c r="FQ128" s="47">
        <f t="shared" si="446"/>
        <v>0</v>
      </c>
      <c r="FR128" s="47">
        <f t="shared" si="447"/>
        <v>0</v>
      </c>
      <c r="FS128" s="47">
        <f t="shared" si="448"/>
        <v>0</v>
      </c>
      <c r="FT128" s="47">
        <f t="shared" si="449"/>
        <v>0</v>
      </c>
      <c r="FU128" s="47">
        <f t="shared" si="450"/>
        <v>0</v>
      </c>
      <c r="FV128" s="47">
        <f t="shared" si="451"/>
        <v>0</v>
      </c>
      <c r="FW128" s="47">
        <f t="shared" si="452"/>
        <v>0</v>
      </c>
      <c r="FX128" s="47">
        <f t="shared" si="453"/>
        <v>0</v>
      </c>
      <c r="FY128" s="47">
        <f t="shared" si="454"/>
        <v>0</v>
      </c>
      <c r="FZ128" s="47">
        <f t="shared" si="455"/>
        <v>0</v>
      </c>
      <c r="GA128" s="47">
        <f t="shared" si="456"/>
        <v>0</v>
      </c>
      <c r="GB128" s="47">
        <f t="shared" si="457"/>
        <v>0</v>
      </c>
      <c r="GC128" s="47">
        <f t="shared" si="458"/>
        <v>0</v>
      </c>
      <c r="GD128" s="47">
        <f t="shared" si="459"/>
        <v>0</v>
      </c>
      <c r="GE128" s="47">
        <f t="shared" si="460"/>
        <v>0</v>
      </c>
      <c r="GF128" s="47">
        <f t="shared" si="461"/>
        <v>0</v>
      </c>
      <c r="GG128" s="47">
        <f t="shared" si="462"/>
        <v>0</v>
      </c>
      <c r="GH128" s="47">
        <f t="shared" si="463"/>
        <v>0</v>
      </c>
      <c r="GI128" s="48">
        <f t="shared" si="464"/>
        <v>0</v>
      </c>
      <c r="GJ128" s="47">
        <f t="shared" si="465"/>
        <v>0</v>
      </c>
      <c r="GK128" s="47">
        <f t="shared" si="466"/>
        <v>0</v>
      </c>
      <c r="GL128" s="46">
        <f t="shared" si="467"/>
        <v>0</v>
      </c>
      <c r="GM128" s="47">
        <f t="shared" si="468"/>
        <v>0</v>
      </c>
      <c r="GN128" s="47">
        <f t="shared" si="469"/>
        <v>0</v>
      </c>
      <c r="GO128" s="47">
        <f t="shared" si="470"/>
        <v>0</v>
      </c>
      <c r="GP128" s="47">
        <f t="shared" si="471"/>
        <v>0</v>
      </c>
      <c r="GQ128" s="47">
        <f t="shared" si="472"/>
        <v>0</v>
      </c>
      <c r="GR128" s="47">
        <f t="shared" si="473"/>
        <v>0</v>
      </c>
      <c r="GS128" s="47">
        <f t="shared" si="474"/>
        <v>0</v>
      </c>
      <c r="GT128" s="47">
        <f t="shared" si="475"/>
        <v>0</v>
      </c>
      <c r="GU128" s="47">
        <f t="shared" si="476"/>
        <v>0</v>
      </c>
      <c r="GV128" s="47">
        <f t="shared" si="477"/>
        <v>0</v>
      </c>
      <c r="GW128" s="47">
        <f t="shared" si="478"/>
        <v>0</v>
      </c>
      <c r="GX128" s="47">
        <f t="shared" si="479"/>
        <v>0</v>
      </c>
      <c r="GY128" s="47">
        <f t="shared" si="480"/>
        <v>0</v>
      </c>
      <c r="GZ128" s="47">
        <f t="shared" si="481"/>
        <v>0</v>
      </c>
      <c r="HA128" s="47">
        <f t="shared" si="482"/>
        <v>0</v>
      </c>
      <c r="HB128" s="47">
        <f t="shared" si="483"/>
        <v>0</v>
      </c>
      <c r="HC128" s="47">
        <f t="shared" si="484"/>
        <v>0</v>
      </c>
      <c r="HD128" s="47">
        <f t="shared" si="485"/>
        <v>0</v>
      </c>
      <c r="HE128" s="48">
        <f t="shared" si="486"/>
        <v>0</v>
      </c>
      <c r="HF128" s="47">
        <f t="shared" si="487"/>
        <v>0</v>
      </c>
      <c r="HG128" s="47">
        <f t="shared" si="488"/>
        <v>0</v>
      </c>
      <c r="HH128" s="46">
        <f t="shared" si="489"/>
        <v>0</v>
      </c>
      <c r="HI128" s="47">
        <f t="shared" si="490"/>
        <v>0</v>
      </c>
      <c r="HJ128" s="47">
        <f t="shared" si="491"/>
        <v>0</v>
      </c>
      <c r="HK128" s="47">
        <f t="shared" si="492"/>
        <v>0</v>
      </c>
      <c r="HL128" s="47">
        <f t="shared" si="493"/>
        <v>0</v>
      </c>
      <c r="HM128" s="47">
        <f t="shared" si="494"/>
        <v>0</v>
      </c>
      <c r="HN128" s="47">
        <f t="shared" si="495"/>
        <v>0</v>
      </c>
      <c r="HO128" s="47">
        <f t="shared" si="496"/>
        <v>0</v>
      </c>
      <c r="HP128" s="47">
        <f t="shared" si="497"/>
        <v>0</v>
      </c>
      <c r="HQ128" s="47">
        <f t="shared" si="498"/>
        <v>0</v>
      </c>
      <c r="HR128" s="47">
        <f t="shared" si="499"/>
        <v>0</v>
      </c>
      <c r="HS128" s="47">
        <f t="shared" si="500"/>
        <v>0</v>
      </c>
      <c r="HT128" s="47">
        <f t="shared" si="501"/>
        <v>0</v>
      </c>
      <c r="HU128" s="47">
        <f t="shared" si="502"/>
        <v>0</v>
      </c>
      <c r="HV128" s="47">
        <f t="shared" si="503"/>
        <v>0</v>
      </c>
      <c r="HW128" s="47">
        <f t="shared" si="504"/>
        <v>0</v>
      </c>
      <c r="HX128" s="47">
        <f t="shared" si="505"/>
        <v>0</v>
      </c>
      <c r="HY128" s="47">
        <f t="shared" si="506"/>
        <v>0</v>
      </c>
      <c r="HZ128" s="47">
        <f t="shared" si="507"/>
        <v>0</v>
      </c>
      <c r="IA128" s="48">
        <f t="shared" si="508"/>
        <v>0</v>
      </c>
      <c r="IB128" s="47">
        <f t="shared" si="509"/>
        <v>0</v>
      </c>
      <c r="IC128" s="47">
        <f t="shared" si="510"/>
        <v>0</v>
      </c>
      <c r="ID128" s="46">
        <f t="shared" si="511"/>
        <v>0</v>
      </c>
      <c r="IE128" s="47">
        <f t="shared" si="512"/>
        <v>0</v>
      </c>
      <c r="IF128" s="47">
        <f t="shared" si="513"/>
        <v>0</v>
      </c>
      <c r="IG128" s="47">
        <f t="shared" si="514"/>
        <v>0</v>
      </c>
      <c r="IH128" s="47">
        <f t="shared" si="515"/>
        <v>0</v>
      </c>
      <c r="II128" s="47">
        <f t="shared" si="516"/>
        <v>0</v>
      </c>
      <c r="IJ128" s="47">
        <f t="shared" si="517"/>
        <v>0</v>
      </c>
      <c r="IK128" s="47">
        <f t="shared" si="518"/>
        <v>0</v>
      </c>
      <c r="IL128" s="47">
        <f t="shared" si="519"/>
        <v>0</v>
      </c>
      <c r="IM128" s="47">
        <f t="shared" si="520"/>
        <v>0</v>
      </c>
      <c r="IN128" s="47">
        <f t="shared" si="521"/>
        <v>0</v>
      </c>
      <c r="IO128" s="47">
        <f t="shared" si="522"/>
        <v>0</v>
      </c>
      <c r="IP128" s="47">
        <f t="shared" si="523"/>
        <v>0</v>
      </c>
      <c r="IQ128" s="47">
        <f t="shared" si="524"/>
        <v>0</v>
      </c>
      <c r="IR128" s="47">
        <f t="shared" si="525"/>
        <v>0</v>
      </c>
      <c r="IS128" s="47">
        <f t="shared" si="526"/>
        <v>0</v>
      </c>
      <c r="IT128" s="47">
        <f t="shared" si="527"/>
        <v>0</v>
      </c>
      <c r="IU128" s="47">
        <f t="shared" si="528"/>
        <v>0</v>
      </c>
      <c r="IV128" s="47">
        <f t="shared" si="529"/>
        <v>0</v>
      </c>
      <c r="IW128" s="48">
        <f t="shared" si="530"/>
        <v>0</v>
      </c>
      <c r="IX128" s="47">
        <f t="shared" si="531"/>
        <v>0</v>
      </c>
      <c r="IY128" s="47">
        <f t="shared" si="532"/>
        <v>0</v>
      </c>
      <c r="IZ128" s="46">
        <f t="shared" si="533"/>
        <v>0</v>
      </c>
      <c r="JA128" s="47">
        <f t="shared" si="534"/>
        <v>0</v>
      </c>
      <c r="JB128" s="47">
        <f t="shared" si="535"/>
        <v>0</v>
      </c>
      <c r="JC128" s="47">
        <f t="shared" si="536"/>
        <v>0</v>
      </c>
      <c r="JD128" s="47">
        <f t="shared" si="537"/>
        <v>0</v>
      </c>
      <c r="JE128" s="47">
        <f t="shared" si="538"/>
        <v>0</v>
      </c>
      <c r="JF128" s="47">
        <f t="shared" si="539"/>
        <v>0</v>
      </c>
      <c r="JG128" s="47">
        <f t="shared" si="540"/>
        <v>0</v>
      </c>
      <c r="JH128" s="47">
        <f t="shared" si="541"/>
        <v>0</v>
      </c>
      <c r="JI128" s="47">
        <f t="shared" si="542"/>
        <v>0</v>
      </c>
      <c r="JJ128" s="47">
        <f t="shared" si="543"/>
        <v>0</v>
      </c>
      <c r="JK128" s="47">
        <f t="shared" si="544"/>
        <v>0</v>
      </c>
      <c r="JL128" s="47">
        <f t="shared" si="545"/>
        <v>0</v>
      </c>
      <c r="JM128" s="47">
        <f t="shared" si="546"/>
        <v>0</v>
      </c>
      <c r="JN128" s="47">
        <f t="shared" si="547"/>
        <v>0</v>
      </c>
      <c r="JO128" s="47">
        <f t="shared" si="548"/>
        <v>0</v>
      </c>
      <c r="JP128" s="47">
        <f t="shared" si="549"/>
        <v>0</v>
      </c>
      <c r="JQ128" s="47">
        <f t="shared" si="550"/>
        <v>0</v>
      </c>
      <c r="JR128" s="47">
        <f t="shared" si="551"/>
        <v>0</v>
      </c>
      <c r="JS128" s="48">
        <f t="shared" si="552"/>
        <v>0</v>
      </c>
      <c r="JT128" s="46">
        <f t="shared" si="553"/>
        <v>0</v>
      </c>
      <c r="JU128" s="48">
        <f t="shared" si="554"/>
        <v>0</v>
      </c>
    </row>
    <row r="129" spans="1:281" x14ac:dyDescent="0.25">
      <c r="A129" s="152"/>
      <c r="B129" s="386"/>
      <c r="C129" s="377"/>
      <c r="D129" s="378"/>
      <c r="E129" s="378"/>
      <c r="F129" s="378"/>
      <c r="G129" s="379"/>
      <c r="H129" s="397"/>
      <c r="I129" s="397"/>
      <c r="J129" s="97"/>
      <c r="K129" s="122">
        <f t="shared" si="284"/>
        <v>0</v>
      </c>
      <c r="L129" s="313">
        <f t="shared" si="285"/>
        <v>0</v>
      </c>
      <c r="M129" s="46">
        <f t="shared" si="286"/>
        <v>0</v>
      </c>
      <c r="N129" s="90">
        <f t="shared" si="347"/>
        <v>0</v>
      </c>
      <c r="O129" s="90">
        <f t="shared" si="348"/>
        <v>0</v>
      </c>
      <c r="P129" s="90">
        <f t="shared" si="349"/>
        <v>0</v>
      </c>
      <c r="Q129" s="90">
        <f t="shared" si="350"/>
        <v>0</v>
      </c>
      <c r="R129" s="408">
        <f t="shared" si="287"/>
        <v>1</v>
      </c>
      <c r="S129" s="46">
        <f t="shared" si="288"/>
        <v>0</v>
      </c>
      <c r="T129" s="47">
        <f t="shared" si="289"/>
        <v>0</v>
      </c>
      <c r="U129" s="47">
        <f t="shared" si="290"/>
        <v>0</v>
      </c>
      <c r="V129" s="47">
        <f t="shared" si="291"/>
        <v>0</v>
      </c>
      <c r="W129" s="47">
        <f t="shared" si="292"/>
        <v>0</v>
      </c>
      <c r="X129" s="47">
        <f t="shared" si="293"/>
        <v>0</v>
      </c>
      <c r="Y129" s="47">
        <f t="shared" si="294"/>
        <v>0</v>
      </c>
      <c r="Z129" s="47">
        <f t="shared" si="295"/>
        <v>0</v>
      </c>
      <c r="AA129" s="47">
        <f t="shared" si="296"/>
        <v>0</v>
      </c>
      <c r="AB129" s="47">
        <f t="shared" si="297"/>
        <v>0</v>
      </c>
      <c r="AC129" s="47">
        <f t="shared" si="298"/>
        <v>0</v>
      </c>
      <c r="AD129" s="47">
        <f t="shared" si="299"/>
        <v>0</v>
      </c>
      <c r="AE129" s="47">
        <f t="shared" si="300"/>
        <v>0</v>
      </c>
      <c r="AF129" s="47">
        <f t="shared" si="301"/>
        <v>0</v>
      </c>
      <c r="AG129" s="47">
        <f t="shared" si="302"/>
        <v>0</v>
      </c>
      <c r="AH129" s="47">
        <f t="shared" si="303"/>
        <v>0</v>
      </c>
      <c r="AI129" s="47">
        <f t="shared" si="304"/>
        <v>0</v>
      </c>
      <c r="AJ129" s="47">
        <f t="shared" si="305"/>
        <v>0</v>
      </c>
      <c r="AK129" s="47">
        <f t="shared" si="306"/>
        <v>0</v>
      </c>
      <c r="AL129" s="48">
        <f t="shared" si="307"/>
        <v>0</v>
      </c>
      <c r="AM129" s="47">
        <f t="shared" si="351"/>
        <v>0</v>
      </c>
      <c r="AN129" s="47">
        <f t="shared" si="352"/>
        <v>0</v>
      </c>
      <c r="AO129" s="46">
        <f t="shared" si="308"/>
        <v>0</v>
      </c>
      <c r="AP129" s="47">
        <f t="shared" si="309"/>
        <v>0</v>
      </c>
      <c r="AQ129" s="47">
        <f t="shared" si="310"/>
        <v>0</v>
      </c>
      <c r="AR129" s="47">
        <f t="shared" si="311"/>
        <v>0</v>
      </c>
      <c r="AS129" s="47">
        <f t="shared" si="312"/>
        <v>0</v>
      </c>
      <c r="AT129" s="47">
        <f t="shared" si="313"/>
        <v>0</v>
      </c>
      <c r="AU129" s="47">
        <f t="shared" si="314"/>
        <v>0</v>
      </c>
      <c r="AV129" s="47">
        <f t="shared" si="315"/>
        <v>0</v>
      </c>
      <c r="AW129" s="47">
        <f t="shared" si="316"/>
        <v>0</v>
      </c>
      <c r="AX129" s="47">
        <f t="shared" si="317"/>
        <v>0</v>
      </c>
      <c r="AY129" s="47">
        <f t="shared" si="318"/>
        <v>0</v>
      </c>
      <c r="AZ129" s="47">
        <f t="shared" si="319"/>
        <v>0</v>
      </c>
      <c r="BA129" s="47">
        <f t="shared" si="320"/>
        <v>0</v>
      </c>
      <c r="BB129" s="47">
        <f t="shared" si="321"/>
        <v>0</v>
      </c>
      <c r="BC129" s="47">
        <f t="shared" si="322"/>
        <v>0</v>
      </c>
      <c r="BD129" s="47">
        <f t="shared" si="323"/>
        <v>0</v>
      </c>
      <c r="BE129" s="47">
        <f t="shared" si="324"/>
        <v>0</v>
      </c>
      <c r="BF129" s="47">
        <f t="shared" si="325"/>
        <v>0</v>
      </c>
      <c r="BG129" s="48">
        <f t="shared" si="326"/>
        <v>0</v>
      </c>
      <c r="BH129" s="47">
        <f t="shared" si="353"/>
        <v>0</v>
      </c>
      <c r="BI129" s="47">
        <f t="shared" si="354"/>
        <v>0</v>
      </c>
      <c r="BJ129" s="46">
        <f t="shared" si="327"/>
        <v>0</v>
      </c>
      <c r="BK129" s="47">
        <f t="shared" si="328"/>
        <v>0</v>
      </c>
      <c r="BL129" s="47">
        <f t="shared" si="329"/>
        <v>0</v>
      </c>
      <c r="BM129" s="47">
        <f t="shared" si="330"/>
        <v>0</v>
      </c>
      <c r="BN129" s="47">
        <f t="shared" si="331"/>
        <v>0</v>
      </c>
      <c r="BO129" s="47">
        <f t="shared" si="332"/>
        <v>0</v>
      </c>
      <c r="BP129" s="47">
        <f t="shared" si="333"/>
        <v>0</v>
      </c>
      <c r="BQ129" s="47">
        <f t="shared" si="334"/>
        <v>0</v>
      </c>
      <c r="BR129" s="47">
        <f t="shared" si="335"/>
        <v>0</v>
      </c>
      <c r="BS129" s="47">
        <f t="shared" si="336"/>
        <v>0</v>
      </c>
      <c r="BT129" s="47">
        <f t="shared" si="337"/>
        <v>0</v>
      </c>
      <c r="BU129" s="47">
        <f t="shared" si="338"/>
        <v>0</v>
      </c>
      <c r="BV129" s="47">
        <f t="shared" si="339"/>
        <v>0</v>
      </c>
      <c r="BW129" s="47">
        <f t="shared" si="340"/>
        <v>0</v>
      </c>
      <c r="BX129" s="47">
        <f t="shared" si="341"/>
        <v>0</v>
      </c>
      <c r="BY129" s="47">
        <f t="shared" si="342"/>
        <v>0</v>
      </c>
      <c r="BZ129" s="47">
        <f t="shared" si="343"/>
        <v>0</v>
      </c>
      <c r="CA129" s="47">
        <f t="shared" si="344"/>
        <v>0</v>
      </c>
      <c r="CB129" s="47">
        <f t="shared" si="345"/>
        <v>0</v>
      </c>
      <c r="CC129" s="48">
        <f t="shared" si="346"/>
        <v>0</v>
      </c>
      <c r="CD129" s="47">
        <f t="shared" si="355"/>
        <v>0</v>
      </c>
      <c r="CE129" s="47">
        <f t="shared" si="356"/>
        <v>0</v>
      </c>
      <c r="CF129" s="46">
        <f t="shared" si="357"/>
        <v>0</v>
      </c>
      <c r="CG129" s="47">
        <f t="shared" si="358"/>
        <v>0</v>
      </c>
      <c r="CH129" s="47">
        <f t="shared" si="359"/>
        <v>0</v>
      </c>
      <c r="CI129" s="47">
        <f t="shared" si="360"/>
        <v>0</v>
      </c>
      <c r="CJ129" s="47">
        <f t="shared" si="361"/>
        <v>0</v>
      </c>
      <c r="CK129" s="47">
        <f t="shared" si="362"/>
        <v>0</v>
      </c>
      <c r="CL129" s="47">
        <f t="shared" si="363"/>
        <v>0</v>
      </c>
      <c r="CM129" s="47">
        <f t="shared" si="364"/>
        <v>0</v>
      </c>
      <c r="CN129" s="47">
        <f t="shared" si="365"/>
        <v>0</v>
      </c>
      <c r="CO129" s="47">
        <f t="shared" si="366"/>
        <v>0</v>
      </c>
      <c r="CP129" s="47">
        <f t="shared" si="367"/>
        <v>0</v>
      </c>
      <c r="CQ129" s="47">
        <f t="shared" si="368"/>
        <v>0</v>
      </c>
      <c r="CR129" s="47">
        <f t="shared" si="369"/>
        <v>0</v>
      </c>
      <c r="CS129" s="47">
        <f t="shared" si="370"/>
        <v>0</v>
      </c>
      <c r="CT129" s="47">
        <f t="shared" si="371"/>
        <v>0</v>
      </c>
      <c r="CU129" s="47">
        <f t="shared" si="372"/>
        <v>0</v>
      </c>
      <c r="CV129" s="47">
        <f t="shared" si="373"/>
        <v>0</v>
      </c>
      <c r="CW129" s="47">
        <f t="shared" si="374"/>
        <v>0</v>
      </c>
      <c r="CX129" s="47">
        <f t="shared" si="375"/>
        <v>0</v>
      </c>
      <c r="CY129" s="48">
        <f t="shared" si="376"/>
        <v>0</v>
      </c>
      <c r="CZ129" s="47">
        <f t="shared" si="377"/>
        <v>0</v>
      </c>
      <c r="DA129" s="47">
        <f t="shared" si="378"/>
        <v>0</v>
      </c>
      <c r="DB129" s="46">
        <f t="shared" si="379"/>
        <v>0</v>
      </c>
      <c r="DC129" s="47">
        <f t="shared" si="380"/>
        <v>0</v>
      </c>
      <c r="DD129" s="47">
        <f t="shared" si="381"/>
        <v>0</v>
      </c>
      <c r="DE129" s="47">
        <f t="shared" si="382"/>
        <v>0</v>
      </c>
      <c r="DF129" s="47">
        <f t="shared" si="383"/>
        <v>0</v>
      </c>
      <c r="DG129" s="47">
        <f t="shared" si="384"/>
        <v>0</v>
      </c>
      <c r="DH129" s="47">
        <f t="shared" si="385"/>
        <v>0</v>
      </c>
      <c r="DI129" s="47">
        <f t="shared" si="386"/>
        <v>0</v>
      </c>
      <c r="DJ129" s="47">
        <f t="shared" si="387"/>
        <v>0</v>
      </c>
      <c r="DK129" s="47">
        <f t="shared" si="388"/>
        <v>0</v>
      </c>
      <c r="DL129" s="47">
        <f t="shared" si="389"/>
        <v>0</v>
      </c>
      <c r="DM129" s="47">
        <f t="shared" si="390"/>
        <v>0</v>
      </c>
      <c r="DN129" s="47">
        <f t="shared" si="391"/>
        <v>0</v>
      </c>
      <c r="DO129" s="47">
        <f t="shared" si="392"/>
        <v>0</v>
      </c>
      <c r="DP129" s="47">
        <f t="shared" si="393"/>
        <v>0</v>
      </c>
      <c r="DQ129" s="47">
        <f t="shared" si="394"/>
        <v>0</v>
      </c>
      <c r="DR129" s="47">
        <f t="shared" si="395"/>
        <v>0</v>
      </c>
      <c r="DS129" s="47">
        <f t="shared" si="396"/>
        <v>0</v>
      </c>
      <c r="DT129" s="47">
        <f t="shared" si="397"/>
        <v>0</v>
      </c>
      <c r="DU129" s="48">
        <f t="shared" si="398"/>
        <v>0</v>
      </c>
      <c r="DV129" s="47">
        <f t="shared" si="399"/>
        <v>0</v>
      </c>
      <c r="DW129" s="47">
        <f t="shared" si="400"/>
        <v>0</v>
      </c>
      <c r="DX129" s="46">
        <f t="shared" si="401"/>
        <v>0</v>
      </c>
      <c r="DY129" s="47">
        <f t="shared" si="402"/>
        <v>0</v>
      </c>
      <c r="DZ129" s="47">
        <f t="shared" si="403"/>
        <v>0</v>
      </c>
      <c r="EA129" s="47">
        <f t="shared" si="404"/>
        <v>0</v>
      </c>
      <c r="EB129" s="47">
        <f t="shared" si="405"/>
        <v>0</v>
      </c>
      <c r="EC129" s="47">
        <f t="shared" si="406"/>
        <v>0</v>
      </c>
      <c r="ED129" s="47">
        <f t="shared" si="407"/>
        <v>0</v>
      </c>
      <c r="EE129" s="47">
        <f t="shared" si="408"/>
        <v>0</v>
      </c>
      <c r="EF129" s="47">
        <f t="shared" si="409"/>
        <v>0</v>
      </c>
      <c r="EG129" s="47">
        <f t="shared" si="410"/>
        <v>0</v>
      </c>
      <c r="EH129" s="47">
        <f t="shared" si="411"/>
        <v>0</v>
      </c>
      <c r="EI129" s="47">
        <f t="shared" si="412"/>
        <v>0</v>
      </c>
      <c r="EJ129" s="47">
        <f t="shared" si="413"/>
        <v>0</v>
      </c>
      <c r="EK129" s="47">
        <f t="shared" si="414"/>
        <v>0</v>
      </c>
      <c r="EL129" s="47">
        <f t="shared" si="415"/>
        <v>0</v>
      </c>
      <c r="EM129" s="47">
        <f t="shared" si="416"/>
        <v>0</v>
      </c>
      <c r="EN129" s="47">
        <f t="shared" si="417"/>
        <v>0</v>
      </c>
      <c r="EO129" s="47">
        <f t="shared" si="418"/>
        <v>0</v>
      </c>
      <c r="EP129" s="47">
        <f t="shared" si="419"/>
        <v>0</v>
      </c>
      <c r="EQ129" s="48">
        <f t="shared" si="420"/>
        <v>0</v>
      </c>
      <c r="ER129" s="47">
        <f t="shared" si="421"/>
        <v>0</v>
      </c>
      <c r="ES129" s="47">
        <f t="shared" si="422"/>
        <v>0</v>
      </c>
      <c r="ET129" s="46">
        <f t="shared" si="423"/>
        <v>0</v>
      </c>
      <c r="EU129" s="47">
        <f t="shared" si="424"/>
        <v>0</v>
      </c>
      <c r="EV129" s="47">
        <f t="shared" si="425"/>
        <v>0</v>
      </c>
      <c r="EW129" s="47">
        <f t="shared" si="426"/>
        <v>0</v>
      </c>
      <c r="EX129" s="47">
        <f t="shared" si="427"/>
        <v>0</v>
      </c>
      <c r="EY129" s="47">
        <f t="shared" si="428"/>
        <v>0</v>
      </c>
      <c r="EZ129" s="47">
        <f t="shared" si="429"/>
        <v>0</v>
      </c>
      <c r="FA129" s="47">
        <f t="shared" si="430"/>
        <v>0</v>
      </c>
      <c r="FB129" s="47">
        <f t="shared" si="431"/>
        <v>0</v>
      </c>
      <c r="FC129" s="47">
        <f t="shared" si="432"/>
        <v>0</v>
      </c>
      <c r="FD129" s="47">
        <f t="shared" si="433"/>
        <v>0</v>
      </c>
      <c r="FE129" s="47">
        <f t="shared" si="434"/>
        <v>0</v>
      </c>
      <c r="FF129" s="47">
        <f t="shared" si="435"/>
        <v>0</v>
      </c>
      <c r="FG129" s="47">
        <f t="shared" si="436"/>
        <v>0</v>
      </c>
      <c r="FH129" s="47">
        <f t="shared" si="437"/>
        <v>0</v>
      </c>
      <c r="FI129" s="47">
        <f t="shared" si="438"/>
        <v>0</v>
      </c>
      <c r="FJ129" s="47">
        <f t="shared" si="439"/>
        <v>0</v>
      </c>
      <c r="FK129" s="47">
        <f t="shared" si="440"/>
        <v>0</v>
      </c>
      <c r="FL129" s="47">
        <f t="shared" si="441"/>
        <v>0</v>
      </c>
      <c r="FM129" s="48">
        <f t="shared" si="442"/>
        <v>0</v>
      </c>
      <c r="FN129" s="47">
        <f t="shared" si="443"/>
        <v>0</v>
      </c>
      <c r="FO129" s="47">
        <f t="shared" si="444"/>
        <v>0</v>
      </c>
      <c r="FP129" s="46">
        <f t="shared" si="445"/>
        <v>0</v>
      </c>
      <c r="FQ129" s="47">
        <f t="shared" si="446"/>
        <v>0</v>
      </c>
      <c r="FR129" s="47">
        <f t="shared" si="447"/>
        <v>0</v>
      </c>
      <c r="FS129" s="47">
        <f t="shared" si="448"/>
        <v>0</v>
      </c>
      <c r="FT129" s="47">
        <f t="shared" si="449"/>
        <v>0</v>
      </c>
      <c r="FU129" s="47">
        <f t="shared" si="450"/>
        <v>0</v>
      </c>
      <c r="FV129" s="47">
        <f t="shared" si="451"/>
        <v>0</v>
      </c>
      <c r="FW129" s="47">
        <f t="shared" si="452"/>
        <v>0</v>
      </c>
      <c r="FX129" s="47">
        <f t="shared" si="453"/>
        <v>0</v>
      </c>
      <c r="FY129" s="47">
        <f t="shared" si="454"/>
        <v>0</v>
      </c>
      <c r="FZ129" s="47">
        <f t="shared" si="455"/>
        <v>0</v>
      </c>
      <c r="GA129" s="47">
        <f t="shared" si="456"/>
        <v>0</v>
      </c>
      <c r="GB129" s="47">
        <f t="shared" si="457"/>
        <v>0</v>
      </c>
      <c r="GC129" s="47">
        <f t="shared" si="458"/>
        <v>0</v>
      </c>
      <c r="GD129" s="47">
        <f t="shared" si="459"/>
        <v>0</v>
      </c>
      <c r="GE129" s="47">
        <f t="shared" si="460"/>
        <v>0</v>
      </c>
      <c r="GF129" s="47">
        <f t="shared" si="461"/>
        <v>0</v>
      </c>
      <c r="GG129" s="47">
        <f t="shared" si="462"/>
        <v>0</v>
      </c>
      <c r="GH129" s="47">
        <f t="shared" si="463"/>
        <v>0</v>
      </c>
      <c r="GI129" s="48">
        <f t="shared" si="464"/>
        <v>0</v>
      </c>
      <c r="GJ129" s="47">
        <f t="shared" si="465"/>
        <v>0</v>
      </c>
      <c r="GK129" s="47">
        <f t="shared" si="466"/>
        <v>0</v>
      </c>
      <c r="GL129" s="46">
        <f t="shared" si="467"/>
        <v>0</v>
      </c>
      <c r="GM129" s="47">
        <f t="shared" si="468"/>
        <v>0</v>
      </c>
      <c r="GN129" s="47">
        <f t="shared" si="469"/>
        <v>0</v>
      </c>
      <c r="GO129" s="47">
        <f t="shared" si="470"/>
        <v>0</v>
      </c>
      <c r="GP129" s="47">
        <f t="shared" si="471"/>
        <v>0</v>
      </c>
      <c r="GQ129" s="47">
        <f t="shared" si="472"/>
        <v>0</v>
      </c>
      <c r="GR129" s="47">
        <f t="shared" si="473"/>
        <v>0</v>
      </c>
      <c r="GS129" s="47">
        <f t="shared" si="474"/>
        <v>0</v>
      </c>
      <c r="GT129" s="47">
        <f t="shared" si="475"/>
        <v>0</v>
      </c>
      <c r="GU129" s="47">
        <f t="shared" si="476"/>
        <v>0</v>
      </c>
      <c r="GV129" s="47">
        <f t="shared" si="477"/>
        <v>0</v>
      </c>
      <c r="GW129" s="47">
        <f t="shared" si="478"/>
        <v>0</v>
      </c>
      <c r="GX129" s="47">
        <f t="shared" si="479"/>
        <v>0</v>
      </c>
      <c r="GY129" s="47">
        <f t="shared" si="480"/>
        <v>0</v>
      </c>
      <c r="GZ129" s="47">
        <f t="shared" si="481"/>
        <v>0</v>
      </c>
      <c r="HA129" s="47">
        <f t="shared" si="482"/>
        <v>0</v>
      </c>
      <c r="HB129" s="47">
        <f t="shared" si="483"/>
        <v>0</v>
      </c>
      <c r="HC129" s="47">
        <f t="shared" si="484"/>
        <v>0</v>
      </c>
      <c r="HD129" s="47">
        <f t="shared" si="485"/>
        <v>0</v>
      </c>
      <c r="HE129" s="48">
        <f t="shared" si="486"/>
        <v>0</v>
      </c>
      <c r="HF129" s="47">
        <f t="shared" si="487"/>
        <v>0</v>
      </c>
      <c r="HG129" s="47">
        <f t="shared" si="488"/>
        <v>0</v>
      </c>
      <c r="HH129" s="46">
        <f t="shared" si="489"/>
        <v>0</v>
      </c>
      <c r="HI129" s="47">
        <f t="shared" si="490"/>
        <v>0</v>
      </c>
      <c r="HJ129" s="47">
        <f t="shared" si="491"/>
        <v>0</v>
      </c>
      <c r="HK129" s="47">
        <f t="shared" si="492"/>
        <v>0</v>
      </c>
      <c r="HL129" s="47">
        <f t="shared" si="493"/>
        <v>0</v>
      </c>
      <c r="HM129" s="47">
        <f t="shared" si="494"/>
        <v>0</v>
      </c>
      <c r="HN129" s="47">
        <f t="shared" si="495"/>
        <v>0</v>
      </c>
      <c r="HO129" s="47">
        <f t="shared" si="496"/>
        <v>0</v>
      </c>
      <c r="HP129" s="47">
        <f t="shared" si="497"/>
        <v>0</v>
      </c>
      <c r="HQ129" s="47">
        <f t="shared" si="498"/>
        <v>0</v>
      </c>
      <c r="HR129" s="47">
        <f t="shared" si="499"/>
        <v>0</v>
      </c>
      <c r="HS129" s="47">
        <f t="shared" si="500"/>
        <v>0</v>
      </c>
      <c r="HT129" s="47">
        <f t="shared" si="501"/>
        <v>0</v>
      </c>
      <c r="HU129" s="47">
        <f t="shared" si="502"/>
        <v>0</v>
      </c>
      <c r="HV129" s="47">
        <f t="shared" si="503"/>
        <v>0</v>
      </c>
      <c r="HW129" s="47">
        <f t="shared" si="504"/>
        <v>0</v>
      </c>
      <c r="HX129" s="47">
        <f t="shared" si="505"/>
        <v>0</v>
      </c>
      <c r="HY129" s="47">
        <f t="shared" si="506"/>
        <v>0</v>
      </c>
      <c r="HZ129" s="47">
        <f t="shared" si="507"/>
        <v>0</v>
      </c>
      <c r="IA129" s="48">
        <f t="shared" si="508"/>
        <v>0</v>
      </c>
      <c r="IB129" s="47">
        <f t="shared" si="509"/>
        <v>0</v>
      </c>
      <c r="IC129" s="47">
        <f t="shared" si="510"/>
        <v>0</v>
      </c>
      <c r="ID129" s="46">
        <f t="shared" si="511"/>
        <v>0</v>
      </c>
      <c r="IE129" s="47">
        <f t="shared" si="512"/>
        <v>0</v>
      </c>
      <c r="IF129" s="47">
        <f t="shared" si="513"/>
        <v>0</v>
      </c>
      <c r="IG129" s="47">
        <f t="shared" si="514"/>
        <v>0</v>
      </c>
      <c r="IH129" s="47">
        <f t="shared" si="515"/>
        <v>0</v>
      </c>
      <c r="II129" s="47">
        <f t="shared" si="516"/>
        <v>0</v>
      </c>
      <c r="IJ129" s="47">
        <f t="shared" si="517"/>
        <v>0</v>
      </c>
      <c r="IK129" s="47">
        <f t="shared" si="518"/>
        <v>0</v>
      </c>
      <c r="IL129" s="47">
        <f t="shared" si="519"/>
        <v>0</v>
      </c>
      <c r="IM129" s="47">
        <f t="shared" si="520"/>
        <v>0</v>
      </c>
      <c r="IN129" s="47">
        <f t="shared" si="521"/>
        <v>0</v>
      </c>
      <c r="IO129" s="47">
        <f t="shared" si="522"/>
        <v>0</v>
      </c>
      <c r="IP129" s="47">
        <f t="shared" si="523"/>
        <v>0</v>
      </c>
      <c r="IQ129" s="47">
        <f t="shared" si="524"/>
        <v>0</v>
      </c>
      <c r="IR129" s="47">
        <f t="shared" si="525"/>
        <v>0</v>
      </c>
      <c r="IS129" s="47">
        <f t="shared" si="526"/>
        <v>0</v>
      </c>
      <c r="IT129" s="47">
        <f t="shared" si="527"/>
        <v>0</v>
      </c>
      <c r="IU129" s="47">
        <f t="shared" si="528"/>
        <v>0</v>
      </c>
      <c r="IV129" s="47">
        <f t="shared" si="529"/>
        <v>0</v>
      </c>
      <c r="IW129" s="48">
        <f t="shared" si="530"/>
        <v>0</v>
      </c>
      <c r="IX129" s="47">
        <f t="shared" si="531"/>
        <v>0</v>
      </c>
      <c r="IY129" s="47">
        <f t="shared" si="532"/>
        <v>0</v>
      </c>
      <c r="IZ129" s="46">
        <f t="shared" si="533"/>
        <v>0</v>
      </c>
      <c r="JA129" s="47">
        <f t="shared" si="534"/>
        <v>0</v>
      </c>
      <c r="JB129" s="47">
        <f t="shared" si="535"/>
        <v>0</v>
      </c>
      <c r="JC129" s="47">
        <f t="shared" si="536"/>
        <v>0</v>
      </c>
      <c r="JD129" s="47">
        <f t="shared" si="537"/>
        <v>0</v>
      </c>
      <c r="JE129" s="47">
        <f t="shared" si="538"/>
        <v>0</v>
      </c>
      <c r="JF129" s="47">
        <f t="shared" si="539"/>
        <v>0</v>
      </c>
      <c r="JG129" s="47">
        <f t="shared" si="540"/>
        <v>0</v>
      </c>
      <c r="JH129" s="47">
        <f t="shared" si="541"/>
        <v>0</v>
      </c>
      <c r="JI129" s="47">
        <f t="shared" si="542"/>
        <v>0</v>
      </c>
      <c r="JJ129" s="47">
        <f t="shared" si="543"/>
        <v>0</v>
      </c>
      <c r="JK129" s="47">
        <f t="shared" si="544"/>
        <v>0</v>
      </c>
      <c r="JL129" s="47">
        <f t="shared" si="545"/>
        <v>0</v>
      </c>
      <c r="JM129" s="47">
        <f t="shared" si="546"/>
        <v>0</v>
      </c>
      <c r="JN129" s="47">
        <f t="shared" si="547"/>
        <v>0</v>
      </c>
      <c r="JO129" s="47">
        <f t="shared" si="548"/>
        <v>0</v>
      </c>
      <c r="JP129" s="47">
        <f t="shared" si="549"/>
        <v>0</v>
      </c>
      <c r="JQ129" s="47">
        <f t="shared" si="550"/>
        <v>0</v>
      </c>
      <c r="JR129" s="47">
        <f t="shared" si="551"/>
        <v>0</v>
      </c>
      <c r="JS129" s="48">
        <f t="shared" si="552"/>
        <v>0</v>
      </c>
      <c r="JT129" s="46">
        <f t="shared" si="553"/>
        <v>0</v>
      </c>
      <c r="JU129" s="48">
        <f t="shared" si="554"/>
        <v>0</v>
      </c>
    </row>
    <row r="130" spans="1:281" x14ac:dyDescent="0.25">
      <c r="A130" s="152"/>
      <c r="B130" s="386"/>
      <c r="C130" s="377"/>
      <c r="D130" s="378"/>
      <c r="E130" s="378"/>
      <c r="F130" s="378"/>
      <c r="G130" s="379"/>
      <c r="H130" s="397"/>
      <c r="I130" s="397"/>
      <c r="J130" s="97"/>
      <c r="K130" s="122">
        <f t="shared" si="284"/>
        <v>0</v>
      </c>
      <c r="L130" s="313">
        <f t="shared" si="285"/>
        <v>0</v>
      </c>
      <c r="M130" s="46">
        <f t="shared" si="286"/>
        <v>0</v>
      </c>
      <c r="N130" s="90">
        <f t="shared" si="347"/>
        <v>0</v>
      </c>
      <c r="O130" s="90">
        <f t="shared" si="348"/>
        <v>0</v>
      </c>
      <c r="P130" s="90">
        <f t="shared" si="349"/>
        <v>0</v>
      </c>
      <c r="Q130" s="90">
        <f t="shared" si="350"/>
        <v>0</v>
      </c>
      <c r="R130" s="408">
        <f t="shared" si="287"/>
        <v>1</v>
      </c>
      <c r="S130" s="46">
        <f t="shared" si="288"/>
        <v>0</v>
      </c>
      <c r="T130" s="47">
        <f t="shared" si="289"/>
        <v>0</v>
      </c>
      <c r="U130" s="47">
        <f t="shared" si="290"/>
        <v>0</v>
      </c>
      <c r="V130" s="47">
        <f t="shared" si="291"/>
        <v>0</v>
      </c>
      <c r="W130" s="47">
        <f t="shared" si="292"/>
        <v>0</v>
      </c>
      <c r="X130" s="47">
        <f t="shared" si="293"/>
        <v>0</v>
      </c>
      <c r="Y130" s="47">
        <f t="shared" si="294"/>
        <v>0</v>
      </c>
      <c r="Z130" s="47">
        <f t="shared" si="295"/>
        <v>0</v>
      </c>
      <c r="AA130" s="47">
        <f t="shared" si="296"/>
        <v>0</v>
      </c>
      <c r="AB130" s="47">
        <f t="shared" si="297"/>
        <v>0</v>
      </c>
      <c r="AC130" s="47">
        <f t="shared" si="298"/>
        <v>0</v>
      </c>
      <c r="AD130" s="47">
        <f t="shared" si="299"/>
        <v>0</v>
      </c>
      <c r="AE130" s="47">
        <f t="shared" si="300"/>
        <v>0</v>
      </c>
      <c r="AF130" s="47">
        <f t="shared" si="301"/>
        <v>0</v>
      </c>
      <c r="AG130" s="47">
        <f t="shared" si="302"/>
        <v>0</v>
      </c>
      <c r="AH130" s="47">
        <f t="shared" si="303"/>
        <v>0</v>
      </c>
      <c r="AI130" s="47">
        <f t="shared" si="304"/>
        <v>0</v>
      </c>
      <c r="AJ130" s="47">
        <f t="shared" si="305"/>
        <v>0</v>
      </c>
      <c r="AK130" s="47">
        <f t="shared" si="306"/>
        <v>0</v>
      </c>
      <c r="AL130" s="48">
        <f t="shared" si="307"/>
        <v>0</v>
      </c>
      <c r="AM130" s="47">
        <f t="shared" si="351"/>
        <v>0</v>
      </c>
      <c r="AN130" s="47">
        <f t="shared" si="352"/>
        <v>0</v>
      </c>
      <c r="AO130" s="46">
        <f t="shared" si="308"/>
        <v>0</v>
      </c>
      <c r="AP130" s="47">
        <f t="shared" si="309"/>
        <v>0</v>
      </c>
      <c r="AQ130" s="47">
        <f t="shared" si="310"/>
        <v>0</v>
      </c>
      <c r="AR130" s="47">
        <f t="shared" si="311"/>
        <v>0</v>
      </c>
      <c r="AS130" s="47">
        <f t="shared" si="312"/>
        <v>0</v>
      </c>
      <c r="AT130" s="47">
        <f t="shared" si="313"/>
        <v>0</v>
      </c>
      <c r="AU130" s="47">
        <f t="shared" si="314"/>
        <v>0</v>
      </c>
      <c r="AV130" s="47">
        <f t="shared" si="315"/>
        <v>0</v>
      </c>
      <c r="AW130" s="47">
        <f t="shared" si="316"/>
        <v>0</v>
      </c>
      <c r="AX130" s="47">
        <f t="shared" si="317"/>
        <v>0</v>
      </c>
      <c r="AY130" s="47">
        <f t="shared" si="318"/>
        <v>0</v>
      </c>
      <c r="AZ130" s="47">
        <f t="shared" si="319"/>
        <v>0</v>
      </c>
      <c r="BA130" s="47">
        <f t="shared" si="320"/>
        <v>0</v>
      </c>
      <c r="BB130" s="47">
        <f t="shared" si="321"/>
        <v>0</v>
      </c>
      <c r="BC130" s="47">
        <f t="shared" si="322"/>
        <v>0</v>
      </c>
      <c r="BD130" s="47">
        <f t="shared" si="323"/>
        <v>0</v>
      </c>
      <c r="BE130" s="47">
        <f t="shared" si="324"/>
        <v>0</v>
      </c>
      <c r="BF130" s="47">
        <f t="shared" si="325"/>
        <v>0</v>
      </c>
      <c r="BG130" s="48">
        <f t="shared" si="326"/>
        <v>0</v>
      </c>
      <c r="BH130" s="47">
        <f t="shared" si="353"/>
        <v>0</v>
      </c>
      <c r="BI130" s="47">
        <f t="shared" si="354"/>
        <v>0</v>
      </c>
      <c r="BJ130" s="46">
        <f t="shared" si="327"/>
        <v>0</v>
      </c>
      <c r="BK130" s="47">
        <f t="shared" si="328"/>
        <v>0</v>
      </c>
      <c r="BL130" s="47">
        <f t="shared" si="329"/>
        <v>0</v>
      </c>
      <c r="BM130" s="47">
        <f t="shared" si="330"/>
        <v>0</v>
      </c>
      <c r="BN130" s="47">
        <f t="shared" si="331"/>
        <v>0</v>
      </c>
      <c r="BO130" s="47">
        <f t="shared" si="332"/>
        <v>0</v>
      </c>
      <c r="BP130" s="47">
        <f t="shared" si="333"/>
        <v>0</v>
      </c>
      <c r="BQ130" s="47">
        <f t="shared" si="334"/>
        <v>0</v>
      </c>
      <c r="BR130" s="47">
        <f t="shared" si="335"/>
        <v>0</v>
      </c>
      <c r="BS130" s="47">
        <f t="shared" si="336"/>
        <v>0</v>
      </c>
      <c r="BT130" s="47">
        <f t="shared" si="337"/>
        <v>0</v>
      </c>
      <c r="BU130" s="47">
        <f t="shared" si="338"/>
        <v>0</v>
      </c>
      <c r="BV130" s="47">
        <f t="shared" si="339"/>
        <v>0</v>
      </c>
      <c r="BW130" s="47">
        <f t="shared" si="340"/>
        <v>0</v>
      </c>
      <c r="BX130" s="47">
        <f t="shared" si="341"/>
        <v>0</v>
      </c>
      <c r="BY130" s="47">
        <f t="shared" si="342"/>
        <v>0</v>
      </c>
      <c r="BZ130" s="47">
        <f t="shared" si="343"/>
        <v>0</v>
      </c>
      <c r="CA130" s="47">
        <f t="shared" si="344"/>
        <v>0</v>
      </c>
      <c r="CB130" s="47">
        <f t="shared" si="345"/>
        <v>0</v>
      </c>
      <c r="CC130" s="48">
        <f t="shared" si="346"/>
        <v>0</v>
      </c>
      <c r="CD130" s="47">
        <f t="shared" si="355"/>
        <v>0</v>
      </c>
      <c r="CE130" s="47">
        <f t="shared" si="356"/>
        <v>0</v>
      </c>
      <c r="CF130" s="46">
        <f t="shared" si="357"/>
        <v>0</v>
      </c>
      <c r="CG130" s="47">
        <f t="shared" si="358"/>
        <v>0</v>
      </c>
      <c r="CH130" s="47">
        <f t="shared" si="359"/>
        <v>0</v>
      </c>
      <c r="CI130" s="47">
        <f t="shared" si="360"/>
        <v>0</v>
      </c>
      <c r="CJ130" s="47">
        <f t="shared" si="361"/>
        <v>0</v>
      </c>
      <c r="CK130" s="47">
        <f t="shared" si="362"/>
        <v>0</v>
      </c>
      <c r="CL130" s="47">
        <f t="shared" si="363"/>
        <v>0</v>
      </c>
      <c r="CM130" s="47">
        <f t="shared" si="364"/>
        <v>0</v>
      </c>
      <c r="CN130" s="47">
        <f t="shared" si="365"/>
        <v>0</v>
      </c>
      <c r="CO130" s="47">
        <f t="shared" si="366"/>
        <v>0</v>
      </c>
      <c r="CP130" s="47">
        <f t="shared" si="367"/>
        <v>0</v>
      </c>
      <c r="CQ130" s="47">
        <f t="shared" si="368"/>
        <v>0</v>
      </c>
      <c r="CR130" s="47">
        <f t="shared" si="369"/>
        <v>0</v>
      </c>
      <c r="CS130" s="47">
        <f t="shared" si="370"/>
        <v>0</v>
      </c>
      <c r="CT130" s="47">
        <f t="shared" si="371"/>
        <v>0</v>
      </c>
      <c r="CU130" s="47">
        <f t="shared" si="372"/>
        <v>0</v>
      </c>
      <c r="CV130" s="47">
        <f t="shared" si="373"/>
        <v>0</v>
      </c>
      <c r="CW130" s="47">
        <f t="shared" si="374"/>
        <v>0</v>
      </c>
      <c r="CX130" s="47">
        <f t="shared" si="375"/>
        <v>0</v>
      </c>
      <c r="CY130" s="48">
        <f t="shared" si="376"/>
        <v>0</v>
      </c>
      <c r="CZ130" s="47">
        <f t="shared" si="377"/>
        <v>0</v>
      </c>
      <c r="DA130" s="47">
        <f t="shared" si="378"/>
        <v>0</v>
      </c>
      <c r="DB130" s="46">
        <f t="shared" si="379"/>
        <v>0</v>
      </c>
      <c r="DC130" s="47">
        <f t="shared" si="380"/>
        <v>0</v>
      </c>
      <c r="DD130" s="47">
        <f t="shared" si="381"/>
        <v>0</v>
      </c>
      <c r="DE130" s="47">
        <f t="shared" si="382"/>
        <v>0</v>
      </c>
      <c r="DF130" s="47">
        <f t="shared" si="383"/>
        <v>0</v>
      </c>
      <c r="DG130" s="47">
        <f t="shared" si="384"/>
        <v>0</v>
      </c>
      <c r="DH130" s="47">
        <f t="shared" si="385"/>
        <v>0</v>
      </c>
      <c r="DI130" s="47">
        <f t="shared" si="386"/>
        <v>0</v>
      </c>
      <c r="DJ130" s="47">
        <f t="shared" si="387"/>
        <v>0</v>
      </c>
      <c r="DK130" s="47">
        <f t="shared" si="388"/>
        <v>0</v>
      </c>
      <c r="DL130" s="47">
        <f t="shared" si="389"/>
        <v>0</v>
      </c>
      <c r="DM130" s="47">
        <f t="shared" si="390"/>
        <v>0</v>
      </c>
      <c r="DN130" s="47">
        <f t="shared" si="391"/>
        <v>0</v>
      </c>
      <c r="DO130" s="47">
        <f t="shared" si="392"/>
        <v>0</v>
      </c>
      <c r="DP130" s="47">
        <f t="shared" si="393"/>
        <v>0</v>
      </c>
      <c r="DQ130" s="47">
        <f t="shared" si="394"/>
        <v>0</v>
      </c>
      <c r="DR130" s="47">
        <f t="shared" si="395"/>
        <v>0</v>
      </c>
      <c r="DS130" s="47">
        <f t="shared" si="396"/>
        <v>0</v>
      </c>
      <c r="DT130" s="47">
        <f t="shared" si="397"/>
        <v>0</v>
      </c>
      <c r="DU130" s="48">
        <f t="shared" si="398"/>
        <v>0</v>
      </c>
      <c r="DV130" s="47">
        <f t="shared" si="399"/>
        <v>0</v>
      </c>
      <c r="DW130" s="47">
        <f t="shared" si="400"/>
        <v>0</v>
      </c>
      <c r="DX130" s="46">
        <f t="shared" si="401"/>
        <v>0</v>
      </c>
      <c r="DY130" s="47">
        <f t="shared" si="402"/>
        <v>0</v>
      </c>
      <c r="DZ130" s="47">
        <f t="shared" si="403"/>
        <v>0</v>
      </c>
      <c r="EA130" s="47">
        <f t="shared" si="404"/>
        <v>0</v>
      </c>
      <c r="EB130" s="47">
        <f t="shared" si="405"/>
        <v>0</v>
      </c>
      <c r="EC130" s="47">
        <f t="shared" si="406"/>
        <v>0</v>
      </c>
      <c r="ED130" s="47">
        <f t="shared" si="407"/>
        <v>0</v>
      </c>
      <c r="EE130" s="47">
        <f t="shared" si="408"/>
        <v>0</v>
      </c>
      <c r="EF130" s="47">
        <f t="shared" si="409"/>
        <v>0</v>
      </c>
      <c r="EG130" s="47">
        <f t="shared" si="410"/>
        <v>0</v>
      </c>
      <c r="EH130" s="47">
        <f t="shared" si="411"/>
        <v>0</v>
      </c>
      <c r="EI130" s="47">
        <f t="shared" si="412"/>
        <v>0</v>
      </c>
      <c r="EJ130" s="47">
        <f t="shared" si="413"/>
        <v>0</v>
      </c>
      <c r="EK130" s="47">
        <f t="shared" si="414"/>
        <v>0</v>
      </c>
      <c r="EL130" s="47">
        <f t="shared" si="415"/>
        <v>0</v>
      </c>
      <c r="EM130" s="47">
        <f t="shared" si="416"/>
        <v>0</v>
      </c>
      <c r="EN130" s="47">
        <f t="shared" si="417"/>
        <v>0</v>
      </c>
      <c r="EO130" s="47">
        <f t="shared" si="418"/>
        <v>0</v>
      </c>
      <c r="EP130" s="47">
        <f t="shared" si="419"/>
        <v>0</v>
      </c>
      <c r="EQ130" s="48">
        <f t="shared" si="420"/>
        <v>0</v>
      </c>
      <c r="ER130" s="47">
        <f t="shared" si="421"/>
        <v>0</v>
      </c>
      <c r="ES130" s="47">
        <f t="shared" si="422"/>
        <v>0</v>
      </c>
      <c r="ET130" s="46">
        <f t="shared" si="423"/>
        <v>0</v>
      </c>
      <c r="EU130" s="47">
        <f t="shared" si="424"/>
        <v>0</v>
      </c>
      <c r="EV130" s="47">
        <f t="shared" si="425"/>
        <v>0</v>
      </c>
      <c r="EW130" s="47">
        <f t="shared" si="426"/>
        <v>0</v>
      </c>
      <c r="EX130" s="47">
        <f t="shared" si="427"/>
        <v>0</v>
      </c>
      <c r="EY130" s="47">
        <f t="shared" si="428"/>
        <v>0</v>
      </c>
      <c r="EZ130" s="47">
        <f t="shared" si="429"/>
        <v>0</v>
      </c>
      <c r="FA130" s="47">
        <f t="shared" si="430"/>
        <v>0</v>
      </c>
      <c r="FB130" s="47">
        <f t="shared" si="431"/>
        <v>0</v>
      </c>
      <c r="FC130" s="47">
        <f t="shared" si="432"/>
        <v>0</v>
      </c>
      <c r="FD130" s="47">
        <f t="shared" si="433"/>
        <v>0</v>
      </c>
      <c r="FE130" s="47">
        <f t="shared" si="434"/>
        <v>0</v>
      </c>
      <c r="FF130" s="47">
        <f t="shared" si="435"/>
        <v>0</v>
      </c>
      <c r="FG130" s="47">
        <f t="shared" si="436"/>
        <v>0</v>
      </c>
      <c r="FH130" s="47">
        <f t="shared" si="437"/>
        <v>0</v>
      </c>
      <c r="FI130" s="47">
        <f t="shared" si="438"/>
        <v>0</v>
      </c>
      <c r="FJ130" s="47">
        <f t="shared" si="439"/>
        <v>0</v>
      </c>
      <c r="FK130" s="47">
        <f t="shared" si="440"/>
        <v>0</v>
      </c>
      <c r="FL130" s="47">
        <f t="shared" si="441"/>
        <v>0</v>
      </c>
      <c r="FM130" s="48">
        <f t="shared" si="442"/>
        <v>0</v>
      </c>
      <c r="FN130" s="47">
        <f t="shared" si="443"/>
        <v>0</v>
      </c>
      <c r="FO130" s="47">
        <f t="shared" si="444"/>
        <v>0</v>
      </c>
      <c r="FP130" s="46">
        <f t="shared" si="445"/>
        <v>0</v>
      </c>
      <c r="FQ130" s="47">
        <f t="shared" si="446"/>
        <v>0</v>
      </c>
      <c r="FR130" s="47">
        <f t="shared" si="447"/>
        <v>0</v>
      </c>
      <c r="FS130" s="47">
        <f t="shared" si="448"/>
        <v>0</v>
      </c>
      <c r="FT130" s="47">
        <f t="shared" si="449"/>
        <v>0</v>
      </c>
      <c r="FU130" s="47">
        <f t="shared" si="450"/>
        <v>0</v>
      </c>
      <c r="FV130" s="47">
        <f t="shared" si="451"/>
        <v>0</v>
      </c>
      <c r="FW130" s="47">
        <f t="shared" si="452"/>
        <v>0</v>
      </c>
      <c r="FX130" s="47">
        <f t="shared" si="453"/>
        <v>0</v>
      </c>
      <c r="FY130" s="47">
        <f t="shared" si="454"/>
        <v>0</v>
      </c>
      <c r="FZ130" s="47">
        <f t="shared" si="455"/>
        <v>0</v>
      </c>
      <c r="GA130" s="47">
        <f t="shared" si="456"/>
        <v>0</v>
      </c>
      <c r="GB130" s="47">
        <f t="shared" si="457"/>
        <v>0</v>
      </c>
      <c r="GC130" s="47">
        <f t="shared" si="458"/>
        <v>0</v>
      </c>
      <c r="GD130" s="47">
        <f t="shared" si="459"/>
        <v>0</v>
      </c>
      <c r="GE130" s="47">
        <f t="shared" si="460"/>
        <v>0</v>
      </c>
      <c r="GF130" s="47">
        <f t="shared" si="461"/>
        <v>0</v>
      </c>
      <c r="GG130" s="47">
        <f t="shared" si="462"/>
        <v>0</v>
      </c>
      <c r="GH130" s="47">
        <f t="shared" si="463"/>
        <v>0</v>
      </c>
      <c r="GI130" s="48">
        <f t="shared" si="464"/>
        <v>0</v>
      </c>
      <c r="GJ130" s="47">
        <f t="shared" si="465"/>
        <v>0</v>
      </c>
      <c r="GK130" s="47">
        <f t="shared" si="466"/>
        <v>0</v>
      </c>
      <c r="GL130" s="46">
        <f t="shared" si="467"/>
        <v>0</v>
      </c>
      <c r="GM130" s="47">
        <f t="shared" si="468"/>
        <v>0</v>
      </c>
      <c r="GN130" s="47">
        <f t="shared" si="469"/>
        <v>0</v>
      </c>
      <c r="GO130" s="47">
        <f t="shared" si="470"/>
        <v>0</v>
      </c>
      <c r="GP130" s="47">
        <f t="shared" si="471"/>
        <v>0</v>
      </c>
      <c r="GQ130" s="47">
        <f t="shared" si="472"/>
        <v>0</v>
      </c>
      <c r="GR130" s="47">
        <f t="shared" si="473"/>
        <v>0</v>
      </c>
      <c r="GS130" s="47">
        <f t="shared" si="474"/>
        <v>0</v>
      </c>
      <c r="GT130" s="47">
        <f t="shared" si="475"/>
        <v>0</v>
      </c>
      <c r="GU130" s="47">
        <f t="shared" si="476"/>
        <v>0</v>
      </c>
      <c r="GV130" s="47">
        <f t="shared" si="477"/>
        <v>0</v>
      </c>
      <c r="GW130" s="47">
        <f t="shared" si="478"/>
        <v>0</v>
      </c>
      <c r="GX130" s="47">
        <f t="shared" si="479"/>
        <v>0</v>
      </c>
      <c r="GY130" s="47">
        <f t="shared" si="480"/>
        <v>0</v>
      </c>
      <c r="GZ130" s="47">
        <f t="shared" si="481"/>
        <v>0</v>
      </c>
      <c r="HA130" s="47">
        <f t="shared" si="482"/>
        <v>0</v>
      </c>
      <c r="HB130" s="47">
        <f t="shared" si="483"/>
        <v>0</v>
      </c>
      <c r="HC130" s="47">
        <f t="shared" si="484"/>
        <v>0</v>
      </c>
      <c r="HD130" s="47">
        <f t="shared" si="485"/>
        <v>0</v>
      </c>
      <c r="HE130" s="48">
        <f t="shared" si="486"/>
        <v>0</v>
      </c>
      <c r="HF130" s="47">
        <f t="shared" si="487"/>
        <v>0</v>
      </c>
      <c r="HG130" s="47">
        <f t="shared" si="488"/>
        <v>0</v>
      </c>
      <c r="HH130" s="46">
        <f t="shared" si="489"/>
        <v>0</v>
      </c>
      <c r="HI130" s="47">
        <f t="shared" si="490"/>
        <v>0</v>
      </c>
      <c r="HJ130" s="47">
        <f t="shared" si="491"/>
        <v>0</v>
      </c>
      <c r="HK130" s="47">
        <f t="shared" si="492"/>
        <v>0</v>
      </c>
      <c r="HL130" s="47">
        <f t="shared" si="493"/>
        <v>0</v>
      </c>
      <c r="HM130" s="47">
        <f t="shared" si="494"/>
        <v>0</v>
      </c>
      <c r="HN130" s="47">
        <f t="shared" si="495"/>
        <v>0</v>
      </c>
      <c r="HO130" s="47">
        <f t="shared" si="496"/>
        <v>0</v>
      </c>
      <c r="HP130" s="47">
        <f t="shared" si="497"/>
        <v>0</v>
      </c>
      <c r="HQ130" s="47">
        <f t="shared" si="498"/>
        <v>0</v>
      </c>
      <c r="HR130" s="47">
        <f t="shared" si="499"/>
        <v>0</v>
      </c>
      <c r="HS130" s="47">
        <f t="shared" si="500"/>
        <v>0</v>
      </c>
      <c r="HT130" s="47">
        <f t="shared" si="501"/>
        <v>0</v>
      </c>
      <c r="HU130" s="47">
        <f t="shared" si="502"/>
        <v>0</v>
      </c>
      <c r="HV130" s="47">
        <f t="shared" si="503"/>
        <v>0</v>
      </c>
      <c r="HW130" s="47">
        <f t="shared" si="504"/>
        <v>0</v>
      </c>
      <c r="HX130" s="47">
        <f t="shared" si="505"/>
        <v>0</v>
      </c>
      <c r="HY130" s="47">
        <f t="shared" si="506"/>
        <v>0</v>
      </c>
      <c r="HZ130" s="47">
        <f t="shared" si="507"/>
        <v>0</v>
      </c>
      <c r="IA130" s="48">
        <f t="shared" si="508"/>
        <v>0</v>
      </c>
      <c r="IB130" s="47">
        <f t="shared" si="509"/>
        <v>0</v>
      </c>
      <c r="IC130" s="47">
        <f t="shared" si="510"/>
        <v>0</v>
      </c>
      <c r="ID130" s="46">
        <f t="shared" si="511"/>
        <v>0</v>
      </c>
      <c r="IE130" s="47">
        <f t="shared" si="512"/>
        <v>0</v>
      </c>
      <c r="IF130" s="47">
        <f t="shared" si="513"/>
        <v>0</v>
      </c>
      <c r="IG130" s="47">
        <f t="shared" si="514"/>
        <v>0</v>
      </c>
      <c r="IH130" s="47">
        <f t="shared" si="515"/>
        <v>0</v>
      </c>
      <c r="II130" s="47">
        <f t="shared" si="516"/>
        <v>0</v>
      </c>
      <c r="IJ130" s="47">
        <f t="shared" si="517"/>
        <v>0</v>
      </c>
      <c r="IK130" s="47">
        <f t="shared" si="518"/>
        <v>0</v>
      </c>
      <c r="IL130" s="47">
        <f t="shared" si="519"/>
        <v>0</v>
      </c>
      <c r="IM130" s="47">
        <f t="shared" si="520"/>
        <v>0</v>
      </c>
      <c r="IN130" s="47">
        <f t="shared" si="521"/>
        <v>0</v>
      </c>
      <c r="IO130" s="47">
        <f t="shared" si="522"/>
        <v>0</v>
      </c>
      <c r="IP130" s="47">
        <f t="shared" si="523"/>
        <v>0</v>
      </c>
      <c r="IQ130" s="47">
        <f t="shared" si="524"/>
        <v>0</v>
      </c>
      <c r="IR130" s="47">
        <f t="shared" si="525"/>
        <v>0</v>
      </c>
      <c r="IS130" s="47">
        <f t="shared" si="526"/>
        <v>0</v>
      </c>
      <c r="IT130" s="47">
        <f t="shared" si="527"/>
        <v>0</v>
      </c>
      <c r="IU130" s="47">
        <f t="shared" si="528"/>
        <v>0</v>
      </c>
      <c r="IV130" s="47">
        <f t="shared" si="529"/>
        <v>0</v>
      </c>
      <c r="IW130" s="48">
        <f t="shared" si="530"/>
        <v>0</v>
      </c>
      <c r="IX130" s="47">
        <f t="shared" si="531"/>
        <v>0</v>
      </c>
      <c r="IY130" s="47">
        <f t="shared" si="532"/>
        <v>0</v>
      </c>
      <c r="IZ130" s="46">
        <f t="shared" si="533"/>
        <v>0</v>
      </c>
      <c r="JA130" s="47">
        <f t="shared" si="534"/>
        <v>0</v>
      </c>
      <c r="JB130" s="47">
        <f t="shared" si="535"/>
        <v>0</v>
      </c>
      <c r="JC130" s="47">
        <f t="shared" si="536"/>
        <v>0</v>
      </c>
      <c r="JD130" s="47">
        <f t="shared" si="537"/>
        <v>0</v>
      </c>
      <c r="JE130" s="47">
        <f t="shared" si="538"/>
        <v>0</v>
      </c>
      <c r="JF130" s="47">
        <f t="shared" si="539"/>
        <v>0</v>
      </c>
      <c r="JG130" s="47">
        <f t="shared" si="540"/>
        <v>0</v>
      </c>
      <c r="JH130" s="47">
        <f t="shared" si="541"/>
        <v>0</v>
      </c>
      <c r="JI130" s="47">
        <f t="shared" si="542"/>
        <v>0</v>
      </c>
      <c r="JJ130" s="47">
        <f t="shared" si="543"/>
        <v>0</v>
      </c>
      <c r="JK130" s="47">
        <f t="shared" si="544"/>
        <v>0</v>
      </c>
      <c r="JL130" s="47">
        <f t="shared" si="545"/>
        <v>0</v>
      </c>
      <c r="JM130" s="47">
        <f t="shared" si="546"/>
        <v>0</v>
      </c>
      <c r="JN130" s="47">
        <f t="shared" si="547"/>
        <v>0</v>
      </c>
      <c r="JO130" s="47">
        <f t="shared" si="548"/>
        <v>0</v>
      </c>
      <c r="JP130" s="47">
        <f t="shared" si="549"/>
        <v>0</v>
      </c>
      <c r="JQ130" s="47">
        <f t="shared" si="550"/>
        <v>0</v>
      </c>
      <c r="JR130" s="47">
        <f t="shared" si="551"/>
        <v>0</v>
      </c>
      <c r="JS130" s="48">
        <f t="shared" si="552"/>
        <v>0</v>
      </c>
      <c r="JT130" s="46">
        <f t="shared" si="553"/>
        <v>0</v>
      </c>
      <c r="JU130" s="48">
        <f t="shared" si="554"/>
        <v>0</v>
      </c>
    </row>
    <row r="131" spans="1:281" x14ac:dyDescent="0.25">
      <c r="A131" s="152"/>
      <c r="B131" s="386"/>
      <c r="C131" s="377"/>
      <c r="D131" s="378"/>
      <c r="E131" s="378"/>
      <c r="F131" s="378"/>
      <c r="G131" s="379"/>
      <c r="H131" s="397"/>
      <c r="I131" s="397"/>
      <c r="J131" s="97"/>
      <c r="K131" s="122">
        <f t="shared" si="284"/>
        <v>0</v>
      </c>
      <c r="L131" s="313">
        <f t="shared" si="285"/>
        <v>0</v>
      </c>
      <c r="M131" s="46">
        <f t="shared" si="286"/>
        <v>0</v>
      </c>
      <c r="N131" s="90">
        <f t="shared" si="347"/>
        <v>0</v>
      </c>
      <c r="O131" s="90">
        <f t="shared" si="348"/>
        <v>0</v>
      </c>
      <c r="P131" s="90">
        <f t="shared" si="349"/>
        <v>0</v>
      </c>
      <c r="Q131" s="90">
        <f t="shared" si="350"/>
        <v>0</v>
      </c>
      <c r="R131" s="408">
        <f t="shared" si="287"/>
        <v>1</v>
      </c>
      <c r="S131" s="46">
        <f t="shared" si="288"/>
        <v>0</v>
      </c>
      <c r="T131" s="47">
        <f t="shared" si="289"/>
        <v>0</v>
      </c>
      <c r="U131" s="47">
        <f t="shared" si="290"/>
        <v>0</v>
      </c>
      <c r="V131" s="47">
        <f t="shared" si="291"/>
        <v>0</v>
      </c>
      <c r="W131" s="47">
        <f t="shared" si="292"/>
        <v>0</v>
      </c>
      <c r="X131" s="47">
        <f t="shared" si="293"/>
        <v>0</v>
      </c>
      <c r="Y131" s="47">
        <f t="shared" si="294"/>
        <v>0</v>
      </c>
      <c r="Z131" s="47">
        <f t="shared" si="295"/>
        <v>0</v>
      </c>
      <c r="AA131" s="47">
        <f t="shared" si="296"/>
        <v>0</v>
      </c>
      <c r="AB131" s="47">
        <f t="shared" si="297"/>
        <v>0</v>
      </c>
      <c r="AC131" s="47">
        <f t="shared" si="298"/>
        <v>0</v>
      </c>
      <c r="AD131" s="47">
        <f t="shared" si="299"/>
        <v>0</v>
      </c>
      <c r="AE131" s="47">
        <f t="shared" si="300"/>
        <v>0</v>
      </c>
      <c r="AF131" s="47">
        <f t="shared" si="301"/>
        <v>0</v>
      </c>
      <c r="AG131" s="47">
        <f t="shared" si="302"/>
        <v>0</v>
      </c>
      <c r="AH131" s="47">
        <f t="shared" si="303"/>
        <v>0</v>
      </c>
      <c r="AI131" s="47">
        <f t="shared" si="304"/>
        <v>0</v>
      </c>
      <c r="AJ131" s="47">
        <f t="shared" si="305"/>
        <v>0</v>
      </c>
      <c r="AK131" s="47">
        <f t="shared" si="306"/>
        <v>0</v>
      </c>
      <c r="AL131" s="48">
        <f t="shared" si="307"/>
        <v>0</v>
      </c>
      <c r="AM131" s="47">
        <f t="shared" si="351"/>
        <v>0</v>
      </c>
      <c r="AN131" s="47">
        <f t="shared" si="352"/>
        <v>0</v>
      </c>
      <c r="AO131" s="46">
        <f t="shared" si="308"/>
        <v>0</v>
      </c>
      <c r="AP131" s="47">
        <f t="shared" si="309"/>
        <v>0</v>
      </c>
      <c r="AQ131" s="47">
        <f t="shared" si="310"/>
        <v>0</v>
      </c>
      <c r="AR131" s="47">
        <f t="shared" si="311"/>
        <v>0</v>
      </c>
      <c r="AS131" s="47">
        <f t="shared" si="312"/>
        <v>0</v>
      </c>
      <c r="AT131" s="47">
        <f t="shared" si="313"/>
        <v>0</v>
      </c>
      <c r="AU131" s="47">
        <f t="shared" si="314"/>
        <v>0</v>
      </c>
      <c r="AV131" s="47">
        <f t="shared" si="315"/>
        <v>0</v>
      </c>
      <c r="AW131" s="47">
        <f t="shared" si="316"/>
        <v>0</v>
      </c>
      <c r="AX131" s="47">
        <f t="shared" si="317"/>
        <v>0</v>
      </c>
      <c r="AY131" s="47">
        <f t="shared" si="318"/>
        <v>0</v>
      </c>
      <c r="AZ131" s="47">
        <f t="shared" si="319"/>
        <v>0</v>
      </c>
      <c r="BA131" s="47">
        <f t="shared" si="320"/>
        <v>0</v>
      </c>
      <c r="BB131" s="47">
        <f t="shared" si="321"/>
        <v>0</v>
      </c>
      <c r="BC131" s="47">
        <f t="shared" si="322"/>
        <v>0</v>
      </c>
      <c r="BD131" s="47">
        <f t="shared" si="323"/>
        <v>0</v>
      </c>
      <c r="BE131" s="47">
        <f t="shared" si="324"/>
        <v>0</v>
      </c>
      <c r="BF131" s="47">
        <f t="shared" si="325"/>
        <v>0</v>
      </c>
      <c r="BG131" s="48">
        <f t="shared" si="326"/>
        <v>0</v>
      </c>
      <c r="BH131" s="47">
        <f t="shared" si="353"/>
        <v>0</v>
      </c>
      <c r="BI131" s="47">
        <f t="shared" si="354"/>
        <v>0</v>
      </c>
      <c r="BJ131" s="46">
        <f t="shared" si="327"/>
        <v>0</v>
      </c>
      <c r="BK131" s="47">
        <f t="shared" si="328"/>
        <v>0</v>
      </c>
      <c r="BL131" s="47">
        <f t="shared" si="329"/>
        <v>0</v>
      </c>
      <c r="BM131" s="47">
        <f t="shared" si="330"/>
        <v>0</v>
      </c>
      <c r="BN131" s="47">
        <f t="shared" si="331"/>
        <v>0</v>
      </c>
      <c r="BO131" s="47">
        <f t="shared" si="332"/>
        <v>0</v>
      </c>
      <c r="BP131" s="47">
        <f t="shared" si="333"/>
        <v>0</v>
      </c>
      <c r="BQ131" s="47">
        <f t="shared" si="334"/>
        <v>0</v>
      </c>
      <c r="BR131" s="47">
        <f t="shared" si="335"/>
        <v>0</v>
      </c>
      <c r="BS131" s="47">
        <f t="shared" si="336"/>
        <v>0</v>
      </c>
      <c r="BT131" s="47">
        <f t="shared" si="337"/>
        <v>0</v>
      </c>
      <c r="BU131" s="47">
        <f t="shared" si="338"/>
        <v>0</v>
      </c>
      <c r="BV131" s="47">
        <f t="shared" si="339"/>
        <v>0</v>
      </c>
      <c r="BW131" s="47">
        <f t="shared" si="340"/>
        <v>0</v>
      </c>
      <c r="BX131" s="47">
        <f t="shared" si="341"/>
        <v>0</v>
      </c>
      <c r="BY131" s="47">
        <f t="shared" si="342"/>
        <v>0</v>
      </c>
      <c r="BZ131" s="47">
        <f t="shared" si="343"/>
        <v>0</v>
      </c>
      <c r="CA131" s="47">
        <f t="shared" si="344"/>
        <v>0</v>
      </c>
      <c r="CB131" s="47">
        <f t="shared" si="345"/>
        <v>0</v>
      </c>
      <c r="CC131" s="48">
        <f t="shared" si="346"/>
        <v>0</v>
      </c>
      <c r="CD131" s="47">
        <f t="shared" si="355"/>
        <v>0</v>
      </c>
      <c r="CE131" s="47">
        <f t="shared" si="356"/>
        <v>0</v>
      </c>
      <c r="CF131" s="46">
        <f t="shared" si="357"/>
        <v>0</v>
      </c>
      <c r="CG131" s="47">
        <f t="shared" si="358"/>
        <v>0</v>
      </c>
      <c r="CH131" s="47">
        <f t="shared" si="359"/>
        <v>0</v>
      </c>
      <c r="CI131" s="47">
        <f t="shared" si="360"/>
        <v>0</v>
      </c>
      <c r="CJ131" s="47">
        <f t="shared" si="361"/>
        <v>0</v>
      </c>
      <c r="CK131" s="47">
        <f t="shared" si="362"/>
        <v>0</v>
      </c>
      <c r="CL131" s="47">
        <f t="shared" si="363"/>
        <v>0</v>
      </c>
      <c r="CM131" s="47">
        <f t="shared" si="364"/>
        <v>0</v>
      </c>
      <c r="CN131" s="47">
        <f t="shared" si="365"/>
        <v>0</v>
      </c>
      <c r="CO131" s="47">
        <f t="shared" si="366"/>
        <v>0</v>
      </c>
      <c r="CP131" s="47">
        <f t="shared" si="367"/>
        <v>0</v>
      </c>
      <c r="CQ131" s="47">
        <f t="shared" si="368"/>
        <v>0</v>
      </c>
      <c r="CR131" s="47">
        <f t="shared" si="369"/>
        <v>0</v>
      </c>
      <c r="CS131" s="47">
        <f t="shared" si="370"/>
        <v>0</v>
      </c>
      <c r="CT131" s="47">
        <f t="shared" si="371"/>
        <v>0</v>
      </c>
      <c r="CU131" s="47">
        <f t="shared" si="372"/>
        <v>0</v>
      </c>
      <c r="CV131" s="47">
        <f t="shared" si="373"/>
        <v>0</v>
      </c>
      <c r="CW131" s="47">
        <f t="shared" si="374"/>
        <v>0</v>
      </c>
      <c r="CX131" s="47">
        <f t="shared" si="375"/>
        <v>0</v>
      </c>
      <c r="CY131" s="48">
        <f t="shared" si="376"/>
        <v>0</v>
      </c>
      <c r="CZ131" s="47">
        <f t="shared" si="377"/>
        <v>0</v>
      </c>
      <c r="DA131" s="47">
        <f t="shared" si="378"/>
        <v>0</v>
      </c>
      <c r="DB131" s="46">
        <f t="shared" si="379"/>
        <v>0</v>
      </c>
      <c r="DC131" s="47">
        <f t="shared" si="380"/>
        <v>0</v>
      </c>
      <c r="DD131" s="47">
        <f t="shared" si="381"/>
        <v>0</v>
      </c>
      <c r="DE131" s="47">
        <f t="shared" si="382"/>
        <v>0</v>
      </c>
      <c r="DF131" s="47">
        <f t="shared" si="383"/>
        <v>0</v>
      </c>
      <c r="DG131" s="47">
        <f t="shared" si="384"/>
        <v>0</v>
      </c>
      <c r="DH131" s="47">
        <f t="shared" si="385"/>
        <v>0</v>
      </c>
      <c r="DI131" s="47">
        <f t="shared" si="386"/>
        <v>0</v>
      </c>
      <c r="DJ131" s="47">
        <f t="shared" si="387"/>
        <v>0</v>
      </c>
      <c r="DK131" s="47">
        <f t="shared" si="388"/>
        <v>0</v>
      </c>
      <c r="DL131" s="47">
        <f t="shared" si="389"/>
        <v>0</v>
      </c>
      <c r="DM131" s="47">
        <f t="shared" si="390"/>
        <v>0</v>
      </c>
      <c r="DN131" s="47">
        <f t="shared" si="391"/>
        <v>0</v>
      </c>
      <c r="DO131" s="47">
        <f t="shared" si="392"/>
        <v>0</v>
      </c>
      <c r="DP131" s="47">
        <f t="shared" si="393"/>
        <v>0</v>
      </c>
      <c r="DQ131" s="47">
        <f t="shared" si="394"/>
        <v>0</v>
      </c>
      <c r="DR131" s="47">
        <f t="shared" si="395"/>
        <v>0</v>
      </c>
      <c r="DS131" s="47">
        <f t="shared" si="396"/>
        <v>0</v>
      </c>
      <c r="DT131" s="47">
        <f t="shared" si="397"/>
        <v>0</v>
      </c>
      <c r="DU131" s="48">
        <f t="shared" si="398"/>
        <v>0</v>
      </c>
      <c r="DV131" s="47">
        <f t="shared" si="399"/>
        <v>0</v>
      </c>
      <c r="DW131" s="47">
        <f t="shared" si="400"/>
        <v>0</v>
      </c>
      <c r="DX131" s="46">
        <f t="shared" si="401"/>
        <v>0</v>
      </c>
      <c r="DY131" s="47">
        <f t="shared" si="402"/>
        <v>0</v>
      </c>
      <c r="DZ131" s="47">
        <f t="shared" si="403"/>
        <v>0</v>
      </c>
      <c r="EA131" s="47">
        <f t="shared" si="404"/>
        <v>0</v>
      </c>
      <c r="EB131" s="47">
        <f t="shared" si="405"/>
        <v>0</v>
      </c>
      <c r="EC131" s="47">
        <f t="shared" si="406"/>
        <v>0</v>
      </c>
      <c r="ED131" s="47">
        <f t="shared" si="407"/>
        <v>0</v>
      </c>
      <c r="EE131" s="47">
        <f t="shared" si="408"/>
        <v>0</v>
      </c>
      <c r="EF131" s="47">
        <f t="shared" si="409"/>
        <v>0</v>
      </c>
      <c r="EG131" s="47">
        <f t="shared" si="410"/>
        <v>0</v>
      </c>
      <c r="EH131" s="47">
        <f t="shared" si="411"/>
        <v>0</v>
      </c>
      <c r="EI131" s="47">
        <f t="shared" si="412"/>
        <v>0</v>
      </c>
      <c r="EJ131" s="47">
        <f t="shared" si="413"/>
        <v>0</v>
      </c>
      <c r="EK131" s="47">
        <f t="shared" si="414"/>
        <v>0</v>
      </c>
      <c r="EL131" s="47">
        <f t="shared" si="415"/>
        <v>0</v>
      </c>
      <c r="EM131" s="47">
        <f t="shared" si="416"/>
        <v>0</v>
      </c>
      <c r="EN131" s="47">
        <f t="shared" si="417"/>
        <v>0</v>
      </c>
      <c r="EO131" s="47">
        <f t="shared" si="418"/>
        <v>0</v>
      </c>
      <c r="EP131" s="47">
        <f t="shared" si="419"/>
        <v>0</v>
      </c>
      <c r="EQ131" s="48">
        <f t="shared" si="420"/>
        <v>0</v>
      </c>
      <c r="ER131" s="47">
        <f t="shared" si="421"/>
        <v>0</v>
      </c>
      <c r="ES131" s="47">
        <f t="shared" si="422"/>
        <v>0</v>
      </c>
      <c r="ET131" s="46">
        <f t="shared" si="423"/>
        <v>0</v>
      </c>
      <c r="EU131" s="47">
        <f t="shared" si="424"/>
        <v>0</v>
      </c>
      <c r="EV131" s="47">
        <f t="shared" si="425"/>
        <v>0</v>
      </c>
      <c r="EW131" s="47">
        <f t="shared" si="426"/>
        <v>0</v>
      </c>
      <c r="EX131" s="47">
        <f t="shared" si="427"/>
        <v>0</v>
      </c>
      <c r="EY131" s="47">
        <f t="shared" si="428"/>
        <v>0</v>
      </c>
      <c r="EZ131" s="47">
        <f t="shared" si="429"/>
        <v>0</v>
      </c>
      <c r="FA131" s="47">
        <f t="shared" si="430"/>
        <v>0</v>
      </c>
      <c r="FB131" s="47">
        <f t="shared" si="431"/>
        <v>0</v>
      </c>
      <c r="FC131" s="47">
        <f t="shared" si="432"/>
        <v>0</v>
      </c>
      <c r="FD131" s="47">
        <f t="shared" si="433"/>
        <v>0</v>
      </c>
      <c r="FE131" s="47">
        <f t="shared" si="434"/>
        <v>0</v>
      </c>
      <c r="FF131" s="47">
        <f t="shared" si="435"/>
        <v>0</v>
      </c>
      <c r="FG131" s="47">
        <f t="shared" si="436"/>
        <v>0</v>
      </c>
      <c r="FH131" s="47">
        <f t="shared" si="437"/>
        <v>0</v>
      </c>
      <c r="FI131" s="47">
        <f t="shared" si="438"/>
        <v>0</v>
      </c>
      <c r="FJ131" s="47">
        <f t="shared" si="439"/>
        <v>0</v>
      </c>
      <c r="FK131" s="47">
        <f t="shared" si="440"/>
        <v>0</v>
      </c>
      <c r="FL131" s="47">
        <f t="shared" si="441"/>
        <v>0</v>
      </c>
      <c r="FM131" s="48">
        <f t="shared" si="442"/>
        <v>0</v>
      </c>
      <c r="FN131" s="47">
        <f t="shared" si="443"/>
        <v>0</v>
      </c>
      <c r="FO131" s="47">
        <f t="shared" si="444"/>
        <v>0</v>
      </c>
      <c r="FP131" s="46">
        <f t="shared" si="445"/>
        <v>0</v>
      </c>
      <c r="FQ131" s="47">
        <f t="shared" si="446"/>
        <v>0</v>
      </c>
      <c r="FR131" s="47">
        <f t="shared" si="447"/>
        <v>0</v>
      </c>
      <c r="FS131" s="47">
        <f t="shared" si="448"/>
        <v>0</v>
      </c>
      <c r="FT131" s="47">
        <f t="shared" si="449"/>
        <v>0</v>
      </c>
      <c r="FU131" s="47">
        <f t="shared" si="450"/>
        <v>0</v>
      </c>
      <c r="FV131" s="47">
        <f t="shared" si="451"/>
        <v>0</v>
      </c>
      <c r="FW131" s="47">
        <f t="shared" si="452"/>
        <v>0</v>
      </c>
      <c r="FX131" s="47">
        <f t="shared" si="453"/>
        <v>0</v>
      </c>
      <c r="FY131" s="47">
        <f t="shared" si="454"/>
        <v>0</v>
      </c>
      <c r="FZ131" s="47">
        <f t="shared" si="455"/>
        <v>0</v>
      </c>
      <c r="GA131" s="47">
        <f t="shared" si="456"/>
        <v>0</v>
      </c>
      <c r="GB131" s="47">
        <f t="shared" si="457"/>
        <v>0</v>
      </c>
      <c r="GC131" s="47">
        <f t="shared" si="458"/>
        <v>0</v>
      </c>
      <c r="GD131" s="47">
        <f t="shared" si="459"/>
        <v>0</v>
      </c>
      <c r="GE131" s="47">
        <f t="shared" si="460"/>
        <v>0</v>
      </c>
      <c r="GF131" s="47">
        <f t="shared" si="461"/>
        <v>0</v>
      </c>
      <c r="GG131" s="47">
        <f t="shared" si="462"/>
        <v>0</v>
      </c>
      <c r="GH131" s="47">
        <f t="shared" si="463"/>
        <v>0</v>
      </c>
      <c r="GI131" s="48">
        <f t="shared" si="464"/>
        <v>0</v>
      </c>
      <c r="GJ131" s="47">
        <f t="shared" si="465"/>
        <v>0</v>
      </c>
      <c r="GK131" s="47">
        <f t="shared" si="466"/>
        <v>0</v>
      </c>
      <c r="GL131" s="46">
        <f t="shared" si="467"/>
        <v>0</v>
      </c>
      <c r="GM131" s="47">
        <f t="shared" si="468"/>
        <v>0</v>
      </c>
      <c r="GN131" s="47">
        <f t="shared" si="469"/>
        <v>0</v>
      </c>
      <c r="GO131" s="47">
        <f t="shared" si="470"/>
        <v>0</v>
      </c>
      <c r="GP131" s="47">
        <f t="shared" si="471"/>
        <v>0</v>
      </c>
      <c r="GQ131" s="47">
        <f t="shared" si="472"/>
        <v>0</v>
      </c>
      <c r="GR131" s="47">
        <f t="shared" si="473"/>
        <v>0</v>
      </c>
      <c r="GS131" s="47">
        <f t="shared" si="474"/>
        <v>0</v>
      </c>
      <c r="GT131" s="47">
        <f t="shared" si="475"/>
        <v>0</v>
      </c>
      <c r="GU131" s="47">
        <f t="shared" si="476"/>
        <v>0</v>
      </c>
      <c r="GV131" s="47">
        <f t="shared" si="477"/>
        <v>0</v>
      </c>
      <c r="GW131" s="47">
        <f t="shared" si="478"/>
        <v>0</v>
      </c>
      <c r="GX131" s="47">
        <f t="shared" si="479"/>
        <v>0</v>
      </c>
      <c r="GY131" s="47">
        <f t="shared" si="480"/>
        <v>0</v>
      </c>
      <c r="GZ131" s="47">
        <f t="shared" si="481"/>
        <v>0</v>
      </c>
      <c r="HA131" s="47">
        <f t="shared" si="482"/>
        <v>0</v>
      </c>
      <c r="HB131" s="47">
        <f t="shared" si="483"/>
        <v>0</v>
      </c>
      <c r="HC131" s="47">
        <f t="shared" si="484"/>
        <v>0</v>
      </c>
      <c r="HD131" s="47">
        <f t="shared" si="485"/>
        <v>0</v>
      </c>
      <c r="HE131" s="48">
        <f t="shared" si="486"/>
        <v>0</v>
      </c>
      <c r="HF131" s="47">
        <f t="shared" si="487"/>
        <v>0</v>
      </c>
      <c r="HG131" s="47">
        <f t="shared" si="488"/>
        <v>0</v>
      </c>
      <c r="HH131" s="46">
        <f t="shared" si="489"/>
        <v>0</v>
      </c>
      <c r="HI131" s="47">
        <f t="shared" si="490"/>
        <v>0</v>
      </c>
      <c r="HJ131" s="47">
        <f t="shared" si="491"/>
        <v>0</v>
      </c>
      <c r="HK131" s="47">
        <f t="shared" si="492"/>
        <v>0</v>
      </c>
      <c r="HL131" s="47">
        <f t="shared" si="493"/>
        <v>0</v>
      </c>
      <c r="HM131" s="47">
        <f t="shared" si="494"/>
        <v>0</v>
      </c>
      <c r="HN131" s="47">
        <f t="shared" si="495"/>
        <v>0</v>
      </c>
      <c r="HO131" s="47">
        <f t="shared" si="496"/>
        <v>0</v>
      </c>
      <c r="HP131" s="47">
        <f t="shared" si="497"/>
        <v>0</v>
      </c>
      <c r="HQ131" s="47">
        <f t="shared" si="498"/>
        <v>0</v>
      </c>
      <c r="HR131" s="47">
        <f t="shared" si="499"/>
        <v>0</v>
      </c>
      <c r="HS131" s="47">
        <f t="shared" si="500"/>
        <v>0</v>
      </c>
      <c r="HT131" s="47">
        <f t="shared" si="501"/>
        <v>0</v>
      </c>
      <c r="HU131" s="47">
        <f t="shared" si="502"/>
        <v>0</v>
      </c>
      <c r="HV131" s="47">
        <f t="shared" si="503"/>
        <v>0</v>
      </c>
      <c r="HW131" s="47">
        <f t="shared" si="504"/>
        <v>0</v>
      </c>
      <c r="HX131" s="47">
        <f t="shared" si="505"/>
        <v>0</v>
      </c>
      <c r="HY131" s="47">
        <f t="shared" si="506"/>
        <v>0</v>
      </c>
      <c r="HZ131" s="47">
        <f t="shared" si="507"/>
        <v>0</v>
      </c>
      <c r="IA131" s="48">
        <f t="shared" si="508"/>
        <v>0</v>
      </c>
      <c r="IB131" s="47">
        <f t="shared" si="509"/>
        <v>0</v>
      </c>
      <c r="IC131" s="47">
        <f t="shared" si="510"/>
        <v>0</v>
      </c>
      <c r="ID131" s="46">
        <f t="shared" si="511"/>
        <v>0</v>
      </c>
      <c r="IE131" s="47">
        <f t="shared" si="512"/>
        <v>0</v>
      </c>
      <c r="IF131" s="47">
        <f t="shared" si="513"/>
        <v>0</v>
      </c>
      <c r="IG131" s="47">
        <f t="shared" si="514"/>
        <v>0</v>
      </c>
      <c r="IH131" s="47">
        <f t="shared" si="515"/>
        <v>0</v>
      </c>
      <c r="II131" s="47">
        <f t="shared" si="516"/>
        <v>0</v>
      </c>
      <c r="IJ131" s="47">
        <f t="shared" si="517"/>
        <v>0</v>
      </c>
      <c r="IK131" s="47">
        <f t="shared" si="518"/>
        <v>0</v>
      </c>
      <c r="IL131" s="47">
        <f t="shared" si="519"/>
        <v>0</v>
      </c>
      <c r="IM131" s="47">
        <f t="shared" si="520"/>
        <v>0</v>
      </c>
      <c r="IN131" s="47">
        <f t="shared" si="521"/>
        <v>0</v>
      </c>
      <c r="IO131" s="47">
        <f t="shared" si="522"/>
        <v>0</v>
      </c>
      <c r="IP131" s="47">
        <f t="shared" si="523"/>
        <v>0</v>
      </c>
      <c r="IQ131" s="47">
        <f t="shared" si="524"/>
        <v>0</v>
      </c>
      <c r="IR131" s="47">
        <f t="shared" si="525"/>
        <v>0</v>
      </c>
      <c r="IS131" s="47">
        <f t="shared" si="526"/>
        <v>0</v>
      </c>
      <c r="IT131" s="47">
        <f t="shared" si="527"/>
        <v>0</v>
      </c>
      <c r="IU131" s="47">
        <f t="shared" si="528"/>
        <v>0</v>
      </c>
      <c r="IV131" s="47">
        <f t="shared" si="529"/>
        <v>0</v>
      </c>
      <c r="IW131" s="48">
        <f t="shared" si="530"/>
        <v>0</v>
      </c>
      <c r="IX131" s="47">
        <f t="shared" si="531"/>
        <v>0</v>
      </c>
      <c r="IY131" s="47">
        <f t="shared" si="532"/>
        <v>0</v>
      </c>
      <c r="IZ131" s="46">
        <f t="shared" si="533"/>
        <v>0</v>
      </c>
      <c r="JA131" s="47">
        <f t="shared" si="534"/>
        <v>0</v>
      </c>
      <c r="JB131" s="47">
        <f t="shared" si="535"/>
        <v>0</v>
      </c>
      <c r="JC131" s="47">
        <f t="shared" si="536"/>
        <v>0</v>
      </c>
      <c r="JD131" s="47">
        <f t="shared" si="537"/>
        <v>0</v>
      </c>
      <c r="JE131" s="47">
        <f t="shared" si="538"/>
        <v>0</v>
      </c>
      <c r="JF131" s="47">
        <f t="shared" si="539"/>
        <v>0</v>
      </c>
      <c r="JG131" s="47">
        <f t="shared" si="540"/>
        <v>0</v>
      </c>
      <c r="JH131" s="47">
        <f t="shared" si="541"/>
        <v>0</v>
      </c>
      <c r="JI131" s="47">
        <f t="shared" si="542"/>
        <v>0</v>
      </c>
      <c r="JJ131" s="47">
        <f t="shared" si="543"/>
        <v>0</v>
      </c>
      <c r="JK131" s="47">
        <f t="shared" si="544"/>
        <v>0</v>
      </c>
      <c r="JL131" s="47">
        <f t="shared" si="545"/>
        <v>0</v>
      </c>
      <c r="JM131" s="47">
        <f t="shared" si="546"/>
        <v>0</v>
      </c>
      <c r="JN131" s="47">
        <f t="shared" si="547"/>
        <v>0</v>
      </c>
      <c r="JO131" s="47">
        <f t="shared" si="548"/>
        <v>0</v>
      </c>
      <c r="JP131" s="47">
        <f t="shared" si="549"/>
        <v>0</v>
      </c>
      <c r="JQ131" s="47">
        <f t="shared" si="550"/>
        <v>0</v>
      </c>
      <c r="JR131" s="47">
        <f t="shared" si="551"/>
        <v>0</v>
      </c>
      <c r="JS131" s="48">
        <f t="shared" si="552"/>
        <v>0</v>
      </c>
      <c r="JT131" s="46">
        <f t="shared" si="553"/>
        <v>0</v>
      </c>
      <c r="JU131" s="48">
        <f t="shared" si="554"/>
        <v>0</v>
      </c>
    </row>
    <row r="132" spans="1:281" x14ac:dyDescent="0.25">
      <c r="A132" s="152"/>
      <c r="B132" s="386"/>
      <c r="C132" s="377"/>
      <c r="D132" s="378"/>
      <c r="E132" s="378"/>
      <c r="F132" s="378"/>
      <c r="G132" s="379"/>
      <c r="H132" s="397"/>
      <c r="I132" s="397"/>
      <c r="J132" s="97"/>
      <c r="K132" s="122">
        <f t="shared" si="284"/>
        <v>0</v>
      </c>
      <c r="L132" s="313">
        <f t="shared" si="285"/>
        <v>0</v>
      </c>
      <c r="M132" s="46">
        <f t="shared" si="286"/>
        <v>0</v>
      </c>
      <c r="N132" s="90">
        <f t="shared" si="347"/>
        <v>0</v>
      </c>
      <c r="O132" s="90">
        <f t="shared" si="348"/>
        <v>0</v>
      </c>
      <c r="P132" s="90">
        <f t="shared" si="349"/>
        <v>0</v>
      </c>
      <c r="Q132" s="90">
        <f t="shared" si="350"/>
        <v>0</v>
      </c>
      <c r="R132" s="408">
        <f t="shared" si="287"/>
        <v>1</v>
      </c>
      <c r="S132" s="46">
        <f t="shared" si="288"/>
        <v>0</v>
      </c>
      <c r="T132" s="47">
        <f t="shared" si="289"/>
        <v>0</v>
      </c>
      <c r="U132" s="47">
        <f t="shared" si="290"/>
        <v>0</v>
      </c>
      <c r="V132" s="47">
        <f t="shared" si="291"/>
        <v>0</v>
      </c>
      <c r="W132" s="47">
        <f t="shared" si="292"/>
        <v>0</v>
      </c>
      <c r="X132" s="47">
        <f t="shared" si="293"/>
        <v>0</v>
      </c>
      <c r="Y132" s="47">
        <f t="shared" si="294"/>
        <v>0</v>
      </c>
      <c r="Z132" s="47">
        <f t="shared" si="295"/>
        <v>0</v>
      </c>
      <c r="AA132" s="47">
        <f t="shared" si="296"/>
        <v>0</v>
      </c>
      <c r="AB132" s="47">
        <f t="shared" si="297"/>
        <v>0</v>
      </c>
      <c r="AC132" s="47">
        <f t="shared" si="298"/>
        <v>0</v>
      </c>
      <c r="AD132" s="47">
        <f t="shared" si="299"/>
        <v>0</v>
      </c>
      <c r="AE132" s="47">
        <f t="shared" si="300"/>
        <v>0</v>
      </c>
      <c r="AF132" s="47">
        <f t="shared" si="301"/>
        <v>0</v>
      </c>
      <c r="AG132" s="47">
        <f t="shared" si="302"/>
        <v>0</v>
      </c>
      <c r="AH132" s="47">
        <f t="shared" si="303"/>
        <v>0</v>
      </c>
      <c r="AI132" s="47">
        <f t="shared" si="304"/>
        <v>0</v>
      </c>
      <c r="AJ132" s="47">
        <f t="shared" si="305"/>
        <v>0</v>
      </c>
      <c r="AK132" s="47">
        <f t="shared" si="306"/>
        <v>0</v>
      </c>
      <c r="AL132" s="48">
        <f t="shared" si="307"/>
        <v>0</v>
      </c>
      <c r="AM132" s="47">
        <f t="shared" si="351"/>
        <v>0</v>
      </c>
      <c r="AN132" s="47">
        <f t="shared" si="352"/>
        <v>0</v>
      </c>
      <c r="AO132" s="46">
        <f t="shared" si="308"/>
        <v>0</v>
      </c>
      <c r="AP132" s="47">
        <f t="shared" si="309"/>
        <v>0</v>
      </c>
      <c r="AQ132" s="47">
        <f t="shared" si="310"/>
        <v>0</v>
      </c>
      <c r="AR132" s="47">
        <f t="shared" si="311"/>
        <v>0</v>
      </c>
      <c r="AS132" s="47">
        <f t="shared" si="312"/>
        <v>0</v>
      </c>
      <c r="AT132" s="47">
        <f t="shared" si="313"/>
        <v>0</v>
      </c>
      <c r="AU132" s="47">
        <f t="shared" si="314"/>
        <v>0</v>
      </c>
      <c r="AV132" s="47">
        <f t="shared" si="315"/>
        <v>0</v>
      </c>
      <c r="AW132" s="47">
        <f t="shared" si="316"/>
        <v>0</v>
      </c>
      <c r="AX132" s="47">
        <f t="shared" si="317"/>
        <v>0</v>
      </c>
      <c r="AY132" s="47">
        <f t="shared" si="318"/>
        <v>0</v>
      </c>
      <c r="AZ132" s="47">
        <f t="shared" si="319"/>
        <v>0</v>
      </c>
      <c r="BA132" s="47">
        <f t="shared" si="320"/>
        <v>0</v>
      </c>
      <c r="BB132" s="47">
        <f t="shared" si="321"/>
        <v>0</v>
      </c>
      <c r="BC132" s="47">
        <f t="shared" si="322"/>
        <v>0</v>
      </c>
      <c r="BD132" s="47">
        <f t="shared" si="323"/>
        <v>0</v>
      </c>
      <c r="BE132" s="47">
        <f t="shared" si="324"/>
        <v>0</v>
      </c>
      <c r="BF132" s="47">
        <f t="shared" si="325"/>
        <v>0</v>
      </c>
      <c r="BG132" s="48">
        <f t="shared" si="326"/>
        <v>0</v>
      </c>
      <c r="BH132" s="47">
        <f t="shared" si="353"/>
        <v>0</v>
      </c>
      <c r="BI132" s="47">
        <f t="shared" si="354"/>
        <v>0</v>
      </c>
      <c r="BJ132" s="46">
        <f t="shared" si="327"/>
        <v>0</v>
      </c>
      <c r="BK132" s="47">
        <f t="shared" si="328"/>
        <v>0</v>
      </c>
      <c r="BL132" s="47">
        <f t="shared" si="329"/>
        <v>0</v>
      </c>
      <c r="BM132" s="47">
        <f t="shared" si="330"/>
        <v>0</v>
      </c>
      <c r="BN132" s="47">
        <f t="shared" si="331"/>
        <v>0</v>
      </c>
      <c r="BO132" s="47">
        <f t="shared" si="332"/>
        <v>0</v>
      </c>
      <c r="BP132" s="47">
        <f t="shared" si="333"/>
        <v>0</v>
      </c>
      <c r="BQ132" s="47">
        <f t="shared" si="334"/>
        <v>0</v>
      </c>
      <c r="BR132" s="47">
        <f t="shared" si="335"/>
        <v>0</v>
      </c>
      <c r="BS132" s="47">
        <f t="shared" si="336"/>
        <v>0</v>
      </c>
      <c r="BT132" s="47">
        <f t="shared" si="337"/>
        <v>0</v>
      </c>
      <c r="BU132" s="47">
        <f t="shared" si="338"/>
        <v>0</v>
      </c>
      <c r="BV132" s="47">
        <f t="shared" si="339"/>
        <v>0</v>
      </c>
      <c r="BW132" s="47">
        <f t="shared" si="340"/>
        <v>0</v>
      </c>
      <c r="BX132" s="47">
        <f t="shared" si="341"/>
        <v>0</v>
      </c>
      <c r="BY132" s="47">
        <f t="shared" si="342"/>
        <v>0</v>
      </c>
      <c r="BZ132" s="47">
        <f t="shared" si="343"/>
        <v>0</v>
      </c>
      <c r="CA132" s="47">
        <f t="shared" si="344"/>
        <v>0</v>
      </c>
      <c r="CB132" s="47">
        <f t="shared" si="345"/>
        <v>0</v>
      </c>
      <c r="CC132" s="48">
        <f t="shared" si="346"/>
        <v>0</v>
      </c>
      <c r="CD132" s="47">
        <f t="shared" si="355"/>
        <v>0</v>
      </c>
      <c r="CE132" s="47">
        <f t="shared" si="356"/>
        <v>0</v>
      </c>
      <c r="CF132" s="46">
        <f t="shared" si="357"/>
        <v>0</v>
      </c>
      <c r="CG132" s="47">
        <f t="shared" si="358"/>
        <v>0</v>
      </c>
      <c r="CH132" s="47">
        <f t="shared" si="359"/>
        <v>0</v>
      </c>
      <c r="CI132" s="47">
        <f t="shared" si="360"/>
        <v>0</v>
      </c>
      <c r="CJ132" s="47">
        <f t="shared" si="361"/>
        <v>0</v>
      </c>
      <c r="CK132" s="47">
        <f t="shared" si="362"/>
        <v>0</v>
      </c>
      <c r="CL132" s="47">
        <f t="shared" si="363"/>
        <v>0</v>
      </c>
      <c r="CM132" s="47">
        <f t="shared" si="364"/>
        <v>0</v>
      </c>
      <c r="CN132" s="47">
        <f t="shared" si="365"/>
        <v>0</v>
      </c>
      <c r="CO132" s="47">
        <f t="shared" si="366"/>
        <v>0</v>
      </c>
      <c r="CP132" s="47">
        <f t="shared" si="367"/>
        <v>0</v>
      </c>
      <c r="CQ132" s="47">
        <f t="shared" si="368"/>
        <v>0</v>
      </c>
      <c r="CR132" s="47">
        <f t="shared" si="369"/>
        <v>0</v>
      </c>
      <c r="CS132" s="47">
        <f t="shared" si="370"/>
        <v>0</v>
      </c>
      <c r="CT132" s="47">
        <f t="shared" si="371"/>
        <v>0</v>
      </c>
      <c r="CU132" s="47">
        <f t="shared" si="372"/>
        <v>0</v>
      </c>
      <c r="CV132" s="47">
        <f t="shared" si="373"/>
        <v>0</v>
      </c>
      <c r="CW132" s="47">
        <f t="shared" si="374"/>
        <v>0</v>
      </c>
      <c r="CX132" s="47">
        <f t="shared" si="375"/>
        <v>0</v>
      </c>
      <c r="CY132" s="48">
        <f t="shared" si="376"/>
        <v>0</v>
      </c>
      <c r="CZ132" s="47">
        <f t="shared" si="377"/>
        <v>0</v>
      </c>
      <c r="DA132" s="47">
        <f t="shared" si="378"/>
        <v>0</v>
      </c>
      <c r="DB132" s="46">
        <f t="shared" si="379"/>
        <v>0</v>
      </c>
      <c r="DC132" s="47">
        <f t="shared" si="380"/>
        <v>0</v>
      </c>
      <c r="DD132" s="47">
        <f t="shared" si="381"/>
        <v>0</v>
      </c>
      <c r="DE132" s="47">
        <f t="shared" si="382"/>
        <v>0</v>
      </c>
      <c r="DF132" s="47">
        <f t="shared" si="383"/>
        <v>0</v>
      </c>
      <c r="DG132" s="47">
        <f t="shared" si="384"/>
        <v>0</v>
      </c>
      <c r="DH132" s="47">
        <f t="shared" si="385"/>
        <v>0</v>
      </c>
      <c r="DI132" s="47">
        <f t="shared" si="386"/>
        <v>0</v>
      </c>
      <c r="DJ132" s="47">
        <f t="shared" si="387"/>
        <v>0</v>
      </c>
      <c r="DK132" s="47">
        <f t="shared" si="388"/>
        <v>0</v>
      </c>
      <c r="DL132" s="47">
        <f t="shared" si="389"/>
        <v>0</v>
      </c>
      <c r="DM132" s="47">
        <f t="shared" si="390"/>
        <v>0</v>
      </c>
      <c r="DN132" s="47">
        <f t="shared" si="391"/>
        <v>0</v>
      </c>
      <c r="DO132" s="47">
        <f t="shared" si="392"/>
        <v>0</v>
      </c>
      <c r="DP132" s="47">
        <f t="shared" si="393"/>
        <v>0</v>
      </c>
      <c r="DQ132" s="47">
        <f t="shared" si="394"/>
        <v>0</v>
      </c>
      <c r="DR132" s="47">
        <f t="shared" si="395"/>
        <v>0</v>
      </c>
      <c r="DS132" s="47">
        <f t="shared" si="396"/>
        <v>0</v>
      </c>
      <c r="DT132" s="47">
        <f t="shared" si="397"/>
        <v>0</v>
      </c>
      <c r="DU132" s="48">
        <f t="shared" si="398"/>
        <v>0</v>
      </c>
      <c r="DV132" s="47">
        <f t="shared" si="399"/>
        <v>0</v>
      </c>
      <c r="DW132" s="47">
        <f t="shared" si="400"/>
        <v>0</v>
      </c>
      <c r="DX132" s="46">
        <f t="shared" si="401"/>
        <v>0</v>
      </c>
      <c r="DY132" s="47">
        <f t="shared" si="402"/>
        <v>0</v>
      </c>
      <c r="DZ132" s="47">
        <f t="shared" si="403"/>
        <v>0</v>
      </c>
      <c r="EA132" s="47">
        <f t="shared" si="404"/>
        <v>0</v>
      </c>
      <c r="EB132" s="47">
        <f t="shared" si="405"/>
        <v>0</v>
      </c>
      <c r="EC132" s="47">
        <f t="shared" si="406"/>
        <v>0</v>
      </c>
      <c r="ED132" s="47">
        <f t="shared" si="407"/>
        <v>0</v>
      </c>
      <c r="EE132" s="47">
        <f t="shared" si="408"/>
        <v>0</v>
      </c>
      <c r="EF132" s="47">
        <f t="shared" si="409"/>
        <v>0</v>
      </c>
      <c r="EG132" s="47">
        <f t="shared" si="410"/>
        <v>0</v>
      </c>
      <c r="EH132" s="47">
        <f t="shared" si="411"/>
        <v>0</v>
      </c>
      <c r="EI132" s="47">
        <f t="shared" si="412"/>
        <v>0</v>
      </c>
      <c r="EJ132" s="47">
        <f t="shared" si="413"/>
        <v>0</v>
      </c>
      <c r="EK132" s="47">
        <f t="shared" si="414"/>
        <v>0</v>
      </c>
      <c r="EL132" s="47">
        <f t="shared" si="415"/>
        <v>0</v>
      </c>
      <c r="EM132" s="47">
        <f t="shared" si="416"/>
        <v>0</v>
      </c>
      <c r="EN132" s="47">
        <f t="shared" si="417"/>
        <v>0</v>
      </c>
      <c r="EO132" s="47">
        <f t="shared" si="418"/>
        <v>0</v>
      </c>
      <c r="EP132" s="47">
        <f t="shared" si="419"/>
        <v>0</v>
      </c>
      <c r="EQ132" s="48">
        <f t="shared" si="420"/>
        <v>0</v>
      </c>
      <c r="ER132" s="47">
        <f t="shared" si="421"/>
        <v>0</v>
      </c>
      <c r="ES132" s="47">
        <f t="shared" si="422"/>
        <v>0</v>
      </c>
      <c r="ET132" s="46">
        <f t="shared" si="423"/>
        <v>0</v>
      </c>
      <c r="EU132" s="47">
        <f t="shared" si="424"/>
        <v>0</v>
      </c>
      <c r="EV132" s="47">
        <f t="shared" si="425"/>
        <v>0</v>
      </c>
      <c r="EW132" s="47">
        <f t="shared" si="426"/>
        <v>0</v>
      </c>
      <c r="EX132" s="47">
        <f t="shared" si="427"/>
        <v>0</v>
      </c>
      <c r="EY132" s="47">
        <f t="shared" si="428"/>
        <v>0</v>
      </c>
      <c r="EZ132" s="47">
        <f t="shared" si="429"/>
        <v>0</v>
      </c>
      <c r="FA132" s="47">
        <f t="shared" si="430"/>
        <v>0</v>
      </c>
      <c r="FB132" s="47">
        <f t="shared" si="431"/>
        <v>0</v>
      </c>
      <c r="FC132" s="47">
        <f t="shared" si="432"/>
        <v>0</v>
      </c>
      <c r="FD132" s="47">
        <f t="shared" si="433"/>
        <v>0</v>
      </c>
      <c r="FE132" s="47">
        <f t="shared" si="434"/>
        <v>0</v>
      </c>
      <c r="FF132" s="47">
        <f t="shared" si="435"/>
        <v>0</v>
      </c>
      <c r="FG132" s="47">
        <f t="shared" si="436"/>
        <v>0</v>
      </c>
      <c r="FH132" s="47">
        <f t="shared" si="437"/>
        <v>0</v>
      </c>
      <c r="FI132" s="47">
        <f t="shared" si="438"/>
        <v>0</v>
      </c>
      <c r="FJ132" s="47">
        <f t="shared" si="439"/>
        <v>0</v>
      </c>
      <c r="FK132" s="47">
        <f t="shared" si="440"/>
        <v>0</v>
      </c>
      <c r="FL132" s="47">
        <f t="shared" si="441"/>
        <v>0</v>
      </c>
      <c r="FM132" s="48">
        <f t="shared" si="442"/>
        <v>0</v>
      </c>
      <c r="FN132" s="47">
        <f t="shared" si="443"/>
        <v>0</v>
      </c>
      <c r="FO132" s="47">
        <f t="shared" si="444"/>
        <v>0</v>
      </c>
      <c r="FP132" s="46">
        <f t="shared" si="445"/>
        <v>0</v>
      </c>
      <c r="FQ132" s="47">
        <f t="shared" si="446"/>
        <v>0</v>
      </c>
      <c r="FR132" s="47">
        <f t="shared" si="447"/>
        <v>0</v>
      </c>
      <c r="FS132" s="47">
        <f t="shared" si="448"/>
        <v>0</v>
      </c>
      <c r="FT132" s="47">
        <f t="shared" si="449"/>
        <v>0</v>
      </c>
      <c r="FU132" s="47">
        <f t="shared" si="450"/>
        <v>0</v>
      </c>
      <c r="FV132" s="47">
        <f t="shared" si="451"/>
        <v>0</v>
      </c>
      <c r="FW132" s="47">
        <f t="shared" si="452"/>
        <v>0</v>
      </c>
      <c r="FX132" s="47">
        <f t="shared" si="453"/>
        <v>0</v>
      </c>
      <c r="FY132" s="47">
        <f t="shared" si="454"/>
        <v>0</v>
      </c>
      <c r="FZ132" s="47">
        <f t="shared" si="455"/>
        <v>0</v>
      </c>
      <c r="GA132" s="47">
        <f t="shared" si="456"/>
        <v>0</v>
      </c>
      <c r="GB132" s="47">
        <f t="shared" si="457"/>
        <v>0</v>
      </c>
      <c r="GC132" s="47">
        <f t="shared" si="458"/>
        <v>0</v>
      </c>
      <c r="GD132" s="47">
        <f t="shared" si="459"/>
        <v>0</v>
      </c>
      <c r="GE132" s="47">
        <f t="shared" si="460"/>
        <v>0</v>
      </c>
      <c r="GF132" s="47">
        <f t="shared" si="461"/>
        <v>0</v>
      </c>
      <c r="GG132" s="47">
        <f t="shared" si="462"/>
        <v>0</v>
      </c>
      <c r="GH132" s="47">
        <f t="shared" si="463"/>
        <v>0</v>
      </c>
      <c r="GI132" s="48">
        <f t="shared" si="464"/>
        <v>0</v>
      </c>
      <c r="GJ132" s="47">
        <f t="shared" si="465"/>
        <v>0</v>
      </c>
      <c r="GK132" s="47">
        <f t="shared" si="466"/>
        <v>0</v>
      </c>
      <c r="GL132" s="46">
        <f t="shared" si="467"/>
        <v>0</v>
      </c>
      <c r="GM132" s="47">
        <f t="shared" si="468"/>
        <v>0</v>
      </c>
      <c r="GN132" s="47">
        <f t="shared" si="469"/>
        <v>0</v>
      </c>
      <c r="GO132" s="47">
        <f t="shared" si="470"/>
        <v>0</v>
      </c>
      <c r="GP132" s="47">
        <f t="shared" si="471"/>
        <v>0</v>
      </c>
      <c r="GQ132" s="47">
        <f t="shared" si="472"/>
        <v>0</v>
      </c>
      <c r="GR132" s="47">
        <f t="shared" si="473"/>
        <v>0</v>
      </c>
      <c r="GS132" s="47">
        <f t="shared" si="474"/>
        <v>0</v>
      </c>
      <c r="GT132" s="47">
        <f t="shared" si="475"/>
        <v>0</v>
      </c>
      <c r="GU132" s="47">
        <f t="shared" si="476"/>
        <v>0</v>
      </c>
      <c r="GV132" s="47">
        <f t="shared" si="477"/>
        <v>0</v>
      </c>
      <c r="GW132" s="47">
        <f t="shared" si="478"/>
        <v>0</v>
      </c>
      <c r="GX132" s="47">
        <f t="shared" si="479"/>
        <v>0</v>
      </c>
      <c r="GY132" s="47">
        <f t="shared" si="480"/>
        <v>0</v>
      </c>
      <c r="GZ132" s="47">
        <f t="shared" si="481"/>
        <v>0</v>
      </c>
      <c r="HA132" s="47">
        <f t="shared" si="482"/>
        <v>0</v>
      </c>
      <c r="HB132" s="47">
        <f t="shared" si="483"/>
        <v>0</v>
      </c>
      <c r="HC132" s="47">
        <f t="shared" si="484"/>
        <v>0</v>
      </c>
      <c r="HD132" s="47">
        <f t="shared" si="485"/>
        <v>0</v>
      </c>
      <c r="HE132" s="48">
        <f t="shared" si="486"/>
        <v>0</v>
      </c>
      <c r="HF132" s="47">
        <f t="shared" si="487"/>
        <v>0</v>
      </c>
      <c r="HG132" s="47">
        <f t="shared" si="488"/>
        <v>0</v>
      </c>
      <c r="HH132" s="46">
        <f t="shared" si="489"/>
        <v>0</v>
      </c>
      <c r="HI132" s="47">
        <f t="shared" si="490"/>
        <v>0</v>
      </c>
      <c r="HJ132" s="47">
        <f t="shared" si="491"/>
        <v>0</v>
      </c>
      <c r="HK132" s="47">
        <f t="shared" si="492"/>
        <v>0</v>
      </c>
      <c r="HL132" s="47">
        <f t="shared" si="493"/>
        <v>0</v>
      </c>
      <c r="HM132" s="47">
        <f t="shared" si="494"/>
        <v>0</v>
      </c>
      <c r="HN132" s="47">
        <f t="shared" si="495"/>
        <v>0</v>
      </c>
      <c r="HO132" s="47">
        <f t="shared" si="496"/>
        <v>0</v>
      </c>
      <c r="HP132" s="47">
        <f t="shared" si="497"/>
        <v>0</v>
      </c>
      <c r="HQ132" s="47">
        <f t="shared" si="498"/>
        <v>0</v>
      </c>
      <c r="HR132" s="47">
        <f t="shared" si="499"/>
        <v>0</v>
      </c>
      <c r="HS132" s="47">
        <f t="shared" si="500"/>
        <v>0</v>
      </c>
      <c r="HT132" s="47">
        <f t="shared" si="501"/>
        <v>0</v>
      </c>
      <c r="HU132" s="47">
        <f t="shared" si="502"/>
        <v>0</v>
      </c>
      <c r="HV132" s="47">
        <f t="shared" si="503"/>
        <v>0</v>
      </c>
      <c r="HW132" s="47">
        <f t="shared" si="504"/>
        <v>0</v>
      </c>
      <c r="HX132" s="47">
        <f t="shared" si="505"/>
        <v>0</v>
      </c>
      <c r="HY132" s="47">
        <f t="shared" si="506"/>
        <v>0</v>
      </c>
      <c r="HZ132" s="47">
        <f t="shared" si="507"/>
        <v>0</v>
      </c>
      <c r="IA132" s="48">
        <f t="shared" si="508"/>
        <v>0</v>
      </c>
      <c r="IB132" s="47">
        <f t="shared" si="509"/>
        <v>0</v>
      </c>
      <c r="IC132" s="47">
        <f t="shared" si="510"/>
        <v>0</v>
      </c>
      <c r="ID132" s="46">
        <f t="shared" si="511"/>
        <v>0</v>
      </c>
      <c r="IE132" s="47">
        <f t="shared" si="512"/>
        <v>0</v>
      </c>
      <c r="IF132" s="47">
        <f t="shared" si="513"/>
        <v>0</v>
      </c>
      <c r="IG132" s="47">
        <f t="shared" si="514"/>
        <v>0</v>
      </c>
      <c r="IH132" s="47">
        <f t="shared" si="515"/>
        <v>0</v>
      </c>
      <c r="II132" s="47">
        <f t="shared" si="516"/>
        <v>0</v>
      </c>
      <c r="IJ132" s="47">
        <f t="shared" si="517"/>
        <v>0</v>
      </c>
      <c r="IK132" s="47">
        <f t="shared" si="518"/>
        <v>0</v>
      </c>
      <c r="IL132" s="47">
        <f t="shared" si="519"/>
        <v>0</v>
      </c>
      <c r="IM132" s="47">
        <f t="shared" si="520"/>
        <v>0</v>
      </c>
      <c r="IN132" s="47">
        <f t="shared" si="521"/>
        <v>0</v>
      </c>
      <c r="IO132" s="47">
        <f t="shared" si="522"/>
        <v>0</v>
      </c>
      <c r="IP132" s="47">
        <f t="shared" si="523"/>
        <v>0</v>
      </c>
      <c r="IQ132" s="47">
        <f t="shared" si="524"/>
        <v>0</v>
      </c>
      <c r="IR132" s="47">
        <f t="shared" si="525"/>
        <v>0</v>
      </c>
      <c r="IS132" s="47">
        <f t="shared" si="526"/>
        <v>0</v>
      </c>
      <c r="IT132" s="47">
        <f t="shared" si="527"/>
        <v>0</v>
      </c>
      <c r="IU132" s="47">
        <f t="shared" si="528"/>
        <v>0</v>
      </c>
      <c r="IV132" s="47">
        <f t="shared" si="529"/>
        <v>0</v>
      </c>
      <c r="IW132" s="48">
        <f t="shared" si="530"/>
        <v>0</v>
      </c>
      <c r="IX132" s="47">
        <f t="shared" si="531"/>
        <v>0</v>
      </c>
      <c r="IY132" s="47">
        <f t="shared" si="532"/>
        <v>0</v>
      </c>
      <c r="IZ132" s="46">
        <f t="shared" si="533"/>
        <v>0</v>
      </c>
      <c r="JA132" s="47">
        <f t="shared" si="534"/>
        <v>0</v>
      </c>
      <c r="JB132" s="47">
        <f t="shared" si="535"/>
        <v>0</v>
      </c>
      <c r="JC132" s="47">
        <f t="shared" si="536"/>
        <v>0</v>
      </c>
      <c r="JD132" s="47">
        <f t="shared" si="537"/>
        <v>0</v>
      </c>
      <c r="JE132" s="47">
        <f t="shared" si="538"/>
        <v>0</v>
      </c>
      <c r="JF132" s="47">
        <f t="shared" si="539"/>
        <v>0</v>
      </c>
      <c r="JG132" s="47">
        <f t="shared" si="540"/>
        <v>0</v>
      </c>
      <c r="JH132" s="47">
        <f t="shared" si="541"/>
        <v>0</v>
      </c>
      <c r="JI132" s="47">
        <f t="shared" si="542"/>
        <v>0</v>
      </c>
      <c r="JJ132" s="47">
        <f t="shared" si="543"/>
        <v>0</v>
      </c>
      <c r="JK132" s="47">
        <f t="shared" si="544"/>
        <v>0</v>
      </c>
      <c r="JL132" s="47">
        <f t="shared" si="545"/>
        <v>0</v>
      </c>
      <c r="JM132" s="47">
        <f t="shared" si="546"/>
        <v>0</v>
      </c>
      <c r="JN132" s="47">
        <f t="shared" si="547"/>
        <v>0</v>
      </c>
      <c r="JO132" s="47">
        <f t="shared" si="548"/>
        <v>0</v>
      </c>
      <c r="JP132" s="47">
        <f t="shared" si="549"/>
        <v>0</v>
      </c>
      <c r="JQ132" s="47">
        <f t="shared" si="550"/>
        <v>0</v>
      </c>
      <c r="JR132" s="47">
        <f t="shared" si="551"/>
        <v>0</v>
      </c>
      <c r="JS132" s="48">
        <f t="shared" si="552"/>
        <v>0</v>
      </c>
      <c r="JT132" s="46">
        <f t="shared" si="553"/>
        <v>0</v>
      </c>
      <c r="JU132" s="48">
        <f t="shared" si="554"/>
        <v>0</v>
      </c>
    </row>
    <row r="133" spans="1:281" x14ac:dyDescent="0.25">
      <c r="A133" s="152"/>
      <c r="B133" s="386"/>
      <c r="C133" s="377"/>
      <c r="D133" s="378"/>
      <c r="E133" s="378"/>
      <c r="F133" s="378"/>
      <c r="G133" s="379"/>
      <c r="H133" s="397"/>
      <c r="I133" s="397"/>
      <c r="J133" s="97"/>
      <c r="K133" s="122">
        <f t="shared" si="284"/>
        <v>0</v>
      </c>
      <c r="L133" s="313">
        <f t="shared" si="285"/>
        <v>0</v>
      </c>
      <c r="M133" s="46">
        <f t="shared" si="286"/>
        <v>0</v>
      </c>
      <c r="N133" s="90">
        <f t="shared" si="347"/>
        <v>0</v>
      </c>
      <c r="O133" s="90">
        <f t="shared" si="348"/>
        <v>0</v>
      </c>
      <c r="P133" s="90">
        <f t="shared" si="349"/>
        <v>0</v>
      </c>
      <c r="Q133" s="90">
        <f t="shared" si="350"/>
        <v>0</v>
      </c>
      <c r="R133" s="408">
        <f t="shared" si="287"/>
        <v>1</v>
      </c>
      <c r="S133" s="46">
        <f t="shared" si="288"/>
        <v>0</v>
      </c>
      <c r="T133" s="47">
        <f t="shared" si="289"/>
        <v>0</v>
      </c>
      <c r="U133" s="47">
        <f t="shared" si="290"/>
        <v>0</v>
      </c>
      <c r="V133" s="47">
        <f t="shared" si="291"/>
        <v>0</v>
      </c>
      <c r="W133" s="47">
        <f t="shared" si="292"/>
        <v>0</v>
      </c>
      <c r="X133" s="47">
        <f t="shared" si="293"/>
        <v>0</v>
      </c>
      <c r="Y133" s="47">
        <f t="shared" si="294"/>
        <v>0</v>
      </c>
      <c r="Z133" s="47">
        <f t="shared" si="295"/>
        <v>0</v>
      </c>
      <c r="AA133" s="47">
        <f t="shared" si="296"/>
        <v>0</v>
      </c>
      <c r="AB133" s="47">
        <f t="shared" si="297"/>
        <v>0</v>
      </c>
      <c r="AC133" s="47">
        <f t="shared" si="298"/>
        <v>0</v>
      </c>
      <c r="AD133" s="47">
        <f t="shared" si="299"/>
        <v>0</v>
      </c>
      <c r="AE133" s="47">
        <f t="shared" si="300"/>
        <v>0</v>
      </c>
      <c r="AF133" s="47">
        <f t="shared" si="301"/>
        <v>0</v>
      </c>
      <c r="AG133" s="47">
        <f t="shared" si="302"/>
        <v>0</v>
      </c>
      <c r="AH133" s="47">
        <f t="shared" si="303"/>
        <v>0</v>
      </c>
      <c r="AI133" s="47">
        <f t="shared" si="304"/>
        <v>0</v>
      </c>
      <c r="AJ133" s="47">
        <f t="shared" si="305"/>
        <v>0</v>
      </c>
      <c r="AK133" s="47">
        <f t="shared" si="306"/>
        <v>0</v>
      </c>
      <c r="AL133" s="48">
        <f t="shared" si="307"/>
        <v>0</v>
      </c>
      <c r="AM133" s="47">
        <f t="shared" si="351"/>
        <v>0</v>
      </c>
      <c r="AN133" s="47">
        <f t="shared" si="352"/>
        <v>0</v>
      </c>
      <c r="AO133" s="46">
        <f t="shared" si="308"/>
        <v>0</v>
      </c>
      <c r="AP133" s="47">
        <f t="shared" si="309"/>
        <v>0</v>
      </c>
      <c r="AQ133" s="47">
        <f t="shared" si="310"/>
        <v>0</v>
      </c>
      <c r="AR133" s="47">
        <f t="shared" si="311"/>
        <v>0</v>
      </c>
      <c r="AS133" s="47">
        <f t="shared" si="312"/>
        <v>0</v>
      </c>
      <c r="AT133" s="47">
        <f t="shared" si="313"/>
        <v>0</v>
      </c>
      <c r="AU133" s="47">
        <f t="shared" si="314"/>
        <v>0</v>
      </c>
      <c r="AV133" s="47">
        <f t="shared" si="315"/>
        <v>0</v>
      </c>
      <c r="AW133" s="47">
        <f t="shared" si="316"/>
        <v>0</v>
      </c>
      <c r="AX133" s="47">
        <f t="shared" si="317"/>
        <v>0</v>
      </c>
      <c r="AY133" s="47">
        <f t="shared" si="318"/>
        <v>0</v>
      </c>
      <c r="AZ133" s="47">
        <f t="shared" si="319"/>
        <v>0</v>
      </c>
      <c r="BA133" s="47">
        <f t="shared" si="320"/>
        <v>0</v>
      </c>
      <c r="BB133" s="47">
        <f t="shared" si="321"/>
        <v>0</v>
      </c>
      <c r="BC133" s="47">
        <f t="shared" si="322"/>
        <v>0</v>
      </c>
      <c r="BD133" s="47">
        <f t="shared" si="323"/>
        <v>0</v>
      </c>
      <c r="BE133" s="47">
        <f t="shared" si="324"/>
        <v>0</v>
      </c>
      <c r="BF133" s="47">
        <f t="shared" si="325"/>
        <v>0</v>
      </c>
      <c r="BG133" s="48">
        <f t="shared" si="326"/>
        <v>0</v>
      </c>
      <c r="BH133" s="47">
        <f t="shared" si="353"/>
        <v>0</v>
      </c>
      <c r="BI133" s="47">
        <f t="shared" si="354"/>
        <v>0</v>
      </c>
      <c r="BJ133" s="46">
        <f t="shared" si="327"/>
        <v>0</v>
      </c>
      <c r="BK133" s="47">
        <f t="shared" si="328"/>
        <v>0</v>
      </c>
      <c r="BL133" s="47">
        <f t="shared" si="329"/>
        <v>0</v>
      </c>
      <c r="BM133" s="47">
        <f t="shared" si="330"/>
        <v>0</v>
      </c>
      <c r="BN133" s="47">
        <f t="shared" si="331"/>
        <v>0</v>
      </c>
      <c r="BO133" s="47">
        <f t="shared" si="332"/>
        <v>0</v>
      </c>
      <c r="BP133" s="47">
        <f t="shared" si="333"/>
        <v>0</v>
      </c>
      <c r="BQ133" s="47">
        <f t="shared" si="334"/>
        <v>0</v>
      </c>
      <c r="BR133" s="47">
        <f t="shared" si="335"/>
        <v>0</v>
      </c>
      <c r="BS133" s="47">
        <f t="shared" si="336"/>
        <v>0</v>
      </c>
      <c r="BT133" s="47">
        <f t="shared" si="337"/>
        <v>0</v>
      </c>
      <c r="BU133" s="47">
        <f t="shared" si="338"/>
        <v>0</v>
      </c>
      <c r="BV133" s="47">
        <f t="shared" si="339"/>
        <v>0</v>
      </c>
      <c r="BW133" s="47">
        <f t="shared" si="340"/>
        <v>0</v>
      </c>
      <c r="BX133" s="47">
        <f t="shared" si="341"/>
        <v>0</v>
      </c>
      <c r="BY133" s="47">
        <f t="shared" si="342"/>
        <v>0</v>
      </c>
      <c r="BZ133" s="47">
        <f t="shared" si="343"/>
        <v>0</v>
      </c>
      <c r="CA133" s="47">
        <f t="shared" si="344"/>
        <v>0</v>
      </c>
      <c r="CB133" s="47">
        <f t="shared" si="345"/>
        <v>0</v>
      </c>
      <c r="CC133" s="48">
        <f t="shared" si="346"/>
        <v>0</v>
      </c>
      <c r="CD133" s="47">
        <f t="shared" si="355"/>
        <v>0</v>
      </c>
      <c r="CE133" s="47">
        <f t="shared" si="356"/>
        <v>0</v>
      </c>
      <c r="CF133" s="46">
        <f t="shared" si="357"/>
        <v>0</v>
      </c>
      <c r="CG133" s="47">
        <f t="shared" si="358"/>
        <v>0</v>
      </c>
      <c r="CH133" s="47">
        <f t="shared" si="359"/>
        <v>0</v>
      </c>
      <c r="CI133" s="47">
        <f t="shared" si="360"/>
        <v>0</v>
      </c>
      <c r="CJ133" s="47">
        <f t="shared" si="361"/>
        <v>0</v>
      </c>
      <c r="CK133" s="47">
        <f t="shared" si="362"/>
        <v>0</v>
      </c>
      <c r="CL133" s="47">
        <f t="shared" si="363"/>
        <v>0</v>
      </c>
      <c r="CM133" s="47">
        <f t="shared" si="364"/>
        <v>0</v>
      </c>
      <c r="CN133" s="47">
        <f t="shared" si="365"/>
        <v>0</v>
      </c>
      <c r="CO133" s="47">
        <f t="shared" si="366"/>
        <v>0</v>
      </c>
      <c r="CP133" s="47">
        <f t="shared" si="367"/>
        <v>0</v>
      </c>
      <c r="CQ133" s="47">
        <f t="shared" si="368"/>
        <v>0</v>
      </c>
      <c r="CR133" s="47">
        <f t="shared" si="369"/>
        <v>0</v>
      </c>
      <c r="CS133" s="47">
        <f t="shared" si="370"/>
        <v>0</v>
      </c>
      <c r="CT133" s="47">
        <f t="shared" si="371"/>
        <v>0</v>
      </c>
      <c r="CU133" s="47">
        <f t="shared" si="372"/>
        <v>0</v>
      </c>
      <c r="CV133" s="47">
        <f t="shared" si="373"/>
        <v>0</v>
      </c>
      <c r="CW133" s="47">
        <f t="shared" si="374"/>
        <v>0</v>
      </c>
      <c r="CX133" s="47">
        <f t="shared" si="375"/>
        <v>0</v>
      </c>
      <c r="CY133" s="48">
        <f t="shared" si="376"/>
        <v>0</v>
      </c>
      <c r="CZ133" s="47">
        <f t="shared" si="377"/>
        <v>0</v>
      </c>
      <c r="DA133" s="47">
        <f t="shared" si="378"/>
        <v>0</v>
      </c>
      <c r="DB133" s="46">
        <f t="shared" si="379"/>
        <v>0</v>
      </c>
      <c r="DC133" s="47">
        <f t="shared" si="380"/>
        <v>0</v>
      </c>
      <c r="DD133" s="47">
        <f t="shared" si="381"/>
        <v>0</v>
      </c>
      <c r="DE133" s="47">
        <f t="shared" si="382"/>
        <v>0</v>
      </c>
      <c r="DF133" s="47">
        <f t="shared" si="383"/>
        <v>0</v>
      </c>
      <c r="DG133" s="47">
        <f t="shared" si="384"/>
        <v>0</v>
      </c>
      <c r="DH133" s="47">
        <f t="shared" si="385"/>
        <v>0</v>
      </c>
      <c r="DI133" s="47">
        <f t="shared" si="386"/>
        <v>0</v>
      </c>
      <c r="DJ133" s="47">
        <f t="shared" si="387"/>
        <v>0</v>
      </c>
      <c r="DK133" s="47">
        <f t="shared" si="388"/>
        <v>0</v>
      </c>
      <c r="DL133" s="47">
        <f t="shared" si="389"/>
        <v>0</v>
      </c>
      <c r="DM133" s="47">
        <f t="shared" si="390"/>
        <v>0</v>
      </c>
      <c r="DN133" s="47">
        <f t="shared" si="391"/>
        <v>0</v>
      </c>
      <c r="DO133" s="47">
        <f t="shared" si="392"/>
        <v>0</v>
      </c>
      <c r="DP133" s="47">
        <f t="shared" si="393"/>
        <v>0</v>
      </c>
      <c r="DQ133" s="47">
        <f t="shared" si="394"/>
        <v>0</v>
      </c>
      <c r="DR133" s="47">
        <f t="shared" si="395"/>
        <v>0</v>
      </c>
      <c r="DS133" s="47">
        <f t="shared" si="396"/>
        <v>0</v>
      </c>
      <c r="DT133" s="47">
        <f t="shared" si="397"/>
        <v>0</v>
      </c>
      <c r="DU133" s="48">
        <f t="shared" si="398"/>
        <v>0</v>
      </c>
      <c r="DV133" s="47">
        <f t="shared" si="399"/>
        <v>0</v>
      </c>
      <c r="DW133" s="47">
        <f t="shared" si="400"/>
        <v>0</v>
      </c>
      <c r="DX133" s="46">
        <f t="shared" si="401"/>
        <v>0</v>
      </c>
      <c r="DY133" s="47">
        <f t="shared" si="402"/>
        <v>0</v>
      </c>
      <c r="DZ133" s="47">
        <f t="shared" si="403"/>
        <v>0</v>
      </c>
      <c r="EA133" s="47">
        <f t="shared" si="404"/>
        <v>0</v>
      </c>
      <c r="EB133" s="47">
        <f t="shared" si="405"/>
        <v>0</v>
      </c>
      <c r="EC133" s="47">
        <f t="shared" si="406"/>
        <v>0</v>
      </c>
      <c r="ED133" s="47">
        <f t="shared" si="407"/>
        <v>0</v>
      </c>
      <c r="EE133" s="47">
        <f t="shared" si="408"/>
        <v>0</v>
      </c>
      <c r="EF133" s="47">
        <f t="shared" si="409"/>
        <v>0</v>
      </c>
      <c r="EG133" s="47">
        <f t="shared" si="410"/>
        <v>0</v>
      </c>
      <c r="EH133" s="47">
        <f t="shared" si="411"/>
        <v>0</v>
      </c>
      <c r="EI133" s="47">
        <f t="shared" si="412"/>
        <v>0</v>
      </c>
      <c r="EJ133" s="47">
        <f t="shared" si="413"/>
        <v>0</v>
      </c>
      <c r="EK133" s="47">
        <f t="shared" si="414"/>
        <v>0</v>
      </c>
      <c r="EL133" s="47">
        <f t="shared" si="415"/>
        <v>0</v>
      </c>
      <c r="EM133" s="47">
        <f t="shared" si="416"/>
        <v>0</v>
      </c>
      <c r="EN133" s="47">
        <f t="shared" si="417"/>
        <v>0</v>
      </c>
      <c r="EO133" s="47">
        <f t="shared" si="418"/>
        <v>0</v>
      </c>
      <c r="EP133" s="47">
        <f t="shared" si="419"/>
        <v>0</v>
      </c>
      <c r="EQ133" s="48">
        <f t="shared" si="420"/>
        <v>0</v>
      </c>
      <c r="ER133" s="47">
        <f t="shared" si="421"/>
        <v>0</v>
      </c>
      <c r="ES133" s="47">
        <f t="shared" si="422"/>
        <v>0</v>
      </c>
      <c r="ET133" s="46">
        <f t="shared" si="423"/>
        <v>0</v>
      </c>
      <c r="EU133" s="47">
        <f t="shared" si="424"/>
        <v>0</v>
      </c>
      <c r="EV133" s="47">
        <f t="shared" si="425"/>
        <v>0</v>
      </c>
      <c r="EW133" s="47">
        <f t="shared" si="426"/>
        <v>0</v>
      </c>
      <c r="EX133" s="47">
        <f t="shared" si="427"/>
        <v>0</v>
      </c>
      <c r="EY133" s="47">
        <f t="shared" si="428"/>
        <v>0</v>
      </c>
      <c r="EZ133" s="47">
        <f t="shared" si="429"/>
        <v>0</v>
      </c>
      <c r="FA133" s="47">
        <f t="shared" si="430"/>
        <v>0</v>
      </c>
      <c r="FB133" s="47">
        <f t="shared" si="431"/>
        <v>0</v>
      </c>
      <c r="FC133" s="47">
        <f t="shared" si="432"/>
        <v>0</v>
      </c>
      <c r="FD133" s="47">
        <f t="shared" si="433"/>
        <v>0</v>
      </c>
      <c r="FE133" s="47">
        <f t="shared" si="434"/>
        <v>0</v>
      </c>
      <c r="FF133" s="47">
        <f t="shared" si="435"/>
        <v>0</v>
      </c>
      <c r="FG133" s="47">
        <f t="shared" si="436"/>
        <v>0</v>
      </c>
      <c r="FH133" s="47">
        <f t="shared" si="437"/>
        <v>0</v>
      </c>
      <c r="FI133" s="47">
        <f t="shared" si="438"/>
        <v>0</v>
      </c>
      <c r="FJ133" s="47">
        <f t="shared" si="439"/>
        <v>0</v>
      </c>
      <c r="FK133" s="47">
        <f t="shared" si="440"/>
        <v>0</v>
      </c>
      <c r="FL133" s="47">
        <f t="shared" si="441"/>
        <v>0</v>
      </c>
      <c r="FM133" s="48">
        <f t="shared" si="442"/>
        <v>0</v>
      </c>
      <c r="FN133" s="47">
        <f t="shared" si="443"/>
        <v>0</v>
      </c>
      <c r="FO133" s="47">
        <f t="shared" si="444"/>
        <v>0</v>
      </c>
      <c r="FP133" s="46">
        <f t="shared" si="445"/>
        <v>0</v>
      </c>
      <c r="FQ133" s="47">
        <f t="shared" si="446"/>
        <v>0</v>
      </c>
      <c r="FR133" s="47">
        <f t="shared" si="447"/>
        <v>0</v>
      </c>
      <c r="FS133" s="47">
        <f t="shared" si="448"/>
        <v>0</v>
      </c>
      <c r="FT133" s="47">
        <f t="shared" si="449"/>
        <v>0</v>
      </c>
      <c r="FU133" s="47">
        <f t="shared" si="450"/>
        <v>0</v>
      </c>
      <c r="FV133" s="47">
        <f t="shared" si="451"/>
        <v>0</v>
      </c>
      <c r="FW133" s="47">
        <f t="shared" si="452"/>
        <v>0</v>
      </c>
      <c r="FX133" s="47">
        <f t="shared" si="453"/>
        <v>0</v>
      </c>
      <c r="FY133" s="47">
        <f t="shared" si="454"/>
        <v>0</v>
      </c>
      <c r="FZ133" s="47">
        <f t="shared" si="455"/>
        <v>0</v>
      </c>
      <c r="GA133" s="47">
        <f t="shared" si="456"/>
        <v>0</v>
      </c>
      <c r="GB133" s="47">
        <f t="shared" si="457"/>
        <v>0</v>
      </c>
      <c r="GC133" s="47">
        <f t="shared" si="458"/>
        <v>0</v>
      </c>
      <c r="GD133" s="47">
        <f t="shared" si="459"/>
        <v>0</v>
      </c>
      <c r="GE133" s="47">
        <f t="shared" si="460"/>
        <v>0</v>
      </c>
      <c r="GF133" s="47">
        <f t="shared" si="461"/>
        <v>0</v>
      </c>
      <c r="GG133" s="47">
        <f t="shared" si="462"/>
        <v>0</v>
      </c>
      <c r="GH133" s="47">
        <f t="shared" si="463"/>
        <v>0</v>
      </c>
      <c r="GI133" s="48">
        <f t="shared" si="464"/>
        <v>0</v>
      </c>
      <c r="GJ133" s="47">
        <f t="shared" si="465"/>
        <v>0</v>
      </c>
      <c r="GK133" s="47">
        <f t="shared" si="466"/>
        <v>0</v>
      </c>
      <c r="GL133" s="46">
        <f t="shared" si="467"/>
        <v>0</v>
      </c>
      <c r="GM133" s="47">
        <f t="shared" si="468"/>
        <v>0</v>
      </c>
      <c r="GN133" s="47">
        <f t="shared" si="469"/>
        <v>0</v>
      </c>
      <c r="GO133" s="47">
        <f t="shared" si="470"/>
        <v>0</v>
      </c>
      <c r="GP133" s="47">
        <f t="shared" si="471"/>
        <v>0</v>
      </c>
      <c r="GQ133" s="47">
        <f t="shared" si="472"/>
        <v>0</v>
      </c>
      <c r="GR133" s="47">
        <f t="shared" si="473"/>
        <v>0</v>
      </c>
      <c r="GS133" s="47">
        <f t="shared" si="474"/>
        <v>0</v>
      </c>
      <c r="GT133" s="47">
        <f t="shared" si="475"/>
        <v>0</v>
      </c>
      <c r="GU133" s="47">
        <f t="shared" si="476"/>
        <v>0</v>
      </c>
      <c r="GV133" s="47">
        <f t="shared" si="477"/>
        <v>0</v>
      </c>
      <c r="GW133" s="47">
        <f t="shared" si="478"/>
        <v>0</v>
      </c>
      <c r="GX133" s="47">
        <f t="shared" si="479"/>
        <v>0</v>
      </c>
      <c r="GY133" s="47">
        <f t="shared" si="480"/>
        <v>0</v>
      </c>
      <c r="GZ133" s="47">
        <f t="shared" si="481"/>
        <v>0</v>
      </c>
      <c r="HA133" s="47">
        <f t="shared" si="482"/>
        <v>0</v>
      </c>
      <c r="HB133" s="47">
        <f t="shared" si="483"/>
        <v>0</v>
      </c>
      <c r="HC133" s="47">
        <f t="shared" si="484"/>
        <v>0</v>
      </c>
      <c r="HD133" s="47">
        <f t="shared" si="485"/>
        <v>0</v>
      </c>
      <c r="HE133" s="48">
        <f t="shared" si="486"/>
        <v>0</v>
      </c>
      <c r="HF133" s="47">
        <f t="shared" si="487"/>
        <v>0</v>
      </c>
      <c r="HG133" s="47">
        <f t="shared" si="488"/>
        <v>0</v>
      </c>
      <c r="HH133" s="46">
        <f t="shared" si="489"/>
        <v>0</v>
      </c>
      <c r="HI133" s="47">
        <f t="shared" si="490"/>
        <v>0</v>
      </c>
      <c r="HJ133" s="47">
        <f t="shared" si="491"/>
        <v>0</v>
      </c>
      <c r="HK133" s="47">
        <f t="shared" si="492"/>
        <v>0</v>
      </c>
      <c r="HL133" s="47">
        <f t="shared" si="493"/>
        <v>0</v>
      </c>
      <c r="HM133" s="47">
        <f t="shared" si="494"/>
        <v>0</v>
      </c>
      <c r="HN133" s="47">
        <f t="shared" si="495"/>
        <v>0</v>
      </c>
      <c r="HO133" s="47">
        <f t="shared" si="496"/>
        <v>0</v>
      </c>
      <c r="HP133" s="47">
        <f t="shared" si="497"/>
        <v>0</v>
      </c>
      <c r="HQ133" s="47">
        <f t="shared" si="498"/>
        <v>0</v>
      </c>
      <c r="HR133" s="47">
        <f t="shared" si="499"/>
        <v>0</v>
      </c>
      <c r="HS133" s="47">
        <f t="shared" si="500"/>
        <v>0</v>
      </c>
      <c r="HT133" s="47">
        <f t="shared" si="501"/>
        <v>0</v>
      </c>
      <c r="HU133" s="47">
        <f t="shared" si="502"/>
        <v>0</v>
      </c>
      <c r="HV133" s="47">
        <f t="shared" si="503"/>
        <v>0</v>
      </c>
      <c r="HW133" s="47">
        <f t="shared" si="504"/>
        <v>0</v>
      </c>
      <c r="HX133" s="47">
        <f t="shared" si="505"/>
        <v>0</v>
      </c>
      <c r="HY133" s="47">
        <f t="shared" si="506"/>
        <v>0</v>
      </c>
      <c r="HZ133" s="47">
        <f t="shared" si="507"/>
        <v>0</v>
      </c>
      <c r="IA133" s="48">
        <f t="shared" si="508"/>
        <v>0</v>
      </c>
      <c r="IB133" s="47">
        <f t="shared" si="509"/>
        <v>0</v>
      </c>
      <c r="IC133" s="47">
        <f t="shared" si="510"/>
        <v>0</v>
      </c>
      <c r="ID133" s="46">
        <f t="shared" si="511"/>
        <v>0</v>
      </c>
      <c r="IE133" s="47">
        <f t="shared" si="512"/>
        <v>0</v>
      </c>
      <c r="IF133" s="47">
        <f t="shared" si="513"/>
        <v>0</v>
      </c>
      <c r="IG133" s="47">
        <f t="shared" si="514"/>
        <v>0</v>
      </c>
      <c r="IH133" s="47">
        <f t="shared" si="515"/>
        <v>0</v>
      </c>
      <c r="II133" s="47">
        <f t="shared" si="516"/>
        <v>0</v>
      </c>
      <c r="IJ133" s="47">
        <f t="shared" si="517"/>
        <v>0</v>
      </c>
      <c r="IK133" s="47">
        <f t="shared" si="518"/>
        <v>0</v>
      </c>
      <c r="IL133" s="47">
        <f t="shared" si="519"/>
        <v>0</v>
      </c>
      <c r="IM133" s="47">
        <f t="shared" si="520"/>
        <v>0</v>
      </c>
      <c r="IN133" s="47">
        <f t="shared" si="521"/>
        <v>0</v>
      </c>
      <c r="IO133" s="47">
        <f t="shared" si="522"/>
        <v>0</v>
      </c>
      <c r="IP133" s="47">
        <f t="shared" si="523"/>
        <v>0</v>
      </c>
      <c r="IQ133" s="47">
        <f t="shared" si="524"/>
        <v>0</v>
      </c>
      <c r="IR133" s="47">
        <f t="shared" si="525"/>
        <v>0</v>
      </c>
      <c r="IS133" s="47">
        <f t="shared" si="526"/>
        <v>0</v>
      </c>
      <c r="IT133" s="47">
        <f t="shared" si="527"/>
        <v>0</v>
      </c>
      <c r="IU133" s="47">
        <f t="shared" si="528"/>
        <v>0</v>
      </c>
      <c r="IV133" s="47">
        <f t="shared" si="529"/>
        <v>0</v>
      </c>
      <c r="IW133" s="48">
        <f t="shared" si="530"/>
        <v>0</v>
      </c>
      <c r="IX133" s="47">
        <f t="shared" si="531"/>
        <v>0</v>
      </c>
      <c r="IY133" s="47">
        <f t="shared" si="532"/>
        <v>0</v>
      </c>
      <c r="IZ133" s="46">
        <f t="shared" si="533"/>
        <v>0</v>
      </c>
      <c r="JA133" s="47">
        <f t="shared" si="534"/>
        <v>0</v>
      </c>
      <c r="JB133" s="47">
        <f t="shared" si="535"/>
        <v>0</v>
      </c>
      <c r="JC133" s="47">
        <f t="shared" si="536"/>
        <v>0</v>
      </c>
      <c r="JD133" s="47">
        <f t="shared" si="537"/>
        <v>0</v>
      </c>
      <c r="JE133" s="47">
        <f t="shared" si="538"/>
        <v>0</v>
      </c>
      <c r="JF133" s="47">
        <f t="shared" si="539"/>
        <v>0</v>
      </c>
      <c r="JG133" s="47">
        <f t="shared" si="540"/>
        <v>0</v>
      </c>
      <c r="JH133" s="47">
        <f t="shared" si="541"/>
        <v>0</v>
      </c>
      <c r="JI133" s="47">
        <f t="shared" si="542"/>
        <v>0</v>
      </c>
      <c r="JJ133" s="47">
        <f t="shared" si="543"/>
        <v>0</v>
      </c>
      <c r="JK133" s="47">
        <f t="shared" si="544"/>
        <v>0</v>
      </c>
      <c r="JL133" s="47">
        <f t="shared" si="545"/>
        <v>0</v>
      </c>
      <c r="JM133" s="47">
        <f t="shared" si="546"/>
        <v>0</v>
      </c>
      <c r="JN133" s="47">
        <f t="shared" si="547"/>
        <v>0</v>
      </c>
      <c r="JO133" s="47">
        <f t="shared" si="548"/>
        <v>0</v>
      </c>
      <c r="JP133" s="47">
        <f t="shared" si="549"/>
        <v>0</v>
      </c>
      <c r="JQ133" s="47">
        <f t="shared" si="550"/>
        <v>0</v>
      </c>
      <c r="JR133" s="47">
        <f t="shared" si="551"/>
        <v>0</v>
      </c>
      <c r="JS133" s="48">
        <f t="shared" si="552"/>
        <v>0</v>
      </c>
      <c r="JT133" s="46">
        <f t="shared" si="553"/>
        <v>0</v>
      </c>
      <c r="JU133" s="48">
        <f t="shared" si="554"/>
        <v>0</v>
      </c>
    </row>
    <row r="134" spans="1:281" x14ac:dyDescent="0.25">
      <c r="A134" s="152"/>
      <c r="B134" s="386"/>
      <c r="C134" s="377"/>
      <c r="D134" s="378"/>
      <c r="E134" s="378"/>
      <c r="F134" s="378"/>
      <c r="G134" s="379"/>
      <c r="H134" s="397"/>
      <c r="I134" s="397"/>
      <c r="J134" s="97"/>
      <c r="K134" s="122">
        <f t="shared" si="284"/>
        <v>0</v>
      </c>
      <c r="L134" s="313">
        <f t="shared" si="285"/>
        <v>0</v>
      </c>
      <c r="M134" s="46">
        <f t="shared" si="286"/>
        <v>0</v>
      </c>
      <c r="N134" s="90">
        <f t="shared" si="347"/>
        <v>0</v>
      </c>
      <c r="O134" s="90">
        <f t="shared" si="348"/>
        <v>0</v>
      </c>
      <c r="P134" s="90">
        <f t="shared" si="349"/>
        <v>0</v>
      </c>
      <c r="Q134" s="90">
        <f t="shared" si="350"/>
        <v>0</v>
      </c>
      <c r="R134" s="408">
        <f t="shared" si="287"/>
        <v>1</v>
      </c>
      <c r="S134" s="46">
        <f t="shared" si="288"/>
        <v>0</v>
      </c>
      <c r="T134" s="47">
        <f t="shared" si="289"/>
        <v>0</v>
      </c>
      <c r="U134" s="47">
        <f t="shared" si="290"/>
        <v>0</v>
      </c>
      <c r="V134" s="47">
        <f t="shared" si="291"/>
        <v>0</v>
      </c>
      <c r="W134" s="47">
        <f t="shared" si="292"/>
        <v>0</v>
      </c>
      <c r="X134" s="47">
        <f t="shared" si="293"/>
        <v>0</v>
      </c>
      <c r="Y134" s="47">
        <f t="shared" si="294"/>
        <v>0</v>
      </c>
      <c r="Z134" s="47">
        <f t="shared" si="295"/>
        <v>0</v>
      </c>
      <c r="AA134" s="47">
        <f t="shared" si="296"/>
        <v>0</v>
      </c>
      <c r="AB134" s="47">
        <f t="shared" si="297"/>
        <v>0</v>
      </c>
      <c r="AC134" s="47">
        <f t="shared" si="298"/>
        <v>0</v>
      </c>
      <c r="AD134" s="47">
        <f t="shared" si="299"/>
        <v>0</v>
      </c>
      <c r="AE134" s="47">
        <f t="shared" si="300"/>
        <v>0</v>
      </c>
      <c r="AF134" s="47">
        <f t="shared" si="301"/>
        <v>0</v>
      </c>
      <c r="AG134" s="47">
        <f t="shared" si="302"/>
        <v>0</v>
      </c>
      <c r="AH134" s="47">
        <f t="shared" si="303"/>
        <v>0</v>
      </c>
      <c r="AI134" s="47">
        <f t="shared" si="304"/>
        <v>0</v>
      </c>
      <c r="AJ134" s="47">
        <f t="shared" si="305"/>
        <v>0</v>
      </c>
      <c r="AK134" s="47">
        <f t="shared" si="306"/>
        <v>0</v>
      </c>
      <c r="AL134" s="48">
        <f t="shared" si="307"/>
        <v>0</v>
      </c>
      <c r="AM134" s="47">
        <f t="shared" si="351"/>
        <v>0</v>
      </c>
      <c r="AN134" s="47">
        <f t="shared" si="352"/>
        <v>0</v>
      </c>
      <c r="AO134" s="46">
        <f t="shared" si="308"/>
        <v>0</v>
      </c>
      <c r="AP134" s="47">
        <f t="shared" si="309"/>
        <v>0</v>
      </c>
      <c r="AQ134" s="47">
        <f t="shared" si="310"/>
        <v>0</v>
      </c>
      <c r="AR134" s="47">
        <f t="shared" si="311"/>
        <v>0</v>
      </c>
      <c r="AS134" s="47">
        <f t="shared" si="312"/>
        <v>0</v>
      </c>
      <c r="AT134" s="47">
        <f t="shared" si="313"/>
        <v>0</v>
      </c>
      <c r="AU134" s="47">
        <f t="shared" si="314"/>
        <v>0</v>
      </c>
      <c r="AV134" s="47">
        <f t="shared" si="315"/>
        <v>0</v>
      </c>
      <c r="AW134" s="47">
        <f t="shared" si="316"/>
        <v>0</v>
      </c>
      <c r="AX134" s="47">
        <f t="shared" si="317"/>
        <v>0</v>
      </c>
      <c r="AY134" s="47">
        <f t="shared" si="318"/>
        <v>0</v>
      </c>
      <c r="AZ134" s="47">
        <f t="shared" si="319"/>
        <v>0</v>
      </c>
      <c r="BA134" s="47">
        <f t="shared" si="320"/>
        <v>0</v>
      </c>
      <c r="BB134" s="47">
        <f t="shared" si="321"/>
        <v>0</v>
      </c>
      <c r="BC134" s="47">
        <f t="shared" si="322"/>
        <v>0</v>
      </c>
      <c r="BD134" s="47">
        <f t="shared" si="323"/>
        <v>0</v>
      </c>
      <c r="BE134" s="47">
        <f t="shared" si="324"/>
        <v>0</v>
      </c>
      <c r="BF134" s="47">
        <f t="shared" si="325"/>
        <v>0</v>
      </c>
      <c r="BG134" s="48">
        <f t="shared" si="326"/>
        <v>0</v>
      </c>
      <c r="BH134" s="47">
        <f t="shared" si="353"/>
        <v>0</v>
      </c>
      <c r="BI134" s="47">
        <f t="shared" si="354"/>
        <v>0</v>
      </c>
      <c r="BJ134" s="46">
        <f t="shared" si="327"/>
        <v>0</v>
      </c>
      <c r="BK134" s="47">
        <f t="shared" si="328"/>
        <v>0</v>
      </c>
      <c r="BL134" s="47">
        <f t="shared" si="329"/>
        <v>0</v>
      </c>
      <c r="BM134" s="47">
        <f t="shared" si="330"/>
        <v>0</v>
      </c>
      <c r="BN134" s="47">
        <f t="shared" si="331"/>
        <v>0</v>
      </c>
      <c r="BO134" s="47">
        <f t="shared" si="332"/>
        <v>0</v>
      </c>
      <c r="BP134" s="47">
        <f t="shared" si="333"/>
        <v>0</v>
      </c>
      <c r="BQ134" s="47">
        <f t="shared" si="334"/>
        <v>0</v>
      </c>
      <c r="BR134" s="47">
        <f t="shared" si="335"/>
        <v>0</v>
      </c>
      <c r="BS134" s="47">
        <f t="shared" si="336"/>
        <v>0</v>
      </c>
      <c r="BT134" s="47">
        <f t="shared" si="337"/>
        <v>0</v>
      </c>
      <c r="BU134" s="47">
        <f t="shared" si="338"/>
        <v>0</v>
      </c>
      <c r="BV134" s="47">
        <f t="shared" si="339"/>
        <v>0</v>
      </c>
      <c r="BW134" s="47">
        <f t="shared" si="340"/>
        <v>0</v>
      </c>
      <c r="BX134" s="47">
        <f t="shared" si="341"/>
        <v>0</v>
      </c>
      <c r="BY134" s="47">
        <f t="shared" si="342"/>
        <v>0</v>
      </c>
      <c r="BZ134" s="47">
        <f t="shared" si="343"/>
        <v>0</v>
      </c>
      <c r="CA134" s="47">
        <f t="shared" si="344"/>
        <v>0</v>
      </c>
      <c r="CB134" s="47">
        <f t="shared" si="345"/>
        <v>0</v>
      </c>
      <c r="CC134" s="48">
        <f t="shared" si="346"/>
        <v>0</v>
      </c>
      <c r="CD134" s="47">
        <f t="shared" si="355"/>
        <v>0</v>
      </c>
      <c r="CE134" s="47">
        <f t="shared" si="356"/>
        <v>0</v>
      </c>
      <c r="CF134" s="46">
        <f t="shared" si="357"/>
        <v>0</v>
      </c>
      <c r="CG134" s="47">
        <f t="shared" si="358"/>
        <v>0</v>
      </c>
      <c r="CH134" s="47">
        <f t="shared" si="359"/>
        <v>0</v>
      </c>
      <c r="CI134" s="47">
        <f t="shared" si="360"/>
        <v>0</v>
      </c>
      <c r="CJ134" s="47">
        <f t="shared" si="361"/>
        <v>0</v>
      </c>
      <c r="CK134" s="47">
        <f t="shared" si="362"/>
        <v>0</v>
      </c>
      <c r="CL134" s="47">
        <f t="shared" si="363"/>
        <v>0</v>
      </c>
      <c r="CM134" s="47">
        <f t="shared" si="364"/>
        <v>0</v>
      </c>
      <c r="CN134" s="47">
        <f t="shared" si="365"/>
        <v>0</v>
      </c>
      <c r="CO134" s="47">
        <f t="shared" si="366"/>
        <v>0</v>
      </c>
      <c r="CP134" s="47">
        <f t="shared" si="367"/>
        <v>0</v>
      </c>
      <c r="CQ134" s="47">
        <f t="shared" si="368"/>
        <v>0</v>
      </c>
      <c r="CR134" s="47">
        <f t="shared" si="369"/>
        <v>0</v>
      </c>
      <c r="CS134" s="47">
        <f t="shared" si="370"/>
        <v>0</v>
      </c>
      <c r="CT134" s="47">
        <f t="shared" si="371"/>
        <v>0</v>
      </c>
      <c r="CU134" s="47">
        <f t="shared" si="372"/>
        <v>0</v>
      </c>
      <c r="CV134" s="47">
        <f t="shared" si="373"/>
        <v>0</v>
      </c>
      <c r="CW134" s="47">
        <f t="shared" si="374"/>
        <v>0</v>
      </c>
      <c r="CX134" s="47">
        <f t="shared" si="375"/>
        <v>0</v>
      </c>
      <c r="CY134" s="48">
        <f t="shared" si="376"/>
        <v>0</v>
      </c>
      <c r="CZ134" s="47">
        <f t="shared" si="377"/>
        <v>0</v>
      </c>
      <c r="DA134" s="47">
        <f t="shared" si="378"/>
        <v>0</v>
      </c>
      <c r="DB134" s="46">
        <f t="shared" si="379"/>
        <v>0</v>
      </c>
      <c r="DC134" s="47">
        <f t="shared" si="380"/>
        <v>0</v>
      </c>
      <c r="DD134" s="47">
        <f t="shared" si="381"/>
        <v>0</v>
      </c>
      <c r="DE134" s="47">
        <f t="shared" si="382"/>
        <v>0</v>
      </c>
      <c r="DF134" s="47">
        <f t="shared" si="383"/>
        <v>0</v>
      </c>
      <c r="DG134" s="47">
        <f t="shared" si="384"/>
        <v>0</v>
      </c>
      <c r="DH134" s="47">
        <f t="shared" si="385"/>
        <v>0</v>
      </c>
      <c r="DI134" s="47">
        <f t="shared" si="386"/>
        <v>0</v>
      </c>
      <c r="DJ134" s="47">
        <f t="shared" si="387"/>
        <v>0</v>
      </c>
      <c r="DK134" s="47">
        <f t="shared" si="388"/>
        <v>0</v>
      </c>
      <c r="DL134" s="47">
        <f t="shared" si="389"/>
        <v>0</v>
      </c>
      <c r="DM134" s="47">
        <f t="shared" si="390"/>
        <v>0</v>
      </c>
      <c r="DN134" s="47">
        <f t="shared" si="391"/>
        <v>0</v>
      </c>
      <c r="DO134" s="47">
        <f t="shared" si="392"/>
        <v>0</v>
      </c>
      <c r="DP134" s="47">
        <f t="shared" si="393"/>
        <v>0</v>
      </c>
      <c r="DQ134" s="47">
        <f t="shared" si="394"/>
        <v>0</v>
      </c>
      <c r="DR134" s="47">
        <f t="shared" si="395"/>
        <v>0</v>
      </c>
      <c r="DS134" s="47">
        <f t="shared" si="396"/>
        <v>0</v>
      </c>
      <c r="DT134" s="47">
        <f t="shared" si="397"/>
        <v>0</v>
      </c>
      <c r="DU134" s="48">
        <f t="shared" si="398"/>
        <v>0</v>
      </c>
      <c r="DV134" s="47">
        <f t="shared" si="399"/>
        <v>0</v>
      </c>
      <c r="DW134" s="47">
        <f t="shared" si="400"/>
        <v>0</v>
      </c>
      <c r="DX134" s="46">
        <f t="shared" si="401"/>
        <v>0</v>
      </c>
      <c r="DY134" s="47">
        <f t="shared" si="402"/>
        <v>0</v>
      </c>
      <c r="DZ134" s="47">
        <f t="shared" si="403"/>
        <v>0</v>
      </c>
      <c r="EA134" s="47">
        <f t="shared" si="404"/>
        <v>0</v>
      </c>
      <c r="EB134" s="47">
        <f t="shared" si="405"/>
        <v>0</v>
      </c>
      <c r="EC134" s="47">
        <f t="shared" si="406"/>
        <v>0</v>
      </c>
      <c r="ED134" s="47">
        <f t="shared" si="407"/>
        <v>0</v>
      </c>
      <c r="EE134" s="47">
        <f t="shared" si="408"/>
        <v>0</v>
      </c>
      <c r="EF134" s="47">
        <f t="shared" si="409"/>
        <v>0</v>
      </c>
      <c r="EG134" s="47">
        <f t="shared" si="410"/>
        <v>0</v>
      </c>
      <c r="EH134" s="47">
        <f t="shared" si="411"/>
        <v>0</v>
      </c>
      <c r="EI134" s="47">
        <f t="shared" si="412"/>
        <v>0</v>
      </c>
      <c r="EJ134" s="47">
        <f t="shared" si="413"/>
        <v>0</v>
      </c>
      <c r="EK134" s="47">
        <f t="shared" si="414"/>
        <v>0</v>
      </c>
      <c r="EL134" s="47">
        <f t="shared" si="415"/>
        <v>0</v>
      </c>
      <c r="EM134" s="47">
        <f t="shared" si="416"/>
        <v>0</v>
      </c>
      <c r="EN134" s="47">
        <f t="shared" si="417"/>
        <v>0</v>
      </c>
      <c r="EO134" s="47">
        <f t="shared" si="418"/>
        <v>0</v>
      </c>
      <c r="EP134" s="47">
        <f t="shared" si="419"/>
        <v>0</v>
      </c>
      <c r="EQ134" s="48">
        <f t="shared" si="420"/>
        <v>0</v>
      </c>
      <c r="ER134" s="47">
        <f t="shared" si="421"/>
        <v>0</v>
      </c>
      <c r="ES134" s="47">
        <f t="shared" si="422"/>
        <v>0</v>
      </c>
      <c r="ET134" s="46">
        <f t="shared" si="423"/>
        <v>0</v>
      </c>
      <c r="EU134" s="47">
        <f t="shared" si="424"/>
        <v>0</v>
      </c>
      <c r="EV134" s="47">
        <f t="shared" si="425"/>
        <v>0</v>
      </c>
      <c r="EW134" s="47">
        <f t="shared" si="426"/>
        <v>0</v>
      </c>
      <c r="EX134" s="47">
        <f t="shared" si="427"/>
        <v>0</v>
      </c>
      <c r="EY134" s="47">
        <f t="shared" si="428"/>
        <v>0</v>
      </c>
      <c r="EZ134" s="47">
        <f t="shared" si="429"/>
        <v>0</v>
      </c>
      <c r="FA134" s="47">
        <f t="shared" si="430"/>
        <v>0</v>
      </c>
      <c r="FB134" s="47">
        <f t="shared" si="431"/>
        <v>0</v>
      </c>
      <c r="FC134" s="47">
        <f t="shared" si="432"/>
        <v>0</v>
      </c>
      <c r="FD134" s="47">
        <f t="shared" si="433"/>
        <v>0</v>
      </c>
      <c r="FE134" s="47">
        <f t="shared" si="434"/>
        <v>0</v>
      </c>
      <c r="FF134" s="47">
        <f t="shared" si="435"/>
        <v>0</v>
      </c>
      <c r="FG134" s="47">
        <f t="shared" si="436"/>
        <v>0</v>
      </c>
      <c r="FH134" s="47">
        <f t="shared" si="437"/>
        <v>0</v>
      </c>
      <c r="FI134" s="47">
        <f t="shared" si="438"/>
        <v>0</v>
      </c>
      <c r="FJ134" s="47">
        <f t="shared" si="439"/>
        <v>0</v>
      </c>
      <c r="FK134" s="47">
        <f t="shared" si="440"/>
        <v>0</v>
      </c>
      <c r="FL134" s="47">
        <f t="shared" si="441"/>
        <v>0</v>
      </c>
      <c r="FM134" s="48">
        <f t="shared" si="442"/>
        <v>0</v>
      </c>
      <c r="FN134" s="47">
        <f t="shared" si="443"/>
        <v>0</v>
      </c>
      <c r="FO134" s="47">
        <f t="shared" si="444"/>
        <v>0</v>
      </c>
      <c r="FP134" s="46">
        <f t="shared" si="445"/>
        <v>0</v>
      </c>
      <c r="FQ134" s="47">
        <f t="shared" si="446"/>
        <v>0</v>
      </c>
      <c r="FR134" s="47">
        <f t="shared" si="447"/>
        <v>0</v>
      </c>
      <c r="FS134" s="47">
        <f t="shared" si="448"/>
        <v>0</v>
      </c>
      <c r="FT134" s="47">
        <f t="shared" si="449"/>
        <v>0</v>
      </c>
      <c r="FU134" s="47">
        <f t="shared" si="450"/>
        <v>0</v>
      </c>
      <c r="FV134" s="47">
        <f t="shared" si="451"/>
        <v>0</v>
      </c>
      <c r="FW134" s="47">
        <f t="shared" si="452"/>
        <v>0</v>
      </c>
      <c r="FX134" s="47">
        <f t="shared" si="453"/>
        <v>0</v>
      </c>
      <c r="FY134" s="47">
        <f t="shared" si="454"/>
        <v>0</v>
      </c>
      <c r="FZ134" s="47">
        <f t="shared" si="455"/>
        <v>0</v>
      </c>
      <c r="GA134" s="47">
        <f t="shared" si="456"/>
        <v>0</v>
      </c>
      <c r="GB134" s="47">
        <f t="shared" si="457"/>
        <v>0</v>
      </c>
      <c r="GC134" s="47">
        <f t="shared" si="458"/>
        <v>0</v>
      </c>
      <c r="GD134" s="47">
        <f t="shared" si="459"/>
        <v>0</v>
      </c>
      <c r="GE134" s="47">
        <f t="shared" si="460"/>
        <v>0</v>
      </c>
      <c r="GF134" s="47">
        <f t="shared" si="461"/>
        <v>0</v>
      </c>
      <c r="GG134" s="47">
        <f t="shared" si="462"/>
        <v>0</v>
      </c>
      <c r="GH134" s="47">
        <f t="shared" si="463"/>
        <v>0</v>
      </c>
      <c r="GI134" s="48">
        <f t="shared" si="464"/>
        <v>0</v>
      </c>
      <c r="GJ134" s="47">
        <f t="shared" si="465"/>
        <v>0</v>
      </c>
      <c r="GK134" s="47">
        <f t="shared" si="466"/>
        <v>0</v>
      </c>
      <c r="GL134" s="46">
        <f t="shared" si="467"/>
        <v>0</v>
      </c>
      <c r="GM134" s="47">
        <f t="shared" si="468"/>
        <v>0</v>
      </c>
      <c r="GN134" s="47">
        <f t="shared" si="469"/>
        <v>0</v>
      </c>
      <c r="GO134" s="47">
        <f t="shared" si="470"/>
        <v>0</v>
      </c>
      <c r="GP134" s="47">
        <f t="shared" si="471"/>
        <v>0</v>
      </c>
      <c r="GQ134" s="47">
        <f t="shared" si="472"/>
        <v>0</v>
      </c>
      <c r="GR134" s="47">
        <f t="shared" si="473"/>
        <v>0</v>
      </c>
      <c r="GS134" s="47">
        <f t="shared" si="474"/>
        <v>0</v>
      </c>
      <c r="GT134" s="47">
        <f t="shared" si="475"/>
        <v>0</v>
      </c>
      <c r="GU134" s="47">
        <f t="shared" si="476"/>
        <v>0</v>
      </c>
      <c r="GV134" s="47">
        <f t="shared" si="477"/>
        <v>0</v>
      </c>
      <c r="GW134" s="47">
        <f t="shared" si="478"/>
        <v>0</v>
      </c>
      <c r="GX134" s="47">
        <f t="shared" si="479"/>
        <v>0</v>
      </c>
      <c r="GY134" s="47">
        <f t="shared" si="480"/>
        <v>0</v>
      </c>
      <c r="GZ134" s="47">
        <f t="shared" si="481"/>
        <v>0</v>
      </c>
      <c r="HA134" s="47">
        <f t="shared" si="482"/>
        <v>0</v>
      </c>
      <c r="HB134" s="47">
        <f t="shared" si="483"/>
        <v>0</v>
      </c>
      <c r="HC134" s="47">
        <f t="shared" si="484"/>
        <v>0</v>
      </c>
      <c r="HD134" s="47">
        <f t="shared" si="485"/>
        <v>0</v>
      </c>
      <c r="HE134" s="48">
        <f t="shared" si="486"/>
        <v>0</v>
      </c>
      <c r="HF134" s="47">
        <f t="shared" si="487"/>
        <v>0</v>
      </c>
      <c r="HG134" s="47">
        <f t="shared" si="488"/>
        <v>0</v>
      </c>
      <c r="HH134" s="46">
        <f t="shared" si="489"/>
        <v>0</v>
      </c>
      <c r="HI134" s="47">
        <f t="shared" si="490"/>
        <v>0</v>
      </c>
      <c r="HJ134" s="47">
        <f t="shared" si="491"/>
        <v>0</v>
      </c>
      <c r="HK134" s="47">
        <f t="shared" si="492"/>
        <v>0</v>
      </c>
      <c r="HL134" s="47">
        <f t="shared" si="493"/>
        <v>0</v>
      </c>
      <c r="HM134" s="47">
        <f t="shared" si="494"/>
        <v>0</v>
      </c>
      <c r="HN134" s="47">
        <f t="shared" si="495"/>
        <v>0</v>
      </c>
      <c r="HO134" s="47">
        <f t="shared" si="496"/>
        <v>0</v>
      </c>
      <c r="HP134" s="47">
        <f t="shared" si="497"/>
        <v>0</v>
      </c>
      <c r="HQ134" s="47">
        <f t="shared" si="498"/>
        <v>0</v>
      </c>
      <c r="HR134" s="47">
        <f t="shared" si="499"/>
        <v>0</v>
      </c>
      <c r="HS134" s="47">
        <f t="shared" si="500"/>
        <v>0</v>
      </c>
      <c r="HT134" s="47">
        <f t="shared" si="501"/>
        <v>0</v>
      </c>
      <c r="HU134" s="47">
        <f t="shared" si="502"/>
        <v>0</v>
      </c>
      <c r="HV134" s="47">
        <f t="shared" si="503"/>
        <v>0</v>
      </c>
      <c r="HW134" s="47">
        <f t="shared" si="504"/>
        <v>0</v>
      </c>
      <c r="HX134" s="47">
        <f t="shared" si="505"/>
        <v>0</v>
      </c>
      <c r="HY134" s="47">
        <f t="shared" si="506"/>
        <v>0</v>
      </c>
      <c r="HZ134" s="47">
        <f t="shared" si="507"/>
        <v>0</v>
      </c>
      <c r="IA134" s="48">
        <f t="shared" si="508"/>
        <v>0</v>
      </c>
      <c r="IB134" s="47">
        <f t="shared" si="509"/>
        <v>0</v>
      </c>
      <c r="IC134" s="47">
        <f t="shared" si="510"/>
        <v>0</v>
      </c>
      <c r="ID134" s="46">
        <f t="shared" si="511"/>
        <v>0</v>
      </c>
      <c r="IE134" s="47">
        <f t="shared" si="512"/>
        <v>0</v>
      </c>
      <c r="IF134" s="47">
        <f t="shared" si="513"/>
        <v>0</v>
      </c>
      <c r="IG134" s="47">
        <f t="shared" si="514"/>
        <v>0</v>
      </c>
      <c r="IH134" s="47">
        <f t="shared" si="515"/>
        <v>0</v>
      </c>
      <c r="II134" s="47">
        <f t="shared" si="516"/>
        <v>0</v>
      </c>
      <c r="IJ134" s="47">
        <f t="shared" si="517"/>
        <v>0</v>
      </c>
      <c r="IK134" s="47">
        <f t="shared" si="518"/>
        <v>0</v>
      </c>
      <c r="IL134" s="47">
        <f t="shared" si="519"/>
        <v>0</v>
      </c>
      <c r="IM134" s="47">
        <f t="shared" si="520"/>
        <v>0</v>
      </c>
      <c r="IN134" s="47">
        <f t="shared" si="521"/>
        <v>0</v>
      </c>
      <c r="IO134" s="47">
        <f t="shared" si="522"/>
        <v>0</v>
      </c>
      <c r="IP134" s="47">
        <f t="shared" si="523"/>
        <v>0</v>
      </c>
      <c r="IQ134" s="47">
        <f t="shared" si="524"/>
        <v>0</v>
      </c>
      <c r="IR134" s="47">
        <f t="shared" si="525"/>
        <v>0</v>
      </c>
      <c r="IS134" s="47">
        <f t="shared" si="526"/>
        <v>0</v>
      </c>
      <c r="IT134" s="47">
        <f t="shared" si="527"/>
        <v>0</v>
      </c>
      <c r="IU134" s="47">
        <f t="shared" si="528"/>
        <v>0</v>
      </c>
      <c r="IV134" s="47">
        <f t="shared" si="529"/>
        <v>0</v>
      </c>
      <c r="IW134" s="48">
        <f t="shared" si="530"/>
        <v>0</v>
      </c>
      <c r="IX134" s="47">
        <f t="shared" si="531"/>
        <v>0</v>
      </c>
      <c r="IY134" s="47">
        <f t="shared" si="532"/>
        <v>0</v>
      </c>
      <c r="IZ134" s="46">
        <f t="shared" si="533"/>
        <v>0</v>
      </c>
      <c r="JA134" s="47">
        <f t="shared" si="534"/>
        <v>0</v>
      </c>
      <c r="JB134" s="47">
        <f t="shared" si="535"/>
        <v>0</v>
      </c>
      <c r="JC134" s="47">
        <f t="shared" si="536"/>
        <v>0</v>
      </c>
      <c r="JD134" s="47">
        <f t="shared" si="537"/>
        <v>0</v>
      </c>
      <c r="JE134" s="47">
        <f t="shared" si="538"/>
        <v>0</v>
      </c>
      <c r="JF134" s="47">
        <f t="shared" si="539"/>
        <v>0</v>
      </c>
      <c r="JG134" s="47">
        <f t="shared" si="540"/>
        <v>0</v>
      </c>
      <c r="JH134" s="47">
        <f t="shared" si="541"/>
        <v>0</v>
      </c>
      <c r="JI134" s="47">
        <f t="shared" si="542"/>
        <v>0</v>
      </c>
      <c r="JJ134" s="47">
        <f t="shared" si="543"/>
        <v>0</v>
      </c>
      <c r="JK134" s="47">
        <f t="shared" si="544"/>
        <v>0</v>
      </c>
      <c r="JL134" s="47">
        <f t="shared" si="545"/>
        <v>0</v>
      </c>
      <c r="JM134" s="47">
        <f t="shared" si="546"/>
        <v>0</v>
      </c>
      <c r="JN134" s="47">
        <f t="shared" si="547"/>
        <v>0</v>
      </c>
      <c r="JO134" s="47">
        <f t="shared" si="548"/>
        <v>0</v>
      </c>
      <c r="JP134" s="47">
        <f t="shared" si="549"/>
        <v>0</v>
      </c>
      <c r="JQ134" s="47">
        <f t="shared" si="550"/>
        <v>0</v>
      </c>
      <c r="JR134" s="47">
        <f t="shared" si="551"/>
        <v>0</v>
      </c>
      <c r="JS134" s="48">
        <f t="shared" si="552"/>
        <v>0</v>
      </c>
      <c r="JT134" s="46">
        <f t="shared" si="553"/>
        <v>0</v>
      </c>
      <c r="JU134" s="48">
        <f t="shared" si="554"/>
        <v>0</v>
      </c>
    </row>
    <row r="135" spans="1:281" x14ac:dyDescent="0.25">
      <c r="A135" s="152"/>
      <c r="B135" s="386"/>
      <c r="C135" s="377"/>
      <c r="D135" s="378"/>
      <c r="E135" s="378"/>
      <c r="F135" s="378"/>
      <c r="G135" s="379"/>
      <c r="H135" s="397"/>
      <c r="I135" s="397"/>
      <c r="J135" s="97"/>
      <c r="K135" s="122">
        <f t="shared" si="284"/>
        <v>0</v>
      </c>
      <c r="L135" s="313">
        <f t="shared" si="285"/>
        <v>0</v>
      </c>
      <c r="M135" s="46">
        <f t="shared" si="286"/>
        <v>0</v>
      </c>
      <c r="N135" s="90">
        <f t="shared" si="347"/>
        <v>0</v>
      </c>
      <c r="O135" s="90">
        <f t="shared" si="348"/>
        <v>0</v>
      </c>
      <c r="P135" s="90">
        <f t="shared" si="349"/>
        <v>0</v>
      </c>
      <c r="Q135" s="90">
        <f t="shared" si="350"/>
        <v>0</v>
      </c>
      <c r="R135" s="408">
        <f t="shared" si="287"/>
        <v>1</v>
      </c>
      <c r="S135" s="46">
        <f t="shared" si="288"/>
        <v>0</v>
      </c>
      <c r="T135" s="47">
        <f t="shared" si="289"/>
        <v>0</v>
      </c>
      <c r="U135" s="47">
        <f t="shared" si="290"/>
        <v>0</v>
      </c>
      <c r="V135" s="47">
        <f t="shared" si="291"/>
        <v>0</v>
      </c>
      <c r="W135" s="47">
        <f t="shared" si="292"/>
        <v>0</v>
      </c>
      <c r="X135" s="47">
        <f t="shared" si="293"/>
        <v>0</v>
      </c>
      <c r="Y135" s="47">
        <f t="shared" si="294"/>
        <v>0</v>
      </c>
      <c r="Z135" s="47">
        <f t="shared" si="295"/>
        <v>0</v>
      </c>
      <c r="AA135" s="47">
        <f t="shared" si="296"/>
        <v>0</v>
      </c>
      <c r="AB135" s="47">
        <f t="shared" si="297"/>
        <v>0</v>
      </c>
      <c r="AC135" s="47">
        <f t="shared" si="298"/>
        <v>0</v>
      </c>
      <c r="AD135" s="47">
        <f t="shared" si="299"/>
        <v>0</v>
      </c>
      <c r="AE135" s="47">
        <f t="shared" si="300"/>
        <v>0</v>
      </c>
      <c r="AF135" s="47">
        <f t="shared" si="301"/>
        <v>0</v>
      </c>
      <c r="AG135" s="47">
        <f t="shared" si="302"/>
        <v>0</v>
      </c>
      <c r="AH135" s="47">
        <f t="shared" si="303"/>
        <v>0</v>
      </c>
      <c r="AI135" s="47">
        <f t="shared" si="304"/>
        <v>0</v>
      </c>
      <c r="AJ135" s="47">
        <f t="shared" si="305"/>
        <v>0</v>
      </c>
      <c r="AK135" s="47">
        <f t="shared" si="306"/>
        <v>0</v>
      </c>
      <c r="AL135" s="48">
        <f t="shared" si="307"/>
        <v>0</v>
      </c>
      <c r="AM135" s="47">
        <f t="shared" si="351"/>
        <v>0</v>
      </c>
      <c r="AN135" s="47">
        <f t="shared" si="352"/>
        <v>0</v>
      </c>
      <c r="AO135" s="46">
        <f t="shared" si="308"/>
        <v>0</v>
      </c>
      <c r="AP135" s="47">
        <f t="shared" si="309"/>
        <v>0</v>
      </c>
      <c r="AQ135" s="47">
        <f t="shared" si="310"/>
        <v>0</v>
      </c>
      <c r="AR135" s="47">
        <f t="shared" si="311"/>
        <v>0</v>
      </c>
      <c r="AS135" s="47">
        <f t="shared" si="312"/>
        <v>0</v>
      </c>
      <c r="AT135" s="47">
        <f t="shared" si="313"/>
        <v>0</v>
      </c>
      <c r="AU135" s="47">
        <f t="shared" si="314"/>
        <v>0</v>
      </c>
      <c r="AV135" s="47">
        <f t="shared" si="315"/>
        <v>0</v>
      </c>
      <c r="AW135" s="47">
        <f t="shared" si="316"/>
        <v>0</v>
      </c>
      <c r="AX135" s="47">
        <f t="shared" si="317"/>
        <v>0</v>
      </c>
      <c r="AY135" s="47">
        <f t="shared" si="318"/>
        <v>0</v>
      </c>
      <c r="AZ135" s="47">
        <f t="shared" si="319"/>
        <v>0</v>
      </c>
      <c r="BA135" s="47">
        <f t="shared" si="320"/>
        <v>0</v>
      </c>
      <c r="BB135" s="47">
        <f t="shared" si="321"/>
        <v>0</v>
      </c>
      <c r="BC135" s="47">
        <f t="shared" si="322"/>
        <v>0</v>
      </c>
      <c r="BD135" s="47">
        <f t="shared" si="323"/>
        <v>0</v>
      </c>
      <c r="BE135" s="47">
        <f t="shared" si="324"/>
        <v>0</v>
      </c>
      <c r="BF135" s="47">
        <f t="shared" si="325"/>
        <v>0</v>
      </c>
      <c r="BG135" s="48">
        <f t="shared" si="326"/>
        <v>0</v>
      </c>
      <c r="BH135" s="47">
        <f t="shared" si="353"/>
        <v>0</v>
      </c>
      <c r="BI135" s="47">
        <f t="shared" si="354"/>
        <v>0</v>
      </c>
      <c r="BJ135" s="46">
        <f t="shared" si="327"/>
        <v>0</v>
      </c>
      <c r="BK135" s="47">
        <f t="shared" si="328"/>
        <v>0</v>
      </c>
      <c r="BL135" s="47">
        <f t="shared" si="329"/>
        <v>0</v>
      </c>
      <c r="BM135" s="47">
        <f t="shared" si="330"/>
        <v>0</v>
      </c>
      <c r="BN135" s="47">
        <f t="shared" si="331"/>
        <v>0</v>
      </c>
      <c r="BO135" s="47">
        <f t="shared" si="332"/>
        <v>0</v>
      </c>
      <c r="BP135" s="47">
        <f t="shared" si="333"/>
        <v>0</v>
      </c>
      <c r="BQ135" s="47">
        <f t="shared" si="334"/>
        <v>0</v>
      </c>
      <c r="BR135" s="47">
        <f t="shared" si="335"/>
        <v>0</v>
      </c>
      <c r="BS135" s="47">
        <f t="shared" si="336"/>
        <v>0</v>
      </c>
      <c r="BT135" s="47">
        <f t="shared" si="337"/>
        <v>0</v>
      </c>
      <c r="BU135" s="47">
        <f t="shared" si="338"/>
        <v>0</v>
      </c>
      <c r="BV135" s="47">
        <f t="shared" si="339"/>
        <v>0</v>
      </c>
      <c r="BW135" s="47">
        <f t="shared" si="340"/>
        <v>0</v>
      </c>
      <c r="BX135" s="47">
        <f t="shared" si="341"/>
        <v>0</v>
      </c>
      <c r="BY135" s="47">
        <f t="shared" si="342"/>
        <v>0</v>
      </c>
      <c r="BZ135" s="47">
        <f t="shared" si="343"/>
        <v>0</v>
      </c>
      <c r="CA135" s="47">
        <f t="shared" si="344"/>
        <v>0</v>
      </c>
      <c r="CB135" s="47">
        <f t="shared" si="345"/>
        <v>0</v>
      </c>
      <c r="CC135" s="48">
        <f t="shared" si="346"/>
        <v>0</v>
      </c>
      <c r="CD135" s="47">
        <f t="shared" si="355"/>
        <v>0</v>
      </c>
      <c r="CE135" s="47">
        <f t="shared" si="356"/>
        <v>0</v>
      </c>
      <c r="CF135" s="46">
        <f t="shared" si="357"/>
        <v>0</v>
      </c>
      <c r="CG135" s="47">
        <f t="shared" si="358"/>
        <v>0</v>
      </c>
      <c r="CH135" s="47">
        <f t="shared" si="359"/>
        <v>0</v>
      </c>
      <c r="CI135" s="47">
        <f t="shared" si="360"/>
        <v>0</v>
      </c>
      <c r="CJ135" s="47">
        <f t="shared" si="361"/>
        <v>0</v>
      </c>
      <c r="CK135" s="47">
        <f t="shared" si="362"/>
        <v>0</v>
      </c>
      <c r="CL135" s="47">
        <f t="shared" si="363"/>
        <v>0</v>
      </c>
      <c r="CM135" s="47">
        <f t="shared" si="364"/>
        <v>0</v>
      </c>
      <c r="CN135" s="47">
        <f t="shared" si="365"/>
        <v>0</v>
      </c>
      <c r="CO135" s="47">
        <f t="shared" si="366"/>
        <v>0</v>
      </c>
      <c r="CP135" s="47">
        <f t="shared" si="367"/>
        <v>0</v>
      </c>
      <c r="CQ135" s="47">
        <f t="shared" si="368"/>
        <v>0</v>
      </c>
      <c r="CR135" s="47">
        <f t="shared" si="369"/>
        <v>0</v>
      </c>
      <c r="CS135" s="47">
        <f t="shared" si="370"/>
        <v>0</v>
      </c>
      <c r="CT135" s="47">
        <f t="shared" si="371"/>
        <v>0</v>
      </c>
      <c r="CU135" s="47">
        <f t="shared" si="372"/>
        <v>0</v>
      </c>
      <c r="CV135" s="47">
        <f t="shared" si="373"/>
        <v>0</v>
      </c>
      <c r="CW135" s="47">
        <f t="shared" si="374"/>
        <v>0</v>
      </c>
      <c r="CX135" s="47">
        <f t="shared" si="375"/>
        <v>0</v>
      </c>
      <c r="CY135" s="48">
        <f t="shared" si="376"/>
        <v>0</v>
      </c>
      <c r="CZ135" s="47">
        <f t="shared" si="377"/>
        <v>0</v>
      </c>
      <c r="DA135" s="47">
        <f t="shared" si="378"/>
        <v>0</v>
      </c>
      <c r="DB135" s="46">
        <f t="shared" si="379"/>
        <v>0</v>
      </c>
      <c r="DC135" s="47">
        <f t="shared" si="380"/>
        <v>0</v>
      </c>
      <c r="DD135" s="47">
        <f t="shared" si="381"/>
        <v>0</v>
      </c>
      <c r="DE135" s="47">
        <f t="shared" si="382"/>
        <v>0</v>
      </c>
      <c r="DF135" s="47">
        <f t="shared" si="383"/>
        <v>0</v>
      </c>
      <c r="DG135" s="47">
        <f t="shared" si="384"/>
        <v>0</v>
      </c>
      <c r="DH135" s="47">
        <f t="shared" si="385"/>
        <v>0</v>
      </c>
      <c r="DI135" s="47">
        <f t="shared" si="386"/>
        <v>0</v>
      </c>
      <c r="DJ135" s="47">
        <f t="shared" si="387"/>
        <v>0</v>
      </c>
      <c r="DK135" s="47">
        <f t="shared" si="388"/>
        <v>0</v>
      </c>
      <c r="DL135" s="47">
        <f t="shared" si="389"/>
        <v>0</v>
      </c>
      <c r="DM135" s="47">
        <f t="shared" si="390"/>
        <v>0</v>
      </c>
      <c r="DN135" s="47">
        <f t="shared" si="391"/>
        <v>0</v>
      </c>
      <c r="DO135" s="47">
        <f t="shared" si="392"/>
        <v>0</v>
      </c>
      <c r="DP135" s="47">
        <f t="shared" si="393"/>
        <v>0</v>
      </c>
      <c r="DQ135" s="47">
        <f t="shared" si="394"/>
        <v>0</v>
      </c>
      <c r="DR135" s="47">
        <f t="shared" si="395"/>
        <v>0</v>
      </c>
      <c r="DS135" s="47">
        <f t="shared" si="396"/>
        <v>0</v>
      </c>
      <c r="DT135" s="47">
        <f t="shared" si="397"/>
        <v>0</v>
      </c>
      <c r="DU135" s="48">
        <f t="shared" si="398"/>
        <v>0</v>
      </c>
      <c r="DV135" s="47">
        <f t="shared" si="399"/>
        <v>0</v>
      </c>
      <c r="DW135" s="47">
        <f t="shared" si="400"/>
        <v>0</v>
      </c>
      <c r="DX135" s="46">
        <f t="shared" si="401"/>
        <v>0</v>
      </c>
      <c r="DY135" s="47">
        <f t="shared" si="402"/>
        <v>0</v>
      </c>
      <c r="DZ135" s="47">
        <f t="shared" si="403"/>
        <v>0</v>
      </c>
      <c r="EA135" s="47">
        <f t="shared" si="404"/>
        <v>0</v>
      </c>
      <c r="EB135" s="47">
        <f t="shared" si="405"/>
        <v>0</v>
      </c>
      <c r="EC135" s="47">
        <f t="shared" si="406"/>
        <v>0</v>
      </c>
      <c r="ED135" s="47">
        <f t="shared" si="407"/>
        <v>0</v>
      </c>
      <c r="EE135" s="47">
        <f t="shared" si="408"/>
        <v>0</v>
      </c>
      <c r="EF135" s="47">
        <f t="shared" si="409"/>
        <v>0</v>
      </c>
      <c r="EG135" s="47">
        <f t="shared" si="410"/>
        <v>0</v>
      </c>
      <c r="EH135" s="47">
        <f t="shared" si="411"/>
        <v>0</v>
      </c>
      <c r="EI135" s="47">
        <f t="shared" si="412"/>
        <v>0</v>
      </c>
      <c r="EJ135" s="47">
        <f t="shared" si="413"/>
        <v>0</v>
      </c>
      <c r="EK135" s="47">
        <f t="shared" si="414"/>
        <v>0</v>
      </c>
      <c r="EL135" s="47">
        <f t="shared" si="415"/>
        <v>0</v>
      </c>
      <c r="EM135" s="47">
        <f t="shared" si="416"/>
        <v>0</v>
      </c>
      <c r="EN135" s="47">
        <f t="shared" si="417"/>
        <v>0</v>
      </c>
      <c r="EO135" s="47">
        <f t="shared" si="418"/>
        <v>0</v>
      </c>
      <c r="EP135" s="47">
        <f t="shared" si="419"/>
        <v>0</v>
      </c>
      <c r="EQ135" s="48">
        <f t="shared" si="420"/>
        <v>0</v>
      </c>
      <c r="ER135" s="47">
        <f t="shared" si="421"/>
        <v>0</v>
      </c>
      <c r="ES135" s="47">
        <f t="shared" si="422"/>
        <v>0</v>
      </c>
      <c r="ET135" s="46">
        <f t="shared" si="423"/>
        <v>0</v>
      </c>
      <c r="EU135" s="47">
        <f t="shared" si="424"/>
        <v>0</v>
      </c>
      <c r="EV135" s="47">
        <f t="shared" si="425"/>
        <v>0</v>
      </c>
      <c r="EW135" s="47">
        <f t="shared" si="426"/>
        <v>0</v>
      </c>
      <c r="EX135" s="47">
        <f t="shared" si="427"/>
        <v>0</v>
      </c>
      <c r="EY135" s="47">
        <f t="shared" si="428"/>
        <v>0</v>
      </c>
      <c r="EZ135" s="47">
        <f t="shared" si="429"/>
        <v>0</v>
      </c>
      <c r="FA135" s="47">
        <f t="shared" si="430"/>
        <v>0</v>
      </c>
      <c r="FB135" s="47">
        <f t="shared" si="431"/>
        <v>0</v>
      </c>
      <c r="FC135" s="47">
        <f t="shared" si="432"/>
        <v>0</v>
      </c>
      <c r="FD135" s="47">
        <f t="shared" si="433"/>
        <v>0</v>
      </c>
      <c r="FE135" s="47">
        <f t="shared" si="434"/>
        <v>0</v>
      </c>
      <c r="FF135" s="47">
        <f t="shared" si="435"/>
        <v>0</v>
      </c>
      <c r="FG135" s="47">
        <f t="shared" si="436"/>
        <v>0</v>
      </c>
      <c r="FH135" s="47">
        <f t="shared" si="437"/>
        <v>0</v>
      </c>
      <c r="FI135" s="47">
        <f t="shared" si="438"/>
        <v>0</v>
      </c>
      <c r="FJ135" s="47">
        <f t="shared" si="439"/>
        <v>0</v>
      </c>
      <c r="FK135" s="47">
        <f t="shared" si="440"/>
        <v>0</v>
      </c>
      <c r="FL135" s="47">
        <f t="shared" si="441"/>
        <v>0</v>
      </c>
      <c r="FM135" s="48">
        <f t="shared" si="442"/>
        <v>0</v>
      </c>
      <c r="FN135" s="47">
        <f t="shared" si="443"/>
        <v>0</v>
      </c>
      <c r="FO135" s="47">
        <f t="shared" si="444"/>
        <v>0</v>
      </c>
      <c r="FP135" s="46">
        <f t="shared" si="445"/>
        <v>0</v>
      </c>
      <c r="FQ135" s="47">
        <f t="shared" si="446"/>
        <v>0</v>
      </c>
      <c r="FR135" s="47">
        <f t="shared" si="447"/>
        <v>0</v>
      </c>
      <c r="FS135" s="47">
        <f t="shared" si="448"/>
        <v>0</v>
      </c>
      <c r="FT135" s="47">
        <f t="shared" si="449"/>
        <v>0</v>
      </c>
      <c r="FU135" s="47">
        <f t="shared" si="450"/>
        <v>0</v>
      </c>
      <c r="FV135" s="47">
        <f t="shared" si="451"/>
        <v>0</v>
      </c>
      <c r="FW135" s="47">
        <f t="shared" si="452"/>
        <v>0</v>
      </c>
      <c r="FX135" s="47">
        <f t="shared" si="453"/>
        <v>0</v>
      </c>
      <c r="FY135" s="47">
        <f t="shared" si="454"/>
        <v>0</v>
      </c>
      <c r="FZ135" s="47">
        <f t="shared" si="455"/>
        <v>0</v>
      </c>
      <c r="GA135" s="47">
        <f t="shared" si="456"/>
        <v>0</v>
      </c>
      <c r="GB135" s="47">
        <f t="shared" si="457"/>
        <v>0</v>
      </c>
      <c r="GC135" s="47">
        <f t="shared" si="458"/>
        <v>0</v>
      </c>
      <c r="GD135" s="47">
        <f t="shared" si="459"/>
        <v>0</v>
      </c>
      <c r="GE135" s="47">
        <f t="shared" si="460"/>
        <v>0</v>
      </c>
      <c r="GF135" s="47">
        <f t="shared" si="461"/>
        <v>0</v>
      </c>
      <c r="GG135" s="47">
        <f t="shared" si="462"/>
        <v>0</v>
      </c>
      <c r="GH135" s="47">
        <f t="shared" si="463"/>
        <v>0</v>
      </c>
      <c r="GI135" s="48">
        <f t="shared" si="464"/>
        <v>0</v>
      </c>
      <c r="GJ135" s="47">
        <f t="shared" si="465"/>
        <v>0</v>
      </c>
      <c r="GK135" s="47">
        <f t="shared" si="466"/>
        <v>0</v>
      </c>
      <c r="GL135" s="46">
        <f t="shared" si="467"/>
        <v>0</v>
      </c>
      <c r="GM135" s="47">
        <f t="shared" si="468"/>
        <v>0</v>
      </c>
      <c r="GN135" s="47">
        <f t="shared" si="469"/>
        <v>0</v>
      </c>
      <c r="GO135" s="47">
        <f t="shared" si="470"/>
        <v>0</v>
      </c>
      <c r="GP135" s="47">
        <f t="shared" si="471"/>
        <v>0</v>
      </c>
      <c r="GQ135" s="47">
        <f t="shared" si="472"/>
        <v>0</v>
      </c>
      <c r="GR135" s="47">
        <f t="shared" si="473"/>
        <v>0</v>
      </c>
      <c r="GS135" s="47">
        <f t="shared" si="474"/>
        <v>0</v>
      </c>
      <c r="GT135" s="47">
        <f t="shared" si="475"/>
        <v>0</v>
      </c>
      <c r="GU135" s="47">
        <f t="shared" si="476"/>
        <v>0</v>
      </c>
      <c r="GV135" s="47">
        <f t="shared" si="477"/>
        <v>0</v>
      </c>
      <c r="GW135" s="47">
        <f t="shared" si="478"/>
        <v>0</v>
      </c>
      <c r="GX135" s="47">
        <f t="shared" si="479"/>
        <v>0</v>
      </c>
      <c r="GY135" s="47">
        <f t="shared" si="480"/>
        <v>0</v>
      </c>
      <c r="GZ135" s="47">
        <f t="shared" si="481"/>
        <v>0</v>
      </c>
      <c r="HA135" s="47">
        <f t="shared" si="482"/>
        <v>0</v>
      </c>
      <c r="HB135" s="47">
        <f t="shared" si="483"/>
        <v>0</v>
      </c>
      <c r="HC135" s="47">
        <f t="shared" si="484"/>
        <v>0</v>
      </c>
      <c r="HD135" s="47">
        <f t="shared" si="485"/>
        <v>0</v>
      </c>
      <c r="HE135" s="48">
        <f t="shared" si="486"/>
        <v>0</v>
      </c>
      <c r="HF135" s="47">
        <f t="shared" si="487"/>
        <v>0</v>
      </c>
      <c r="HG135" s="47">
        <f t="shared" si="488"/>
        <v>0</v>
      </c>
      <c r="HH135" s="46">
        <f t="shared" si="489"/>
        <v>0</v>
      </c>
      <c r="HI135" s="47">
        <f t="shared" si="490"/>
        <v>0</v>
      </c>
      <c r="HJ135" s="47">
        <f t="shared" si="491"/>
        <v>0</v>
      </c>
      <c r="HK135" s="47">
        <f t="shared" si="492"/>
        <v>0</v>
      </c>
      <c r="HL135" s="47">
        <f t="shared" si="493"/>
        <v>0</v>
      </c>
      <c r="HM135" s="47">
        <f t="shared" si="494"/>
        <v>0</v>
      </c>
      <c r="HN135" s="47">
        <f t="shared" si="495"/>
        <v>0</v>
      </c>
      <c r="HO135" s="47">
        <f t="shared" si="496"/>
        <v>0</v>
      </c>
      <c r="HP135" s="47">
        <f t="shared" si="497"/>
        <v>0</v>
      </c>
      <c r="HQ135" s="47">
        <f t="shared" si="498"/>
        <v>0</v>
      </c>
      <c r="HR135" s="47">
        <f t="shared" si="499"/>
        <v>0</v>
      </c>
      <c r="HS135" s="47">
        <f t="shared" si="500"/>
        <v>0</v>
      </c>
      <c r="HT135" s="47">
        <f t="shared" si="501"/>
        <v>0</v>
      </c>
      <c r="HU135" s="47">
        <f t="shared" si="502"/>
        <v>0</v>
      </c>
      <c r="HV135" s="47">
        <f t="shared" si="503"/>
        <v>0</v>
      </c>
      <c r="HW135" s="47">
        <f t="shared" si="504"/>
        <v>0</v>
      </c>
      <c r="HX135" s="47">
        <f t="shared" si="505"/>
        <v>0</v>
      </c>
      <c r="HY135" s="47">
        <f t="shared" si="506"/>
        <v>0</v>
      </c>
      <c r="HZ135" s="47">
        <f t="shared" si="507"/>
        <v>0</v>
      </c>
      <c r="IA135" s="48">
        <f t="shared" si="508"/>
        <v>0</v>
      </c>
      <c r="IB135" s="47">
        <f t="shared" si="509"/>
        <v>0</v>
      </c>
      <c r="IC135" s="47">
        <f t="shared" si="510"/>
        <v>0</v>
      </c>
      <c r="ID135" s="46">
        <f t="shared" si="511"/>
        <v>0</v>
      </c>
      <c r="IE135" s="47">
        <f t="shared" si="512"/>
        <v>0</v>
      </c>
      <c r="IF135" s="47">
        <f t="shared" si="513"/>
        <v>0</v>
      </c>
      <c r="IG135" s="47">
        <f t="shared" si="514"/>
        <v>0</v>
      </c>
      <c r="IH135" s="47">
        <f t="shared" si="515"/>
        <v>0</v>
      </c>
      <c r="II135" s="47">
        <f t="shared" si="516"/>
        <v>0</v>
      </c>
      <c r="IJ135" s="47">
        <f t="shared" si="517"/>
        <v>0</v>
      </c>
      <c r="IK135" s="47">
        <f t="shared" si="518"/>
        <v>0</v>
      </c>
      <c r="IL135" s="47">
        <f t="shared" si="519"/>
        <v>0</v>
      </c>
      <c r="IM135" s="47">
        <f t="shared" si="520"/>
        <v>0</v>
      </c>
      <c r="IN135" s="47">
        <f t="shared" si="521"/>
        <v>0</v>
      </c>
      <c r="IO135" s="47">
        <f t="shared" si="522"/>
        <v>0</v>
      </c>
      <c r="IP135" s="47">
        <f t="shared" si="523"/>
        <v>0</v>
      </c>
      <c r="IQ135" s="47">
        <f t="shared" si="524"/>
        <v>0</v>
      </c>
      <c r="IR135" s="47">
        <f t="shared" si="525"/>
        <v>0</v>
      </c>
      <c r="IS135" s="47">
        <f t="shared" si="526"/>
        <v>0</v>
      </c>
      <c r="IT135" s="47">
        <f t="shared" si="527"/>
        <v>0</v>
      </c>
      <c r="IU135" s="47">
        <f t="shared" si="528"/>
        <v>0</v>
      </c>
      <c r="IV135" s="47">
        <f t="shared" si="529"/>
        <v>0</v>
      </c>
      <c r="IW135" s="48">
        <f t="shared" si="530"/>
        <v>0</v>
      </c>
      <c r="IX135" s="47">
        <f t="shared" si="531"/>
        <v>0</v>
      </c>
      <c r="IY135" s="47">
        <f t="shared" si="532"/>
        <v>0</v>
      </c>
      <c r="IZ135" s="46">
        <f t="shared" si="533"/>
        <v>0</v>
      </c>
      <c r="JA135" s="47">
        <f t="shared" si="534"/>
        <v>0</v>
      </c>
      <c r="JB135" s="47">
        <f t="shared" si="535"/>
        <v>0</v>
      </c>
      <c r="JC135" s="47">
        <f t="shared" si="536"/>
        <v>0</v>
      </c>
      <c r="JD135" s="47">
        <f t="shared" si="537"/>
        <v>0</v>
      </c>
      <c r="JE135" s="47">
        <f t="shared" si="538"/>
        <v>0</v>
      </c>
      <c r="JF135" s="47">
        <f t="shared" si="539"/>
        <v>0</v>
      </c>
      <c r="JG135" s="47">
        <f t="shared" si="540"/>
        <v>0</v>
      </c>
      <c r="JH135" s="47">
        <f t="shared" si="541"/>
        <v>0</v>
      </c>
      <c r="JI135" s="47">
        <f t="shared" si="542"/>
        <v>0</v>
      </c>
      <c r="JJ135" s="47">
        <f t="shared" si="543"/>
        <v>0</v>
      </c>
      <c r="JK135" s="47">
        <f t="shared" si="544"/>
        <v>0</v>
      </c>
      <c r="JL135" s="47">
        <f t="shared" si="545"/>
        <v>0</v>
      </c>
      <c r="JM135" s="47">
        <f t="shared" si="546"/>
        <v>0</v>
      </c>
      <c r="JN135" s="47">
        <f t="shared" si="547"/>
        <v>0</v>
      </c>
      <c r="JO135" s="47">
        <f t="shared" si="548"/>
        <v>0</v>
      </c>
      <c r="JP135" s="47">
        <f t="shared" si="549"/>
        <v>0</v>
      </c>
      <c r="JQ135" s="47">
        <f t="shared" si="550"/>
        <v>0</v>
      </c>
      <c r="JR135" s="47">
        <f t="shared" si="551"/>
        <v>0</v>
      </c>
      <c r="JS135" s="48">
        <f t="shared" si="552"/>
        <v>0</v>
      </c>
      <c r="JT135" s="46">
        <f t="shared" si="553"/>
        <v>0</v>
      </c>
      <c r="JU135" s="48">
        <f t="shared" si="554"/>
        <v>0</v>
      </c>
    </row>
    <row r="136" spans="1:281" x14ac:dyDescent="0.25">
      <c r="A136" s="152"/>
      <c r="B136" s="386"/>
      <c r="C136" s="377"/>
      <c r="D136" s="378"/>
      <c r="E136" s="378"/>
      <c r="F136" s="378"/>
      <c r="G136" s="379"/>
      <c r="H136" s="397"/>
      <c r="I136" s="397"/>
      <c r="J136" s="97"/>
      <c r="K136" s="122">
        <f t="shared" si="284"/>
        <v>0</v>
      </c>
      <c r="L136" s="313">
        <f t="shared" si="285"/>
        <v>0</v>
      </c>
      <c r="M136" s="46">
        <f t="shared" si="286"/>
        <v>0</v>
      </c>
      <c r="N136" s="90">
        <f t="shared" si="347"/>
        <v>0</v>
      </c>
      <c r="O136" s="90">
        <f t="shared" si="348"/>
        <v>0</v>
      </c>
      <c r="P136" s="90">
        <f t="shared" si="349"/>
        <v>0</v>
      </c>
      <c r="Q136" s="90">
        <f t="shared" si="350"/>
        <v>0</v>
      </c>
      <c r="R136" s="408">
        <f t="shared" si="287"/>
        <v>1</v>
      </c>
      <c r="S136" s="46">
        <f t="shared" si="288"/>
        <v>0</v>
      </c>
      <c r="T136" s="47">
        <f t="shared" si="289"/>
        <v>0</v>
      </c>
      <c r="U136" s="47">
        <f t="shared" si="290"/>
        <v>0</v>
      </c>
      <c r="V136" s="47">
        <f t="shared" si="291"/>
        <v>0</v>
      </c>
      <c r="W136" s="47">
        <f t="shared" si="292"/>
        <v>0</v>
      </c>
      <c r="X136" s="47">
        <f t="shared" si="293"/>
        <v>0</v>
      </c>
      <c r="Y136" s="47">
        <f t="shared" si="294"/>
        <v>0</v>
      </c>
      <c r="Z136" s="47">
        <f t="shared" si="295"/>
        <v>0</v>
      </c>
      <c r="AA136" s="47">
        <f t="shared" si="296"/>
        <v>0</v>
      </c>
      <c r="AB136" s="47">
        <f t="shared" si="297"/>
        <v>0</v>
      </c>
      <c r="AC136" s="47">
        <f t="shared" si="298"/>
        <v>0</v>
      </c>
      <c r="AD136" s="47">
        <f t="shared" si="299"/>
        <v>0</v>
      </c>
      <c r="AE136" s="47">
        <f t="shared" si="300"/>
        <v>0</v>
      </c>
      <c r="AF136" s="47">
        <f t="shared" si="301"/>
        <v>0</v>
      </c>
      <c r="AG136" s="47">
        <f t="shared" si="302"/>
        <v>0</v>
      </c>
      <c r="AH136" s="47">
        <f t="shared" si="303"/>
        <v>0</v>
      </c>
      <c r="AI136" s="47">
        <f t="shared" si="304"/>
        <v>0</v>
      </c>
      <c r="AJ136" s="47">
        <f t="shared" si="305"/>
        <v>0</v>
      </c>
      <c r="AK136" s="47">
        <f t="shared" si="306"/>
        <v>0</v>
      </c>
      <c r="AL136" s="48">
        <f t="shared" si="307"/>
        <v>0</v>
      </c>
      <c r="AM136" s="47">
        <f t="shared" si="351"/>
        <v>0</v>
      </c>
      <c r="AN136" s="47">
        <f t="shared" si="352"/>
        <v>0</v>
      </c>
      <c r="AO136" s="46">
        <f t="shared" si="308"/>
        <v>0</v>
      </c>
      <c r="AP136" s="47">
        <f t="shared" si="309"/>
        <v>0</v>
      </c>
      <c r="AQ136" s="47">
        <f t="shared" si="310"/>
        <v>0</v>
      </c>
      <c r="AR136" s="47">
        <f t="shared" si="311"/>
        <v>0</v>
      </c>
      <c r="AS136" s="47">
        <f t="shared" si="312"/>
        <v>0</v>
      </c>
      <c r="AT136" s="47">
        <f t="shared" si="313"/>
        <v>0</v>
      </c>
      <c r="AU136" s="47">
        <f t="shared" si="314"/>
        <v>0</v>
      </c>
      <c r="AV136" s="47">
        <f t="shared" si="315"/>
        <v>0</v>
      </c>
      <c r="AW136" s="47">
        <f t="shared" si="316"/>
        <v>0</v>
      </c>
      <c r="AX136" s="47">
        <f t="shared" si="317"/>
        <v>0</v>
      </c>
      <c r="AY136" s="47">
        <f t="shared" si="318"/>
        <v>0</v>
      </c>
      <c r="AZ136" s="47">
        <f t="shared" si="319"/>
        <v>0</v>
      </c>
      <c r="BA136" s="47">
        <f t="shared" si="320"/>
        <v>0</v>
      </c>
      <c r="BB136" s="47">
        <f t="shared" si="321"/>
        <v>0</v>
      </c>
      <c r="BC136" s="47">
        <f t="shared" si="322"/>
        <v>0</v>
      </c>
      <c r="BD136" s="47">
        <f t="shared" si="323"/>
        <v>0</v>
      </c>
      <c r="BE136" s="47">
        <f t="shared" si="324"/>
        <v>0</v>
      </c>
      <c r="BF136" s="47">
        <f t="shared" si="325"/>
        <v>0</v>
      </c>
      <c r="BG136" s="48">
        <f t="shared" si="326"/>
        <v>0</v>
      </c>
      <c r="BH136" s="47">
        <f t="shared" si="353"/>
        <v>0</v>
      </c>
      <c r="BI136" s="47">
        <f t="shared" si="354"/>
        <v>0</v>
      </c>
      <c r="BJ136" s="46">
        <f t="shared" si="327"/>
        <v>0</v>
      </c>
      <c r="BK136" s="47">
        <f t="shared" si="328"/>
        <v>0</v>
      </c>
      <c r="BL136" s="47">
        <f t="shared" si="329"/>
        <v>0</v>
      </c>
      <c r="BM136" s="47">
        <f t="shared" si="330"/>
        <v>0</v>
      </c>
      <c r="BN136" s="47">
        <f t="shared" si="331"/>
        <v>0</v>
      </c>
      <c r="BO136" s="47">
        <f t="shared" si="332"/>
        <v>0</v>
      </c>
      <c r="BP136" s="47">
        <f t="shared" si="333"/>
        <v>0</v>
      </c>
      <c r="BQ136" s="47">
        <f t="shared" si="334"/>
        <v>0</v>
      </c>
      <c r="BR136" s="47">
        <f t="shared" si="335"/>
        <v>0</v>
      </c>
      <c r="BS136" s="47">
        <f t="shared" si="336"/>
        <v>0</v>
      </c>
      <c r="BT136" s="47">
        <f t="shared" si="337"/>
        <v>0</v>
      </c>
      <c r="BU136" s="47">
        <f t="shared" si="338"/>
        <v>0</v>
      </c>
      <c r="BV136" s="47">
        <f t="shared" si="339"/>
        <v>0</v>
      </c>
      <c r="BW136" s="47">
        <f t="shared" si="340"/>
        <v>0</v>
      </c>
      <c r="BX136" s="47">
        <f t="shared" si="341"/>
        <v>0</v>
      </c>
      <c r="BY136" s="47">
        <f t="shared" si="342"/>
        <v>0</v>
      </c>
      <c r="BZ136" s="47">
        <f t="shared" si="343"/>
        <v>0</v>
      </c>
      <c r="CA136" s="47">
        <f t="shared" si="344"/>
        <v>0</v>
      </c>
      <c r="CB136" s="47">
        <f t="shared" si="345"/>
        <v>0</v>
      </c>
      <c r="CC136" s="48">
        <f t="shared" si="346"/>
        <v>0</v>
      </c>
      <c r="CD136" s="47">
        <f t="shared" si="355"/>
        <v>0</v>
      </c>
      <c r="CE136" s="47">
        <f t="shared" si="356"/>
        <v>0</v>
      </c>
      <c r="CF136" s="46">
        <f t="shared" si="357"/>
        <v>0</v>
      </c>
      <c r="CG136" s="47">
        <f t="shared" si="358"/>
        <v>0</v>
      </c>
      <c r="CH136" s="47">
        <f t="shared" si="359"/>
        <v>0</v>
      </c>
      <c r="CI136" s="47">
        <f t="shared" si="360"/>
        <v>0</v>
      </c>
      <c r="CJ136" s="47">
        <f t="shared" si="361"/>
        <v>0</v>
      </c>
      <c r="CK136" s="47">
        <f t="shared" si="362"/>
        <v>0</v>
      </c>
      <c r="CL136" s="47">
        <f t="shared" si="363"/>
        <v>0</v>
      </c>
      <c r="CM136" s="47">
        <f t="shared" si="364"/>
        <v>0</v>
      </c>
      <c r="CN136" s="47">
        <f t="shared" si="365"/>
        <v>0</v>
      </c>
      <c r="CO136" s="47">
        <f t="shared" si="366"/>
        <v>0</v>
      </c>
      <c r="CP136" s="47">
        <f t="shared" si="367"/>
        <v>0</v>
      </c>
      <c r="CQ136" s="47">
        <f t="shared" si="368"/>
        <v>0</v>
      </c>
      <c r="CR136" s="47">
        <f t="shared" si="369"/>
        <v>0</v>
      </c>
      <c r="CS136" s="47">
        <f t="shared" si="370"/>
        <v>0</v>
      </c>
      <c r="CT136" s="47">
        <f t="shared" si="371"/>
        <v>0</v>
      </c>
      <c r="CU136" s="47">
        <f t="shared" si="372"/>
        <v>0</v>
      </c>
      <c r="CV136" s="47">
        <f t="shared" si="373"/>
        <v>0</v>
      </c>
      <c r="CW136" s="47">
        <f t="shared" si="374"/>
        <v>0</v>
      </c>
      <c r="CX136" s="47">
        <f t="shared" si="375"/>
        <v>0</v>
      </c>
      <c r="CY136" s="48">
        <f t="shared" si="376"/>
        <v>0</v>
      </c>
      <c r="CZ136" s="47">
        <f t="shared" si="377"/>
        <v>0</v>
      </c>
      <c r="DA136" s="47">
        <f t="shared" si="378"/>
        <v>0</v>
      </c>
      <c r="DB136" s="46">
        <f t="shared" si="379"/>
        <v>0</v>
      </c>
      <c r="DC136" s="47">
        <f t="shared" si="380"/>
        <v>0</v>
      </c>
      <c r="DD136" s="47">
        <f t="shared" si="381"/>
        <v>0</v>
      </c>
      <c r="DE136" s="47">
        <f t="shared" si="382"/>
        <v>0</v>
      </c>
      <c r="DF136" s="47">
        <f t="shared" si="383"/>
        <v>0</v>
      </c>
      <c r="DG136" s="47">
        <f t="shared" si="384"/>
        <v>0</v>
      </c>
      <c r="DH136" s="47">
        <f t="shared" si="385"/>
        <v>0</v>
      </c>
      <c r="DI136" s="47">
        <f t="shared" si="386"/>
        <v>0</v>
      </c>
      <c r="DJ136" s="47">
        <f t="shared" si="387"/>
        <v>0</v>
      </c>
      <c r="DK136" s="47">
        <f t="shared" si="388"/>
        <v>0</v>
      </c>
      <c r="DL136" s="47">
        <f t="shared" si="389"/>
        <v>0</v>
      </c>
      <c r="DM136" s="47">
        <f t="shared" si="390"/>
        <v>0</v>
      </c>
      <c r="DN136" s="47">
        <f t="shared" si="391"/>
        <v>0</v>
      </c>
      <c r="DO136" s="47">
        <f t="shared" si="392"/>
        <v>0</v>
      </c>
      <c r="DP136" s="47">
        <f t="shared" si="393"/>
        <v>0</v>
      </c>
      <c r="DQ136" s="47">
        <f t="shared" si="394"/>
        <v>0</v>
      </c>
      <c r="DR136" s="47">
        <f t="shared" si="395"/>
        <v>0</v>
      </c>
      <c r="DS136" s="47">
        <f t="shared" si="396"/>
        <v>0</v>
      </c>
      <c r="DT136" s="47">
        <f t="shared" si="397"/>
        <v>0</v>
      </c>
      <c r="DU136" s="48">
        <f t="shared" si="398"/>
        <v>0</v>
      </c>
      <c r="DV136" s="47">
        <f t="shared" si="399"/>
        <v>0</v>
      </c>
      <c r="DW136" s="47">
        <f t="shared" si="400"/>
        <v>0</v>
      </c>
      <c r="DX136" s="46">
        <f t="shared" si="401"/>
        <v>0</v>
      </c>
      <c r="DY136" s="47">
        <f t="shared" si="402"/>
        <v>0</v>
      </c>
      <c r="DZ136" s="47">
        <f t="shared" si="403"/>
        <v>0</v>
      </c>
      <c r="EA136" s="47">
        <f t="shared" si="404"/>
        <v>0</v>
      </c>
      <c r="EB136" s="47">
        <f t="shared" si="405"/>
        <v>0</v>
      </c>
      <c r="EC136" s="47">
        <f t="shared" si="406"/>
        <v>0</v>
      </c>
      <c r="ED136" s="47">
        <f t="shared" si="407"/>
        <v>0</v>
      </c>
      <c r="EE136" s="47">
        <f t="shared" si="408"/>
        <v>0</v>
      </c>
      <c r="EF136" s="47">
        <f t="shared" si="409"/>
        <v>0</v>
      </c>
      <c r="EG136" s="47">
        <f t="shared" si="410"/>
        <v>0</v>
      </c>
      <c r="EH136" s="47">
        <f t="shared" si="411"/>
        <v>0</v>
      </c>
      <c r="EI136" s="47">
        <f t="shared" si="412"/>
        <v>0</v>
      </c>
      <c r="EJ136" s="47">
        <f t="shared" si="413"/>
        <v>0</v>
      </c>
      <c r="EK136" s="47">
        <f t="shared" si="414"/>
        <v>0</v>
      </c>
      <c r="EL136" s="47">
        <f t="shared" si="415"/>
        <v>0</v>
      </c>
      <c r="EM136" s="47">
        <f t="shared" si="416"/>
        <v>0</v>
      </c>
      <c r="EN136" s="47">
        <f t="shared" si="417"/>
        <v>0</v>
      </c>
      <c r="EO136" s="47">
        <f t="shared" si="418"/>
        <v>0</v>
      </c>
      <c r="EP136" s="47">
        <f t="shared" si="419"/>
        <v>0</v>
      </c>
      <c r="EQ136" s="48">
        <f t="shared" si="420"/>
        <v>0</v>
      </c>
      <c r="ER136" s="47">
        <f t="shared" si="421"/>
        <v>0</v>
      </c>
      <c r="ES136" s="47">
        <f t="shared" si="422"/>
        <v>0</v>
      </c>
      <c r="ET136" s="46">
        <f t="shared" si="423"/>
        <v>0</v>
      </c>
      <c r="EU136" s="47">
        <f t="shared" si="424"/>
        <v>0</v>
      </c>
      <c r="EV136" s="47">
        <f t="shared" si="425"/>
        <v>0</v>
      </c>
      <c r="EW136" s="47">
        <f t="shared" si="426"/>
        <v>0</v>
      </c>
      <c r="EX136" s="47">
        <f t="shared" si="427"/>
        <v>0</v>
      </c>
      <c r="EY136" s="47">
        <f t="shared" si="428"/>
        <v>0</v>
      </c>
      <c r="EZ136" s="47">
        <f t="shared" si="429"/>
        <v>0</v>
      </c>
      <c r="FA136" s="47">
        <f t="shared" si="430"/>
        <v>0</v>
      </c>
      <c r="FB136" s="47">
        <f t="shared" si="431"/>
        <v>0</v>
      </c>
      <c r="FC136" s="47">
        <f t="shared" si="432"/>
        <v>0</v>
      </c>
      <c r="FD136" s="47">
        <f t="shared" si="433"/>
        <v>0</v>
      </c>
      <c r="FE136" s="47">
        <f t="shared" si="434"/>
        <v>0</v>
      </c>
      <c r="FF136" s="47">
        <f t="shared" si="435"/>
        <v>0</v>
      </c>
      <c r="FG136" s="47">
        <f t="shared" si="436"/>
        <v>0</v>
      </c>
      <c r="FH136" s="47">
        <f t="shared" si="437"/>
        <v>0</v>
      </c>
      <c r="FI136" s="47">
        <f t="shared" si="438"/>
        <v>0</v>
      </c>
      <c r="FJ136" s="47">
        <f t="shared" si="439"/>
        <v>0</v>
      </c>
      <c r="FK136" s="47">
        <f t="shared" si="440"/>
        <v>0</v>
      </c>
      <c r="FL136" s="47">
        <f t="shared" si="441"/>
        <v>0</v>
      </c>
      <c r="FM136" s="48">
        <f t="shared" si="442"/>
        <v>0</v>
      </c>
      <c r="FN136" s="47">
        <f t="shared" si="443"/>
        <v>0</v>
      </c>
      <c r="FO136" s="47">
        <f t="shared" si="444"/>
        <v>0</v>
      </c>
      <c r="FP136" s="46">
        <f t="shared" si="445"/>
        <v>0</v>
      </c>
      <c r="FQ136" s="47">
        <f t="shared" si="446"/>
        <v>0</v>
      </c>
      <c r="FR136" s="47">
        <f t="shared" si="447"/>
        <v>0</v>
      </c>
      <c r="FS136" s="47">
        <f t="shared" si="448"/>
        <v>0</v>
      </c>
      <c r="FT136" s="47">
        <f t="shared" si="449"/>
        <v>0</v>
      </c>
      <c r="FU136" s="47">
        <f t="shared" si="450"/>
        <v>0</v>
      </c>
      <c r="FV136" s="47">
        <f t="shared" si="451"/>
        <v>0</v>
      </c>
      <c r="FW136" s="47">
        <f t="shared" si="452"/>
        <v>0</v>
      </c>
      <c r="FX136" s="47">
        <f t="shared" si="453"/>
        <v>0</v>
      </c>
      <c r="FY136" s="47">
        <f t="shared" si="454"/>
        <v>0</v>
      </c>
      <c r="FZ136" s="47">
        <f t="shared" si="455"/>
        <v>0</v>
      </c>
      <c r="GA136" s="47">
        <f t="shared" si="456"/>
        <v>0</v>
      </c>
      <c r="GB136" s="47">
        <f t="shared" si="457"/>
        <v>0</v>
      </c>
      <c r="GC136" s="47">
        <f t="shared" si="458"/>
        <v>0</v>
      </c>
      <c r="GD136" s="47">
        <f t="shared" si="459"/>
        <v>0</v>
      </c>
      <c r="GE136" s="47">
        <f t="shared" si="460"/>
        <v>0</v>
      </c>
      <c r="GF136" s="47">
        <f t="shared" si="461"/>
        <v>0</v>
      </c>
      <c r="GG136" s="47">
        <f t="shared" si="462"/>
        <v>0</v>
      </c>
      <c r="GH136" s="47">
        <f t="shared" si="463"/>
        <v>0</v>
      </c>
      <c r="GI136" s="48">
        <f t="shared" si="464"/>
        <v>0</v>
      </c>
      <c r="GJ136" s="47">
        <f t="shared" si="465"/>
        <v>0</v>
      </c>
      <c r="GK136" s="47">
        <f t="shared" si="466"/>
        <v>0</v>
      </c>
      <c r="GL136" s="46">
        <f t="shared" si="467"/>
        <v>0</v>
      </c>
      <c r="GM136" s="47">
        <f t="shared" si="468"/>
        <v>0</v>
      </c>
      <c r="GN136" s="47">
        <f t="shared" si="469"/>
        <v>0</v>
      </c>
      <c r="GO136" s="47">
        <f t="shared" si="470"/>
        <v>0</v>
      </c>
      <c r="GP136" s="47">
        <f t="shared" si="471"/>
        <v>0</v>
      </c>
      <c r="GQ136" s="47">
        <f t="shared" si="472"/>
        <v>0</v>
      </c>
      <c r="GR136" s="47">
        <f t="shared" si="473"/>
        <v>0</v>
      </c>
      <c r="GS136" s="47">
        <f t="shared" si="474"/>
        <v>0</v>
      </c>
      <c r="GT136" s="47">
        <f t="shared" si="475"/>
        <v>0</v>
      </c>
      <c r="GU136" s="47">
        <f t="shared" si="476"/>
        <v>0</v>
      </c>
      <c r="GV136" s="47">
        <f t="shared" si="477"/>
        <v>0</v>
      </c>
      <c r="GW136" s="47">
        <f t="shared" si="478"/>
        <v>0</v>
      </c>
      <c r="GX136" s="47">
        <f t="shared" si="479"/>
        <v>0</v>
      </c>
      <c r="GY136" s="47">
        <f t="shared" si="480"/>
        <v>0</v>
      </c>
      <c r="GZ136" s="47">
        <f t="shared" si="481"/>
        <v>0</v>
      </c>
      <c r="HA136" s="47">
        <f t="shared" si="482"/>
        <v>0</v>
      </c>
      <c r="HB136" s="47">
        <f t="shared" si="483"/>
        <v>0</v>
      </c>
      <c r="HC136" s="47">
        <f t="shared" si="484"/>
        <v>0</v>
      </c>
      <c r="HD136" s="47">
        <f t="shared" si="485"/>
        <v>0</v>
      </c>
      <c r="HE136" s="48">
        <f t="shared" si="486"/>
        <v>0</v>
      </c>
      <c r="HF136" s="47">
        <f t="shared" si="487"/>
        <v>0</v>
      </c>
      <c r="HG136" s="47">
        <f t="shared" si="488"/>
        <v>0</v>
      </c>
      <c r="HH136" s="46">
        <f t="shared" si="489"/>
        <v>0</v>
      </c>
      <c r="HI136" s="47">
        <f t="shared" si="490"/>
        <v>0</v>
      </c>
      <c r="HJ136" s="47">
        <f t="shared" si="491"/>
        <v>0</v>
      </c>
      <c r="HK136" s="47">
        <f t="shared" si="492"/>
        <v>0</v>
      </c>
      <c r="HL136" s="47">
        <f t="shared" si="493"/>
        <v>0</v>
      </c>
      <c r="HM136" s="47">
        <f t="shared" si="494"/>
        <v>0</v>
      </c>
      <c r="HN136" s="47">
        <f t="shared" si="495"/>
        <v>0</v>
      </c>
      <c r="HO136" s="47">
        <f t="shared" si="496"/>
        <v>0</v>
      </c>
      <c r="HP136" s="47">
        <f t="shared" si="497"/>
        <v>0</v>
      </c>
      <c r="HQ136" s="47">
        <f t="shared" si="498"/>
        <v>0</v>
      </c>
      <c r="HR136" s="47">
        <f t="shared" si="499"/>
        <v>0</v>
      </c>
      <c r="HS136" s="47">
        <f t="shared" si="500"/>
        <v>0</v>
      </c>
      <c r="HT136" s="47">
        <f t="shared" si="501"/>
        <v>0</v>
      </c>
      <c r="HU136" s="47">
        <f t="shared" si="502"/>
        <v>0</v>
      </c>
      <c r="HV136" s="47">
        <f t="shared" si="503"/>
        <v>0</v>
      </c>
      <c r="HW136" s="47">
        <f t="shared" si="504"/>
        <v>0</v>
      </c>
      <c r="HX136" s="47">
        <f t="shared" si="505"/>
        <v>0</v>
      </c>
      <c r="HY136" s="47">
        <f t="shared" si="506"/>
        <v>0</v>
      </c>
      <c r="HZ136" s="47">
        <f t="shared" si="507"/>
        <v>0</v>
      </c>
      <c r="IA136" s="48">
        <f t="shared" si="508"/>
        <v>0</v>
      </c>
      <c r="IB136" s="47">
        <f t="shared" si="509"/>
        <v>0</v>
      </c>
      <c r="IC136" s="47">
        <f t="shared" si="510"/>
        <v>0</v>
      </c>
      <c r="ID136" s="46">
        <f t="shared" si="511"/>
        <v>0</v>
      </c>
      <c r="IE136" s="47">
        <f t="shared" si="512"/>
        <v>0</v>
      </c>
      <c r="IF136" s="47">
        <f t="shared" si="513"/>
        <v>0</v>
      </c>
      <c r="IG136" s="47">
        <f t="shared" si="514"/>
        <v>0</v>
      </c>
      <c r="IH136" s="47">
        <f t="shared" si="515"/>
        <v>0</v>
      </c>
      <c r="II136" s="47">
        <f t="shared" si="516"/>
        <v>0</v>
      </c>
      <c r="IJ136" s="47">
        <f t="shared" si="517"/>
        <v>0</v>
      </c>
      <c r="IK136" s="47">
        <f t="shared" si="518"/>
        <v>0</v>
      </c>
      <c r="IL136" s="47">
        <f t="shared" si="519"/>
        <v>0</v>
      </c>
      <c r="IM136" s="47">
        <f t="shared" si="520"/>
        <v>0</v>
      </c>
      <c r="IN136" s="47">
        <f t="shared" si="521"/>
        <v>0</v>
      </c>
      <c r="IO136" s="47">
        <f t="shared" si="522"/>
        <v>0</v>
      </c>
      <c r="IP136" s="47">
        <f t="shared" si="523"/>
        <v>0</v>
      </c>
      <c r="IQ136" s="47">
        <f t="shared" si="524"/>
        <v>0</v>
      </c>
      <c r="IR136" s="47">
        <f t="shared" si="525"/>
        <v>0</v>
      </c>
      <c r="IS136" s="47">
        <f t="shared" si="526"/>
        <v>0</v>
      </c>
      <c r="IT136" s="47">
        <f t="shared" si="527"/>
        <v>0</v>
      </c>
      <c r="IU136" s="47">
        <f t="shared" si="528"/>
        <v>0</v>
      </c>
      <c r="IV136" s="47">
        <f t="shared" si="529"/>
        <v>0</v>
      </c>
      <c r="IW136" s="48">
        <f t="shared" si="530"/>
        <v>0</v>
      </c>
      <c r="IX136" s="47">
        <f t="shared" si="531"/>
        <v>0</v>
      </c>
      <c r="IY136" s="47">
        <f t="shared" si="532"/>
        <v>0</v>
      </c>
      <c r="IZ136" s="46">
        <f t="shared" si="533"/>
        <v>0</v>
      </c>
      <c r="JA136" s="47">
        <f t="shared" si="534"/>
        <v>0</v>
      </c>
      <c r="JB136" s="47">
        <f t="shared" si="535"/>
        <v>0</v>
      </c>
      <c r="JC136" s="47">
        <f t="shared" si="536"/>
        <v>0</v>
      </c>
      <c r="JD136" s="47">
        <f t="shared" si="537"/>
        <v>0</v>
      </c>
      <c r="JE136" s="47">
        <f t="shared" si="538"/>
        <v>0</v>
      </c>
      <c r="JF136" s="47">
        <f t="shared" si="539"/>
        <v>0</v>
      </c>
      <c r="JG136" s="47">
        <f t="shared" si="540"/>
        <v>0</v>
      </c>
      <c r="JH136" s="47">
        <f t="shared" si="541"/>
        <v>0</v>
      </c>
      <c r="JI136" s="47">
        <f t="shared" si="542"/>
        <v>0</v>
      </c>
      <c r="JJ136" s="47">
        <f t="shared" si="543"/>
        <v>0</v>
      </c>
      <c r="JK136" s="47">
        <f t="shared" si="544"/>
        <v>0</v>
      </c>
      <c r="JL136" s="47">
        <f t="shared" si="545"/>
        <v>0</v>
      </c>
      <c r="JM136" s="47">
        <f t="shared" si="546"/>
        <v>0</v>
      </c>
      <c r="JN136" s="47">
        <f t="shared" si="547"/>
        <v>0</v>
      </c>
      <c r="JO136" s="47">
        <f t="shared" si="548"/>
        <v>0</v>
      </c>
      <c r="JP136" s="47">
        <f t="shared" si="549"/>
        <v>0</v>
      </c>
      <c r="JQ136" s="47">
        <f t="shared" si="550"/>
        <v>0</v>
      </c>
      <c r="JR136" s="47">
        <f t="shared" si="551"/>
        <v>0</v>
      </c>
      <c r="JS136" s="48">
        <f t="shared" si="552"/>
        <v>0</v>
      </c>
      <c r="JT136" s="46">
        <f t="shared" si="553"/>
        <v>0</v>
      </c>
      <c r="JU136" s="48">
        <f t="shared" si="554"/>
        <v>0</v>
      </c>
    </row>
    <row r="137" spans="1:281" x14ac:dyDescent="0.25">
      <c r="A137" s="152"/>
      <c r="B137" s="386"/>
      <c r="C137" s="377"/>
      <c r="D137" s="378"/>
      <c r="E137" s="378"/>
      <c r="F137" s="378"/>
      <c r="G137" s="379"/>
      <c r="H137" s="397"/>
      <c r="I137" s="397"/>
      <c r="J137" s="97"/>
      <c r="K137" s="122">
        <f t="shared" si="284"/>
        <v>0</v>
      </c>
      <c r="L137" s="313">
        <f t="shared" si="285"/>
        <v>0</v>
      </c>
      <c r="M137" s="46">
        <f t="shared" si="286"/>
        <v>0</v>
      </c>
      <c r="N137" s="90">
        <f t="shared" si="347"/>
        <v>0</v>
      </c>
      <c r="O137" s="90">
        <f t="shared" si="348"/>
        <v>0</v>
      </c>
      <c r="P137" s="90">
        <f t="shared" si="349"/>
        <v>0</v>
      </c>
      <c r="Q137" s="90">
        <f t="shared" si="350"/>
        <v>0</v>
      </c>
      <c r="R137" s="408">
        <f t="shared" si="287"/>
        <v>1</v>
      </c>
      <c r="S137" s="46">
        <f t="shared" si="288"/>
        <v>0</v>
      </c>
      <c r="T137" s="47">
        <f t="shared" si="289"/>
        <v>0</v>
      </c>
      <c r="U137" s="47">
        <f t="shared" si="290"/>
        <v>0</v>
      </c>
      <c r="V137" s="47">
        <f t="shared" si="291"/>
        <v>0</v>
      </c>
      <c r="W137" s="47">
        <f t="shared" si="292"/>
        <v>0</v>
      </c>
      <c r="X137" s="47">
        <f t="shared" si="293"/>
        <v>0</v>
      </c>
      <c r="Y137" s="47">
        <f t="shared" si="294"/>
        <v>0</v>
      </c>
      <c r="Z137" s="47">
        <f t="shared" si="295"/>
        <v>0</v>
      </c>
      <c r="AA137" s="47">
        <f t="shared" si="296"/>
        <v>0</v>
      </c>
      <c r="AB137" s="47">
        <f t="shared" si="297"/>
        <v>0</v>
      </c>
      <c r="AC137" s="47">
        <f t="shared" si="298"/>
        <v>0</v>
      </c>
      <c r="AD137" s="47">
        <f t="shared" si="299"/>
        <v>0</v>
      </c>
      <c r="AE137" s="47">
        <f t="shared" si="300"/>
        <v>0</v>
      </c>
      <c r="AF137" s="47">
        <f t="shared" si="301"/>
        <v>0</v>
      </c>
      <c r="AG137" s="47">
        <f t="shared" si="302"/>
        <v>0</v>
      </c>
      <c r="AH137" s="47">
        <f t="shared" si="303"/>
        <v>0</v>
      </c>
      <c r="AI137" s="47">
        <f t="shared" si="304"/>
        <v>0</v>
      </c>
      <c r="AJ137" s="47">
        <f t="shared" si="305"/>
        <v>0</v>
      </c>
      <c r="AK137" s="47">
        <f t="shared" si="306"/>
        <v>0</v>
      </c>
      <c r="AL137" s="48">
        <f t="shared" si="307"/>
        <v>0</v>
      </c>
      <c r="AM137" s="47">
        <f t="shared" si="351"/>
        <v>0</v>
      </c>
      <c r="AN137" s="47">
        <f t="shared" si="352"/>
        <v>0</v>
      </c>
      <c r="AO137" s="46">
        <f t="shared" si="308"/>
        <v>0</v>
      </c>
      <c r="AP137" s="47">
        <f t="shared" si="309"/>
        <v>0</v>
      </c>
      <c r="AQ137" s="47">
        <f t="shared" si="310"/>
        <v>0</v>
      </c>
      <c r="AR137" s="47">
        <f t="shared" si="311"/>
        <v>0</v>
      </c>
      <c r="AS137" s="47">
        <f t="shared" si="312"/>
        <v>0</v>
      </c>
      <c r="AT137" s="47">
        <f t="shared" si="313"/>
        <v>0</v>
      </c>
      <c r="AU137" s="47">
        <f t="shared" si="314"/>
        <v>0</v>
      </c>
      <c r="AV137" s="47">
        <f t="shared" si="315"/>
        <v>0</v>
      </c>
      <c r="AW137" s="47">
        <f t="shared" si="316"/>
        <v>0</v>
      </c>
      <c r="AX137" s="47">
        <f t="shared" si="317"/>
        <v>0</v>
      </c>
      <c r="AY137" s="47">
        <f t="shared" si="318"/>
        <v>0</v>
      </c>
      <c r="AZ137" s="47">
        <f t="shared" si="319"/>
        <v>0</v>
      </c>
      <c r="BA137" s="47">
        <f t="shared" si="320"/>
        <v>0</v>
      </c>
      <c r="BB137" s="47">
        <f t="shared" si="321"/>
        <v>0</v>
      </c>
      <c r="BC137" s="47">
        <f t="shared" si="322"/>
        <v>0</v>
      </c>
      <c r="BD137" s="47">
        <f t="shared" si="323"/>
        <v>0</v>
      </c>
      <c r="BE137" s="47">
        <f t="shared" si="324"/>
        <v>0</v>
      </c>
      <c r="BF137" s="47">
        <f t="shared" si="325"/>
        <v>0</v>
      </c>
      <c r="BG137" s="48">
        <f t="shared" si="326"/>
        <v>0</v>
      </c>
      <c r="BH137" s="47">
        <f t="shared" si="353"/>
        <v>0</v>
      </c>
      <c r="BI137" s="47">
        <f t="shared" si="354"/>
        <v>0</v>
      </c>
      <c r="BJ137" s="46">
        <f t="shared" si="327"/>
        <v>0</v>
      </c>
      <c r="BK137" s="47">
        <f t="shared" si="328"/>
        <v>0</v>
      </c>
      <c r="BL137" s="47">
        <f t="shared" si="329"/>
        <v>0</v>
      </c>
      <c r="BM137" s="47">
        <f t="shared" si="330"/>
        <v>0</v>
      </c>
      <c r="BN137" s="47">
        <f t="shared" si="331"/>
        <v>0</v>
      </c>
      <c r="BO137" s="47">
        <f t="shared" si="332"/>
        <v>0</v>
      </c>
      <c r="BP137" s="47">
        <f t="shared" si="333"/>
        <v>0</v>
      </c>
      <c r="BQ137" s="47">
        <f t="shared" si="334"/>
        <v>0</v>
      </c>
      <c r="BR137" s="47">
        <f t="shared" si="335"/>
        <v>0</v>
      </c>
      <c r="BS137" s="47">
        <f t="shared" si="336"/>
        <v>0</v>
      </c>
      <c r="BT137" s="47">
        <f t="shared" si="337"/>
        <v>0</v>
      </c>
      <c r="BU137" s="47">
        <f t="shared" si="338"/>
        <v>0</v>
      </c>
      <c r="BV137" s="47">
        <f t="shared" si="339"/>
        <v>0</v>
      </c>
      <c r="BW137" s="47">
        <f t="shared" si="340"/>
        <v>0</v>
      </c>
      <c r="BX137" s="47">
        <f t="shared" si="341"/>
        <v>0</v>
      </c>
      <c r="BY137" s="47">
        <f t="shared" si="342"/>
        <v>0</v>
      </c>
      <c r="BZ137" s="47">
        <f t="shared" si="343"/>
        <v>0</v>
      </c>
      <c r="CA137" s="47">
        <f t="shared" si="344"/>
        <v>0</v>
      </c>
      <c r="CB137" s="47">
        <f t="shared" si="345"/>
        <v>0</v>
      </c>
      <c r="CC137" s="48">
        <f t="shared" si="346"/>
        <v>0</v>
      </c>
      <c r="CD137" s="47">
        <f t="shared" si="355"/>
        <v>0</v>
      </c>
      <c r="CE137" s="47">
        <f t="shared" si="356"/>
        <v>0</v>
      </c>
      <c r="CF137" s="46">
        <f t="shared" si="357"/>
        <v>0</v>
      </c>
      <c r="CG137" s="47">
        <f t="shared" si="358"/>
        <v>0</v>
      </c>
      <c r="CH137" s="47">
        <f t="shared" si="359"/>
        <v>0</v>
      </c>
      <c r="CI137" s="47">
        <f t="shared" si="360"/>
        <v>0</v>
      </c>
      <c r="CJ137" s="47">
        <f t="shared" si="361"/>
        <v>0</v>
      </c>
      <c r="CK137" s="47">
        <f t="shared" si="362"/>
        <v>0</v>
      </c>
      <c r="CL137" s="47">
        <f t="shared" si="363"/>
        <v>0</v>
      </c>
      <c r="CM137" s="47">
        <f t="shared" si="364"/>
        <v>0</v>
      </c>
      <c r="CN137" s="47">
        <f t="shared" si="365"/>
        <v>0</v>
      </c>
      <c r="CO137" s="47">
        <f t="shared" si="366"/>
        <v>0</v>
      </c>
      <c r="CP137" s="47">
        <f t="shared" si="367"/>
        <v>0</v>
      </c>
      <c r="CQ137" s="47">
        <f t="shared" si="368"/>
        <v>0</v>
      </c>
      <c r="CR137" s="47">
        <f t="shared" si="369"/>
        <v>0</v>
      </c>
      <c r="CS137" s="47">
        <f t="shared" si="370"/>
        <v>0</v>
      </c>
      <c r="CT137" s="47">
        <f t="shared" si="371"/>
        <v>0</v>
      </c>
      <c r="CU137" s="47">
        <f t="shared" si="372"/>
        <v>0</v>
      </c>
      <c r="CV137" s="47">
        <f t="shared" si="373"/>
        <v>0</v>
      </c>
      <c r="CW137" s="47">
        <f t="shared" si="374"/>
        <v>0</v>
      </c>
      <c r="CX137" s="47">
        <f t="shared" si="375"/>
        <v>0</v>
      </c>
      <c r="CY137" s="48">
        <f t="shared" si="376"/>
        <v>0</v>
      </c>
      <c r="CZ137" s="47">
        <f t="shared" si="377"/>
        <v>0</v>
      </c>
      <c r="DA137" s="47">
        <f t="shared" si="378"/>
        <v>0</v>
      </c>
      <c r="DB137" s="46">
        <f t="shared" si="379"/>
        <v>0</v>
      </c>
      <c r="DC137" s="47">
        <f t="shared" si="380"/>
        <v>0</v>
      </c>
      <c r="DD137" s="47">
        <f t="shared" si="381"/>
        <v>0</v>
      </c>
      <c r="DE137" s="47">
        <f t="shared" si="382"/>
        <v>0</v>
      </c>
      <c r="DF137" s="47">
        <f t="shared" si="383"/>
        <v>0</v>
      </c>
      <c r="DG137" s="47">
        <f t="shared" si="384"/>
        <v>0</v>
      </c>
      <c r="DH137" s="47">
        <f t="shared" si="385"/>
        <v>0</v>
      </c>
      <c r="DI137" s="47">
        <f t="shared" si="386"/>
        <v>0</v>
      </c>
      <c r="DJ137" s="47">
        <f t="shared" si="387"/>
        <v>0</v>
      </c>
      <c r="DK137" s="47">
        <f t="shared" si="388"/>
        <v>0</v>
      </c>
      <c r="DL137" s="47">
        <f t="shared" si="389"/>
        <v>0</v>
      </c>
      <c r="DM137" s="47">
        <f t="shared" si="390"/>
        <v>0</v>
      </c>
      <c r="DN137" s="47">
        <f t="shared" si="391"/>
        <v>0</v>
      </c>
      <c r="DO137" s="47">
        <f t="shared" si="392"/>
        <v>0</v>
      </c>
      <c r="DP137" s="47">
        <f t="shared" si="393"/>
        <v>0</v>
      </c>
      <c r="DQ137" s="47">
        <f t="shared" si="394"/>
        <v>0</v>
      </c>
      <c r="DR137" s="47">
        <f t="shared" si="395"/>
        <v>0</v>
      </c>
      <c r="DS137" s="47">
        <f t="shared" si="396"/>
        <v>0</v>
      </c>
      <c r="DT137" s="47">
        <f t="shared" si="397"/>
        <v>0</v>
      </c>
      <c r="DU137" s="48">
        <f t="shared" si="398"/>
        <v>0</v>
      </c>
      <c r="DV137" s="47">
        <f t="shared" si="399"/>
        <v>0</v>
      </c>
      <c r="DW137" s="47">
        <f t="shared" si="400"/>
        <v>0</v>
      </c>
      <c r="DX137" s="46">
        <f t="shared" si="401"/>
        <v>0</v>
      </c>
      <c r="DY137" s="47">
        <f t="shared" si="402"/>
        <v>0</v>
      </c>
      <c r="DZ137" s="47">
        <f t="shared" si="403"/>
        <v>0</v>
      </c>
      <c r="EA137" s="47">
        <f t="shared" si="404"/>
        <v>0</v>
      </c>
      <c r="EB137" s="47">
        <f t="shared" si="405"/>
        <v>0</v>
      </c>
      <c r="EC137" s="47">
        <f t="shared" si="406"/>
        <v>0</v>
      </c>
      <c r="ED137" s="47">
        <f t="shared" si="407"/>
        <v>0</v>
      </c>
      <c r="EE137" s="47">
        <f t="shared" si="408"/>
        <v>0</v>
      </c>
      <c r="EF137" s="47">
        <f t="shared" si="409"/>
        <v>0</v>
      </c>
      <c r="EG137" s="47">
        <f t="shared" si="410"/>
        <v>0</v>
      </c>
      <c r="EH137" s="47">
        <f t="shared" si="411"/>
        <v>0</v>
      </c>
      <c r="EI137" s="47">
        <f t="shared" si="412"/>
        <v>0</v>
      </c>
      <c r="EJ137" s="47">
        <f t="shared" si="413"/>
        <v>0</v>
      </c>
      <c r="EK137" s="47">
        <f t="shared" si="414"/>
        <v>0</v>
      </c>
      <c r="EL137" s="47">
        <f t="shared" si="415"/>
        <v>0</v>
      </c>
      <c r="EM137" s="47">
        <f t="shared" si="416"/>
        <v>0</v>
      </c>
      <c r="EN137" s="47">
        <f t="shared" si="417"/>
        <v>0</v>
      </c>
      <c r="EO137" s="47">
        <f t="shared" si="418"/>
        <v>0</v>
      </c>
      <c r="EP137" s="47">
        <f t="shared" si="419"/>
        <v>0</v>
      </c>
      <c r="EQ137" s="48">
        <f t="shared" si="420"/>
        <v>0</v>
      </c>
      <c r="ER137" s="47">
        <f t="shared" si="421"/>
        <v>0</v>
      </c>
      <c r="ES137" s="47">
        <f t="shared" si="422"/>
        <v>0</v>
      </c>
      <c r="ET137" s="46">
        <f t="shared" si="423"/>
        <v>0</v>
      </c>
      <c r="EU137" s="47">
        <f t="shared" si="424"/>
        <v>0</v>
      </c>
      <c r="EV137" s="47">
        <f t="shared" si="425"/>
        <v>0</v>
      </c>
      <c r="EW137" s="47">
        <f t="shared" si="426"/>
        <v>0</v>
      </c>
      <c r="EX137" s="47">
        <f t="shared" si="427"/>
        <v>0</v>
      </c>
      <c r="EY137" s="47">
        <f t="shared" si="428"/>
        <v>0</v>
      </c>
      <c r="EZ137" s="47">
        <f t="shared" si="429"/>
        <v>0</v>
      </c>
      <c r="FA137" s="47">
        <f t="shared" si="430"/>
        <v>0</v>
      </c>
      <c r="FB137" s="47">
        <f t="shared" si="431"/>
        <v>0</v>
      </c>
      <c r="FC137" s="47">
        <f t="shared" si="432"/>
        <v>0</v>
      </c>
      <c r="FD137" s="47">
        <f t="shared" si="433"/>
        <v>0</v>
      </c>
      <c r="FE137" s="47">
        <f t="shared" si="434"/>
        <v>0</v>
      </c>
      <c r="FF137" s="47">
        <f t="shared" si="435"/>
        <v>0</v>
      </c>
      <c r="FG137" s="47">
        <f t="shared" si="436"/>
        <v>0</v>
      </c>
      <c r="FH137" s="47">
        <f t="shared" si="437"/>
        <v>0</v>
      </c>
      <c r="FI137" s="47">
        <f t="shared" si="438"/>
        <v>0</v>
      </c>
      <c r="FJ137" s="47">
        <f t="shared" si="439"/>
        <v>0</v>
      </c>
      <c r="FK137" s="47">
        <f t="shared" si="440"/>
        <v>0</v>
      </c>
      <c r="FL137" s="47">
        <f t="shared" si="441"/>
        <v>0</v>
      </c>
      <c r="FM137" s="48">
        <f t="shared" si="442"/>
        <v>0</v>
      </c>
      <c r="FN137" s="47">
        <f t="shared" si="443"/>
        <v>0</v>
      </c>
      <c r="FO137" s="47">
        <f t="shared" si="444"/>
        <v>0</v>
      </c>
      <c r="FP137" s="46">
        <f t="shared" si="445"/>
        <v>0</v>
      </c>
      <c r="FQ137" s="47">
        <f t="shared" si="446"/>
        <v>0</v>
      </c>
      <c r="FR137" s="47">
        <f t="shared" si="447"/>
        <v>0</v>
      </c>
      <c r="FS137" s="47">
        <f t="shared" si="448"/>
        <v>0</v>
      </c>
      <c r="FT137" s="47">
        <f t="shared" si="449"/>
        <v>0</v>
      </c>
      <c r="FU137" s="47">
        <f t="shared" si="450"/>
        <v>0</v>
      </c>
      <c r="FV137" s="47">
        <f t="shared" si="451"/>
        <v>0</v>
      </c>
      <c r="FW137" s="47">
        <f t="shared" si="452"/>
        <v>0</v>
      </c>
      <c r="FX137" s="47">
        <f t="shared" si="453"/>
        <v>0</v>
      </c>
      <c r="FY137" s="47">
        <f t="shared" si="454"/>
        <v>0</v>
      </c>
      <c r="FZ137" s="47">
        <f t="shared" si="455"/>
        <v>0</v>
      </c>
      <c r="GA137" s="47">
        <f t="shared" si="456"/>
        <v>0</v>
      </c>
      <c r="GB137" s="47">
        <f t="shared" si="457"/>
        <v>0</v>
      </c>
      <c r="GC137" s="47">
        <f t="shared" si="458"/>
        <v>0</v>
      </c>
      <c r="GD137" s="47">
        <f t="shared" si="459"/>
        <v>0</v>
      </c>
      <c r="GE137" s="47">
        <f t="shared" si="460"/>
        <v>0</v>
      </c>
      <c r="GF137" s="47">
        <f t="shared" si="461"/>
        <v>0</v>
      </c>
      <c r="GG137" s="47">
        <f t="shared" si="462"/>
        <v>0</v>
      </c>
      <c r="GH137" s="47">
        <f t="shared" si="463"/>
        <v>0</v>
      </c>
      <c r="GI137" s="48">
        <f t="shared" si="464"/>
        <v>0</v>
      </c>
      <c r="GJ137" s="47">
        <f t="shared" si="465"/>
        <v>0</v>
      </c>
      <c r="GK137" s="47">
        <f t="shared" si="466"/>
        <v>0</v>
      </c>
      <c r="GL137" s="46">
        <f t="shared" si="467"/>
        <v>0</v>
      </c>
      <c r="GM137" s="47">
        <f t="shared" si="468"/>
        <v>0</v>
      </c>
      <c r="GN137" s="47">
        <f t="shared" si="469"/>
        <v>0</v>
      </c>
      <c r="GO137" s="47">
        <f t="shared" si="470"/>
        <v>0</v>
      </c>
      <c r="GP137" s="47">
        <f t="shared" si="471"/>
        <v>0</v>
      </c>
      <c r="GQ137" s="47">
        <f t="shared" si="472"/>
        <v>0</v>
      </c>
      <c r="GR137" s="47">
        <f t="shared" si="473"/>
        <v>0</v>
      </c>
      <c r="GS137" s="47">
        <f t="shared" si="474"/>
        <v>0</v>
      </c>
      <c r="GT137" s="47">
        <f t="shared" si="475"/>
        <v>0</v>
      </c>
      <c r="GU137" s="47">
        <f t="shared" si="476"/>
        <v>0</v>
      </c>
      <c r="GV137" s="47">
        <f t="shared" si="477"/>
        <v>0</v>
      </c>
      <c r="GW137" s="47">
        <f t="shared" si="478"/>
        <v>0</v>
      </c>
      <c r="GX137" s="47">
        <f t="shared" si="479"/>
        <v>0</v>
      </c>
      <c r="GY137" s="47">
        <f t="shared" si="480"/>
        <v>0</v>
      </c>
      <c r="GZ137" s="47">
        <f t="shared" si="481"/>
        <v>0</v>
      </c>
      <c r="HA137" s="47">
        <f t="shared" si="482"/>
        <v>0</v>
      </c>
      <c r="HB137" s="47">
        <f t="shared" si="483"/>
        <v>0</v>
      </c>
      <c r="HC137" s="47">
        <f t="shared" si="484"/>
        <v>0</v>
      </c>
      <c r="HD137" s="47">
        <f t="shared" si="485"/>
        <v>0</v>
      </c>
      <c r="HE137" s="48">
        <f t="shared" si="486"/>
        <v>0</v>
      </c>
      <c r="HF137" s="47">
        <f t="shared" si="487"/>
        <v>0</v>
      </c>
      <c r="HG137" s="47">
        <f t="shared" si="488"/>
        <v>0</v>
      </c>
      <c r="HH137" s="46">
        <f t="shared" si="489"/>
        <v>0</v>
      </c>
      <c r="HI137" s="47">
        <f t="shared" si="490"/>
        <v>0</v>
      </c>
      <c r="HJ137" s="47">
        <f t="shared" si="491"/>
        <v>0</v>
      </c>
      <c r="HK137" s="47">
        <f t="shared" si="492"/>
        <v>0</v>
      </c>
      <c r="HL137" s="47">
        <f t="shared" si="493"/>
        <v>0</v>
      </c>
      <c r="HM137" s="47">
        <f t="shared" si="494"/>
        <v>0</v>
      </c>
      <c r="HN137" s="47">
        <f t="shared" si="495"/>
        <v>0</v>
      </c>
      <c r="HO137" s="47">
        <f t="shared" si="496"/>
        <v>0</v>
      </c>
      <c r="HP137" s="47">
        <f t="shared" si="497"/>
        <v>0</v>
      </c>
      <c r="HQ137" s="47">
        <f t="shared" si="498"/>
        <v>0</v>
      </c>
      <c r="HR137" s="47">
        <f t="shared" si="499"/>
        <v>0</v>
      </c>
      <c r="HS137" s="47">
        <f t="shared" si="500"/>
        <v>0</v>
      </c>
      <c r="HT137" s="47">
        <f t="shared" si="501"/>
        <v>0</v>
      </c>
      <c r="HU137" s="47">
        <f t="shared" si="502"/>
        <v>0</v>
      </c>
      <c r="HV137" s="47">
        <f t="shared" si="503"/>
        <v>0</v>
      </c>
      <c r="HW137" s="47">
        <f t="shared" si="504"/>
        <v>0</v>
      </c>
      <c r="HX137" s="47">
        <f t="shared" si="505"/>
        <v>0</v>
      </c>
      <c r="HY137" s="47">
        <f t="shared" si="506"/>
        <v>0</v>
      </c>
      <c r="HZ137" s="47">
        <f t="shared" si="507"/>
        <v>0</v>
      </c>
      <c r="IA137" s="48">
        <f t="shared" si="508"/>
        <v>0</v>
      </c>
      <c r="IB137" s="47">
        <f t="shared" si="509"/>
        <v>0</v>
      </c>
      <c r="IC137" s="47">
        <f t="shared" si="510"/>
        <v>0</v>
      </c>
      <c r="ID137" s="46">
        <f t="shared" si="511"/>
        <v>0</v>
      </c>
      <c r="IE137" s="47">
        <f t="shared" si="512"/>
        <v>0</v>
      </c>
      <c r="IF137" s="47">
        <f t="shared" si="513"/>
        <v>0</v>
      </c>
      <c r="IG137" s="47">
        <f t="shared" si="514"/>
        <v>0</v>
      </c>
      <c r="IH137" s="47">
        <f t="shared" si="515"/>
        <v>0</v>
      </c>
      <c r="II137" s="47">
        <f t="shared" si="516"/>
        <v>0</v>
      </c>
      <c r="IJ137" s="47">
        <f t="shared" si="517"/>
        <v>0</v>
      </c>
      <c r="IK137" s="47">
        <f t="shared" si="518"/>
        <v>0</v>
      </c>
      <c r="IL137" s="47">
        <f t="shared" si="519"/>
        <v>0</v>
      </c>
      <c r="IM137" s="47">
        <f t="shared" si="520"/>
        <v>0</v>
      </c>
      <c r="IN137" s="47">
        <f t="shared" si="521"/>
        <v>0</v>
      </c>
      <c r="IO137" s="47">
        <f t="shared" si="522"/>
        <v>0</v>
      </c>
      <c r="IP137" s="47">
        <f t="shared" si="523"/>
        <v>0</v>
      </c>
      <c r="IQ137" s="47">
        <f t="shared" si="524"/>
        <v>0</v>
      </c>
      <c r="IR137" s="47">
        <f t="shared" si="525"/>
        <v>0</v>
      </c>
      <c r="IS137" s="47">
        <f t="shared" si="526"/>
        <v>0</v>
      </c>
      <c r="IT137" s="47">
        <f t="shared" si="527"/>
        <v>0</v>
      </c>
      <c r="IU137" s="47">
        <f t="shared" si="528"/>
        <v>0</v>
      </c>
      <c r="IV137" s="47">
        <f t="shared" si="529"/>
        <v>0</v>
      </c>
      <c r="IW137" s="48">
        <f t="shared" si="530"/>
        <v>0</v>
      </c>
      <c r="IX137" s="47">
        <f t="shared" si="531"/>
        <v>0</v>
      </c>
      <c r="IY137" s="47">
        <f t="shared" si="532"/>
        <v>0</v>
      </c>
      <c r="IZ137" s="46">
        <f t="shared" si="533"/>
        <v>0</v>
      </c>
      <c r="JA137" s="47">
        <f t="shared" si="534"/>
        <v>0</v>
      </c>
      <c r="JB137" s="47">
        <f t="shared" si="535"/>
        <v>0</v>
      </c>
      <c r="JC137" s="47">
        <f t="shared" si="536"/>
        <v>0</v>
      </c>
      <c r="JD137" s="47">
        <f t="shared" si="537"/>
        <v>0</v>
      </c>
      <c r="JE137" s="47">
        <f t="shared" si="538"/>
        <v>0</v>
      </c>
      <c r="JF137" s="47">
        <f t="shared" si="539"/>
        <v>0</v>
      </c>
      <c r="JG137" s="47">
        <f t="shared" si="540"/>
        <v>0</v>
      </c>
      <c r="JH137" s="47">
        <f t="shared" si="541"/>
        <v>0</v>
      </c>
      <c r="JI137" s="47">
        <f t="shared" si="542"/>
        <v>0</v>
      </c>
      <c r="JJ137" s="47">
        <f t="shared" si="543"/>
        <v>0</v>
      </c>
      <c r="JK137" s="47">
        <f t="shared" si="544"/>
        <v>0</v>
      </c>
      <c r="JL137" s="47">
        <f t="shared" si="545"/>
        <v>0</v>
      </c>
      <c r="JM137" s="47">
        <f t="shared" si="546"/>
        <v>0</v>
      </c>
      <c r="JN137" s="47">
        <f t="shared" si="547"/>
        <v>0</v>
      </c>
      <c r="JO137" s="47">
        <f t="shared" si="548"/>
        <v>0</v>
      </c>
      <c r="JP137" s="47">
        <f t="shared" si="549"/>
        <v>0</v>
      </c>
      <c r="JQ137" s="47">
        <f t="shared" si="550"/>
        <v>0</v>
      </c>
      <c r="JR137" s="47">
        <f t="shared" si="551"/>
        <v>0</v>
      </c>
      <c r="JS137" s="48">
        <f t="shared" si="552"/>
        <v>0</v>
      </c>
      <c r="JT137" s="46">
        <f t="shared" si="553"/>
        <v>0</v>
      </c>
      <c r="JU137" s="48">
        <f t="shared" si="554"/>
        <v>0</v>
      </c>
    </row>
    <row r="138" spans="1:281" x14ac:dyDescent="0.25">
      <c r="A138" s="152"/>
      <c r="B138" s="386"/>
      <c r="C138" s="377"/>
      <c r="D138" s="378"/>
      <c r="E138" s="378"/>
      <c r="F138" s="378"/>
      <c r="G138" s="379"/>
      <c r="H138" s="397"/>
      <c r="I138" s="397"/>
      <c r="J138" s="97"/>
      <c r="K138" s="122">
        <f t="shared" si="284"/>
        <v>0</v>
      </c>
      <c r="L138" s="313">
        <f t="shared" si="285"/>
        <v>0</v>
      </c>
      <c r="M138" s="46">
        <f t="shared" si="286"/>
        <v>0</v>
      </c>
      <c r="N138" s="90">
        <f t="shared" si="347"/>
        <v>0</v>
      </c>
      <c r="O138" s="90">
        <f t="shared" si="348"/>
        <v>0</v>
      </c>
      <c r="P138" s="90">
        <f t="shared" si="349"/>
        <v>0</v>
      </c>
      <c r="Q138" s="90">
        <f t="shared" si="350"/>
        <v>0</v>
      </c>
      <c r="R138" s="408">
        <f t="shared" si="287"/>
        <v>1</v>
      </c>
      <c r="S138" s="46">
        <f t="shared" si="288"/>
        <v>0</v>
      </c>
      <c r="T138" s="47">
        <f t="shared" si="289"/>
        <v>0</v>
      </c>
      <c r="U138" s="47">
        <f t="shared" si="290"/>
        <v>0</v>
      </c>
      <c r="V138" s="47">
        <f t="shared" si="291"/>
        <v>0</v>
      </c>
      <c r="W138" s="47">
        <f t="shared" si="292"/>
        <v>0</v>
      </c>
      <c r="X138" s="47">
        <f t="shared" si="293"/>
        <v>0</v>
      </c>
      <c r="Y138" s="47">
        <f t="shared" si="294"/>
        <v>0</v>
      </c>
      <c r="Z138" s="47">
        <f t="shared" si="295"/>
        <v>0</v>
      </c>
      <c r="AA138" s="47">
        <f t="shared" si="296"/>
        <v>0</v>
      </c>
      <c r="AB138" s="47">
        <f t="shared" si="297"/>
        <v>0</v>
      </c>
      <c r="AC138" s="47">
        <f t="shared" si="298"/>
        <v>0</v>
      </c>
      <c r="AD138" s="47">
        <f t="shared" si="299"/>
        <v>0</v>
      </c>
      <c r="AE138" s="47">
        <f t="shared" si="300"/>
        <v>0</v>
      </c>
      <c r="AF138" s="47">
        <f t="shared" si="301"/>
        <v>0</v>
      </c>
      <c r="AG138" s="47">
        <f t="shared" si="302"/>
        <v>0</v>
      </c>
      <c r="AH138" s="47">
        <f t="shared" si="303"/>
        <v>0</v>
      </c>
      <c r="AI138" s="47">
        <f t="shared" si="304"/>
        <v>0</v>
      </c>
      <c r="AJ138" s="47">
        <f t="shared" si="305"/>
        <v>0</v>
      </c>
      <c r="AK138" s="47">
        <f t="shared" si="306"/>
        <v>0</v>
      </c>
      <c r="AL138" s="48">
        <f t="shared" si="307"/>
        <v>0</v>
      </c>
      <c r="AM138" s="47">
        <f t="shared" si="351"/>
        <v>0</v>
      </c>
      <c r="AN138" s="47">
        <f t="shared" si="352"/>
        <v>0</v>
      </c>
      <c r="AO138" s="46">
        <f t="shared" si="308"/>
        <v>0</v>
      </c>
      <c r="AP138" s="47">
        <f t="shared" si="309"/>
        <v>0</v>
      </c>
      <c r="AQ138" s="47">
        <f t="shared" si="310"/>
        <v>0</v>
      </c>
      <c r="AR138" s="47">
        <f t="shared" si="311"/>
        <v>0</v>
      </c>
      <c r="AS138" s="47">
        <f t="shared" si="312"/>
        <v>0</v>
      </c>
      <c r="AT138" s="47">
        <f t="shared" si="313"/>
        <v>0</v>
      </c>
      <c r="AU138" s="47">
        <f t="shared" si="314"/>
        <v>0</v>
      </c>
      <c r="AV138" s="47">
        <f t="shared" si="315"/>
        <v>0</v>
      </c>
      <c r="AW138" s="47">
        <f t="shared" si="316"/>
        <v>0</v>
      </c>
      <c r="AX138" s="47">
        <f t="shared" si="317"/>
        <v>0</v>
      </c>
      <c r="AY138" s="47">
        <f t="shared" si="318"/>
        <v>0</v>
      </c>
      <c r="AZ138" s="47">
        <f t="shared" si="319"/>
        <v>0</v>
      </c>
      <c r="BA138" s="47">
        <f t="shared" si="320"/>
        <v>0</v>
      </c>
      <c r="BB138" s="47">
        <f t="shared" si="321"/>
        <v>0</v>
      </c>
      <c r="BC138" s="47">
        <f t="shared" si="322"/>
        <v>0</v>
      </c>
      <c r="BD138" s="47">
        <f t="shared" si="323"/>
        <v>0</v>
      </c>
      <c r="BE138" s="47">
        <f t="shared" si="324"/>
        <v>0</v>
      </c>
      <c r="BF138" s="47">
        <f t="shared" si="325"/>
        <v>0</v>
      </c>
      <c r="BG138" s="48">
        <f t="shared" si="326"/>
        <v>0</v>
      </c>
      <c r="BH138" s="47">
        <f t="shared" si="353"/>
        <v>0</v>
      </c>
      <c r="BI138" s="47">
        <f t="shared" si="354"/>
        <v>0</v>
      </c>
      <c r="BJ138" s="46">
        <f t="shared" si="327"/>
        <v>0</v>
      </c>
      <c r="BK138" s="47">
        <f t="shared" si="328"/>
        <v>0</v>
      </c>
      <c r="BL138" s="47">
        <f t="shared" si="329"/>
        <v>0</v>
      </c>
      <c r="BM138" s="47">
        <f t="shared" si="330"/>
        <v>0</v>
      </c>
      <c r="BN138" s="47">
        <f t="shared" si="331"/>
        <v>0</v>
      </c>
      <c r="BO138" s="47">
        <f t="shared" si="332"/>
        <v>0</v>
      </c>
      <c r="BP138" s="47">
        <f t="shared" si="333"/>
        <v>0</v>
      </c>
      <c r="BQ138" s="47">
        <f t="shared" si="334"/>
        <v>0</v>
      </c>
      <c r="BR138" s="47">
        <f t="shared" si="335"/>
        <v>0</v>
      </c>
      <c r="BS138" s="47">
        <f t="shared" si="336"/>
        <v>0</v>
      </c>
      <c r="BT138" s="47">
        <f t="shared" si="337"/>
        <v>0</v>
      </c>
      <c r="BU138" s="47">
        <f t="shared" si="338"/>
        <v>0</v>
      </c>
      <c r="BV138" s="47">
        <f t="shared" si="339"/>
        <v>0</v>
      </c>
      <c r="BW138" s="47">
        <f t="shared" si="340"/>
        <v>0</v>
      </c>
      <c r="BX138" s="47">
        <f t="shared" si="341"/>
        <v>0</v>
      </c>
      <c r="BY138" s="47">
        <f t="shared" si="342"/>
        <v>0</v>
      </c>
      <c r="BZ138" s="47">
        <f t="shared" si="343"/>
        <v>0</v>
      </c>
      <c r="CA138" s="47">
        <f t="shared" si="344"/>
        <v>0</v>
      </c>
      <c r="CB138" s="47">
        <f t="shared" si="345"/>
        <v>0</v>
      </c>
      <c r="CC138" s="48">
        <f t="shared" si="346"/>
        <v>0</v>
      </c>
      <c r="CD138" s="47">
        <f t="shared" si="355"/>
        <v>0</v>
      </c>
      <c r="CE138" s="47">
        <f t="shared" si="356"/>
        <v>0</v>
      </c>
      <c r="CF138" s="46">
        <f t="shared" si="357"/>
        <v>0</v>
      </c>
      <c r="CG138" s="47">
        <f t="shared" si="358"/>
        <v>0</v>
      </c>
      <c r="CH138" s="47">
        <f t="shared" si="359"/>
        <v>0</v>
      </c>
      <c r="CI138" s="47">
        <f t="shared" si="360"/>
        <v>0</v>
      </c>
      <c r="CJ138" s="47">
        <f t="shared" si="361"/>
        <v>0</v>
      </c>
      <c r="CK138" s="47">
        <f t="shared" si="362"/>
        <v>0</v>
      </c>
      <c r="CL138" s="47">
        <f t="shared" si="363"/>
        <v>0</v>
      </c>
      <c r="CM138" s="47">
        <f t="shared" si="364"/>
        <v>0</v>
      </c>
      <c r="CN138" s="47">
        <f t="shared" si="365"/>
        <v>0</v>
      </c>
      <c r="CO138" s="47">
        <f t="shared" si="366"/>
        <v>0</v>
      </c>
      <c r="CP138" s="47">
        <f t="shared" si="367"/>
        <v>0</v>
      </c>
      <c r="CQ138" s="47">
        <f t="shared" si="368"/>
        <v>0</v>
      </c>
      <c r="CR138" s="47">
        <f t="shared" si="369"/>
        <v>0</v>
      </c>
      <c r="CS138" s="47">
        <f t="shared" si="370"/>
        <v>0</v>
      </c>
      <c r="CT138" s="47">
        <f t="shared" si="371"/>
        <v>0</v>
      </c>
      <c r="CU138" s="47">
        <f t="shared" si="372"/>
        <v>0</v>
      </c>
      <c r="CV138" s="47">
        <f t="shared" si="373"/>
        <v>0</v>
      </c>
      <c r="CW138" s="47">
        <f t="shared" si="374"/>
        <v>0</v>
      </c>
      <c r="CX138" s="47">
        <f t="shared" si="375"/>
        <v>0</v>
      </c>
      <c r="CY138" s="48">
        <f t="shared" si="376"/>
        <v>0</v>
      </c>
      <c r="CZ138" s="47">
        <f t="shared" si="377"/>
        <v>0</v>
      </c>
      <c r="DA138" s="47">
        <f t="shared" si="378"/>
        <v>0</v>
      </c>
      <c r="DB138" s="46">
        <f t="shared" si="379"/>
        <v>0</v>
      </c>
      <c r="DC138" s="47">
        <f t="shared" si="380"/>
        <v>0</v>
      </c>
      <c r="DD138" s="47">
        <f t="shared" si="381"/>
        <v>0</v>
      </c>
      <c r="DE138" s="47">
        <f t="shared" si="382"/>
        <v>0</v>
      </c>
      <c r="DF138" s="47">
        <f t="shared" si="383"/>
        <v>0</v>
      </c>
      <c r="DG138" s="47">
        <f t="shared" si="384"/>
        <v>0</v>
      </c>
      <c r="DH138" s="47">
        <f t="shared" si="385"/>
        <v>0</v>
      </c>
      <c r="DI138" s="47">
        <f t="shared" si="386"/>
        <v>0</v>
      </c>
      <c r="DJ138" s="47">
        <f t="shared" si="387"/>
        <v>0</v>
      </c>
      <c r="DK138" s="47">
        <f t="shared" si="388"/>
        <v>0</v>
      </c>
      <c r="DL138" s="47">
        <f t="shared" si="389"/>
        <v>0</v>
      </c>
      <c r="DM138" s="47">
        <f t="shared" si="390"/>
        <v>0</v>
      </c>
      <c r="DN138" s="47">
        <f t="shared" si="391"/>
        <v>0</v>
      </c>
      <c r="DO138" s="47">
        <f t="shared" si="392"/>
        <v>0</v>
      </c>
      <c r="DP138" s="47">
        <f t="shared" si="393"/>
        <v>0</v>
      </c>
      <c r="DQ138" s="47">
        <f t="shared" si="394"/>
        <v>0</v>
      </c>
      <c r="DR138" s="47">
        <f t="shared" si="395"/>
        <v>0</v>
      </c>
      <c r="DS138" s="47">
        <f t="shared" si="396"/>
        <v>0</v>
      </c>
      <c r="DT138" s="47">
        <f t="shared" si="397"/>
        <v>0</v>
      </c>
      <c r="DU138" s="48">
        <f t="shared" si="398"/>
        <v>0</v>
      </c>
      <c r="DV138" s="47">
        <f t="shared" si="399"/>
        <v>0</v>
      </c>
      <c r="DW138" s="47">
        <f t="shared" si="400"/>
        <v>0</v>
      </c>
      <c r="DX138" s="46">
        <f t="shared" si="401"/>
        <v>0</v>
      </c>
      <c r="DY138" s="47">
        <f t="shared" si="402"/>
        <v>0</v>
      </c>
      <c r="DZ138" s="47">
        <f t="shared" si="403"/>
        <v>0</v>
      </c>
      <c r="EA138" s="47">
        <f t="shared" si="404"/>
        <v>0</v>
      </c>
      <c r="EB138" s="47">
        <f t="shared" si="405"/>
        <v>0</v>
      </c>
      <c r="EC138" s="47">
        <f t="shared" si="406"/>
        <v>0</v>
      </c>
      <c r="ED138" s="47">
        <f t="shared" si="407"/>
        <v>0</v>
      </c>
      <c r="EE138" s="47">
        <f t="shared" si="408"/>
        <v>0</v>
      </c>
      <c r="EF138" s="47">
        <f t="shared" si="409"/>
        <v>0</v>
      </c>
      <c r="EG138" s="47">
        <f t="shared" si="410"/>
        <v>0</v>
      </c>
      <c r="EH138" s="47">
        <f t="shared" si="411"/>
        <v>0</v>
      </c>
      <c r="EI138" s="47">
        <f t="shared" si="412"/>
        <v>0</v>
      </c>
      <c r="EJ138" s="47">
        <f t="shared" si="413"/>
        <v>0</v>
      </c>
      <c r="EK138" s="47">
        <f t="shared" si="414"/>
        <v>0</v>
      </c>
      <c r="EL138" s="47">
        <f t="shared" si="415"/>
        <v>0</v>
      </c>
      <c r="EM138" s="47">
        <f t="shared" si="416"/>
        <v>0</v>
      </c>
      <c r="EN138" s="47">
        <f t="shared" si="417"/>
        <v>0</v>
      </c>
      <c r="EO138" s="47">
        <f t="shared" si="418"/>
        <v>0</v>
      </c>
      <c r="EP138" s="47">
        <f t="shared" si="419"/>
        <v>0</v>
      </c>
      <c r="EQ138" s="48">
        <f t="shared" si="420"/>
        <v>0</v>
      </c>
      <c r="ER138" s="47">
        <f t="shared" si="421"/>
        <v>0</v>
      </c>
      <c r="ES138" s="47">
        <f t="shared" si="422"/>
        <v>0</v>
      </c>
      <c r="ET138" s="46">
        <f t="shared" si="423"/>
        <v>0</v>
      </c>
      <c r="EU138" s="47">
        <f t="shared" si="424"/>
        <v>0</v>
      </c>
      <c r="EV138" s="47">
        <f t="shared" si="425"/>
        <v>0</v>
      </c>
      <c r="EW138" s="47">
        <f t="shared" si="426"/>
        <v>0</v>
      </c>
      <c r="EX138" s="47">
        <f t="shared" si="427"/>
        <v>0</v>
      </c>
      <c r="EY138" s="47">
        <f t="shared" si="428"/>
        <v>0</v>
      </c>
      <c r="EZ138" s="47">
        <f t="shared" si="429"/>
        <v>0</v>
      </c>
      <c r="FA138" s="47">
        <f t="shared" si="430"/>
        <v>0</v>
      </c>
      <c r="FB138" s="47">
        <f t="shared" si="431"/>
        <v>0</v>
      </c>
      <c r="FC138" s="47">
        <f t="shared" si="432"/>
        <v>0</v>
      </c>
      <c r="FD138" s="47">
        <f t="shared" si="433"/>
        <v>0</v>
      </c>
      <c r="FE138" s="47">
        <f t="shared" si="434"/>
        <v>0</v>
      </c>
      <c r="FF138" s="47">
        <f t="shared" si="435"/>
        <v>0</v>
      </c>
      <c r="FG138" s="47">
        <f t="shared" si="436"/>
        <v>0</v>
      </c>
      <c r="FH138" s="47">
        <f t="shared" si="437"/>
        <v>0</v>
      </c>
      <c r="FI138" s="47">
        <f t="shared" si="438"/>
        <v>0</v>
      </c>
      <c r="FJ138" s="47">
        <f t="shared" si="439"/>
        <v>0</v>
      </c>
      <c r="FK138" s="47">
        <f t="shared" si="440"/>
        <v>0</v>
      </c>
      <c r="FL138" s="47">
        <f t="shared" si="441"/>
        <v>0</v>
      </c>
      <c r="FM138" s="48">
        <f t="shared" si="442"/>
        <v>0</v>
      </c>
      <c r="FN138" s="47">
        <f t="shared" si="443"/>
        <v>0</v>
      </c>
      <c r="FO138" s="47">
        <f t="shared" si="444"/>
        <v>0</v>
      </c>
      <c r="FP138" s="46">
        <f t="shared" si="445"/>
        <v>0</v>
      </c>
      <c r="FQ138" s="47">
        <f t="shared" si="446"/>
        <v>0</v>
      </c>
      <c r="FR138" s="47">
        <f t="shared" si="447"/>
        <v>0</v>
      </c>
      <c r="FS138" s="47">
        <f t="shared" si="448"/>
        <v>0</v>
      </c>
      <c r="FT138" s="47">
        <f t="shared" si="449"/>
        <v>0</v>
      </c>
      <c r="FU138" s="47">
        <f t="shared" si="450"/>
        <v>0</v>
      </c>
      <c r="FV138" s="47">
        <f t="shared" si="451"/>
        <v>0</v>
      </c>
      <c r="FW138" s="47">
        <f t="shared" si="452"/>
        <v>0</v>
      </c>
      <c r="FX138" s="47">
        <f t="shared" si="453"/>
        <v>0</v>
      </c>
      <c r="FY138" s="47">
        <f t="shared" si="454"/>
        <v>0</v>
      </c>
      <c r="FZ138" s="47">
        <f t="shared" si="455"/>
        <v>0</v>
      </c>
      <c r="GA138" s="47">
        <f t="shared" si="456"/>
        <v>0</v>
      </c>
      <c r="GB138" s="47">
        <f t="shared" si="457"/>
        <v>0</v>
      </c>
      <c r="GC138" s="47">
        <f t="shared" si="458"/>
        <v>0</v>
      </c>
      <c r="GD138" s="47">
        <f t="shared" si="459"/>
        <v>0</v>
      </c>
      <c r="GE138" s="47">
        <f t="shared" si="460"/>
        <v>0</v>
      </c>
      <c r="GF138" s="47">
        <f t="shared" si="461"/>
        <v>0</v>
      </c>
      <c r="GG138" s="47">
        <f t="shared" si="462"/>
        <v>0</v>
      </c>
      <c r="GH138" s="47">
        <f t="shared" si="463"/>
        <v>0</v>
      </c>
      <c r="GI138" s="48">
        <f t="shared" si="464"/>
        <v>0</v>
      </c>
      <c r="GJ138" s="47">
        <f t="shared" si="465"/>
        <v>0</v>
      </c>
      <c r="GK138" s="47">
        <f t="shared" si="466"/>
        <v>0</v>
      </c>
      <c r="GL138" s="46">
        <f t="shared" si="467"/>
        <v>0</v>
      </c>
      <c r="GM138" s="47">
        <f t="shared" si="468"/>
        <v>0</v>
      </c>
      <c r="GN138" s="47">
        <f t="shared" si="469"/>
        <v>0</v>
      </c>
      <c r="GO138" s="47">
        <f t="shared" si="470"/>
        <v>0</v>
      </c>
      <c r="GP138" s="47">
        <f t="shared" si="471"/>
        <v>0</v>
      </c>
      <c r="GQ138" s="47">
        <f t="shared" si="472"/>
        <v>0</v>
      </c>
      <c r="GR138" s="47">
        <f t="shared" si="473"/>
        <v>0</v>
      </c>
      <c r="GS138" s="47">
        <f t="shared" si="474"/>
        <v>0</v>
      </c>
      <c r="GT138" s="47">
        <f t="shared" si="475"/>
        <v>0</v>
      </c>
      <c r="GU138" s="47">
        <f t="shared" si="476"/>
        <v>0</v>
      </c>
      <c r="GV138" s="47">
        <f t="shared" si="477"/>
        <v>0</v>
      </c>
      <c r="GW138" s="47">
        <f t="shared" si="478"/>
        <v>0</v>
      </c>
      <c r="GX138" s="47">
        <f t="shared" si="479"/>
        <v>0</v>
      </c>
      <c r="GY138" s="47">
        <f t="shared" si="480"/>
        <v>0</v>
      </c>
      <c r="GZ138" s="47">
        <f t="shared" si="481"/>
        <v>0</v>
      </c>
      <c r="HA138" s="47">
        <f t="shared" si="482"/>
        <v>0</v>
      </c>
      <c r="HB138" s="47">
        <f t="shared" si="483"/>
        <v>0</v>
      </c>
      <c r="HC138" s="47">
        <f t="shared" si="484"/>
        <v>0</v>
      </c>
      <c r="HD138" s="47">
        <f t="shared" si="485"/>
        <v>0</v>
      </c>
      <c r="HE138" s="48">
        <f t="shared" si="486"/>
        <v>0</v>
      </c>
      <c r="HF138" s="47">
        <f t="shared" si="487"/>
        <v>0</v>
      </c>
      <c r="HG138" s="47">
        <f t="shared" si="488"/>
        <v>0</v>
      </c>
      <c r="HH138" s="46">
        <f t="shared" si="489"/>
        <v>0</v>
      </c>
      <c r="HI138" s="47">
        <f t="shared" si="490"/>
        <v>0</v>
      </c>
      <c r="HJ138" s="47">
        <f t="shared" si="491"/>
        <v>0</v>
      </c>
      <c r="HK138" s="47">
        <f t="shared" si="492"/>
        <v>0</v>
      </c>
      <c r="HL138" s="47">
        <f t="shared" si="493"/>
        <v>0</v>
      </c>
      <c r="HM138" s="47">
        <f t="shared" si="494"/>
        <v>0</v>
      </c>
      <c r="HN138" s="47">
        <f t="shared" si="495"/>
        <v>0</v>
      </c>
      <c r="HO138" s="47">
        <f t="shared" si="496"/>
        <v>0</v>
      </c>
      <c r="HP138" s="47">
        <f t="shared" si="497"/>
        <v>0</v>
      </c>
      <c r="HQ138" s="47">
        <f t="shared" si="498"/>
        <v>0</v>
      </c>
      <c r="HR138" s="47">
        <f t="shared" si="499"/>
        <v>0</v>
      </c>
      <c r="HS138" s="47">
        <f t="shared" si="500"/>
        <v>0</v>
      </c>
      <c r="HT138" s="47">
        <f t="shared" si="501"/>
        <v>0</v>
      </c>
      <c r="HU138" s="47">
        <f t="shared" si="502"/>
        <v>0</v>
      </c>
      <c r="HV138" s="47">
        <f t="shared" si="503"/>
        <v>0</v>
      </c>
      <c r="HW138" s="47">
        <f t="shared" si="504"/>
        <v>0</v>
      </c>
      <c r="HX138" s="47">
        <f t="shared" si="505"/>
        <v>0</v>
      </c>
      <c r="HY138" s="47">
        <f t="shared" si="506"/>
        <v>0</v>
      </c>
      <c r="HZ138" s="47">
        <f t="shared" si="507"/>
        <v>0</v>
      </c>
      <c r="IA138" s="48">
        <f t="shared" si="508"/>
        <v>0</v>
      </c>
      <c r="IB138" s="47">
        <f t="shared" si="509"/>
        <v>0</v>
      </c>
      <c r="IC138" s="47">
        <f t="shared" si="510"/>
        <v>0</v>
      </c>
      <c r="ID138" s="46">
        <f t="shared" si="511"/>
        <v>0</v>
      </c>
      <c r="IE138" s="47">
        <f t="shared" si="512"/>
        <v>0</v>
      </c>
      <c r="IF138" s="47">
        <f t="shared" si="513"/>
        <v>0</v>
      </c>
      <c r="IG138" s="47">
        <f t="shared" si="514"/>
        <v>0</v>
      </c>
      <c r="IH138" s="47">
        <f t="shared" si="515"/>
        <v>0</v>
      </c>
      <c r="II138" s="47">
        <f t="shared" si="516"/>
        <v>0</v>
      </c>
      <c r="IJ138" s="47">
        <f t="shared" si="517"/>
        <v>0</v>
      </c>
      <c r="IK138" s="47">
        <f t="shared" si="518"/>
        <v>0</v>
      </c>
      <c r="IL138" s="47">
        <f t="shared" si="519"/>
        <v>0</v>
      </c>
      <c r="IM138" s="47">
        <f t="shared" si="520"/>
        <v>0</v>
      </c>
      <c r="IN138" s="47">
        <f t="shared" si="521"/>
        <v>0</v>
      </c>
      <c r="IO138" s="47">
        <f t="shared" si="522"/>
        <v>0</v>
      </c>
      <c r="IP138" s="47">
        <f t="shared" si="523"/>
        <v>0</v>
      </c>
      <c r="IQ138" s="47">
        <f t="shared" si="524"/>
        <v>0</v>
      </c>
      <c r="IR138" s="47">
        <f t="shared" si="525"/>
        <v>0</v>
      </c>
      <c r="IS138" s="47">
        <f t="shared" si="526"/>
        <v>0</v>
      </c>
      <c r="IT138" s="47">
        <f t="shared" si="527"/>
        <v>0</v>
      </c>
      <c r="IU138" s="47">
        <f t="shared" si="528"/>
        <v>0</v>
      </c>
      <c r="IV138" s="47">
        <f t="shared" si="529"/>
        <v>0</v>
      </c>
      <c r="IW138" s="48">
        <f t="shared" si="530"/>
        <v>0</v>
      </c>
      <c r="IX138" s="47">
        <f t="shared" si="531"/>
        <v>0</v>
      </c>
      <c r="IY138" s="47">
        <f t="shared" si="532"/>
        <v>0</v>
      </c>
      <c r="IZ138" s="46">
        <f t="shared" si="533"/>
        <v>0</v>
      </c>
      <c r="JA138" s="47">
        <f t="shared" si="534"/>
        <v>0</v>
      </c>
      <c r="JB138" s="47">
        <f t="shared" si="535"/>
        <v>0</v>
      </c>
      <c r="JC138" s="47">
        <f t="shared" si="536"/>
        <v>0</v>
      </c>
      <c r="JD138" s="47">
        <f t="shared" si="537"/>
        <v>0</v>
      </c>
      <c r="JE138" s="47">
        <f t="shared" si="538"/>
        <v>0</v>
      </c>
      <c r="JF138" s="47">
        <f t="shared" si="539"/>
        <v>0</v>
      </c>
      <c r="JG138" s="47">
        <f t="shared" si="540"/>
        <v>0</v>
      </c>
      <c r="JH138" s="47">
        <f t="shared" si="541"/>
        <v>0</v>
      </c>
      <c r="JI138" s="47">
        <f t="shared" si="542"/>
        <v>0</v>
      </c>
      <c r="JJ138" s="47">
        <f t="shared" si="543"/>
        <v>0</v>
      </c>
      <c r="JK138" s="47">
        <f t="shared" si="544"/>
        <v>0</v>
      </c>
      <c r="JL138" s="47">
        <f t="shared" si="545"/>
        <v>0</v>
      </c>
      <c r="JM138" s="47">
        <f t="shared" si="546"/>
        <v>0</v>
      </c>
      <c r="JN138" s="47">
        <f t="shared" si="547"/>
        <v>0</v>
      </c>
      <c r="JO138" s="47">
        <f t="shared" si="548"/>
        <v>0</v>
      </c>
      <c r="JP138" s="47">
        <f t="shared" si="549"/>
        <v>0</v>
      </c>
      <c r="JQ138" s="47">
        <f t="shared" si="550"/>
        <v>0</v>
      </c>
      <c r="JR138" s="47">
        <f t="shared" si="551"/>
        <v>0</v>
      </c>
      <c r="JS138" s="48">
        <f t="shared" si="552"/>
        <v>0</v>
      </c>
      <c r="JT138" s="46">
        <f t="shared" si="553"/>
        <v>0</v>
      </c>
      <c r="JU138" s="48">
        <f t="shared" si="554"/>
        <v>0</v>
      </c>
    </row>
    <row r="139" spans="1:281" x14ac:dyDescent="0.25">
      <c r="A139" s="152"/>
      <c r="B139" s="386"/>
      <c r="C139" s="377"/>
      <c r="D139" s="378"/>
      <c r="E139" s="378"/>
      <c r="F139" s="378"/>
      <c r="G139" s="379"/>
      <c r="H139" s="397"/>
      <c r="I139" s="397"/>
      <c r="J139" s="97"/>
      <c r="K139" s="122">
        <f t="shared" si="284"/>
        <v>0</v>
      </c>
      <c r="L139" s="313">
        <f t="shared" si="285"/>
        <v>0</v>
      </c>
      <c r="M139" s="46">
        <f t="shared" si="286"/>
        <v>0</v>
      </c>
      <c r="N139" s="90">
        <f t="shared" si="347"/>
        <v>0</v>
      </c>
      <c r="O139" s="90">
        <f t="shared" si="348"/>
        <v>0</v>
      </c>
      <c r="P139" s="90">
        <f t="shared" si="349"/>
        <v>0</v>
      </c>
      <c r="Q139" s="90">
        <f t="shared" si="350"/>
        <v>0</v>
      </c>
      <c r="R139" s="408">
        <f t="shared" si="287"/>
        <v>1</v>
      </c>
      <c r="S139" s="46">
        <f t="shared" si="288"/>
        <v>0</v>
      </c>
      <c r="T139" s="47">
        <f t="shared" si="289"/>
        <v>0</v>
      </c>
      <c r="U139" s="47">
        <f t="shared" si="290"/>
        <v>0</v>
      </c>
      <c r="V139" s="47">
        <f t="shared" si="291"/>
        <v>0</v>
      </c>
      <c r="W139" s="47">
        <f t="shared" si="292"/>
        <v>0</v>
      </c>
      <c r="X139" s="47">
        <f t="shared" si="293"/>
        <v>0</v>
      </c>
      <c r="Y139" s="47">
        <f t="shared" si="294"/>
        <v>0</v>
      </c>
      <c r="Z139" s="47">
        <f t="shared" si="295"/>
        <v>0</v>
      </c>
      <c r="AA139" s="47">
        <f t="shared" si="296"/>
        <v>0</v>
      </c>
      <c r="AB139" s="47">
        <f t="shared" si="297"/>
        <v>0</v>
      </c>
      <c r="AC139" s="47">
        <f t="shared" si="298"/>
        <v>0</v>
      </c>
      <c r="AD139" s="47">
        <f t="shared" si="299"/>
        <v>0</v>
      </c>
      <c r="AE139" s="47">
        <f t="shared" si="300"/>
        <v>0</v>
      </c>
      <c r="AF139" s="47">
        <f t="shared" si="301"/>
        <v>0</v>
      </c>
      <c r="AG139" s="47">
        <f t="shared" si="302"/>
        <v>0</v>
      </c>
      <c r="AH139" s="47">
        <f t="shared" si="303"/>
        <v>0</v>
      </c>
      <c r="AI139" s="47">
        <f t="shared" si="304"/>
        <v>0</v>
      </c>
      <c r="AJ139" s="47">
        <f t="shared" si="305"/>
        <v>0</v>
      </c>
      <c r="AK139" s="47">
        <f t="shared" si="306"/>
        <v>0</v>
      </c>
      <c r="AL139" s="48">
        <f t="shared" si="307"/>
        <v>0</v>
      </c>
      <c r="AM139" s="47">
        <f t="shared" si="351"/>
        <v>0</v>
      </c>
      <c r="AN139" s="47">
        <f t="shared" si="352"/>
        <v>0</v>
      </c>
      <c r="AO139" s="46">
        <f t="shared" si="308"/>
        <v>0</v>
      </c>
      <c r="AP139" s="47">
        <f t="shared" si="309"/>
        <v>0</v>
      </c>
      <c r="AQ139" s="47">
        <f t="shared" si="310"/>
        <v>0</v>
      </c>
      <c r="AR139" s="47">
        <f t="shared" si="311"/>
        <v>0</v>
      </c>
      <c r="AS139" s="47">
        <f t="shared" si="312"/>
        <v>0</v>
      </c>
      <c r="AT139" s="47">
        <f t="shared" si="313"/>
        <v>0</v>
      </c>
      <c r="AU139" s="47">
        <f t="shared" si="314"/>
        <v>0</v>
      </c>
      <c r="AV139" s="47">
        <f t="shared" si="315"/>
        <v>0</v>
      </c>
      <c r="AW139" s="47">
        <f t="shared" si="316"/>
        <v>0</v>
      </c>
      <c r="AX139" s="47">
        <f t="shared" si="317"/>
        <v>0</v>
      </c>
      <c r="AY139" s="47">
        <f t="shared" si="318"/>
        <v>0</v>
      </c>
      <c r="AZ139" s="47">
        <f t="shared" si="319"/>
        <v>0</v>
      </c>
      <c r="BA139" s="47">
        <f t="shared" si="320"/>
        <v>0</v>
      </c>
      <c r="BB139" s="47">
        <f t="shared" si="321"/>
        <v>0</v>
      </c>
      <c r="BC139" s="47">
        <f t="shared" si="322"/>
        <v>0</v>
      </c>
      <c r="BD139" s="47">
        <f t="shared" si="323"/>
        <v>0</v>
      </c>
      <c r="BE139" s="47">
        <f t="shared" si="324"/>
        <v>0</v>
      </c>
      <c r="BF139" s="47">
        <f t="shared" si="325"/>
        <v>0</v>
      </c>
      <c r="BG139" s="48">
        <f t="shared" si="326"/>
        <v>0</v>
      </c>
      <c r="BH139" s="47">
        <f t="shared" si="353"/>
        <v>0</v>
      </c>
      <c r="BI139" s="47">
        <f t="shared" si="354"/>
        <v>0</v>
      </c>
      <c r="BJ139" s="46">
        <f t="shared" si="327"/>
        <v>0</v>
      </c>
      <c r="BK139" s="47">
        <f t="shared" si="328"/>
        <v>0</v>
      </c>
      <c r="BL139" s="47">
        <f t="shared" si="329"/>
        <v>0</v>
      </c>
      <c r="BM139" s="47">
        <f t="shared" si="330"/>
        <v>0</v>
      </c>
      <c r="BN139" s="47">
        <f t="shared" si="331"/>
        <v>0</v>
      </c>
      <c r="BO139" s="47">
        <f t="shared" si="332"/>
        <v>0</v>
      </c>
      <c r="BP139" s="47">
        <f t="shared" si="333"/>
        <v>0</v>
      </c>
      <c r="BQ139" s="47">
        <f t="shared" si="334"/>
        <v>0</v>
      </c>
      <c r="BR139" s="47">
        <f t="shared" si="335"/>
        <v>0</v>
      </c>
      <c r="BS139" s="47">
        <f t="shared" si="336"/>
        <v>0</v>
      </c>
      <c r="BT139" s="47">
        <f t="shared" si="337"/>
        <v>0</v>
      </c>
      <c r="BU139" s="47">
        <f t="shared" si="338"/>
        <v>0</v>
      </c>
      <c r="BV139" s="47">
        <f t="shared" si="339"/>
        <v>0</v>
      </c>
      <c r="BW139" s="47">
        <f t="shared" si="340"/>
        <v>0</v>
      </c>
      <c r="BX139" s="47">
        <f t="shared" si="341"/>
        <v>0</v>
      </c>
      <c r="BY139" s="47">
        <f t="shared" si="342"/>
        <v>0</v>
      </c>
      <c r="BZ139" s="47">
        <f t="shared" si="343"/>
        <v>0</v>
      </c>
      <c r="CA139" s="47">
        <f t="shared" si="344"/>
        <v>0</v>
      </c>
      <c r="CB139" s="47">
        <f t="shared" si="345"/>
        <v>0</v>
      </c>
      <c r="CC139" s="48">
        <f t="shared" si="346"/>
        <v>0</v>
      </c>
      <c r="CD139" s="47">
        <f t="shared" si="355"/>
        <v>0</v>
      </c>
      <c r="CE139" s="47">
        <f t="shared" si="356"/>
        <v>0</v>
      </c>
      <c r="CF139" s="46">
        <f t="shared" si="357"/>
        <v>0</v>
      </c>
      <c r="CG139" s="47">
        <f t="shared" si="358"/>
        <v>0</v>
      </c>
      <c r="CH139" s="47">
        <f t="shared" si="359"/>
        <v>0</v>
      </c>
      <c r="CI139" s="47">
        <f t="shared" si="360"/>
        <v>0</v>
      </c>
      <c r="CJ139" s="47">
        <f t="shared" si="361"/>
        <v>0</v>
      </c>
      <c r="CK139" s="47">
        <f t="shared" si="362"/>
        <v>0</v>
      </c>
      <c r="CL139" s="47">
        <f t="shared" si="363"/>
        <v>0</v>
      </c>
      <c r="CM139" s="47">
        <f t="shared" si="364"/>
        <v>0</v>
      </c>
      <c r="CN139" s="47">
        <f t="shared" si="365"/>
        <v>0</v>
      </c>
      <c r="CO139" s="47">
        <f t="shared" si="366"/>
        <v>0</v>
      </c>
      <c r="CP139" s="47">
        <f t="shared" si="367"/>
        <v>0</v>
      </c>
      <c r="CQ139" s="47">
        <f t="shared" si="368"/>
        <v>0</v>
      </c>
      <c r="CR139" s="47">
        <f t="shared" si="369"/>
        <v>0</v>
      </c>
      <c r="CS139" s="47">
        <f t="shared" si="370"/>
        <v>0</v>
      </c>
      <c r="CT139" s="47">
        <f t="shared" si="371"/>
        <v>0</v>
      </c>
      <c r="CU139" s="47">
        <f t="shared" si="372"/>
        <v>0</v>
      </c>
      <c r="CV139" s="47">
        <f t="shared" si="373"/>
        <v>0</v>
      </c>
      <c r="CW139" s="47">
        <f t="shared" si="374"/>
        <v>0</v>
      </c>
      <c r="CX139" s="47">
        <f t="shared" si="375"/>
        <v>0</v>
      </c>
      <c r="CY139" s="48">
        <f t="shared" si="376"/>
        <v>0</v>
      </c>
      <c r="CZ139" s="47">
        <f t="shared" si="377"/>
        <v>0</v>
      </c>
      <c r="DA139" s="47">
        <f t="shared" si="378"/>
        <v>0</v>
      </c>
      <c r="DB139" s="46">
        <f t="shared" si="379"/>
        <v>0</v>
      </c>
      <c r="DC139" s="47">
        <f t="shared" si="380"/>
        <v>0</v>
      </c>
      <c r="DD139" s="47">
        <f t="shared" si="381"/>
        <v>0</v>
      </c>
      <c r="DE139" s="47">
        <f t="shared" si="382"/>
        <v>0</v>
      </c>
      <c r="DF139" s="47">
        <f t="shared" si="383"/>
        <v>0</v>
      </c>
      <c r="DG139" s="47">
        <f t="shared" si="384"/>
        <v>0</v>
      </c>
      <c r="DH139" s="47">
        <f t="shared" si="385"/>
        <v>0</v>
      </c>
      <c r="DI139" s="47">
        <f t="shared" si="386"/>
        <v>0</v>
      </c>
      <c r="DJ139" s="47">
        <f t="shared" si="387"/>
        <v>0</v>
      </c>
      <c r="DK139" s="47">
        <f t="shared" si="388"/>
        <v>0</v>
      </c>
      <c r="DL139" s="47">
        <f t="shared" si="389"/>
        <v>0</v>
      </c>
      <c r="DM139" s="47">
        <f t="shared" si="390"/>
        <v>0</v>
      </c>
      <c r="DN139" s="47">
        <f t="shared" si="391"/>
        <v>0</v>
      </c>
      <c r="DO139" s="47">
        <f t="shared" si="392"/>
        <v>0</v>
      </c>
      <c r="DP139" s="47">
        <f t="shared" si="393"/>
        <v>0</v>
      </c>
      <c r="DQ139" s="47">
        <f t="shared" si="394"/>
        <v>0</v>
      </c>
      <c r="DR139" s="47">
        <f t="shared" si="395"/>
        <v>0</v>
      </c>
      <c r="DS139" s="47">
        <f t="shared" si="396"/>
        <v>0</v>
      </c>
      <c r="DT139" s="47">
        <f t="shared" si="397"/>
        <v>0</v>
      </c>
      <c r="DU139" s="48">
        <f t="shared" si="398"/>
        <v>0</v>
      </c>
      <c r="DV139" s="47">
        <f t="shared" si="399"/>
        <v>0</v>
      </c>
      <c r="DW139" s="47">
        <f t="shared" si="400"/>
        <v>0</v>
      </c>
      <c r="DX139" s="46">
        <f t="shared" si="401"/>
        <v>0</v>
      </c>
      <c r="DY139" s="47">
        <f t="shared" si="402"/>
        <v>0</v>
      </c>
      <c r="DZ139" s="47">
        <f t="shared" si="403"/>
        <v>0</v>
      </c>
      <c r="EA139" s="47">
        <f t="shared" si="404"/>
        <v>0</v>
      </c>
      <c r="EB139" s="47">
        <f t="shared" si="405"/>
        <v>0</v>
      </c>
      <c r="EC139" s="47">
        <f t="shared" si="406"/>
        <v>0</v>
      </c>
      <c r="ED139" s="47">
        <f t="shared" si="407"/>
        <v>0</v>
      </c>
      <c r="EE139" s="47">
        <f t="shared" si="408"/>
        <v>0</v>
      </c>
      <c r="EF139" s="47">
        <f t="shared" si="409"/>
        <v>0</v>
      </c>
      <c r="EG139" s="47">
        <f t="shared" si="410"/>
        <v>0</v>
      </c>
      <c r="EH139" s="47">
        <f t="shared" si="411"/>
        <v>0</v>
      </c>
      <c r="EI139" s="47">
        <f t="shared" si="412"/>
        <v>0</v>
      </c>
      <c r="EJ139" s="47">
        <f t="shared" si="413"/>
        <v>0</v>
      </c>
      <c r="EK139" s="47">
        <f t="shared" si="414"/>
        <v>0</v>
      </c>
      <c r="EL139" s="47">
        <f t="shared" si="415"/>
        <v>0</v>
      </c>
      <c r="EM139" s="47">
        <f t="shared" si="416"/>
        <v>0</v>
      </c>
      <c r="EN139" s="47">
        <f t="shared" si="417"/>
        <v>0</v>
      </c>
      <c r="EO139" s="47">
        <f t="shared" si="418"/>
        <v>0</v>
      </c>
      <c r="EP139" s="47">
        <f t="shared" si="419"/>
        <v>0</v>
      </c>
      <c r="EQ139" s="48">
        <f t="shared" si="420"/>
        <v>0</v>
      </c>
      <c r="ER139" s="47">
        <f t="shared" si="421"/>
        <v>0</v>
      </c>
      <c r="ES139" s="47">
        <f t="shared" si="422"/>
        <v>0</v>
      </c>
      <c r="ET139" s="46">
        <f t="shared" si="423"/>
        <v>0</v>
      </c>
      <c r="EU139" s="47">
        <f t="shared" si="424"/>
        <v>0</v>
      </c>
      <c r="EV139" s="47">
        <f t="shared" si="425"/>
        <v>0</v>
      </c>
      <c r="EW139" s="47">
        <f t="shared" si="426"/>
        <v>0</v>
      </c>
      <c r="EX139" s="47">
        <f t="shared" si="427"/>
        <v>0</v>
      </c>
      <c r="EY139" s="47">
        <f t="shared" si="428"/>
        <v>0</v>
      </c>
      <c r="EZ139" s="47">
        <f t="shared" si="429"/>
        <v>0</v>
      </c>
      <c r="FA139" s="47">
        <f t="shared" si="430"/>
        <v>0</v>
      </c>
      <c r="FB139" s="47">
        <f t="shared" si="431"/>
        <v>0</v>
      </c>
      <c r="FC139" s="47">
        <f t="shared" si="432"/>
        <v>0</v>
      </c>
      <c r="FD139" s="47">
        <f t="shared" si="433"/>
        <v>0</v>
      </c>
      <c r="FE139" s="47">
        <f t="shared" si="434"/>
        <v>0</v>
      </c>
      <c r="FF139" s="47">
        <f t="shared" si="435"/>
        <v>0</v>
      </c>
      <c r="FG139" s="47">
        <f t="shared" si="436"/>
        <v>0</v>
      </c>
      <c r="FH139" s="47">
        <f t="shared" si="437"/>
        <v>0</v>
      </c>
      <c r="FI139" s="47">
        <f t="shared" si="438"/>
        <v>0</v>
      </c>
      <c r="FJ139" s="47">
        <f t="shared" si="439"/>
        <v>0</v>
      </c>
      <c r="FK139" s="47">
        <f t="shared" si="440"/>
        <v>0</v>
      </c>
      <c r="FL139" s="47">
        <f t="shared" si="441"/>
        <v>0</v>
      </c>
      <c r="FM139" s="48">
        <f t="shared" si="442"/>
        <v>0</v>
      </c>
      <c r="FN139" s="47">
        <f t="shared" si="443"/>
        <v>0</v>
      </c>
      <c r="FO139" s="47">
        <f t="shared" si="444"/>
        <v>0</v>
      </c>
      <c r="FP139" s="46">
        <f t="shared" si="445"/>
        <v>0</v>
      </c>
      <c r="FQ139" s="47">
        <f t="shared" si="446"/>
        <v>0</v>
      </c>
      <c r="FR139" s="47">
        <f t="shared" si="447"/>
        <v>0</v>
      </c>
      <c r="FS139" s="47">
        <f t="shared" si="448"/>
        <v>0</v>
      </c>
      <c r="FT139" s="47">
        <f t="shared" si="449"/>
        <v>0</v>
      </c>
      <c r="FU139" s="47">
        <f t="shared" si="450"/>
        <v>0</v>
      </c>
      <c r="FV139" s="47">
        <f t="shared" si="451"/>
        <v>0</v>
      </c>
      <c r="FW139" s="47">
        <f t="shared" si="452"/>
        <v>0</v>
      </c>
      <c r="FX139" s="47">
        <f t="shared" si="453"/>
        <v>0</v>
      </c>
      <c r="FY139" s="47">
        <f t="shared" si="454"/>
        <v>0</v>
      </c>
      <c r="FZ139" s="47">
        <f t="shared" si="455"/>
        <v>0</v>
      </c>
      <c r="GA139" s="47">
        <f t="shared" si="456"/>
        <v>0</v>
      </c>
      <c r="GB139" s="47">
        <f t="shared" si="457"/>
        <v>0</v>
      </c>
      <c r="GC139" s="47">
        <f t="shared" si="458"/>
        <v>0</v>
      </c>
      <c r="GD139" s="47">
        <f t="shared" si="459"/>
        <v>0</v>
      </c>
      <c r="GE139" s="47">
        <f t="shared" si="460"/>
        <v>0</v>
      </c>
      <c r="GF139" s="47">
        <f t="shared" si="461"/>
        <v>0</v>
      </c>
      <c r="GG139" s="47">
        <f t="shared" si="462"/>
        <v>0</v>
      </c>
      <c r="GH139" s="47">
        <f t="shared" si="463"/>
        <v>0</v>
      </c>
      <c r="GI139" s="48">
        <f t="shared" si="464"/>
        <v>0</v>
      </c>
      <c r="GJ139" s="47">
        <f t="shared" si="465"/>
        <v>0</v>
      </c>
      <c r="GK139" s="47">
        <f t="shared" si="466"/>
        <v>0</v>
      </c>
      <c r="GL139" s="46">
        <f t="shared" si="467"/>
        <v>0</v>
      </c>
      <c r="GM139" s="47">
        <f t="shared" si="468"/>
        <v>0</v>
      </c>
      <c r="GN139" s="47">
        <f t="shared" si="469"/>
        <v>0</v>
      </c>
      <c r="GO139" s="47">
        <f t="shared" si="470"/>
        <v>0</v>
      </c>
      <c r="GP139" s="47">
        <f t="shared" si="471"/>
        <v>0</v>
      </c>
      <c r="GQ139" s="47">
        <f t="shared" si="472"/>
        <v>0</v>
      </c>
      <c r="GR139" s="47">
        <f t="shared" si="473"/>
        <v>0</v>
      </c>
      <c r="GS139" s="47">
        <f t="shared" si="474"/>
        <v>0</v>
      </c>
      <c r="GT139" s="47">
        <f t="shared" si="475"/>
        <v>0</v>
      </c>
      <c r="GU139" s="47">
        <f t="shared" si="476"/>
        <v>0</v>
      </c>
      <c r="GV139" s="47">
        <f t="shared" si="477"/>
        <v>0</v>
      </c>
      <c r="GW139" s="47">
        <f t="shared" si="478"/>
        <v>0</v>
      </c>
      <c r="GX139" s="47">
        <f t="shared" si="479"/>
        <v>0</v>
      </c>
      <c r="GY139" s="47">
        <f t="shared" si="480"/>
        <v>0</v>
      </c>
      <c r="GZ139" s="47">
        <f t="shared" si="481"/>
        <v>0</v>
      </c>
      <c r="HA139" s="47">
        <f t="shared" si="482"/>
        <v>0</v>
      </c>
      <c r="HB139" s="47">
        <f t="shared" si="483"/>
        <v>0</v>
      </c>
      <c r="HC139" s="47">
        <f t="shared" si="484"/>
        <v>0</v>
      </c>
      <c r="HD139" s="47">
        <f t="shared" si="485"/>
        <v>0</v>
      </c>
      <c r="HE139" s="48">
        <f t="shared" si="486"/>
        <v>0</v>
      </c>
      <c r="HF139" s="47">
        <f t="shared" si="487"/>
        <v>0</v>
      </c>
      <c r="HG139" s="47">
        <f t="shared" si="488"/>
        <v>0</v>
      </c>
      <c r="HH139" s="46">
        <f t="shared" si="489"/>
        <v>0</v>
      </c>
      <c r="HI139" s="47">
        <f t="shared" si="490"/>
        <v>0</v>
      </c>
      <c r="HJ139" s="47">
        <f t="shared" si="491"/>
        <v>0</v>
      </c>
      <c r="HK139" s="47">
        <f t="shared" si="492"/>
        <v>0</v>
      </c>
      <c r="HL139" s="47">
        <f t="shared" si="493"/>
        <v>0</v>
      </c>
      <c r="HM139" s="47">
        <f t="shared" si="494"/>
        <v>0</v>
      </c>
      <c r="HN139" s="47">
        <f t="shared" si="495"/>
        <v>0</v>
      </c>
      <c r="HO139" s="47">
        <f t="shared" si="496"/>
        <v>0</v>
      </c>
      <c r="HP139" s="47">
        <f t="shared" si="497"/>
        <v>0</v>
      </c>
      <c r="HQ139" s="47">
        <f t="shared" si="498"/>
        <v>0</v>
      </c>
      <c r="HR139" s="47">
        <f t="shared" si="499"/>
        <v>0</v>
      </c>
      <c r="HS139" s="47">
        <f t="shared" si="500"/>
        <v>0</v>
      </c>
      <c r="HT139" s="47">
        <f t="shared" si="501"/>
        <v>0</v>
      </c>
      <c r="HU139" s="47">
        <f t="shared" si="502"/>
        <v>0</v>
      </c>
      <c r="HV139" s="47">
        <f t="shared" si="503"/>
        <v>0</v>
      </c>
      <c r="HW139" s="47">
        <f t="shared" si="504"/>
        <v>0</v>
      </c>
      <c r="HX139" s="47">
        <f t="shared" si="505"/>
        <v>0</v>
      </c>
      <c r="HY139" s="47">
        <f t="shared" si="506"/>
        <v>0</v>
      </c>
      <c r="HZ139" s="47">
        <f t="shared" si="507"/>
        <v>0</v>
      </c>
      <c r="IA139" s="48">
        <f t="shared" si="508"/>
        <v>0</v>
      </c>
      <c r="IB139" s="47">
        <f t="shared" si="509"/>
        <v>0</v>
      </c>
      <c r="IC139" s="47">
        <f t="shared" si="510"/>
        <v>0</v>
      </c>
      <c r="ID139" s="46">
        <f t="shared" si="511"/>
        <v>0</v>
      </c>
      <c r="IE139" s="47">
        <f t="shared" si="512"/>
        <v>0</v>
      </c>
      <c r="IF139" s="47">
        <f t="shared" si="513"/>
        <v>0</v>
      </c>
      <c r="IG139" s="47">
        <f t="shared" si="514"/>
        <v>0</v>
      </c>
      <c r="IH139" s="47">
        <f t="shared" si="515"/>
        <v>0</v>
      </c>
      <c r="II139" s="47">
        <f t="shared" si="516"/>
        <v>0</v>
      </c>
      <c r="IJ139" s="47">
        <f t="shared" si="517"/>
        <v>0</v>
      </c>
      <c r="IK139" s="47">
        <f t="shared" si="518"/>
        <v>0</v>
      </c>
      <c r="IL139" s="47">
        <f t="shared" si="519"/>
        <v>0</v>
      </c>
      <c r="IM139" s="47">
        <f t="shared" si="520"/>
        <v>0</v>
      </c>
      <c r="IN139" s="47">
        <f t="shared" si="521"/>
        <v>0</v>
      </c>
      <c r="IO139" s="47">
        <f t="shared" si="522"/>
        <v>0</v>
      </c>
      <c r="IP139" s="47">
        <f t="shared" si="523"/>
        <v>0</v>
      </c>
      <c r="IQ139" s="47">
        <f t="shared" si="524"/>
        <v>0</v>
      </c>
      <c r="IR139" s="47">
        <f t="shared" si="525"/>
        <v>0</v>
      </c>
      <c r="IS139" s="47">
        <f t="shared" si="526"/>
        <v>0</v>
      </c>
      <c r="IT139" s="47">
        <f t="shared" si="527"/>
        <v>0</v>
      </c>
      <c r="IU139" s="47">
        <f t="shared" si="528"/>
        <v>0</v>
      </c>
      <c r="IV139" s="47">
        <f t="shared" si="529"/>
        <v>0</v>
      </c>
      <c r="IW139" s="48">
        <f t="shared" si="530"/>
        <v>0</v>
      </c>
      <c r="IX139" s="47">
        <f t="shared" si="531"/>
        <v>0</v>
      </c>
      <c r="IY139" s="47">
        <f t="shared" si="532"/>
        <v>0</v>
      </c>
      <c r="IZ139" s="46">
        <f t="shared" si="533"/>
        <v>0</v>
      </c>
      <c r="JA139" s="47">
        <f t="shared" si="534"/>
        <v>0</v>
      </c>
      <c r="JB139" s="47">
        <f t="shared" si="535"/>
        <v>0</v>
      </c>
      <c r="JC139" s="47">
        <f t="shared" si="536"/>
        <v>0</v>
      </c>
      <c r="JD139" s="47">
        <f t="shared" si="537"/>
        <v>0</v>
      </c>
      <c r="JE139" s="47">
        <f t="shared" si="538"/>
        <v>0</v>
      </c>
      <c r="JF139" s="47">
        <f t="shared" si="539"/>
        <v>0</v>
      </c>
      <c r="JG139" s="47">
        <f t="shared" si="540"/>
        <v>0</v>
      </c>
      <c r="JH139" s="47">
        <f t="shared" si="541"/>
        <v>0</v>
      </c>
      <c r="JI139" s="47">
        <f t="shared" si="542"/>
        <v>0</v>
      </c>
      <c r="JJ139" s="47">
        <f t="shared" si="543"/>
        <v>0</v>
      </c>
      <c r="JK139" s="47">
        <f t="shared" si="544"/>
        <v>0</v>
      </c>
      <c r="JL139" s="47">
        <f t="shared" si="545"/>
        <v>0</v>
      </c>
      <c r="JM139" s="47">
        <f t="shared" si="546"/>
        <v>0</v>
      </c>
      <c r="JN139" s="47">
        <f t="shared" si="547"/>
        <v>0</v>
      </c>
      <c r="JO139" s="47">
        <f t="shared" si="548"/>
        <v>0</v>
      </c>
      <c r="JP139" s="47">
        <f t="shared" si="549"/>
        <v>0</v>
      </c>
      <c r="JQ139" s="47">
        <f t="shared" si="550"/>
        <v>0</v>
      </c>
      <c r="JR139" s="47">
        <f t="shared" si="551"/>
        <v>0</v>
      </c>
      <c r="JS139" s="48">
        <f t="shared" si="552"/>
        <v>0</v>
      </c>
      <c r="JT139" s="46">
        <f t="shared" si="553"/>
        <v>0</v>
      </c>
      <c r="JU139" s="48">
        <f t="shared" si="554"/>
        <v>0</v>
      </c>
    </row>
    <row r="140" spans="1:281" x14ac:dyDescent="0.25">
      <c r="A140" s="152"/>
      <c r="B140" s="386"/>
      <c r="C140" s="377"/>
      <c r="D140" s="378"/>
      <c r="E140" s="378"/>
      <c r="F140" s="378"/>
      <c r="G140" s="379"/>
      <c r="H140" s="397"/>
      <c r="I140" s="397"/>
      <c r="J140" s="97"/>
      <c r="K140" s="122">
        <f t="shared" si="284"/>
        <v>0</v>
      </c>
      <c r="L140" s="313">
        <f t="shared" si="285"/>
        <v>0</v>
      </c>
      <c r="M140" s="46">
        <f t="shared" si="286"/>
        <v>0</v>
      </c>
      <c r="N140" s="90">
        <f t="shared" si="347"/>
        <v>0</v>
      </c>
      <c r="O140" s="90">
        <f t="shared" si="348"/>
        <v>0</v>
      </c>
      <c r="P140" s="90">
        <f t="shared" si="349"/>
        <v>0</v>
      </c>
      <c r="Q140" s="90">
        <f t="shared" si="350"/>
        <v>0</v>
      </c>
      <c r="R140" s="408">
        <f t="shared" si="287"/>
        <v>1</v>
      </c>
      <c r="S140" s="46">
        <f t="shared" si="288"/>
        <v>0</v>
      </c>
      <c r="T140" s="47">
        <f t="shared" si="289"/>
        <v>0</v>
      </c>
      <c r="U140" s="47">
        <f t="shared" si="290"/>
        <v>0</v>
      </c>
      <c r="V140" s="47">
        <f t="shared" si="291"/>
        <v>0</v>
      </c>
      <c r="W140" s="47">
        <f t="shared" si="292"/>
        <v>0</v>
      </c>
      <c r="X140" s="47">
        <f t="shared" si="293"/>
        <v>0</v>
      </c>
      <c r="Y140" s="47">
        <f t="shared" si="294"/>
        <v>0</v>
      </c>
      <c r="Z140" s="47">
        <f t="shared" si="295"/>
        <v>0</v>
      </c>
      <c r="AA140" s="47">
        <f t="shared" si="296"/>
        <v>0</v>
      </c>
      <c r="AB140" s="47">
        <f t="shared" si="297"/>
        <v>0</v>
      </c>
      <c r="AC140" s="47">
        <f t="shared" si="298"/>
        <v>0</v>
      </c>
      <c r="AD140" s="47">
        <f t="shared" si="299"/>
        <v>0</v>
      </c>
      <c r="AE140" s="47">
        <f t="shared" si="300"/>
        <v>0</v>
      </c>
      <c r="AF140" s="47">
        <f t="shared" si="301"/>
        <v>0</v>
      </c>
      <c r="AG140" s="47">
        <f t="shared" si="302"/>
        <v>0</v>
      </c>
      <c r="AH140" s="47">
        <f t="shared" si="303"/>
        <v>0</v>
      </c>
      <c r="AI140" s="47">
        <f t="shared" si="304"/>
        <v>0</v>
      </c>
      <c r="AJ140" s="47">
        <f t="shared" si="305"/>
        <v>0</v>
      </c>
      <c r="AK140" s="47">
        <f t="shared" si="306"/>
        <v>0</v>
      </c>
      <c r="AL140" s="48">
        <f t="shared" si="307"/>
        <v>0</v>
      </c>
      <c r="AM140" s="47">
        <f t="shared" si="351"/>
        <v>0</v>
      </c>
      <c r="AN140" s="47">
        <f t="shared" si="352"/>
        <v>0</v>
      </c>
      <c r="AO140" s="46">
        <f t="shared" si="308"/>
        <v>0</v>
      </c>
      <c r="AP140" s="47">
        <f t="shared" si="309"/>
        <v>0</v>
      </c>
      <c r="AQ140" s="47">
        <f t="shared" si="310"/>
        <v>0</v>
      </c>
      <c r="AR140" s="47">
        <f t="shared" si="311"/>
        <v>0</v>
      </c>
      <c r="AS140" s="47">
        <f t="shared" si="312"/>
        <v>0</v>
      </c>
      <c r="AT140" s="47">
        <f t="shared" si="313"/>
        <v>0</v>
      </c>
      <c r="AU140" s="47">
        <f t="shared" si="314"/>
        <v>0</v>
      </c>
      <c r="AV140" s="47">
        <f t="shared" si="315"/>
        <v>0</v>
      </c>
      <c r="AW140" s="47">
        <f t="shared" si="316"/>
        <v>0</v>
      </c>
      <c r="AX140" s="47">
        <f t="shared" si="317"/>
        <v>0</v>
      </c>
      <c r="AY140" s="47">
        <f t="shared" si="318"/>
        <v>0</v>
      </c>
      <c r="AZ140" s="47">
        <f t="shared" si="319"/>
        <v>0</v>
      </c>
      <c r="BA140" s="47">
        <f t="shared" si="320"/>
        <v>0</v>
      </c>
      <c r="BB140" s="47">
        <f t="shared" si="321"/>
        <v>0</v>
      </c>
      <c r="BC140" s="47">
        <f t="shared" si="322"/>
        <v>0</v>
      </c>
      <c r="BD140" s="47">
        <f t="shared" si="323"/>
        <v>0</v>
      </c>
      <c r="BE140" s="47">
        <f t="shared" si="324"/>
        <v>0</v>
      </c>
      <c r="BF140" s="47">
        <f t="shared" si="325"/>
        <v>0</v>
      </c>
      <c r="BG140" s="48">
        <f t="shared" si="326"/>
        <v>0</v>
      </c>
      <c r="BH140" s="47">
        <f t="shared" si="353"/>
        <v>0</v>
      </c>
      <c r="BI140" s="47">
        <f t="shared" si="354"/>
        <v>0</v>
      </c>
      <c r="BJ140" s="46">
        <f t="shared" si="327"/>
        <v>0</v>
      </c>
      <c r="BK140" s="47">
        <f t="shared" si="328"/>
        <v>0</v>
      </c>
      <c r="BL140" s="47">
        <f t="shared" si="329"/>
        <v>0</v>
      </c>
      <c r="BM140" s="47">
        <f t="shared" si="330"/>
        <v>0</v>
      </c>
      <c r="BN140" s="47">
        <f t="shared" si="331"/>
        <v>0</v>
      </c>
      <c r="BO140" s="47">
        <f t="shared" si="332"/>
        <v>0</v>
      </c>
      <c r="BP140" s="47">
        <f t="shared" si="333"/>
        <v>0</v>
      </c>
      <c r="BQ140" s="47">
        <f t="shared" si="334"/>
        <v>0</v>
      </c>
      <c r="BR140" s="47">
        <f t="shared" si="335"/>
        <v>0</v>
      </c>
      <c r="BS140" s="47">
        <f t="shared" si="336"/>
        <v>0</v>
      </c>
      <c r="BT140" s="47">
        <f t="shared" si="337"/>
        <v>0</v>
      </c>
      <c r="BU140" s="47">
        <f t="shared" si="338"/>
        <v>0</v>
      </c>
      <c r="BV140" s="47">
        <f t="shared" si="339"/>
        <v>0</v>
      </c>
      <c r="BW140" s="47">
        <f t="shared" si="340"/>
        <v>0</v>
      </c>
      <c r="BX140" s="47">
        <f t="shared" si="341"/>
        <v>0</v>
      </c>
      <c r="BY140" s="47">
        <f t="shared" si="342"/>
        <v>0</v>
      </c>
      <c r="BZ140" s="47">
        <f t="shared" si="343"/>
        <v>0</v>
      </c>
      <c r="CA140" s="47">
        <f t="shared" si="344"/>
        <v>0</v>
      </c>
      <c r="CB140" s="47">
        <f t="shared" si="345"/>
        <v>0</v>
      </c>
      <c r="CC140" s="48">
        <f t="shared" si="346"/>
        <v>0</v>
      </c>
      <c r="CD140" s="47">
        <f t="shared" si="355"/>
        <v>0</v>
      </c>
      <c r="CE140" s="47">
        <f t="shared" si="356"/>
        <v>0</v>
      </c>
      <c r="CF140" s="46">
        <f t="shared" si="357"/>
        <v>0</v>
      </c>
      <c r="CG140" s="47">
        <f t="shared" si="358"/>
        <v>0</v>
      </c>
      <c r="CH140" s="47">
        <f t="shared" si="359"/>
        <v>0</v>
      </c>
      <c r="CI140" s="47">
        <f t="shared" si="360"/>
        <v>0</v>
      </c>
      <c r="CJ140" s="47">
        <f t="shared" si="361"/>
        <v>0</v>
      </c>
      <c r="CK140" s="47">
        <f t="shared" si="362"/>
        <v>0</v>
      </c>
      <c r="CL140" s="47">
        <f t="shared" si="363"/>
        <v>0</v>
      </c>
      <c r="CM140" s="47">
        <f t="shared" si="364"/>
        <v>0</v>
      </c>
      <c r="CN140" s="47">
        <f t="shared" si="365"/>
        <v>0</v>
      </c>
      <c r="CO140" s="47">
        <f t="shared" si="366"/>
        <v>0</v>
      </c>
      <c r="CP140" s="47">
        <f t="shared" si="367"/>
        <v>0</v>
      </c>
      <c r="CQ140" s="47">
        <f t="shared" si="368"/>
        <v>0</v>
      </c>
      <c r="CR140" s="47">
        <f t="shared" si="369"/>
        <v>0</v>
      </c>
      <c r="CS140" s="47">
        <f t="shared" si="370"/>
        <v>0</v>
      </c>
      <c r="CT140" s="47">
        <f t="shared" si="371"/>
        <v>0</v>
      </c>
      <c r="CU140" s="47">
        <f t="shared" si="372"/>
        <v>0</v>
      </c>
      <c r="CV140" s="47">
        <f t="shared" si="373"/>
        <v>0</v>
      </c>
      <c r="CW140" s="47">
        <f t="shared" si="374"/>
        <v>0</v>
      </c>
      <c r="CX140" s="47">
        <f t="shared" si="375"/>
        <v>0</v>
      </c>
      <c r="CY140" s="48">
        <f t="shared" si="376"/>
        <v>0</v>
      </c>
      <c r="CZ140" s="47">
        <f t="shared" si="377"/>
        <v>0</v>
      </c>
      <c r="DA140" s="47">
        <f t="shared" si="378"/>
        <v>0</v>
      </c>
      <c r="DB140" s="46">
        <f t="shared" si="379"/>
        <v>0</v>
      </c>
      <c r="DC140" s="47">
        <f t="shared" si="380"/>
        <v>0</v>
      </c>
      <c r="DD140" s="47">
        <f t="shared" si="381"/>
        <v>0</v>
      </c>
      <c r="DE140" s="47">
        <f t="shared" si="382"/>
        <v>0</v>
      </c>
      <c r="DF140" s="47">
        <f t="shared" si="383"/>
        <v>0</v>
      </c>
      <c r="DG140" s="47">
        <f t="shared" si="384"/>
        <v>0</v>
      </c>
      <c r="DH140" s="47">
        <f t="shared" si="385"/>
        <v>0</v>
      </c>
      <c r="DI140" s="47">
        <f t="shared" si="386"/>
        <v>0</v>
      </c>
      <c r="DJ140" s="47">
        <f t="shared" si="387"/>
        <v>0</v>
      </c>
      <c r="DK140" s="47">
        <f t="shared" si="388"/>
        <v>0</v>
      </c>
      <c r="DL140" s="47">
        <f t="shared" si="389"/>
        <v>0</v>
      </c>
      <c r="DM140" s="47">
        <f t="shared" si="390"/>
        <v>0</v>
      </c>
      <c r="DN140" s="47">
        <f t="shared" si="391"/>
        <v>0</v>
      </c>
      <c r="DO140" s="47">
        <f t="shared" si="392"/>
        <v>0</v>
      </c>
      <c r="DP140" s="47">
        <f t="shared" si="393"/>
        <v>0</v>
      </c>
      <c r="DQ140" s="47">
        <f t="shared" si="394"/>
        <v>0</v>
      </c>
      <c r="DR140" s="47">
        <f t="shared" si="395"/>
        <v>0</v>
      </c>
      <c r="DS140" s="47">
        <f t="shared" si="396"/>
        <v>0</v>
      </c>
      <c r="DT140" s="47">
        <f t="shared" si="397"/>
        <v>0</v>
      </c>
      <c r="DU140" s="48">
        <f t="shared" si="398"/>
        <v>0</v>
      </c>
      <c r="DV140" s="47">
        <f t="shared" si="399"/>
        <v>0</v>
      </c>
      <c r="DW140" s="47">
        <f t="shared" si="400"/>
        <v>0</v>
      </c>
      <c r="DX140" s="46">
        <f t="shared" si="401"/>
        <v>0</v>
      </c>
      <c r="DY140" s="47">
        <f t="shared" si="402"/>
        <v>0</v>
      </c>
      <c r="DZ140" s="47">
        <f t="shared" si="403"/>
        <v>0</v>
      </c>
      <c r="EA140" s="47">
        <f t="shared" si="404"/>
        <v>0</v>
      </c>
      <c r="EB140" s="47">
        <f t="shared" si="405"/>
        <v>0</v>
      </c>
      <c r="EC140" s="47">
        <f t="shared" si="406"/>
        <v>0</v>
      </c>
      <c r="ED140" s="47">
        <f t="shared" si="407"/>
        <v>0</v>
      </c>
      <c r="EE140" s="47">
        <f t="shared" si="408"/>
        <v>0</v>
      </c>
      <c r="EF140" s="47">
        <f t="shared" si="409"/>
        <v>0</v>
      </c>
      <c r="EG140" s="47">
        <f t="shared" si="410"/>
        <v>0</v>
      </c>
      <c r="EH140" s="47">
        <f t="shared" si="411"/>
        <v>0</v>
      </c>
      <c r="EI140" s="47">
        <f t="shared" si="412"/>
        <v>0</v>
      </c>
      <c r="EJ140" s="47">
        <f t="shared" si="413"/>
        <v>0</v>
      </c>
      <c r="EK140" s="47">
        <f t="shared" si="414"/>
        <v>0</v>
      </c>
      <c r="EL140" s="47">
        <f t="shared" si="415"/>
        <v>0</v>
      </c>
      <c r="EM140" s="47">
        <f t="shared" si="416"/>
        <v>0</v>
      </c>
      <c r="EN140" s="47">
        <f t="shared" si="417"/>
        <v>0</v>
      </c>
      <c r="EO140" s="47">
        <f t="shared" si="418"/>
        <v>0</v>
      </c>
      <c r="EP140" s="47">
        <f t="shared" si="419"/>
        <v>0</v>
      </c>
      <c r="EQ140" s="48">
        <f t="shared" si="420"/>
        <v>0</v>
      </c>
      <c r="ER140" s="47">
        <f t="shared" si="421"/>
        <v>0</v>
      </c>
      <c r="ES140" s="47">
        <f t="shared" si="422"/>
        <v>0</v>
      </c>
      <c r="ET140" s="46">
        <f t="shared" si="423"/>
        <v>0</v>
      </c>
      <c r="EU140" s="47">
        <f t="shared" si="424"/>
        <v>0</v>
      </c>
      <c r="EV140" s="47">
        <f t="shared" si="425"/>
        <v>0</v>
      </c>
      <c r="EW140" s="47">
        <f t="shared" si="426"/>
        <v>0</v>
      </c>
      <c r="EX140" s="47">
        <f t="shared" si="427"/>
        <v>0</v>
      </c>
      <c r="EY140" s="47">
        <f t="shared" si="428"/>
        <v>0</v>
      </c>
      <c r="EZ140" s="47">
        <f t="shared" si="429"/>
        <v>0</v>
      </c>
      <c r="FA140" s="47">
        <f t="shared" si="430"/>
        <v>0</v>
      </c>
      <c r="FB140" s="47">
        <f t="shared" si="431"/>
        <v>0</v>
      </c>
      <c r="FC140" s="47">
        <f t="shared" si="432"/>
        <v>0</v>
      </c>
      <c r="FD140" s="47">
        <f t="shared" si="433"/>
        <v>0</v>
      </c>
      <c r="FE140" s="47">
        <f t="shared" si="434"/>
        <v>0</v>
      </c>
      <c r="FF140" s="47">
        <f t="shared" si="435"/>
        <v>0</v>
      </c>
      <c r="FG140" s="47">
        <f t="shared" si="436"/>
        <v>0</v>
      </c>
      <c r="FH140" s="47">
        <f t="shared" si="437"/>
        <v>0</v>
      </c>
      <c r="FI140" s="47">
        <f t="shared" si="438"/>
        <v>0</v>
      </c>
      <c r="FJ140" s="47">
        <f t="shared" si="439"/>
        <v>0</v>
      </c>
      <c r="FK140" s="47">
        <f t="shared" si="440"/>
        <v>0</v>
      </c>
      <c r="FL140" s="47">
        <f t="shared" si="441"/>
        <v>0</v>
      </c>
      <c r="FM140" s="48">
        <f t="shared" si="442"/>
        <v>0</v>
      </c>
      <c r="FN140" s="47">
        <f t="shared" si="443"/>
        <v>0</v>
      </c>
      <c r="FO140" s="47">
        <f t="shared" si="444"/>
        <v>0</v>
      </c>
      <c r="FP140" s="46">
        <f t="shared" si="445"/>
        <v>0</v>
      </c>
      <c r="FQ140" s="47">
        <f t="shared" si="446"/>
        <v>0</v>
      </c>
      <c r="FR140" s="47">
        <f t="shared" si="447"/>
        <v>0</v>
      </c>
      <c r="FS140" s="47">
        <f t="shared" si="448"/>
        <v>0</v>
      </c>
      <c r="FT140" s="47">
        <f t="shared" si="449"/>
        <v>0</v>
      </c>
      <c r="FU140" s="47">
        <f t="shared" si="450"/>
        <v>0</v>
      </c>
      <c r="FV140" s="47">
        <f t="shared" si="451"/>
        <v>0</v>
      </c>
      <c r="FW140" s="47">
        <f t="shared" si="452"/>
        <v>0</v>
      </c>
      <c r="FX140" s="47">
        <f t="shared" si="453"/>
        <v>0</v>
      </c>
      <c r="FY140" s="47">
        <f t="shared" si="454"/>
        <v>0</v>
      </c>
      <c r="FZ140" s="47">
        <f t="shared" si="455"/>
        <v>0</v>
      </c>
      <c r="GA140" s="47">
        <f t="shared" si="456"/>
        <v>0</v>
      </c>
      <c r="GB140" s="47">
        <f t="shared" si="457"/>
        <v>0</v>
      </c>
      <c r="GC140" s="47">
        <f t="shared" si="458"/>
        <v>0</v>
      </c>
      <c r="GD140" s="47">
        <f t="shared" si="459"/>
        <v>0</v>
      </c>
      <c r="GE140" s="47">
        <f t="shared" si="460"/>
        <v>0</v>
      </c>
      <c r="GF140" s="47">
        <f t="shared" si="461"/>
        <v>0</v>
      </c>
      <c r="GG140" s="47">
        <f t="shared" si="462"/>
        <v>0</v>
      </c>
      <c r="GH140" s="47">
        <f t="shared" si="463"/>
        <v>0</v>
      </c>
      <c r="GI140" s="48">
        <f t="shared" si="464"/>
        <v>0</v>
      </c>
      <c r="GJ140" s="47">
        <f t="shared" si="465"/>
        <v>0</v>
      </c>
      <c r="GK140" s="47">
        <f t="shared" si="466"/>
        <v>0</v>
      </c>
      <c r="GL140" s="46">
        <f t="shared" si="467"/>
        <v>0</v>
      </c>
      <c r="GM140" s="47">
        <f t="shared" si="468"/>
        <v>0</v>
      </c>
      <c r="GN140" s="47">
        <f t="shared" si="469"/>
        <v>0</v>
      </c>
      <c r="GO140" s="47">
        <f t="shared" si="470"/>
        <v>0</v>
      </c>
      <c r="GP140" s="47">
        <f t="shared" si="471"/>
        <v>0</v>
      </c>
      <c r="GQ140" s="47">
        <f t="shared" si="472"/>
        <v>0</v>
      </c>
      <c r="GR140" s="47">
        <f t="shared" si="473"/>
        <v>0</v>
      </c>
      <c r="GS140" s="47">
        <f t="shared" si="474"/>
        <v>0</v>
      </c>
      <c r="GT140" s="47">
        <f t="shared" si="475"/>
        <v>0</v>
      </c>
      <c r="GU140" s="47">
        <f t="shared" si="476"/>
        <v>0</v>
      </c>
      <c r="GV140" s="47">
        <f t="shared" si="477"/>
        <v>0</v>
      </c>
      <c r="GW140" s="47">
        <f t="shared" si="478"/>
        <v>0</v>
      </c>
      <c r="GX140" s="47">
        <f t="shared" si="479"/>
        <v>0</v>
      </c>
      <c r="GY140" s="47">
        <f t="shared" si="480"/>
        <v>0</v>
      </c>
      <c r="GZ140" s="47">
        <f t="shared" si="481"/>
        <v>0</v>
      </c>
      <c r="HA140" s="47">
        <f t="shared" si="482"/>
        <v>0</v>
      </c>
      <c r="HB140" s="47">
        <f t="shared" si="483"/>
        <v>0</v>
      </c>
      <c r="HC140" s="47">
        <f t="shared" si="484"/>
        <v>0</v>
      </c>
      <c r="HD140" s="47">
        <f t="shared" si="485"/>
        <v>0</v>
      </c>
      <c r="HE140" s="48">
        <f t="shared" si="486"/>
        <v>0</v>
      </c>
      <c r="HF140" s="47">
        <f t="shared" si="487"/>
        <v>0</v>
      </c>
      <c r="HG140" s="47">
        <f t="shared" si="488"/>
        <v>0</v>
      </c>
      <c r="HH140" s="46">
        <f t="shared" si="489"/>
        <v>0</v>
      </c>
      <c r="HI140" s="47">
        <f t="shared" si="490"/>
        <v>0</v>
      </c>
      <c r="HJ140" s="47">
        <f t="shared" si="491"/>
        <v>0</v>
      </c>
      <c r="HK140" s="47">
        <f t="shared" si="492"/>
        <v>0</v>
      </c>
      <c r="HL140" s="47">
        <f t="shared" si="493"/>
        <v>0</v>
      </c>
      <c r="HM140" s="47">
        <f t="shared" si="494"/>
        <v>0</v>
      </c>
      <c r="HN140" s="47">
        <f t="shared" si="495"/>
        <v>0</v>
      </c>
      <c r="HO140" s="47">
        <f t="shared" si="496"/>
        <v>0</v>
      </c>
      <c r="HP140" s="47">
        <f t="shared" si="497"/>
        <v>0</v>
      </c>
      <c r="HQ140" s="47">
        <f t="shared" si="498"/>
        <v>0</v>
      </c>
      <c r="HR140" s="47">
        <f t="shared" si="499"/>
        <v>0</v>
      </c>
      <c r="HS140" s="47">
        <f t="shared" si="500"/>
        <v>0</v>
      </c>
      <c r="HT140" s="47">
        <f t="shared" si="501"/>
        <v>0</v>
      </c>
      <c r="HU140" s="47">
        <f t="shared" si="502"/>
        <v>0</v>
      </c>
      <c r="HV140" s="47">
        <f t="shared" si="503"/>
        <v>0</v>
      </c>
      <c r="HW140" s="47">
        <f t="shared" si="504"/>
        <v>0</v>
      </c>
      <c r="HX140" s="47">
        <f t="shared" si="505"/>
        <v>0</v>
      </c>
      <c r="HY140" s="47">
        <f t="shared" si="506"/>
        <v>0</v>
      </c>
      <c r="HZ140" s="47">
        <f t="shared" si="507"/>
        <v>0</v>
      </c>
      <c r="IA140" s="48">
        <f t="shared" si="508"/>
        <v>0</v>
      </c>
      <c r="IB140" s="47">
        <f t="shared" si="509"/>
        <v>0</v>
      </c>
      <c r="IC140" s="47">
        <f t="shared" si="510"/>
        <v>0</v>
      </c>
      <c r="ID140" s="46">
        <f t="shared" si="511"/>
        <v>0</v>
      </c>
      <c r="IE140" s="47">
        <f t="shared" si="512"/>
        <v>0</v>
      </c>
      <c r="IF140" s="47">
        <f t="shared" si="513"/>
        <v>0</v>
      </c>
      <c r="IG140" s="47">
        <f t="shared" si="514"/>
        <v>0</v>
      </c>
      <c r="IH140" s="47">
        <f t="shared" si="515"/>
        <v>0</v>
      </c>
      <c r="II140" s="47">
        <f t="shared" si="516"/>
        <v>0</v>
      </c>
      <c r="IJ140" s="47">
        <f t="shared" si="517"/>
        <v>0</v>
      </c>
      <c r="IK140" s="47">
        <f t="shared" si="518"/>
        <v>0</v>
      </c>
      <c r="IL140" s="47">
        <f t="shared" si="519"/>
        <v>0</v>
      </c>
      <c r="IM140" s="47">
        <f t="shared" si="520"/>
        <v>0</v>
      </c>
      <c r="IN140" s="47">
        <f t="shared" si="521"/>
        <v>0</v>
      </c>
      <c r="IO140" s="47">
        <f t="shared" si="522"/>
        <v>0</v>
      </c>
      <c r="IP140" s="47">
        <f t="shared" si="523"/>
        <v>0</v>
      </c>
      <c r="IQ140" s="47">
        <f t="shared" si="524"/>
        <v>0</v>
      </c>
      <c r="IR140" s="47">
        <f t="shared" si="525"/>
        <v>0</v>
      </c>
      <c r="IS140" s="47">
        <f t="shared" si="526"/>
        <v>0</v>
      </c>
      <c r="IT140" s="47">
        <f t="shared" si="527"/>
        <v>0</v>
      </c>
      <c r="IU140" s="47">
        <f t="shared" si="528"/>
        <v>0</v>
      </c>
      <c r="IV140" s="47">
        <f t="shared" si="529"/>
        <v>0</v>
      </c>
      <c r="IW140" s="48">
        <f t="shared" si="530"/>
        <v>0</v>
      </c>
      <c r="IX140" s="47">
        <f t="shared" si="531"/>
        <v>0</v>
      </c>
      <c r="IY140" s="47">
        <f t="shared" si="532"/>
        <v>0</v>
      </c>
      <c r="IZ140" s="46">
        <f t="shared" si="533"/>
        <v>0</v>
      </c>
      <c r="JA140" s="47">
        <f t="shared" si="534"/>
        <v>0</v>
      </c>
      <c r="JB140" s="47">
        <f t="shared" si="535"/>
        <v>0</v>
      </c>
      <c r="JC140" s="47">
        <f t="shared" si="536"/>
        <v>0</v>
      </c>
      <c r="JD140" s="47">
        <f t="shared" si="537"/>
        <v>0</v>
      </c>
      <c r="JE140" s="47">
        <f t="shared" si="538"/>
        <v>0</v>
      </c>
      <c r="JF140" s="47">
        <f t="shared" si="539"/>
        <v>0</v>
      </c>
      <c r="JG140" s="47">
        <f t="shared" si="540"/>
        <v>0</v>
      </c>
      <c r="JH140" s="47">
        <f t="shared" si="541"/>
        <v>0</v>
      </c>
      <c r="JI140" s="47">
        <f t="shared" si="542"/>
        <v>0</v>
      </c>
      <c r="JJ140" s="47">
        <f t="shared" si="543"/>
        <v>0</v>
      </c>
      <c r="JK140" s="47">
        <f t="shared" si="544"/>
        <v>0</v>
      </c>
      <c r="JL140" s="47">
        <f t="shared" si="545"/>
        <v>0</v>
      </c>
      <c r="JM140" s="47">
        <f t="shared" si="546"/>
        <v>0</v>
      </c>
      <c r="JN140" s="47">
        <f t="shared" si="547"/>
        <v>0</v>
      </c>
      <c r="JO140" s="47">
        <f t="shared" si="548"/>
        <v>0</v>
      </c>
      <c r="JP140" s="47">
        <f t="shared" si="549"/>
        <v>0</v>
      </c>
      <c r="JQ140" s="47">
        <f t="shared" si="550"/>
        <v>0</v>
      </c>
      <c r="JR140" s="47">
        <f t="shared" si="551"/>
        <v>0</v>
      </c>
      <c r="JS140" s="48">
        <f t="shared" si="552"/>
        <v>0</v>
      </c>
      <c r="JT140" s="46">
        <f t="shared" si="553"/>
        <v>0</v>
      </c>
      <c r="JU140" s="48">
        <f t="shared" si="554"/>
        <v>0</v>
      </c>
    </row>
    <row r="141" spans="1:281" x14ac:dyDescent="0.25">
      <c r="A141" s="152"/>
      <c r="B141" s="386"/>
      <c r="C141" s="377"/>
      <c r="D141" s="378"/>
      <c r="E141" s="378"/>
      <c r="F141" s="378"/>
      <c r="G141" s="379"/>
      <c r="H141" s="397"/>
      <c r="I141" s="397"/>
      <c r="J141" s="97"/>
      <c r="K141" s="122">
        <f t="shared" si="284"/>
        <v>0</v>
      </c>
      <c r="L141" s="313">
        <f t="shared" si="285"/>
        <v>0</v>
      </c>
      <c r="M141" s="46">
        <f t="shared" si="286"/>
        <v>0</v>
      </c>
      <c r="N141" s="90">
        <f t="shared" si="347"/>
        <v>0</v>
      </c>
      <c r="O141" s="90">
        <f t="shared" si="348"/>
        <v>0</v>
      </c>
      <c r="P141" s="90">
        <f t="shared" si="349"/>
        <v>0</v>
      </c>
      <c r="Q141" s="90">
        <f t="shared" si="350"/>
        <v>0</v>
      </c>
      <c r="R141" s="408">
        <f t="shared" si="287"/>
        <v>1</v>
      </c>
      <c r="S141" s="46">
        <f t="shared" si="288"/>
        <v>0</v>
      </c>
      <c r="T141" s="47">
        <f t="shared" si="289"/>
        <v>0</v>
      </c>
      <c r="U141" s="47">
        <f t="shared" si="290"/>
        <v>0</v>
      </c>
      <c r="V141" s="47">
        <f t="shared" si="291"/>
        <v>0</v>
      </c>
      <c r="W141" s="47">
        <f t="shared" si="292"/>
        <v>0</v>
      </c>
      <c r="X141" s="47">
        <f t="shared" si="293"/>
        <v>0</v>
      </c>
      <c r="Y141" s="47">
        <f t="shared" si="294"/>
        <v>0</v>
      </c>
      <c r="Z141" s="47">
        <f t="shared" si="295"/>
        <v>0</v>
      </c>
      <c r="AA141" s="47">
        <f t="shared" si="296"/>
        <v>0</v>
      </c>
      <c r="AB141" s="47">
        <f t="shared" si="297"/>
        <v>0</v>
      </c>
      <c r="AC141" s="47">
        <f t="shared" si="298"/>
        <v>0</v>
      </c>
      <c r="AD141" s="47">
        <f t="shared" si="299"/>
        <v>0</v>
      </c>
      <c r="AE141" s="47">
        <f t="shared" si="300"/>
        <v>0</v>
      </c>
      <c r="AF141" s="47">
        <f t="shared" si="301"/>
        <v>0</v>
      </c>
      <c r="AG141" s="47">
        <f t="shared" si="302"/>
        <v>0</v>
      </c>
      <c r="AH141" s="47">
        <f t="shared" si="303"/>
        <v>0</v>
      </c>
      <c r="AI141" s="47">
        <f t="shared" si="304"/>
        <v>0</v>
      </c>
      <c r="AJ141" s="47">
        <f t="shared" si="305"/>
        <v>0</v>
      </c>
      <c r="AK141" s="47">
        <f t="shared" si="306"/>
        <v>0</v>
      </c>
      <c r="AL141" s="48">
        <f t="shared" si="307"/>
        <v>0</v>
      </c>
      <c r="AM141" s="47">
        <f t="shared" si="351"/>
        <v>0</v>
      </c>
      <c r="AN141" s="47">
        <f t="shared" si="352"/>
        <v>0</v>
      </c>
      <c r="AO141" s="46">
        <f t="shared" si="308"/>
        <v>0</v>
      </c>
      <c r="AP141" s="47">
        <f t="shared" si="309"/>
        <v>0</v>
      </c>
      <c r="AQ141" s="47">
        <f t="shared" si="310"/>
        <v>0</v>
      </c>
      <c r="AR141" s="47">
        <f t="shared" si="311"/>
        <v>0</v>
      </c>
      <c r="AS141" s="47">
        <f t="shared" si="312"/>
        <v>0</v>
      </c>
      <c r="AT141" s="47">
        <f t="shared" si="313"/>
        <v>0</v>
      </c>
      <c r="AU141" s="47">
        <f t="shared" si="314"/>
        <v>0</v>
      </c>
      <c r="AV141" s="47">
        <f t="shared" si="315"/>
        <v>0</v>
      </c>
      <c r="AW141" s="47">
        <f t="shared" si="316"/>
        <v>0</v>
      </c>
      <c r="AX141" s="47">
        <f t="shared" si="317"/>
        <v>0</v>
      </c>
      <c r="AY141" s="47">
        <f t="shared" si="318"/>
        <v>0</v>
      </c>
      <c r="AZ141" s="47">
        <f t="shared" si="319"/>
        <v>0</v>
      </c>
      <c r="BA141" s="47">
        <f t="shared" si="320"/>
        <v>0</v>
      </c>
      <c r="BB141" s="47">
        <f t="shared" si="321"/>
        <v>0</v>
      </c>
      <c r="BC141" s="47">
        <f t="shared" si="322"/>
        <v>0</v>
      </c>
      <c r="BD141" s="47">
        <f t="shared" si="323"/>
        <v>0</v>
      </c>
      <c r="BE141" s="47">
        <f t="shared" si="324"/>
        <v>0</v>
      </c>
      <c r="BF141" s="47">
        <f t="shared" si="325"/>
        <v>0</v>
      </c>
      <c r="BG141" s="48">
        <f t="shared" si="326"/>
        <v>0</v>
      </c>
      <c r="BH141" s="47">
        <f t="shared" si="353"/>
        <v>0</v>
      </c>
      <c r="BI141" s="47">
        <f t="shared" si="354"/>
        <v>0</v>
      </c>
      <c r="BJ141" s="46">
        <f t="shared" si="327"/>
        <v>0</v>
      </c>
      <c r="BK141" s="47">
        <f t="shared" si="328"/>
        <v>0</v>
      </c>
      <c r="BL141" s="47">
        <f t="shared" si="329"/>
        <v>0</v>
      </c>
      <c r="BM141" s="47">
        <f t="shared" si="330"/>
        <v>0</v>
      </c>
      <c r="BN141" s="47">
        <f t="shared" si="331"/>
        <v>0</v>
      </c>
      <c r="BO141" s="47">
        <f t="shared" si="332"/>
        <v>0</v>
      </c>
      <c r="BP141" s="47">
        <f t="shared" si="333"/>
        <v>0</v>
      </c>
      <c r="BQ141" s="47">
        <f t="shared" si="334"/>
        <v>0</v>
      </c>
      <c r="BR141" s="47">
        <f t="shared" si="335"/>
        <v>0</v>
      </c>
      <c r="BS141" s="47">
        <f t="shared" si="336"/>
        <v>0</v>
      </c>
      <c r="BT141" s="47">
        <f t="shared" si="337"/>
        <v>0</v>
      </c>
      <c r="BU141" s="47">
        <f t="shared" si="338"/>
        <v>0</v>
      </c>
      <c r="BV141" s="47">
        <f t="shared" si="339"/>
        <v>0</v>
      </c>
      <c r="BW141" s="47">
        <f t="shared" si="340"/>
        <v>0</v>
      </c>
      <c r="BX141" s="47">
        <f t="shared" si="341"/>
        <v>0</v>
      </c>
      <c r="BY141" s="47">
        <f t="shared" si="342"/>
        <v>0</v>
      </c>
      <c r="BZ141" s="47">
        <f t="shared" si="343"/>
        <v>0</v>
      </c>
      <c r="CA141" s="47">
        <f t="shared" si="344"/>
        <v>0</v>
      </c>
      <c r="CB141" s="47">
        <f t="shared" si="345"/>
        <v>0</v>
      </c>
      <c r="CC141" s="48">
        <f t="shared" si="346"/>
        <v>0</v>
      </c>
      <c r="CD141" s="47">
        <f t="shared" si="355"/>
        <v>0</v>
      </c>
      <c r="CE141" s="47">
        <f t="shared" si="356"/>
        <v>0</v>
      </c>
      <c r="CF141" s="46">
        <f t="shared" si="357"/>
        <v>0</v>
      </c>
      <c r="CG141" s="47">
        <f t="shared" si="358"/>
        <v>0</v>
      </c>
      <c r="CH141" s="47">
        <f t="shared" si="359"/>
        <v>0</v>
      </c>
      <c r="CI141" s="47">
        <f t="shared" si="360"/>
        <v>0</v>
      </c>
      <c r="CJ141" s="47">
        <f t="shared" si="361"/>
        <v>0</v>
      </c>
      <c r="CK141" s="47">
        <f t="shared" si="362"/>
        <v>0</v>
      </c>
      <c r="CL141" s="47">
        <f t="shared" si="363"/>
        <v>0</v>
      </c>
      <c r="CM141" s="47">
        <f t="shared" si="364"/>
        <v>0</v>
      </c>
      <c r="CN141" s="47">
        <f t="shared" si="365"/>
        <v>0</v>
      </c>
      <c r="CO141" s="47">
        <f t="shared" si="366"/>
        <v>0</v>
      </c>
      <c r="CP141" s="47">
        <f t="shared" si="367"/>
        <v>0</v>
      </c>
      <c r="CQ141" s="47">
        <f t="shared" si="368"/>
        <v>0</v>
      </c>
      <c r="CR141" s="47">
        <f t="shared" si="369"/>
        <v>0</v>
      </c>
      <c r="CS141" s="47">
        <f t="shared" si="370"/>
        <v>0</v>
      </c>
      <c r="CT141" s="47">
        <f t="shared" si="371"/>
        <v>0</v>
      </c>
      <c r="CU141" s="47">
        <f t="shared" si="372"/>
        <v>0</v>
      </c>
      <c r="CV141" s="47">
        <f t="shared" si="373"/>
        <v>0</v>
      </c>
      <c r="CW141" s="47">
        <f t="shared" si="374"/>
        <v>0</v>
      </c>
      <c r="CX141" s="47">
        <f t="shared" si="375"/>
        <v>0</v>
      </c>
      <c r="CY141" s="48">
        <f t="shared" si="376"/>
        <v>0</v>
      </c>
      <c r="CZ141" s="47">
        <f t="shared" si="377"/>
        <v>0</v>
      </c>
      <c r="DA141" s="47">
        <f t="shared" si="378"/>
        <v>0</v>
      </c>
      <c r="DB141" s="46">
        <f t="shared" si="379"/>
        <v>0</v>
      </c>
      <c r="DC141" s="47">
        <f t="shared" si="380"/>
        <v>0</v>
      </c>
      <c r="DD141" s="47">
        <f t="shared" si="381"/>
        <v>0</v>
      </c>
      <c r="DE141" s="47">
        <f t="shared" si="382"/>
        <v>0</v>
      </c>
      <c r="DF141" s="47">
        <f t="shared" si="383"/>
        <v>0</v>
      </c>
      <c r="DG141" s="47">
        <f t="shared" si="384"/>
        <v>0</v>
      </c>
      <c r="DH141" s="47">
        <f t="shared" si="385"/>
        <v>0</v>
      </c>
      <c r="DI141" s="47">
        <f t="shared" si="386"/>
        <v>0</v>
      </c>
      <c r="DJ141" s="47">
        <f t="shared" si="387"/>
        <v>0</v>
      </c>
      <c r="DK141" s="47">
        <f t="shared" si="388"/>
        <v>0</v>
      </c>
      <c r="DL141" s="47">
        <f t="shared" si="389"/>
        <v>0</v>
      </c>
      <c r="DM141" s="47">
        <f t="shared" si="390"/>
        <v>0</v>
      </c>
      <c r="DN141" s="47">
        <f t="shared" si="391"/>
        <v>0</v>
      </c>
      <c r="DO141" s="47">
        <f t="shared" si="392"/>
        <v>0</v>
      </c>
      <c r="DP141" s="47">
        <f t="shared" si="393"/>
        <v>0</v>
      </c>
      <c r="DQ141" s="47">
        <f t="shared" si="394"/>
        <v>0</v>
      </c>
      <c r="DR141" s="47">
        <f t="shared" si="395"/>
        <v>0</v>
      </c>
      <c r="DS141" s="47">
        <f t="shared" si="396"/>
        <v>0</v>
      </c>
      <c r="DT141" s="47">
        <f t="shared" si="397"/>
        <v>0</v>
      </c>
      <c r="DU141" s="48">
        <f t="shared" si="398"/>
        <v>0</v>
      </c>
      <c r="DV141" s="47">
        <f t="shared" si="399"/>
        <v>0</v>
      </c>
      <c r="DW141" s="47">
        <f t="shared" si="400"/>
        <v>0</v>
      </c>
      <c r="DX141" s="46">
        <f t="shared" si="401"/>
        <v>0</v>
      </c>
      <c r="DY141" s="47">
        <f t="shared" si="402"/>
        <v>0</v>
      </c>
      <c r="DZ141" s="47">
        <f t="shared" si="403"/>
        <v>0</v>
      </c>
      <c r="EA141" s="47">
        <f t="shared" si="404"/>
        <v>0</v>
      </c>
      <c r="EB141" s="47">
        <f t="shared" si="405"/>
        <v>0</v>
      </c>
      <c r="EC141" s="47">
        <f t="shared" si="406"/>
        <v>0</v>
      </c>
      <c r="ED141" s="47">
        <f t="shared" si="407"/>
        <v>0</v>
      </c>
      <c r="EE141" s="47">
        <f t="shared" si="408"/>
        <v>0</v>
      </c>
      <c r="EF141" s="47">
        <f t="shared" si="409"/>
        <v>0</v>
      </c>
      <c r="EG141" s="47">
        <f t="shared" si="410"/>
        <v>0</v>
      </c>
      <c r="EH141" s="47">
        <f t="shared" si="411"/>
        <v>0</v>
      </c>
      <c r="EI141" s="47">
        <f t="shared" si="412"/>
        <v>0</v>
      </c>
      <c r="EJ141" s="47">
        <f t="shared" si="413"/>
        <v>0</v>
      </c>
      <c r="EK141" s="47">
        <f t="shared" si="414"/>
        <v>0</v>
      </c>
      <c r="EL141" s="47">
        <f t="shared" si="415"/>
        <v>0</v>
      </c>
      <c r="EM141" s="47">
        <f t="shared" si="416"/>
        <v>0</v>
      </c>
      <c r="EN141" s="47">
        <f t="shared" si="417"/>
        <v>0</v>
      </c>
      <c r="EO141" s="47">
        <f t="shared" si="418"/>
        <v>0</v>
      </c>
      <c r="EP141" s="47">
        <f t="shared" si="419"/>
        <v>0</v>
      </c>
      <c r="EQ141" s="48">
        <f t="shared" si="420"/>
        <v>0</v>
      </c>
      <c r="ER141" s="47">
        <f t="shared" si="421"/>
        <v>0</v>
      </c>
      <c r="ES141" s="47">
        <f t="shared" si="422"/>
        <v>0</v>
      </c>
      <c r="ET141" s="46">
        <f t="shared" si="423"/>
        <v>0</v>
      </c>
      <c r="EU141" s="47">
        <f t="shared" si="424"/>
        <v>0</v>
      </c>
      <c r="EV141" s="47">
        <f t="shared" si="425"/>
        <v>0</v>
      </c>
      <c r="EW141" s="47">
        <f t="shared" si="426"/>
        <v>0</v>
      </c>
      <c r="EX141" s="47">
        <f t="shared" si="427"/>
        <v>0</v>
      </c>
      <c r="EY141" s="47">
        <f t="shared" si="428"/>
        <v>0</v>
      </c>
      <c r="EZ141" s="47">
        <f t="shared" si="429"/>
        <v>0</v>
      </c>
      <c r="FA141" s="47">
        <f t="shared" si="430"/>
        <v>0</v>
      </c>
      <c r="FB141" s="47">
        <f t="shared" si="431"/>
        <v>0</v>
      </c>
      <c r="FC141" s="47">
        <f t="shared" si="432"/>
        <v>0</v>
      </c>
      <c r="FD141" s="47">
        <f t="shared" si="433"/>
        <v>0</v>
      </c>
      <c r="FE141" s="47">
        <f t="shared" si="434"/>
        <v>0</v>
      </c>
      <c r="FF141" s="47">
        <f t="shared" si="435"/>
        <v>0</v>
      </c>
      <c r="FG141" s="47">
        <f t="shared" si="436"/>
        <v>0</v>
      </c>
      <c r="FH141" s="47">
        <f t="shared" si="437"/>
        <v>0</v>
      </c>
      <c r="FI141" s="47">
        <f t="shared" si="438"/>
        <v>0</v>
      </c>
      <c r="FJ141" s="47">
        <f t="shared" si="439"/>
        <v>0</v>
      </c>
      <c r="FK141" s="47">
        <f t="shared" si="440"/>
        <v>0</v>
      </c>
      <c r="FL141" s="47">
        <f t="shared" si="441"/>
        <v>0</v>
      </c>
      <c r="FM141" s="48">
        <f t="shared" si="442"/>
        <v>0</v>
      </c>
      <c r="FN141" s="47">
        <f t="shared" si="443"/>
        <v>0</v>
      </c>
      <c r="FO141" s="47">
        <f t="shared" si="444"/>
        <v>0</v>
      </c>
      <c r="FP141" s="46">
        <f t="shared" si="445"/>
        <v>0</v>
      </c>
      <c r="FQ141" s="47">
        <f t="shared" si="446"/>
        <v>0</v>
      </c>
      <c r="FR141" s="47">
        <f t="shared" si="447"/>
        <v>0</v>
      </c>
      <c r="FS141" s="47">
        <f t="shared" si="448"/>
        <v>0</v>
      </c>
      <c r="FT141" s="47">
        <f t="shared" si="449"/>
        <v>0</v>
      </c>
      <c r="FU141" s="47">
        <f t="shared" si="450"/>
        <v>0</v>
      </c>
      <c r="FV141" s="47">
        <f t="shared" si="451"/>
        <v>0</v>
      </c>
      <c r="FW141" s="47">
        <f t="shared" si="452"/>
        <v>0</v>
      </c>
      <c r="FX141" s="47">
        <f t="shared" si="453"/>
        <v>0</v>
      </c>
      <c r="FY141" s="47">
        <f t="shared" si="454"/>
        <v>0</v>
      </c>
      <c r="FZ141" s="47">
        <f t="shared" si="455"/>
        <v>0</v>
      </c>
      <c r="GA141" s="47">
        <f t="shared" si="456"/>
        <v>0</v>
      </c>
      <c r="GB141" s="47">
        <f t="shared" si="457"/>
        <v>0</v>
      </c>
      <c r="GC141" s="47">
        <f t="shared" si="458"/>
        <v>0</v>
      </c>
      <c r="GD141" s="47">
        <f t="shared" si="459"/>
        <v>0</v>
      </c>
      <c r="GE141" s="47">
        <f t="shared" si="460"/>
        <v>0</v>
      </c>
      <c r="GF141" s="47">
        <f t="shared" si="461"/>
        <v>0</v>
      </c>
      <c r="GG141" s="47">
        <f t="shared" si="462"/>
        <v>0</v>
      </c>
      <c r="GH141" s="47">
        <f t="shared" si="463"/>
        <v>0</v>
      </c>
      <c r="GI141" s="48">
        <f t="shared" si="464"/>
        <v>0</v>
      </c>
      <c r="GJ141" s="47">
        <f t="shared" si="465"/>
        <v>0</v>
      </c>
      <c r="GK141" s="47">
        <f t="shared" si="466"/>
        <v>0</v>
      </c>
      <c r="GL141" s="46">
        <f t="shared" si="467"/>
        <v>0</v>
      </c>
      <c r="GM141" s="47">
        <f t="shared" si="468"/>
        <v>0</v>
      </c>
      <c r="GN141" s="47">
        <f t="shared" si="469"/>
        <v>0</v>
      </c>
      <c r="GO141" s="47">
        <f t="shared" si="470"/>
        <v>0</v>
      </c>
      <c r="GP141" s="47">
        <f t="shared" si="471"/>
        <v>0</v>
      </c>
      <c r="GQ141" s="47">
        <f t="shared" si="472"/>
        <v>0</v>
      </c>
      <c r="GR141" s="47">
        <f t="shared" si="473"/>
        <v>0</v>
      </c>
      <c r="GS141" s="47">
        <f t="shared" si="474"/>
        <v>0</v>
      </c>
      <c r="GT141" s="47">
        <f t="shared" si="475"/>
        <v>0</v>
      </c>
      <c r="GU141" s="47">
        <f t="shared" si="476"/>
        <v>0</v>
      </c>
      <c r="GV141" s="47">
        <f t="shared" si="477"/>
        <v>0</v>
      </c>
      <c r="GW141" s="47">
        <f t="shared" si="478"/>
        <v>0</v>
      </c>
      <c r="GX141" s="47">
        <f t="shared" si="479"/>
        <v>0</v>
      </c>
      <c r="GY141" s="47">
        <f t="shared" si="480"/>
        <v>0</v>
      </c>
      <c r="GZ141" s="47">
        <f t="shared" si="481"/>
        <v>0</v>
      </c>
      <c r="HA141" s="47">
        <f t="shared" si="482"/>
        <v>0</v>
      </c>
      <c r="HB141" s="47">
        <f t="shared" si="483"/>
        <v>0</v>
      </c>
      <c r="HC141" s="47">
        <f t="shared" si="484"/>
        <v>0</v>
      </c>
      <c r="HD141" s="47">
        <f t="shared" si="485"/>
        <v>0</v>
      </c>
      <c r="HE141" s="48">
        <f t="shared" si="486"/>
        <v>0</v>
      </c>
      <c r="HF141" s="47">
        <f t="shared" si="487"/>
        <v>0</v>
      </c>
      <c r="HG141" s="47">
        <f t="shared" si="488"/>
        <v>0</v>
      </c>
      <c r="HH141" s="46">
        <f t="shared" si="489"/>
        <v>0</v>
      </c>
      <c r="HI141" s="47">
        <f t="shared" si="490"/>
        <v>0</v>
      </c>
      <c r="HJ141" s="47">
        <f t="shared" si="491"/>
        <v>0</v>
      </c>
      <c r="HK141" s="47">
        <f t="shared" si="492"/>
        <v>0</v>
      </c>
      <c r="HL141" s="47">
        <f t="shared" si="493"/>
        <v>0</v>
      </c>
      <c r="HM141" s="47">
        <f t="shared" si="494"/>
        <v>0</v>
      </c>
      <c r="HN141" s="47">
        <f t="shared" si="495"/>
        <v>0</v>
      </c>
      <c r="HO141" s="47">
        <f t="shared" si="496"/>
        <v>0</v>
      </c>
      <c r="HP141" s="47">
        <f t="shared" si="497"/>
        <v>0</v>
      </c>
      <c r="HQ141" s="47">
        <f t="shared" si="498"/>
        <v>0</v>
      </c>
      <c r="HR141" s="47">
        <f t="shared" si="499"/>
        <v>0</v>
      </c>
      <c r="HS141" s="47">
        <f t="shared" si="500"/>
        <v>0</v>
      </c>
      <c r="HT141" s="47">
        <f t="shared" si="501"/>
        <v>0</v>
      </c>
      <c r="HU141" s="47">
        <f t="shared" si="502"/>
        <v>0</v>
      </c>
      <c r="HV141" s="47">
        <f t="shared" si="503"/>
        <v>0</v>
      </c>
      <c r="HW141" s="47">
        <f t="shared" si="504"/>
        <v>0</v>
      </c>
      <c r="HX141" s="47">
        <f t="shared" si="505"/>
        <v>0</v>
      </c>
      <c r="HY141" s="47">
        <f t="shared" si="506"/>
        <v>0</v>
      </c>
      <c r="HZ141" s="47">
        <f t="shared" si="507"/>
        <v>0</v>
      </c>
      <c r="IA141" s="48">
        <f t="shared" si="508"/>
        <v>0</v>
      </c>
      <c r="IB141" s="47">
        <f t="shared" si="509"/>
        <v>0</v>
      </c>
      <c r="IC141" s="47">
        <f t="shared" si="510"/>
        <v>0</v>
      </c>
      <c r="ID141" s="46">
        <f t="shared" si="511"/>
        <v>0</v>
      </c>
      <c r="IE141" s="47">
        <f t="shared" si="512"/>
        <v>0</v>
      </c>
      <c r="IF141" s="47">
        <f t="shared" si="513"/>
        <v>0</v>
      </c>
      <c r="IG141" s="47">
        <f t="shared" si="514"/>
        <v>0</v>
      </c>
      <c r="IH141" s="47">
        <f t="shared" si="515"/>
        <v>0</v>
      </c>
      <c r="II141" s="47">
        <f t="shared" si="516"/>
        <v>0</v>
      </c>
      <c r="IJ141" s="47">
        <f t="shared" si="517"/>
        <v>0</v>
      </c>
      <c r="IK141" s="47">
        <f t="shared" si="518"/>
        <v>0</v>
      </c>
      <c r="IL141" s="47">
        <f t="shared" si="519"/>
        <v>0</v>
      </c>
      <c r="IM141" s="47">
        <f t="shared" si="520"/>
        <v>0</v>
      </c>
      <c r="IN141" s="47">
        <f t="shared" si="521"/>
        <v>0</v>
      </c>
      <c r="IO141" s="47">
        <f t="shared" si="522"/>
        <v>0</v>
      </c>
      <c r="IP141" s="47">
        <f t="shared" si="523"/>
        <v>0</v>
      </c>
      <c r="IQ141" s="47">
        <f t="shared" si="524"/>
        <v>0</v>
      </c>
      <c r="IR141" s="47">
        <f t="shared" si="525"/>
        <v>0</v>
      </c>
      <c r="IS141" s="47">
        <f t="shared" si="526"/>
        <v>0</v>
      </c>
      <c r="IT141" s="47">
        <f t="shared" si="527"/>
        <v>0</v>
      </c>
      <c r="IU141" s="47">
        <f t="shared" si="528"/>
        <v>0</v>
      </c>
      <c r="IV141" s="47">
        <f t="shared" si="529"/>
        <v>0</v>
      </c>
      <c r="IW141" s="48">
        <f t="shared" si="530"/>
        <v>0</v>
      </c>
      <c r="IX141" s="47">
        <f t="shared" si="531"/>
        <v>0</v>
      </c>
      <c r="IY141" s="47">
        <f t="shared" si="532"/>
        <v>0</v>
      </c>
      <c r="IZ141" s="46">
        <f t="shared" si="533"/>
        <v>0</v>
      </c>
      <c r="JA141" s="47">
        <f t="shared" si="534"/>
        <v>0</v>
      </c>
      <c r="JB141" s="47">
        <f t="shared" si="535"/>
        <v>0</v>
      </c>
      <c r="JC141" s="47">
        <f t="shared" si="536"/>
        <v>0</v>
      </c>
      <c r="JD141" s="47">
        <f t="shared" si="537"/>
        <v>0</v>
      </c>
      <c r="JE141" s="47">
        <f t="shared" si="538"/>
        <v>0</v>
      </c>
      <c r="JF141" s="47">
        <f t="shared" si="539"/>
        <v>0</v>
      </c>
      <c r="JG141" s="47">
        <f t="shared" si="540"/>
        <v>0</v>
      </c>
      <c r="JH141" s="47">
        <f t="shared" si="541"/>
        <v>0</v>
      </c>
      <c r="JI141" s="47">
        <f t="shared" si="542"/>
        <v>0</v>
      </c>
      <c r="JJ141" s="47">
        <f t="shared" si="543"/>
        <v>0</v>
      </c>
      <c r="JK141" s="47">
        <f t="shared" si="544"/>
        <v>0</v>
      </c>
      <c r="JL141" s="47">
        <f t="shared" si="545"/>
        <v>0</v>
      </c>
      <c r="JM141" s="47">
        <f t="shared" si="546"/>
        <v>0</v>
      </c>
      <c r="JN141" s="47">
        <f t="shared" si="547"/>
        <v>0</v>
      </c>
      <c r="JO141" s="47">
        <f t="shared" si="548"/>
        <v>0</v>
      </c>
      <c r="JP141" s="47">
        <f t="shared" si="549"/>
        <v>0</v>
      </c>
      <c r="JQ141" s="47">
        <f t="shared" si="550"/>
        <v>0</v>
      </c>
      <c r="JR141" s="47">
        <f t="shared" si="551"/>
        <v>0</v>
      </c>
      <c r="JS141" s="48">
        <f t="shared" si="552"/>
        <v>0</v>
      </c>
      <c r="JT141" s="46">
        <f t="shared" si="553"/>
        <v>0</v>
      </c>
      <c r="JU141" s="48">
        <f t="shared" si="554"/>
        <v>0</v>
      </c>
    </row>
    <row r="142" spans="1:281" x14ac:dyDescent="0.25">
      <c r="A142" s="152"/>
      <c r="B142" s="386"/>
      <c r="C142" s="377"/>
      <c r="D142" s="378"/>
      <c r="E142" s="378"/>
      <c r="F142" s="378"/>
      <c r="G142" s="379"/>
      <c r="H142" s="397"/>
      <c r="I142" s="397"/>
      <c r="J142" s="97"/>
      <c r="K142" s="122">
        <f t="shared" si="284"/>
        <v>0</v>
      </c>
      <c r="L142" s="313">
        <f t="shared" si="285"/>
        <v>0</v>
      </c>
      <c r="M142" s="46">
        <f t="shared" si="286"/>
        <v>0</v>
      </c>
      <c r="N142" s="90">
        <f t="shared" si="347"/>
        <v>0</v>
      </c>
      <c r="O142" s="90">
        <f t="shared" si="348"/>
        <v>0</v>
      </c>
      <c r="P142" s="90">
        <f t="shared" si="349"/>
        <v>0</v>
      </c>
      <c r="Q142" s="90">
        <f t="shared" si="350"/>
        <v>0</v>
      </c>
      <c r="R142" s="408">
        <f t="shared" si="287"/>
        <v>1</v>
      </c>
      <c r="S142" s="46">
        <f t="shared" si="288"/>
        <v>0</v>
      </c>
      <c r="T142" s="47">
        <f t="shared" si="289"/>
        <v>0</v>
      </c>
      <c r="U142" s="47">
        <f t="shared" si="290"/>
        <v>0</v>
      </c>
      <c r="V142" s="47">
        <f t="shared" si="291"/>
        <v>0</v>
      </c>
      <c r="W142" s="47">
        <f t="shared" si="292"/>
        <v>0</v>
      </c>
      <c r="X142" s="47">
        <f t="shared" si="293"/>
        <v>0</v>
      </c>
      <c r="Y142" s="47">
        <f t="shared" si="294"/>
        <v>0</v>
      </c>
      <c r="Z142" s="47">
        <f t="shared" si="295"/>
        <v>0</v>
      </c>
      <c r="AA142" s="47">
        <f t="shared" si="296"/>
        <v>0</v>
      </c>
      <c r="AB142" s="47">
        <f t="shared" si="297"/>
        <v>0</v>
      </c>
      <c r="AC142" s="47">
        <f t="shared" si="298"/>
        <v>0</v>
      </c>
      <c r="AD142" s="47">
        <f t="shared" si="299"/>
        <v>0</v>
      </c>
      <c r="AE142" s="47">
        <f t="shared" si="300"/>
        <v>0</v>
      </c>
      <c r="AF142" s="47">
        <f t="shared" si="301"/>
        <v>0</v>
      </c>
      <c r="AG142" s="47">
        <f t="shared" si="302"/>
        <v>0</v>
      </c>
      <c r="AH142" s="47">
        <f t="shared" si="303"/>
        <v>0</v>
      </c>
      <c r="AI142" s="47">
        <f t="shared" si="304"/>
        <v>0</v>
      </c>
      <c r="AJ142" s="47">
        <f t="shared" si="305"/>
        <v>0</v>
      </c>
      <c r="AK142" s="47">
        <f t="shared" si="306"/>
        <v>0</v>
      </c>
      <c r="AL142" s="48">
        <f t="shared" si="307"/>
        <v>0</v>
      </c>
      <c r="AM142" s="47">
        <f t="shared" si="351"/>
        <v>0</v>
      </c>
      <c r="AN142" s="47">
        <f t="shared" si="352"/>
        <v>0</v>
      </c>
      <c r="AO142" s="46">
        <f t="shared" si="308"/>
        <v>0</v>
      </c>
      <c r="AP142" s="47">
        <f t="shared" si="309"/>
        <v>0</v>
      </c>
      <c r="AQ142" s="47">
        <f t="shared" si="310"/>
        <v>0</v>
      </c>
      <c r="AR142" s="47">
        <f t="shared" si="311"/>
        <v>0</v>
      </c>
      <c r="AS142" s="47">
        <f t="shared" si="312"/>
        <v>0</v>
      </c>
      <c r="AT142" s="47">
        <f t="shared" si="313"/>
        <v>0</v>
      </c>
      <c r="AU142" s="47">
        <f t="shared" si="314"/>
        <v>0</v>
      </c>
      <c r="AV142" s="47">
        <f t="shared" si="315"/>
        <v>0</v>
      </c>
      <c r="AW142" s="47">
        <f t="shared" si="316"/>
        <v>0</v>
      </c>
      <c r="AX142" s="47">
        <f t="shared" si="317"/>
        <v>0</v>
      </c>
      <c r="AY142" s="47">
        <f t="shared" si="318"/>
        <v>0</v>
      </c>
      <c r="AZ142" s="47">
        <f t="shared" si="319"/>
        <v>0</v>
      </c>
      <c r="BA142" s="47">
        <f t="shared" si="320"/>
        <v>0</v>
      </c>
      <c r="BB142" s="47">
        <f t="shared" si="321"/>
        <v>0</v>
      </c>
      <c r="BC142" s="47">
        <f t="shared" si="322"/>
        <v>0</v>
      </c>
      <c r="BD142" s="47">
        <f t="shared" si="323"/>
        <v>0</v>
      </c>
      <c r="BE142" s="47">
        <f t="shared" si="324"/>
        <v>0</v>
      </c>
      <c r="BF142" s="47">
        <f t="shared" si="325"/>
        <v>0</v>
      </c>
      <c r="BG142" s="48">
        <f t="shared" si="326"/>
        <v>0</v>
      </c>
      <c r="BH142" s="47">
        <f t="shared" si="353"/>
        <v>0</v>
      </c>
      <c r="BI142" s="47">
        <f t="shared" si="354"/>
        <v>0</v>
      </c>
      <c r="BJ142" s="46">
        <f t="shared" si="327"/>
        <v>0</v>
      </c>
      <c r="BK142" s="47">
        <f t="shared" si="328"/>
        <v>0</v>
      </c>
      <c r="BL142" s="47">
        <f t="shared" si="329"/>
        <v>0</v>
      </c>
      <c r="BM142" s="47">
        <f t="shared" si="330"/>
        <v>0</v>
      </c>
      <c r="BN142" s="47">
        <f t="shared" si="331"/>
        <v>0</v>
      </c>
      <c r="BO142" s="47">
        <f t="shared" si="332"/>
        <v>0</v>
      </c>
      <c r="BP142" s="47">
        <f t="shared" si="333"/>
        <v>0</v>
      </c>
      <c r="BQ142" s="47">
        <f t="shared" si="334"/>
        <v>0</v>
      </c>
      <c r="BR142" s="47">
        <f t="shared" si="335"/>
        <v>0</v>
      </c>
      <c r="BS142" s="47">
        <f t="shared" si="336"/>
        <v>0</v>
      </c>
      <c r="BT142" s="47">
        <f t="shared" si="337"/>
        <v>0</v>
      </c>
      <c r="BU142" s="47">
        <f t="shared" si="338"/>
        <v>0</v>
      </c>
      <c r="BV142" s="47">
        <f t="shared" si="339"/>
        <v>0</v>
      </c>
      <c r="BW142" s="47">
        <f t="shared" si="340"/>
        <v>0</v>
      </c>
      <c r="BX142" s="47">
        <f t="shared" si="341"/>
        <v>0</v>
      </c>
      <c r="BY142" s="47">
        <f t="shared" si="342"/>
        <v>0</v>
      </c>
      <c r="BZ142" s="47">
        <f t="shared" si="343"/>
        <v>0</v>
      </c>
      <c r="CA142" s="47">
        <f t="shared" si="344"/>
        <v>0</v>
      </c>
      <c r="CB142" s="47">
        <f t="shared" si="345"/>
        <v>0</v>
      </c>
      <c r="CC142" s="48">
        <f t="shared" si="346"/>
        <v>0</v>
      </c>
      <c r="CD142" s="47">
        <f t="shared" si="355"/>
        <v>0</v>
      </c>
      <c r="CE142" s="47">
        <f t="shared" si="356"/>
        <v>0</v>
      </c>
      <c r="CF142" s="46">
        <f t="shared" si="357"/>
        <v>0</v>
      </c>
      <c r="CG142" s="47">
        <f t="shared" si="358"/>
        <v>0</v>
      </c>
      <c r="CH142" s="47">
        <f t="shared" si="359"/>
        <v>0</v>
      </c>
      <c r="CI142" s="47">
        <f t="shared" si="360"/>
        <v>0</v>
      </c>
      <c r="CJ142" s="47">
        <f t="shared" si="361"/>
        <v>0</v>
      </c>
      <c r="CK142" s="47">
        <f t="shared" si="362"/>
        <v>0</v>
      </c>
      <c r="CL142" s="47">
        <f t="shared" si="363"/>
        <v>0</v>
      </c>
      <c r="CM142" s="47">
        <f t="shared" si="364"/>
        <v>0</v>
      </c>
      <c r="CN142" s="47">
        <f t="shared" si="365"/>
        <v>0</v>
      </c>
      <c r="CO142" s="47">
        <f t="shared" si="366"/>
        <v>0</v>
      </c>
      <c r="CP142" s="47">
        <f t="shared" si="367"/>
        <v>0</v>
      </c>
      <c r="CQ142" s="47">
        <f t="shared" si="368"/>
        <v>0</v>
      </c>
      <c r="CR142" s="47">
        <f t="shared" si="369"/>
        <v>0</v>
      </c>
      <c r="CS142" s="47">
        <f t="shared" si="370"/>
        <v>0</v>
      </c>
      <c r="CT142" s="47">
        <f t="shared" si="371"/>
        <v>0</v>
      </c>
      <c r="CU142" s="47">
        <f t="shared" si="372"/>
        <v>0</v>
      </c>
      <c r="CV142" s="47">
        <f t="shared" si="373"/>
        <v>0</v>
      </c>
      <c r="CW142" s="47">
        <f t="shared" si="374"/>
        <v>0</v>
      </c>
      <c r="CX142" s="47">
        <f t="shared" si="375"/>
        <v>0</v>
      </c>
      <c r="CY142" s="48">
        <f t="shared" si="376"/>
        <v>0</v>
      </c>
      <c r="CZ142" s="47">
        <f t="shared" si="377"/>
        <v>0</v>
      </c>
      <c r="DA142" s="47">
        <f t="shared" si="378"/>
        <v>0</v>
      </c>
      <c r="DB142" s="46">
        <f t="shared" si="379"/>
        <v>0</v>
      </c>
      <c r="DC142" s="47">
        <f t="shared" si="380"/>
        <v>0</v>
      </c>
      <c r="DD142" s="47">
        <f t="shared" si="381"/>
        <v>0</v>
      </c>
      <c r="DE142" s="47">
        <f t="shared" si="382"/>
        <v>0</v>
      </c>
      <c r="DF142" s="47">
        <f t="shared" si="383"/>
        <v>0</v>
      </c>
      <c r="DG142" s="47">
        <f t="shared" si="384"/>
        <v>0</v>
      </c>
      <c r="DH142" s="47">
        <f t="shared" si="385"/>
        <v>0</v>
      </c>
      <c r="DI142" s="47">
        <f t="shared" si="386"/>
        <v>0</v>
      </c>
      <c r="DJ142" s="47">
        <f t="shared" si="387"/>
        <v>0</v>
      </c>
      <c r="DK142" s="47">
        <f t="shared" si="388"/>
        <v>0</v>
      </c>
      <c r="DL142" s="47">
        <f t="shared" si="389"/>
        <v>0</v>
      </c>
      <c r="DM142" s="47">
        <f t="shared" si="390"/>
        <v>0</v>
      </c>
      <c r="DN142" s="47">
        <f t="shared" si="391"/>
        <v>0</v>
      </c>
      <c r="DO142" s="47">
        <f t="shared" si="392"/>
        <v>0</v>
      </c>
      <c r="DP142" s="47">
        <f t="shared" si="393"/>
        <v>0</v>
      </c>
      <c r="DQ142" s="47">
        <f t="shared" si="394"/>
        <v>0</v>
      </c>
      <c r="DR142" s="47">
        <f t="shared" si="395"/>
        <v>0</v>
      </c>
      <c r="DS142" s="47">
        <f t="shared" si="396"/>
        <v>0</v>
      </c>
      <c r="DT142" s="47">
        <f t="shared" si="397"/>
        <v>0</v>
      </c>
      <c r="DU142" s="48">
        <f t="shared" si="398"/>
        <v>0</v>
      </c>
      <c r="DV142" s="47">
        <f t="shared" si="399"/>
        <v>0</v>
      </c>
      <c r="DW142" s="47">
        <f t="shared" si="400"/>
        <v>0</v>
      </c>
      <c r="DX142" s="46">
        <f t="shared" si="401"/>
        <v>0</v>
      </c>
      <c r="DY142" s="47">
        <f t="shared" si="402"/>
        <v>0</v>
      </c>
      <c r="DZ142" s="47">
        <f t="shared" si="403"/>
        <v>0</v>
      </c>
      <c r="EA142" s="47">
        <f t="shared" si="404"/>
        <v>0</v>
      </c>
      <c r="EB142" s="47">
        <f t="shared" si="405"/>
        <v>0</v>
      </c>
      <c r="EC142" s="47">
        <f t="shared" si="406"/>
        <v>0</v>
      </c>
      <c r="ED142" s="47">
        <f t="shared" si="407"/>
        <v>0</v>
      </c>
      <c r="EE142" s="47">
        <f t="shared" si="408"/>
        <v>0</v>
      </c>
      <c r="EF142" s="47">
        <f t="shared" si="409"/>
        <v>0</v>
      </c>
      <c r="EG142" s="47">
        <f t="shared" si="410"/>
        <v>0</v>
      </c>
      <c r="EH142" s="47">
        <f t="shared" si="411"/>
        <v>0</v>
      </c>
      <c r="EI142" s="47">
        <f t="shared" si="412"/>
        <v>0</v>
      </c>
      <c r="EJ142" s="47">
        <f t="shared" si="413"/>
        <v>0</v>
      </c>
      <c r="EK142" s="47">
        <f t="shared" si="414"/>
        <v>0</v>
      </c>
      <c r="EL142" s="47">
        <f t="shared" si="415"/>
        <v>0</v>
      </c>
      <c r="EM142" s="47">
        <f t="shared" si="416"/>
        <v>0</v>
      </c>
      <c r="EN142" s="47">
        <f t="shared" si="417"/>
        <v>0</v>
      </c>
      <c r="EO142" s="47">
        <f t="shared" si="418"/>
        <v>0</v>
      </c>
      <c r="EP142" s="47">
        <f t="shared" si="419"/>
        <v>0</v>
      </c>
      <c r="EQ142" s="48">
        <f t="shared" si="420"/>
        <v>0</v>
      </c>
      <c r="ER142" s="47">
        <f t="shared" si="421"/>
        <v>0</v>
      </c>
      <c r="ES142" s="47">
        <f t="shared" si="422"/>
        <v>0</v>
      </c>
      <c r="ET142" s="46">
        <f t="shared" si="423"/>
        <v>0</v>
      </c>
      <c r="EU142" s="47">
        <f t="shared" si="424"/>
        <v>0</v>
      </c>
      <c r="EV142" s="47">
        <f t="shared" si="425"/>
        <v>0</v>
      </c>
      <c r="EW142" s="47">
        <f t="shared" si="426"/>
        <v>0</v>
      </c>
      <c r="EX142" s="47">
        <f t="shared" si="427"/>
        <v>0</v>
      </c>
      <c r="EY142" s="47">
        <f t="shared" si="428"/>
        <v>0</v>
      </c>
      <c r="EZ142" s="47">
        <f t="shared" si="429"/>
        <v>0</v>
      </c>
      <c r="FA142" s="47">
        <f t="shared" si="430"/>
        <v>0</v>
      </c>
      <c r="FB142" s="47">
        <f t="shared" si="431"/>
        <v>0</v>
      </c>
      <c r="FC142" s="47">
        <f t="shared" si="432"/>
        <v>0</v>
      </c>
      <c r="FD142" s="47">
        <f t="shared" si="433"/>
        <v>0</v>
      </c>
      <c r="FE142" s="47">
        <f t="shared" si="434"/>
        <v>0</v>
      </c>
      <c r="FF142" s="47">
        <f t="shared" si="435"/>
        <v>0</v>
      </c>
      <c r="FG142" s="47">
        <f t="shared" si="436"/>
        <v>0</v>
      </c>
      <c r="FH142" s="47">
        <f t="shared" si="437"/>
        <v>0</v>
      </c>
      <c r="FI142" s="47">
        <f t="shared" si="438"/>
        <v>0</v>
      </c>
      <c r="FJ142" s="47">
        <f t="shared" si="439"/>
        <v>0</v>
      </c>
      <c r="FK142" s="47">
        <f t="shared" si="440"/>
        <v>0</v>
      </c>
      <c r="FL142" s="47">
        <f t="shared" si="441"/>
        <v>0</v>
      </c>
      <c r="FM142" s="48">
        <f t="shared" si="442"/>
        <v>0</v>
      </c>
      <c r="FN142" s="47">
        <f t="shared" si="443"/>
        <v>0</v>
      </c>
      <c r="FO142" s="47">
        <f t="shared" si="444"/>
        <v>0</v>
      </c>
      <c r="FP142" s="46">
        <f t="shared" si="445"/>
        <v>0</v>
      </c>
      <c r="FQ142" s="47">
        <f t="shared" si="446"/>
        <v>0</v>
      </c>
      <c r="FR142" s="47">
        <f t="shared" si="447"/>
        <v>0</v>
      </c>
      <c r="FS142" s="47">
        <f t="shared" si="448"/>
        <v>0</v>
      </c>
      <c r="FT142" s="47">
        <f t="shared" si="449"/>
        <v>0</v>
      </c>
      <c r="FU142" s="47">
        <f t="shared" si="450"/>
        <v>0</v>
      </c>
      <c r="FV142" s="47">
        <f t="shared" si="451"/>
        <v>0</v>
      </c>
      <c r="FW142" s="47">
        <f t="shared" si="452"/>
        <v>0</v>
      </c>
      <c r="FX142" s="47">
        <f t="shared" si="453"/>
        <v>0</v>
      </c>
      <c r="FY142" s="47">
        <f t="shared" si="454"/>
        <v>0</v>
      </c>
      <c r="FZ142" s="47">
        <f t="shared" si="455"/>
        <v>0</v>
      </c>
      <c r="GA142" s="47">
        <f t="shared" si="456"/>
        <v>0</v>
      </c>
      <c r="GB142" s="47">
        <f t="shared" si="457"/>
        <v>0</v>
      </c>
      <c r="GC142" s="47">
        <f t="shared" si="458"/>
        <v>0</v>
      </c>
      <c r="GD142" s="47">
        <f t="shared" si="459"/>
        <v>0</v>
      </c>
      <c r="GE142" s="47">
        <f t="shared" si="460"/>
        <v>0</v>
      </c>
      <c r="GF142" s="47">
        <f t="shared" si="461"/>
        <v>0</v>
      </c>
      <c r="GG142" s="47">
        <f t="shared" si="462"/>
        <v>0</v>
      </c>
      <c r="GH142" s="47">
        <f t="shared" si="463"/>
        <v>0</v>
      </c>
      <c r="GI142" s="48">
        <f t="shared" si="464"/>
        <v>0</v>
      </c>
      <c r="GJ142" s="47">
        <f t="shared" si="465"/>
        <v>0</v>
      </c>
      <c r="GK142" s="47">
        <f t="shared" si="466"/>
        <v>0</v>
      </c>
      <c r="GL142" s="46">
        <f t="shared" si="467"/>
        <v>0</v>
      </c>
      <c r="GM142" s="47">
        <f t="shared" si="468"/>
        <v>0</v>
      </c>
      <c r="GN142" s="47">
        <f t="shared" si="469"/>
        <v>0</v>
      </c>
      <c r="GO142" s="47">
        <f t="shared" si="470"/>
        <v>0</v>
      </c>
      <c r="GP142" s="47">
        <f t="shared" si="471"/>
        <v>0</v>
      </c>
      <c r="GQ142" s="47">
        <f t="shared" si="472"/>
        <v>0</v>
      </c>
      <c r="GR142" s="47">
        <f t="shared" si="473"/>
        <v>0</v>
      </c>
      <c r="GS142" s="47">
        <f t="shared" si="474"/>
        <v>0</v>
      </c>
      <c r="GT142" s="47">
        <f t="shared" si="475"/>
        <v>0</v>
      </c>
      <c r="GU142" s="47">
        <f t="shared" si="476"/>
        <v>0</v>
      </c>
      <c r="GV142" s="47">
        <f t="shared" si="477"/>
        <v>0</v>
      </c>
      <c r="GW142" s="47">
        <f t="shared" si="478"/>
        <v>0</v>
      </c>
      <c r="GX142" s="47">
        <f t="shared" si="479"/>
        <v>0</v>
      </c>
      <c r="GY142" s="47">
        <f t="shared" si="480"/>
        <v>0</v>
      </c>
      <c r="GZ142" s="47">
        <f t="shared" si="481"/>
        <v>0</v>
      </c>
      <c r="HA142" s="47">
        <f t="shared" si="482"/>
        <v>0</v>
      </c>
      <c r="HB142" s="47">
        <f t="shared" si="483"/>
        <v>0</v>
      </c>
      <c r="HC142" s="47">
        <f t="shared" si="484"/>
        <v>0</v>
      </c>
      <c r="HD142" s="47">
        <f t="shared" si="485"/>
        <v>0</v>
      </c>
      <c r="HE142" s="48">
        <f t="shared" si="486"/>
        <v>0</v>
      </c>
      <c r="HF142" s="47">
        <f t="shared" si="487"/>
        <v>0</v>
      </c>
      <c r="HG142" s="47">
        <f t="shared" si="488"/>
        <v>0</v>
      </c>
      <c r="HH142" s="46">
        <f t="shared" si="489"/>
        <v>0</v>
      </c>
      <c r="HI142" s="47">
        <f t="shared" si="490"/>
        <v>0</v>
      </c>
      <c r="HJ142" s="47">
        <f t="shared" si="491"/>
        <v>0</v>
      </c>
      <c r="HK142" s="47">
        <f t="shared" si="492"/>
        <v>0</v>
      </c>
      <c r="HL142" s="47">
        <f t="shared" si="493"/>
        <v>0</v>
      </c>
      <c r="HM142" s="47">
        <f t="shared" si="494"/>
        <v>0</v>
      </c>
      <c r="HN142" s="47">
        <f t="shared" si="495"/>
        <v>0</v>
      </c>
      <c r="HO142" s="47">
        <f t="shared" si="496"/>
        <v>0</v>
      </c>
      <c r="HP142" s="47">
        <f t="shared" si="497"/>
        <v>0</v>
      </c>
      <c r="HQ142" s="47">
        <f t="shared" si="498"/>
        <v>0</v>
      </c>
      <c r="HR142" s="47">
        <f t="shared" si="499"/>
        <v>0</v>
      </c>
      <c r="HS142" s="47">
        <f t="shared" si="500"/>
        <v>0</v>
      </c>
      <c r="HT142" s="47">
        <f t="shared" si="501"/>
        <v>0</v>
      </c>
      <c r="HU142" s="47">
        <f t="shared" si="502"/>
        <v>0</v>
      </c>
      <c r="HV142" s="47">
        <f t="shared" si="503"/>
        <v>0</v>
      </c>
      <c r="HW142" s="47">
        <f t="shared" si="504"/>
        <v>0</v>
      </c>
      <c r="HX142" s="47">
        <f t="shared" si="505"/>
        <v>0</v>
      </c>
      <c r="HY142" s="47">
        <f t="shared" si="506"/>
        <v>0</v>
      </c>
      <c r="HZ142" s="47">
        <f t="shared" si="507"/>
        <v>0</v>
      </c>
      <c r="IA142" s="48">
        <f t="shared" si="508"/>
        <v>0</v>
      </c>
      <c r="IB142" s="47">
        <f t="shared" si="509"/>
        <v>0</v>
      </c>
      <c r="IC142" s="47">
        <f t="shared" si="510"/>
        <v>0</v>
      </c>
      <c r="ID142" s="46">
        <f t="shared" si="511"/>
        <v>0</v>
      </c>
      <c r="IE142" s="47">
        <f t="shared" si="512"/>
        <v>0</v>
      </c>
      <c r="IF142" s="47">
        <f t="shared" si="513"/>
        <v>0</v>
      </c>
      <c r="IG142" s="47">
        <f t="shared" si="514"/>
        <v>0</v>
      </c>
      <c r="IH142" s="47">
        <f t="shared" si="515"/>
        <v>0</v>
      </c>
      <c r="II142" s="47">
        <f t="shared" si="516"/>
        <v>0</v>
      </c>
      <c r="IJ142" s="47">
        <f t="shared" si="517"/>
        <v>0</v>
      </c>
      <c r="IK142" s="47">
        <f t="shared" si="518"/>
        <v>0</v>
      </c>
      <c r="IL142" s="47">
        <f t="shared" si="519"/>
        <v>0</v>
      </c>
      <c r="IM142" s="47">
        <f t="shared" si="520"/>
        <v>0</v>
      </c>
      <c r="IN142" s="47">
        <f t="shared" si="521"/>
        <v>0</v>
      </c>
      <c r="IO142" s="47">
        <f t="shared" si="522"/>
        <v>0</v>
      </c>
      <c r="IP142" s="47">
        <f t="shared" si="523"/>
        <v>0</v>
      </c>
      <c r="IQ142" s="47">
        <f t="shared" si="524"/>
        <v>0</v>
      </c>
      <c r="IR142" s="47">
        <f t="shared" si="525"/>
        <v>0</v>
      </c>
      <c r="IS142" s="47">
        <f t="shared" si="526"/>
        <v>0</v>
      </c>
      <c r="IT142" s="47">
        <f t="shared" si="527"/>
        <v>0</v>
      </c>
      <c r="IU142" s="47">
        <f t="shared" si="528"/>
        <v>0</v>
      </c>
      <c r="IV142" s="47">
        <f t="shared" si="529"/>
        <v>0</v>
      </c>
      <c r="IW142" s="48">
        <f t="shared" si="530"/>
        <v>0</v>
      </c>
      <c r="IX142" s="47">
        <f t="shared" si="531"/>
        <v>0</v>
      </c>
      <c r="IY142" s="47">
        <f t="shared" si="532"/>
        <v>0</v>
      </c>
      <c r="IZ142" s="46">
        <f t="shared" si="533"/>
        <v>0</v>
      </c>
      <c r="JA142" s="47">
        <f t="shared" si="534"/>
        <v>0</v>
      </c>
      <c r="JB142" s="47">
        <f t="shared" si="535"/>
        <v>0</v>
      </c>
      <c r="JC142" s="47">
        <f t="shared" si="536"/>
        <v>0</v>
      </c>
      <c r="JD142" s="47">
        <f t="shared" si="537"/>
        <v>0</v>
      </c>
      <c r="JE142" s="47">
        <f t="shared" si="538"/>
        <v>0</v>
      </c>
      <c r="JF142" s="47">
        <f t="shared" si="539"/>
        <v>0</v>
      </c>
      <c r="JG142" s="47">
        <f t="shared" si="540"/>
        <v>0</v>
      </c>
      <c r="JH142" s="47">
        <f t="shared" si="541"/>
        <v>0</v>
      </c>
      <c r="JI142" s="47">
        <f t="shared" si="542"/>
        <v>0</v>
      </c>
      <c r="JJ142" s="47">
        <f t="shared" si="543"/>
        <v>0</v>
      </c>
      <c r="JK142" s="47">
        <f t="shared" si="544"/>
        <v>0</v>
      </c>
      <c r="JL142" s="47">
        <f t="shared" si="545"/>
        <v>0</v>
      </c>
      <c r="JM142" s="47">
        <f t="shared" si="546"/>
        <v>0</v>
      </c>
      <c r="JN142" s="47">
        <f t="shared" si="547"/>
        <v>0</v>
      </c>
      <c r="JO142" s="47">
        <f t="shared" si="548"/>
        <v>0</v>
      </c>
      <c r="JP142" s="47">
        <f t="shared" si="549"/>
        <v>0</v>
      </c>
      <c r="JQ142" s="47">
        <f t="shared" si="550"/>
        <v>0</v>
      </c>
      <c r="JR142" s="47">
        <f t="shared" si="551"/>
        <v>0</v>
      </c>
      <c r="JS142" s="48">
        <f t="shared" si="552"/>
        <v>0</v>
      </c>
      <c r="JT142" s="46">
        <f t="shared" si="553"/>
        <v>0</v>
      </c>
      <c r="JU142" s="48">
        <f t="shared" si="554"/>
        <v>0</v>
      </c>
    </row>
    <row r="143" spans="1:281" x14ac:dyDescent="0.25">
      <c r="A143" s="152"/>
      <c r="B143" s="386"/>
      <c r="C143" s="377"/>
      <c r="D143" s="378"/>
      <c r="E143" s="378"/>
      <c r="F143" s="378"/>
      <c r="G143" s="379"/>
      <c r="H143" s="397"/>
      <c r="I143" s="397"/>
      <c r="J143" s="97"/>
      <c r="K143" s="122">
        <f t="shared" si="284"/>
        <v>0</v>
      </c>
      <c r="L143" s="313">
        <f t="shared" si="285"/>
        <v>0</v>
      </c>
      <c r="M143" s="46">
        <f t="shared" si="286"/>
        <v>0</v>
      </c>
      <c r="N143" s="90">
        <f t="shared" si="347"/>
        <v>0</v>
      </c>
      <c r="O143" s="90">
        <f t="shared" si="348"/>
        <v>0</v>
      </c>
      <c r="P143" s="90">
        <f t="shared" si="349"/>
        <v>0</v>
      </c>
      <c r="Q143" s="90">
        <f t="shared" si="350"/>
        <v>0</v>
      </c>
      <c r="R143" s="408">
        <f t="shared" si="287"/>
        <v>1</v>
      </c>
      <c r="S143" s="46">
        <f t="shared" si="288"/>
        <v>0</v>
      </c>
      <c r="T143" s="47">
        <f t="shared" si="289"/>
        <v>0</v>
      </c>
      <c r="U143" s="47">
        <f t="shared" si="290"/>
        <v>0</v>
      </c>
      <c r="V143" s="47">
        <f t="shared" si="291"/>
        <v>0</v>
      </c>
      <c r="W143" s="47">
        <f t="shared" si="292"/>
        <v>0</v>
      </c>
      <c r="X143" s="47">
        <f t="shared" si="293"/>
        <v>0</v>
      </c>
      <c r="Y143" s="47">
        <f t="shared" si="294"/>
        <v>0</v>
      </c>
      <c r="Z143" s="47">
        <f t="shared" si="295"/>
        <v>0</v>
      </c>
      <c r="AA143" s="47">
        <f t="shared" si="296"/>
        <v>0</v>
      </c>
      <c r="AB143" s="47">
        <f t="shared" si="297"/>
        <v>0</v>
      </c>
      <c r="AC143" s="47">
        <f t="shared" si="298"/>
        <v>0</v>
      </c>
      <c r="AD143" s="47">
        <f t="shared" si="299"/>
        <v>0</v>
      </c>
      <c r="AE143" s="47">
        <f t="shared" si="300"/>
        <v>0</v>
      </c>
      <c r="AF143" s="47">
        <f t="shared" si="301"/>
        <v>0</v>
      </c>
      <c r="AG143" s="47">
        <f t="shared" si="302"/>
        <v>0</v>
      </c>
      <c r="AH143" s="47">
        <f t="shared" si="303"/>
        <v>0</v>
      </c>
      <c r="AI143" s="47">
        <f t="shared" si="304"/>
        <v>0</v>
      </c>
      <c r="AJ143" s="47">
        <f t="shared" si="305"/>
        <v>0</v>
      </c>
      <c r="AK143" s="47">
        <f t="shared" si="306"/>
        <v>0</v>
      </c>
      <c r="AL143" s="48">
        <f t="shared" si="307"/>
        <v>0</v>
      </c>
      <c r="AM143" s="47">
        <f t="shared" si="351"/>
        <v>0</v>
      </c>
      <c r="AN143" s="47">
        <f t="shared" si="352"/>
        <v>0</v>
      </c>
      <c r="AO143" s="46">
        <f t="shared" si="308"/>
        <v>0</v>
      </c>
      <c r="AP143" s="47">
        <f t="shared" si="309"/>
        <v>0</v>
      </c>
      <c r="AQ143" s="47">
        <f t="shared" si="310"/>
        <v>0</v>
      </c>
      <c r="AR143" s="47">
        <f t="shared" si="311"/>
        <v>0</v>
      </c>
      <c r="AS143" s="47">
        <f t="shared" si="312"/>
        <v>0</v>
      </c>
      <c r="AT143" s="47">
        <f t="shared" si="313"/>
        <v>0</v>
      </c>
      <c r="AU143" s="47">
        <f t="shared" si="314"/>
        <v>0</v>
      </c>
      <c r="AV143" s="47">
        <f t="shared" si="315"/>
        <v>0</v>
      </c>
      <c r="AW143" s="47">
        <f t="shared" si="316"/>
        <v>0</v>
      </c>
      <c r="AX143" s="47">
        <f t="shared" si="317"/>
        <v>0</v>
      </c>
      <c r="AY143" s="47">
        <f t="shared" si="318"/>
        <v>0</v>
      </c>
      <c r="AZ143" s="47">
        <f t="shared" si="319"/>
        <v>0</v>
      </c>
      <c r="BA143" s="47">
        <f t="shared" si="320"/>
        <v>0</v>
      </c>
      <c r="BB143" s="47">
        <f t="shared" si="321"/>
        <v>0</v>
      </c>
      <c r="BC143" s="47">
        <f t="shared" si="322"/>
        <v>0</v>
      </c>
      <c r="BD143" s="47">
        <f t="shared" si="323"/>
        <v>0</v>
      </c>
      <c r="BE143" s="47">
        <f t="shared" si="324"/>
        <v>0</v>
      </c>
      <c r="BF143" s="47">
        <f t="shared" si="325"/>
        <v>0</v>
      </c>
      <c r="BG143" s="48">
        <f t="shared" si="326"/>
        <v>0</v>
      </c>
      <c r="BH143" s="47">
        <f t="shared" si="353"/>
        <v>0</v>
      </c>
      <c r="BI143" s="47">
        <f t="shared" si="354"/>
        <v>0</v>
      </c>
      <c r="BJ143" s="46">
        <f t="shared" si="327"/>
        <v>0</v>
      </c>
      <c r="BK143" s="47">
        <f t="shared" si="328"/>
        <v>0</v>
      </c>
      <c r="BL143" s="47">
        <f t="shared" si="329"/>
        <v>0</v>
      </c>
      <c r="BM143" s="47">
        <f t="shared" si="330"/>
        <v>0</v>
      </c>
      <c r="BN143" s="47">
        <f t="shared" si="331"/>
        <v>0</v>
      </c>
      <c r="BO143" s="47">
        <f t="shared" si="332"/>
        <v>0</v>
      </c>
      <c r="BP143" s="47">
        <f t="shared" si="333"/>
        <v>0</v>
      </c>
      <c r="BQ143" s="47">
        <f t="shared" si="334"/>
        <v>0</v>
      </c>
      <c r="BR143" s="47">
        <f t="shared" si="335"/>
        <v>0</v>
      </c>
      <c r="BS143" s="47">
        <f t="shared" si="336"/>
        <v>0</v>
      </c>
      <c r="BT143" s="47">
        <f t="shared" si="337"/>
        <v>0</v>
      </c>
      <c r="BU143" s="47">
        <f t="shared" si="338"/>
        <v>0</v>
      </c>
      <c r="BV143" s="47">
        <f t="shared" si="339"/>
        <v>0</v>
      </c>
      <c r="BW143" s="47">
        <f t="shared" si="340"/>
        <v>0</v>
      </c>
      <c r="BX143" s="47">
        <f t="shared" si="341"/>
        <v>0</v>
      </c>
      <c r="BY143" s="47">
        <f t="shared" si="342"/>
        <v>0</v>
      </c>
      <c r="BZ143" s="47">
        <f t="shared" si="343"/>
        <v>0</v>
      </c>
      <c r="CA143" s="47">
        <f t="shared" si="344"/>
        <v>0</v>
      </c>
      <c r="CB143" s="47">
        <f t="shared" si="345"/>
        <v>0</v>
      </c>
      <c r="CC143" s="48">
        <f t="shared" si="346"/>
        <v>0</v>
      </c>
      <c r="CD143" s="47">
        <f t="shared" si="355"/>
        <v>0</v>
      </c>
      <c r="CE143" s="47">
        <f t="shared" si="356"/>
        <v>0</v>
      </c>
      <c r="CF143" s="46">
        <f t="shared" si="357"/>
        <v>0</v>
      </c>
      <c r="CG143" s="47">
        <f t="shared" si="358"/>
        <v>0</v>
      </c>
      <c r="CH143" s="47">
        <f t="shared" si="359"/>
        <v>0</v>
      </c>
      <c r="CI143" s="47">
        <f t="shared" si="360"/>
        <v>0</v>
      </c>
      <c r="CJ143" s="47">
        <f t="shared" si="361"/>
        <v>0</v>
      </c>
      <c r="CK143" s="47">
        <f t="shared" si="362"/>
        <v>0</v>
      </c>
      <c r="CL143" s="47">
        <f t="shared" si="363"/>
        <v>0</v>
      </c>
      <c r="CM143" s="47">
        <f t="shared" si="364"/>
        <v>0</v>
      </c>
      <c r="CN143" s="47">
        <f t="shared" si="365"/>
        <v>0</v>
      </c>
      <c r="CO143" s="47">
        <f t="shared" si="366"/>
        <v>0</v>
      </c>
      <c r="CP143" s="47">
        <f t="shared" si="367"/>
        <v>0</v>
      </c>
      <c r="CQ143" s="47">
        <f t="shared" si="368"/>
        <v>0</v>
      </c>
      <c r="CR143" s="47">
        <f t="shared" si="369"/>
        <v>0</v>
      </c>
      <c r="CS143" s="47">
        <f t="shared" si="370"/>
        <v>0</v>
      </c>
      <c r="CT143" s="47">
        <f t="shared" si="371"/>
        <v>0</v>
      </c>
      <c r="CU143" s="47">
        <f t="shared" si="372"/>
        <v>0</v>
      </c>
      <c r="CV143" s="47">
        <f t="shared" si="373"/>
        <v>0</v>
      </c>
      <c r="CW143" s="47">
        <f t="shared" si="374"/>
        <v>0</v>
      </c>
      <c r="CX143" s="47">
        <f t="shared" si="375"/>
        <v>0</v>
      </c>
      <c r="CY143" s="48">
        <f t="shared" si="376"/>
        <v>0</v>
      </c>
      <c r="CZ143" s="47">
        <f t="shared" si="377"/>
        <v>0</v>
      </c>
      <c r="DA143" s="47">
        <f t="shared" si="378"/>
        <v>0</v>
      </c>
      <c r="DB143" s="46">
        <f t="shared" si="379"/>
        <v>0</v>
      </c>
      <c r="DC143" s="47">
        <f t="shared" si="380"/>
        <v>0</v>
      </c>
      <c r="DD143" s="47">
        <f t="shared" si="381"/>
        <v>0</v>
      </c>
      <c r="DE143" s="47">
        <f t="shared" si="382"/>
        <v>0</v>
      </c>
      <c r="DF143" s="47">
        <f t="shared" si="383"/>
        <v>0</v>
      </c>
      <c r="DG143" s="47">
        <f t="shared" si="384"/>
        <v>0</v>
      </c>
      <c r="DH143" s="47">
        <f t="shared" si="385"/>
        <v>0</v>
      </c>
      <c r="DI143" s="47">
        <f t="shared" si="386"/>
        <v>0</v>
      </c>
      <c r="DJ143" s="47">
        <f t="shared" si="387"/>
        <v>0</v>
      </c>
      <c r="DK143" s="47">
        <f t="shared" si="388"/>
        <v>0</v>
      </c>
      <c r="DL143" s="47">
        <f t="shared" si="389"/>
        <v>0</v>
      </c>
      <c r="DM143" s="47">
        <f t="shared" si="390"/>
        <v>0</v>
      </c>
      <c r="DN143" s="47">
        <f t="shared" si="391"/>
        <v>0</v>
      </c>
      <c r="DO143" s="47">
        <f t="shared" si="392"/>
        <v>0</v>
      </c>
      <c r="DP143" s="47">
        <f t="shared" si="393"/>
        <v>0</v>
      </c>
      <c r="DQ143" s="47">
        <f t="shared" si="394"/>
        <v>0</v>
      </c>
      <c r="DR143" s="47">
        <f t="shared" si="395"/>
        <v>0</v>
      </c>
      <c r="DS143" s="47">
        <f t="shared" si="396"/>
        <v>0</v>
      </c>
      <c r="DT143" s="47">
        <f t="shared" si="397"/>
        <v>0</v>
      </c>
      <c r="DU143" s="48">
        <f t="shared" si="398"/>
        <v>0</v>
      </c>
      <c r="DV143" s="47">
        <f t="shared" si="399"/>
        <v>0</v>
      </c>
      <c r="DW143" s="47">
        <f t="shared" si="400"/>
        <v>0</v>
      </c>
      <c r="DX143" s="46">
        <f t="shared" si="401"/>
        <v>0</v>
      </c>
      <c r="DY143" s="47">
        <f t="shared" si="402"/>
        <v>0</v>
      </c>
      <c r="DZ143" s="47">
        <f t="shared" si="403"/>
        <v>0</v>
      </c>
      <c r="EA143" s="47">
        <f t="shared" si="404"/>
        <v>0</v>
      </c>
      <c r="EB143" s="47">
        <f t="shared" si="405"/>
        <v>0</v>
      </c>
      <c r="EC143" s="47">
        <f t="shared" si="406"/>
        <v>0</v>
      </c>
      <c r="ED143" s="47">
        <f t="shared" si="407"/>
        <v>0</v>
      </c>
      <c r="EE143" s="47">
        <f t="shared" si="408"/>
        <v>0</v>
      </c>
      <c r="EF143" s="47">
        <f t="shared" si="409"/>
        <v>0</v>
      </c>
      <c r="EG143" s="47">
        <f t="shared" si="410"/>
        <v>0</v>
      </c>
      <c r="EH143" s="47">
        <f t="shared" si="411"/>
        <v>0</v>
      </c>
      <c r="EI143" s="47">
        <f t="shared" si="412"/>
        <v>0</v>
      </c>
      <c r="EJ143" s="47">
        <f t="shared" si="413"/>
        <v>0</v>
      </c>
      <c r="EK143" s="47">
        <f t="shared" si="414"/>
        <v>0</v>
      </c>
      <c r="EL143" s="47">
        <f t="shared" si="415"/>
        <v>0</v>
      </c>
      <c r="EM143" s="47">
        <f t="shared" si="416"/>
        <v>0</v>
      </c>
      <c r="EN143" s="47">
        <f t="shared" si="417"/>
        <v>0</v>
      </c>
      <c r="EO143" s="47">
        <f t="shared" si="418"/>
        <v>0</v>
      </c>
      <c r="EP143" s="47">
        <f t="shared" si="419"/>
        <v>0</v>
      </c>
      <c r="EQ143" s="48">
        <f t="shared" si="420"/>
        <v>0</v>
      </c>
      <c r="ER143" s="47">
        <f t="shared" si="421"/>
        <v>0</v>
      </c>
      <c r="ES143" s="47">
        <f t="shared" si="422"/>
        <v>0</v>
      </c>
      <c r="ET143" s="46">
        <f t="shared" si="423"/>
        <v>0</v>
      </c>
      <c r="EU143" s="47">
        <f t="shared" si="424"/>
        <v>0</v>
      </c>
      <c r="EV143" s="47">
        <f t="shared" si="425"/>
        <v>0</v>
      </c>
      <c r="EW143" s="47">
        <f t="shared" si="426"/>
        <v>0</v>
      </c>
      <c r="EX143" s="47">
        <f t="shared" si="427"/>
        <v>0</v>
      </c>
      <c r="EY143" s="47">
        <f t="shared" si="428"/>
        <v>0</v>
      </c>
      <c r="EZ143" s="47">
        <f t="shared" si="429"/>
        <v>0</v>
      </c>
      <c r="FA143" s="47">
        <f t="shared" si="430"/>
        <v>0</v>
      </c>
      <c r="FB143" s="47">
        <f t="shared" si="431"/>
        <v>0</v>
      </c>
      <c r="FC143" s="47">
        <f t="shared" si="432"/>
        <v>0</v>
      </c>
      <c r="FD143" s="47">
        <f t="shared" si="433"/>
        <v>0</v>
      </c>
      <c r="FE143" s="47">
        <f t="shared" si="434"/>
        <v>0</v>
      </c>
      <c r="FF143" s="47">
        <f t="shared" si="435"/>
        <v>0</v>
      </c>
      <c r="FG143" s="47">
        <f t="shared" si="436"/>
        <v>0</v>
      </c>
      <c r="FH143" s="47">
        <f t="shared" si="437"/>
        <v>0</v>
      </c>
      <c r="FI143" s="47">
        <f t="shared" si="438"/>
        <v>0</v>
      </c>
      <c r="FJ143" s="47">
        <f t="shared" si="439"/>
        <v>0</v>
      </c>
      <c r="FK143" s="47">
        <f t="shared" si="440"/>
        <v>0</v>
      </c>
      <c r="FL143" s="47">
        <f t="shared" si="441"/>
        <v>0</v>
      </c>
      <c r="FM143" s="48">
        <f t="shared" si="442"/>
        <v>0</v>
      </c>
      <c r="FN143" s="47">
        <f t="shared" si="443"/>
        <v>0</v>
      </c>
      <c r="FO143" s="47">
        <f t="shared" si="444"/>
        <v>0</v>
      </c>
      <c r="FP143" s="46">
        <f t="shared" si="445"/>
        <v>0</v>
      </c>
      <c r="FQ143" s="47">
        <f t="shared" si="446"/>
        <v>0</v>
      </c>
      <c r="FR143" s="47">
        <f t="shared" si="447"/>
        <v>0</v>
      </c>
      <c r="FS143" s="47">
        <f t="shared" si="448"/>
        <v>0</v>
      </c>
      <c r="FT143" s="47">
        <f t="shared" si="449"/>
        <v>0</v>
      </c>
      <c r="FU143" s="47">
        <f t="shared" si="450"/>
        <v>0</v>
      </c>
      <c r="FV143" s="47">
        <f t="shared" si="451"/>
        <v>0</v>
      </c>
      <c r="FW143" s="47">
        <f t="shared" si="452"/>
        <v>0</v>
      </c>
      <c r="FX143" s="47">
        <f t="shared" si="453"/>
        <v>0</v>
      </c>
      <c r="FY143" s="47">
        <f t="shared" si="454"/>
        <v>0</v>
      </c>
      <c r="FZ143" s="47">
        <f t="shared" si="455"/>
        <v>0</v>
      </c>
      <c r="GA143" s="47">
        <f t="shared" si="456"/>
        <v>0</v>
      </c>
      <c r="GB143" s="47">
        <f t="shared" si="457"/>
        <v>0</v>
      </c>
      <c r="GC143" s="47">
        <f t="shared" si="458"/>
        <v>0</v>
      </c>
      <c r="GD143" s="47">
        <f t="shared" si="459"/>
        <v>0</v>
      </c>
      <c r="GE143" s="47">
        <f t="shared" si="460"/>
        <v>0</v>
      </c>
      <c r="GF143" s="47">
        <f t="shared" si="461"/>
        <v>0</v>
      </c>
      <c r="GG143" s="47">
        <f t="shared" si="462"/>
        <v>0</v>
      </c>
      <c r="GH143" s="47">
        <f t="shared" si="463"/>
        <v>0</v>
      </c>
      <c r="GI143" s="48">
        <f t="shared" si="464"/>
        <v>0</v>
      </c>
      <c r="GJ143" s="47">
        <f t="shared" si="465"/>
        <v>0</v>
      </c>
      <c r="GK143" s="47">
        <f t="shared" si="466"/>
        <v>0</v>
      </c>
      <c r="GL143" s="46">
        <f t="shared" si="467"/>
        <v>0</v>
      </c>
      <c r="GM143" s="47">
        <f t="shared" si="468"/>
        <v>0</v>
      </c>
      <c r="GN143" s="47">
        <f t="shared" si="469"/>
        <v>0</v>
      </c>
      <c r="GO143" s="47">
        <f t="shared" si="470"/>
        <v>0</v>
      </c>
      <c r="GP143" s="47">
        <f t="shared" si="471"/>
        <v>0</v>
      </c>
      <c r="GQ143" s="47">
        <f t="shared" si="472"/>
        <v>0</v>
      </c>
      <c r="GR143" s="47">
        <f t="shared" si="473"/>
        <v>0</v>
      </c>
      <c r="GS143" s="47">
        <f t="shared" si="474"/>
        <v>0</v>
      </c>
      <c r="GT143" s="47">
        <f t="shared" si="475"/>
        <v>0</v>
      </c>
      <c r="GU143" s="47">
        <f t="shared" si="476"/>
        <v>0</v>
      </c>
      <c r="GV143" s="47">
        <f t="shared" si="477"/>
        <v>0</v>
      </c>
      <c r="GW143" s="47">
        <f t="shared" si="478"/>
        <v>0</v>
      </c>
      <c r="GX143" s="47">
        <f t="shared" si="479"/>
        <v>0</v>
      </c>
      <c r="GY143" s="47">
        <f t="shared" si="480"/>
        <v>0</v>
      </c>
      <c r="GZ143" s="47">
        <f t="shared" si="481"/>
        <v>0</v>
      </c>
      <c r="HA143" s="47">
        <f t="shared" si="482"/>
        <v>0</v>
      </c>
      <c r="HB143" s="47">
        <f t="shared" si="483"/>
        <v>0</v>
      </c>
      <c r="HC143" s="47">
        <f t="shared" si="484"/>
        <v>0</v>
      </c>
      <c r="HD143" s="47">
        <f t="shared" si="485"/>
        <v>0</v>
      </c>
      <c r="HE143" s="48">
        <f t="shared" si="486"/>
        <v>0</v>
      </c>
      <c r="HF143" s="47">
        <f t="shared" si="487"/>
        <v>0</v>
      </c>
      <c r="HG143" s="47">
        <f t="shared" si="488"/>
        <v>0</v>
      </c>
      <c r="HH143" s="46">
        <f t="shared" si="489"/>
        <v>0</v>
      </c>
      <c r="HI143" s="47">
        <f t="shared" si="490"/>
        <v>0</v>
      </c>
      <c r="HJ143" s="47">
        <f t="shared" si="491"/>
        <v>0</v>
      </c>
      <c r="HK143" s="47">
        <f t="shared" si="492"/>
        <v>0</v>
      </c>
      <c r="HL143" s="47">
        <f t="shared" si="493"/>
        <v>0</v>
      </c>
      <c r="HM143" s="47">
        <f t="shared" si="494"/>
        <v>0</v>
      </c>
      <c r="HN143" s="47">
        <f t="shared" si="495"/>
        <v>0</v>
      </c>
      <c r="HO143" s="47">
        <f t="shared" si="496"/>
        <v>0</v>
      </c>
      <c r="HP143" s="47">
        <f t="shared" si="497"/>
        <v>0</v>
      </c>
      <c r="HQ143" s="47">
        <f t="shared" si="498"/>
        <v>0</v>
      </c>
      <c r="HR143" s="47">
        <f t="shared" si="499"/>
        <v>0</v>
      </c>
      <c r="HS143" s="47">
        <f t="shared" si="500"/>
        <v>0</v>
      </c>
      <c r="HT143" s="47">
        <f t="shared" si="501"/>
        <v>0</v>
      </c>
      <c r="HU143" s="47">
        <f t="shared" si="502"/>
        <v>0</v>
      </c>
      <c r="HV143" s="47">
        <f t="shared" si="503"/>
        <v>0</v>
      </c>
      <c r="HW143" s="47">
        <f t="shared" si="504"/>
        <v>0</v>
      </c>
      <c r="HX143" s="47">
        <f t="shared" si="505"/>
        <v>0</v>
      </c>
      <c r="HY143" s="47">
        <f t="shared" si="506"/>
        <v>0</v>
      </c>
      <c r="HZ143" s="47">
        <f t="shared" si="507"/>
        <v>0</v>
      </c>
      <c r="IA143" s="48">
        <f t="shared" si="508"/>
        <v>0</v>
      </c>
      <c r="IB143" s="47">
        <f t="shared" si="509"/>
        <v>0</v>
      </c>
      <c r="IC143" s="47">
        <f t="shared" si="510"/>
        <v>0</v>
      </c>
      <c r="ID143" s="46">
        <f t="shared" si="511"/>
        <v>0</v>
      </c>
      <c r="IE143" s="47">
        <f t="shared" si="512"/>
        <v>0</v>
      </c>
      <c r="IF143" s="47">
        <f t="shared" si="513"/>
        <v>0</v>
      </c>
      <c r="IG143" s="47">
        <f t="shared" si="514"/>
        <v>0</v>
      </c>
      <c r="IH143" s="47">
        <f t="shared" si="515"/>
        <v>0</v>
      </c>
      <c r="II143" s="47">
        <f t="shared" si="516"/>
        <v>0</v>
      </c>
      <c r="IJ143" s="47">
        <f t="shared" si="517"/>
        <v>0</v>
      </c>
      <c r="IK143" s="47">
        <f t="shared" si="518"/>
        <v>0</v>
      </c>
      <c r="IL143" s="47">
        <f t="shared" si="519"/>
        <v>0</v>
      </c>
      <c r="IM143" s="47">
        <f t="shared" si="520"/>
        <v>0</v>
      </c>
      <c r="IN143" s="47">
        <f t="shared" si="521"/>
        <v>0</v>
      </c>
      <c r="IO143" s="47">
        <f t="shared" si="522"/>
        <v>0</v>
      </c>
      <c r="IP143" s="47">
        <f t="shared" si="523"/>
        <v>0</v>
      </c>
      <c r="IQ143" s="47">
        <f t="shared" si="524"/>
        <v>0</v>
      </c>
      <c r="IR143" s="47">
        <f t="shared" si="525"/>
        <v>0</v>
      </c>
      <c r="IS143" s="47">
        <f t="shared" si="526"/>
        <v>0</v>
      </c>
      <c r="IT143" s="47">
        <f t="shared" si="527"/>
        <v>0</v>
      </c>
      <c r="IU143" s="47">
        <f t="shared" si="528"/>
        <v>0</v>
      </c>
      <c r="IV143" s="47">
        <f t="shared" si="529"/>
        <v>0</v>
      </c>
      <c r="IW143" s="48">
        <f t="shared" si="530"/>
        <v>0</v>
      </c>
      <c r="IX143" s="47">
        <f t="shared" si="531"/>
        <v>0</v>
      </c>
      <c r="IY143" s="47">
        <f t="shared" si="532"/>
        <v>0</v>
      </c>
      <c r="IZ143" s="46">
        <f t="shared" si="533"/>
        <v>0</v>
      </c>
      <c r="JA143" s="47">
        <f t="shared" si="534"/>
        <v>0</v>
      </c>
      <c r="JB143" s="47">
        <f t="shared" si="535"/>
        <v>0</v>
      </c>
      <c r="JC143" s="47">
        <f t="shared" si="536"/>
        <v>0</v>
      </c>
      <c r="JD143" s="47">
        <f t="shared" si="537"/>
        <v>0</v>
      </c>
      <c r="JE143" s="47">
        <f t="shared" si="538"/>
        <v>0</v>
      </c>
      <c r="JF143" s="47">
        <f t="shared" si="539"/>
        <v>0</v>
      </c>
      <c r="JG143" s="47">
        <f t="shared" si="540"/>
        <v>0</v>
      </c>
      <c r="JH143" s="47">
        <f t="shared" si="541"/>
        <v>0</v>
      </c>
      <c r="JI143" s="47">
        <f t="shared" si="542"/>
        <v>0</v>
      </c>
      <c r="JJ143" s="47">
        <f t="shared" si="543"/>
        <v>0</v>
      </c>
      <c r="JK143" s="47">
        <f t="shared" si="544"/>
        <v>0</v>
      </c>
      <c r="JL143" s="47">
        <f t="shared" si="545"/>
        <v>0</v>
      </c>
      <c r="JM143" s="47">
        <f t="shared" si="546"/>
        <v>0</v>
      </c>
      <c r="JN143" s="47">
        <f t="shared" si="547"/>
        <v>0</v>
      </c>
      <c r="JO143" s="47">
        <f t="shared" si="548"/>
        <v>0</v>
      </c>
      <c r="JP143" s="47">
        <f t="shared" si="549"/>
        <v>0</v>
      </c>
      <c r="JQ143" s="47">
        <f t="shared" si="550"/>
        <v>0</v>
      </c>
      <c r="JR143" s="47">
        <f t="shared" si="551"/>
        <v>0</v>
      </c>
      <c r="JS143" s="48">
        <f t="shared" si="552"/>
        <v>0</v>
      </c>
      <c r="JT143" s="46">
        <f t="shared" si="553"/>
        <v>0</v>
      </c>
      <c r="JU143" s="48">
        <f t="shared" si="554"/>
        <v>0</v>
      </c>
    </row>
    <row r="144" spans="1:281" x14ac:dyDescent="0.25">
      <c r="A144" s="152"/>
      <c r="B144" s="386"/>
      <c r="C144" s="377"/>
      <c r="D144" s="378"/>
      <c r="E144" s="378"/>
      <c r="F144" s="378"/>
      <c r="G144" s="379"/>
      <c r="H144" s="397"/>
      <c r="I144" s="397"/>
      <c r="J144" s="97"/>
      <c r="K144" s="122">
        <f t="shared" si="284"/>
        <v>0</v>
      </c>
      <c r="L144" s="313">
        <f t="shared" si="285"/>
        <v>0</v>
      </c>
      <c r="M144" s="46">
        <f t="shared" si="286"/>
        <v>0</v>
      </c>
      <c r="N144" s="90">
        <f t="shared" si="347"/>
        <v>0</v>
      </c>
      <c r="O144" s="90">
        <f t="shared" si="348"/>
        <v>0</v>
      </c>
      <c r="P144" s="90">
        <f t="shared" si="349"/>
        <v>0</v>
      </c>
      <c r="Q144" s="90">
        <f t="shared" si="350"/>
        <v>0</v>
      </c>
      <c r="R144" s="408">
        <f t="shared" si="287"/>
        <v>1</v>
      </c>
      <c r="S144" s="46">
        <f t="shared" si="288"/>
        <v>0</v>
      </c>
      <c r="T144" s="47">
        <f t="shared" si="289"/>
        <v>0</v>
      </c>
      <c r="U144" s="47">
        <f t="shared" si="290"/>
        <v>0</v>
      </c>
      <c r="V144" s="47">
        <f t="shared" si="291"/>
        <v>0</v>
      </c>
      <c r="W144" s="47">
        <f t="shared" si="292"/>
        <v>0</v>
      </c>
      <c r="X144" s="47">
        <f t="shared" si="293"/>
        <v>0</v>
      </c>
      <c r="Y144" s="47">
        <f t="shared" si="294"/>
        <v>0</v>
      </c>
      <c r="Z144" s="47">
        <f t="shared" si="295"/>
        <v>0</v>
      </c>
      <c r="AA144" s="47">
        <f t="shared" si="296"/>
        <v>0</v>
      </c>
      <c r="AB144" s="47">
        <f t="shared" si="297"/>
        <v>0</v>
      </c>
      <c r="AC144" s="47">
        <f t="shared" si="298"/>
        <v>0</v>
      </c>
      <c r="AD144" s="47">
        <f t="shared" si="299"/>
        <v>0</v>
      </c>
      <c r="AE144" s="47">
        <f t="shared" si="300"/>
        <v>0</v>
      </c>
      <c r="AF144" s="47">
        <f t="shared" si="301"/>
        <v>0</v>
      </c>
      <c r="AG144" s="47">
        <f t="shared" si="302"/>
        <v>0</v>
      </c>
      <c r="AH144" s="47">
        <f t="shared" si="303"/>
        <v>0</v>
      </c>
      <c r="AI144" s="47">
        <f t="shared" si="304"/>
        <v>0</v>
      </c>
      <c r="AJ144" s="47">
        <f t="shared" si="305"/>
        <v>0</v>
      </c>
      <c r="AK144" s="47">
        <f t="shared" si="306"/>
        <v>0</v>
      </c>
      <c r="AL144" s="48">
        <f t="shared" si="307"/>
        <v>0</v>
      </c>
      <c r="AM144" s="47">
        <f t="shared" si="351"/>
        <v>0</v>
      </c>
      <c r="AN144" s="47">
        <f t="shared" si="352"/>
        <v>0</v>
      </c>
      <c r="AO144" s="46">
        <f t="shared" si="308"/>
        <v>0</v>
      </c>
      <c r="AP144" s="47">
        <f t="shared" si="309"/>
        <v>0</v>
      </c>
      <c r="AQ144" s="47">
        <f t="shared" si="310"/>
        <v>0</v>
      </c>
      <c r="AR144" s="47">
        <f t="shared" si="311"/>
        <v>0</v>
      </c>
      <c r="AS144" s="47">
        <f t="shared" si="312"/>
        <v>0</v>
      </c>
      <c r="AT144" s="47">
        <f t="shared" si="313"/>
        <v>0</v>
      </c>
      <c r="AU144" s="47">
        <f t="shared" si="314"/>
        <v>0</v>
      </c>
      <c r="AV144" s="47">
        <f t="shared" si="315"/>
        <v>0</v>
      </c>
      <c r="AW144" s="47">
        <f t="shared" si="316"/>
        <v>0</v>
      </c>
      <c r="AX144" s="47">
        <f t="shared" si="317"/>
        <v>0</v>
      </c>
      <c r="AY144" s="47">
        <f t="shared" si="318"/>
        <v>0</v>
      </c>
      <c r="AZ144" s="47">
        <f t="shared" si="319"/>
        <v>0</v>
      </c>
      <c r="BA144" s="47">
        <f t="shared" si="320"/>
        <v>0</v>
      </c>
      <c r="BB144" s="47">
        <f t="shared" si="321"/>
        <v>0</v>
      </c>
      <c r="BC144" s="47">
        <f t="shared" si="322"/>
        <v>0</v>
      </c>
      <c r="BD144" s="47">
        <f t="shared" si="323"/>
        <v>0</v>
      </c>
      <c r="BE144" s="47">
        <f t="shared" si="324"/>
        <v>0</v>
      </c>
      <c r="BF144" s="47">
        <f t="shared" si="325"/>
        <v>0</v>
      </c>
      <c r="BG144" s="48">
        <f t="shared" si="326"/>
        <v>0</v>
      </c>
      <c r="BH144" s="47">
        <f t="shared" si="353"/>
        <v>0</v>
      </c>
      <c r="BI144" s="47">
        <f t="shared" si="354"/>
        <v>0</v>
      </c>
      <c r="BJ144" s="46">
        <f t="shared" si="327"/>
        <v>0</v>
      </c>
      <c r="BK144" s="47">
        <f t="shared" si="328"/>
        <v>0</v>
      </c>
      <c r="BL144" s="47">
        <f t="shared" si="329"/>
        <v>0</v>
      </c>
      <c r="BM144" s="47">
        <f t="shared" si="330"/>
        <v>0</v>
      </c>
      <c r="BN144" s="47">
        <f t="shared" si="331"/>
        <v>0</v>
      </c>
      <c r="BO144" s="47">
        <f t="shared" si="332"/>
        <v>0</v>
      </c>
      <c r="BP144" s="47">
        <f t="shared" si="333"/>
        <v>0</v>
      </c>
      <c r="BQ144" s="47">
        <f t="shared" si="334"/>
        <v>0</v>
      </c>
      <c r="BR144" s="47">
        <f t="shared" si="335"/>
        <v>0</v>
      </c>
      <c r="BS144" s="47">
        <f t="shared" si="336"/>
        <v>0</v>
      </c>
      <c r="BT144" s="47">
        <f t="shared" si="337"/>
        <v>0</v>
      </c>
      <c r="BU144" s="47">
        <f t="shared" si="338"/>
        <v>0</v>
      </c>
      <c r="BV144" s="47">
        <f t="shared" si="339"/>
        <v>0</v>
      </c>
      <c r="BW144" s="47">
        <f t="shared" si="340"/>
        <v>0</v>
      </c>
      <c r="BX144" s="47">
        <f t="shared" si="341"/>
        <v>0</v>
      </c>
      <c r="BY144" s="47">
        <f t="shared" si="342"/>
        <v>0</v>
      </c>
      <c r="BZ144" s="47">
        <f t="shared" si="343"/>
        <v>0</v>
      </c>
      <c r="CA144" s="47">
        <f t="shared" si="344"/>
        <v>0</v>
      </c>
      <c r="CB144" s="47">
        <f t="shared" si="345"/>
        <v>0</v>
      </c>
      <c r="CC144" s="48">
        <f t="shared" si="346"/>
        <v>0</v>
      </c>
      <c r="CD144" s="47">
        <f t="shared" si="355"/>
        <v>0</v>
      </c>
      <c r="CE144" s="47">
        <f t="shared" si="356"/>
        <v>0</v>
      </c>
      <c r="CF144" s="46">
        <f t="shared" si="357"/>
        <v>0</v>
      </c>
      <c r="CG144" s="47">
        <f t="shared" si="358"/>
        <v>0</v>
      </c>
      <c r="CH144" s="47">
        <f t="shared" si="359"/>
        <v>0</v>
      </c>
      <c r="CI144" s="47">
        <f t="shared" si="360"/>
        <v>0</v>
      </c>
      <c r="CJ144" s="47">
        <f t="shared" si="361"/>
        <v>0</v>
      </c>
      <c r="CK144" s="47">
        <f t="shared" si="362"/>
        <v>0</v>
      </c>
      <c r="CL144" s="47">
        <f t="shared" si="363"/>
        <v>0</v>
      </c>
      <c r="CM144" s="47">
        <f t="shared" si="364"/>
        <v>0</v>
      </c>
      <c r="CN144" s="47">
        <f t="shared" si="365"/>
        <v>0</v>
      </c>
      <c r="CO144" s="47">
        <f t="shared" si="366"/>
        <v>0</v>
      </c>
      <c r="CP144" s="47">
        <f t="shared" si="367"/>
        <v>0</v>
      </c>
      <c r="CQ144" s="47">
        <f t="shared" si="368"/>
        <v>0</v>
      </c>
      <c r="CR144" s="47">
        <f t="shared" si="369"/>
        <v>0</v>
      </c>
      <c r="CS144" s="47">
        <f t="shared" si="370"/>
        <v>0</v>
      </c>
      <c r="CT144" s="47">
        <f t="shared" si="371"/>
        <v>0</v>
      </c>
      <c r="CU144" s="47">
        <f t="shared" si="372"/>
        <v>0</v>
      </c>
      <c r="CV144" s="47">
        <f t="shared" si="373"/>
        <v>0</v>
      </c>
      <c r="CW144" s="47">
        <f t="shared" si="374"/>
        <v>0</v>
      </c>
      <c r="CX144" s="47">
        <f t="shared" si="375"/>
        <v>0</v>
      </c>
      <c r="CY144" s="48">
        <f t="shared" si="376"/>
        <v>0</v>
      </c>
      <c r="CZ144" s="47">
        <f t="shared" si="377"/>
        <v>0</v>
      </c>
      <c r="DA144" s="47">
        <f t="shared" si="378"/>
        <v>0</v>
      </c>
      <c r="DB144" s="46">
        <f t="shared" si="379"/>
        <v>0</v>
      </c>
      <c r="DC144" s="47">
        <f t="shared" si="380"/>
        <v>0</v>
      </c>
      <c r="DD144" s="47">
        <f t="shared" si="381"/>
        <v>0</v>
      </c>
      <c r="DE144" s="47">
        <f t="shared" si="382"/>
        <v>0</v>
      </c>
      <c r="DF144" s="47">
        <f t="shared" si="383"/>
        <v>0</v>
      </c>
      <c r="DG144" s="47">
        <f t="shared" si="384"/>
        <v>0</v>
      </c>
      <c r="DH144" s="47">
        <f t="shared" si="385"/>
        <v>0</v>
      </c>
      <c r="DI144" s="47">
        <f t="shared" si="386"/>
        <v>0</v>
      </c>
      <c r="DJ144" s="47">
        <f t="shared" si="387"/>
        <v>0</v>
      </c>
      <c r="DK144" s="47">
        <f t="shared" si="388"/>
        <v>0</v>
      </c>
      <c r="DL144" s="47">
        <f t="shared" si="389"/>
        <v>0</v>
      </c>
      <c r="DM144" s="47">
        <f t="shared" si="390"/>
        <v>0</v>
      </c>
      <c r="DN144" s="47">
        <f t="shared" si="391"/>
        <v>0</v>
      </c>
      <c r="DO144" s="47">
        <f t="shared" si="392"/>
        <v>0</v>
      </c>
      <c r="DP144" s="47">
        <f t="shared" si="393"/>
        <v>0</v>
      </c>
      <c r="DQ144" s="47">
        <f t="shared" si="394"/>
        <v>0</v>
      </c>
      <c r="DR144" s="47">
        <f t="shared" si="395"/>
        <v>0</v>
      </c>
      <c r="DS144" s="47">
        <f t="shared" si="396"/>
        <v>0</v>
      </c>
      <c r="DT144" s="47">
        <f t="shared" si="397"/>
        <v>0</v>
      </c>
      <c r="DU144" s="48">
        <f t="shared" si="398"/>
        <v>0</v>
      </c>
      <c r="DV144" s="47">
        <f t="shared" si="399"/>
        <v>0</v>
      </c>
      <c r="DW144" s="47">
        <f t="shared" si="400"/>
        <v>0</v>
      </c>
      <c r="DX144" s="46">
        <f t="shared" si="401"/>
        <v>0</v>
      </c>
      <c r="DY144" s="47">
        <f t="shared" si="402"/>
        <v>0</v>
      </c>
      <c r="DZ144" s="47">
        <f t="shared" si="403"/>
        <v>0</v>
      </c>
      <c r="EA144" s="47">
        <f t="shared" si="404"/>
        <v>0</v>
      </c>
      <c r="EB144" s="47">
        <f t="shared" si="405"/>
        <v>0</v>
      </c>
      <c r="EC144" s="47">
        <f t="shared" si="406"/>
        <v>0</v>
      </c>
      <c r="ED144" s="47">
        <f t="shared" si="407"/>
        <v>0</v>
      </c>
      <c r="EE144" s="47">
        <f t="shared" si="408"/>
        <v>0</v>
      </c>
      <c r="EF144" s="47">
        <f t="shared" si="409"/>
        <v>0</v>
      </c>
      <c r="EG144" s="47">
        <f t="shared" si="410"/>
        <v>0</v>
      </c>
      <c r="EH144" s="47">
        <f t="shared" si="411"/>
        <v>0</v>
      </c>
      <c r="EI144" s="47">
        <f t="shared" si="412"/>
        <v>0</v>
      </c>
      <c r="EJ144" s="47">
        <f t="shared" si="413"/>
        <v>0</v>
      </c>
      <c r="EK144" s="47">
        <f t="shared" si="414"/>
        <v>0</v>
      </c>
      <c r="EL144" s="47">
        <f t="shared" si="415"/>
        <v>0</v>
      </c>
      <c r="EM144" s="47">
        <f t="shared" si="416"/>
        <v>0</v>
      </c>
      <c r="EN144" s="47">
        <f t="shared" si="417"/>
        <v>0</v>
      </c>
      <c r="EO144" s="47">
        <f t="shared" si="418"/>
        <v>0</v>
      </c>
      <c r="EP144" s="47">
        <f t="shared" si="419"/>
        <v>0</v>
      </c>
      <c r="EQ144" s="48">
        <f t="shared" si="420"/>
        <v>0</v>
      </c>
      <c r="ER144" s="47">
        <f t="shared" si="421"/>
        <v>0</v>
      </c>
      <c r="ES144" s="47">
        <f t="shared" si="422"/>
        <v>0</v>
      </c>
      <c r="ET144" s="46">
        <f t="shared" si="423"/>
        <v>0</v>
      </c>
      <c r="EU144" s="47">
        <f t="shared" si="424"/>
        <v>0</v>
      </c>
      <c r="EV144" s="47">
        <f t="shared" si="425"/>
        <v>0</v>
      </c>
      <c r="EW144" s="47">
        <f t="shared" si="426"/>
        <v>0</v>
      </c>
      <c r="EX144" s="47">
        <f t="shared" si="427"/>
        <v>0</v>
      </c>
      <c r="EY144" s="47">
        <f t="shared" si="428"/>
        <v>0</v>
      </c>
      <c r="EZ144" s="47">
        <f t="shared" si="429"/>
        <v>0</v>
      </c>
      <c r="FA144" s="47">
        <f t="shared" si="430"/>
        <v>0</v>
      </c>
      <c r="FB144" s="47">
        <f t="shared" si="431"/>
        <v>0</v>
      </c>
      <c r="FC144" s="47">
        <f t="shared" si="432"/>
        <v>0</v>
      </c>
      <c r="FD144" s="47">
        <f t="shared" si="433"/>
        <v>0</v>
      </c>
      <c r="FE144" s="47">
        <f t="shared" si="434"/>
        <v>0</v>
      </c>
      <c r="FF144" s="47">
        <f t="shared" si="435"/>
        <v>0</v>
      </c>
      <c r="FG144" s="47">
        <f t="shared" si="436"/>
        <v>0</v>
      </c>
      <c r="FH144" s="47">
        <f t="shared" si="437"/>
        <v>0</v>
      </c>
      <c r="FI144" s="47">
        <f t="shared" si="438"/>
        <v>0</v>
      </c>
      <c r="FJ144" s="47">
        <f t="shared" si="439"/>
        <v>0</v>
      </c>
      <c r="FK144" s="47">
        <f t="shared" si="440"/>
        <v>0</v>
      </c>
      <c r="FL144" s="47">
        <f t="shared" si="441"/>
        <v>0</v>
      </c>
      <c r="FM144" s="48">
        <f t="shared" si="442"/>
        <v>0</v>
      </c>
      <c r="FN144" s="47">
        <f t="shared" si="443"/>
        <v>0</v>
      </c>
      <c r="FO144" s="47">
        <f t="shared" si="444"/>
        <v>0</v>
      </c>
      <c r="FP144" s="46">
        <f t="shared" si="445"/>
        <v>0</v>
      </c>
      <c r="FQ144" s="47">
        <f t="shared" si="446"/>
        <v>0</v>
      </c>
      <c r="FR144" s="47">
        <f t="shared" si="447"/>
        <v>0</v>
      </c>
      <c r="FS144" s="47">
        <f t="shared" si="448"/>
        <v>0</v>
      </c>
      <c r="FT144" s="47">
        <f t="shared" si="449"/>
        <v>0</v>
      </c>
      <c r="FU144" s="47">
        <f t="shared" si="450"/>
        <v>0</v>
      </c>
      <c r="FV144" s="47">
        <f t="shared" si="451"/>
        <v>0</v>
      </c>
      <c r="FW144" s="47">
        <f t="shared" si="452"/>
        <v>0</v>
      </c>
      <c r="FX144" s="47">
        <f t="shared" si="453"/>
        <v>0</v>
      </c>
      <c r="FY144" s="47">
        <f t="shared" si="454"/>
        <v>0</v>
      </c>
      <c r="FZ144" s="47">
        <f t="shared" si="455"/>
        <v>0</v>
      </c>
      <c r="GA144" s="47">
        <f t="shared" si="456"/>
        <v>0</v>
      </c>
      <c r="GB144" s="47">
        <f t="shared" si="457"/>
        <v>0</v>
      </c>
      <c r="GC144" s="47">
        <f t="shared" si="458"/>
        <v>0</v>
      </c>
      <c r="GD144" s="47">
        <f t="shared" si="459"/>
        <v>0</v>
      </c>
      <c r="GE144" s="47">
        <f t="shared" si="460"/>
        <v>0</v>
      </c>
      <c r="GF144" s="47">
        <f t="shared" si="461"/>
        <v>0</v>
      </c>
      <c r="GG144" s="47">
        <f t="shared" si="462"/>
        <v>0</v>
      </c>
      <c r="GH144" s="47">
        <f t="shared" si="463"/>
        <v>0</v>
      </c>
      <c r="GI144" s="48">
        <f t="shared" si="464"/>
        <v>0</v>
      </c>
      <c r="GJ144" s="47">
        <f t="shared" si="465"/>
        <v>0</v>
      </c>
      <c r="GK144" s="47">
        <f t="shared" si="466"/>
        <v>0</v>
      </c>
      <c r="GL144" s="46">
        <f t="shared" si="467"/>
        <v>0</v>
      </c>
      <c r="GM144" s="47">
        <f t="shared" si="468"/>
        <v>0</v>
      </c>
      <c r="GN144" s="47">
        <f t="shared" si="469"/>
        <v>0</v>
      </c>
      <c r="GO144" s="47">
        <f t="shared" si="470"/>
        <v>0</v>
      </c>
      <c r="GP144" s="47">
        <f t="shared" si="471"/>
        <v>0</v>
      </c>
      <c r="GQ144" s="47">
        <f t="shared" si="472"/>
        <v>0</v>
      </c>
      <c r="GR144" s="47">
        <f t="shared" si="473"/>
        <v>0</v>
      </c>
      <c r="GS144" s="47">
        <f t="shared" si="474"/>
        <v>0</v>
      </c>
      <c r="GT144" s="47">
        <f t="shared" si="475"/>
        <v>0</v>
      </c>
      <c r="GU144" s="47">
        <f t="shared" si="476"/>
        <v>0</v>
      </c>
      <c r="GV144" s="47">
        <f t="shared" si="477"/>
        <v>0</v>
      </c>
      <c r="GW144" s="47">
        <f t="shared" si="478"/>
        <v>0</v>
      </c>
      <c r="GX144" s="47">
        <f t="shared" si="479"/>
        <v>0</v>
      </c>
      <c r="GY144" s="47">
        <f t="shared" si="480"/>
        <v>0</v>
      </c>
      <c r="GZ144" s="47">
        <f t="shared" si="481"/>
        <v>0</v>
      </c>
      <c r="HA144" s="47">
        <f t="shared" si="482"/>
        <v>0</v>
      </c>
      <c r="HB144" s="47">
        <f t="shared" si="483"/>
        <v>0</v>
      </c>
      <c r="HC144" s="47">
        <f t="shared" si="484"/>
        <v>0</v>
      </c>
      <c r="HD144" s="47">
        <f t="shared" si="485"/>
        <v>0</v>
      </c>
      <c r="HE144" s="48">
        <f t="shared" si="486"/>
        <v>0</v>
      </c>
      <c r="HF144" s="47">
        <f t="shared" si="487"/>
        <v>0</v>
      </c>
      <c r="HG144" s="47">
        <f t="shared" si="488"/>
        <v>0</v>
      </c>
      <c r="HH144" s="46">
        <f t="shared" si="489"/>
        <v>0</v>
      </c>
      <c r="HI144" s="47">
        <f t="shared" si="490"/>
        <v>0</v>
      </c>
      <c r="HJ144" s="47">
        <f t="shared" si="491"/>
        <v>0</v>
      </c>
      <c r="HK144" s="47">
        <f t="shared" si="492"/>
        <v>0</v>
      </c>
      <c r="HL144" s="47">
        <f t="shared" si="493"/>
        <v>0</v>
      </c>
      <c r="HM144" s="47">
        <f t="shared" si="494"/>
        <v>0</v>
      </c>
      <c r="HN144" s="47">
        <f t="shared" si="495"/>
        <v>0</v>
      </c>
      <c r="HO144" s="47">
        <f t="shared" si="496"/>
        <v>0</v>
      </c>
      <c r="HP144" s="47">
        <f t="shared" si="497"/>
        <v>0</v>
      </c>
      <c r="HQ144" s="47">
        <f t="shared" si="498"/>
        <v>0</v>
      </c>
      <c r="HR144" s="47">
        <f t="shared" si="499"/>
        <v>0</v>
      </c>
      <c r="HS144" s="47">
        <f t="shared" si="500"/>
        <v>0</v>
      </c>
      <c r="HT144" s="47">
        <f t="shared" si="501"/>
        <v>0</v>
      </c>
      <c r="HU144" s="47">
        <f t="shared" si="502"/>
        <v>0</v>
      </c>
      <c r="HV144" s="47">
        <f t="shared" si="503"/>
        <v>0</v>
      </c>
      <c r="HW144" s="47">
        <f t="shared" si="504"/>
        <v>0</v>
      </c>
      <c r="HX144" s="47">
        <f t="shared" si="505"/>
        <v>0</v>
      </c>
      <c r="HY144" s="47">
        <f t="shared" si="506"/>
        <v>0</v>
      </c>
      <c r="HZ144" s="47">
        <f t="shared" si="507"/>
        <v>0</v>
      </c>
      <c r="IA144" s="48">
        <f t="shared" si="508"/>
        <v>0</v>
      </c>
      <c r="IB144" s="47">
        <f t="shared" si="509"/>
        <v>0</v>
      </c>
      <c r="IC144" s="47">
        <f t="shared" si="510"/>
        <v>0</v>
      </c>
      <c r="ID144" s="46">
        <f t="shared" si="511"/>
        <v>0</v>
      </c>
      <c r="IE144" s="47">
        <f t="shared" si="512"/>
        <v>0</v>
      </c>
      <c r="IF144" s="47">
        <f t="shared" si="513"/>
        <v>0</v>
      </c>
      <c r="IG144" s="47">
        <f t="shared" si="514"/>
        <v>0</v>
      </c>
      <c r="IH144" s="47">
        <f t="shared" si="515"/>
        <v>0</v>
      </c>
      <c r="II144" s="47">
        <f t="shared" si="516"/>
        <v>0</v>
      </c>
      <c r="IJ144" s="47">
        <f t="shared" si="517"/>
        <v>0</v>
      </c>
      <c r="IK144" s="47">
        <f t="shared" si="518"/>
        <v>0</v>
      </c>
      <c r="IL144" s="47">
        <f t="shared" si="519"/>
        <v>0</v>
      </c>
      <c r="IM144" s="47">
        <f t="shared" si="520"/>
        <v>0</v>
      </c>
      <c r="IN144" s="47">
        <f t="shared" si="521"/>
        <v>0</v>
      </c>
      <c r="IO144" s="47">
        <f t="shared" si="522"/>
        <v>0</v>
      </c>
      <c r="IP144" s="47">
        <f t="shared" si="523"/>
        <v>0</v>
      </c>
      <c r="IQ144" s="47">
        <f t="shared" si="524"/>
        <v>0</v>
      </c>
      <c r="IR144" s="47">
        <f t="shared" si="525"/>
        <v>0</v>
      </c>
      <c r="IS144" s="47">
        <f t="shared" si="526"/>
        <v>0</v>
      </c>
      <c r="IT144" s="47">
        <f t="shared" si="527"/>
        <v>0</v>
      </c>
      <c r="IU144" s="47">
        <f t="shared" si="528"/>
        <v>0</v>
      </c>
      <c r="IV144" s="47">
        <f t="shared" si="529"/>
        <v>0</v>
      </c>
      <c r="IW144" s="48">
        <f t="shared" si="530"/>
        <v>0</v>
      </c>
      <c r="IX144" s="47">
        <f t="shared" si="531"/>
        <v>0</v>
      </c>
      <c r="IY144" s="47">
        <f t="shared" si="532"/>
        <v>0</v>
      </c>
      <c r="IZ144" s="46">
        <f t="shared" si="533"/>
        <v>0</v>
      </c>
      <c r="JA144" s="47">
        <f t="shared" si="534"/>
        <v>0</v>
      </c>
      <c r="JB144" s="47">
        <f t="shared" si="535"/>
        <v>0</v>
      </c>
      <c r="JC144" s="47">
        <f t="shared" si="536"/>
        <v>0</v>
      </c>
      <c r="JD144" s="47">
        <f t="shared" si="537"/>
        <v>0</v>
      </c>
      <c r="JE144" s="47">
        <f t="shared" si="538"/>
        <v>0</v>
      </c>
      <c r="JF144" s="47">
        <f t="shared" si="539"/>
        <v>0</v>
      </c>
      <c r="JG144" s="47">
        <f t="shared" si="540"/>
        <v>0</v>
      </c>
      <c r="JH144" s="47">
        <f t="shared" si="541"/>
        <v>0</v>
      </c>
      <c r="JI144" s="47">
        <f t="shared" si="542"/>
        <v>0</v>
      </c>
      <c r="JJ144" s="47">
        <f t="shared" si="543"/>
        <v>0</v>
      </c>
      <c r="JK144" s="47">
        <f t="shared" si="544"/>
        <v>0</v>
      </c>
      <c r="JL144" s="47">
        <f t="shared" si="545"/>
        <v>0</v>
      </c>
      <c r="JM144" s="47">
        <f t="shared" si="546"/>
        <v>0</v>
      </c>
      <c r="JN144" s="47">
        <f t="shared" si="547"/>
        <v>0</v>
      </c>
      <c r="JO144" s="47">
        <f t="shared" si="548"/>
        <v>0</v>
      </c>
      <c r="JP144" s="47">
        <f t="shared" si="549"/>
        <v>0</v>
      </c>
      <c r="JQ144" s="47">
        <f t="shared" si="550"/>
        <v>0</v>
      </c>
      <c r="JR144" s="47">
        <f t="shared" si="551"/>
        <v>0</v>
      </c>
      <c r="JS144" s="48">
        <f t="shared" si="552"/>
        <v>0</v>
      </c>
      <c r="JT144" s="46">
        <f t="shared" si="553"/>
        <v>0</v>
      </c>
      <c r="JU144" s="48">
        <f t="shared" si="554"/>
        <v>0</v>
      </c>
    </row>
    <row r="145" spans="1:281" x14ac:dyDescent="0.25">
      <c r="A145" s="152"/>
      <c r="B145" s="386"/>
      <c r="C145" s="377"/>
      <c r="D145" s="378"/>
      <c r="E145" s="378"/>
      <c r="F145" s="378"/>
      <c r="G145" s="379"/>
      <c r="H145" s="397"/>
      <c r="I145" s="397"/>
      <c r="J145" s="97"/>
      <c r="K145" s="122">
        <f t="shared" si="284"/>
        <v>0</v>
      </c>
      <c r="L145" s="313">
        <f t="shared" si="285"/>
        <v>0</v>
      </c>
      <c r="M145" s="46">
        <f t="shared" si="286"/>
        <v>0</v>
      </c>
      <c r="N145" s="90">
        <f t="shared" si="347"/>
        <v>0</v>
      </c>
      <c r="O145" s="90">
        <f t="shared" si="348"/>
        <v>0</v>
      </c>
      <c r="P145" s="90">
        <f t="shared" si="349"/>
        <v>0</v>
      </c>
      <c r="Q145" s="90">
        <f t="shared" si="350"/>
        <v>0</v>
      </c>
      <c r="R145" s="408">
        <f t="shared" si="287"/>
        <v>1</v>
      </c>
      <c r="S145" s="46">
        <f t="shared" si="288"/>
        <v>0</v>
      </c>
      <c r="T145" s="47">
        <f t="shared" si="289"/>
        <v>0</v>
      </c>
      <c r="U145" s="47">
        <f t="shared" si="290"/>
        <v>0</v>
      </c>
      <c r="V145" s="47">
        <f t="shared" si="291"/>
        <v>0</v>
      </c>
      <c r="W145" s="47">
        <f t="shared" si="292"/>
        <v>0</v>
      </c>
      <c r="X145" s="47">
        <f t="shared" si="293"/>
        <v>0</v>
      </c>
      <c r="Y145" s="47">
        <f t="shared" si="294"/>
        <v>0</v>
      </c>
      <c r="Z145" s="47">
        <f t="shared" si="295"/>
        <v>0</v>
      </c>
      <c r="AA145" s="47">
        <f t="shared" si="296"/>
        <v>0</v>
      </c>
      <c r="AB145" s="47">
        <f t="shared" si="297"/>
        <v>0</v>
      </c>
      <c r="AC145" s="47">
        <f t="shared" si="298"/>
        <v>0</v>
      </c>
      <c r="AD145" s="47">
        <f t="shared" si="299"/>
        <v>0</v>
      </c>
      <c r="AE145" s="47">
        <f t="shared" si="300"/>
        <v>0</v>
      </c>
      <c r="AF145" s="47">
        <f t="shared" si="301"/>
        <v>0</v>
      </c>
      <c r="AG145" s="47">
        <f t="shared" si="302"/>
        <v>0</v>
      </c>
      <c r="AH145" s="47">
        <f t="shared" si="303"/>
        <v>0</v>
      </c>
      <c r="AI145" s="47">
        <f t="shared" si="304"/>
        <v>0</v>
      </c>
      <c r="AJ145" s="47">
        <f t="shared" si="305"/>
        <v>0</v>
      </c>
      <c r="AK145" s="47">
        <f t="shared" si="306"/>
        <v>0</v>
      </c>
      <c r="AL145" s="48">
        <f t="shared" si="307"/>
        <v>0</v>
      </c>
      <c r="AM145" s="47">
        <f t="shared" si="351"/>
        <v>0</v>
      </c>
      <c r="AN145" s="47">
        <f t="shared" si="352"/>
        <v>0</v>
      </c>
      <c r="AO145" s="46">
        <f t="shared" si="308"/>
        <v>0</v>
      </c>
      <c r="AP145" s="47">
        <f t="shared" si="309"/>
        <v>0</v>
      </c>
      <c r="AQ145" s="47">
        <f t="shared" si="310"/>
        <v>0</v>
      </c>
      <c r="AR145" s="47">
        <f t="shared" si="311"/>
        <v>0</v>
      </c>
      <c r="AS145" s="47">
        <f t="shared" si="312"/>
        <v>0</v>
      </c>
      <c r="AT145" s="47">
        <f t="shared" si="313"/>
        <v>0</v>
      </c>
      <c r="AU145" s="47">
        <f t="shared" si="314"/>
        <v>0</v>
      </c>
      <c r="AV145" s="47">
        <f t="shared" si="315"/>
        <v>0</v>
      </c>
      <c r="AW145" s="47">
        <f t="shared" si="316"/>
        <v>0</v>
      </c>
      <c r="AX145" s="47">
        <f t="shared" si="317"/>
        <v>0</v>
      </c>
      <c r="AY145" s="47">
        <f t="shared" si="318"/>
        <v>0</v>
      </c>
      <c r="AZ145" s="47">
        <f t="shared" si="319"/>
        <v>0</v>
      </c>
      <c r="BA145" s="47">
        <f t="shared" si="320"/>
        <v>0</v>
      </c>
      <c r="BB145" s="47">
        <f t="shared" si="321"/>
        <v>0</v>
      </c>
      <c r="BC145" s="47">
        <f t="shared" si="322"/>
        <v>0</v>
      </c>
      <c r="BD145" s="47">
        <f t="shared" si="323"/>
        <v>0</v>
      </c>
      <c r="BE145" s="47">
        <f t="shared" si="324"/>
        <v>0</v>
      </c>
      <c r="BF145" s="47">
        <f t="shared" si="325"/>
        <v>0</v>
      </c>
      <c r="BG145" s="48">
        <f t="shared" si="326"/>
        <v>0</v>
      </c>
      <c r="BH145" s="47">
        <f t="shared" si="353"/>
        <v>0</v>
      </c>
      <c r="BI145" s="47">
        <f t="shared" si="354"/>
        <v>0</v>
      </c>
      <c r="BJ145" s="46">
        <f t="shared" si="327"/>
        <v>0</v>
      </c>
      <c r="BK145" s="47">
        <f t="shared" si="328"/>
        <v>0</v>
      </c>
      <c r="BL145" s="47">
        <f t="shared" si="329"/>
        <v>0</v>
      </c>
      <c r="BM145" s="47">
        <f t="shared" si="330"/>
        <v>0</v>
      </c>
      <c r="BN145" s="47">
        <f t="shared" si="331"/>
        <v>0</v>
      </c>
      <c r="BO145" s="47">
        <f t="shared" si="332"/>
        <v>0</v>
      </c>
      <c r="BP145" s="47">
        <f t="shared" si="333"/>
        <v>0</v>
      </c>
      <c r="BQ145" s="47">
        <f t="shared" si="334"/>
        <v>0</v>
      </c>
      <c r="BR145" s="47">
        <f t="shared" si="335"/>
        <v>0</v>
      </c>
      <c r="BS145" s="47">
        <f t="shared" si="336"/>
        <v>0</v>
      </c>
      <c r="BT145" s="47">
        <f t="shared" si="337"/>
        <v>0</v>
      </c>
      <c r="BU145" s="47">
        <f t="shared" si="338"/>
        <v>0</v>
      </c>
      <c r="BV145" s="47">
        <f t="shared" si="339"/>
        <v>0</v>
      </c>
      <c r="BW145" s="47">
        <f t="shared" si="340"/>
        <v>0</v>
      </c>
      <c r="BX145" s="47">
        <f t="shared" si="341"/>
        <v>0</v>
      </c>
      <c r="BY145" s="47">
        <f t="shared" si="342"/>
        <v>0</v>
      </c>
      <c r="BZ145" s="47">
        <f t="shared" si="343"/>
        <v>0</v>
      </c>
      <c r="CA145" s="47">
        <f t="shared" si="344"/>
        <v>0</v>
      </c>
      <c r="CB145" s="47">
        <f t="shared" si="345"/>
        <v>0</v>
      </c>
      <c r="CC145" s="48">
        <f t="shared" si="346"/>
        <v>0</v>
      </c>
      <c r="CD145" s="47">
        <f t="shared" si="355"/>
        <v>0</v>
      </c>
      <c r="CE145" s="47">
        <f t="shared" si="356"/>
        <v>0</v>
      </c>
      <c r="CF145" s="46">
        <f t="shared" si="357"/>
        <v>0</v>
      </c>
      <c r="CG145" s="47">
        <f t="shared" si="358"/>
        <v>0</v>
      </c>
      <c r="CH145" s="47">
        <f t="shared" si="359"/>
        <v>0</v>
      </c>
      <c r="CI145" s="47">
        <f t="shared" si="360"/>
        <v>0</v>
      </c>
      <c r="CJ145" s="47">
        <f t="shared" si="361"/>
        <v>0</v>
      </c>
      <c r="CK145" s="47">
        <f t="shared" si="362"/>
        <v>0</v>
      </c>
      <c r="CL145" s="47">
        <f t="shared" si="363"/>
        <v>0</v>
      </c>
      <c r="CM145" s="47">
        <f t="shared" si="364"/>
        <v>0</v>
      </c>
      <c r="CN145" s="47">
        <f t="shared" si="365"/>
        <v>0</v>
      </c>
      <c r="CO145" s="47">
        <f t="shared" si="366"/>
        <v>0</v>
      </c>
      <c r="CP145" s="47">
        <f t="shared" si="367"/>
        <v>0</v>
      </c>
      <c r="CQ145" s="47">
        <f t="shared" si="368"/>
        <v>0</v>
      </c>
      <c r="CR145" s="47">
        <f t="shared" si="369"/>
        <v>0</v>
      </c>
      <c r="CS145" s="47">
        <f t="shared" si="370"/>
        <v>0</v>
      </c>
      <c r="CT145" s="47">
        <f t="shared" si="371"/>
        <v>0</v>
      </c>
      <c r="CU145" s="47">
        <f t="shared" si="372"/>
        <v>0</v>
      </c>
      <c r="CV145" s="47">
        <f t="shared" si="373"/>
        <v>0</v>
      </c>
      <c r="CW145" s="47">
        <f t="shared" si="374"/>
        <v>0</v>
      </c>
      <c r="CX145" s="47">
        <f t="shared" si="375"/>
        <v>0</v>
      </c>
      <c r="CY145" s="48">
        <f t="shared" si="376"/>
        <v>0</v>
      </c>
      <c r="CZ145" s="47">
        <f t="shared" si="377"/>
        <v>0</v>
      </c>
      <c r="DA145" s="47">
        <f t="shared" si="378"/>
        <v>0</v>
      </c>
      <c r="DB145" s="46">
        <f t="shared" si="379"/>
        <v>0</v>
      </c>
      <c r="DC145" s="47">
        <f t="shared" si="380"/>
        <v>0</v>
      </c>
      <c r="DD145" s="47">
        <f t="shared" si="381"/>
        <v>0</v>
      </c>
      <c r="DE145" s="47">
        <f t="shared" si="382"/>
        <v>0</v>
      </c>
      <c r="DF145" s="47">
        <f t="shared" si="383"/>
        <v>0</v>
      </c>
      <c r="DG145" s="47">
        <f t="shared" si="384"/>
        <v>0</v>
      </c>
      <c r="DH145" s="47">
        <f t="shared" si="385"/>
        <v>0</v>
      </c>
      <c r="DI145" s="47">
        <f t="shared" si="386"/>
        <v>0</v>
      </c>
      <c r="DJ145" s="47">
        <f t="shared" si="387"/>
        <v>0</v>
      </c>
      <c r="DK145" s="47">
        <f t="shared" si="388"/>
        <v>0</v>
      </c>
      <c r="DL145" s="47">
        <f t="shared" si="389"/>
        <v>0</v>
      </c>
      <c r="DM145" s="47">
        <f t="shared" si="390"/>
        <v>0</v>
      </c>
      <c r="DN145" s="47">
        <f t="shared" si="391"/>
        <v>0</v>
      </c>
      <c r="DO145" s="47">
        <f t="shared" si="392"/>
        <v>0</v>
      </c>
      <c r="DP145" s="47">
        <f t="shared" si="393"/>
        <v>0</v>
      </c>
      <c r="DQ145" s="47">
        <f t="shared" si="394"/>
        <v>0</v>
      </c>
      <c r="DR145" s="47">
        <f t="shared" si="395"/>
        <v>0</v>
      </c>
      <c r="DS145" s="47">
        <f t="shared" si="396"/>
        <v>0</v>
      </c>
      <c r="DT145" s="47">
        <f t="shared" si="397"/>
        <v>0</v>
      </c>
      <c r="DU145" s="48">
        <f t="shared" si="398"/>
        <v>0</v>
      </c>
      <c r="DV145" s="47">
        <f t="shared" si="399"/>
        <v>0</v>
      </c>
      <c r="DW145" s="47">
        <f t="shared" si="400"/>
        <v>0</v>
      </c>
      <c r="DX145" s="46">
        <f t="shared" si="401"/>
        <v>0</v>
      </c>
      <c r="DY145" s="47">
        <f t="shared" si="402"/>
        <v>0</v>
      </c>
      <c r="DZ145" s="47">
        <f t="shared" si="403"/>
        <v>0</v>
      </c>
      <c r="EA145" s="47">
        <f t="shared" si="404"/>
        <v>0</v>
      </c>
      <c r="EB145" s="47">
        <f t="shared" si="405"/>
        <v>0</v>
      </c>
      <c r="EC145" s="47">
        <f t="shared" si="406"/>
        <v>0</v>
      </c>
      <c r="ED145" s="47">
        <f t="shared" si="407"/>
        <v>0</v>
      </c>
      <c r="EE145" s="47">
        <f t="shared" si="408"/>
        <v>0</v>
      </c>
      <c r="EF145" s="47">
        <f t="shared" si="409"/>
        <v>0</v>
      </c>
      <c r="EG145" s="47">
        <f t="shared" si="410"/>
        <v>0</v>
      </c>
      <c r="EH145" s="47">
        <f t="shared" si="411"/>
        <v>0</v>
      </c>
      <c r="EI145" s="47">
        <f t="shared" si="412"/>
        <v>0</v>
      </c>
      <c r="EJ145" s="47">
        <f t="shared" si="413"/>
        <v>0</v>
      </c>
      <c r="EK145" s="47">
        <f t="shared" si="414"/>
        <v>0</v>
      </c>
      <c r="EL145" s="47">
        <f t="shared" si="415"/>
        <v>0</v>
      </c>
      <c r="EM145" s="47">
        <f t="shared" si="416"/>
        <v>0</v>
      </c>
      <c r="EN145" s="47">
        <f t="shared" si="417"/>
        <v>0</v>
      </c>
      <c r="EO145" s="47">
        <f t="shared" si="418"/>
        <v>0</v>
      </c>
      <c r="EP145" s="47">
        <f t="shared" si="419"/>
        <v>0</v>
      </c>
      <c r="EQ145" s="48">
        <f t="shared" si="420"/>
        <v>0</v>
      </c>
      <c r="ER145" s="47">
        <f t="shared" si="421"/>
        <v>0</v>
      </c>
      <c r="ES145" s="47">
        <f t="shared" si="422"/>
        <v>0</v>
      </c>
      <c r="ET145" s="46">
        <f t="shared" si="423"/>
        <v>0</v>
      </c>
      <c r="EU145" s="47">
        <f t="shared" si="424"/>
        <v>0</v>
      </c>
      <c r="EV145" s="47">
        <f t="shared" si="425"/>
        <v>0</v>
      </c>
      <c r="EW145" s="47">
        <f t="shared" si="426"/>
        <v>0</v>
      </c>
      <c r="EX145" s="47">
        <f t="shared" si="427"/>
        <v>0</v>
      </c>
      <c r="EY145" s="47">
        <f t="shared" si="428"/>
        <v>0</v>
      </c>
      <c r="EZ145" s="47">
        <f t="shared" si="429"/>
        <v>0</v>
      </c>
      <c r="FA145" s="47">
        <f t="shared" si="430"/>
        <v>0</v>
      </c>
      <c r="FB145" s="47">
        <f t="shared" si="431"/>
        <v>0</v>
      </c>
      <c r="FC145" s="47">
        <f t="shared" si="432"/>
        <v>0</v>
      </c>
      <c r="FD145" s="47">
        <f t="shared" si="433"/>
        <v>0</v>
      </c>
      <c r="FE145" s="47">
        <f t="shared" si="434"/>
        <v>0</v>
      </c>
      <c r="FF145" s="47">
        <f t="shared" si="435"/>
        <v>0</v>
      </c>
      <c r="FG145" s="47">
        <f t="shared" si="436"/>
        <v>0</v>
      </c>
      <c r="FH145" s="47">
        <f t="shared" si="437"/>
        <v>0</v>
      </c>
      <c r="FI145" s="47">
        <f t="shared" si="438"/>
        <v>0</v>
      </c>
      <c r="FJ145" s="47">
        <f t="shared" si="439"/>
        <v>0</v>
      </c>
      <c r="FK145" s="47">
        <f t="shared" si="440"/>
        <v>0</v>
      </c>
      <c r="FL145" s="47">
        <f t="shared" si="441"/>
        <v>0</v>
      </c>
      <c r="FM145" s="48">
        <f t="shared" si="442"/>
        <v>0</v>
      </c>
      <c r="FN145" s="47">
        <f t="shared" si="443"/>
        <v>0</v>
      </c>
      <c r="FO145" s="47">
        <f t="shared" si="444"/>
        <v>0</v>
      </c>
      <c r="FP145" s="46">
        <f t="shared" si="445"/>
        <v>0</v>
      </c>
      <c r="FQ145" s="47">
        <f t="shared" si="446"/>
        <v>0</v>
      </c>
      <c r="FR145" s="47">
        <f t="shared" si="447"/>
        <v>0</v>
      </c>
      <c r="FS145" s="47">
        <f t="shared" si="448"/>
        <v>0</v>
      </c>
      <c r="FT145" s="47">
        <f t="shared" si="449"/>
        <v>0</v>
      </c>
      <c r="FU145" s="47">
        <f t="shared" si="450"/>
        <v>0</v>
      </c>
      <c r="FV145" s="47">
        <f t="shared" si="451"/>
        <v>0</v>
      </c>
      <c r="FW145" s="47">
        <f t="shared" si="452"/>
        <v>0</v>
      </c>
      <c r="FX145" s="47">
        <f t="shared" si="453"/>
        <v>0</v>
      </c>
      <c r="FY145" s="47">
        <f t="shared" si="454"/>
        <v>0</v>
      </c>
      <c r="FZ145" s="47">
        <f t="shared" si="455"/>
        <v>0</v>
      </c>
      <c r="GA145" s="47">
        <f t="shared" si="456"/>
        <v>0</v>
      </c>
      <c r="GB145" s="47">
        <f t="shared" si="457"/>
        <v>0</v>
      </c>
      <c r="GC145" s="47">
        <f t="shared" si="458"/>
        <v>0</v>
      </c>
      <c r="GD145" s="47">
        <f t="shared" si="459"/>
        <v>0</v>
      </c>
      <c r="GE145" s="47">
        <f t="shared" si="460"/>
        <v>0</v>
      </c>
      <c r="GF145" s="47">
        <f t="shared" si="461"/>
        <v>0</v>
      </c>
      <c r="GG145" s="47">
        <f t="shared" si="462"/>
        <v>0</v>
      </c>
      <c r="GH145" s="47">
        <f t="shared" si="463"/>
        <v>0</v>
      </c>
      <c r="GI145" s="48">
        <f t="shared" si="464"/>
        <v>0</v>
      </c>
      <c r="GJ145" s="47">
        <f t="shared" si="465"/>
        <v>0</v>
      </c>
      <c r="GK145" s="47">
        <f t="shared" si="466"/>
        <v>0</v>
      </c>
      <c r="GL145" s="46">
        <f t="shared" si="467"/>
        <v>0</v>
      </c>
      <c r="GM145" s="47">
        <f t="shared" si="468"/>
        <v>0</v>
      </c>
      <c r="GN145" s="47">
        <f t="shared" si="469"/>
        <v>0</v>
      </c>
      <c r="GO145" s="47">
        <f t="shared" si="470"/>
        <v>0</v>
      </c>
      <c r="GP145" s="47">
        <f t="shared" si="471"/>
        <v>0</v>
      </c>
      <c r="GQ145" s="47">
        <f t="shared" si="472"/>
        <v>0</v>
      </c>
      <c r="GR145" s="47">
        <f t="shared" si="473"/>
        <v>0</v>
      </c>
      <c r="GS145" s="47">
        <f t="shared" si="474"/>
        <v>0</v>
      </c>
      <c r="GT145" s="47">
        <f t="shared" si="475"/>
        <v>0</v>
      </c>
      <c r="GU145" s="47">
        <f t="shared" si="476"/>
        <v>0</v>
      </c>
      <c r="GV145" s="47">
        <f t="shared" si="477"/>
        <v>0</v>
      </c>
      <c r="GW145" s="47">
        <f t="shared" si="478"/>
        <v>0</v>
      </c>
      <c r="GX145" s="47">
        <f t="shared" si="479"/>
        <v>0</v>
      </c>
      <c r="GY145" s="47">
        <f t="shared" si="480"/>
        <v>0</v>
      </c>
      <c r="GZ145" s="47">
        <f t="shared" si="481"/>
        <v>0</v>
      </c>
      <c r="HA145" s="47">
        <f t="shared" si="482"/>
        <v>0</v>
      </c>
      <c r="HB145" s="47">
        <f t="shared" si="483"/>
        <v>0</v>
      </c>
      <c r="HC145" s="47">
        <f t="shared" si="484"/>
        <v>0</v>
      </c>
      <c r="HD145" s="47">
        <f t="shared" si="485"/>
        <v>0</v>
      </c>
      <c r="HE145" s="48">
        <f t="shared" si="486"/>
        <v>0</v>
      </c>
      <c r="HF145" s="47">
        <f t="shared" si="487"/>
        <v>0</v>
      </c>
      <c r="HG145" s="47">
        <f t="shared" si="488"/>
        <v>0</v>
      </c>
      <c r="HH145" s="46">
        <f t="shared" si="489"/>
        <v>0</v>
      </c>
      <c r="HI145" s="47">
        <f t="shared" si="490"/>
        <v>0</v>
      </c>
      <c r="HJ145" s="47">
        <f t="shared" si="491"/>
        <v>0</v>
      </c>
      <c r="HK145" s="47">
        <f t="shared" si="492"/>
        <v>0</v>
      </c>
      <c r="HL145" s="47">
        <f t="shared" si="493"/>
        <v>0</v>
      </c>
      <c r="HM145" s="47">
        <f t="shared" si="494"/>
        <v>0</v>
      </c>
      <c r="HN145" s="47">
        <f t="shared" si="495"/>
        <v>0</v>
      </c>
      <c r="HO145" s="47">
        <f t="shared" si="496"/>
        <v>0</v>
      </c>
      <c r="HP145" s="47">
        <f t="shared" si="497"/>
        <v>0</v>
      </c>
      <c r="HQ145" s="47">
        <f t="shared" si="498"/>
        <v>0</v>
      </c>
      <c r="HR145" s="47">
        <f t="shared" si="499"/>
        <v>0</v>
      </c>
      <c r="HS145" s="47">
        <f t="shared" si="500"/>
        <v>0</v>
      </c>
      <c r="HT145" s="47">
        <f t="shared" si="501"/>
        <v>0</v>
      </c>
      <c r="HU145" s="47">
        <f t="shared" si="502"/>
        <v>0</v>
      </c>
      <c r="HV145" s="47">
        <f t="shared" si="503"/>
        <v>0</v>
      </c>
      <c r="HW145" s="47">
        <f t="shared" si="504"/>
        <v>0</v>
      </c>
      <c r="HX145" s="47">
        <f t="shared" si="505"/>
        <v>0</v>
      </c>
      <c r="HY145" s="47">
        <f t="shared" si="506"/>
        <v>0</v>
      </c>
      <c r="HZ145" s="47">
        <f t="shared" si="507"/>
        <v>0</v>
      </c>
      <c r="IA145" s="48">
        <f t="shared" si="508"/>
        <v>0</v>
      </c>
      <c r="IB145" s="47">
        <f t="shared" si="509"/>
        <v>0</v>
      </c>
      <c r="IC145" s="47">
        <f t="shared" si="510"/>
        <v>0</v>
      </c>
      <c r="ID145" s="46">
        <f t="shared" si="511"/>
        <v>0</v>
      </c>
      <c r="IE145" s="47">
        <f t="shared" si="512"/>
        <v>0</v>
      </c>
      <c r="IF145" s="47">
        <f t="shared" si="513"/>
        <v>0</v>
      </c>
      <c r="IG145" s="47">
        <f t="shared" si="514"/>
        <v>0</v>
      </c>
      <c r="IH145" s="47">
        <f t="shared" si="515"/>
        <v>0</v>
      </c>
      <c r="II145" s="47">
        <f t="shared" si="516"/>
        <v>0</v>
      </c>
      <c r="IJ145" s="47">
        <f t="shared" si="517"/>
        <v>0</v>
      </c>
      <c r="IK145" s="47">
        <f t="shared" si="518"/>
        <v>0</v>
      </c>
      <c r="IL145" s="47">
        <f t="shared" si="519"/>
        <v>0</v>
      </c>
      <c r="IM145" s="47">
        <f t="shared" si="520"/>
        <v>0</v>
      </c>
      <c r="IN145" s="47">
        <f t="shared" si="521"/>
        <v>0</v>
      </c>
      <c r="IO145" s="47">
        <f t="shared" si="522"/>
        <v>0</v>
      </c>
      <c r="IP145" s="47">
        <f t="shared" si="523"/>
        <v>0</v>
      </c>
      <c r="IQ145" s="47">
        <f t="shared" si="524"/>
        <v>0</v>
      </c>
      <c r="IR145" s="47">
        <f t="shared" si="525"/>
        <v>0</v>
      </c>
      <c r="IS145" s="47">
        <f t="shared" si="526"/>
        <v>0</v>
      </c>
      <c r="IT145" s="47">
        <f t="shared" si="527"/>
        <v>0</v>
      </c>
      <c r="IU145" s="47">
        <f t="shared" si="528"/>
        <v>0</v>
      </c>
      <c r="IV145" s="47">
        <f t="shared" si="529"/>
        <v>0</v>
      </c>
      <c r="IW145" s="48">
        <f t="shared" si="530"/>
        <v>0</v>
      </c>
      <c r="IX145" s="47">
        <f t="shared" si="531"/>
        <v>0</v>
      </c>
      <c r="IY145" s="47">
        <f t="shared" si="532"/>
        <v>0</v>
      </c>
      <c r="IZ145" s="46">
        <f t="shared" si="533"/>
        <v>0</v>
      </c>
      <c r="JA145" s="47">
        <f t="shared" si="534"/>
        <v>0</v>
      </c>
      <c r="JB145" s="47">
        <f t="shared" si="535"/>
        <v>0</v>
      </c>
      <c r="JC145" s="47">
        <f t="shared" si="536"/>
        <v>0</v>
      </c>
      <c r="JD145" s="47">
        <f t="shared" si="537"/>
        <v>0</v>
      </c>
      <c r="JE145" s="47">
        <f t="shared" si="538"/>
        <v>0</v>
      </c>
      <c r="JF145" s="47">
        <f t="shared" si="539"/>
        <v>0</v>
      </c>
      <c r="JG145" s="47">
        <f t="shared" si="540"/>
        <v>0</v>
      </c>
      <c r="JH145" s="47">
        <f t="shared" si="541"/>
        <v>0</v>
      </c>
      <c r="JI145" s="47">
        <f t="shared" si="542"/>
        <v>0</v>
      </c>
      <c r="JJ145" s="47">
        <f t="shared" si="543"/>
        <v>0</v>
      </c>
      <c r="JK145" s="47">
        <f t="shared" si="544"/>
        <v>0</v>
      </c>
      <c r="JL145" s="47">
        <f t="shared" si="545"/>
        <v>0</v>
      </c>
      <c r="JM145" s="47">
        <f t="shared" si="546"/>
        <v>0</v>
      </c>
      <c r="JN145" s="47">
        <f t="shared" si="547"/>
        <v>0</v>
      </c>
      <c r="JO145" s="47">
        <f t="shared" si="548"/>
        <v>0</v>
      </c>
      <c r="JP145" s="47">
        <f t="shared" si="549"/>
        <v>0</v>
      </c>
      <c r="JQ145" s="47">
        <f t="shared" si="550"/>
        <v>0</v>
      </c>
      <c r="JR145" s="47">
        <f t="shared" si="551"/>
        <v>0</v>
      </c>
      <c r="JS145" s="48">
        <f t="shared" si="552"/>
        <v>0</v>
      </c>
      <c r="JT145" s="46">
        <f t="shared" si="553"/>
        <v>0</v>
      </c>
      <c r="JU145" s="48">
        <f t="shared" si="554"/>
        <v>0</v>
      </c>
    </row>
    <row r="146" spans="1:281" x14ac:dyDescent="0.25">
      <c r="A146" s="152"/>
      <c r="B146" s="386"/>
      <c r="C146" s="377"/>
      <c r="D146" s="378"/>
      <c r="E146" s="378"/>
      <c r="F146" s="378"/>
      <c r="G146" s="379"/>
      <c r="H146" s="397"/>
      <c r="I146" s="397"/>
      <c r="J146" s="97"/>
      <c r="K146" s="122">
        <f t="shared" si="284"/>
        <v>0</v>
      </c>
      <c r="L146" s="313">
        <f t="shared" si="285"/>
        <v>0</v>
      </c>
      <c r="M146" s="46">
        <f t="shared" si="286"/>
        <v>0</v>
      </c>
      <c r="N146" s="90">
        <f t="shared" si="347"/>
        <v>0</v>
      </c>
      <c r="O146" s="90">
        <f t="shared" si="348"/>
        <v>0</v>
      </c>
      <c r="P146" s="90">
        <f t="shared" si="349"/>
        <v>0</v>
      </c>
      <c r="Q146" s="90">
        <f t="shared" si="350"/>
        <v>0</v>
      </c>
      <c r="R146" s="408">
        <f t="shared" si="287"/>
        <v>1</v>
      </c>
      <c r="S146" s="46">
        <f t="shared" si="288"/>
        <v>0</v>
      </c>
      <c r="T146" s="47">
        <f t="shared" si="289"/>
        <v>0</v>
      </c>
      <c r="U146" s="47">
        <f t="shared" si="290"/>
        <v>0</v>
      </c>
      <c r="V146" s="47">
        <f t="shared" si="291"/>
        <v>0</v>
      </c>
      <c r="W146" s="47">
        <f t="shared" si="292"/>
        <v>0</v>
      </c>
      <c r="X146" s="47">
        <f t="shared" si="293"/>
        <v>0</v>
      </c>
      <c r="Y146" s="47">
        <f t="shared" si="294"/>
        <v>0</v>
      </c>
      <c r="Z146" s="47">
        <f t="shared" si="295"/>
        <v>0</v>
      </c>
      <c r="AA146" s="47">
        <f t="shared" si="296"/>
        <v>0</v>
      </c>
      <c r="AB146" s="47">
        <f t="shared" si="297"/>
        <v>0</v>
      </c>
      <c r="AC146" s="47">
        <f t="shared" si="298"/>
        <v>0</v>
      </c>
      <c r="AD146" s="47">
        <f t="shared" si="299"/>
        <v>0</v>
      </c>
      <c r="AE146" s="47">
        <f t="shared" si="300"/>
        <v>0</v>
      </c>
      <c r="AF146" s="47">
        <f t="shared" si="301"/>
        <v>0</v>
      </c>
      <c r="AG146" s="47">
        <f t="shared" si="302"/>
        <v>0</v>
      </c>
      <c r="AH146" s="47">
        <f t="shared" si="303"/>
        <v>0</v>
      </c>
      <c r="AI146" s="47">
        <f t="shared" si="304"/>
        <v>0</v>
      </c>
      <c r="AJ146" s="47">
        <f t="shared" si="305"/>
        <v>0</v>
      </c>
      <c r="AK146" s="47">
        <f t="shared" si="306"/>
        <v>0</v>
      </c>
      <c r="AL146" s="48">
        <f t="shared" si="307"/>
        <v>0</v>
      </c>
      <c r="AM146" s="47">
        <f t="shared" si="351"/>
        <v>0</v>
      </c>
      <c r="AN146" s="47">
        <f t="shared" si="352"/>
        <v>0</v>
      </c>
      <c r="AO146" s="46">
        <f t="shared" si="308"/>
        <v>0</v>
      </c>
      <c r="AP146" s="47">
        <f t="shared" si="309"/>
        <v>0</v>
      </c>
      <c r="AQ146" s="47">
        <f t="shared" si="310"/>
        <v>0</v>
      </c>
      <c r="AR146" s="47">
        <f t="shared" si="311"/>
        <v>0</v>
      </c>
      <c r="AS146" s="47">
        <f t="shared" si="312"/>
        <v>0</v>
      </c>
      <c r="AT146" s="47">
        <f t="shared" si="313"/>
        <v>0</v>
      </c>
      <c r="AU146" s="47">
        <f t="shared" si="314"/>
        <v>0</v>
      </c>
      <c r="AV146" s="47">
        <f t="shared" si="315"/>
        <v>0</v>
      </c>
      <c r="AW146" s="47">
        <f t="shared" si="316"/>
        <v>0</v>
      </c>
      <c r="AX146" s="47">
        <f t="shared" si="317"/>
        <v>0</v>
      </c>
      <c r="AY146" s="47">
        <f t="shared" si="318"/>
        <v>0</v>
      </c>
      <c r="AZ146" s="47">
        <f t="shared" si="319"/>
        <v>0</v>
      </c>
      <c r="BA146" s="47">
        <f t="shared" si="320"/>
        <v>0</v>
      </c>
      <c r="BB146" s="47">
        <f t="shared" si="321"/>
        <v>0</v>
      </c>
      <c r="BC146" s="47">
        <f t="shared" si="322"/>
        <v>0</v>
      </c>
      <c r="BD146" s="47">
        <f t="shared" si="323"/>
        <v>0</v>
      </c>
      <c r="BE146" s="47">
        <f t="shared" si="324"/>
        <v>0</v>
      </c>
      <c r="BF146" s="47">
        <f t="shared" si="325"/>
        <v>0</v>
      </c>
      <c r="BG146" s="48">
        <f t="shared" si="326"/>
        <v>0</v>
      </c>
      <c r="BH146" s="47">
        <f t="shared" si="353"/>
        <v>0</v>
      </c>
      <c r="BI146" s="47">
        <f t="shared" si="354"/>
        <v>0</v>
      </c>
      <c r="BJ146" s="46">
        <f t="shared" si="327"/>
        <v>0</v>
      </c>
      <c r="BK146" s="47">
        <f t="shared" si="328"/>
        <v>0</v>
      </c>
      <c r="BL146" s="47">
        <f t="shared" si="329"/>
        <v>0</v>
      </c>
      <c r="BM146" s="47">
        <f t="shared" si="330"/>
        <v>0</v>
      </c>
      <c r="BN146" s="47">
        <f t="shared" si="331"/>
        <v>0</v>
      </c>
      <c r="BO146" s="47">
        <f t="shared" si="332"/>
        <v>0</v>
      </c>
      <c r="BP146" s="47">
        <f t="shared" si="333"/>
        <v>0</v>
      </c>
      <c r="BQ146" s="47">
        <f t="shared" si="334"/>
        <v>0</v>
      </c>
      <c r="BR146" s="47">
        <f t="shared" si="335"/>
        <v>0</v>
      </c>
      <c r="BS146" s="47">
        <f t="shared" si="336"/>
        <v>0</v>
      </c>
      <c r="BT146" s="47">
        <f t="shared" si="337"/>
        <v>0</v>
      </c>
      <c r="BU146" s="47">
        <f t="shared" si="338"/>
        <v>0</v>
      </c>
      <c r="BV146" s="47">
        <f t="shared" si="339"/>
        <v>0</v>
      </c>
      <c r="BW146" s="47">
        <f t="shared" si="340"/>
        <v>0</v>
      </c>
      <c r="BX146" s="47">
        <f t="shared" si="341"/>
        <v>0</v>
      </c>
      <c r="BY146" s="47">
        <f t="shared" si="342"/>
        <v>0</v>
      </c>
      <c r="BZ146" s="47">
        <f t="shared" si="343"/>
        <v>0</v>
      </c>
      <c r="CA146" s="47">
        <f t="shared" si="344"/>
        <v>0</v>
      </c>
      <c r="CB146" s="47">
        <f t="shared" si="345"/>
        <v>0</v>
      </c>
      <c r="CC146" s="48">
        <f t="shared" si="346"/>
        <v>0</v>
      </c>
      <c r="CD146" s="47">
        <f t="shared" si="355"/>
        <v>0</v>
      </c>
      <c r="CE146" s="47">
        <f t="shared" si="356"/>
        <v>0</v>
      </c>
      <c r="CF146" s="46">
        <f t="shared" si="357"/>
        <v>0</v>
      </c>
      <c r="CG146" s="47">
        <f t="shared" si="358"/>
        <v>0</v>
      </c>
      <c r="CH146" s="47">
        <f t="shared" si="359"/>
        <v>0</v>
      </c>
      <c r="CI146" s="47">
        <f t="shared" si="360"/>
        <v>0</v>
      </c>
      <c r="CJ146" s="47">
        <f t="shared" si="361"/>
        <v>0</v>
      </c>
      <c r="CK146" s="47">
        <f t="shared" si="362"/>
        <v>0</v>
      </c>
      <c r="CL146" s="47">
        <f t="shared" si="363"/>
        <v>0</v>
      </c>
      <c r="CM146" s="47">
        <f t="shared" si="364"/>
        <v>0</v>
      </c>
      <c r="CN146" s="47">
        <f t="shared" si="365"/>
        <v>0</v>
      </c>
      <c r="CO146" s="47">
        <f t="shared" si="366"/>
        <v>0</v>
      </c>
      <c r="CP146" s="47">
        <f t="shared" si="367"/>
        <v>0</v>
      </c>
      <c r="CQ146" s="47">
        <f t="shared" si="368"/>
        <v>0</v>
      </c>
      <c r="CR146" s="47">
        <f t="shared" si="369"/>
        <v>0</v>
      </c>
      <c r="CS146" s="47">
        <f t="shared" si="370"/>
        <v>0</v>
      </c>
      <c r="CT146" s="47">
        <f t="shared" si="371"/>
        <v>0</v>
      </c>
      <c r="CU146" s="47">
        <f t="shared" si="372"/>
        <v>0</v>
      </c>
      <c r="CV146" s="47">
        <f t="shared" si="373"/>
        <v>0</v>
      </c>
      <c r="CW146" s="47">
        <f t="shared" si="374"/>
        <v>0</v>
      </c>
      <c r="CX146" s="47">
        <f t="shared" si="375"/>
        <v>0</v>
      </c>
      <c r="CY146" s="48">
        <f t="shared" si="376"/>
        <v>0</v>
      </c>
      <c r="CZ146" s="47">
        <f t="shared" si="377"/>
        <v>0</v>
      </c>
      <c r="DA146" s="47">
        <f t="shared" si="378"/>
        <v>0</v>
      </c>
      <c r="DB146" s="46">
        <f t="shared" si="379"/>
        <v>0</v>
      </c>
      <c r="DC146" s="47">
        <f t="shared" si="380"/>
        <v>0</v>
      </c>
      <c r="DD146" s="47">
        <f t="shared" si="381"/>
        <v>0</v>
      </c>
      <c r="DE146" s="47">
        <f t="shared" si="382"/>
        <v>0</v>
      </c>
      <c r="DF146" s="47">
        <f t="shared" si="383"/>
        <v>0</v>
      </c>
      <c r="DG146" s="47">
        <f t="shared" si="384"/>
        <v>0</v>
      </c>
      <c r="DH146" s="47">
        <f t="shared" si="385"/>
        <v>0</v>
      </c>
      <c r="DI146" s="47">
        <f t="shared" si="386"/>
        <v>0</v>
      </c>
      <c r="DJ146" s="47">
        <f t="shared" si="387"/>
        <v>0</v>
      </c>
      <c r="DK146" s="47">
        <f t="shared" si="388"/>
        <v>0</v>
      </c>
      <c r="DL146" s="47">
        <f t="shared" si="389"/>
        <v>0</v>
      </c>
      <c r="DM146" s="47">
        <f t="shared" si="390"/>
        <v>0</v>
      </c>
      <c r="DN146" s="47">
        <f t="shared" si="391"/>
        <v>0</v>
      </c>
      <c r="DO146" s="47">
        <f t="shared" si="392"/>
        <v>0</v>
      </c>
      <c r="DP146" s="47">
        <f t="shared" si="393"/>
        <v>0</v>
      </c>
      <c r="DQ146" s="47">
        <f t="shared" si="394"/>
        <v>0</v>
      </c>
      <c r="DR146" s="47">
        <f t="shared" si="395"/>
        <v>0</v>
      </c>
      <c r="DS146" s="47">
        <f t="shared" si="396"/>
        <v>0</v>
      </c>
      <c r="DT146" s="47">
        <f t="shared" si="397"/>
        <v>0</v>
      </c>
      <c r="DU146" s="48">
        <f t="shared" si="398"/>
        <v>0</v>
      </c>
      <c r="DV146" s="47">
        <f t="shared" si="399"/>
        <v>0</v>
      </c>
      <c r="DW146" s="47">
        <f t="shared" si="400"/>
        <v>0</v>
      </c>
      <c r="DX146" s="46">
        <f t="shared" si="401"/>
        <v>0</v>
      </c>
      <c r="DY146" s="47">
        <f t="shared" si="402"/>
        <v>0</v>
      </c>
      <c r="DZ146" s="47">
        <f t="shared" si="403"/>
        <v>0</v>
      </c>
      <c r="EA146" s="47">
        <f t="shared" si="404"/>
        <v>0</v>
      </c>
      <c r="EB146" s="47">
        <f t="shared" si="405"/>
        <v>0</v>
      </c>
      <c r="EC146" s="47">
        <f t="shared" si="406"/>
        <v>0</v>
      </c>
      <c r="ED146" s="47">
        <f t="shared" si="407"/>
        <v>0</v>
      </c>
      <c r="EE146" s="47">
        <f t="shared" si="408"/>
        <v>0</v>
      </c>
      <c r="EF146" s="47">
        <f t="shared" si="409"/>
        <v>0</v>
      </c>
      <c r="EG146" s="47">
        <f t="shared" si="410"/>
        <v>0</v>
      </c>
      <c r="EH146" s="47">
        <f t="shared" si="411"/>
        <v>0</v>
      </c>
      <c r="EI146" s="47">
        <f t="shared" si="412"/>
        <v>0</v>
      </c>
      <c r="EJ146" s="47">
        <f t="shared" si="413"/>
        <v>0</v>
      </c>
      <c r="EK146" s="47">
        <f t="shared" si="414"/>
        <v>0</v>
      </c>
      <c r="EL146" s="47">
        <f t="shared" si="415"/>
        <v>0</v>
      </c>
      <c r="EM146" s="47">
        <f t="shared" si="416"/>
        <v>0</v>
      </c>
      <c r="EN146" s="47">
        <f t="shared" si="417"/>
        <v>0</v>
      </c>
      <c r="EO146" s="47">
        <f t="shared" si="418"/>
        <v>0</v>
      </c>
      <c r="EP146" s="47">
        <f t="shared" si="419"/>
        <v>0</v>
      </c>
      <c r="EQ146" s="48">
        <f t="shared" si="420"/>
        <v>0</v>
      </c>
      <c r="ER146" s="47">
        <f t="shared" si="421"/>
        <v>0</v>
      </c>
      <c r="ES146" s="47">
        <f t="shared" si="422"/>
        <v>0</v>
      </c>
      <c r="ET146" s="46">
        <f t="shared" si="423"/>
        <v>0</v>
      </c>
      <c r="EU146" s="47">
        <f t="shared" si="424"/>
        <v>0</v>
      </c>
      <c r="EV146" s="47">
        <f t="shared" si="425"/>
        <v>0</v>
      </c>
      <c r="EW146" s="47">
        <f t="shared" si="426"/>
        <v>0</v>
      </c>
      <c r="EX146" s="47">
        <f t="shared" si="427"/>
        <v>0</v>
      </c>
      <c r="EY146" s="47">
        <f t="shared" si="428"/>
        <v>0</v>
      </c>
      <c r="EZ146" s="47">
        <f t="shared" si="429"/>
        <v>0</v>
      </c>
      <c r="FA146" s="47">
        <f t="shared" si="430"/>
        <v>0</v>
      </c>
      <c r="FB146" s="47">
        <f t="shared" si="431"/>
        <v>0</v>
      </c>
      <c r="FC146" s="47">
        <f t="shared" si="432"/>
        <v>0</v>
      </c>
      <c r="FD146" s="47">
        <f t="shared" si="433"/>
        <v>0</v>
      </c>
      <c r="FE146" s="47">
        <f t="shared" si="434"/>
        <v>0</v>
      </c>
      <c r="FF146" s="47">
        <f t="shared" si="435"/>
        <v>0</v>
      </c>
      <c r="FG146" s="47">
        <f t="shared" si="436"/>
        <v>0</v>
      </c>
      <c r="FH146" s="47">
        <f t="shared" si="437"/>
        <v>0</v>
      </c>
      <c r="FI146" s="47">
        <f t="shared" si="438"/>
        <v>0</v>
      </c>
      <c r="FJ146" s="47">
        <f t="shared" si="439"/>
        <v>0</v>
      </c>
      <c r="FK146" s="47">
        <f t="shared" si="440"/>
        <v>0</v>
      </c>
      <c r="FL146" s="47">
        <f t="shared" si="441"/>
        <v>0</v>
      </c>
      <c r="FM146" s="48">
        <f t="shared" si="442"/>
        <v>0</v>
      </c>
      <c r="FN146" s="47">
        <f t="shared" si="443"/>
        <v>0</v>
      </c>
      <c r="FO146" s="47">
        <f t="shared" si="444"/>
        <v>0</v>
      </c>
      <c r="FP146" s="46">
        <f t="shared" si="445"/>
        <v>0</v>
      </c>
      <c r="FQ146" s="47">
        <f t="shared" si="446"/>
        <v>0</v>
      </c>
      <c r="FR146" s="47">
        <f t="shared" si="447"/>
        <v>0</v>
      </c>
      <c r="FS146" s="47">
        <f t="shared" si="448"/>
        <v>0</v>
      </c>
      <c r="FT146" s="47">
        <f t="shared" si="449"/>
        <v>0</v>
      </c>
      <c r="FU146" s="47">
        <f t="shared" si="450"/>
        <v>0</v>
      </c>
      <c r="FV146" s="47">
        <f t="shared" si="451"/>
        <v>0</v>
      </c>
      <c r="FW146" s="47">
        <f t="shared" si="452"/>
        <v>0</v>
      </c>
      <c r="FX146" s="47">
        <f t="shared" si="453"/>
        <v>0</v>
      </c>
      <c r="FY146" s="47">
        <f t="shared" si="454"/>
        <v>0</v>
      </c>
      <c r="FZ146" s="47">
        <f t="shared" si="455"/>
        <v>0</v>
      </c>
      <c r="GA146" s="47">
        <f t="shared" si="456"/>
        <v>0</v>
      </c>
      <c r="GB146" s="47">
        <f t="shared" si="457"/>
        <v>0</v>
      </c>
      <c r="GC146" s="47">
        <f t="shared" si="458"/>
        <v>0</v>
      </c>
      <c r="GD146" s="47">
        <f t="shared" si="459"/>
        <v>0</v>
      </c>
      <c r="GE146" s="47">
        <f t="shared" si="460"/>
        <v>0</v>
      </c>
      <c r="GF146" s="47">
        <f t="shared" si="461"/>
        <v>0</v>
      </c>
      <c r="GG146" s="47">
        <f t="shared" si="462"/>
        <v>0</v>
      </c>
      <c r="GH146" s="47">
        <f t="shared" si="463"/>
        <v>0</v>
      </c>
      <c r="GI146" s="48">
        <f t="shared" si="464"/>
        <v>0</v>
      </c>
      <c r="GJ146" s="47">
        <f t="shared" si="465"/>
        <v>0</v>
      </c>
      <c r="GK146" s="47">
        <f t="shared" si="466"/>
        <v>0</v>
      </c>
      <c r="GL146" s="46">
        <f t="shared" si="467"/>
        <v>0</v>
      </c>
      <c r="GM146" s="47">
        <f t="shared" si="468"/>
        <v>0</v>
      </c>
      <c r="GN146" s="47">
        <f t="shared" si="469"/>
        <v>0</v>
      </c>
      <c r="GO146" s="47">
        <f t="shared" si="470"/>
        <v>0</v>
      </c>
      <c r="GP146" s="47">
        <f t="shared" si="471"/>
        <v>0</v>
      </c>
      <c r="GQ146" s="47">
        <f t="shared" si="472"/>
        <v>0</v>
      </c>
      <c r="GR146" s="47">
        <f t="shared" si="473"/>
        <v>0</v>
      </c>
      <c r="GS146" s="47">
        <f t="shared" si="474"/>
        <v>0</v>
      </c>
      <c r="GT146" s="47">
        <f t="shared" si="475"/>
        <v>0</v>
      </c>
      <c r="GU146" s="47">
        <f t="shared" si="476"/>
        <v>0</v>
      </c>
      <c r="GV146" s="47">
        <f t="shared" si="477"/>
        <v>0</v>
      </c>
      <c r="GW146" s="47">
        <f t="shared" si="478"/>
        <v>0</v>
      </c>
      <c r="GX146" s="47">
        <f t="shared" si="479"/>
        <v>0</v>
      </c>
      <c r="GY146" s="47">
        <f t="shared" si="480"/>
        <v>0</v>
      </c>
      <c r="GZ146" s="47">
        <f t="shared" si="481"/>
        <v>0</v>
      </c>
      <c r="HA146" s="47">
        <f t="shared" si="482"/>
        <v>0</v>
      </c>
      <c r="HB146" s="47">
        <f t="shared" si="483"/>
        <v>0</v>
      </c>
      <c r="HC146" s="47">
        <f t="shared" si="484"/>
        <v>0</v>
      </c>
      <c r="HD146" s="47">
        <f t="shared" si="485"/>
        <v>0</v>
      </c>
      <c r="HE146" s="48">
        <f t="shared" si="486"/>
        <v>0</v>
      </c>
      <c r="HF146" s="47">
        <f t="shared" si="487"/>
        <v>0</v>
      </c>
      <c r="HG146" s="47">
        <f t="shared" si="488"/>
        <v>0</v>
      </c>
      <c r="HH146" s="46">
        <f t="shared" si="489"/>
        <v>0</v>
      </c>
      <c r="HI146" s="47">
        <f t="shared" si="490"/>
        <v>0</v>
      </c>
      <c r="HJ146" s="47">
        <f t="shared" si="491"/>
        <v>0</v>
      </c>
      <c r="HK146" s="47">
        <f t="shared" si="492"/>
        <v>0</v>
      </c>
      <c r="HL146" s="47">
        <f t="shared" si="493"/>
        <v>0</v>
      </c>
      <c r="HM146" s="47">
        <f t="shared" si="494"/>
        <v>0</v>
      </c>
      <c r="HN146" s="47">
        <f t="shared" si="495"/>
        <v>0</v>
      </c>
      <c r="HO146" s="47">
        <f t="shared" si="496"/>
        <v>0</v>
      </c>
      <c r="HP146" s="47">
        <f t="shared" si="497"/>
        <v>0</v>
      </c>
      <c r="HQ146" s="47">
        <f t="shared" si="498"/>
        <v>0</v>
      </c>
      <c r="HR146" s="47">
        <f t="shared" si="499"/>
        <v>0</v>
      </c>
      <c r="HS146" s="47">
        <f t="shared" si="500"/>
        <v>0</v>
      </c>
      <c r="HT146" s="47">
        <f t="shared" si="501"/>
        <v>0</v>
      </c>
      <c r="HU146" s="47">
        <f t="shared" si="502"/>
        <v>0</v>
      </c>
      <c r="HV146" s="47">
        <f t="shared" si="503"/>
        <v>0</v>
      </c>
      <c r="HW146" s="47">
        <f t="shared" si="504"/>
        <v>0</v>
      </c>
      <c r="HX146" s="47">
        <f t="shared" si="505"/>
        <v>0</v>
      </c>
      <c r="HY146" s="47">
        <f t="shared" si="506"/>
        <v>0</v>
      </c>
      <c r="HZ146" s="47">
        <f t="shared" si="507"/>
        <v>0</v>
      </c>
      <c r="IA146" s="48">
        <f t="shared" si="508"/>
        <v>0</v>
      </c>
      <c r="IB146" s="47">
        <f t="shared" si="509"/>
        <v>0</v>
      </c>
      <c r="IC146" s="47">
        <f t="shared" si="510"/>
        <v>0</v>
      </c>
      <c r="ID146" s="46">
        <f t="shared" si="511"/>
        <v>0</v>
      </c>
      <c r="IE146" s="47">
        <f t="shared" si="512"/>
        <v>0</v>
      </c>
      <c r="IF146" s="47">
        <f t="shared" si="513"/>
        <v>0</v>
      </c>
      <c r="IG146" s="47">
        <f t="shared" si="514"/>
        <v>0</v>
      </c>
      <c r="IH146" s="47">
        <f t="shared" si="515"/>
        <v>0</v>
      </c>
      <c r="II146" s="47">
        <f t="shared" si="516"/>
        <v>0</v>
      </c>
      <c r="IJ146" s="47">
        <f t="shared" si="517"/>
        <v>0</v>
      </c>
      <c r="IK146" s="47">
        <f t="shared" si="518"/>
        <v>0</v>
      </c>
      <c r="IL146" s="47">
        <f t="shared" si="519"/>
        <v>0</v>
      </c>
      <c r="IM146" s="47">
        <f t="shared" si="520"/>
        <v>0</v>
      </c>
      <c r="IN146" s="47">
        <f t="shared" si="521"/>
        <v>0</v>
      </c>
      <c r="IO146" s="47">
        <f t="shared" si="522"/>
        <v>0</v>
      </c>
      <c r="IP146" s="47">
        <f t="shared" si="523"/>
        <v>0</v>
      </c>
      <c r="IQ146" s="47">
        <f t="shared" si="524"/>
        <v>0</v>
      </c>
      <c r="IR146" s="47">
        <f t="shared" si="525"/>
        <v>0</v>
      </c>
      <c r="IS146" s="47">
        <f t="shared" si="526"/>
        <v>0</v>
      </c>
      <c r="IT146" s="47">
        <f t="shared" si="527"/>
        <v>0</v>
      </c>
      <c r="IU146" s="47">
        <f t="shared" si="528"/>
        <v>0</v>
      </c>
      <c r="IV146" s="47">
        <f t="shared" si="529"/>
        <v>0</v>
      </c>
      <c r="IW146" s="48">
        <f t="shared" si="530"/>
        <v>0</v>
      </c>
      <c r="IX146" s="47">
        <f t="shared" si="531"/>
        <v>0</v>
      </c>
      <c r="IY146" s="47">
        <f t="shared" si="532"/>
        <v>0</v>
      </c>
      <c r="IZ146" s="46">
        <f t="shared" si="533"/>
        <v>0</v>
      </c>
      <c r="JA146" s="47">
        <f t="shared" si="534"/>
        <v>0</v>
      </c>
      <c r="JB146" s="47">
        <f t="shared" si="535"/>
        <v>0</v>
      </c>
      <c r="JC146" s="47">
        <f t="shared" si="536"/>
        <v>0</v>
      </c>
      <c r="JD146" s="47">
        <f t="shared" si="537"/>
        <v>0</v>
      </c>
      <c r="JE146" s="47">
        <f t="shared" si="538"/>
        <v>0</v>
      </c>
      <c r="JF146" s="47">
        <f t="shared" si="539"/>
        <v>0</v>
      </c>
      <c r="JG146" s="47">
        <f t="shared" si="540"/>
        <v>0</v>
      </c>
      <c r="JH146" s="47">
        <f t="shared" si="541"/>
        <v>0</v>
      </c>
      <c r="JI146" s="47">
        <f t="shared" si="542"/>
        <v>0</v>
      </c>
      <c r="JJ146" s="47">
        <f t="shared" si="543"/>
        <v>0</v>
      </c>
      <c r="JK146" s="47">
        <f t="shared" si="544"/>
        <v>0</v>
      </c>
      <c r="JL146" s="47">
        <f t="shared" si="545"/>
        <v>0</v>
      </c>
      <c r="JM146" s="47">
        <f t="shared" si="546"/>
        <v>0</v>
      </c>
      <c r="JN146" s="47">
        <f t="shared" si="547"/>
        <v>0</v>
      </c>
      <c r="JO146" s="47">
        <f t="shared" si="548"/>
        <v>0</v>
      </c>
      <c r="JP146" s="47">
        <f t="shared" si="549"/>
        <v>0</v>
      </c>
      <c r="JQ146" s="47">
        <f t="shared" si="550"/>
        <v>0</v>
      </c>
      <c r="JR146" s="47">
        <f t="shared" si="551"/>
        <v>0</v>
      </c>
      <c r="JS146" s="48">
        <f t="shared" si="552"/>
        <v>0</v>
      </c>
      <c r="JT146" s="46">
        <f t="shared" si="553"/>
        <v>0</v>
      </c>
      <c r="JU146" s="48">
        <f t="shared" si="554"/>
        <v>0</v>
      </c>
    </row>
    <row r="147" spans="1:281" x14ac:dyDescent="0.25">
      <c r="A147" s="152"/>
      <c r="B147" s="386"/>
      <c r="C147" s="377"/>
      <c r="D147" s="378"/>
      <c r="E147" s="378"/>
      <c r="F147" s="378"/>
      <c r="G147" s="379"/>
      <c r="H147" s="397"/>
      <c r="I147" s="397"/>
      <c r="J147" s="97"/>
      <c r="K147" s="122">
        <f t="shared" si="284"/>
        <v>0</v>
      </c>
      <c r="L147" s="313">
        <f t="shared" si="285"/>
        <v>0</v>
      </c>
      <c r="M147" s="46">
        <f t="shared" si="286"/>
        <v>0</v>
      </c>
      <c r="N147" s="90">
        <f t="shared" si="347"/>
        <v>0</v>
      </c>
      <c r="O147" s="90">
        <f t="shared" si="348"/>
        <v>0</v>
      </c>
      <c r="P147" s="90">
        <f t="shared" si="349"/>
        <v>0</v>
      </c>
      <c r="Q147" s="90">
        <f t="shared" si="350"/>
        <v>0</v>
      </c>
      <c r="R147" s="408">
        <f t="shared" si="287"/>
        <v>1</v>
      </c>
      <c r="S147" s="46">
        <f t="shared" si="288"/>
        <v>0</v>
      </c>
      <c r="T147" s="47">
        <f t="shared" si="289"/>
        <v>0</v>
      </c>
      <c r="U147" s="47">
        <f t="shared" si="290"/>
        <v>0</v>
      </c>
      <c r="V147" s="47">
        <f t="shared" si="291"/>
        <v>0</v>
      </c>
      <c r="W147" s="47">
        <f t="shared" si="292"/>
        <v>0</v>
      </c>
      <c r="X147" s="47">
        <f t="shared" si="293"/>
        <v>0</v>
      </c>
      <c r="Y147" s="47">
        <f t="shared" si="294"/>
        <v>0</v>
      </c>
      <c r="Z147" s="47">
        <f t="shared" si="295"/>
        <v>0</v>
      </c>
      <c r="AA147" s="47">
        <f t="shared" si="296"/>
        <v>0</v>
      </c>
      <c r="AB147" s="47">
        <f t="shared" si="297"/>
        <v>0</v>
      </c>
      <c r="AC147" s="47">
        <f t="shared" si="298"/>
        <v>0</v>
      </c>
      <c r="AD147" s="47">
        <f t="shared" si="299"/>
        <v>0</v>
      </c>
      <c r="AE147" s="47">
        <f t="shared" si="300"/>
        <v>0</v>
      </c>
      <c r="AF147" s="47">
        <f t="shared" si="301"/>
        <v>0</v>
      </c>
      <c r="AG147" s="47">
        <f t="shared" si="302"/>
        <v>0</v>
      </c>
      <c r="AH147" s="47">
        <f t="shared" si="303"/>
        <v>0</v>
      </c>
      <c r="AI147" s="47">
        <f t="shared" si="304"/>
        <v>0</v>
      </c>
      <c r="AJ147" s="47">
        <f t="shared" si="305"/>
        <v>0</v>
      </c>
      <c r="AK147" s="47">
        <f t="shared" si="306"/>
        <v>0</v>
      </c>
      <c r="AL147" s="48">
        <f t="shared" si="307"/>
        <v>0</v>
      </c>
      <c r="AM147" s="47">
        <f t="shared" si="351"/>
        <v>0</v>
      </c>
      <c r="AN147" s="47">
        <f t="shared" si="352"/>
        <v>0</v>
      </c>
      <c r="AO147" s="46">
        <f t="shared" si="308"/>
        <v>0</v>
      </c>
      <c r="AP147" s="47">
        <f t="shared" si="309"/>
        <v>0</v>
      </c>
      <c r="AQ147" s="47">
        <f t="shared" si="310"/>
        <v>0</v>
      </c>
      <c r="AR147" s="47">
        <f t="shared" si="311"/>
        <v>0</v>
      </c>
      <c r="AS147" s="47">
        <f t="shared" si="312"/>
        <v>0</v>
      </c>
      <c r="AT147" s="47">
        <f t="shared" si="313"/>
        <v>0</v>
      </c>
      <c r="AU147" s="47">
        <f t="shared" si="314"/>
        <v>0</v>
      </c>
      <c r="AV147" s="47">
        <f t="shared" si="315"/>
        <v>0</v>
      </c>
      <c r="AW147" s="47">
        <f t="shared" si="316"/>
        <v>0</v>
      </c>
      <c r="AX147" s="47">
        <f t="shared" si="317"/>
        <v>0</v>
      </c>
      <c r="AY147" s="47">
        <f t="shared" si="318"/>
        <v>0</v>
      </c>
      <c r="AZ147" s="47">
        <f t="shared" si="319"/>
        <v>0</v>
      </c>
      <c r="BA147" s="47">
        <f t="shared" si="320"/>
        <v>0</v>
      </c>
      <c r="BB147" s="47">
        <f t="shared" si="321"/>
        <v>0</v>
      </c>
      <c r="BC147" s="47">
        <f t="shared" si="322"/>
        <v>0</v>
      </c>
      <c r="BD147" s="47">
        <f t="shared" si="323"/>
        <v>0</v>
      </c>
      <c r="BE147" s="47">
        <f t="shared" si="324"/>
        <v>0</v>
      </c>
      <c r="BF147" s="47">
        <f t="shared" si="325"/>
        <v>0</v>
      </c>
      <c r="BG147" s="48">
        <f t="shared" si="326"/>
        <v>0</v>
      </c>
      <c r="BH147" s="47">
        <f t="shared" si="353"/>
        <v>0</v>
      </c>
      <c r="BI147" s="47">
        <f t="shared" si="354"/>
        <v>0</v>
      </c>
      <c r="BJ147" s="46">
        <f t="shared" si="327"/>
        <v>0</v>
      </c>
      <c r="BK147" s="47">
        <f t="shared" si="328"/>
        <v>0</v>
      </c>
      <c r="BL147" s="47">
        <f t="shared" si="329"/>
        <v>0</v>
      </c>
      <c r="BM147" s="47">
        <f t="shared" si="330"/>
        <v>0</v>
      </c>
      <c r="BN147" s="47">
        <f t="shared" si="331"/>
        <v>0</v>
      </c>
      <c r="BO147" s="47">
        <f t="shared" si="332"/>
        <v>0</v>
      </c>
      <c r="BP147" s="47">
        <f t="shared" si="333"/>
        <v>0</v>
      </c>
      <c r="BQ147" s="47">
        <f t="shared" si="334"/>
        <v>0</v>
      </c>
      <c r="BR147" s="47">
        <f t="shared" si="335"/>
        <v>0</v>
      </c>
      <c r="BS147" s="47">
        <f t="shared" si="336"/>
        <v>0</v>
      </c>
      <c r="BT147" s="47">
        <f t="shared" si="337"/>
        <v>0</v>
      </c>
      <c r="BU147" s="47">
        <f t="shared" si="338"/>
        <v>0</v>
      </c>
      <c r="BV147" s="47">
        <f t="shared" si="339"/>
        <v>0</v>
      </c>
      <c r="BW147" s="47">
        <f t="shared" si="340"/>
        <v>0</v>
      </c>
      <c r="BX147" s="47">
        <f t="shared" si="341"/>
        <v>0</v>
      </c>
      <c r="BY147" s="47">
        <f t="shared" si="342"/>
        <v>0</v>
      </c>
      <c r="BZ147" s="47">
        <f t="shared" si="343"/>
        <v>0</v>
      </c>
      <c r="CA147" s="47">
        <f t="shared" si="344"/>
        <v>0</v>
      </c>
      <c r="CB147" s="47">
        <f t="shared" si="345"/>
        <v>0</v>
      </c>
      <c r="CC147" s="48">
        <f t="shared" si="346"/>
        <v>0</v>
      </c>
      <c r="CD147" s="47">
        <f t="shared" si="355"/>
        <v>0</v>
      </c>
      <c r="CE147" s="47">
        <f t="shared" si="356"/>
        <v>0</v>
      </c>
      <c r="CF147" s="46">
        <f t="shared" si="357"/>
        <v>0</v>
      </c>
      <c r="CG147" s="47">
        <f t="shared" si="358"/>
        <v>0</v>
      </c>
      <c r="CH147" s="47">
        <f t="shared" si="359"/>
        <v>0</v>
      </c>
      <c r="CI147" s="47">
        <f t="shared" si="360"/>
        <v>0</v>
      </c>
      <c r="CJ147" s="47">
        <f t="shared" si="361"/>
        <v>0</v>
      </c>
      <c r="CK147" s="47">
        <f t="shared" si="362"/>
        <v>0</v>
      </c>
      <c r="CL147" s="47">
        <f t="shared" si="363"/>
        <v>0</v>
      </c>
      <c r="CM147" s="47">
        <f t="shared" si="364"/>
        <v>0</v>
      </c>
      <c r="CN147" s="47">
        <f t="shared" si="365"/>
        <v>0</v>
      </c>
      <c r="CO147" s="47">
        <f t="shared" si="366"/>
        <v>0</v>
      </c>
      <c r="CP147" s="47">
        <f t="shared" si="367"/>
        <v>0</v>
      </c>
      <c r="CQ147" s="47">
        <f t="shared" si="368"/>
        <v>0</v>
      </c>
      <c r="CR147" s="47">
        <f t="shared" si="369"/>
        <v>0</v>
      </c>
      <c r="CS147" s="47">
        <f t="shared" si="370"/>
        <v>0</v>
      </c>
      <c r="CT147" s="47">
        <f t="shared" si="371"/>
        <v>0</v>
      </c>
      <c r="CU147" s="47">
        <f t="shared" si="372"/>
        <v>0</v>
      </c>
      <c r="CV147" s="47">
        <f t="shared" si="373"/>
        <v>0</v>
      </c>
      <c r="CW147" s="47">
        <f t="shared" si="374"/>
        <v>0</v>
      </c>
      <c r="CX147" s="47">
        <f t="shared" si="375"/>
        <v>0</v>
      </c>
      <c r="CY147" s="48">
        <f t="shared" si="376"/>
        <v>0</v>
      </c>
      <c r="CZ147" s="47">
        <f t="shared" si="377"/>
        <v>0</v>
      </c>
      <c r="DA147" s="47">
        <f t="shared" si="378"/>
        <v>0</v>
      </c>
      <c r="DB147" s="46">
        <f t="shared" si="379"/>
        <v>0</v>
      </c>
      <c r="DC147" s="47">
        <f t="shared" si="380"/>
        <v>0</v>
      </c>
      <c r="DD147" s="47">
        <f t="shared" si="381"/>
        <v>0</v>
      </c>
      <c r="DE147" s="47">
        <f t="shared" si="382"/>
        <v>0</v>
      </c>
      <c r="DF147" s="47">
        <f t="shared" si="383"/>
        <v>0</v>
      </c>
      <c r="DG147" s="47">
        <f t="shared" si="384"/>
        <v>0</v>
      </c>
      <c r="DH147" s="47">
        <f t="shared" si="385"/>
        <v>0</v>
      </c>
      <c r="DI147" s="47">
        <f t="shared" si="386"/>
        <v>0</v>
      </c>
      <c r="DJ147" s="47">
        <f t="shared" si="387"/>
        <v>0</v>
      </c>
      <c r="DK147" s="47">
        <f t="shared" si="388"/>
        <v>0</v>
      </c>
      <c r="DL147" s="47">
        <f t="shared" si="389"/>
        <v>0</v>
      </c>
      <c r="DM147" s="47">
        <f t="shared" si="390"/>
        <v>0</v>
      </c>
      <c r="DN147" s="47">
        <f t="shared" si="391"/>
        <v>0</v>
      </c>
      <c r="DO147" s="47">
        <f t="shared" si="392"/>
        <v>0</v>
      </c>
      <c r="DP147" s="47">
        <f t="shared" si="393"/>
        <v>0</v>
      </c>
      <c r="DQ147" s="47">
        <f t="shared" si="394"/>
        <v>0</v>
      </c>
      <c r="DR147" s="47">
        <f t="shared" si="395"/>
        <v>0</v>
      </c>
      <c r="DS147" s="47">
        <f t="shared" si="396"/>
        <v>0</v>
      </c>
      <c r="DT147" s="47">
        <f t="shared" si="397"/>
        <v>0</v>
      </c>
      <c r="DU147" s="48">
        <f t="shared" si="398"/>
        <v>0</v>
      </c>
      <c r="DV147" s="47">
        <f t="shared" si="399"/>
        <v>0</v>
      </c>
      <c r="DW147" s="47">
        <f t="shared" si="400"/>
        <v>0</v>
      </c>
      <c r="DX147" s="46">
        <f t="shared" si="401"/>
        <v>0</v>
      </c>
      <c r="DY147" s="47">
        <f t="shared" si="402"/>
        <v>0</v>
      </c>
      <c r="DZ147" s="47">
        <f t="shared" si="403"/>
        <v>0</v>
      </c>
      <c r="EA147" s="47">
        <f t="shared" si="404"/>
        <v>0</v>
      </c>
      <c r="EB147" s="47">
        <f t="shared" si="405"/>
        <v>0</v>
      </c>
      <c r="EC147" s="47">
        <f t="shared" si="406"/>
        <v>0</v>
      </c>
      <c r="ED147" s="47">
        <f t="shared" si="407"/>
        <v>0</v>
      </c>
      <c r="EE147" s="47">
        <f t="shared" si="408"/>
        <v>0</v>
      </c>
      <c r="EF147" s="47">
        <f t="shared" si="409"/>
        <v>0</v>
      </c>
      <c r="EG147" s="47">
        <f t="shared" si="410"/>
        <v>0</v>
      </c>
      <c r="EH147" s="47">
        <f t="shared" si="411"/>
        <v>0</v>
      </c>
      <c r="EI147" s="47">
        <f t="shared" si="412"/>
        <v>0</v>
      </c>
      <c r="EJ147" s="47">
        <f t="shared" si="413"/>
        <v>0</v>
      </c>
      <c r="EK147" s="47">
        <f t="shared" si="414"/>
        <v>0</v>
      </c>
      <c r="EL147" s="47">
        <f t="shared" si="415"/>
        <v>0</v>
      </c>
      <c r="EM147" s="47">
        <f t="shared" si="416"/>
        <v>0</v>
      </c>
      <c r="EN147" s="47">
        <f t="shared" si="417"/>
        <v>0</v>
      </c>
      <c r="EO147" s="47">
        <f t="shared" si="418"/>
        <v>0</v>
      </c>
      <c r="EP147" s="47">
        <f t="shared" si="419"/>
        <v>0</v>
      </c>
      <c r="EQ147" s="48">
        <f t="shared" si="420"/>
        <v>0</v>
      </c>
      <c r="ER147" s="47">
        <f t="shared" si="421"/>
        <v>0</v>
      </c>
      <c r="ES147" s="47">
        <f t="shared" si="422"/>
        <v>0</v>
      </c>
      <c r="ET147" s="46">
        <f t="shared" si="423"/>
        <v>0</v>
      </c>
      <c r="EU147" s="47">
        <f t="shared" si="424"/>
        <v>0</v>
      </c>
      <c r="EV147" s="47">
        <f t="shared" si="425"/>
        <v>0</v>
      </c>
      <c r="EW147" s="47">
        <f t="shared" si="426"/>
        <v>0</v>
      </c>
      <c r="EX147" s="47">
        <f t="shared" si="427"/>
        <v>0</v>
      </c>
      <c r="EY147" s="47">
        <f t="shared" si="428"/>
        <v>0</v>
      </c>
      <c r="EZ147" s="47">
        <f t="shared" si="429"/>
        <v>0</v>
      </c>
      <c r="FA147" s="47">
        <f t="shared" si="430"/>
        <v>0</v>
      </c>
      <c r="FB147" s="47">
        <f t="shared" si="431"/>
        <v>0</v>
      </c>
      <c r="FC147" s="47">
        <f t="shared" si="432"/>
        <v>0</v>
      </c>
      <c r="FD147" s="47">
        <f t="shared" si="433"/>
        <v>0</v>
      </c>
      <c r="FE147" s="47">
        <f t="shared" si="434"/>
        <v>0</v>
      </c>
      <c r="FF147" s="47">
        <f t="shared" si="435"/>
        <v>0</v>
      </c>
      <c r="FG147" s="47">
        <f t="shared" si="436"/>
        <v>0</v>
      </c>
      <c r="FH147" s="47">
        <f t="shared" si="437"/>
        <v>0</v>
      </c>
      <c r="FI147" s="47">
        <f t="shared" si="438"/>
        <v>0</v>
      </c>
      <c r="FJ147" s="47">
        <f t="shared" si="439"/>
        <v>0</v>
      </c>
      <c r="FK147" s="47">
        <f t="shared" si="440"/>
        <v>0</v>
      </c>
      <c r="FL147" s="47">
        <f t="shared" si="441"/>
        <v>0</v>
      </c>
      <c r="FM147" s="48">
        <f t="shared" si="442"/>
        <v>0</v>
      </c>
      <c r="FN147" s="47">
        <f t="shared" si="443"/>
        <v>0</v>
      </c>
      <c r="FO147" s="47">
        <f t="shared" si="444"/>
        <v>0</v>
      </c>
      <c r="FP147" s="46">
        <f t="shared" si="445"/>
        <v>0</v>
      </c>
      <c r="FQ147" s="47">
        <f t="shared" si="446"/>
        <v>0</v>
      </c>
      <c r="FR147" s="47">
        <f t="shared" si="447"/>
        <v>0</v>
      </c>
      <c r="FS147" s="47">
        <f t="shared" si="448"/>
        <v>0</v>
      </c>
      <c r="FT147" s="47">
        <f t="shared" si="449"/>
        <v>0</v>
      </c>
      <c r="FU147" s="47">
        <f t="shared" si="450"/>
        <v>0</v>
      </c>
      <c r="FV147" s="47">
        <f t="shared" si="451"/>
        <v>0</v>
      </c>
      <c r="FW147" s="47">
        <f t="shared" si="452"/>
        <v>0</v>
      </c>
      <c r="FX147" s="47">
        <f t="shared" si="453"/>
        <v>0</v>
      </c>
      <c r="FY147" s="47">
        <f t="shared" si="454"/>
        <v>0</v>
      </c>
      <c r="FZ147" s="47">
        <f t="shared" si="455"/>
        <v>0</v>
      </c>
      <c r="GA147" s="47">
        <f t="shared" si="456"/>
        <v>0</v>
      </c>
      <c r="GB147" s="47">
        <f t="shared" si="457"/>
        <v>0</v>
      </c>
      <c r="GC147" s="47">
        <f t="shared" si="458"/>
        <v>0</v>
      </c>
      <c r="GD147" s="47">
        <f t="shared" si="459"/>
        <v>0</v>
      </c>
      <c r="GE147" s="47">
        <f t="shared" si="460"/>
        <v>0</v>
      </c>
      <c r="GF147" s="47">
        <f t="shared" si="461"/>
        <v>0</v>
      </c>
      <c r="GG147" s="47">
        <f t="shared" si="462"/>
        <v>0</v>
      </c>
      <c r="GH147" s="47">
        <f t="shared" si="463"/>
        <v>0</v>
      </c>
      <c r="GI147" s="48">
        <f t="shared" si="464"/>
        <v>0</v>
      </c>
      <c r="GJ147" s="47">
        <f t="shared" si="465"/>
        <v>0</v>
      </c>
      <c r="GK147" s="47">
        <f t="shared" si="466"/>
        <v>0</v>
      </c>
      <c r="GL147" s="46">
        <f t="shared" si="467"/>
        <v>0</v>
      </c>
      <c r="GM147" s="47">
        <f t="shared" si="468"/>
        <v>0</v>
      </c>
      <c r="GN147" s="47">
        <f t="shared" si="469"/>
        <v>0</v>
      </c>
      <c r="GO147" s="47">
        <f t="shared" si="470"/>
        <v>0</v>
      </c>
      <c r="GP147" s="47">
        <f t="shared" si="471"/>
        <v>0</v>
      </c>
      <c r="GQ147" s="47">
        <f t="shared" si="472"/>
        <v>0</v>
      </c>
      <c r="GR147" s="47">
        <f t="shared" si="473"/>
        <v>0</v>
      </c>
      <c r="GS147" s="47">
        <f t="shared" si="474"/>
        <v>0</v>
      </c>
      <c r="GT147" s="47">
        <f t="shared" si="475"/>
        <v>0</v>
      </c>
      <c r="GU147" s="47">
        <f t="shared" si="476"/>
        <v>0</v>
      </c>
      <c r="GV147" s="47">
        <f t="shared" si="477"/>
        <v>0</v>
      </c>
      <c r="GW147" s="47">
        <f t="shared" si="478"/>
        <v>0</v>
      </c>
      <c r="GX147" s="47">
        <f t="shared" si="479"/>
        <v>0</v>
      </c>
      <c r="GY147" s="47">
        <f t="shared" si="480"/>
        <v>0</v>
      </c>
      <c r="GZ147" s="47">
        <f t="shared" si="481"/>
        <v>0</v>
      </c>
      <c r="HA147" s="47">
        <f t="shared" si="482"/>
        <v>0</v>
      </c>
      <c r="HB147" s="47">
        <f t="shared" si="483"/>
        <v>0</v>
      </c>
      <c r="HC147" s="47">
        <f t="shared" si="484"/>
        <v>0</v>
      </c>
      <c r="HD147" s="47">
        <f t="shared" si="485"/>
        <v>0</v>
      </c>
      <c r="HE147" s="48">
        <f t="shared" si="486"/>
        <v>0</v>
      </c>
      <c r="HF147" s="47">
        <f t="shared" si="487"/>
        <v>0</v>
      </c>
      <c r="HG147" s="47">
        <f t="shared" si="488"/>
        <v>0</v>
      </c>
      <c r="HH147" s="46">
        <f t="shared" si="489"/>
        <v>0</v>
      </c>
      <c r="HI147" s="47">
        <f t="shared" si="490"/>
        <v>0</v>
      </c>
      <c r="HJ147" s="47">
        <f t="shared" si="491"/>
        <v>0</v>
      </c>
      <c r="HK147" s="47">
        <f t="shared" si="492"/>
        <v>0</v>
      </c>
      <c r="HL147" s="47">
        <f t="shared" si="493"/>
        <v>0</v>
      </c>
      <c r="HM147" s="47">
        <f t="shared" si="494"/>
        <v>0</v>
      </c>
      <c r="HN147" s="47">
        <f t="shared" si="495"/>
        <v>0</v>
      </c>
      <c r="HO147" s="47">
        <f t="shared" si="496"/>
        <v>0</v>
      </c>
      <c r="HP147" s="47">
        <f t="shared" si="497"/>
        <v>0</v>
      </c>
      <c r="HQ147" s="47">
        <f t="shared" si="498"/>
        <v>0</v>
      </c>
      <c r="HR147" s="47">
        <f t="shared" si="499"/>
        <v>0</v>
      </c>
      <c r="HS147" s="47">
        <f t="shared" si="500"/>
        <v>0</v>
      </c>
      <c r="HT147" s="47">
        <f t="shared" si="501"/>
        <v>0</v>
      </c>
      <c r="HU147" s="47">
        <f t="shared" si="502"/>
        <v>0</v>
      </c>
      <c r="HV147" s="47">
        <f t="shared" si="503"/>
        <v>0</v>
      </c>
      <c r="HW147" s="47">
        <f t="shared" si="504"/>
        <v>0</v>
      </c>
      <c r="HX147" s="47">
        <f t="shared" si="505"/>
        <v>0</v>
      </c>
      <c r="HY147" s="47">
        <f t="shared" si="506"/>
        <v>0</v>
      </c>
      <c r="HZ147" s="47">
        <f t="shared" si="507"/>
        <v>0</v>
      </c>
      <c r="IA147" s="48">
        <f t="shared" si="508"/>
        <v>0</v>
      </c>
      <c r="IB147" s="47">
        <f t="shared" si="509"/>
        <v>0</v>
      </c>
      <c r="IC147" s="47">
        <f t="shared" si="510"/>
        <v>0</v>
      </c>
      <c r="ID147" s="46">
        <f t="shared" si="511"/>
        <v>0</v>
      </c>
      <c r="IE147" s="47">
        <f t="shared" si="512"/>
        <v>0</v>
      </c>
      <c r="IF147" s="47">
        <f t="shared" si="513"/>
        <v>0</v>
      </c>
      <c r="IG147" s="47">
        <f t="shared" si="514"/>
        <v>0</v>
      </c>
      <c r="IH147" s="47">
        <f t="shared" si="515"/>
        <v>0</v>
      </c>
      <c r="II147" s="47">
        <f t="shared" si="516"/>
        <v>0</v>
      </c>
      <c r="IJ147" s="47">
        <f t="shared" si="517"/>
        <v>0</v>
      </c>
      <c r="IK147" s="47">
        <f t="shared" si="518"/>
        <v>0</v>
      </c>
      <c r="IL147" s="47">
        <f t="shared" si="519"/>
        <v>0</v>
      </c>
      <c r="IM147" s="47">
        <f t="shared" si="520"/>
        <v>0</v>
      </c>
      <c r="IN147" s="47">
        <f t="shared" si="521"/>
        <v>0</v>
      </c>
      <c r="IO147" s="47">
        <f t="shared" si="522"/>
        <v>0</v>
      </c>
      <c r="IP147" s="47">
        <f t="shared" si="523"/>
        <v>0</v>
      </c>
      <c r="IQ147" s="47">
        <f t="shared" si="524"/>
        <v>0</v>
      </c>
      <c r="IR147" s="47">
        <f t="shared" si="525"/>
        <v>0</v>
      </c>
      <c r="IS147" s="47">
        <f t="shared" si="526"/>
        <v>0</v>
      </c>
      <c r="IT147" s="47">
        <f t="shared" si="527"/>
        <v>0</v>
      </c>
      <c r="IU147" s="47">
        <f t="shared" si="528"/>
        <v>0</v>
      </c>
      <c r="IV147" s="47">
        <f t="shared" si="529"/>
        <v>0</v>
      </c>
      <c r="IW147" s="48">
        <f t="shared" si="530"/>
        <v>0</v>
      </c>
      <c r="IX147" s="47">
        <f t="shared" si="531"/>
        <v>0</v>
      </c>
      <c r="IY147" s="47">
        <f t="shared" si="532"/>
        <v>0</v>
      </c>
      <c r="IZ147" s="46">
        <f t="shared" si="533"/>
        <v>0</v>
      </c>
      <c r="JA147" s="47">
        <f t="shared" si="534"/>
        <v>0</v>
      </c>
      <c r="JB147" s="47">
        <f t="shared" si="535"/>
        <v>0</v>
      </c>
      <c r="JC147" s="47">
        <f t="shared" si="536"/>
        <v>0</v>
      </c>
      <c r="JD147" s="47">
        <f t="shared" si="537"/>
        <v>0</v>
      </c>
      <c r="JE147" s="47">
        <f t="shared" si="538"/>
        <v>0</v>
      </c>
      <c r="JF147" s="47">
        <f t="shared" si="539"/>
        <v>0</v>
      </c>
      <c r="JG147" s="47">
        <f t="shared" si="540"/>
        <v>0</v>
      </c>
      <c r="JH147" s="47">
        <f t="shared" si="541"/>
        <v>0</v>
      </c>
      <c r="JI147" s="47">
        <f t="shared" si="542"/>
        <v>0</v>
      </c>
      <c r="JJ147" s="47">
        <f t="shared" si="543"/>
        <v>0</v>
      </c>
      <c r="JK147" s="47">
        <f t="shared" si="544"/>
        <v>0</v>
      </c>
      <c r="JL147" s="47">
        <f t="shared" si="545"/>
        <v>0</v>
      </c>
      <c r="JM147" s="47">
        <f t="shared" si="546"/>
        <v>0</v>
      </c>
      <c r="JN147" s="47">
        <f t="shared" si="547"/>
        <v>0</v>
      </c>
      <c r="JO147" s="47">
        <f t="shared" si="548"/>
        <v>0</v>
      </c>
      <c r="JP147" s="47">
        <f t="shared" si="549"/>
        <v>0</v>
      </c>
      <c r="JQ147" s="47">
        <f t="shared" si="550"/>
        <v>0</v>
      </c>
      <c r="JR147" s="47">
        <f t="shared" si="551"/>
        <v>0</v>
      </c>
      <c r="JS147" s="48">
        <f t="shared" si="552"/>
        <v>0</v>
      </c>
      <c r="JT147" s="46">
        <f t="shared" si="553"/>
        <v>0</v>
      </c>
      <c r="JU147" s="48">
        <f t="shared" si="554"/>
        <v>0</v>
      </c>
    </row>
    <row r="148" spans="1:281" x14ac:dyDescent="0.25">
      <c r="A148" s="152"/>
      <c r="B148" s="386"/>
      <c r="C148" s="377"/>
      <c r="D148" s="378"/>
      <c r="E148" s="378"/>
      <c r="F148" s="378"/>
      <c r="G148" s="379"/>
      <c r="H148" s="397"/>
      <c r="I148" s="397"/>
      <c r="J148" s="97"/>
      <c r="K148" s="122">
        <f t="shared" si="284"/>
        <v>0</v>
      </c>
      <c r="L148" s="313">
        <f t="shared" si="285"/>
        <v>0</v>
      </c>
      <c r="M148" s="46">
        <f t="shared" si="286"/>
        <v>0</v>
      </c>
      <c r="N148" s="90">
        <f t="shared" si="347"/>
        <v>0</v>
      </c>
      <c r="O148" s="90">
        <f t="shared" si="348"/>
        <v>0</v>
      </c>
      <c r="P148" s="90">
        <f t="shared" si="349"/>
        <v>0</v>
      </c>
      <c r="Q148" s="90">
        <f t="shared" si="350"/>
        <v>0</v>
      </c>
      <c r="R148" s="408">
        <f t="shared" si="287"/>
        <v>1</v>
      </c>
      <c r="S148" s="46">
        <f t="shared" si="288"/>
        <v>0</v>
      </c>
      <c r="T148" s="47">
        <f t="shared" si="289"/>
        <v>0</v>
      </c>
      <c r="U148" s="47">
        <f t="shared" si="290"/>
        <v>0</v>
      </c>
      <c r="V148" s="47">
        <f t="shared" si="291"/>
        <v>0</v>
      </c>
      <c r="W148" s="47">
        <f t="shared" si="292"/>
        <v>0</v>
      </c>
      <c r="X148" s="47">
        <f t="shared" si="293"/>
        <v>0</v>
      </c>
      <c r="Y148" s="47">
        <f t="shared" si="294"/>
        <v>0</v>
      </c>
      <c r="Z148" s="47">
        <f t="shared" si="295"/>
        <v>0</v>
      </c>
      <c r="AA148" s="47">
        <f t="shared" si="296"/>
        <v>0</v>
      </c>
      <c r="AB148" s="47">
        <f t="shared" si="297"/>
        <v>0</v>
      </c>
      <c r="AC148" s="47">
        <f t="shared" si="298"/>
        <v>0</v>
      </c>
      <c r="AD148" s="47">
        <f t="shared" si="299"/>
        <v>0</v>
      </c>
      <c r="AE148" s="47">
        <f t="shared" si="300"/>
        <v>0</v>
      </c>
      <c r="AF148" s="47">
        <f t="shared" si="301"/>
        <v>0</v>
      </c>
      <c r="AG148" s="47">
        <f t="shared" si="302"/>
        <v>0</v>
      </c>
      <c r="AH148" s="47">
        <f t="shared" si="303"/>
        <v>0</v>
      </c>
      <c r="AI148" s="47">
        <f t="shared" si="304"/>
        <v>0</v>
      </c>
      <c r="AJ148" s="47">
        <f t="shared" si="305"/>
        <v>0</v>
      </c>
      <c r="AK148" s="47">
        <f t="shared" si="306"/>
        <v>0</v>
      </c>
      <c r="AL148" s="48">
        <f t="shared" si="307"/>
        <v>0</v>
      </c>
      <c r="AM148" s="47">
        <f t="shared" si="351"/>
        <v>0</v>
      </c>
      <c r="AN148" s="47">
        <f t="shared" si="352"/>
        <v>0</v>
      </c>
      <c r="AO148" s="46">
        <f t="shared" si="308"/>
        <v>0</v>
      </c>
      <c r="AP148" s="47">
        <f t="shared" si="309"/>
        <v>0</v>
      </c>
      <c r="AQ148" s="47">
        <f t="shared" si="310"/>
        <v>0</v>
      </c>
      <c r="AR148" s="47">
        <f t="shared" si="311"/>
        <v>0</v>
      </c>
      <c r="AS148" s="47">
        <f t="shared" si="312"/>
        <v>0</v>
      </c>
      <c r="AT148" s="47">
        <f t="shared" si="313"/>
        <v>0</v>
      </c>
      <c r="AU148" s="47">
        <f t="shared" si="314"/>
        <v>0</v>
      </c>
      <c r="AV148" s="47">
        <f t="shared" si="315"/>
        <v>0</v>
      </c>
      <c r="AW148" s="47">
        <f t="shared" si="316"/>
        <v>0</v>
      </c>
      <c r="AX148" s="47">
        <f t="shared" si="317"/>
        <v>0</v>
      </c>
      <c r="AY148" s="47">
        <f t="shared" si="318"/>
        <v>0</v>
      </c>
      <c r="AZ148" s="47">
        <f t="shared" si="319"/>
        <v>0</v>
      </c>
      <c r="BA148" s="47">
        <f t="shared" si="320"/>
        <v>0</v>
      </c>
      <c r="BB148" s="47">
        <f t="shared" si="321"/>
        <v>0</v>
      </c>
      <c r="BC148" s="47">
        <f t="shared" si="322"/>
        <v>0</v>
      </c>
      <c r="BD148" s="47">
        <f t="shared" si="323"/>
        <v>0</v>
      </c>
      <c r="BE148" s="47">
        <f t="shared" si="324"/>
        <v>0</v>
      </c>
      <c r="BF148" s="47">
        <f t="shared" si="325"/>
        <v>0</v>
      </c>
      <c r="BG148" s="48">
        <f t="shared" si="326"/>
        <v>0</v>
      </c>
      <c r="BH148" s="47">
        <f t="shared" si="353"/>
        <v>0</v>
      </c>
      <c r="BI148" s="47">
        <f t="shared" si="354"/>
        <v>0</v>
      </c>
      <c r="BJ148" s="46">
        <f t="shared" si="327"/>
        <v>0</v>
      </c>
      <c r="BK148" s="47">
        <f t="shared" si="328"/>
        <v>0</v>
      </c>
      <c r="BL148" s="47">
        <f t="shared" si="329"/>
        <v>0</v>
      </c>
      <c r="BM148" s="47">
        <f t="shared" si="330"/>
        <v>0</v>
      </c>
      <c r="BN148" s="47">
        <f t="shared" si="331"/>
        <v>0</v>
      </c>
      <c r="BO148" s="47">
        <f t="shared" si="332"/>
        <v>0</v>
      </c>
      <c r="BP148" s="47">
        <f t="shared" si="333"/>
        <v>0</v>
      </c>
      <c r="BQ148" s="47">
        <f t="shared" si="334"/>
        <v>0</v>
      </c>
      <c r="BR148" s="47">
        <f t="shared" si="335"/>
        <v>0</v>
      </c>
      <c r="BS148" s="47">
        <f t="shared" si="336"/>
        <v>0</v>
      </c>
      <c r="BT148" s="47">
        <f t="shared" si="337"/>
        <v>0</v>
      </c>
      <c r="BU148" s="47">
        <f t="shared" si="338"/>
        <v>0</v>
      </c>
      <c r="BV148" s="47">
        <f t="shared" si="339"/>
        <v>0</v>
      </c>
      <c r="BW148" s="47">
        <f t="shared" si="340"/>
        <v>0</v>
      </c>
      <c r="BX148" s="47">
        <f t="shared" si="341"/>
        <v>0</v>
      </c>
      <c r="BY148" s="47">
        <f t="shared" si="342"/>
        <v>0</v>
      </c>
      <c r="BZ148" s="47">
        <f t="shared" si="343"/>
        <v>0</v>
      </c>
      <c r="CA148" s="47">
        <f t="shared" si="344"/>
        <v>0</v>
      </c>
      <c r="CB148" s="47">
        <f t="shared" si="345"/>
        <v>0</v>
      </c>
      <c r="CC148" s="48">
        <f t="shared" si="346"/>
        <v>0</v>
      </c>
      <c r="CD148" s="47">
        <f t="shared" si="355"/>
        <v>0</v>
      </c>
      <c r="CE148" s="47">
        <f t="shared" si="356"/>
        <v>0</v>
      </c>
      <c r="CF148" s="46">
        <f t="shared" si="357"/>
        <v>0</v>
      </c>
      <c r="CG148" s="47">
        <f t="shared" si="358"/>
        <v>0</v>
      </c>
      <c r="CH148" s="47">
        <f t="shared" si="359"/>
        <v>0</v>
      </c>
      <c r="CI148" s="47">
        <f t="shared" si="360"/>
        <v>0</v>
      </c>
      <c r="CJ148" s="47">
        <f t="shared" si="361"/>
        <v>0</v>
      </c>
      <c r="CK148" s="47">
        <f t="shared" si="362"/>
        <v>0</v>
      </c>
      <c r="CL148" s="47">
        <f t="shared" si="363"/>
        <v>0</v>
      </c>
      <c r="CM148" s="47">
        <f t="shared" si="364"/>
        <v>0</v>
      </c>
      <c r="CN148" s="47">
        <f t="shared" si="365"/>
        <v>0</v>
      </c>
      <c r="CO148" s="47">
        <f t="shared" si="366"/>
        <v>0</v>
      </c>
      <c r="CP148" s="47">
        <f t="shared" si="367"/>
        <v>0</v>
      </c>
      <c r="CQ148" s="47">
        <f t="shared" si="368"/>
        <v>0</v>
      </c>
      <c r="CR148" s="47">
        <f t="shared" si="369"/>
        <v>0</v>
      </c>
      <c r="CS148" s="47">
        <f t="shared" si="370"/>
        <v>0</v>
      </c>
      <c r="CT148" s="47">
        <f t="shared" si="371"/>
        <v>0</v>
      </c>
      <c r="CU148" s="47">
        <f t="shared" si="372"/>
        <v>0</v>
      </c>
      <c r="CV148" s="47">
        <f t="shared" si="373"/>
        <v>0</v>
      </c>
      <c r="CW148" s="47">
        <f t="shared" si="374"/>
        <v>0</v>
      </c>
      <c r="CX148" s="47">
        <f t="shared" si="375"/>
        <v>0</v>
      </c>
      <c r="CY148" s="48">
        <f t="shared" si="376"/>
        <v>0</v>
      </c>
      <c r="CZ148" s="47">
        <f t="shared" si="377"/>
        <v>0</v>
      </c>
      <c r="DA148" s="47">
        <f t="shared" si="378"/>
        <v>0</v>
      </c>
      <c r="DB148" s="46">
        <f t="shared" si="379"/>
        <v>0</v>
      </c>
      <c r="DC148" s="47">
        <f t="shared" si="380"/>
        <v>0</v>
      </c>
      <c r="DD148" s="47">
        <f t="shared" si="381"/>
        <v>0</v>
      </c>
      <c r="DE148" s="47">
        <f t="shared" si="382"/>
        <v>0</v>
      </c>
      <c r="DF148" s="47">
        <f t="shared" si="383"/>
        <v>0</v>
      </c>
      <c r="DG148" s="47">
        <f t="shared" si="384"/>
        <v>0</v>
      </c>
      <c r="DH148" s="47">
        <f t="shared" si="385"/>
        <v>0</v>
      </c>
      <c r="DI148" s="47">
        <f t="shared" si="386"/>
        <v>0</v>
      </c>
      <c r="DJ148" s="47">
        <f t="shared" si="387"/>
        <v>0</v>
      </c>
      <c r="DK148" s="47">
        <f t="shared" si="388"/>
        <v>0</v>
      </c>
      <c r="DL148" s="47">
        <f t="shared" si="389"/>
        <v>0</v>
      </c>
      <c r="DM148" s="47">
        <f t="shared" si="390"/>
        <v>0</v>
      </c>
      <c r="DN148" s="47">
        <f t="shared" si="391"/>
        <v>0</v>
      </c>
      <c r="DO148" s="47">
        <f t="shared" si="392"/>
        <v>0</v>
      </c>
      <c r="DP148" s="47">
        <f t="shared" si="393"/>
        <v>0</v>
      </c>
      <c r="DQ148" s="47">
        <f t="shared" si="394"/>
        <v>0</v>
      </c>
      <c r="DR148" s="47">
        <f t="shared" si="395"/>
        <v>0</v>
      </c>
      <c r="DS148" s="47">
        <f t="shared" si="396"/>
        <v>0</v>
      </c>
      <c r="DT148" s="47">
        <f t="shared" si="397"/>
        <v>0</v>
      </c>
      <c r="DU148" s="48">
        <f t="shared" si="398"/>
        <v>0</v>
      </c>
      <c r="DV148" s="47">
        <f t="shared" si="399"/>
        <v>0</v>
      </c>
      <c r="DW148" s="47">
        <f t="shared" si="400"/>
        <v>0</v>
      </c>
      <c r="DX148" s="46">
        <f t="shared" si="401"/>
        <v>0</v>
      </c>
      <c r="DY148" s="47">
        <f t="shared" si="402"/>
        <v>0</v>
      </c>
      <c r="DZ148" s="47">
        <f t="shared" si="403"/>
        <v>0</v>
      </c>
      <c r="EA148" s="47">
        <f t="shared" si="404"/>
        <v>0</v>
      </c>
      <c r="EB148" s="47">
        <f t="shared" si="405"/>
        <v>0</v>
      </c>
      <c r="EC148" s="47">
        <f t="shared" si="406"/>
        <v>0</v>
      </c>
      <c r="ED148" s="47">
        <f t="shared" si="407"/>
        <v>0</v>
      </c>
      <c r="EE148" s="47">
        <f t="shared" si="408"/>
        <v>0</v>
      </c>
      <c r="EF148" s="47">
        <f t="shared" si="409"/>
        <v>0</v>
      </c>
      <c r="EG148" s="47">
        <f t="shared" si="410"/>
        <v>0</v>
      </c>
      <c r="EH148" s="47">
        <f t="shared" si="411"/>
        <v>0</v>
      </c>
      <c r="EI148" s="47">
        <f t="shared" si="412"/>
        <v>0</v>
      </c>
      <c r="EJ148" s="47">
        <f t="shared" si="413"/>
        <v>0</v>
      </c>
      <c r="EK148" s="47">
        <f t="shared" si="414"/>
        <v>0</v>
      </c>
      <c r="EL148" s="47">
        <f t="shared" si="415"/>
        <v>0</v>
      </c>
      <c r="EM148" s="47">
        <f t="shared" si="416"/>
        <v>0</v>
      </c>
      <c r="EN148" s="47">
        <f t="shared" si="417"/>
        <v>0</v>
      </c>
      <c r="EO148" s="47">
        <f t="shared" si="418"/>
        <v>0</v>
      </c>
      <c r="EP148" s="47">
        <f t="shared" si="419"/>
        <v>0</v>
      </c>
      <c r="EQ148" s="48">
        <f t="shared" si="420"/>
        <v>0</v>
      </c>
      <c r="ER148" s="47">
        <f t="shared" si="421"/>
        <v>0</v>
      </c>
      <c r="ES148" s="47">
        <f t="shared" si="422"/>
        <v>0</v>
      </c>
      <c r="ET148" s="46">
        <f t="shared" si="423"/>
        <v>0</v>
      </c>
      <c r="EU148" s="47">
        <f t="shared" si="424"/>
        <v>0</v>
      </c>
      <c r="EV148" s="47">
        <f t="shared" si="425"/>
        <v>0</v>
      </c>
      <c r="EW148" s="47">
        <f t="shared" si="426"/>
        <v>0</v>
      </c>
      <c r="EX148" s="47">
        <f t="shared" si="427"/>
        <v>0</v>
      </c>
      <c r="EY148" s="47">
        <f t="shared" si="428"/>
        <v>0</v>
      </c>
      <c r="EZ148" s="47">
        <f t="shared" si="429"/>
        <v>0</v>
      </c>
      <c r="FA148" s="47">
        <f t="shared" si="430"/>
        <v>0</v>
      </c>
      <c r="FB148" s="47">
        <f t="shared" si="431"/>
        <v>0</v>
      </c>
      <c r="FC148" s="47">
        <f t="shared" si="432"/>
        <v>0</v>
      </c>
      <c r="FD148" s="47">
        <f t="shared" si="433"/>
        <v>0</v>
      </c>
      <c r="FE148" s="47">
        <f t="shared" si="434"/>
        <v>0</v>
      </c>
      <c r="FF148" s="47">
        <f t="shared" si="435"/>
        <v>0</v>
      </c>
      <c r="FG148" s="47">
        <f t="shared" si="436"/>
        <v>0</v>
      </c>
      <c r="FH148" s="47">
        <f t="shared" si="437"/>
        <v>0</v>
      </c>
      <c r="FI148" s="47">
        <f t="shared" si="438"/>
        <v>0</v>
      </c>
      <c r="FJ148" s="47">
        <f t="shared" si="439"/>
        <v>0</v>
      </c>
      <c r="FK148" s="47">
        <f t="shared" si="440"/>
        <v>0</v>
      </c>
      <c r="FL148" s="47">
        <f t="shared" si="441"/>
        <v>0</v>
      </c>
      <c r="FM148" s="48">
        <f t="shared" si="442"/>
        <v>0</v>
      </c>
      <c r="FN148" s="47">
        <f t="shared" si="443"/>
        <v>0</v>
      </c>
      <c r="FO148" s="47">
        <f t="shared" si="444"/>
        <v>0</v>
      </c>
      <c r="FP148" s="46">
        <f t="shared" si="445"/>
        <v>0</v>
      </c>
      <c r="FQ148" s="47">
        <f t="shared" si="446"/>
        <v>0</v>
      </c>
      <c r="FR148" s="47">
        <f t="shared" si="447"/>
        <v>0</v>
      </c>
      <c r="FS148" s="47">
        <f t="shared" si="448"/>
        <v>0</v>
      </c>
      <c r="FT148" s="47">
        <f t="shared" si="449"/>
        <v>0</v>
      </c>
      <c r="FU148" s="47">
        <f t="shared" si="450"/>
        <v>0</v>
      </c>
      <c r="FV148" s="47">
        <f t="shared" si="451"/>
        <v>0</v>
      </c>
      <c r="FW148" s="47">
        <f t="shared" si="452"/>
        <v>0</v>
      </c>
      <c r="FX148" s="47">
        <f t="shared" si="453"/>
        <v>0</v>
      </c>
      <c r="FY148" s="47">
        <f t="shared" si="454"/>
        <v>0</v>
      </c>
      <c r="FZ148" s="47">
        <f t="shared" si="455"/>
        <v>0</v>
      </c>
      <c r="GA148" s="47">
        <f t="shared" si="456"/>
        <v>0</v>
      </c>
      <c r="GB148" s="47">
        <f t="shared" si="457"/>
        <v>0</v>
      </c>
      <c r="GC148" s="47">
        <f t="shared" si="458"/>
        <v>0</v>
      </c>
      <c r="GD148" s="47">
        <f t="shared" si="459"/>
        <v>0</v>
      </c>
      <c r="GE148" s="47">
        <f t="shared" si="460"/>
        <v>0</v>
      </c>
      <c r="GF148" s="47">
        <f t="shared" si="461"/>
        <v>0</v>
      </c>
      <c r="GG148" s="47">
        <f t="shared" si="462"/>
        <v>0</v>
      </c>
      <c r="GH148" s="47">
        <f t="shared" si="463"/>
        <v>0</v>
      </c>
      <c r="GI148" s="48">
        <f t="shared" si="464"/>
        <v>0</v>
      </c>
      <c r="GJ148" s="47">
        <f t="shared" si="465"/>
        <v>0</v>
      </c>
      <c r="GK148" s="47">
        <f t="shared" si="466"/>
        <v>0</v>
      </c>
      <c r="GL148" s="46">
        <f t="shared" si="467"/>
        <v>0</v>
      </c>
      <c r="GM148" s="47">
        <f t="shared" si="468"/>
        <v>0</v>
      </c>
      <c r="GN148" s="47">
        <f t="shared" si="469"/>
        <v>0</v>
      </c>
      <c r="GO148" s="47">
        <f t="shared" si="470"/>
        <v>0</v>
      </c>
      <c r="GP148" s="47">
        <f t="shared" si="471"/>
        <v>0</v>
      </c>
      <c r="GQ148" s="47">
        <f t="shared" si="472"/>
        <v>0</v>
      </c>
      <c r="GR148" s="47">
        <f t="shared" si="473"/>
        <v>0</v>
      </c>
      <c r="GS148" s="47">
        <f t="shared" si="474"/>
        <v>0</v>
      </c>
      <c r="GT148" s="47">
        <f t="shared" si="475"/>
        <v>0</v>
      </c>
      <c r="GU148" s="47">
        <f t="shared" si="476"/>
        <v>0</v>
      </c>
      <c r="GV148" s="47">
        <f t="shared" si="477"/>
        <v>0</v>
      </c>
      <c r="GW148" s="47">
        <f t="shared" si="478"/>
        <v>0</v>
      </c>
      <c r="GX148" s="47">
        <f t="shared" si="479"/>
        <v>0</v>
      </c>
      <c r="GY148" s="47">
        <f t="shared" si="480"/>
        <v>0</v>
      </c>
      <c r="GZ148" s="47">
        <f t="shared" si="481"/>
        <v>0</v>
      </c>
      <c r="HA148" s="47">
        <f t="shared" si="482"/>
        <v>0</v>
      </c>
      <c r="HB148" s="47">
        <f t="shared" si="483"/>
        <v>0</v>
      </c>
      <c r="HC148" s="47">
        <f t="shared" si="484"/>
        <v>0</v>
      </c>
      <c r="HD148" s="47">
        <f t="shared" si="485"/>
        <v>0</v>
      </c>
      <c r="HE148" s="48">
        <f t="shared" si="486"/>
        <v>0</v>
      </c>
      <c r="HF148" s="47">
        <f t="shared" si="487"/>
        <v>0</v>
      </c>
      <c r="HG148" s="47">
        <f t="shared" si="488"/>
        <v>0</v>
      </c>
      <c r="HH148" s="46">
        <f t="shared" si="489"/>
        <v>0</v>
      </c>
      <c r="HI148" s="47">
        <f t="shared" si="490"/>
        <v>0</v>
      </c>
      <c r="HJ148" s="47">
        <f t="shared" si="491"/>
        <v>0</v>
      </c>
      <c r="HK148" s="47">
        <f t="shared" si="492"/>
        <v>0</v>
      </c>
      <c r="HL148" s="47">
        <f t="shared" si="493"/>
        <v>0</v>
      </c>
      <c r="HM148" s="47">
        <f t="shared" si="494"/>
        <v>0</v>
      </c>
      <c r="HN148" s="47">
        <f t="shared" si="495"/>
        <v>0</v>
      </c>
      <c r="HO148" s="47">
        <f t="shared" si="496"/>
        <v>0</v>
      </c>
      <c r="HP148" s="47">
        <f t="shared" si="497"/>
        <v>0</v>
      </c>
      <c r="HQ148" s="47">
        <f t="shared" si="498"/>
        <v>0</v>
      </c>
      <c r="HR148" s="47">
        <f t="shared" si="499"/>
        <v>0</v>
      </c>
      <c r="HS148" s="47">
        <f t="shared" si="500"/>
        <v>0</v>
      </c>
      <c r="HT148" s="47">
        <f t="shared" si="501"/>
        <v>0</v>
      </c>
      <c r="HU148" s="47">
        <f t="shared" si="502"/>
        <v>0</v>
      </c>
      <c r="HV148" s="47">
        <f t="shared" si="503"/>
        <v>0</v>
      </c>
      <c r="HW148" s="47">
        <f t="shared" si="504"/>
        <v>0</v>
      </c>
      <c r="HX148" s="47">
        <f t="shared" si="505"/>
        <v>0</v>
      </c>
      <c r="HY148" s="47">
        <f t="shared" si="506"/>
        <v>0</v>
      </c>
      <c r="HZ148" s="47">
        <f t="shared" si="507"/>
        <v>0</v>
      </c>
      <c r="IA148" s="48">
        <f t="shared" si="508"/>
        <v>0</v>
      </c>
      <c r="IB148" s="47">
        <f t="shared" si="509"/>
        <v>0</v>
      </c>
      <c r="IC148" s="47">
        <f t="shared" si="510"/>
        <v>0</v>
      </c>
      <c r="ID148" s="46">
        <f t="shared" si="511"/>
        <v>0</v>
      </c>
      <c r="IE148" s="47">
        <f t="shared" si="512"/>
        <v>0</v>
      </c>
      <c r="IF148" s="47">
        <f t="shared" si="513"/>
        <v>0</v>
      </c>
      <c r="IG148" s="47">
        <f t="shared" si="514"/>
        <v>0</v>
      </c>
      <c r="IH148" s="47">
        <f t="shared" si="515"/>
        <v>0</v>
      </c>
      <c r="II148" s="47">
        <f t="shared" si="516"/>
        <v>0</v>
      </c>
      <c r="IJ148" s="47">
        <f t="shared" si="517"/>
        <v>0</v>
      </c>
      <c r="IK148" s="47">
        <f t="shared" si="518"/>
        <v>0</v>
      </c>
      <c r="IL148" s="47">
        <f t="shared" si="519"/>
        <v>0</v>
      </c>
      <c r="IM148" s="47">
        <f t="shared" si="520"/>
        <v>0</v>
      </c>
      <c r="IN148" s="47">
        <f t="shared" si="521"/>
        <v>0</v>
      </c>
      <c r="IO148" s="47">
        <f t="shared" si="522"/>
        <v>0</v>
      </c>
      <c r="IP148" s="47">
        <f t="shared" si="523"/>
        <v>0</v>
      </c>
      <c r="IQ148" s="47">
        <f t="shared" si="524"/>
        <v>0</v>
      </c>
      <c r="IR148" s="47">
        <f t="shared" si="525"/>
        <v>0</v>
      </c>
      <c r="IS148" s="47">
        <f t="shared" si="526"/>
        <v>0</v>
      </c>
      <c r="IT148" s="47">
        <f t="shared" si="527"/>
        <v>0</v>
      </c>
      <c r="IU148" s="47">
        <f t="shared" si="528"/>
        <v>0</v>
      </c>
      <c r="IV148" s="47">
        <f t="shared" si="529"/>
        <v>0</v>
      </c>
      <c r="IW148" s="48">
        <f t="shared" si="530"/>
        <v>0</v>
      </c>
      <c r="IX148" s="47">
        <f t="shared" si="531"/>
        <v>0</v>
      </c>
      <c r="IY148" s="47">
        <f t="shared" si="532"/>
        <v>0</v>
      </c>
      <c r="IZ148" s="46">
        <f t="shared" si="533"/>
        <v>0</v>
      </c>
      <c r="JA148" s="47">
        <f t="shared" si="534"/>
        <v>0</v>
      </c>
      <c r="JB148" s="47">
        <f t="shared" si="535"/>
        <v>0</v>
      </c>
      <c r="JC148" s="47">
        <f t="shared" si="536"/>
        <v>0</v>
      </c>
      <c r="JD148" s="47">
        <f t="shared" si="537"/>
        <v>0</v>
      </c>
      <c r="JE148" s="47">
        <f t="shared" si="538"/>
        <v>0</v>
      </c>
      <c r="JF148" s="47">
        <f t="shared" si="539"/>
        <v>0</v>
      </c>
      <c r="JG148" s="47">
        <f t="shared" si="540"/>
        <v>0</v>
      </c>
      <c r="JH148" s="47">
        <f t="shared" si="541"/>
        <v>0</v>
      </c>
      <c r="JI148" s="47">
        <f t="shared" si="542"/>
        <v>0</v>
      </c>
      <c r="JJ148" s="47">
        <f t="shared" si="543"/>
        <v>0</v>
      </c>
      <c r="JK148" s="47">
        <f t="shared" si="544"/>
        <v>0</v>
      </c>
      <c r="JL148" s="47">
        <f t="shared" si="545"/>
        <v>0</v>
      </c>
      <c r="JM148" s="47">
        <f t="shared" si="546"/>
        <v>0</v>
      </c>
      <c r="JN148" s="47">
        <f t="shared" si="547"/>
        <v>0</v>
      </c>
      <c r="JO148" s="47">
        <f t="shared" si="548"/>
        <v>0</v>
      </c>
      <c r="JP148" s="47">
        <f t="shared" si="549"/>
        <v>0</v>
      </c>
      <c r="JQ148" s="47">
        <f t="shared" si="550"/>
        <v>0</v>
      </c>
      <c r="JR148" s="47">
        <f t="shared" si="551"/>
        <v>0</v>
      </c>
      <c r="JS148" s="48">
        <f t="shared" si="552"/>
        <v>0</v>
      </c>
      <c r="JT148" s="46">
        <f t="shared" si="553"/>
        <v>0</v>
      </c>
      <c r="JU148" s="48">
        <f t="shared" si="554"/>
        <v>0</v>
      </c>
    </row>
    <row r="149" spans="1:281" x14ac:dyDescent="0.25">
      <c r="A149" s="152"/>
      <c r="B149" s="386"/>
      <c r="C149" s="377"/>
      <c r="D149" s="378"/>
      <c r="E149" s="378"/>
      <c r="F149" s="378"/>
      <c r="G149" s="379"/>
      <c r="H149" s="397"/>
      <c r="I149" s="397"/>
      <c r="J149" s="97"/>
      <c r="K149" s="122">
        <f t="shared" si="284"/>
        <v>0</v>
      </c>
      <c r="L149" s="313">
        <f t="shared" si="285"/>
        <v>0</v>
      </c>
      <c r="M149" s="46">
        <f t="shared" si="286"/>
        <v>0</v>
      </c>
      <c r="N149" s="90">
        <f t="shared" si="347"/>
        <v>0</v>
      </c>
      <c r="O149" s="90">
        <f t="shared" si="348"/>
        <v>0</v>
      </c>
      <c r="P149" s="90">
        <f t="shared" si="349"/>
        <v>0</v>
      </c>
      <c r="Q149" s="90">
        <f t="shared" si="350"/>
        <v>0</v>
      </c>
      <c r="R149" s="408">
        <f t="shared" si="287"/>
        <v>1</v>
      </c>
      <c r="S149" s="46">
        <f t="shared" si="288"/>
        <v>0</v>
      </c>
      <c r="T149" s="47">
        <f t="shared" si="289"/>
        <v>0</v>
      </c>
      <c r="U149" s="47">
        <f t="shared" si="290"/>
        <v>0</v>
      </c>
      <c r="V149" s="47">
        <f t="shared" si="291"/>
        <v>0</v>
      </c>
      <c r="W149" s="47">
        <f t="shared" si="292"/>
        <v>0</v>
      </c>
      <c r="X149" s="47">
        <f t="shared" si="293"/>
        <v>0</v>
      </c>
      <c r="Y149" s="47">
        <f t="shared" si="294"/>
        <v>0</v>
      </c>
      <c r="Z149" s="47">
        <f t="shared" si="295"/>
        <v>0</v>
      </c>
      <c r="AA149" s="47">
        <f t="shared" si="296"/>
        <v>0</v>
      </c>
      <c r="AB149" s="47">
        <f t="shared" si="297"/>
        <v>0</v>
      </c>
      <c r="AC149" s="47">
        <f t="shared" si="298"/>
        <v>0</v>
      </c>
      <c r="AD149" s="47">
        <f t="shared" si="299"/>
        <v>0</v>
      </c>
      <c r="AE149" s="47">
        <f t="shared" si="300"/>
        <v>0</v>
      </c>
      <c r="AF149" s="47">
        <f t="shared" si="301"/>
        <v>0</v>
      </c>
      <c r="AG149" s="47">
        <f t="shared" si="302"/>
        <v>0</v>
      </c>
      <c r="AH149" s="47">
        <f t="shared" si="303"/>
        <v>0</v>
      </c>
      <c r="AI149" s="47">
        <f t="shared" si="304"/>
        <v>0</v>
      </c>
      <c r="AJ149" s="47">
        <f t="shared" si="305"/>
        <v>0</v>
      </c>
      <c r="AK149" s="47">
        <f t="shared" si="306"/>
        <v>0</v>
      </c>
      <c r="AL149" s="48">
        <f t="shared" si="307"/>
        <v>0</v>
      </c>
      <c r="AM149" s="47">
        <f t="shared" si="351"/>
        <v>0</v>
      </c>
      <c r="AN149" s="47">
        <f t="shared" si="352"/>
        <v>0</v>
      </c>
      <c r="AO149" s="46">
        <f t="shared" si="308"/>
        <v>0</v>
      </c>
      <c r="AP149" s="47">
        <f t="shared" si="309"/>
        <v>0</v>
      </c>
      <c r="AQ149" s="47">
        <f t="shared" si="310"/>
        <v>0</v>
      </c>
      <c r="AR149" s="47">
        <f t="shared" si="311"/>
        <v>0</v>
      </c>
      <c r="AS149" s="47">
        <f t="shared" si="312"/>
        <v>0</v>
      </c>
      <c r="AT149" s="47">
        <f t="shared" si="313"/>
        <v>0</v>
      </c>
      <c r="AU149" s="47">
        <f t="shared" si="314"/>
        <v>0</v>
      </c>
      <c r="AV149" s="47">
        <f t="shared" si="315"/>
        <v>0</v>
      </c>
      <c r="AW149" s="47">
        <f t="shared" si="316"/>
        <v>0</v>
      </c>
      <c r="AX149" s="47">
        <f t="shared" si="317"/>
        <v>0</v>
      </c>
      <c r="AY149" s="47">
        <f t="shared" si="318"/>
        <v>0</v>
      </c>
      <c r="AZ149" s="47">
        <f t="shared" si="319"/>
        <v>0</v>
      </c>
      <c r="BA149" s="47">
        <f t="shared" si="320"/>
        <v>0</v>
      </c>
      <c r="BB149" s="47">
        <f t="shared" si="321"/>
        <v>0</v>
      </c>
      <c r="BC149" s="47">
        <f t="shared" si="322"/>
        <v>0</v>
      </c>
      <c r="BD149" s="47">
        <f t="shared" si="323"/>
        <v>0</v>
      </c>
      <c r="BE149" s="47">
        <f t="shared" si="324"/>
        <v>0</v>
      </c>
      <c r="BF149" s="47">
        <f t="shared" si="325"/>
        <v>0</v>
      </c>
      <c r="BG149" s="48">
        <f t="shared" si="326"/>
        <v>0</v>
      </c>
      <c r="BH149" s="47">
        <f t="shared" si="353"/>
        <v>0</v>
      </c>
      <c r="BI149" s="47">
        <f t="shared" si="354"/>
        <v>0</v>
      </c>
      <c r="BJ149" s="46">
        <f t="shared" si="327"/>
        <v>0</v>
      </c>
      <c r="BK149" s="47">
        <f t="shared" si="328"/>
        <v>0</v>
      </c>
      <c r="BL149" s="47">
        <f t="shared" si="329"/>
        <v>0</v>
      </c>
      <c r="BM149" s="47">
        <f t="shared" si="330"/>
        <v>0</v>
      </c>
      <c r="BN149" s="47">
        <f t="shared" si="331"/>
        <v>0</v>
      </c>
      <c r="BO149" s="47">
        <f t="shared" si="332"/>
        <v>0</v>
      </c>
      <c r="BP149" s="47">
        <f t="shared" si="333"/>
        <v>0</v>
      </c>
      <c r="BQ149" s="47">
        <f t="shared" si="334"/>
        <v>0</v>
      </c>
      <c r="BR149" s="47">
        <f t="shared" si="335"/>
        <v>0</v>
      </c>
      <c r="BS149" s="47">
        <f t="shared" si="336"/>
        <v>0</v>
      </c>
      <c r="BT149" s="47">
        <f t="shared" si="337"/>
        <v>0</v>
      </c>
      <c r="BU149" s="47">
        <f t="shared" si="338"/>
        <v>0</v>
      </c>
      <c r="BV149" s="47">
        <f t="shared" si="339"/>
        <v>0</v>
      </c>
      <c r="BW149" s="47">
        <f t="shared" si="340"/>
        <v>0</v>
      </c>
      <c r="BX149" s="47">
        <f t="shared" si="341"/>
        <v>0</v>
      </c>
      <c r="BY149" s="47">
        <f t="shared" si="342"/>
        <v>0</v>
      </c>
      <c r="BZ149" s="47">
        <f t="shared" si="343"/>
        <v>0</v>
      </c>
      <c r="CA149" s="47">
        <f t="shared" si="344"/>
        <v>0</v>
      </c>
      <c r="CB149" s="47">
        <f t="shared" si="345"/>
        <v>0</v>
      </c>
      <c r="CC149" s="48">
        <f t="shared" si="346"/>
        <v>0</v>
      </c>
      <c r="CD149" s="47">
        <f t="shared" si="355"/>
        <v>0</v>
      </c>
      <c r="CE149" s="47">
        <f t="shared" si="356"/>
        <v>0</v>
      </c>
      <c r="CF149" s="46">
        <f t="shared" si="357"/>
        <v>0</v>
      </c>
      <c r="CG149" s="47">
        <f t="shared" si="358"/>
        <v>0</v>
      </c>
      <c r="CH149" s="47">
        <f t="shared" si="359"/>
        <v>0</v>
      </c>
      <c r="CI149" s="47">
        <f t="shared" si="360"/>
        <v>0</v>
      </c>
      <c r="CJ149" s="47">
        <f t="shared" si="361"/>
        <v>0</v>
      </c>
      <c r="CK149" s="47">
        <f t="shared" si="362"/>
        <v>0</v>
      </c>
      <c r="CL149" s="47">
        <f t="shared" si="363"/>
        <v>0</v>
      </c>
      <c r="CM149" s="47">
        <f t="shared" si="364"/>
        <v>0</v>
      </c>
      <c r="CN149" s="47">
        <f t="shared" si="365"/>
        <v>0</v>
      </c>
      <c r="CO149" s="47">
        <f t="shared" si="366"/>
        <v>0</v>
      </c>
      <c r="CP149" s="47">
        <f t="shared" si="367"/>
        <v>0</v>
      </c>
      <c r="CQ149" s="47">
        <f t="shared" si="368"/>
        <v>0</v>
      </c>
      <c r="CR149" s="47">
        <f t="shared" si="369"/>
        <v>0</v>
      </c>
      <c r="CS149" s="47">
        <f t="shared" si="370"/>
        <v>0</v>
      </c>
      <c r="CT149" s="47">
        <f t="shared" si="371"/>
        <v>0</v>
      </c>
      <c r="CU149" s="47">
        <f t="shared" si="372"/>
        <v>0</v>
      </c>
      <c r="CV149" s="47">
        <f t="shared" si="373"/>
        <v>0</v>
      </c>
      <c r="CW149" s="47">
        <f t="shared" si="374"/>
        <v>0</v>
      </c>
      <c r="CX149" s="47">
        <f t="shared" si="375"/>
        <v>0</v>
      </c>
      <c r="CY149" s="48">
        <f t="shared" si="376"/>
        <v>0</v>
      </c>
      <c r="CZ149" s="47">
        <f t="shared" si="377"/>
        <v>0</v>
      </c>
      <c r="DA149" s="47">
        <f t="shared" si="378"/>
        <v>0</v>
      </c>
      <c r="DB149" s="46">
        <f t="shared" si="379"/>
        <v>0</v>
      </c>
      <c r="DC149" s="47">
        <f t="shared" si="380"/>
        <v>0</v>
      </c>
      <c r="DD149" s="47">
        <f t="shared" si="381"/>
        <v>0</v>
      </c>
      <c r="DE149" s="47">
        <f t="shared" si="382"/>
        <v>0</v>
      </c>
      <c r="DF149" s="47">
        <f t="shared" si="383"/>
        <v>0</v>
      </c>
      <c r="DG149" s="47">
        <f t="shared" si="384"/>
        <v>0</v>
      </c>
      <c r="DH149" s="47">
        <f t="shared" si="385"/>
        <v>0</v>
      </c>
      <c r="DI149" s="47">
        <f t="shared" si="386"/>
        <v>0</v>
      </c>
      <c r="DJ149" s="47">
        <f t="shared" si="387"/>
        <v>0</v>
      </c>
      <c r="DK149" s="47">
        <f t="shared" si="388"/>
        <v>0</v>
      </c>
      <c r="DL149" s="47">
        <f t="shared" si="389"/>
        <v>0</v>
      </c>
      <c r="DM149" s="47">
        <f t="shared" si="390"/>
        <v>0</v>
      </c>
      <c r="DN149" s="47">
        <f t="shared" si="391"/>
        <v>0</v>
      </c>
      <c r="DO149" s="47">
        <f t="shared" si="392"/>
        <v>0</v>
      </c>
      <c r="DP149" s="47">
        <f t="shared" si="393"/>
        <v>0</v>
      </c>
      <c r="DQ149" s="47">
        <f t="shared" si="394"/>
        <v>0</v>
      </c>
      <c r="DR149" s="47">
        <f t="shared" si="395"/>
        <v>0</v>
      </c>
      <c r="DS149" s="47">
        <f t="shared" si="396"/>
        <v>0</v>
      </c>
      <c r="DT149" s="47">
        <f t="shared" si="397"/>
        <v>0</v>
      </c>
      <c r="DU149" s="48">
        <f t="shared" si="398"/>
        <v>0</v>
      </c>
      <c r="DV149" s="47">
        <f t="shared" si="399"/>
        <v>0</v>
      </c>
      <c r="DW149" s="47">
        <f t="shared" si="400"/>
        <v>0</v>
      </c>
      <c r="DX149" s="46">
        <f t="shared" si="401"/>
        <v>0</v>
      </c>
      <c r="DY149" s="47">
        <f t="shared" si="402"/>
        <v>0</v>
      </c>
      <c r="DZ149" s="47">
        <f t="shared" si="403"/>
        <v>0</v>
      </c>
      <c r="EA149" s="47">
        <f t="shared" si="404"/>
        <v>0</v>
      </c>
      <c r="EB149" s="47">
        <f t="shared" si="405"/>
        <v>0</v>
      </c>
      <c r="EC149" s="47">
        <f t="shared" si="406"/>
        <v>0</v>
      </c>
      <c r="ED149" s="47">
        <f t="shared" si="407"/>
        <v>0</v>
      </c>
      <c r="EE149" s="47">
        <f t="shared" si="408"/>
        <v>0</v>
      </c>
      <c r="EF149" s="47">
        <f t="shared" si="409"/>
        <v>0</v>
      </c>
      <c r="EG149" s="47">
        <f t="shared" si="410"/>
        <v>0</v>
      </c>
      <c r="EH149" s="47">
        <f t="shared" si="411"/>
        <v>0</v>
      </c>
      <c r="EI149" s="47">
        <f t="shared" si="412"/>
        <v>0</v>
      </c>
      <c r="EJ149" s="47">
        <f t="shared" si="413"/>
        <v>0</v>
      </c>
      <c r="EK149" s="47">
        <f t="shared" si="414"/>
        <v>0</v>
      </c>
      <c r="EL149" s="47">
        <f t="shared" si="415"/>
        <v>0</v>
      </c>
      <c r="EM149" s="47">
        <f t="shared" si="416"/>
        <v>0</v>
      </c>
      <c r="EN149" s="47">
        <f t="shared" si="417"/>
        <v>0</v>
      </c>
      <c r="EO149" s="47">
        <f t="shared" si="418"/>
        <v>0</v>
      </c>
      <c r="EP149" s="47">
        <f t="shared" si="419"/>
        <v>0</v>
      </c>
      <c r="EQ149" s="48">
        <f t="shared" si="420"/>
        <v>0</v>
      </c>
      <c r="ER149" s="47">
        <f t="shared" si="421"/>
        <v>0</v>
      </c>
      <c r="ES149" s="47">
        <f t="shared" si="422"/>
        <v>0</v>
      </c>
      <c r="ET149" s="46">
        <f t="shared" si="423"/>
        <v>0</v>
      </c>
      <c r="EU149" s="47">
        <f t="shared" si="424"/>
        <v>0</v>
      </c>
      <c r="EV149" s="47">
        <f t="shared" si="425"/>
        <v>0</v>
      </c>
      <c r="EW149" s="47">
        <f t="shared" si="426"/>
        <v>0</v>
      </c>
      <c r="EX149" s="47">
        <f t="shared" si="427"/>
        <v>0</v>
      </c>
      <c r="EY149" s="47">
        <f t="shared" si="428"/>
        <v>0</v>
      </c>
      <c r="EZ149" s="47">
        <f t="shared" si="429"/>
        <v>0</v>
      </c>
      <c r="FA149" s="47">
        <f t="shared" si="430"/>
        <v>0</v>
      </c>
      <c r="FB149" s="47">
        <f t="shared" si="431"/>
        <v>0</v>
      </c>
      <c r="FC149" s="47">
        <f t="shared" si="432"/>
        <v>0</v>
      </c>
      <c r="FD149" s="47">
        <f t="shared" si="433"/>
        <v>0</v>
      </c>
      <c r="FE149" s="47">
        <f t="shared" si="434"/>
        <v>0</v>
      </c>
      <c r="FF149" s="47">
        <f t="shared" si="435"/>
        <v>0</v>
      </c>
      <c r="FG149" s="47">
        <f t="shared" si="436"/>
        <v>0</v>
      </c>
      <c r="FH149" s="47">
        <f t="shared" si="437"/>
        <v>0</v>
      </c>
      <c r="FI149" s="47">
        <f t="shared" si="438"/>
        <v>0</v>
      </c>
      <c r="FJ149" s="47">
        <f t="shared" si="439"/>
        <v>0</v>
      </c>
      <c r="FK149" s="47">
        <f t="shared" si="440"/>
        <v>0</v>
      </c>
      <c r="FL149" s="47">
        <f t="shared" si="441"/>
        <v>0</v>
      </c>
      <c r="FM149" s="48">
        <f t="shared" si="442"/>
        <v>0</v>
      </c>
      <c r="FN149" s="47">
        <f t="shared" si="443"/>
        <v>0</v>
      </c>
      <c r="FO149" s="47">
        <f t="shared" si="444"/>
        <v>0</v>
      </c>
      <c r="FP149" s="46">
        <f t="shared" si="445"/>
        <v>0</v>
      </c>
      <c r="FQ149" s="47">
        <f t="shared" si="446"/>
        <v>0</v>
      </c>
      <c r="FR149" s="47">
        <f t="shared" si="447"/>
        <v>0</v>
      </c>
      <c r="FS149" s="47">
        <f t="shared" si="448"/>
        <v>0</v>
      </c>
      <c r="FT149" s="47">
        <f t="shared" si="449"/>
        <v>0</v>
      </c>
      <c r="FU149" s="47">
        <f t="shared" si="450"/>
        <v>0</v>
      </c>
      <c r="FV149" s="47">
        <f t="shared" si="451"/>
        <v>0</v>
      </c>
      <c r="FW149" s="47">
        <f t="shared" si="452"/>
        <v>0</v>
      </c>
      <c r="FX149" s="47">
        <f t="shared" si="453"/>
        <v>0</v>
      </c>
      <c r="FY149" s="47">
        <f t="shared" si="454"/>
        <v>0</v>
      </c>
      <c r="FZ149" s="47">
        <f t="shared" si="455"/>
        <v>0</v>
      </c>
      <c r="GA149" s="47">
        <f t="shared" si="456"/>
        <v>0</v>
      </c>
      <c r="GB149" s="47">
        <f t="shared" si="457"/>
        <v>0</v>
      </c>
      <c r="GC149" s="47">
        <f t="shared" si="458"/>
        <v>0</v>
      </c>
      <c r="GD149" s="47">
        <f t="shared" si="459"/>
        <v>0</v>
      </c>
      <c r="GE149" s="47">
        <f t="shared" si="460"/>
        <v>0</v>
      </c>
      <c r="GF149" s="47">
        <f t="shared" si="461"/>
        <v>0</v>
      </c>
      <c r="GG149" s="47">
        <f t="shared" si="462"/>
        <v>0</v>
      </c>
      <c r="GH149" s="47">
        <f t="shared" si="463"/>
        <v>0</v>
      </c>
      <c r="GI149" s="48">
        <f t="shared" si="464"/>
        <v>0</v>
      </c>
      <c r="GJ149" s="47">
        <f t="shared" si="465"/>
        <v>0</v>
      </c>
      <c r="GK149" s="47">
        <f t="shared" si="466"/>
        <v>0</v>
      </c>
      <c r="GL149" s="46">
        <f t="shared" si="467"/>
        <v>0</v>
      </c>
      <c r="GM149" s="47">
        <f t="shared" si="468"/>
        <v>0</v>
      </c>
      <c r="GN149" s="47">
        <f t="shared" si="469"/>
        <v>0</v>
      </c>
      <c r="GO149" s="47">
        <f t="shared" si="470"/>
        <v>0</v>
      </c>
      <c r="GP149" s="47">
        <f t="shared" si="471"/>
        <v>0</v>
      </c>
      <c r="GQ149" s="47">
        <f t="shared" si="472"/>
        <v>0</v>
      </c>
      <c r="GR149" s="47">
        <f t="shared" si="473"/>
        <v>0</v>
      </c>
      <c r="GS149" s="47">
        <f t="shared" si="474"/>
        <v>0</v>
      </c>
      <c r="GT149" s="47">
        <f t="shared" si="475"/>
        <v>0</v>
      </c>
      <c r="GU149" s="47">
        <f t="shared" si="476"/>
        <v>0</v>
      </c>
      <c r="GV149" s="47">
        <f t="shared" si="477"/>
        <v>0</v>
      </c>
      <c r="GW149" s="47">
        <f t="shared" si="478"/>
        <v>0</v>
      </c>
      <c r="GX149" s="47">
        <f t="shared" si="479"/>
        <v>0</v>
      </c>
      <c r="GY149" s="47">
        <f t="shared" si="480"/>
        <v>0</v>
      </c>
      <c r="GZ149" s="47">
        <f t="shared" si="481"/>
        <v>0</v>
      </c>
      <c r="HA149" s="47">
        <f t="shared" si="482"/>
        <v>0</v>
      </c>
      <c r="HB149" s="47">
        <f t="shared" si="483"/>
        <v>0</v>
      </c>
      <c r="HC149" s="47">
        <f t="shared" si="484"/>
        <v>0</v>
      </c>
      <c r="HD149" s="47">
        <f t="shared" si="485"/>
        <v>0</v>
      </c>
      <c r="HE149" s="48">
        <f t="shared" si="486"/>
        <v>0</v>
      </c>
      <c r="HF149" s="47">
        <f t="shared" si="487"/>
        <v>0</v>
      </c>
      <c r="HG149" s="47">
        <f t="shared" si="488"/>
        <v>0</v>
      </c>
      <c r="HH149" s="46">
        <f t="shared" si="489"/>
        <v>0</v>
      </c>
      <c r="HI149" s="47">
        <f t="shared" si="490"/>
        <v>0</v>
      </c>
      <c r="HJ149" s="47">
        <f t="shared" si="491"/>
        <v>0</v>
      </c>
      <c r="HK149" s="47">
        <f t="shared" si="492"/>
        <v>0</v>
      </c>
      <c r="HL149" s="47">
        <f t="shared" si="493"/>
        <v>0</v>
      </c>
      <c r="HM149" s="47">
        <f t="shared" si="494"/>
        <v>0</v>
      </c>
      <c r="HN149" s="47">
        <f t="shared" si="495"/>
        <v>0</v>
      </c>
      <c r="HO149" s="47">
        <f t="shared" si="496"/>
        <v>0</v>
      </c>
      <c r="HP149" s="47">
        <f t="shared" si="497"/>
        <v>0</v>
      </c>
      <c r="HQ149" s="47">
        <f t="shared" si="498"/>
        <v>0</v>
      </c>
      <c r="HR149" s="47">
        <f t="shared" si="499"/>
        <v>0</v>
      </c>
      <c r="HS149" s="47">
        <f t="shared" si="500"/>
        <v>0</v>
      </c>
      <c r="HT149" s="47">
        <f t="shared" si="501"/>
        <v>0</v>
      </c>
      <c r="HU149" s="47">
        <f t="shared" si="502"/>
        <v>0</v>
      </c>
      <c r="HV149" s="47">
        <f t="shared" si="503"/>
        <v>0</v>
      </c>
      <c r="HW149" s="47">
        <f t="shared" si="504"/>
        <v>0</v>
      </c>
      <c r="HX149" s="47">
        <f t="shared" si="505"/>
        <v>0</v>
      </c>
      <c r="HY149" s="47">
        <f t="shared" si="506"/>
        <v>0</v>
      </c>
      <c r="HZ149" s="47">
        <f t="shared" si="507"/>
        <v>0</v>
      </c>
      <c r="IA149" s="48">
        <f t="shared" si="508"/>
        <v>0</v>
      </c>
      <c r="IB149" s="47">
        <f t="shared" si="509"/>
        <v>0</v>
      </c>
      <c r="IC149" s="47">
        <f t="shared" si="510"/>
        <v>0</v>
      </c>
      <c r="ID149" s="46">
        <f t="shared" si="511"/>
        <v>0</v>
      </c>
      <c r="IE149" s="47">
        <f t="shared" si="512"/>
        <v>0</v>
      </c>
      <c r="IF149" s="47">
        <f t="shared" si="513"/>
        <v>0</v>
      </c>
      <c r="IG149" s="47">
        <f t="shared" si="514"/>
        <v>0</v>
      </c>
      <c r="IH149" s="47">
        <f t="shared" si="515"/>
        <v>0</v>
      </c>
      <c r="II149" s="47">
        <f t="shared" si="516"/>
        <v>0</v>
      </c>
      <c r="IJ149" s="47">
        <f t="shared" si="517"/>
        <v>0</v>
      </c>
      <c r="IK149" s="47">
        <f t="shared" si="518"/>
        <v>0</v>
      </c>
      <c r="IL149" s="47">
        <f t="shared" si="519"/>
        <v>0</v>
      </c>
      <c r="IM149" s="47">
        <f t="shared" si="520"/>
        <v>0</v>
      </c>
      <c r="IN149" s="47">
        <f t="shared" si="521"/>
        <v>0</v>
      </c>
      <c r="IO149" s="47">
        <f t="shared" si="522"/>
        <v>0</v>
      </c>
      <c r="IP149" s="47">
        <f t="shared" si="523"/>
        <v>0</v>
      </c>
      <c r="IQ149" s="47">
        <f t="shared" si="524"/>
        <v>0</v>
      </c>
      <c r="IR149" s="47">
        <f t="shared" si="525"/>
        <v>0</v>
      </c>
      <c r="IS149" s="47">
        <f t="shared" si="526"/>
        <v>0</v>
      </c>
      <c r="IT149" s="47">
        <f t="shared" si="527"/>
        <v>0</v>
      </c>
      <c r="IU149" s="47">
        <f t="shared" si="528"/>
        <v>0</v>
      </c>
      <c r="IV149" s="47">
        <f t="shared" si="529"/>
        <v>0</v>
      </c>
      <c r="IW149" s="48">
        <f t="shared" si="530"/>
        <v>0</v>
      </c>
      <c r="IX149" s="47">
        <f t="shared" si="531"/>
        <v>0</v>
      </c>
      <c r="IY149" s="47">
        <f t="shared" si="532"/>
        <v>0</v>
      </c>
      <c r="IZ149" s="46">
        <f t="shared" si="533"/>
        <v>0</v>
      </c>
      <c r="JA149" s="47">
        <f t="shared" si="534"/>
        <v>0</v>
      </c>
      <c r="JB149" s="47">
        <f t="shared" si="535"/>
        <v>0</v>
      </c>
      <c r="JC149" s="47">
        <f t="shared" si="536"/>
        <v>0</v>
      </c>
      <c r="JD149" s="47">
        <f t="shared" si="537"/>
        <v>0</v>
      </c>
      <c r="JE149" s="47">
        <f t="shared" si="538"/>
        <v>0</v>
      </c>
      <c r="JF149" s="47">
        <f t="shared" si="539"/>
        <v>0</v>
      </c>
      <c r="JG149" s="47">
        <f t="shared" si="540"/>
        <v>0</v>
      </c>
      <c r="JH149" s="47">
        <f t="shared" si="541"/>
        <v>0</v>
      </c>
      <c r="JI149" s="47">
        <f t="shared" si="542"/>
        <v>0</v>
      </c>
      <c r="JJ149" s="47">
        <f t="shared" si="543"/>
        <v>0</v>
      </c>
      <c r="JK149" s="47">
        <f t="shared" si="544"/>
        <v>0</v>
      </c>
      <c r="JL149" s="47">
        <f t="shared" si="545"/>
        <v>0</v>
      </c>
      <c r="JM149" s="47">
        <f t="shared" si="546"/>
        <v>0</v>
      </c>
      <c r="JN149" s="47">
        <f t="shared" si="547"/>
        <v>0</v>
      </c>
      <c r="JO149" s="47">
        <f t="shared" si="548"/>
        <v>0</v>
      </c>
      <c r="JP149" s="47">
        <f t="shared" si="549"/>
        <v>0</v>
      </c>
      <c r="JQ149" s="47">
        <f t="shared" si="550"/>
        <v>0</v>
      </c>
      <c r="JR149" s="47">
        <f t="shared" si="551"/>
        <v>0</v>
      </c>
      <c r="JS149" s="48">
        <f t="shared" si="552"/>
        <v>0</v>
      </c>
      <c r="JT149" s="46">
        <f t="shared" si="553"/>
        <v>0</v>
      </c>
      <c r="JU149" s="48">
        <f t="shared" si="554"/>
        <v>0</v>
      </c>
    </row>
    <row r="150" spans="1:281" x14ac:dyDescent="0.25">
      <c r="A150" s="152"/>
      <c r="B150" s="386"/>
      <c r="C150" s="377"/>
      <c r="D150" s="378"/>
      <c r="E150" s="378"/>
      <c r="F150" s="378"/>
      <c r="G150" s="379"/>
      <c r="H150" s="397"/>
      <c r="I150" s="397"/>
      <c r="J150" s="97"/>
      <c r="K150" s="122">
        <f t="shared" si="284"/>
        <v>0</v>
      </c>
      <c r="L150" s="313">
        <f t="shared" si="285"/>
        <v>0</v>
      </c>
      <c r="M150" s="46">
        <f t="shared" si="286"/>
        <v>0</v>
      </c>
      <c r="N150" s="90">
        <f t="shared" si="347"/>
        <v>0</v>
      </c>
      <c r="O150" s="90">
        <f t="shared" si="348"/>
        <v>0</v>
      </c>
      <c r="P150" s="90">
        <f t="shared" si="349"/>
        <v>0</v>
      </c>
      <c r="Q150" s="90">
        <f t="shared" si="350"/>
        <v>0</v>
      </c>
      <c r="R150" s="408">
        <f t="shared" si="287"/>
        <v>1</v>
      </c>
      <c r="S150" s="46">
        <f t="shared" si="288"/>
        <v>0</v>
      </c>
      <c r="T150" s="47">
        <f t="shared" si="289"/>
        <v>0</v>
      </c>
      <c r="U150" s="47">
        <f t="shared" si="290"/>
        <v>0</v>
      </c>
      <c r="V150" s="47">
        <f t="shared" si="291"/>
        <v>0</v>
      </c>
      <c r="W150" s="47">
        <f t="shared" si="292"/>
        <v>0</v>
      </c>
      <c r="X150" s="47">
        <f t="shared" si="293"/>
        <v>0</v>
      </c>
      <c r="Y150" s="47">
        <f t="shared" si="294"/>
        <v>0</v>
      </c>
      <c r="Z150" s="47">
        <f t="shared" si="295"/>
        <v>0</v>
      </c>
      <c r="AA150" s="47">
        <f t="shared" si="296"/>
        <v>0</v>
      </c>
      <c r="AB150" s="47">
        <f t="shared" si="297"/>
        <v>0</v>
      </c>
      <c r="AC150" s="47">
        <f t="shared" si="298"/>
        <v>0</v>
      </c>
      <c r="AD150" s="47">
        <f t="shared" si="299"/>
        <v>0</v>
      </c>
      <c r="AE150" s="47">
        <f t="shared" si="300"/>
        <v>0</v>
      </c>
      <c r="AF150" s="47">
        <f t="shared" si="301"/>
        <v>0</v>
      </c>
      <c r="AG150" s="47">
        <f t="shared" si="302"/>
        <v>0</v>
      </c>
      <c r="AH150" s="47">
        <f t="shared" si="303"/>
        <v>0</v>
      </c>
      <c r="AI150" s="47">
        <f t="shared" si="304"/>
        <v>0</v>
      </c>
      <c r="AJ150" s="47">
        <f t="shared" si="305"/>
        <v>0</v>
      </c>
      <c r="AK150" s="47">
        <f t="shared" si="306"/>
        <v>0</v>
      </c>
      <c r="AL150" s="48">
        <f t="shared" si="307"/>
        <v>0</v>
      </c>
      <c r="AM150" s="47">
        <f t="shared" si="351"/>
        <v>0</v>
      </c>
      <c r="AN150" s="47">
        <f t="shared" si="352"/>
        <v>0</v>
      </c>
      <c r="AO150" s="46">
        <f t="shared" si="308"/>
        <v>0</v>
      </c>
      <c r="AP150" s="47">
        <f t="shared" si="309"/>
        <v>0</v>
      </c>
      <c r="AQ150" s="47">
        <f t="shared" si="310"/>
        <v>0</v>
      </c>
      <c r="AR150" s="47">
        <f t="shared" si="311"/>
        <v>0</v>
      </c>
      <c r="AS150" s="47">
        <f t="shared" si="312"/>
        <v>0</v>
      </c>
      <c r="AT150" s="47">
        <f t="shared" si="313"/>
        <v>0</v>
      </c>
      <c r="AU150" s="47">
        <f t="shared" si="314"/>
        <v>0</v>
      </c>
      <c r="AV150" s="47">
        <f t="shared" si="315"/>
        <v>0</v>
      </c>
      <c r="AW150" s="47">
        <f t="shared" si="316"/>
        <v>0</v>
      </c>
      <c r="AX150" s="47">
        <f t="shared" si="317"/>
        <v>0</v>
      </c>
      <c r="AY150" s="47">
        <f t="shared" si="318"/>
        <v>0</v>
      </c>
      <c r="AZ150" s="47">
        <f t="shared" si="319"/>
        <v>0</v>
      </c>
      <c r="BA150" s="47">
        <f t="shared" si="320"/>
        <v>0</v>
      </c>
      <c r="BB150" s="47">
        <f t="shared" si="321"/>
        <v>0</v>
      </c>
      <c r="BC150" s="47">
        <f t="shared" si="322"/>
        <v>0</v>
      </c>
      <c r="BD150" s="47">
        <f t="shared" si="323"/>
        <v>0</v>
      </c>
      <c r="BE150" s="47">
        <f t="shared" si="324"/>
        <v>0</v>
      </c>
      <c r="BF150" s="47">
        <f t="shared" si="325"/>
        <v>0</v>
      </c>
      <c r="BG150" s="48">
        <f t="shared" si="326"/>
        <v>0</v>
      </c>
      <c r="BH150" s="47">
        <f t="shared" si="353"/>
        <v>0</v>
      </c>
      <c r="BI150" s="47">
        <f t="shared" si="354"/>
        <v>0</v>
      </c>
      <c r="BJ150" s="46">
        <f t="shared" si="327"/>
        <v>0</v>
      </c>
      <c r="BK150" s="47">
        <f t="shared" si="328"/>
        <v>0</v>
      </c>
      <c r="BL150" s="47">
        <f t="shared" si="329"/>
        <v>0</v>
      </c>
      <c r="BM150" s="47">
        <f t="shared" si="330"/>
        <v>0</v>
      </c>
      <c r="BN150" s="47">
        <f t="shared" si="331"/>
        <v>0</v>
      </c>
      <c r="BO150" s="47">
        <f t="shared" si="332"/>
        <v>0</v>
      </c>
      <c r="BP150" s="47">
        <f t="shared" si="333"/>
        <v>0</v>
      </c>
      <c r="BQ150" s="47">
        <f t="shared" si="334"/>
        <v>0</v>
      </c>
      <c r="BR150" s="47">
        <f t="shared" si="335"/>
        <v>0</v>
      </c>
      <c r="BS150" s="47">
        <f t="shared" si="336"/>
        <v>0</v>
      </c>
      <c r="BT150" s="47">
        <f t="shared" si="337"/>
        <v>0</v>
      </c>
      <c r="BU150" s="47">
        <f t="shared" si="338"/>
        <v>0</v>
      </c>
      <c r="BV150" s="47">
        <f t="shared" si="339"/>
        <v>0</v>
      </c>
      <c r="BW150" s="47">
        <f t="shared" si="340"/>
        <v>0</v>
      </c>
      <c r="BX150" s="47">
        <f t="shared" si="341"/>
        <v>0</v>
      </c>
      <c r="BY150" s="47">
        <f t="shared" si="342"/>
        <v>0</v>
      </c>
      <c r="BZ150" s="47">
        <f t="shared" si="343"/>
        <v>0</v>
      </c>
      <c r="CA150" s="47">
        <f t="shared" si="344"/>
        <v>0</v>
      </c>
      <c r="CB150" s="47">
        <f t="shared" si="345"/>
        <v>0</v>
      </c>
      <c r="CC150" s="48">
        <f t="shared" si="346"/>
        <v>0</v>
      </c>
      <c r="CD150" s="47">
        <f t="shared" si="355"/>
        <v>0</v>
      </c>
      <c r="CE150" s="47">
        <f t="shared" si="356"/>
        <v>0</v>
      </c>
      <c r="CF150" s="46">
        <f t="shared" si="357"/>
        <v>0</v>
      </c>
      <c r="CG150" s="47">
        <f t="shared" si="358"/>
        <v>0</v>
      </c>
      <c r="CH150" s="47">
        <f t="shared" si="359"/>
        <v>0</v>
      </c>
      <c r="CI150" s="47">
        <f t="shared" si="360"/>
        <v>0</v>
      </c>
      <c r="CJ150" s="47">
        <f t="shared" si="361"/>
        <v>0</v>
      </c>
      <c r="CK150" s="47">
        <f t="shared" si="362"/>
        <v>0</v>
      </c>
      <c r="CL150" s="47">
        <f t="shared" si="363"/>
        <v>0</v>
      </c>
      <c r="CM150" s="47">
        <f t="shared" si="364"/>
        <v>0</v>
      </c>
      <c r="CN150" s="47">
        <f t="shared" si="365"/>
        <v>0</v>
      </c>
      <c r="CO150" s="47">
        <f t="shared" si="366"/>
        <v>0</v>
      </c>
      <c r="CP150" s="47">
        <f t="shared" si="367"/>
        <v>0</v>
      </c>
      <c r="CQ150" s="47">
        <f t="shared" si="368"/>
        <v>0</v>
      </c>
      <c r="CR150" s="47">
        <f t="shared" si="369"/>
        <v>0</v>
      </c>
      <c r="CS150" s="47">
        <f t="shared" si="370"/>
        <v>0</v>
      </c>
      <c r="CT150" s="47">
        <f t="shared" si="371"/>
        <v>0</v>
      </c>
      <c r="CU150" s="47">
        <f t="shared" si="372"/>
        <v>0</v>
      </c>
      <c r="CV150" s="47">
        <f t="shared" si="373"/>
        <v>0</v>
      </c>
      <c r="CW150" s="47">
        <f t="shared" si="374"/>
        <v>0</v>
      </c>
      <c r="CX150" s="47">
        <f t="shared" si="375"/>
        <v>0</v>
      </c>
      <c r="CY150" s="48">
        <f t="shared" si="376"/>
        <v>0</v>
      </c>
      <c r="CZ150" s="47">
        <f t="shared" si="377"/>
        <v>0</v>
      </c>
      <c r="DA150" s="47">
        <f t="shared" si="378"/>
        <v>0</v>
      </c>
      <c r="DB150" s="46">
        <f t="shared" si="379"/>
        <v>0</v>
      </c>
      <c r="DC150" s="47">
        <f t="shared" si="380"/>
        <v>0</v>
      </c>
      <c r="DD150" s="47">
        <f t="shared" si="381"/>
        <v>0</v>
      </c>
      <c r="DE150" s="47">
        <f t="shared" si="382"/>
        <v>0</v>
      </c>
      <c r="DF150" s="47">
        <f t="shared" si="383"/>
        <v>0</v>
      </c>
      <c r="DG150" s="47">
        <f t="shared" si="384"/>
        <v>0</v>
      </c>
      <c r="DH150" s="47">
        <f t="shared" si="385"/>
        <v>0</v>
      </c>
      <c r="DI150" s="47">
        <f t="shared" si="386"/>
        <v>0</v>
      </c>
      <c r="DJ150" s="47">
        <f t="shared" si="387"/>
        <v>0</v>
      </c>
      <c r="DK150" s="47">
        <f t="shared" si="388"/>
        <v>0</v>
      </c>
      <c r="DL150" s="47">
        <f t="shared" si="389"/>
        <v>0</v>
      </c>
      <c r="DM150" s="47">
        <f t="shared" si="390"/>
        <v>0</v>
      </c>
      <c r="DN150" s="47">
        <f t="shared" si="391"/>
        <v>0</v>
      </c>
      <c r="DO150" s="47">
        <f t="shared" si="392"/>
        <v>0</v>
      </c>
      <c r="DP150" s="47">
        <f t="shared" si="393"/>
        <v>0</v>
      </c>
      <c r="DQ150" s="47">
        <f t="shared" si="394"/>
        <v>0</v>
      </c>
      <c r="DR150" s="47">
        <f t="shared" si="395"/>
        <v>0</v>
      </c>
      <c r="DS150" s="47">
        <f t="shared" si="396"/>
        <v>0</v>
      </c>
      <c r="DT150" s="47">
        <f t="shared" si="397"/>
        <v>0</v>
      </c>
      <c r="DU150" s="48">
        <f t="shared" si="398"/>
        <v>0</v>
      </c>
      <c r="DV150" s="47">
        <f t="shared" si="399"/>
        <v>0</v>
      </c>
      <c r="DW150" s="47">
        <f t="shared" si="400"/>
        <v>0</v>
      </c>
      <c r="DX150" s="46">
        <f t="shared" si="401"/>
        <v>0</v>
      </c>
      <c r="DY150" s="47">
        <f t="shared" si="402"/>
        <v>0</v>
      </c>
      <c r="DZ150" s="47">
        <f t="shared" si="403"/>
        <v>0</v>
      </c>
      <c r="EA150" s="47">
        <f t="shared" si="404"/>
        <v>0</v>
      </c>
      <c r="EB150" s="47">
        <f t="shared" si="405"/>
        <v>0</v>
      </c>
      <c r="EC150" s="47">
        <f t="shared" si="406"/>
        <v>0</v>
      </c>
      <c r="ED150" s="47">
        <f t="shared" si="407"/>
        <v>0</v>
      </c>
      <c r="EE150" s="47">
        <f t="shared" si="408"/>
        <v>0</v>
      </c>
      <c r="EF150" s="47">
        <f t="shared" si="409"/>
        <v>0</v>
      </c>
      <c r="EG150" s="47">
        <f t="shared" si="410"/>
        <v>0</v>
      </c>
      <c r="EH150" s="47">
        <f t="shared" si="411"/>
        <v>0</v>
      </c>
      <c r="EI150" s="47">
        <f t="shared" si="412"/>
        <v>0</v>
      </c>
      <c r="EJ150" s="47">
        <f t="shared" si="413"/>
        <v>0</v>
      </c>
      <c r="EK150" s="47">
        <f t="shared" si="414"/>
        <v>0</v>
      </c>
      <c r="EL150" s="47">
        <f t="shared" si="415"/>
        <v>0</v>
      </c>
      <c r="EM150" s="47">
        <f t="shared" si="416"/>
        <v>0</v>
      </c>
      <c r="EN150" s="47">
        <f t="shared" si="417"/>
        <v>0</v>
      </c>
      <c r="EO150" s="47">
        <f t="shared" si="418"/>
        <v>0</v>
      </c>
      <c r="EP150" s="47">
        <f t="shared" si="419"/>
        <v>0</v>
      </c>
      <c r="EQ150" s="48">
        <f t="shared" si="420"/>
        <v>0</v>
      </c>
      <c r="ER150" s="47">
        <f t="shared" si="421"/>
        <v>0</v>
      </c>
      <c r="ES150" s="47">
        <f t="shared" si="422"/>
        <v>0</v>
      </c>
      <c r="ET150" s="46">
        <f t="shared" si="423"/>
        <v>0</v>
      </c>
      <c r="EU150" s="47">
        <f t="shared" si="424"/>
        <v>0</v>
      </c>
      <c r="EV150" s="47">
        <f t="shared" si="425"/>
        <v>0</v>
      </c>
      <c r="EW150" s="47">
        <f t="shared" si="426"/>
        <v>0</v>
      </c>
      <c r="EX150" s="47">
        <f t="shared" si="427"/>
        <v>0</v>
      </c>
      <c r="EY150" s="47">
        <f t="shared" si="428"/>
        <v>0</v>
      </c>
      <c r="EZ150" s="47">
        <f t="shared" si="429"/>
        <v>0</v>
      </c>
      <c r="FA150" s="47">
        <f t="shared" si="430"/>
        <v>0</v>
      </c>
      <c r="FB150" s="47">
        <f t="shared" si="431"/>
        <v>0</v>
      </c>
      <c r="FC150" s="47">
        <f t="shared" si="432"/>
        <v>0</v>
      </c>
      <c r="FD150" s="47">
        <f t="shared" si="433"/>
        <v>0</v>
      </c>
      <c r="FE150" s="47">
        <f t="shared" si="434"/>
        <v>0</v>
      </c>
      <c r="FF150" s="47">
        <f t="shared" si="435"/>
        <v>0</v>
      </c>
      <c r="FG150" s="47">
        <f t="shared" si="436"/>
        <v>0</v>
      </c>
      <c r="FH150" s="47">
        <f t="shared" si="437"/>
        <v>0</v>
      </c>
      <c r="FI150" s="47">
        <f t="shared" si="438"/>
        <v>0</v>
      </c>
      <c r="FJ150" s="47">
        <f t="shared" si="439"/>
        <v>0</v>
      </c>
      <c r="FK150" s="47">
        <f t="shared" si="440"/>
        <v>0</v>
      </c>
      <c r="FL150" s="47">
        <f t="shared" si="441"/>
        <v>0</v>
      </c>
      <c r="FM150" s="48">
        <f t="shared" si="442"/>
        <v>0</v>
      </c>
      <c r="FN150" s="47">
        <f t="shared" si="443"/>
        <v>0</v>
      </c>
      <c r="FO150" s="47">
        <f t="shared" si="444"/>
        <v>0</v>
      </c>
      <c r="FP150" s="46">
        <f t="shared" si="445"/>
        <v>0</v>
      </c>
      <c r="FQ150" s="47">
        <f t="shared" si="446"/>
        <v>0</v>
      </c>
      <c r="FR150" s="47">
        <f t="shared" si="447"/>
        <v>0</v>
      </c>
      <c r="FS150" s="47">
        <f t="shared" si="448"/>
        <v>0</v>
      </c>
      <c r="FT150" s="47">
        <f t="shared" si="449"/>
        <v>0</v>
      </c>
      <c r="FU150" s="47">
        <f t="shared" si="450"/>
        <v>0</v>
      </c>
      <c r="FV150" s="47">
        <f t="shared" si="451"/>
        <v>0</v>
      </c>
      <c r="FW150" s="47">
        <f t="shared" si="452"/>
        <v>0</v>
      </c>
      <c r="FX150" s="47">
        <f t="shared" si="453"/>
        <v>0</v>
      </c>
      <c r="FY150" s="47">
        <f t="shared" si="454"/>
        <v>0</v>
      </c>
      <c r="FZ150" s="47">
        <f t="shared" si="455"/>
        <v>0</v>
      </c>
      <c r="GA150" s="47">
        <f t="shared" si="456"/>
        <v>0</v>
      </c>
      <c r="GB150" s="47">
        <f t="shared" si="457"/>
        <v>0</v>
      </c>
      <c r="GC150" s="47">
        <f t="shared" si="458"/>
        <v>0</v>
      </c>
      <c r="GD150" s="47">
        <f t="shared" si="459"/>
        <v>0</v>
      </c>
      <c r="GE150" s="47">
        <f t="shared" si="460"/>
        <v>0</v>
      </c>
      <c r="GF150" s="47">
        <f t="shared" si="461"/>
        <v>0</v>
      </c>
      <c r="GG150" s="47">
        <f t="shared" si="462"/>
        <v>0</v>
      </c>
      <c r="GH150" s="47">
        <f t="shared" si="463"/>
        <v>0</v>
      </c>
      <c r="GI150" s="48">
        <f t="shared" si="464"/>
        <v>0</v>
      </c>
      <c r="GJ150" s="47">
        <f t="shared" si="465"/>
        <v>0</v>
      </c>
      <c r="GK150" s="47">
        <f t="shared" si="466"/>
        <v>0</v>
      </c>
      <c r="GL150" s="46">
        <f t="shared" si="467"/>
        <v>0</v>
      </c>
      <c r="GM150" s="47">
        <f t="shared" si="468"/>
        <v>0</v>
      </c>
      <c r="GN150" s="47">
        <f t="shared" si="469"/>
        <v>0</v>
      </c>
      <c r="GO150" s="47">
        <f t="shared" si="470"/>
        <v>0</v>
      </c>
      <c r="GP150" s="47">
        <f t="shared" si="471"/>
        <v>0</v>
      </c>
      <c r="GQ150" s="47">
        <f t="shared" si="472"/>
        <v>0</v>
      </c>
      <c r="GR150" s="47">
        <f t="shared" si="473"/>
        <v>0</v>
      </c>
      <c r="GS150" s="47">
        <f t="shared" si="474"/>
        <v>0</v>
      </c>
      <c r="GT150" s="47">
        <f t="shared" si="475"/>
        <v>0</v>
      </c>
      <c r="GU150" s="47">
        <f t="shared" si="476"/>
        <v>0</v>
      </c>
      <c r="GV150" s="47">
        <f t="shared" si="477"/>
        <v>0</v>
      </c>
      <c r="GW150" s="47">
        <f t="shared" si="478"/>
        <v>0</v>
      </c>
      <c r="GX150" s="47">
        <f t="shared" si="479"/>
        <v>0</v>
      </c>
      <c r="GY150" s="47">
        <f t="shared" si="480"/>
        <v>0</v>
      </c>
      <c r="GZ150" s="47">
        <f t="shared" si="481"/>
        <v>0</v>
      </c>
      <c r="HA150" s="47">
        <f t="shared" si="482"/>
        <v>0</v>
      </c>
      <c r="HB150" s="47">
        <f t="shared" si="483"/>
        <v>0</v>
      </c>
      <c r="HC150" s="47">
        <f t="shared" si="484"/>
        <v>0</v>
      </c>
      <c r="HD150" s="47">
        <f t="shared" si="485"/>
        <v>0</v>
      </c>
      <c r="HE150" s="48">
        <f t="shared" si="486"/>
        <v>0</v>
      </c>
      <c r="HF150" s="47">
        <f t="shared" si="487"/>
        <v>0</v>
      </c>
      <c r="HG150" s="47">
        <f t="shared" si="488"/>
        <v>0</v>
      </c>
      <c r="HH150" s="46">
        <f t="shared" si="489"/>
        <v>0</v>
      </c>
      <c r="HI150" s="47">
        <f t="shared" si="490"/>
        <v>0</v>
      </c>
      <c r="HJ150" s="47">
        <f t="shared" si="491"/>
        <v>0</v>
      </c>
      <c r="HK150" s="47">
        <f t="shared" si="492"/>
        <v>0</v>
      </c>
      <c r="HL150" s="47">
        <f t="shared" si="493"/>
        <v>0</v>
      </c>
      <c r="HM150" s="47">
        <f t="shared" si="494"/>
        <v>0</v>
      </c>
      <c r="HN150" s="47">
        <f t="shared" si="495"/>
        <v>0</v>
      </c>
      <c r="HO150" s="47">
        <f t="shared" si="496"/>
        <v>0</v>
      </c>
      <c r="HP150" s="47">
        <f t="shared" si="497"/>
        <v>0</v>
      </c>
      <c r="HQ150" s="47">
        <f t="shared" si="498"/>
        <v>0</v>
      </c>
      <c r="HR150" s="47">
        <f t="shared" si="499"/>
        <v>0</v>
      </c>
      <c r="HS150" s="47">
        <f t="shared" si="500"/>
        <v>0</v>
      </c>
      <c r="HT150" s="47">
        <f t="shared" si="501"/>
        <v>0</v>
      </c>
      <c r="HU150" s="47">
        <f t="shared" si="502"/>
        <v>0</v>
      </c>
      <c r="HV150" s="47">
        <f t="shared" si="503"/>
        <v>0</v>
      </c>
      <c r="HW150" s="47">
        <f t="shared" si="504"/>
        <v>0</v>
      </c>
      <c r="HX150" s="47">
        <f t="shared" si="505"/>
        <v>0</v>
      </c>
      <c r="HY150" s="47">
        <f t="shared" si="506"/>
        <v>0</v>
      </c>
      <c r="HZ150" s="47">
        <f t="shared" si="507"/>
        <v>0</v>
      </c>
      <c r="IA150" s="48">
        <f t="shared" si="508"/>
        <v>0</v>
      </c>
      <c r="IB150" s="47">
        <f t="shared" si="509"/>
        <v>0</v>
      </c>
      <c r="IC150" s="47">
        <f t="shared" si="510"/>
        <v>0</v>
      </c>
      <c r="ID150" s="46">
        <f t="shared" si="511"/>
        <v>0</v>
      </c>
      <c r="IE150" s="47">
        <f t="shared" si="512"/>
        <v>0</v>
      </c>
      <c r="IF150" s="47">
        <f t="shared" si="513"/>
        <v>0</v>
      </c>
      <c r="IG150" s="47">
        <f t="shared" si="514"/>
        <v>0</v>
      </c>
      <c r="IH150" s="47">
        <f t="shared" si="515"/>
        <v>0</v>
      </c>
      <c r="II150" s="47">
        <f t="shared" si="516"/>
        <v>0</v>
      </c>
      <c r="IJ150" s="47">
        <f t="shared" si="517"/>
        <v>0</v>
      </c>
      <c r="IK150" s="47">
        <f t="shared" si="518"/>
        <v>0</v>
      </c>
      <c r="IL150" s="47">
        <f t="shared" si="519"/>
        <v>0</v>
      </c>
      <c r="IM150" s="47">
        <f t="shared" si="520"/>
        <v>0</v>
      </c>
      <c r="IN150" s="47">
        <f t="shared" si="521"/>
        <v>0</v>
      </c>
      <c r="IO150" s="47">
        <f t="shared" si="522"/>
        <v>0</v>
      </c>
      <c r="IP150" s="47">
        <f t="shared" si="523"/>
        <v>0</v>
      </c>
      <c r="IQ150" s="47">
        <f t="shared" si="524"/>
        <v>0</v>
      </c>
      <c r="IR150" s="47">
        <f t="shared" si="525"/>
        <v>0</v>
      </c>
      <c r="IS150" s="47">
        <f t="shared" si="526"/>
        <v>0</v>
      </c>
      <c r="IT150" s="47">
        <f t="shared" si="527"/>
        <v>0</v>
      </c>
      <c r="IU150" s="47">
        <f t="shared" si="528"/>
        <v>0</v>
      </c>
      <c r="IV150" s="47">
        <f t="shared" si="529"/>
        <v>0</v>
      </c>
      <c r="IW150" s="48">
        <f t="shared" si="530"/>
        <v>0</v>
      </c>
      <c r="IX150" s="47">
        <f t="shared" si="531"/>
        <v>0</v>
      </c>
      <c r="IY150" s="47">
        <f t="shared" si="532"/>
        <v>0</v>
      </c>
      <c r="IZ150" s="46">
        <f t="shared" si="533"/>
        <v>0</v>
      </c>
      <c r="JA150" s="47">
        <f t="shared" si="534"/>
        <v>0</v>
      </c>
      <c r="JB150" s="47">
        <f t="shared" si="535"/>
        <v>0</v>
      </c>
      <c r="JC150" s="47">
        <f t="shared" si="536"/>
        <v>0</v>
      </c>
      <c r="JD150" s="47">
        <f t="shared" si="537"/>
        <v>0</v>
      </c>
      <c r="JE150" s="47">
        <f t="shared" si="538"/>
        <v>0</v>
      </c>
      <c r="JF150" s="47">
        <f t="shared" si="539"/>
        <v>0</v>
      </c>
      <c r="JG150" s="47">
        <f t="shared" si="540"/>
        <v>0</v>
      </c>
      <c r="JH150" s="47">
        <f t="shared" si="541"/>
        <v>0</v>
      </c>
      <c r="JI150" s="47">
        <f t="shared" si="542"/>
        <v>0</v>
      </c>
      <c r="JJ150" s="47">
        <f t="shared" si="543"/>
        <v>0</v>
      </c>
      <c r="JK150" s="47">
        <f t="shared" si="544"/>
        <v>0</v>
      </c>
      <c r="JL150" s="47">
        <f t="shared" si="545"/>
        <v>0</v>
      </c>
      <c r="JM150" s="47">
        <f t="shared" si="546"/>
        <v>0</v>
      </c>
      <c r="JN150" s="47">
        <f t="shared" si="547"/>
        <v>0</v>
      </c>
      <c r="JO150" s="47">
        <f t="shared" si="548"/>
        <v>0</v>
      </c>
      <c r="JP150" s="47">
        <f t="shared" si="549"/>
        <v>0</v>
      </c>
      <c r="JQ150" s="47">
        <f t="shared" si="550"/>
        <v>0</v>
      </c>
      <c r="JR150" s="47">
        <f t="shared" si="551"/>
        <v>0</v>
      </c>
      <c r="JS150" s="48">
        <f t="shared" si="552"/>
        <v>0</v>
      </c>
      <c r="JT150" s="46">
        <f t="shared" si="553"/>
        <v>0</v>
      </c>
      <c r="JU150" s="48">
        <f t="shared" si="554"/>
        <v>0</v>
      </c>
    </row>
    <row r="151" spans="1:281" x14ac:dyDescent="0.25">
      <c r="A151" s="152"/>
      <c r="B151" s="386"/>
      <c r="C151" s="377"/>
      <c r="D151" s="378"/>
      <c r="E151" s="378"/>
      <c r="F151" s="378"/>
      <c r="G151" s="379"/>
      <c r="H151" s="397"/>
      <c r="I151" s="397"/>
      <c r="J151" s="97"/>
      <c r="K151" s="122">
        <f t="shared" si="284"/>
        <v>0</v>
      </c>
      <c r="L151" s="313">
        <f t="shared" si="285"/>
        <v>0</v>
      </c>
      <c r="M151" s="46">
        <f t="shared" si="286"/>
        <v>0</v>
      </c>
      <c r="N151" s="90">
        <f t="shared" si="347"/>
        <v>0</v>
      </c>
      <c r="O151" s="90">
        <f t="shared" si="348"/>
        <v>0</v>
      </c>
      <c r="P151" s="90">
        <f t="shared" si="349"/>
        <v>0</v>
      </c>
      <c r="Q151" s="90">
        <f t="shared" si="350"/>
        <v>0</v>
      </c>
      <c r="R151" s="408">
        <f t="shared" si="287"/>
        <v>1</v>
      </c>
      <c r="S151" s="46">
        <f t="shared" si="288"/>
        <v>0</v>
      </c>
      <c r="T151" s="47">
        <f t="shared" si="289"/>
        <v>0</v>
      </c>
      <c r="U151" s="47">
        <f t="shared" si="290"/>
        <v>0</v>
      </c>
      <c r="V151" s="47">
        <f t="shared" si="291"/>
        <v>0</v>
      </c>
      <c r="W151" s="47">
        <f t="shared" si="292"/>
        <v>0</v>
      </c>
      <c r="X151" s="47">
        <f t="shared" si="293"/>
        <v>0</v>
      </c>
      <c r="Y151" s="47">
        <f t="shared" si="294"/>
        <v>0</v>
      </c>
      <c r="Z151" s="47">
        <f t="shared" si="295"/>
        <v>0</v>
      </c>
      <c r="AA151" s="47">
        <f t="shared" si="296"/>
        <v>0</v>
      </c>
      <c r="AB151" s="47">
        <f t="shared" si="297"/>
        <v>0</v>
      </c>
      <c r="AC151" s="47">
        <f t="shared" si="298"/>
        <v>0</v>
      </c>
      <c r="AD151" s="47">
        <f t="shared" si="299"/>
        <v>0</v>
      </c>
      <c r="AE151" s="47">
        <f t="shared" si="300"/>
        <v>0</v>
      </c>
      <c r="AF151" s="47">
        <f t="shared" si="301"/>
        <v>0</v>
      </c>
      <c r="AG151" s="47">
        <f t="shared" si="302"/>
        <v>0</v>
      </c>
      <c r="AH151" s="47">
        <f t="shared" si="303"/>
        <v>0</v>
      </c>
      <c r="AI151" s="47">
        <f t="shared" si="304"/>
        <v>0</v>
      </c>
      <c r="AJ151" s="47">
        <f t="shared" si="305"/>
        <v>0</v>
      </c>
      <c r="AK151" s="47">
        <f t="shared" si="306"/>
        <v>0</v>
      </c>
      <c r="AL151" s="48">
        <f t="shared" si="307"/>
        <v>0</v>
      </c>
      <c r="AM151" s="47">
        <f t="shared" si="351"/>
        <v>0</v>
      </c>
      <c r="AN151" s="47">
        <f t="shared" si="352"/>
        <v>0</v>
      </c>
      <c r="AO151" s="46">
        <f t="shared" si="308"/>
        <v>0</v>
      </c>
      <c r="AP151" s="47">
        <f t="shared" si="309"/>
        <v>0</v>
      </c>
      <c r="AQ151" s="47">
        <f t="shared" si="310"/>
        <v>0</v>
      </c>
      <c r="AR151" s="47">
        <f t="shared" si="311"/>
        <v>0</v>
      </c>
      <c r="AS151" s="47">
        <f t="shared" si="312"/>
        <v>0</v>
      </c>
      <c r="AT151" s="47">
        <f t="shared" si="313"/>
        <v>0</v>
      </c>
      <c r="AU151" s="47">
        <f t="shared" si="314"/>
        <v>0</v>
      </c>
      <c r="AV151" s="47">
        <f t="shared" si="315"/>
        <v>0</v>
      </c>
      <c r="AW151" s="47">
        <f t="shared" si="316"/>
        <v>0</v>
      </c>
      <c r="AX151" s="47">
        <f t="shared" si="317"/>
        <v>0</v>
      </c>
      <c r="AY151" s="47">
        <f t="shared" si="318"/>
        <v>0</v>
      </c>
      <c r="AZ151" s="47">
        <f t="shared" si="319"/>
        <v>0</v>
      </c>
      <c r="BA151" s="47">
        <f t="shared" si="320"/>
        <v>0</v>
      </c>
      <c r="BB151" s="47">
        <f t="shared" si="321"/>
        <v>0</v>
      </c>
      <c r="BC151" s="47">
        <f t="shared" si="322"/>
        <v>0</v>
      </c>
      <c r="BD151" s="47">
        <f t="shared" si="323"/>
        <v>0</v>
      </c>
      <c r="BE151" s="47">
        <f t="shared" si="324"/>
        <v>0</v>
      </c>
      <c r="BF151" s="47">
        <f t="shared" si="325"/>
        <v>0</v>
      </c>
      <c r="BG151" s="48">
        <f t="shared" si="326"/>
        <v>0</v>
      </c>
      <c r="BH151" s="47">
        <f t="shared" si="353"/>
        <v>0</v>
      </c>
      <c r="BI151" s="47">
        <f t="shared" si="354"/>
        <v>0</v>
      </c>
      <c r="BJ151" s="46">
        <f t="shared" si="327"/>
        <v>0</v>
      </c>
      <c r="BK151" s="47">
        <f t="shared" si="328"/>
        <v>0</v>
      </c>
      <c r="BL151" s="47">
        <f t="shared" si="329"/>
        <v>0</v>
      </c>
      <c r="BM151" s="47">
        <f t="shared" si="330"/>
        <v>0</v>
      </c>
      <c r="BN151" s="47">
        <f t="shared" si="331"/>
        <v>0</v>
      </c>
      <c r="BO151" s="47">
        <f t="shared" si="332"/>
        <v>0</v>
      </c>
      <c r="BP151" s="47">
        <f t="shared" si="333"/>
        <v>0</v>
      </c>
      <c r="BQ151" s="47">
        <f t="shared" si="334"/>
        <v>0</v>
      </c>
      <c r="BR151" s="47">
        <f t="shared" si="335"/>
        <v>0</v>
      </c>
      <c r="BS151" s="47">
        <f t="shared" si="336"/>
        <v>0</v>
      </c>
      <c r="BT151" s="47">
        <f t="shared" si="337"/>
        <v>0</v>
      </c>
      <c r="BU151" s="47">
        <f t="shared" si="338"/>
        <v>0</v>
      </c>
      <c r="BV151" s="47">
        <f t="shared" si="339"/>
        <v>0</v>
      </c>
      <c r="BW151" s="47">
        <f t="shared" si="340"/>
        <v>0</v>
      </c>
      <c r="BX151" s="47">
        <f t="shared" si="341"/>
        <v>0</v>
      </c>
      <c r="BY151" s="47">
        <f t="shared" si="342"/>
        <v>0</v>
      </c>
      <c r="BZ151" s="47">
        <f t="shared" si="343"/>
        <v>0</v>
      </c>
      <c r="CA151" s="47">
        <f t="shared" si="344"/>
        <v>0</v>
      </c>
      <c r="CB151" s="47">
        <f t="shared" si="345"/>
        <v>0</v>
      </c>
      <c r="CC151" s="48">
        <f t="shared" si="346"/>
        <v>0</v>
      </c>
      <c r="CD151" s="47">
        <f t="shared" si="355"/>
        <v>0</v>
      </c>
      <c r="CE151" s="47">
        <f t="shared" si="356"/>
        <v>0</v>
      </c>
      <c r="CF151" s="46">
        <f t="shared" si="357"/>
        <v>0</v>
      </c>
      <c r="CG151" s="47">
        <f t="shared" si="358"/>
        <v>0</v>
      </c>
      <c r="CH151" s="47">
        <f t="shared" si="359"/>
        <v>0</v>
      </c>
      <c r="CI151" s="47">
        <f t="shared" si="360"/>
        <v>0</v>
      </c>
      <c r="CJ151" s="47">
        <f t="shared" si="361"/>
        <v>0</v>
      </c>
      <c r="CK151" s="47">
        <f t="shared" si="362"/>
        <v>0</v>
      </c>
      <c r="CL151" s="47">
        <f t="shared" si="363"/>
        <v>0</v>
      </c>
      <c r="CM151" s="47">
        <f t="shared" si="364"/>
        <v>0</v>
      </c>
      <c r="CN151" s="47">
        <f t="shared" si="365"/>
        <v>0</v>
      </c>
      <c r="CO151" s="47">
        <f t="shared" si="366"/>
        <v>0</v>
      </c>
      <c r="CP151" s="47">
        <f t="shared" si="367"/>
        <v>0</v>
      </c>
      <c r="CQ151" s="47">
        <f t="shared" si="368"/>
        <v>0</v>
      </c>
      <c r="CR151" s="47">
        <f t="shared" si="369"/>
        <v>0</v>
      </c>
      <c r="CS151" s="47">
        <f t="shared" si="370"/>
        <v>0</v>
      </c>
      <c r="CT151" s="47">
        <f t="shared" si="371"/>
        <v>0</v>
      </c>
      <c r="CU151" s="47">
        <f t="shared" si="372"/>
        <v>0</v>
      </c>
      <c r="CV151" s="47">
        <f t="shared" si="373"/>
        <v>0</v>
      </c>
      <c r="CW151" s="47">
        <f t="shared" si="374"/>
        <v>0</v>
      </c>
      <c r="CX151" s="47">
        <f t="shared" si="375"/>
        <v>0</v>
      </c>
      <c r="CY151" s="48">
        <f t="shared" si="376"/>
        <v>0</v>
      </c>
      <c r="CZ151" s="47">
        <f t="shared" si="377"/>
        <v>0</v>
      </c>
      <c r="DA151" s="47">
        <f t="shared" si="378"/>
        <v>0</v>
      </c>
      <c r="DB151" s="46">
        <f t="shared" si="379"/>
        <v>0</v>
      </c>
      <c r="DC151" s="47">
        <f t="shared" si="380"/>
        <v>0</v>
      </c>
      <c r="DD151" s="47">
        <f t="shared" si="381"/>
        <v>0</v>
      </c>
      <c r="DE151" s="47">
        <f t="shared" si="382"/>
        <v>0</v>
      </c>
      <c r="DF151" s="47">
        <f t="shared" si="383"/>
        <v>0</v>
      </c>
      <c r="DG151" s="47">
        <f t="shared" si="384"/>
        <v>0</v>
      </c>
      <c r="DH151" s="47">
        <f t="shared" si="385"/>
        <v>0</v>
      </c>
      <c r="DI151" s="47">
        <f t="shared" si="386"/>
        <v>0</v>
      </c>
      <c r="DJ151" s="47">
        <f t="shared" si="387"/>
        <v>0</v>
      </c>
      <c r="DK151" s="47">
        <f t="shared" si="388"/>
        <v>0</v>
      </c>
      <c r="DL151" s="47">
        <f t="shared" si="389"/>
        <v>0</v>
      </c>
      <c r="DM151" s="47">
        <f t="shared" si="390"/>
        <v>0</v>
      </c>
      <c r="DN151" s="47">
        <f t="shared" si="391"/>
        <v>0</v>
      </c>
      <c r="DO151" s="47">
        <f t="shared" si="392"/>
        <v>0</v>
      </c>
      <c r="DP151" s="47">
        <f t="shared" si="393"/>
        <v>0</v>
      </c>
      <c r="DQ151" s="47">
        <f t="shared" si="394"/>
        <v>0</v>
      </c>
      <c r="DR151" s="47">
        <f t="shared" si="395"/>
        <v>0</v>
      </c>
      <c r="DS151" s="47">
        <f t="shared" si="396"/>
        <v>0</v>
      </c>
      <c r="DT151" s="47">
        <f t="shared" si="397"/>
        <v>0</v>
      </c>
      <c r="DU151" s="48">
        <f t="shared" si="398"/>
        <v>0</v>
      </c>
      <c r="DV151" s="47">
        <f t="shared" si="399"/>
        <v>0</v>
      </c>
      <c r="DW151" s="47">
        <f t="shared" si="400"/>
        <v>0</v>
      </c>
      <c r="DX151" s="46">
        <f t="shared" si="401"/>
        <v>0</v>
      </c>
      <c r="DY151" s="47">
        <f t="shared" si="402"/>
        <v>0</v>
      </c>
      <c r="DZ151" s="47">
        <f t="shared" si="403"/>
        <v>0</v>
      </c>
      <c r="EA151" s="47">
        <f t="shared" si="404"/>
        <v>0</v>
      </c>
      <c r="EB151" s="47">
        <f t="shared" si="405"/>
        <v>0</v>
      </c>
      <c r="EC151" s="47">
        <f t="shared" si="406"/>
        <v>0</v>
      </c>
      <c r="ED151" s="47">
        <f t="shared" si="407"/>
        <v>0</v>
      </c>
      <c r="EE151" s="47">
        <f t="shared" si="408"/>
        <v>0</v>
      </c>
      <c r="EF151" s="47">
        <f t="shared" si="409"/>
        <v>0</v>
      </c>
      <c r="EG151" s="47">
        <f t="shared" si="410"/>
        <v>0</v>
      </c>
      <c r="EH151" s="47">
        <f t="shared" si="411"/>
        <v>0</v>
      </c>
      <c r="EI151" s="47">
        <f t="shared" si="412"/>
        <v>0</v>
      </c>
      <c r="EJ151" s="47">
        <f t="shared" si="413"/>
        <v>0</v>
      </c>
      <c r="EK151" s="47">
        <f t="shared" si="414"/>
        <v>0</v>
      </c>
      <c r="EL151" s="47">
        <f t="shared" si="415"/>
        <v>0</v>
      </c>
      <c r="EM151" s="47">
        <f t="shared" si="416"/>
        <v>0</v>
      </c>
      <c r="EN151" s="47">
        <f t="shared" si="417"/>
        <v>0</v>
      </c>
      <c r="EO151" s="47">
        <f t="shared" si="418"/>
        <v>0</v>
      </c>
      <c r="EP151" s="47">
        <f t="shared" si="419"/>
        <v>0</v>
      </c>
      <c r="EQ151" s="48">
        <f t="shared" si="420"/>
        <v>0</v>
      </c>
      <c r="ER151" s="47">
        <f t="shared" si="421"/>
        <v>0</v>
      </c>
      <c r="ES151" s="47">
        <f t="shared" si="422"/>
        <v>0</v>
      </c>
      <c r="ET151" s="46">
        <f t="shared" si="423"/>
        <v>0</v>
      </c>
      <c r="EU151" s="47">
        <f t="shared" si="424"/>
        <v>0</v>
      </c>
      <c r="EV151" s="47">
        <f t="shared" si="425"/>
        <v>0</v>
      </c>
      <c r="EW151" s="47">
        <f t="shared" si="426"/>
        <v>0</v>
      </c>
      <c r="EX151" s="47">
        <f t="shared" si="427"/>
        <v>0</v>
      </c>
      <c r="EY151" s="47">
        <f t="shared" si="428"/>
        <v>0</v>
      </c>
      <c r="EZ151" s="47">
        <f t="shared" si="429"/>
        <v>0</v>
      </c>
      <c r="FA151" s="47">
        <f t="shared" si="430"/>
        <v>0</v>
      </c>
      <c r="FB151" s="47">
        <f t="shared" si="431"/>
        <v>0</v>
      </c>
      <c r="FC151" s="47">
        <f t="shared" si="432"/>
        <v>0</v>
      </c>
      <c r="FD151" s="47">
        <f t="shared" si="433"/>
        <v>0</v>
      </c>
      <c r="FE151" s="47">
        <f t="shared" si="434"/>
        <v>0</v>
      </c>
      <c r="FF151" s="47">
        <f t="shared" si="435"/>
        <v>0</v>
      </c>
      <c r="FG151" s="47">
        <f t="shared" si="436"/>
        <v>0</v>
      </c>
      <c r="FH151" s="47">
        <f t="shared" si="437"/>
        <v>0</v>
      </c>
      <c r="FI151" s="47">
        <f t="shared" si="438"/>
        <v>0</v>
      </c>
      <c r="FJ151" s="47">
        <f t="shared" si="439"/>
        <v>0</v>
      </c>
      <c r="FK151" s="47">
        <f t="shared" si="440"/>
        <v>0</v>
      </c>
      <c r="FL151" s="47">
        <f t="shared" si="441"/>
        <v>0</v>
      </c>
      <c r="FM151" s="48">
        <f t="shared" si="442"/>
        <v>0</v>
      </c>
      <c r="FN151" s="47">
        <f t="shared" si="443"/>
        <v>0</v>
      </c>
      <c r="FO151" s="47">
        <f t="shared" si="444"/>
        <v>0</v>
      </c>
      <c r="FP151" s="46">
        <f t="shared" si="445"/>
        <v>0</v>
      </c>
      <c r="FQ151" s="47">
        <f t="shared" si="446"/>
        <v>0</v>
      </c>
      <c r="FR151" s="47">
        <f t="shared" si="447"/>
        <v>0</v>
      </c>
      <c r="FS151" s="47">
        <f t="shared" si="448"/>
        <v>0</v>
      </c>
      <c r="FT151" s="47">
        <f t="shared" si="449"/>
        <v>0</v>
      </c>
      <c r="FU151" s="47">
        <f t="shared" si="450"/>
        <v>0</v>
      </c>
      <c r="FV151" s="47">
        <f t="shared" si="451"/>
        <v>0</v>
      </c>
      <c r="FW151" s="47">
        <f t="shared" si="452"/>
        <v>0</v>
      </c>
      <c r="FX151" s="47">
        <f t="shared" si="453"/>
        <v>0</v>
      </c>
      <c r="FY151" s="47">
        <f t="shared" si="454"/>
        <v>0</v>
      </c>
      <c r="FZ151" s="47">
        <f t="shared" si="455"/>
        <v>0</v>
      </c>
      <c r="GA151" s="47">
        <f t="shared" si="456"/>
        <v>0</v>
      </c>
      <c r="GB151" s="47">
        <f t="shared" si="457"/>
        <v>0</v>
      </c>
      <c r="GC151" s="47">
        <f t="shared" si="458"/>
        <v>0</v>
      </c>
      <c r="GD151" s="47">
        <f t="shared" si="459"/>
        <v>0</v>
      </c>
      <c r="GE151" s="47">
        <f t="shared" si="460"/>
        <v>0</v>
      </c>
      <c r="GF151" s="47">
        <f t="shared" si="461"/>
        <v>0</v>
      </c>
      <c r="GG151" s="47">
        <f t="shared" si="462"/>
        <v>0</v>
      </c>
      <c r="GH151" s="47">
        <f t="shared" si="463"/>
        <v>0</v>
      </c>
      <c r="GI151" s="48">
        <f t="shared" si="464"/>
        <v>0</v>
      </c>
      <c r="GJ151" s="47">
        <f t="shared" si="465"/>
        <v>0</v>
      </c>
      <c r="GK151" s="47">
        <f t="shared" si="466"/>
        <v>0</v>
      </c>
      <c r="GL151" s="46">
        <f t="shared" si="467"/>
        <v>0</v>
      </c>
      <c r="GM151" s="47">
        <f t="shared" si="468"/>
        <v>0</v>
      </c>
      <c r="GN151" s="47">
        <f t="shared" si="469"/>
        <v>0</v>
      </c>
      <c r="GO151" s="47">
        <f t="shared" si="470"/>
        <v>0</v>
      </c>
      <c r="GP151" s="47">
        <f t="shared" si="471"/>
        <v>0</v>
      </c>
      <c r="GQ151" s="47">
        <f t="shared" si="472"/>
        <v>0</v>
      </c>
      <c r="GR151" s="47">
        <f t="shared" si="473"/>
        <v>0</v>
      </c>
      <c r="GS151" s="47">
        <f t="shared" si="474"/>
        <v>0</v>
      </c>
      <c r="GT151" s="47">
        <f t="shared" si="475"/>
        <v>0</v>
      </c>
      <c r="GU151" s="47">
        <f t="shared" si="476"/>
        <v>0</v>
      </c>
      <c r="GV151" s="47">
        <f t="shared" si="477"/>
        <v>0</v>
      </c>
      <c r="GW151" s="47">
        <f t="shared" si="478"/>
        <v>0</v>
      </c>
      <c r="GX151" s="47">
        <f t="shared" si="479"/>
        <v>0</v>
      </c>
      <c r="GY151" s="47">
        <f t="shared" si="480"/>
        <v>0</v>
      </c>
      <c r="GZ151" s="47">
        <f t="shared" si="481"/>
        <v>0</v>
      </c>
      <c r="HA151" s="47">
        <f t="shared" si="482"/>
        <v>0</v>
      </c>
      <c r="HB151" s="47">
        <f t="shared" si="483"/>
        <v>0</v>
      </c>
      <c r="HC151" s="47">
        <f t="shared" si="484"/>
        <v>0</v>
      </c>
      <c r="HD151" s="47">
        <f t="shared" si="485"/>
        <v>0</v>
      </c>
      <c r="HE151" s="48">
        <f t="shared" si="486"/>
        <v>0</v>
      </c>
      <c r="HF151" s="47">
        <f t="shared" si="487"/>
        <v>0</v>
      </c>
      <c r="HG151" s="47">
        <f t="shared" si="488"/>
        <v>0</v>
      </c>
      <c r="HH151" s="46">
        <f t="shared" si="489"/>
        <v>0</v>
      </c>
      <c r="HI151" s="47">
        <f t="shared" si="490"/>
        <v>0</v>
      </c>
      <c r="HJ151" s="47">
        <f t="shared" si="491"/>
        <v>0</v>
      </c>
      <c r="HK151" s="47">
        <f t="shared" si="492"/>
        <v>0</v>
      </c>
      <c r="HL151" s="47">
        <f t="shared" si="493"/>
        <v>0</v>
      </c>
      <c r="HM151" s="47">
        <f t="shared" si="494"/>
        <v>0</v>
      </c>
      <c r="HN151" s="47">
        <f t="shared" si="495"/>
        <v>0</v>
      </c>
      <c r="HO151" s="47">
        <f t="shared" si="496"/>
        <v>0</v>
      </c>
      <c r="HP151" s="47">
        <f t="shared" si="497"/>
        <v>0</v>
      </c>
      <c r="HQ151" s="47">
        <f t="shared" si="498"/>
        <v>0</v>
      </c>
      <c r="HR151" s="47">
        <f t="shared" si="499"/>
        <v>0</v>
      </c>
      <c r="HS151" s="47">
        <f t="shared" si="500"/>
        <v>0</v>
      </c>
      <c r="HT151" s="47">
        <f t="shared" si="501"/>
        <v>0</v>
      </c>
      <c r="HU151" s="47">
        <f t="shared" si="502"/>
        <v>0</v>
      </c>
      <c r="HV151" s="47">
        <f t="shared" si="503"/>
        <v>0</v>
      </c>
      <c r="HW151" s="47">
        <f t="shared" si="504"/>
        <v>0</v>
      </c>
      <c r="HX151" s="47">
        <f t="shared" si="505"/>
        <v>0</v>
      </c>
      <c r="HY151" s="47">
        <f t="shared" si="506"/>
        <v>0</v>
      </c>
      <c r="HZ151" s="47">
        <f t="shared" si="507"/>
        <v>0</v>
      </c>
      <c r="IA151" s="48">
        <f t="shared" si="508"/>
        <v>0</v>
      </c>
      <c r="IB151" s="47">
        <f t="shared" si="509"/>
        <v>0</v>
      </c>
      <c r="IC151" s="47">
        <f t="shared" si="510"/>
        <v>0</v>
      </c>
      <c r="ID151" s="46">
        <f t="shared" si="511"/>
        <v>0</v>
      </c>
      <c r="IE151" s="47">
        <f t="shared" si="512"/>
        <v>0</v>
      </c>
      <c r="IF151" s="47">
        <f t="shared" si="513"/>
        <v>0</v>
      </c>
      <c r="IG151" s="47">
        <f t="shared" si="514"/>
        <v>0</v>
      </c>
      <c r="IH151" s="47">
        <f t="shared" si="515"/>
        <v>0</v>
      </c>
      <c r="II151" s="47">
        <f t="shared" si="516"/>
        <v>0</v>
      </c>
      <c r="IJ151" s="47">
        <f t="shared" si="517"/>
        <v>0</v>
      </c>
      <c r="IK151" s="47">
        <f t="shared" si="518"/>
        <v>0</v>
      </c>
      <c r="IL151" s="47">
        <f t="shared" si="519"/>
        <v>0</v>
      </c>
      <c r="IM151" s="47">
        <f t="shared" si="520"/>
        <v>0</v>
      </c>
      <c r="IN151" s="47">
        <f t="shared" si="521"/>
        <v>0</v>
      </c>
      <c r="IO151" s="47">
        <f t="shared" si="522"/>
        <v>0</v>
      </c>
      <c r="IP151" s="47">
        <f t="shared" si="523"/>
        <v>0</v>
      </c>
      <c r="IQ151" s="47">
        <f t="shared" si="524"/>
        <v>0</v>
      </c>
      <c r="IR151" s="47">
        <f t="shared" si="525"/>
        <v>0</v>
      </c>
      <c r="IS151" s="47">
        <f t="shared" si="526"/>
        <v>0</v>
      </c>
      <c r="IT151" s="47">
        <f t="shared" si="527"/>
        <v>0</v>
      </c>
      <c r="IU151" s="47">
        <f t="shared" si="528"/>
        <v>0</v>
      </c>
      <c r="IV151" s="47">
        <f t="shared" si="529"/>
        <v>0</v>
      </c>
      <c r="IW151" s="48">
        <f t="shared" si="530"/>
        <v>0</v>
      </c>
      <c r="IX151" s="47">
        <f t="shared" si="531"/>
        <v>0</v>
      </c>
      <c r="IY151" s="47">
        <f t="shared" si="532"/>
        <v>0</v>
      </c>
      <c r="IZ151" s="46">
        <f t="shared" si="533"/>
        <v>0</v>
      </c>
      <c r="JA151" s="47">
        <f t="shared" si="534"/>
        <v>0</v>
      </c>
      <c r="JB151" s="47">
        <f t="shared" si="535"/>
        <v>0</v>
      </c>
      <c r="JC151" s="47">
        <f t="shared" si="536"/>
        <v>0</v>
      </c>
      <c r="JD151" s="47">
        <f t="shared" si="537"/>
        <v>0</v>
      </c>
      <c r="JE151" s="47">
        <f t="shared" si="538"/>
        <v>0</v>
      </c>
      <c r="JF151" s="47">
        <f t="shared" si="539"/>
        <v>0</v>
      </c>
      <c r="JG151" s="47">
        <f t="shared" si="540"/>
        <v>0</v>
      </c>
      <c r="JH151" s="47">
        <f t="shared" si="541"/>
        <v>0</v>
      </c>
      <c r="JI151" s="47">
        <f t="shared" si="542"/>
        <v>0</v>
      </c>
      <c r="JJ151" s="47">
        <f t="shared" si="543"/>
        <v>0</v>
      </c>
      <c r="JK151" s="47">
        <f t="shared" si="544"/>
        <v>0</v>
      </c>
      <c r="JL151" s="47">
        <f t="shared" si="545"/>
        <v>0</v>
      </c>
      <c r="JM151" s="47">
        <f t="shared" si="546"/>
        <v>0</v>
      </c>
      <c r="JN151" s="47">
        <f t="shared" si="547"/>
        <v>0</v>
      </c>
      <c r="JO151" s="47">
        <f t="shared" si="548"/>
        <v>0</v>
      </c>
      <c r="JP151" s="47">
        <f t="shared" si="549"/>
        <v>0</v>
      </c>
      <c r="JQ151" s="47">
        <f t="shared" si="550"/>
        <v>0</v>
      </c>
      <c r="JR151" s="47">
        <f t="shared" si="551"/>
        <v>0</v>
      </c>
      <c r="JS151" s="48">
        <f t="shared" si="552"/>
        <v>0</v>
      </c>
      <c r="JT151" s="46">
        <f t="shared" si="553"/>
        <v>0</v>
      </c>
      <c r="JU151" s="48">
        <f t="shared" si="554"/>
        <v>0</v>
      </c>
    </row>
    <row r="152" spans="1:281" x14ac:dyDescent="0.25">
      <c r="A152" s="152"/>
      <c r="B152" s="386"/>
      <c r="C152" s="377"/>
      <c r="D152" s="378"/>
      <c r="E152" s="378"/>
      <c r="F152" s="378"/>
      <c r="G152" s="379"/>
      <c r="H152" s="397"/>
      <c r="I152" s="397"/>
      <c r="J152" s="97"/>
      <c r="K152" s="122">
        <f t="shared" si="284"/>
        <v>0</v>
      </c>
      <c r="L152" s="313">
        <f t="shared" si="285"/>
        <v>0</v>
      </c>
      <c r="M152" s="46">
        <f t="shared" si="286"/>
        <v>0</v>
      </c>
      <c r="N152" s="90">
        <f t="shared" si="347"/>
        <v>0</v>
      </c>
      <c r="O152" s="90">
        <f t="shared" si="348"/>
        <v>0</v>
      </c>
      <c r="P152" s="90">
        <f t="shared" si="349"/>
        <v>0</v>
      </c>
      <c r="Q152" s="90">
        <f t="shared" si="350"/>
        <v>0</v>
      </c>
      <c r="R152" s="408">
        <f t="shared" si="287"/>
        <v>1</v>
      </c>
      <c r="S152" s="46">
        <f t="shared" si="288"/>
        <v>0</v>
      </c>
      <c r="T152" s="47">
        <f t="shared" si="289"/>
        <v>0</v>
      </c>
      <c r="U152" s="47">
        <f t="shared" si="290"/>
        <v>0</v>
      </c>
      <c r="V152" s="47">
        <f t="shared" si="291"/>
        <v>0</v>
      </c>
      <c r="W152" s="47">
        <f t="shared" si="292"/>
        <v>0</v>
      </c>
      <c r="X152" s="47">
        <f t="shared" si="293"/>
        <v>0</v>
      </c>
      <c r="Y152" s="47">
        <f t="shared" si="294"/>
        <v>0</v>
      </c>
      <c r="Z152" s="47">
        <f t="shared" si="295"/>
        <v>0</v>
      </c>
      <c r="AA152" s="47">
        <f t="shared" si="296"/>
        <v>0</v>
      </c>
      <c r="AB152" s="47">
        <f t="shared" si="297"/>
        <v>0</v>
      </c>
      <c r="AC152" s="47">
        <f t="shared" si="298"/>
        <v>0</v>
      </c>
      <c r="AD152" s="47">
        <f t="shared" si="299"/>
        <v>0</v>
      </c>
      <c r="AE152" s="47">
        <f t="shared" si="300"/>
        <v>0</v>
      </c>
      <c r="AF152" s="47">
        <f t="shared" si="301"/>
        <v>0</v>
      </c>
      <c r="AG152" s="47">
        <f t="shared" si="302"/>
        <v>0</v>
      </c>
      <c r="AH152" s="47">
        <f t="shared" si="303"/>
        <v>0</v>
      </c>
      <c r="AI152" s="47">
        <f t="shared" si="304"/>
        <v>0</v>
      </c>
      <c r="AJ152" s="47">
        <f t="shared" si="305"/>
        <v>0</v>
      </c>
      <c r="AK152" s="47">
        <f t="shared" si="306"/>
        <v>0</v>
      </c>
      <c r="AL152" s="48">
        <f t="shared" si="307"/>
        <v>0</v>
      </c>
      <c r="AM152" s="47">
        <f t="shared" si="351"/>
        <v>0</v>
      </c>
      <c r="AN152" s="47">
        <f t="shared" si="352"/>
        <v>0</v>
      </c>
      <c r="AO152" s="46">
        <f t="shared" si="308"/>
        <v>0</v>
      </c>
      <c r="AP152" s="47">
        <f t="shared" si="309"/>
        <v>0</v>
      </c>
      <c r="AQ152" s="47">
        <f t="shared" si="310"/>
        <v>0</v>
      </c>
      <c r="AR152" s="47">
        <f t="shared" si="311"/>
        <v>0</v>
      </c>
      <c r="AS152" s="47">
        <f t="shared" si="312"/>
        <v>0</v>
      </c>
      <c r="AT152" s="47">
        <f t="shared" si="313"/>
        <v>0</v>
      </c>
      <c r="AU152" s="47">
        <f t="shared" si="314"/>
        <v>0</v>
      </c>
      <c r="AV152" s="47">
        <f t="shared" si="315"/>
        <v>0</v>
      </c>
      <c r="AW152" s="47">
        <f t="shared" si="316"/>
        <v>0</v>
      </c>
      <c r="AX152" s="47">
        <f t="shared" si="317"/>
        <v>0</v>
      </c>
      <c r="AY152" s="47">
        <f t="shared" si="318"/>
        <v>0</v>
      </c>
      <c r="AZ152" s="47">
        <f t="shared" si="319"/>
        <v>0</v>
      </c>
      <c r="BA152" s="47">
        <f t="shared" si="320"/>
        <v>0</v>
      </c>
      <c r="BB152" s="47">
        <f t="shared" si="321"/>
        <v>0</v>
      </c>
      <c r="BC152" s="47">
        <f t="shared" si="322"/>
        <v>0</v>
      </c>
      <c r="BD152" s="47">
        <f t="shared" si="323"/>
        <v>0</v>
      </c>
      <c r="BE152" s="47">
        <f t="shared" si="324"/>
        <v>0</v>
      </c>
      <c r="BF152" s="47">
        <f t="shared" si="325"/>
        <v>0</v>
      </c>
      <c r="BG152" s="48">
        <f t="shared" si="326"/>
        <v>0</v>
      </c>
      <c r="BH152" s="47">
        <f t="shared" si="353"/>
        <v>0</v>
      </c>
      <c r="BI152" s="47">
        <f t="shared" si="354"/>
        <v>0</v>
      </c>
      <c r="BJ152" s="46">
        <f t="shared" si="327"/>
        <v>0</v>
      </c>
      <c r="BK152" s="47">
        <f t="shared" si="328"/>
        <v>0</v>
      </c>
      <c r="BL152" s="47">
        <f t="shared" si="329"/>
        <v>0</v>
      </c>
      <c r="BM152" s="47">
        <f t="shared" si="330"/>
        <v>0</v>
      </c>
      <c r="BN152" s="47">
        <f t="shared" si="331"/>
        <v>0</v>
      </c>
      <c r="BO152" s="47">
        <f t="shared" si="332"/>
        <v>0</v>
      </c>
      <c r="BP152" s="47">
        <f t="shared" si="333"/>
        <v>0</v>
      </c>
      <c r="BQ152" s="47">
        <f t="shared" si="334"/>
        <v>0</v>
      </c>
      <c r="BR152" s="47">
        <f t="shared" si="335"/>
        <v>0</v>
      </c>
      <c r="BS152" s="47">
        <f t="shared" si="336"/>
        <v>0</v>
      </c>
      <c r="BT152" s="47">
        <f t="shared" si="337"/>
        <v>0</v>
      </c>
      <c r="BU152" s="47">
        <f t="shared" si="338"/>
        <v>0</v>
      </c>
      <c r="BV152" s="47">
        <f t="shared" si="339"/>
        <v>0</v>
      </c>
      <c r="BW152" s="47">
        <f t="shared" si="340"/>
        <v>0</v>
      </c>
      <c r="BX152" s="47">
        <f t="shared" si="341"/>
        <v>0</v>
      </c>
      <c r="BY152" s="47">
        <f t="shared" si="342"/>
        <v>0</v>
      </c>
      <c r="BZ152" s="47">
        <f t="shared" si="343"/>
        <v>0</v>
      </c>
      <c r="CA152" s="47">
        <f t="shared" si="344"/>
        <v>0</v>
      </c>
      <c r="CB152" s="47">
        <f t="shared" si="345"/>
        <v>0</v>
      </c>
      <c r="CC152" s="48">
        <f t="shared" si="346"/>
        <v>0</v>
      </c>
      <c r="CD152" s="47">
        <f t="shared" si="355"/>
        <v>0</v>
      </c>
      <c r="CE152" s="47">
        <f t="shared" si="356"/>
        <v>0</v>
      </c>
      <c r="CF152" s="46">
        <f t="shared" si="357"/>
        <v>0</v>
      </c>
      <c r="CG152" s="47">
        <f t="shared" si="358"/>
        <v>0</v>
      </c>
      <c r="CH152" s="47">
        <f t="shared" si="359"/>
        <v>0</v>
      </c>
      <c r="CI152" s="47">
        <f t="shared" si="360"/>
        <v>0</v>
      </c>
      <c r="CJ152" s="47">
        <f t="shared" si="361"/>
        <v>0</v>
      </c>
      <c r="CK152" s="47">
        <f t="shared" si="362"/>
        <v>0</v>
      </c>
      <c r="CL152" s="47">
        <f t="shared" si="363"/>
        <v>0</v>
      </c>
      <c r="CM152" s="47">
        <f t="shared" si="364"/>
        <v>0</v>
      </c>
      <c r="CN152" s="47">
        <f t="shared" si="365"/>
        <v>0</v>
      </c>
      <c r="CO152" s="47">
        <f t="shared" si="366"/>
        <v>0</v>
      </c>
      <c r="CP152" s="47">
        <f t="shared" si="367"/>
        <v>0</v>
      </c>
      <c r="CQ152" s="47">
        <f t="shared" si="368"/>
        <v>0</v>
      </c>
      <c r="CR152" s="47">
        <f t="shared" si="369"/>
        <v>0</v>
      </c>
      <c r="CS152" s="47">
        <f t="shared" si="370"/>
        <v>0</v>
      </c>
      <c r="CT152" s="47">
        <f t="shared" si="371"/>
        <v>0</v>
      </c>
      <c r="CU152" s="47">
        <f t="shared" si="372"/>
        <v>0</v>
      </c>
      <c r="CV152" s="47">
        <f t="shared" si="373"/>
        <v>0</v>
      </c>
      <c r="CW152" s="47">
        <f t="shared" si="374"/>
        <v>0</v>
      </c>
      <c r="CX152" s="47">
        <f t="shared" si="375"/>
        <v>0</v>
      </c>
      <c r="CY152" s="48">
        <f t="shared" si="376"/>
        <v>0</v>
      </c>
      <c r="CZ152" s="47">
        <f t="shared" si="377"/>
        <v>0</v>
      </c>
      <c r="DA152" s="47">
        <f t="shared" si="378"/>
        <v>0</v>
      </c>
      <c r="DB152" s="46">
        <f t="shared" si="379"/>
        <v>0</v>
      </c>
      <c r="DC152" s="47">
        <f t="shared" si="380"/>
        <v>0</v>
      </c>
      <c r="DD152" s="47">
        <f t="shared" si="381"/>
        <v>0</v>
      </c>
      <c r="DE152" s="47">
        <f t="shared" si="382"/>
        <v>0</v>
      </c>
      <c r="DF152" s="47">
        <f t="shared" si="383"/>
        <v>0</v>
      </c>
      <c r="DG152" s="47">
        <f t="shared" si="384"/>
        <v>0</v>
      </c>
      <c r="DH152" s="47">
        <f t="shared" si="385"/>
        <v>0</v>
      </c>
      <c r="DI152" s="47">
        <f t="shared" si="386"/>
        <v>0</v>
      </c>
      <c r="DJ152" s="47">
        <f t="shared" si="387"/>
        <v>0</v>
      </c>
      <c r="DK152" s="47">
        <f t="shared" si="388"/>
        <v>0</v>
      </c>
      <c r="DL152" s="47">
        <f t="shared" si="389"/>
        <v>0</v>
      </c>
      <c r="DM152" s="47">
        <f t="shared" si="390"/>
        <v>0</v>
      </c>
      <c r="DN152" s="47">
        <f t="shared" si="391"/>
        <v>0</v>
      </c>
      <c r="DO152" s="47">
        <f t="shared" si="392"/>
        <v>0</v>
      </c>
      <c r="DP152" s="47">
        <f t="shared" si="393"/>
        <v>0</v>
      </c>
      <c r="DQ152" s="47">
        <f t="shared" si="394"/>
        <v>0</v>
      </c>
      <c r="DR152" s="47">
        <f t="shared" si="395"/>
        <v>0</v>
      </c>
      <c r="DS152" s="47">
        <f t="shared" si="396"/>
        <v>0</v>
      </c>
      <c r="DT152" s="47">
        <f t="shared" si="397"/>
        <v>0</v>
      </c>
      <c r="DU152" s="48">
        <f t="shared" si="398"/>
        <v>0</v>
      </c>
      <c r="DV152" s="47">
        <f t="shared" si="399"/>
        <v>0</v>
      </c>
      <c r="DW152" s="47">
        <f t="shared" si="400"/>
        <v>0</v>
      </c>
      <c r="DX152" s="46">
        <f t="shared" si="401"/>
        <v>0</v>
      </c>
      <c r="DY152" s="47">
        <f t="shared" si="402"/>
        <v>0</v>
      </c>
      <c r="DZ152" s="47">
        <f t="shared" si="403"/>
        <v>0</v>
      </c>
      <c r="EA152" s="47">
        <f t="shared" si="404"/>
        <v>0</v>
      </c>
      <c r="EB152" s="47">
        <f t="shared" si="405"/>
        <v>0</v>
      </c>
      <c r="EC152" s="47">
        <f t="shared" si="406"/>
        <v>0</v>
      </c>
      <c r="ED152" s="47">
        <f t="shared" si="407"/>
        <v>0</v>
      </c>
      <c r="EE152" s="47">
        <f t="shared" si="408"/>
        <v>0</v>
      </c>
      <c r="EF152" s="47">
        <f t="shared" si="409"/>
        <v>0</v>
      </c>
      <c r="EG152" s="47">
        <f t="shared" si="410"/>
        <v>0</v>
      </c>
      <c r="EH152" s="47">
        <f t="shared" si="411"/>
        <v>0</v>
      </c>
      <c r="EI152" s="47">
        <f t="shared" si="412"/>
        <v>0</v>
      </c>
      <c r="EJ152" s="47">
        <f t="shared" si="413"/>
        <v>0</v>
      </c>
      <c r="EK152" s="47">
        <f t="shared" si="414"/>
        <v>0</v>
      </c>
      <c r="EL152" s="47">
        <f t="shared" si="415"/>
        <v>0</v>
      </c>
      <c r="EM152" s="47">
        <f t="shared" si="416"/>
        <v>0</v>
      </c>
      <c r="EN152" s="47">
        <f t="shared" si="417"/>
        <v>0</v>
      </c>
      <c r="EO152" s="47">
        <f t="shared" si="418"/>
        <v>0</v>
      </c>
      <c r="EP152" s="47">
        <f t="shared" si="419"/>
        <v>0</v>
      </c>
      <c r="EQ152" s="48">
        <f t="shared" si="420"/>
        <v>0</v>
      </c>
      <c r="ER152" s="47">
        <f t="shared" si="421"/>
        <v>0</v>
      </c>
      <c r="ES152" s="47">
        <f t="shared" si="422"/>
        <v>0</v>
      </c>
      <c r="ET152" s="46">
        <f t="shared" si="423"/>
        <v>0</v>
      </c>
      <c r="EU152" s="47">
        <f t="shared" si="424"/>
        <v>0</v>
      </c>
      <c r="EV152" s="47">
        <f t="shared" si="425"/>
        <v>0</v>
      </c>
      <c r="EW152" s="47">
        <f t="shared" si="426"/>
        <v>0</v>
      </c>
      <c r="EX152" s="47">
        <f t="shared" si="427"/>
        <v>0</v>
      </c>
      <c r="EY152" s="47">
        <f t="shared" si="428"/>
        <v>0</v>
      </c>
      <c r="EZ152" s="47">
        <f t="shared" si="429"/>
        <v>0</v>
      </c>
      <c r="FA152" s="47">
        <f t="shared" si="430"/>
        <v>0</v>
      </c>
      <c r="FB152" s="47">
        <f t="shared" si="431"/>
        <v>0</v>
      </c>
      <c r="FC152" s="47">
        <f t="shared" si="432"/>
        <v>0</v>
      </c>
      <c r="FD152" s="47">
        <f t="shared" si="433"/>
        <v>0</v>
      </c>
      <c r="FE152" s="47">
        <f t="shared" si="434"/>
        <v>0</v>
      </c>
      <c r="FF152" s="47">
        <f t="shared" si="435"/>
        <v>0</v>
      </c>
      <c r="FG152" s="47">
        <f t="shared" si="436"/>
        <v>0</v>
      </c>
      <c r="FH152" s="47">
        <f t="shared" si="437"/>
        <v>0</v>
      </c>
      <c r="FI152" s="47">
        <f t="shared" si="438"/>
        <v>0</v>
      </c>
      <c r="FJ152" s="47">
        <f t="shared" si="439"/>
        <v>0</v>
      </c>
      <c r="FK152" s="47">
        <f t="shared" si="440"/>
        <v>0</v>
      </c>
      <c r="FL152" s="47">
        <f t="shared" si="441"/>
        <v>0</v>
      </c>
      <c r="FM152" s="48">
        <f t="shared" si="442"/>
        <v>0</v>
      </c>
      <c r="FN152" s="47">
        <f t="shared" si="443"/>
        <v>0</v>
      </c>
      <c r="FO152" s="47">
        <f t="shared" si="444"/>
        <v>0</v>
      </c>
      <c r="FP152" s="46">
        <f t="shared" si="445"/>
        <v>0</v>
      </c>
      <c r="FQ152" s="47">
        <f t="shared" si="446"/>
        <v>0</v>
      </c>
      <c r="FR152" s="47">
        <f t="shared" si="447"/>
        <v>0</v>
      </c>
      <c r="FS152" s="47">
        <f t="shared" si="448"/>
        <v>0</v>
      </c>
      <c r="FT152" s="47">
        <f t="shared" si="449"/>
        <v>0</v>
      </c>
      <c r="FU152" s="47">
        <f t="shared" si="450"/>
        <v>0</v>
      </c>
      <c r="FV152" s="47">
        <f t="shared" si="451"/>
        <v>0</v>
      </c>
      <c r="FW152" s="47">
        <f t="shared" si="452"/>
        <v>0</v>
      </c>
      <c r="FX152" s="47">
        <f t="shared" si="453"/>
        <v>0</v>
      </c>
      <c r="FY152" s="47">
        <f t="shared" si="454"/>
        <v>0</v>
      </c>
      <c r="FZ152" s="47">
        <f t="shared" si="455"/>
        <v>0</v>
      </c>
      <c r="GA152" s="47">
        <f t="shared" si="456"/>
        <v>0</v>
      </c>
      <c r="GB152" s="47">
        <f t="shared" si="457"/>
        <v>0</v>
      </c>
      <c r="GC152" s="47">
        <f t="shared" si="458"/>
        <v>0</v>
      </c>
      <c r="GD152" s="47">
        <f t="shared" si="459"/>
        <v>0</v>
      </c>
      <c r="GE152" s="47">
        <f t="shared" si="460"/>
        <v>0</v>
      </c>
      <c r="GF152" s="47">
        <f t="shared" si="461"/>
        <v>0</v>
      </c>
      <c r="GG152" s="47">
        <f t="shared" si="462"/>
        <v>0</v>
      </c>
      <c r="GH152" s="47">
        <f t="shared" si="463"/>
        <v>0</v>
      </c>
      <c r="GI152" s="48">
        <f t="shared" si="464"/>
        <v>0</v>
      </c>
      <c r="GJ152" s="47">
        <f t="shared" si="465"/>
        <v>0</v>
      </c>
      <c r="GK152" s="47">
        <f t="shared" si="466"/>
        <v>0</v>
      </c>
      <c r="GL152" s="46">
        <f t="shared" si="467"/>
        <v>0</v>
      </c>
      <c r="GM152" s="47">
        <f t="shared" si="468"/>
        <v>0</v>
      </c>
      <c r="GN152" s="47">
        <f t="shared" si="469"/>
        <v>0</v>
      </c>
      <c r="GO152" s="47">
        <f t="shared" si="470"/>
        <v>0</v>
      </c>
      <c r="GP152" s="47">
        <f t="shared" si="471"/>
        <v>0</v>
      </c>
      <c r="GQ152" s="47">
        <f t="shared" si="472"/>
        <v>0</v>
      </c>
      <c r="GR152" s="47">
        <f t="shared" si="473"/>
        <v>0</v>
      </c>
      <c r="GS152" s="47">
        <f t="shared" si="474"/>
        <v>0</v>
      </c>
      <c r="GT152" s="47">
        <f t="shared" si="475"/>
        <v>0</v>
      </c>
      <c r="GU152" s="47">
        <f t="shared" si="476"/>
        <v>0</v>
      </c>
      <c r="GV152" s="47">
        <f t="shared" si="477"/>
        <v>0</v>
      </c>
      <c r="GW152" s="47">
        <f t="shared" si="478"/>
        <v>0</v>
      </c>
      <c r="GX152" s="47">
        <f t="shared" si="479"/>
        <v>0</v>
      </c>
      <c r="GY152" s="47">
        <f t="shared" si="480"/>
        <v>0</v>
      </c>
      <c r="GZ152" s="47">
        <f t="shared" si="481"/>
        <v>0</v>
      </c>
      <c r="HA152" s="47">
        <f t="shared" si="482"/>
        <v>0</v>
      </c>
      <c r="HB152" s="47">
        <f t="shared" si="483"/>
        <v>0</v>
      </c>
      <c r="HC152" s="47">
        <f t="shared" si="484"/>
        <v>0</v>
      </c>
      <c r="HD152" s="47">
        <f t="shared" si="485"/>
        <v>0</v>
      </c>
      <c r="HE152" s="48">
        <f t="shared" si="486"/>
        <v>0</v>
      </c>
      <c r="HF152" s="47">
        <f t="shared" si="487"/>
        <v>0</v>
      </c>
      <c r="HG152" s="47">
        <f t="shared" si="488"/>
        <v>0</v>
      </c>
      <c r="HH152" s="46">
        <f t="shared" si="489"/>
        <v>0</v>
      </c>
      <c r="HI152" s="47">
        <f t="shared" si="490"/>
        <v>0</v>
      </c>
      <c r="HJ152" s="47">
        <f t="shared" si="491"/>
        <v>0</v>
      </c>
      <c r="HK152" s="47">
        <f t="shared" si="492"/>
        <v>0</v>
      </c>
      <c r="HL152" s="47">
        <f t="shared" si="493"/>
        <v>0</v>
      </c>
      <c r="HM152" s="47">
        <f t="shared" si="494"/>
        <v>0</v>
      </c>
      <c r="HN152" s="47">
        <f t="shared" si="495"/>
        <v>0</v>
      </c>
      <c r="HO152" s="47">
        <f t="shared" si="496"/>
        <v>0</v>
      </c>
      <c r="HP152" s="47">
        <f t="shared" si="497"/>
        <v>0</v>
      </c>
      <c r="HQ152" s="47">
        <f t="shared" si="498"/>
        <v>0</v>
      </c>
      <c r="HR152" s="47">
        <f t="shared" si="499"/>
        <v>0</v>
      </c>
      <c r="HS152" s="47">
        <f t="shared" si="500"/>
        <v>0</v>
      </c>
      <c r="HT152" s="47">
        <f t="shared" si="501"/>
        <v>0</v>
      </c>
      <c r="HU152" s="47">
        <f t="shared" si="502"/>
        <v>0</v>
      </c>
      <c r="HV152" s="47">
        <f t="shared" si="503"/>
        <v>0</v>
      </c>
      <c r="HW152" s="47">
        <f t="shared" si="504"/>
        <v>0</v>
      </c>
      <c r="HX152" s="47">
        <f t="shared" si="505"/>
        <v>0</v>
      </c>
      <c r="HY152" s="47">
        <f t="shared" si="506"/>
        <v>0</v>
      </c>
      <c r="HZ152" s="47">
        <f t="shared" si="507"/>
        <v>0</v>
      </c>
      <c r="IA152" s="48">
        <f t="shared" si="508"/>
        <v>0</v>
      </c>
      <c r="IB152" s="47">
        <f t="shared" si="509"/>
        <v>0</v>
      </c>
      <c r="IC152" s="47">
        <f t="shared" si="510"/>
        <v>0</v>
      </c>
      <c r="ID152" s="46">
        <f t="shared" si="511"/>
        <v>0</v>
      </c>
      <c r="IE152" s="47">
        <f t="shared" si="512"/>
        <v>0</v>
      </c>
      <c r="IF152" s="47">
        <f t="shared" si="513"/>
        <v>0</v>
      </c>
      <c r="IG152" s="47">
        <f t="shared" si="514"/>
        <v>0</v>
      </c>
      <c r="IH152" s="47">
        <f t="shared" si="515"/>
        <v>0</v>
      </c>
      <c r="II152" s="47">
        <f t="shared" si="516"/>
        <v>0</v>
      </c>
      <c r="IJ152" s="47">
        <f t="shared" si="517"/>
        <v>0</v>
      </c>
      <c r="IK152" s="47">
        <f t="shared" si="518"/>
        <v>0</v>
      </c>
      <c r="IL152" s="47">
        <f t="shared" si="519"/>
        <v>0</v>
      </c>
      <c r="IM152" s="47">
        <f t="shared" si="520"/>
        <v>0</v>
      </c>
      <c r="IN152" s="47">
        <f t="shared" si="521"/>
        <v>0</v>
      </c>
      <c r="IO152" s="47">
        <f t="shared" si="522"/>
        <v>0</v>
      </c>
      <c r="IP152" s="47">
        <f t="shared" si="523"/>
        <v>0</v>
      </c>
      <c r="IQ152" s="47">
        <f t="shared" si="524"/>
        <v>0</v>
      </c>
      <c r="IR152" s="47">
        <f t="shared" si="525"/>
        <v>0</v>
      </c>
      <c r="IS152" s="47">
        <f t="shared" si="526"/>
        <v>0</v>
      </c>
      <c r="IT152" s="47">
        <f t="shared" si="527"/>
        <v>0</v>
      </c>
      <c r="IU152" s="47">
        <f t="shared" si="528"/>
        <v>0</v>
      </c>
      <c r="IV152" s="47">
        <f t="shared" si="529"/>
        <v>0</v>
      </c>
      <c r="IW152" s="48">
        <f t="shared" si="530"/>
        <v>0</v>
      </c>
      <c r="IX152" s="47">
        <f t="shared" si="531"/>
        <v>0</v>
      </c>
      <c r="IY152" s="47">
        <f t="shared" si="532"/>
        <v>0</v>
      </c>
      <c r="IZ152" s="46">
        <f t="shared" si="533"/>
        <v>0</v>
      </c>
      <c r="JA152" s="47">
        <f t="shared" si="534"/>
        <v>0</v>
      </c>
      <c r="JB152" s="47">
        <f t="shared" si="535"/>
        <v>0</v>
      </c>
      <c r="JC152" s="47">
        <f t="shared" si="536"/>
        <v>0</v>
      </c>
      <c r="JD152" s="47">
        <f t="shared" si="537"/>
        <v>0</v>
      </c>
      <c r="JE152" s="47">
        <f t="shared" si="538"/>
        <v>0</v>
      </c>
      <c r="JF152" s="47">
        <f t="shared" si="539"/>
        <v>0</v>
      </c>
      <c r="JG152" s="47">
        <f t="shared" si="540"/>
        <v>0</v>
      </c>
      <c r="JH152" s="47">
        <f t="shared" si="541"/>
        <v>0</v>
      </c>
      <c r="JI152" s="47">
        <f t="shared" si="542"/>
        <v>0</v>
      </c>
      <c r="JJ152" s="47">
        <f t="shared" si="543"/>
        <v>0</v>
      </c>
      <c r="JK152" s="47">
        <f t="shared" si="544"/>
        <v>0</v>
      </c>
      <c r="JL152" s="47">
        <f t="shared" si="545"/>
        <v>0</v>
      </c>
      <c r="JM152" s="47">
        <f t="shared" si="546"/>
        <v>0</v>
      </c>
      <c r="JN152" s="47">
        <f t="shared" si="547"/>
        <v>0</v>
      </c>
      <c r="JO152" s="47">
        <f t="shared" si="548"/>
        <v>0</v>
      </c>
      <c r="JP152" s="47">
        <f t="shared" si="549"/>
        <v>0</v>
      </c>
      <c r="JQ152" s="47">
        <f t="shared" si="550"/>
        <v>0</v>
      </c>
      <c r="JR152" s="47">
        <f t="shared" si="551"/>
        <v>0</v>
      </c>
      <c r="JS152" s="48">
        <f t="shared" si="552"/>
        <v>0</v>
      </c>
      <c r="JT152" s="46">
        <f t="shared" si="553"/>
        <v>0</v>
      </c>
      <c r="JU152" s="48">
        <f t="shared" si="554"/>
        <v>0</v>
      </c>
    </row>
    <row r="153" spans="1:281" x14ac:dyDescent="0.25">
      <c r="A153" s="152"/>
      <c r="B153" s="386"/>
      <c r="C153" s="377"/>
      <c r="D153" s="378"/>
      <c r="E153" s="378"/>
      <c r="F153" s="378"/>
      <c r="G153" s="379"/>
      <c r="H153" s="397"/>
      <c r="I153" s="397"/>
      <c r="J153" s="97"/>
      <c r="K153" s="122">
        <f t="shared" si="284"/>
        <v>0</v>
      </c>
      <c r="L153" s="313">
        <f t="shared" si="285"/>
        <v>0</v>
      </c>
      <c r="M153" s="46">
        <f t="shared" si="286"/>
        <v>0</v>
      </c>
      <c r="N153" s="90">
        <f t="shared" si="347"/>
        <v>0</v>
      </c>
      <c r="O153" s="90">
        <f t="shared" si="348"/>
        <v>0</v>
      </c>
      <c r="P153" s="90">
        <f t="shared" si="349"/>
        <v>0</v>
      </c>
      <c r="Q153" s="90">
        <f t="shared" si="350"/>
        <v>0</v>
      </c>
      <c r="R153" s="408">
        <f t="shared" si="287"/>
        <v>1</v>
      </c>
      <c r="S153" s="46">
        <f t="shared" si="288"/>
        <v>0</v>
      </c>
      <c r="T153" s="47">
        <f t="shared" si="289"/>
        <v>0</v>
      </c>
      <c r="U153" s="47">
        <f t="shared" si="290"/>
        <v>0</v>
      </c>
      <c r="V153" s="47">
        <f t="shared" si="291"/>
        <v>0</v>
      </c>
      <c r="W153" s="47">
        <f t="shared" si="292"/>
        <v>0</v>
      </c>
      <c r="X153" s="47">
        <f t="shared" si="293"/>
        <v>0</v>
      </c>
      <c r="Y153" s="47">
        <f t="shared" si="294"/>
        <v>0</v>
      </c>
      <c r="Z153" s="47">
        <f t="shared" si="295"/>
        <v>0</v>
      </c>
      <c r="AA153" s="47">
        <f t="shared" si="296"/>
        <v>0</v>
      </c>
      <c r="AB153" s="47">
        <f t="shared" si="297"/>
        <v>0</v>
      </c>
      <c r="AC153" s="47">
        <f t="shared" si="298"/>
        <v>0</v>
      </c>
      <c r="AD153" s="47">
        <f t="shared" si="299"/>
        <v>0</v>
      </c>
      <c r="AE153" s="47">
        <f t="shared" si="300"/>
        <v>0</v>
      </c>
      <c r="AF153" s="47">
        <f t="shared" si="301"/>
        <v>0</v>
      </c>
      <c r="AG153" s="47">
        <f t="shared" si="302"/>
        <v>0</v>
      </c>
      <c r="AH153" s="47">
        <f t="shared" si="303"/>
        <v>0</v>
      </c>
      <c r="AI153" s="47">
        <f t="shared" si="304"/>
        <v>0</v>
      </c>
      <c r="AJ153" s="47">
        <f t="shared" si="305"/>
        <v>0</v>
      </c>
      <c r="AK153" s="47">
        <f t="shared" si="306"/>
        <v>0</v>
      </c>
      <c r="AL153" s="48">
        <f t="shared" si="307"/>
        <v>0</v>
      </c>
      <c r="AM153" s="47">
        <f t="shared" si="351"/>
        <v>0</v>
      </c>
      <c r="AN153" s="47">
        <f t="shared" si="352"/>
        <v>0</v>
      </c>
      <c r="AO153" s="46">
        <f t="shared" si="308"/>
        <v>0</v>
      </c>
      <c r="AP153" s="47">
        <f t="shared" si="309"/>
        <v>0</v>
      </c>
      <c r="AQ153" s="47">
        <f t="shared" si="310"/>
        <v>0</v>
      </c>
      <c r="AR153" s="47">
        <f t="shared" si="311"/>
        <v>0</v>
      </c>
      <c r="AS153" s="47">
        <f t="shared" si="312"/>
        <v>0</v>
      </c>
      <c r="AT153" s="47">
        <f t="shared" si="313"/>
        <v>0</v>
      </c>
      <c r="AU153" s="47">
        <f t="shared" si="314"/>
        <v>0</v>
      </c>
      <c r="AV153" s="47">
        <f t="shared" si="315"/>
        <v>0</v>
      </c>
      <c r="AW153" s="47">
        <f t="shared" si="316"/>
        <v>0</v>
      </c>
      <c r="AX153" s="47">
        <f t="shared" si="317"/>
        <v>0</v>
      </c>
      <c r="AY153" s="47">
        <f t="shared" si="318"/>
        <v>0</v>
      </c>
      <c r="AZ153" s="47">
        <f t="shared" si="319"/>
        <v>0</v>
      </c>
      <c r="BA153" s="47">
        <f t="shared" si="320"/>
        <v>0</v>
      </c>
      <c r="BB153" s="47">
        <f t="shared" si="321"/>
        <v>0</v>
      </c>
      <c r="BC153" s="47">
        <f t="shared" si="322"/>
        <v>0</v>
      </c>
      <c r="BD153" s="47">
        <f t="shared" si="323"/>
        <v>0</v>
      </c>
      <c r="BE153" s="47">
        <f t="shared" si="324"/>
        <v>0</v>
      </c>
      <c r="BF153" s="47">
        <f t="shared" si="325"/>
        <v>0</v>
      </c>
      <c r="BG153" s="48">
        <f t="shared" si="326"/>
        <v>0</v>
      </c>
      <c r="BH153" s="47">
        <f t="shared" si="353"/>
        <v>0</v>
      </c>
      <c r="BI153" s="47">
        <f t="shared" si="354"/>
        <v>0</v>
      </c>
      <c r="BJ153" s="46">
        <f t="shared" si="327"/>
        <v>0</v>
      </c>
      <c r="BK153" s="47">
        <f t="shared" si="328"/>
        <v>0</v>
      </c>
      <c r="BL153" s="47">
        <f t="shared" si="329"/>
        <v>0</v>
      </c>
      <c r="BM153" s="47">
        <f t="shared" si="330"/>
        <v>0</v>
      </c>
      <c r="BN153" s="47">
        <f t="shared" si="331"/>
        <v>0</v>
      </c>
      <c r="BO153" s="47">
        <f t="shared" si="332"/>
        <v>0</v>
      </c>
      <c r="BP153" s="47">
        <f t="shared" si="333"/>
        <v>0</v>
      </c>
      <c r="BQ153" s="47">
        <f t="shared" si="334"/>
        <v>0</v>
      </c>
      <c r="BR153" s="47">
        <f t="shared" si="335"/>
        <v>0</v>
      </c>
      <c r="BS153" s="47">
        <f t="shared" si="336"/>
        <v>0</v>
      </c>
      <c r="BT153" s="47">
        <f t="shared" si="337"/>
        <v>0</v>
      </c>
      <c r="BU153" s="47">
        <f t="shared" si="338"/>
        <v>0</v>
      </c>
      <c r="BV153" s="47">
        <f t="shared" si="339"/>
        <v>0</v>
      </c>
      <c r="BW153" s="47">
        <f t="shared" si="340"/>
        <v>0</v>
      </c>
      <c r="BX153" s="47">
        <f t="shared" si="341"/>
        <v>0</v>
      </c>
      <c r="BY153" s="47">
        <f t="shared" si="342"/>
        <v>0</v>
      </c>
      <c r="BZ153" s="47">
        <f t="shared" si="343"/>
        <v>0</v>
      </c>
      <c r="CA153" s="47">
        <f t="shared" si="344"/>
        <v>0</v>
      </c>
      <c r="CB153" s="47">
        <f t="shared" si="345"/>
        <v>0</v>
      </c>
      <c r="CC153" s="48">
        <f t="shared" si="346"/>
        <v>0</v>
      </c>
      <c r="CD153" s="47">
        <f t="shared" si="355"/>
        <v>0</v>
      </c>
      <c r="CE153" s="47">
        <f t="shared" si="356"/>
        <v>0</v>
      </c>
      <c r="CF153" s="46">
        <f t="shared" si="357"/>
        <v>0</v>
      </c>
      <c r="CG153" s="47">
        <f t="shared" si="358"/>
        <v>0</v>
      </c>
      <c r="CH153" s="47">
        <f t="shared" si="359"/>
        <v>0</v>
      </c>
      <c r="CI153" s="47">
        <f t="shared" si="360"/>
        <v>0</v>
      </c>
      <c r="CJ153" s="47">
        <f t="shared" si="361"/>
        <v>0</v>
      </c>
      <c r="CK153" s="47">
        <f t="shared" si="362"/>
        <v>0</v>
      </c>
      <c r="CL153" s="47">
        <f t="shared" si="363"/>
        <v>0</v>
      </c>
      <c r="CM153" s="47">
        <f t="shared" si="364"/>
        <v>0</v>
      </c>
      <c r="CN153" s="47">
        <f t="shared" si="365"/>
        <v>0</v>
      </c>
      <c r="CO153" s="47">
        <f t="shared" si="366"/>
        <v>0</v>
      </c>
      <c r="CP153" s="47">
        <f t="shared" si="367"/>
        <v>0</v>
      </c>
      <c r="CQ153" s="47">
        <f t="shared" si="368"/>
        <v>0</v>
      </c>
      <c r="CR153" s="47">
        <f t="shared" si="369"/>
        <v>0</v>
      </c>
      <c r="CS153" s="47">
        <f t="shared" si="370"/>
        <v>0</v>
      </c>
      <c r="CT153" s="47">
        <f t="shared" si="371"/>
        <v>0</v>
      </c>
      <c r="CU153" s="47">
        <f t="shared" si="372"/>
        <v>0</v>
      </c>
      <c r="CV153" s="47">
        <f t="shared" si="373"/>
        <v>0</v>
      </c>
      <c r="CW153" s="47">
        <f t="shared" si="374"/>
        <v>0</v>
      </c>
      <c r="CX153" s="47">
        <f t="shared" si="375"/>
        <v>0</v>
      </c>
      <c r="CY153" s="48">
        <f t="shared" si="376"/>
        <v>0</v>
      </c>
      <c r="CZ153" s="47">
        <f t="shared" si="377"/>
        <v>0</v>
      </c>
      <c r="DA153" s="47">
        <f t="shared" si="378"/>
        <v>0</v>
      </c>
      <c r="DB153" s="46">
        <f t="shared" si="379"/>
        <v>0</v>
      </c>
      <c r="DC153" s="47">
        <f t="shared" si="380"/>
        <v>0</v>
      </c>
      <c r="DD153" s="47">
        <f t="shared" si="381"/>
        <v>0</v>
      </c>
      <c r="DE153" s="47">
        <f t="shared" si="382"/>
        <v>0</v>
      </c>
      <c r="DF153" s="47">
        <f t="shared" si="383"/>
        <v>0</v>
      </c>
      <c r="DG153" s="47">
        <f t="shared" si="384"/>
        <v>0</v>
      </c>
      <c r="DH153" s="47">
        <f t="shared" si="385"/>
        <v>0</v>
      </c>
      <c r="DI153" s="47">
        <f t="shared" si="386"/>
        <v>0</v>
      </c>
      <c r="DJ153" s="47">
        <f t="shared" si="387"/>
        <v>0</v>
      </c>
      <c r="DK153" s="47">
        <f t="shared" si="388"/>
        <v>0</v>
      </c>
      <c r="DL153" s="47">
        <f t="shared" si="389"/>
        <v>0</v>
      </c>
      <c r="DM153" s="47">
        <f t="shared" si="390"/>
        <v>0</v>
      </c>
      <c r="DN153" s="47">
        <f t="shared" si="391"/>
        <v>0</v>
      </c>
      <c r="DO153" s="47">
        <f t="shared" si="392"/>
        <v>0</v>
      </c>
      <c r="DP153" s="47">
        <f t="shared" si="393"/>
        <v>0</v>
      </c>
      <c r="DQ153" s="47">
        <f t="shared" si="394"/>
        <v>0</v>
      </c>
      <c r="DR153" s="47">
        <f t="shared" si="395"/>
        <v>0</v>
      </c>
      <c r="DS153" s="47">
        <f t="shared" si="396"/>
        <v>0</v>
      </c>
      <c r="DT153" s="47">
        <f t="shared" si="397"/>
        <v>0</v>
      </c>
      <c r="DU153" s="48">
        <f t="shared" si="398"/>
        <v>0</v>
      </c>
      <c r="DV153" s="47">
        <f t="shared" si="399"/>
        <v>0</v>
      </c>
      <c r="DW153" s="47">
        <f t="shared" si="400"/>
        <v>0</v>
      </c>
      <c r="DX153" s="46">
        <f t="shared" si="401"/>
        <v>0</v>
      </c>
      <c r="DY153" s="47">
        <f t="shared" si="402"/>
        <v>0</v>
      </c>
      <c r="DZ153" s="47">
        <f t="shared" si="403"/>
        <v>0</v>
      </c>
      <c r="EA153" s="47">
        <f t="shared" si="404"/>
        <v>0</v>
      </c>
      <c r="EB153" s="47">
        <f t="shared" si="405"/>
        <v>0</v>
      </c>
      <c r="EC153" s="47">
        <f t="shared" si="406"/>
        <v>0</v>
      </c>
      <c r="ED153" s="47">
        <f t="shared" si="407"/>
        <v>0</v>
      </c>
      <c r="EE153" s="47">
        <f t="shared" si="408"/>
        <v>0</v>
      </c>
      <c r="EF153" s="47">
        <f t="shared" si="409"/>
        <v>0</v>
      </c>
      <c r="EG153" s="47">
        <f t="shared" si="410"/>
        <v>0</v>
      </c>
      <c r="EH153" s="47">
        <f t="shared" si="411"/>
        <v>0</v>
      </c>
      <c r="EI153" s="47">
        <f t="shared" si="412"/>
        <v>0</v>
      </c>
      <c r="EJ153" s="47">
        <f t="shared" si="413"/>
        <v>0</v>
      </c>
      <c r="EK153" s="47">
        <f t="shared" si="414"/>
        <v>0</v>
      </c>
      <c r="EL153" s="47">
        <f t="shared" si="415"/>
        <v>0</v>
      </c>
      <c r="EM153" s="47">
        <f t="shared" si="416"/>
        <v>0</v>
      </c>
      <c r="EN153" s="47">
        <f t="shared" si="417"/>
        <v>0</v>
      </c>
      <c r="EO153" s="47">
        <f t="shared" si="418"/>
        <v>0</v>
      </c>
      <c r="EP153" s="47">
        <f t="shared" si="419"/>
        <v>0</v>
      </c>
      <c r="EQ153" s="48">
        <f t="shared" si="420"/>
        <v>0</v>
      </c>
      <c r="ER153" s="47">
        <f t="shared" si="421"/>
        <v>0</v>
      </c>
      <c r="ES153" s="47">
        <f t="shared" si="422"/>
        <v>0</v>
      </c>
      <c r="ET153" s="46">
        <f t="shared" si="423"/>
        <v>0</v>
      </c>
      <c r="EU153" s="47">
        <f t="shared" si="424"/>
        <v>0</v>
      </c>
      <c r="EV153" s="47">
        <f t="shared" si="425"/>
        <v>0</v>
      </c>
      <c r="EW153" s="47">
        <f t="shared" si="426"/>
        <v>0</v>
      </c>
      <c r="EX153" s="47">
        <f t="shared" si="427"/>
        <v>0</v>
      </c>
      <c r="EY153" s="47">
        <f t="shared" si="428"/>
        <v>0</v>
      </c>
      <c r="EZ153" s="47">
        <f t="shared" si="429"/>
        <v>0</v>
      </c>
      <c r="FA153" s="47">
        <f t="shared" si="430"/>
        <v>0</v>
      </c>
      <c r="FB153" s="47">
        <f t="shared" si="431"/>
        <v>0</v>
      </c>
      <c r="FC153" s="47">
        <f t="shared" si="432"/>
        <v>0</v>
      </c>
      <c r="FD153" s="47">
        <f t="shared" si="433"/>
        <v>0</v>
      </c>
      <c r="FE153" s="47">
        <f t="shared" si="434"/>
        <v>0</v>
      </c>
      <c r="FF153" s="47">
        <f t="shared" si="435"/>
        <v>0</v>
      </c>
      <c r="FG153" s="47">
        <f t="shared" si="436"/>
        <v>0</v>
      </c>
      <c r="FH153" s="47">
        <f t="shared" si="437"/>
        <v>0</v>
      </c>
      <c r="FI153" s="47">
        <f t="shared" si="438"/>
        <v>0</v>
      </c>
      <c r="FJ153" s="47">
        <f t="shared" si="439"/>
        <v>0</v>
      </c>
      <c r="FK153" s="47">
        <f t="shared" si="440"/>
        <v>0</v>
      </c>
      <c r="FL153" s="47">
        <f t="shared" si="441"/>
        <v>0</v>
      </c>
      <c r="FM153" s="48">
        <f t="shared" si="442"/>
        <v>0</v>
      </c>
      <c r="FN153" s="47">
        <f t="shared" si="443"/>
        <v>0</v>
      </c>
      <c r="FO153" s="47">
        <f t="shared" si="444"/>
        <v>0</v>
      </c>
      <c r="FP153" s="46">
        <f t="shared" si="445"/>
        <v>0</v>
      </c>
      <c r="FQ153" s="47">
        <f t="shared" si="446"/>
        <v>0</v>
      </c>
      <c r="FR153" s="47">
        <f t="shared" si="447"/>
        <v>0</v>
      </c>
      <c r="FS153" s="47">
        <f t="shared" si="448"/>
        <v>0</v>
      </c>
      <c r="FT153" s="47">
        <f t="shared" si="449"/>
        <v>0</v>
      </c>
      <c r="FU153" s="47">
        <f t="shared" si="450"/>
        <v>0</v>
      </c>
      <c r="FV153" s="47">
        <f t="shared" si="451"/>
        <v>0</v>
      </c>
      <c r="FW153" s="47">
        <f t="shared" si="452"/>
        <v>0</v>
      </c>
      <c r="FX153" s="47">
        <f t="shared" si="453"/>
        <v>0</v>
      </c>
      <c r="FY153" s="47">
        <f t="shared" si="454"/>
        <v>0</v>
      </c>
      <c r="FZ153" s="47">
        <f t="shared" si="455"/>
        <v>0</v>
      </c>
      <c r="GA153" s="47">
        <f t="shared" si="456"/>
        <v>0</v>
      </c>
      <c r="GB153" s="47">
        <f t="shared" si="457"/>
        <v>0</v>
      </c>
      <c r="GC153" s="47">
        <f t="shared" si="458"/>
        <v>0</v>
      </c>
      <c r="GD153" s="47">
        <f t="shared" si="459"/>
        <v>0</v>
      </c>
      <c r="GE153" s="47">
        <f t="shared" si="460"/>
        <v>0</v>
      </c>
      <c r="GF153" s="47">
        <f t="shared" si="461"/>
        <v>0</v>
      </c>
      <c r="GG153" s="47">
        <f t="shared" si="462"/>
        <v>0</v>
      </c>
      <c r="GH153" s="47">
        <f t="shared" si="463"/>
        <v>0</v>
      </c>
      <c r="GI153" s="48">
        <f t="shared" si="464"/>
        <v>0</v>
      </c>
      <c r="GJ153" s="47">
        <f t="shared" si="465"/>
        <v>0</v>
      </c>
      <c r="GK153" s="47">
        <f t="shared" si="466"/>
        <v>0</v>
      </c>
      <c r="GL153" s="46">
        <f t="shared" si="467"/>
        <v>0</v>
      </c>
      <c r="GM153" s="47">
        <f t="shared" si="468"/>
        <v>0</v>
      </c>
      <c r="GN153" s="47">
        <f t="shared" si="469"/>
        <v>0</v>
      </c>
      <c r="GO153" s="47">
        <f t="shared" si="470"/>
        <v>0</v>
      </c>
      <c r="GP153" s="47">
        <f t="shared" si="471"/>
        <v>0</v>
      </c>
      <c r="GQ153" s="47">
        <f t="shared" si="472"/>
        <v>0</v>
      </c>
      <c r="GR153" s="47">
        <f t="shared" si="473"/>
        <v>0</v>
      </c>
      <c r="GS153" s="47">
        <f t="shared" si="474"/>
        <v>0</v>
      </c>
      <c r="GT153" s="47">
        <f t="shared" si="475"/>
        <v>0</v>
      </c>
      <c r="GU153" s="47">
        <f t="shared" si="476"/>
        <v>0</v>
      </c>
      <c r="GV153" s="47">
        <f t="shared" si="477"/>
        <v>0</v>
      </c>
      <c r="GW153" s="47">
        <f t="shared" si="478"/>
        <v>0</v>
      </c>
      <c r="GX153" s="47">
        <f t="shared" si="479"/>
        <v>0</v>
      </c>
      <c r="GY153" s="47">
        <f t="shared" si="480"/>
        <v>0</v>
      </c>
      <c r="GZ153" s="47">
        <f t="shared" si="481"/>
        <v>0</v>
      </c>
      <c r="HA153" s="47">
        <f t="shared" si="482"/>
        <v>0</v>
      </c>
      <c r="HB153" s="47">
        <f t="shared" si="483"/>
        <v>0</v>
      </c>
      <c r="HC153" s="47">
        <f t="shared" si="484"/>
        <v>0</v>
      </c>
      <c r="HD153" s="47">
        <f t="shared" si="485"/>
        <v>0</v>
      </c>
      <c r="HE153" s="48">
        <f t="shared" si="486"/>
        <v>0</v>
      </c>
      <c r="HF153" s="47">
        <f t="shared" si="487"/>
        <v>0</v>
      </c>
      <c r="HG153" s="47">
        <f t="shared" si="488"/>
        <v>0</v>
      </c>
      <c r="HH153" s="46">
        <f t="shared" si="489"/>
        <v>0</v>
      </c>
      <c r="HI153" s="47">
        <f t="shared" si="490"/>
        <v>0</v>
      </c>
      <c r="HJ153" s="47">
        <f t="shared" si="491"/>
        <v>0</v>
      </c>
      <c r="HK153" s="47">
        <f t="shared" si="492"/>
        <v>0</v>
      </c>
      <c r="HL153" s="47">
        <f t="shared" si="493"/>
        <v>0</v>
      </c>
      <c r="HM153" s="47">
        <f t="shared" si="494"/>
        <v>0</v>
      </c>
      <c r="HN153" s="47">
        <f t="shared" si="495"/>
        <v>0</v>
      </c>
      <c r="HO153" s="47">
        <f t="shared" si="496"/>
        <v>0</v>
      </c>
      <c r="HP153" s="47">
        <f t="shared" si="497"/>
        <v>0</v>
      </c>
      <c r="HQ153" s="47">
        <f t="shared" si="498"/>
        <v>0</v>
      </c>
      <c r="HR153" s="47">
        <f t="shared" si="499"/>
        <v>0</v>
      </c>
      <c r="HS153" s="47">
        <f t="shared" si="500"/>
        <v>0</v>
      </c>
      <c r="HT153" s="47">
        <f t="shared" si="501"/>
        <v>0</v>
      </c>
      <c r="HU153" s="47">
        <f t="shared" si="502"/>
        <v>0</v>
      </c>
      <c r="HV153" s="47">
        <f t="shared" si="503"/>
        <v>0</v>
      </c>
      <c r="HW153" s="47">
        <f t="shared" si="504"/>
        <v>0</v>
      </c>
      <c r="HX153" s="47">
        <f t="shared" si="505"/>
        <v>0</v>
      </c>
      <c r="HY153" s="47">
        <f t="shared" si="506"/>
        <v>0</v>
      </c>
      <c r="HZ153" s="47">
        <f t="shared" si="507"/>
        <v>0</v>
      </c>
      <c r="IA153" s="48">
        <f t="shared" si="508"/>
        <v>0</v>
      </c>
      <c r="IB153" s="47">
        <f t="shared" si="509"/>
        <v>0</v>
      </c>
      <c r="IC153" s="47">
        <f t="shared" si="510"/>
        <v>0</v>
      </c>
      <c r="ID153" s="46">
        <f t="shared" si="511"/>
        <v>0</v>
      </c>
      <c r="IE153" s="47">
        <f t="shared" si="512"/>
        <v>0</v>
      </c>
      <c r="IF153" s="47">
        <f t="shared" si="513"/>
        <v>0</v>
      </c>
      <c r="IG153" s="47">
        <f t="shared" si="514"/>
        <v>0</v>
      </c>
      <c r="IH153" s="47">
        <f t="shared" si="515"/>
        <v>0</v>
      </c>
      <c r="II153" s="47">
        <f t="shared" si="516"/>
        <v>0</v>
      </c>
      <c r="IJ153" s="47">
        <f t="shared" si="517"/>
        <v>0</v>
      </c>
      <c r="IK153" s="47">
        <f t="shared" si="518"/>
        <v>0</v>
      </c>
      <c r="IL153" s="47">
        <f t="shared" si="519"/>
        <v>0</v>
      </c>
      <c r="IM153" s="47">
        <f t="shared" si="520"/>
        <v>0</v>
      </c>
      <c r="IN153" s="47">
        <f t="shared" si="521"/>
        <v>0</v>
      </c>
      <c r="IO153" s="47">
        <f t="shared" si="522"/>
        <v>0</v>
      </c>
      <c r="IP153" s="47">
        <f t="shared" si="523"/>
        <v>0</v>
      </c>
      <c r="IQ153" s="47">
        <f t="shared" si="524"/>
        <v>0</v>
      </c>
      <c r="IR153" s="47">
        <f t="shared" si="525"/>
        <v>0</v>
      </c>
      <c r="IS153" s="47">
        <f t="shared" si="526"/>
        <v>0</v>
      </c>
      <c r="IT153" s="47">
        <f t="shared" si="527"/>
        <v>0</v>
      </c>
      <c r="IU153" s="47">
        <f t="shared" si="528"/>
        <v>0</v>
      </c>
      <c r="IV153" s="47">
        <f t="shared" si="529"/>
        <v>0</v>
      </c>
      <c r="IW153" s="48">
        <f t="shared" si="530"/>
        <v>0</v>
      </c>
      <c r="IX153" s="47">
        <f t="shared" si="531"/>
        <v>0</v>
      </c>
      <c r="IY153" s="47">
        <f t="shared" si="532"/>
        <v>0</v>
      </c>
      <c r="IZ153" s="46">
        <f t="shared" si="533"/>
        <v>0</v>
      </c>
      <c r="JA153" s="47">
        <f t="shared" si="534"/>
        <v>0</v>
      </c>
      <c r="JB153" s="47">
        <f t="shared" si="535"/>
        <v>0</v>
      </c>
      <c r="JC153" s="47">
        <f t="shared" si="536"/>
        <v>0</v>
      </c>
      <c r="JD153" s="47">
        <f t="shared" si="537"/>
        <v>0</v>
      </c>
      <c r="JE153" s="47">
        <f t="shared" si="538"/>
        <v>0</v>
      </c>
      <c r="JF153" s="47">
        <f t="shared" si="539"/>
        <v>0</v>
      </c>
      <c r="JG153" s="47">
        <f t="shared" si="540"/>
        <v>0</v>
      </c>
      <c r="JH153" s="47">
        <f t="shared" si="541"/>
        <v>0</v>
      </c>
      <c r="JI153" s="47">
        <f t="shared" si="542"/>
        <v>0</v>
      </c>
      <c r="JJ153" s="47">
        <f t="shared" si="543"/>
        <v>0</v>
      </c>
      <c r="JK153" s="47">
        <f t="shared" si="544"/>
        <v>0</v>
      </c>
      <c r="JL153" s="47">
        <f t="shared" si="545"/>
        <v>0</v>
      </c>
      <c r="JM153" s="47">
        <f t="shared" si="546"/>
        <v>0</v>
      </c>
      <c r="JN153" s="47">
        <f t="shared" si="547"/>
        <v>0</v>
      </c>
      <c r="JO153" s="47">
        <f t="shared" si="548"/>
        <v>0</v>
      </c>
      <c r="JP153" s="47">
        <f t="shared" si="549"/>
        <v>0</v>
      </c>
      <c r="JQ153" s="47">
        <f t="shared" si="550"/>
        <v>0</v>
      </c>
      <c r="JR153" s="47">
        <f t="shared" si="551"/>
        <v>0</v>
      </c>
      <c r="JS153" s="48">
        <f t="shared" si="552"/>
        <v>0</v>
      </c>
      <c r="JT153" s="46">
        <f t="shared" si="553"/>
        <v>0</v>
      </c>
      <c r="JU153" s="48">
        <f t="shared" si="554"/>
        <v>0</v>
      </c>
    </row>
    <row r="154" spans="1:281" x14ac:dyDescent="0.25">
      <c r="A154" s="152"/>
      <c r="B154" s="386"/>
      <c r="C154" s="377"/>
      <c r="D154" s="378"/>
      <c r="E154" s="378"/>
      <c r="F154" s="378"/>
      <c r="G154" s="379"/>
      <c r="H154" s="397"/>
      <c r="I154" s="397"/>
      <c r="J154" s="97"/>
      <c r="K154" s="122">
        <f t="shared" si="284"/>
        <v>0</v>
      </c>
      <c r="L154" s="313">
        <f t="shared" si="285"/>
        <v>0</v>
      </c>
      <c r="M154" s="46">
        <f t="shared" si="286"/>
        <v>0</v>
      </c>
      <c r="N154" s="90">
        <f t="shared" si="347"/>
        <v>0</v>
      </c>
      <c r="O154" s="90">
        <f t="shared" si="348"/>
        <v>0</v>
      </c>
      <c r="P154" s="90">
        <f t="shared" si="349"/>
        <v>0</v>
      </c>
      <c r="Q154" s="90">
        <f t="shared" si="350"/>
        <v>0</v>
      </c>
      <c r="R154" s="408">
        <f t="shared" si="287"/>
        <v>1</v>
      </c>
      <c r="S154" s="46">
        <f t="shared" si="288"/>
        <v>0</v>
      </c>
      <c r="T154" s="47">
        <f t="shared" si="289"/>
        <v>0</v>
      </c>
      <c r="U154" s="47">
        <f t="shared" si="290"/>
        <v>0</v>
      </c>
      <c r="V154" s="47">
        <f t="shared" si="291"/>
        <v>0</v>
      </c>
      <c r="W154" s="47">
        <f t="shared" si="292"/>
        <v>0</v>
      </c>
      <c r="X154" s="47">
        <f t="shared" si="293"/>
        <v>0</v>
      </c>
      <c r="Y154" s="47">
        <f t="shared" si="294"/>
        <v>0</v>
      </c>
      <c r="Z154" s="47">
        <f t="shared" si="295"/>
        <v>0</v>
      </c>
      <c r="AA154" s="47">
        <f t="shared" si="296"/>
        <v>0</v>
      </c>
      <c r="AB154" s="47">
        <f t="shared" si="297"/>
        <v>0</v>
      </c>
      <c r="AC154" s="47">
        <f t="shared" si="298"/>
        <v>0</v>
      </c>
      <c r="AD154" s="47">
        <f t="shared" si="299"/>
        <v>0</v>
      </c>
      <c r="AE154" s="47">
        <f t="shared" si="300"/>
        <v>0</v>
      </c>
      <c r="AF154" s="47">
        <f t="shared" si="301"/>
        <v>0</v>
      </c>
      <c r="AG154" s="47">
        <f t="shared" si="302"/>
        <v>0</v>
      </c>
      <c r="AH154" s="47">
        <f t="shared" si="303"/>
        <v>0</v>
      </c>
      <c r="AI154" s="47">
        <f t="shared" si="304"/>
        <v>0</v>
      </c>
      <c r="AJ154" s="47">
        <f t="shared" si="305"/>
        <v>0</v>
      </c>
      <c r="AK154" s="47">
        <f t="shared" si="306"/>
        <v>0</v>
      </c>
      <c r="AL154" s="48">
        <f t="shared" si="307"/>
        <v>0</v>
      </c>
      <c r="AM154" s="47">
        <f t="shared" si="351"/>
        <v>0</v>
      </c>
      <c r="AN154" s="47">
        <f t="shared" si="352"/>
        <v>0</v>
      </c>
      <c r="AO154" s="46">
        <f t="shared" si="308"/>
        <v>0</v>
      </c>
      <c r="AP154" s="47">
        <f t="shared" si="309"/>
        <v>0</v>
      </c>
      <c r="AQ154" s="47">
        <f t="shared" si="310"/>
        <v>0</v>
      </c>
      <c r="AR154" s="47">
        <f t="shared" si="311"/>
        <v>0</v>
      </c>
      <c r="AS154" s="47">
        <f t="shared" si="312"/>
        <v>0</v>
      </c>
      <c r="AT154" s="47">
        <f t="shared" si="313"/>
        <v>0</v>
      </c>
      <c r="AU154" s="47">
        <f t="shared" si="314"/>
        <v>0</v>
      </c>
      <c r="AV154" s="47">
        <f t="shared" si="315"/>
        <v>0</v>
      </c>
      <c r="AW154" s="47">
        <f t="shared" si="316"/>
        <v>0</v>
      </c>
      <c r="AX154" s="47">
        <f t="shared" si="317"/>
        <v>0</v>
      </c>
      <c r="AY154" s="47">
        <f t="shared" si="318"/>
        <v>0</v>
      </c>
      <c r="AZ154" s="47">
        <f t="shared" si="319"/>
        <v>0</v>
      </c>
      <c r="BA154" s="47">
        <f t="shared" si="320"/>
        <v>0</v>
      </c>
      <c r="BB154" s="47">
        <f t="shared" si="321"/>
        <v>0</v>
      </c>
      <c r="BC154" s="47">
        <f t="shared" si="322"/>
        <v>0</v>
      </c>
      <c r="BD154" s="47">
        <f t="shared" si="323"/>
        <v>0</v>
      </c>
      <c r="BE154" s="47">
        <f t="shared" si="324"/>
        <v>0</v>
      </c>
      <c r="BF154" s="47">
        <f t="shared" si="325"/>
        <v>0</v>
      </c>
      <c r="BG154" s="48">
        <f t="shared" si="326"/>
        <v>0</v>
      </c>
      <c r="BH154" s="47">
        <f t="shared" si="353"/>
        <v>0</v>
      </c>
      <c r="BI154" s="47">
        <f t="shared" si="354"/>
        <v>0</v>
      </c>
      <c r="BJ154" s="46">
        <f t="shared" si="327"/>
        <v>0</v>
      </c>
      <c r="BK154" s="47">
        <f t="shared" si="328"/>
        <v>0</v>
      </c>
      <c r="BL154" s="47">
        <f t="shared" si="329"/>
        <v>0</v>
      </c>
      <c r="BM154" s="47">
        <f t="shared" si="330"/>
        <v>0</v>
      </c>
      <c r="BN154" s="47">
        <f t="shared" si="331"/>
        <v>0</v>
      </c>
      <c r="BO154" s="47">
        <f t="shared" si="332"/>
        <v>0</v>
      </c>
      <c r="BP154" s="47">
        <f t="shared" si="333"/>
        <v>0</v>
      </c>
      <c r="BQ154" s="47">
        <f t="shared" si="334"/>
        <v>0</v>
      </c>
      <c r="BR154" s="47">
        <f t="shared" si="335"/>
        <v>0</v>
      </c>
      <c r="BS154" s="47">
        <f t="shared" si="336"/>
        <v>0</v>
      </c>
      <c r="BT154" s="47">
        <f t="shared" si="337"/>
        <v>0</v>
      </c>
      <c r="BU154" s="47">
        <f t="shared" si="338"/>
        <v>0</v>
      </c>
      <c r="BV154" s="47">
        <f t="shared" si="339"/>
        <v>0</v>
      </c>
      <c r="BW154" s="47">
        <f t="shared" si="340"/>
        <v>0</v>
      </c>
      <c r="BX154" s="47">
        <f t="shared" si="341"/>
        <v>0</v>
      </c>
      <c r="BY154" s="47">
        <f t="shared" si="342"/>
        <v>0</v>
      </c>
      <c r="BZ154" s="47">
        <f t="shared" si="343"/>
        <v>0</v>
      </c>
      <c r="CA154" s="47">
        <f t="shared" si="344"/>
        <v>0</v>
      </c>
      <c r="CB154" s="47">
        <f t="shared" si="345"/>
        <v>0</v>
      </c>
      <c r="CC154" s="48">
        <f t="shared" si="346"/>
        <v>0</v>
      </c>
      <c r="CD154" s="47">
        <f t="shared" si="355"/>
        <v>0</v>
      </c>
      <c r="CE154" s="47">
        <f t="shared" si="356"/>
        <v>0</v>
      </c>
      <c r="CF154" s="46">
        <f t="shared" si="357"/>
        <v>0</v>
      </c>
      <c r="CG154" s="47">
        <f t="shared" si="358"/>
        <v>0</v>
      </c>
      <c r="CH154" s="47">
        <f t="shared" si="359"/>
        <v>0</v>
      </c>
      <c r="CI154" s="47">
        <f t="shared" si="360"/>
        <v>0</v>
      </c>
      <c r="CJ154" s="47">
        <f t="shared" si="361"/>
        <v>0</v>
      </c>
      <c r="CK154" s="47">
        <f t="shared" si="362"/>
        <v>0</v>
      </c>
      <c r="CL154" s="47">
        <f t="shared" si="363"/>
        <v>0</v>
      </c>
      <c r="CM154" s="47">
        <f t="shared" si="364"/>
        <v>0</v>
      </c>
      <c r="CN154" s="47">
        <f t="shared" si="365"/>
        <v>0</v>
      </c>
      <c r="CO154" s="47">
        <f t="shared" si="366"/>
        <v>0</v>
      </c>
      <c r="CP154" s="47">
        <f t="shared" si="367"/>
        <v>0</v>
      </c>
      <c r="CQ154" s="47">
        <f t="shared" si="368"/>
        <v>0</v>
      </c>
      <c r="CR154" s="47">
        <f t="shared" si="369"/>
        <v>0</v>
      </c>
      <c r="CS154" s="47">
        <f t="shared" si="370"/>
        <v>0</v>
      </c>
      <c r="CT154" s="47">
        <f t="shared" si="371"/>
        <v>0</v>
      </c>
      <c r="CU154" s="47">
        <f t="shared" si="372"/>
        <v>0</v>
      </c>
      <c r="CV154" s="47">
        <f t="shared" si="373"/>
        <v>0</v>
      </c>
      <c r="CW154" s="47">
        <f t="shared" si="374"/>
        <v>0</v>
      </c>
      <c r="CX154" s="47">
        <f t="shared" si="375"/>
        <v>0</v>
      </c>
      <c r="CY154" s="48">
        <f t="shared" si="376"/>
        <v>0</v>
      </c>
      <c r="CZ154" s="47">
        <f t="shared" si="377"/>
        <v>0</v>
      </c>
      <c r="DA154" s="47">
        <f t="shared" si="378"/>
        <v>0</v>
      </c>
      <c r="DB154" s="46">
        <f t="shared" si="379"/>
        <v>0</v>
      </c>
      <c r="DC154" s="47">
        <f t="shared" si="380"/>
        <v>0</v>
      </c>
      <c r="DD154" s="47">
        <f t="shared" si="381"/>
        <v>0</v>
      </c>
      <c r="DE154" s="47">
        <f t="shared" si="382"/>
        <v>0</v>
      </c>
      <c r="DF154" s="47">
        <f t="shared" si="383"/>
        <v>0</v>
      </c>
      <c r="DG154" s="47">
        <f t="shared" si="384"/>
        <v>0</v>
      </c>
      <c r="DH154" s="47">
        <f t="shared" si="385"/>
        <v>0</v>
      </c>
      <c r="DI154" s="47">
        <f t="shared" si="386"/>
        <v>0</v>
      </c>
      <c r="DJ154" s="47">
        <f t="shared" si="387"/>
        <v>0</v>
      </c>
      <c r="DK154" s="47">
        <f t="shared" si="388"/>
        <v>0</v>
      </c>
      <c r="DL154" s="47">
        <f t="shared" si="389"/>
        <v>0</v>
      </c>
      <c r="DM154" s="47">
        <f t="shared" si="390"/>
        <v>0</v>
      </c>
      <c r="DN154" s="47">
        <f t="shared" si="391"/>
        <v>0</v>
      </c>
      <c r="DO154" s="47">
        <f t="shared" si="392"/>
        <v>0</v>
      </c>
      <c r="DP154" s="47">
        <f t="shared" si="393"/>
        <v>0</v>
      </c>
      <c r="DQ154" s="47">
        <f t="shared" si="394"/>
        <v>0</v>
      </c>
      <c r="DR154" s="47">
        <f t="shared" si="395"/>
        <v>0</v>
      </c>
      <c r="DS154" s="47">
        <f t="shared" si="396"/>
        <v>0</v>
      </c>
      <c r="DT154" s="47">
        <f t="shared" si="397"/>
        <v>0</v>
      </c>
      <c r="DU154" s="48">
        <f t="shared" si="398"/>
        <v>0</v>
      </c>
      <c r="DV154" s="47">
        <f t="shared" si="399"/>
        <v>0</v>
      </c>
      <c r="DW154" s="47">
        <f t="shared" si="400"/>
        <v>0</v>
      </c>
      <c r="DX154" s="46">
        <f t="shared" si="401"/>
        <v>0</v>
      </c>
      <c r="DY154" s="47">
        <f t="shared" si="402"/>
        <v>0</v>
      </c>
      <c r="DZ154" s="47">
        <f t="shared" si="403"/>
        <v>0</v>
      </c>
      <c r="EA154" s="47">
        <f t="shared" si="404"/>
        <v>0</v>
      </c>
      <c r="EB154" s="47">
        <f t="shared" si="405"/>
        <v>0</v>
      </c>
      <c r="EC154" s="47">
        <f t="shared" si="406"/>
        <v>0</v>
      </c>
      <c r="ED154" s="47">
        <f t="shared" si="407"/>
        <v>0</v>
      </c>
      <c r="EE154" s="47">
        <f t="shared" si="408"/>
        <v>0</v>
      </c>
      <c r="EF154" s="47">
        <f t="shared" si="409"/>
        <v>0</v>
      </c>
      <c r="EG154" s="47">
        <f t="shared" si="410"/>
        <v>0</v>
      </c>
      <c r="EH154" s="47">
        <f t="shared" si="411"/>
        <v>0</v>
      </c>
      <c r="EI154" s="47">
        <f t="shared" si="412"/>
        <v>0</v>
      </c>
      <c r="EJ154" s="47">
        <f t="shared" si="413"/>
        <v>0</v>
      </c>
      <c r="EK154" s="47">
        <f t="shared" si="414"/>
        <v>0</v>
      </c>
      <c r="EL154" s="47">
        <f t="shared" si="415"/>
        <v>0</v>
      </c>
      <c r="EM154" s="47">
        <f t="shared" si="416"/>
        <v>0</v>
      </c>
      <c r="EN154" s="47">
        <f t="shared" si="417"/>
        <v>0</v>
      </c>
      <c r="EO154" s="47">
        <f t="shared" si="418"/>
        <v>0</v>
      </c>
      <c r="EP154" s="47">
        <f t="shared" si="419"/>
        <v>0</v>
      </c>
      <c r="EQ154" s="48">
        <f t="shared" si="420"/>
        <v>0</v>
      </c>
      <c r="ER154" s="47">
        <f t="shared" si="421"/>
        <v>0</v>
      </c>
      <c r="ES154" s="47">
        <f t="shared" si="422"/>
        <v>0</v>
      </c>
      <c r="ET154" s="46">
        <f t="shared" si="423"/>
        <v>0</v>
      </c>
      <c r="EU154" s="47">
        <f t="shared" si="424"/>
        <v>0</v>
      </c>
      <c r="EV154" s="47">
        <f t="shared" si="425"/>
        <v>0</v>
      </c>
      <c r="EW154" s="47">
        <f t="shared" si="426"/>
        <v>0</v>
      </c>
      <c r="EX154" s="47">
        <f t="shared" si="427"/>
        <v>0</v>
      </c>
      <c r="EY154" s="47">
        <f t="shared" si="428"/>
        <v>0</v>
      </c>
      <c r="EZ154" s="47">
        <f t="shared" si="429"/>
        <v>0</v>
      </c>
      <c r="FA154" s="47">
        <f t="shared" si="430"/>
        <v>0</v>
      </c>
      <c r="FB154" s="47">
        <f t="shared" si="431"/>
        <v>0</v>
      </c>
      <c r="FC154" s="47">
        <f t="shared" si="432"/>
        <v>0</v>
      </c>
      <c r="FD154" s="47">
        <f t="shared" si="433"/>
        <v>0</v>
      </c>
      <c r="FE154" s="47">
        <f t="shared" si="434"/>
        <v>0</v>
      </c>
      <c r="FF154" s="47">
        <f t="shared" si="435"/>
        <v>0</v>
      </c>
      <c r="FG154" s="47">
        <f t="shared" si="436"/>
        <v>0</v>
      </c>
      <c r="FH154" s="47">
        <f t="shared" si="437"/>
        <v>0</v>
      </c>
      <c r="FI154" s="47">
        <f t="shared" si="438"/>
        <v>0</v>
      </c>
      <c r="FJ154" s="47">
        <f t="shared" si="439"/>
        <v>0</v>
      </c>
      <c r="FK154" s="47">
        <f t="shared" si="440"/>
        <v>0</v>
      </c>
      <c r="FL154" s="47">
        <f t="shared" si="441"/>
        <v>0</v>
      </c>
      <c r="FM154" s="48">
        <f t="shared" si="442"/>
        <v>0</v>
      </c>
      <c r="FN154" s="47">
        <f t="shared" si="443"/>
        <v>0</v>
      </c>
      <c r="FO154" s="47">
        <f t="shared" si="444"/>
        <v>0</v>
      </c>
      <c r="FP154" s="46">
        <f t="shared" si="445"/>
        <v>0</v>
      </c>
      <c r="FQ154" s="47">
        <f t="shared" si="446"/>
        <v>0</v>
      </c>
      <c r="FR154" s="47">
        <f t="shared" si="447"/>
        <v>0</v>
      </c>
      <c r="FS154" s="47">
        <f t="shared" si="448"/>
        <v>0</v>
      </c>
      <c r="FT154" s="47">
        <f t="shared" si="449"/>
        <v>0</v>
      </c>
      <c r="FU154" s="47">
        <f t="shared" si="450"/>
        <v>0</v>
      </c>
      <c r="FV154" s="47">
        <f t="shared" si="451"/>
        <v>0</v>
      </c>
      <c r="FW154" s="47">
        <f t="shared" si="452"/>
        <v>0</v>
      </c>
      <c r="FX154" s="47">
        <f t="shared" si="453"/>
        <v>0</v>
      </c>
      <c r="FY154" s="47">
        <f t="shared" si="454"/>
        <v>0</v>
      </c>
      <c r="FZ154" s="47">
        <f t="shared" si="455"/>
        <v>0</v>
      </c>
      <c r="GA154" s="47">
        <f t="shared" si="456"/>
        <v>0</v>
      </c>
      <c r="GB154" s="47">
        <f t="shared" si="457"/>
        <v>0</v>
      </c>
      <c r="GC154" s="47">
        <f t="shared" si="458"/>
        <v>0</v>
      </c>
      <c r="GD154" s="47">
        <f t="shared" si="459"/>
        <v>0</v>
      </c>
      <c r="GE154" s="47">
        <f t="shared" si="460"/>
        <v>0</v>
      </c>
      <c r="GF154" s="47">
        <f t="shared" si="461"/>
        <v>0</v>
      </c>
      <c r="GG154" s="47">
        <f t="shared" si="462"/>
        <v>0</v>
      </c>
      <c r="GH154" s="47">
        <f t="shared" si="463"/>
        <v>0</v>
      </c>
      <c r="GI154" s="48">
        <f t="shared" si="464"/>
        <v>0</v>
      </c>
      <c r="GJ154" s="47">
        <f t="shared" si="465"/>
        <v>0</v>
      </c>
      <c r="GK154" s="47">
        <f t="shared" si="466"/>
        <v>0</v>
      </c>
      <c r="GL154" s="46">
        <f t="shared" si="467"/>
        <v>0</v>
      </c>
      <c r="GM154" s="47">
        <f t="shared" si="468"/>
        <v>0</v>
      </c>
      <c r="GN154" s="47">
        <f t="shared" si="469"/>
        <v>0</v>
      </c>
      <c r="GO154" s="47">
        <f t="shared" si="470"/>
        <v>0</v>
      </c>
      <c r="GP154" s="47">
        <f t="shared" si="471"/>
        <v>0</v>
      </c>
      <c r="GQ154" s="47">
        <f t="shared" si="472"/>
        <v>0</v>
      </c>
      <c r="GR154" s="47">
        <f t="shared" si="473"/>
        <v>0</v>
      </c>
      <c r="GS154" s="47">
        <f t="shared" si="474"/>
        <v>0</v>
      </c>
      <c r="GT154" s="47">
        <f t="shared" si="475"/>
        <v>0</v>
      </c>
      <c r="GU154" s="47">
        <f t="shared" si="476"/>
        <v>0</v>
      </c>
      <c r="GV154" s="47">
        <f t="shared" si="477"/>
        <v>0</v>
      </c>
      <c r="GW154" s="47">
        <f t="shared" si="478"/>
        <v>0</v>
      </c>
      <c r="GX154" s="47">
        <f t="shared" si="479"/>
        <v>0</v>
      </c>
      <c r="GY154" s="47">
        <f t="shared" si="480"/>
        <v>0</v>
      </c>
      <c r="GZ154" s="47">
        <f t="shared" si="481"/>
        <v>0</v>
      </c>
      <c r="HA154" s="47">
        <f t="shared" si="482"/>
        <v>0</v>
      </c>
      <c r="HB154" s="47">
        <f t="shared" si="483"/>
        <v>0</v>
      </c>
      <c r="HC154" s="47">
        <f t="shared" si="484"/>
        <v>0</v>
      </c>
      <c r="HD154" s="47">
        <f t="shared" si="485"/>
        <v>0</v>
      </c>
      <c r="HE154" s="48">
        <f t="shared" si="486"/>
        <v>0</v>
      </c>
      <c r="HF154" s="47">
        <f t="shared" si="487"/>
        <v>0</v>
      </c>
      <c r="HG154" s="47">
        <f t="shared" si="488"/>
        <v>0</v>
      </c>
      <c r="HH154" s="46">
        <f t="shared" si="489"/>
        <v>0</v>
      </c>
      <c r="HI154" s="47">
        <f t="shared" si="490"/>
        <v>0</v>
      </c>
      <c r="HJ154" s="47">
        <f t="shared" si="491"/>
        <v>0</v>
      </c>
      <c r="HK154" s="47">
        <f t="shared" si="492"/>
        <v>0</v>
      </c>
      <c r="HL154" s="47">
        <f t="shared" si="493"/>
        <v>0</v>
      </c>
      <c r="HM154" s="47">
        <f t="shared" si="494"/>
        <v>0</v>
      </c>
      <c r="HN154" s="47">
        <f t="shared" si="495"/>
        <v>0</v>
      </c>
      <c r="HO154" s="47">
        <f t="shared" si="496"/>
        <v>0</v>
      </c>
      <c r="HP154" s="47">
        <f t="shared" si="497"/>
        <v>0</v>
      </c>
      <c r="HQ154" s="47">
        <f t="shared" si="498"/>
        <v>0</v>
      </c>
      <c r="HR154" s="47">
        <f t="shared" si="499"/>
        <v>0</v>
      </c>
      <c r="HS154" s="47">
        <f t="shared" si="500"/>
        <v>0</v>
      </c>
      <c r="HT154" s="47">
        <f t="shared" si="501"/>
        <v>0</v>
      </c>
      <c r="HU154" s="47">
        <f t="shared" si="502"/>
        <v>0</v>
      </c>
      <c r="HV154" s="47">
        <f t="shared" si="503"/>
        <v>0</v>
      </c>
      <c r="HW154" s="47">
        <f t="shared" si="504"/>
        <v>0</v>
      </c>
      <c r="HX154" s="47">
        <f t="shared" si="505"/>
        <v>0</v>
      </c>
      <c r="HY154" s="47">
        <f t="shared" si="506"/>
        <v>0</v>
      </c>
      <c r="HZ154" s="47">
        <f t="shared" si="507"/>
        <v>0</v>
      </c>
      <c r="IA154" s="48">
        <f t="shared" si="508"/>
        <v>0</v>
      </c>
      <c r="IB154" s="47">
        <f t="shared" si="509"/>
        <v>0</v>
      </c>
      <c r="IC154" s="47">
        <f t="shared" si="510"/>
        <v>0</v>
      </c>
      <c r="ID154" s="46">
        <f t="shared" si="511"/>
        <v>0</v>
      </c>
      <c r="IE154" s="47">
        <f t="shared" si="512"/>
        <v>0</v>
      </c>
      <c r="IF154" s="47">
        <f t="shared" si="513"/>
        <v>0</v>
      </c>
      <c r="IG154" s="47">
        <f t="shared" si="514"/>
        <v>0</v>
      </c>
      <c r="IH154" s="47">
        <f t="shared" si="515"/>
        <v>0</v>
      </c>
      <c r="II154" s="47">
        <f t="shared" si="516"/>
        <v>0</v>
      </c>
      <c r="IJ154" s="47">
        <f t="shared" si="517"/>
        <v>0</v>
      </c>
      <c r="IK154" s="47">
        <f t="shared" si="518"/>
        <v>0</v>
      </c>
      <c r="IL154" s="47">
        <f t="shared" si="519"/>
        <v>0</v>
      </c>
      <c r="IM154" s="47">
        <f t="shared" si="520"/>
        <v>0</v>
      </c>
      <c r="IN154" s="47">
        <f t="shared" si="521"/>
        <v>0</v>
      </c>
      <c r="IO154" s="47">
        <f t="shared" si="522"/>
        <v>0</v>
      </c>
      <c r="IP154" s="47">
        <f t="shared" si="523"/>
        <v>0</v>
      </c>
      <c r="IQ154" s="47">
        <f t="shared" si="524"/>
        <v>0</v>
      </c>
      <c r="IR154" s="47">
        <f t="shared" si="525"/>
        <v>0</v>
      </c>
      <c r="IS154" s="47">
        <f t="shared" si="526"/>
        <v>0</v>
      </c>
      <c r="IT154" s="47">
        <f t="shared" si="527"/>
        <v>0</v>
      </c>
      <c r="IU154" s="47">
        <f t="shared" si="528"/>
        <v>0</v>
      </c>
      <c r="IV154" s="47">
        <f t="shared" si="529"/>
        <v>0</v>
      </c>
      <c r="IW154" s="48">
        <f t="shared" si="530"/>
        <v>0</v>
      </c>
      <c r="IX154" s="47">
        <f t="shared" si="531"/>
        <v>0</v>
      </c>
      <c r="IY154" s="47">
        <f t="shared" si="532"/>
        <v>0</v>
      </c>
      <c r="IZ154" s="46">
        <f t="shared" si="533"/>
        <v>0</v>
      </c>
      <c r="JA154" s="47">
        <f t="shared" si="534"/>
        <v>0</v>
      </c>
      <c r="JB154" s="47">
        <f t="shared" si="535"/>
        <v>0</v>
      </c>
      <c r="JC154" s="47">
        <f t="shared" si="536"/>
        <v>0</v>
      </c>
      <c r="JD154" s="47">
        <f t="shared" si="537"/>
        <v>0</v>
      </c>
      <c r="JE154" s="47">
        <f t="shared" si="538"/>
        <v>0</v>
      </c>
      <c r="JF154" s="47">
        <f t="shared" si="539"/>
        <v>0</v>
      </c>
      <c r="JG154" s="47">
        <f t="shared" si="540"/>
        <v>0</v>
      </c>
      <c r="JH154" s="47">
        <f t="shared" si="541"/>
        <v>0</v>
      </c>
      <c r="JI154" s="47">
        <f t="shared" si="542"/>
        <v>0</v>
      </c>
      <c r="JJ154" s="47">
        <f t="shared" si="543"/>
        <v>0</v>
      </c>
      <c r="JK154" s="47">
        <f t="shared" si="544"/>
        <v>0</v>
      </c>
      <c r="JL154" s="47">
        <f t="shared" si="545"/>
        <v>0</v>
      </c>
      <c r="JM154" s="47">
        <f t="shared" si="546"/>
        <v>0</v>
      </c>
      <c r="JN154" s="47">
        <f t="shared" si="547"/>
        <v>0</v>
      </c>
      <c r="JO154" s="47">
        <f t="shared" si="548"/>
        <v>0</v>
      </c>
      <c r="JP154" s="47">
        <f t="shared" si="549"/>
        <v>0</v>
      </c>
      <c r="JQ154" s="47">
        <f t="shared" si="550"/>
        <v>0</v>
      </c>
      <c r="JR154" s="47">
        <f t="shared" si="551"/>
        <v>0</v>
      </c>
      <c r="JS154" s="48">
        <f t="shared" si="552"/>
        <v>0</v>
      </c>
      <c r="JT154" s="46">
        <f t="shared" si="553"/>
        <v>0</v>
      </c>
      <c r="JU154" s="48">
        <f t="shared" si="554"/>
        <v>0</v>
      </c>
    </row>
    <row r="155" spans="1:281" x14ac:dyDescent="0.25">
      <c r="A155" s="152"/>
      <c r="B155" s="386"/>
      <c r="C155" s="377"/>
      <c r="D155" s="378"/>
      <c r="E155" s="378"/>
      <c r="F155" s="378"/>
      <c r="G155" s="379"/>
      <c r="H155" s="397"/>
      <c r="I155" s="397"/>
      <c r="J155" s="97"/>
      <c r="K155" s="122">
        <f t="shared" si="284"/>
        <v>0</v>
      </c>
      <c r="L155" s="313">
        <f t="shared" si="285"/>
        <v>0</v>
      </c>
      <c r="M155" s="46">
        <f t="shared" si="286"/>
        <v>0</v>
      </c>
      <c r="N155" s="90">
        <f t="shared" si="347"/>
        <v>0</v>
      </c>
      <c r="O155" s="90">
        <f t="shared" si="348"/>
        <v>0</v>
      </c>
      <c r="P155" s="90">
        <f t="shared" si="349"/>
        <v>0</v>
      </c>
      <c r="Q155" s="90">
        <f t="shared" si="350"/>
        <v>0</v>
      </c>
      <c r="R155" s="408">
        <f t="shared" si="287"/>
        <v>1</v>
      </c>
      <c r="S155" s="46">
        <f t="shared" si="288"/>
        <v>0</v>
      </c>
      <c r="T155" s="47">
        <f t="shared" si="289"/>
        <v>0</v>
      </c>
      <c r="U155" s="47">
        <f t="shared" si="290"/>
        <v>0</v>
      </c>
      <c r="V155" s="47">
        <f t="shared" si="291"/>
        <v>0</v>
      </c>
      <c r="W155" s="47">
        <f t="shared" si="292"/>
        <v>0</v>
      </c>
      <c r="X155" s="47">
        <f t="shared" si="293"/>
        <v>0</v>
      </c>
      <c r="Y155" s="47">
        <f t="shared" si="294"/>
        <v>0</v>
      </c>
      <c r="Z155" s="47">
        <f t="shared" si="295"/>
        <v>0</v>
      </c>
      <c r="AA155" s="47">
        <f t="shared" si="296"/>
        <v>0</v>
      </c>
      <c r="AB155" s="47">
        <f t="shared" si="297"/>
        <v>0</v>
      </c>
      <c r="AC155" s="47">
        <f t="shared" si="298"/>
        <v>0</v>
      </c>
      <c r="AD155" s="47">
        <f t="shared" si="299"/>
        <v>0</v>
      </c>
      <c r="AE155" s="47">
        <f t="shared" si="300"/>
        <v>0</v>
      </c>
      <c r="AF155" s="47">
        <f t="shared" si="301"/>
        <v>0</v>
      </c>
      <c r="AG155" s="47">
        <f t="shared" si="302"/>
        <v>0</v>
      </c>
      <c r="AH155" s="47">
        <f t="shared" si="303"/>
        <v>0</v>
      </c>
      <c r="AI155" s="47">
        <f t="shared" si="304"/>
        <v>0</v>
      </c>
      <c r="AJ155" s="47">
        <f t="shared" si="305"/>
        <v>0</v>
      </c>
      <c r="AK155" s="47">
        <f t="shared" si="306"/>
        <v>0</v>
      </c>
      <c r="AL155" s="48">
        <f t="shared" si="307"/>
        <v>0</v>
      </c>
      <c r="AM155" s="47">
        <f t="shared" si="351"/>
        <v>0</v>
      </c>
      <c r="AN155" s="47">
        <f t="shared" si="352"/>
        <v>0</v>
      </c>
      <c r="AO155" s="46">
        <f t="shared" si="308"/>
        <v>0</v>
      </c>
      <c r="AP155" s="47">
        <f t="shared" si="309"/>
        <v>0</v>
      </c>
      <c r="AQ155" s="47">
        <f t="shared" si="310"/>
        <v>0</v>
      </c>
      <c r="AR155" s="47">
        <f t="shared" si="311"/>
        <v>0</v>
      </c>
      <c r="AS155" s="47">
        <f t="shared" si="312"/>
        <v>0</v>
      </c>
      <c r="AT155" s="47">
        <f t="shared" si="313"/>
        <v>0</v>
      </c>
      <c r="AU155" s="47">
        <f t="shared" si="314"/>
        <v>0</v>
      </c>
      <c r="AV155" s="47">
        <f t="shared" si="315"/>
        <v>0</v>
      </c>
      <c r="AW155" s="47">
        <f t="shared" si="316"/>
        <v>0</v>
      </c>
      <c r="AX155" s="47">
        <f t="shared" si="317"/>
        <v>0</v>
      </c>
      <c r="AY155" s="47">
        <f t="shared" si="318"/>
        <v>0</v>
      </c>
      <c r="AZ155" s="47">
        <f t="shared" si="319"/>
        <v>0</v>
      </c>
      <c r="BA155" s="47">
        <f t="shared" si="320"/>
        <v>0</v>
      </c>
      <c r="BB155" s="47">
        <f t="shared" si="321"/>
        <v>0</v>
      </c>
      <c r="BC155" s="47">
        <f t="shared" si="322"/>
        <v>0</v>
      </c>
      <c r="BD155" s="47">
        <f t="shared" si="323"/>
        <v>0</v>
      </c>
      <c r="BE155" s="47">
        <f t="shared" si="324"/>
        <v>0</v>
      </c>
      <c r="BF155" s="47">
        <f t="shared" si="325"/>
        <v>0</v>
      </c>
      <c r="BG155" s="48">
        <f t="shared" si="326"/>
        <v>0</v>
      </c>
      <c r="BH155" s="47">
        <f t="shared" si="353"/>
        <v>0</v>
      </c>
      <c r="BI155" s="47">
        <f t="shared" si="354"/>
        <v>0</v>
      </c>
      <c r="BJ155" s="46">
        <f t="shared" si="327"/>
        <v>0</v>
      </c>
      <c r="BK155" s="47">
        <f t="shared" si="328"/>
        <v>0</v>
      </c>
      <c r="BL155" s="47">
        <f t="shared" si="329"/>
        <v>0</v>
      </c>
      <c r="BM155" s="47">
        <f t="shared" si="330"/>
        <v>0</v>
      </c>
      <c r="BN155" s="47">
        <f t="shared" si="331"/>
        <v>0</v>
      </c>
      <c r="BO155" s="47">
        <f t="shared" si="332"/>
        <v>0</v>
      </c>
      <c r="BP155" s="47">
        <f t="shared" si="333"/>
        <v>0</v>
      </c>
      <c r="BQ155" s="47">
        <f t="shared" si="334"/>
        <v>0</v>
      </c>
      <c r="BR155" s="47">
        <f t="shared" si="335"/>
        <v>0</v>
      </c>
      <c r="BS155" s="47">
        <f t="shared" si="336"/>
        <v>0</v>
      </c>
      <c r="BT155" s="47">
        <f t="shared" si="337"/>
        <v>0</v>
      </c>
      <c r="BU155" s="47">
        <f t="shared" si="338"/>
        <v>0</v>
      </c>
      <c r="BV155" s="47">
        <f t="shared" si="339"/>
        <v>0</v>
      </c>
      <c r="BW155" s="47">
        <f t="shared" si="340"/>
        <v>0</v>
      </c>
      <c r="BX155" s="47">
        <f t="shared" si="341"/>
        <v>0</v>
      </c>
      <c r="BY155" s="47">
        <f t="shared" si="342"/>
        <v>0</v>
      </c>
      <c r="BZ155" s="47">
        <f t="shared" si="343"/>
        <v>0</v>
      </c>
      <c r="CA155" s="47">
        <f t="shared" si="344"/>
        <v>0</v>
      </c>
      <c r="CB155" s="47">
        <f t="shared" si="345"/>
        <v>0</v>
      </c>
      <c r="CC155" s="48">
        <f t="shared" si="346"/>
        <v>0</v>
      </c>
      <c r="CD155" s="47">
        <f t="shared" si="355"/>
        <v>0</v>
      </c>
      <c r="CE155" s="47">
        <f t="shared" si="356"/>
        <v>0</v>
      </c>
      <c r="CF155" s="46">
        <f t="shared" si="357"/>
        <v>0</v>
      </c>
      <c r="CG155" s="47">
        <f t="shared" si="358"/>
        <v>0</v>
      </c>
      <c r="CH155" s="47">
        <f t="shared" si="359"/>
        <v>0</v>
      </c>
      <c r="CI155" s="47">
        <f t="shared" si="360"/>
        <v>0</v>
      </c>
      <c r="CJ155" s="47">
        <f t="shared" si="361"/>
        <v>0</v>
      </c>
      <c r="CK155" s="47">
        <f t="shared" si="362"/>
        <v>0</v>
      </c>
      <c r="CL155" s="47">
        <f t="shared" si="363"/>
        <v>0</v>
      </c>
      <c r="CM155" s="47">
        <f t="shared" si="364"/>
        <v>0</v>
      </c>
      <c r="CN155" s="47">
        <f t="shared" si="365"/>
        <v>0</v>
      </c>
      <c r="CO155" s="47">
        <f t="shared" si="366"/>
        <v>0</v>
      </c>
      <c r="CP155" s="47">
        <f t="shared" si="367"/>
        <v>0</v>
      </c>
      <c r="CQ155" s="47">
        <f t="shared" si="368"/>
        <v>0</v>
      </c>
      <c r="CR155" s="47">
        <f t="shared" si="369"/>
        <v>0</v>
      </c>
      <c r="CS155" s="47">
        <f t="shared" si="370"/>
        <v>0</v>
      </c>
      <c r="CT155" s="47">
        <f t="shared" si="371"/>
        <v>0</v>
      </c>
      <c r="CU155" s="47">
        <f t="shared" si="372"/>
        <v>0</v>
      </c>
      <c r="CV155" s="47">
        <f t="shared" si="373"/>
        <v>0</v>
      </c>
      <c r="CW155" s="47">
        <f t="shared" si="374"/>
        <v>0</v>
      </c>
      <c r="CX155" s="47">
        <f t="shared" si="375"/>
        <v>0</v>
      </c>
      <c r="CY155" s="48">
        <f t="shared" si="376"/>
        <v>0</v>
      </c>
      <c r="CZ155" s="47">
        <f t="shared" si="377"/>
        <v>0</v>
      </c>
      <c r="DA155" s="47">
        <f t="shared" si="378"/>
        <v>0</v>
      </c>
      <c r="DB155" s="46">
        <f t="shared" si="379"/>
        <v>0</v>
      </c>
      <c r="DC155" s="47">
        <f t="shared" si="380"/>
        <v>0</v>
      </c>
      <c r="DD155" s="47">
        <f t="shared" si="381"/>
        <v>0</v>
      </c>
      <c r="DE155" s="47">
        <f t="shared" si="382"/>
        <v>0</v>
      </c>
      <c r="DF155" s="47">
        <f t="shared" si="383"/>
        <v>0</v>
      </c>
      <c r="DG155" s="47">
        <f t="shared" si="384"/>
        <v>0</v>
      </c>
      <c r="DH155" s="47">
        <f t="shared" si="385"/>
        <v>0</v>
      </c>
      <c r="DI155" s="47">
        <f t="shared" si="386"/>
        <v>0</v>
      </c>
      <c r="DJ155" s="47">
        <f t="shared" si="387"/>
        <v>0</v>
      </c>
      <c r="DK155" s="47">
        <f t="shared" si="388"/>
        <v>0</v>
      </c>
      <c r="DL155" s="47">
        <f t="shared" si="389"/>
        <v>0</v>
      </c>
      <c r="DM155" s="47">
        <f t="shared" si="390"/>
        <v>0</v>
      </c>
      <c r="DN155" s="47">
        <f t="shared" si="391"/>
        <v>0</v>
      </c>
      <c r="DO155" s="47">
        <f t="shared" si="392"/>
        <v>0</v>
      </c>
      <c r="DP155" s="47">
        <f t="shared" si="393"/>
        <v>0</v>
      </c>
      <c r="DQ155" s="47">
        <f t="shared" si="394"/>
        <v>0</v>
      </c>
      <c r="DR155" s="47">
        <f t="shared" si="395"/>
        <v>0</v>
      </c>
      <c r="DS155" s="47">
        <f t="shared" si="396"/>
        <v>0</v>
      </c>
      <c r="DT155" s="47">
        <f t="shared" si="397"/>
        <v>0</v>
      </c>
      <c r="DU155" s="48">
        <f t="shared" si="398"/>
        <v>0</v>
      </c>
      <c r="DV155" s="47">
        <f t="shared" si="399"/>
        <v>0</v>
      </c>
      <c r="DW155" s="47">
        <f t="shared" si="400"/>
        <v>0</v>
      </c>
      <c r="DX155" s="46">
        <f t="shared" si="401"/>
        <v>0</v>
      </c>
      <c r="DY155" s="47">
        <f t="shared" si="402"/>
        <v>0</v>
      </c>
      <c r="DZ155" s="47">
        <f t="shared" si="403"/>
        <v>0</v>
      </c>
      <c r="EA155" s="47">
        <f t="shared" si="404"/>
        <v>0</v>
      </c>
      <c r="EB155" s="47">
        <f t="shared" si="405"/>
        <v>0</v>
      </c>
      <c r="EC155" s="47">
        <f t="shared" si="406"/>
        <v>0</v>
      </c>
      <c r="ED155" s="47">
        <f t="shared" si="407"/>
        <v>0</v>
      </c>
      <c r="EE155" s="47">
        <f t="shared" si="408"/>
        <v>0</v>
      </c>
      <c r="EF155" s="47">
        <f t="shared" si="409"/>
        <v>0</v>
      </c>
      <c r="EG155" s="47">
        <f t="shared" si="410"/>
        <v>0</v>
      </c>
      <c r="EH155" s="47">
        <f t="shared" si="411"/>
        <v>0</v>
      </c>
      <c r="EI155" s="47">
        <f t="shared" si="412"/>
        <v>0</v>
      </c>
      <c r="EJ155" s="47">
        <f t="shared" si="413"/>
        <v>0</v>
      </c>
      <c r="EK155" s="47">
        <f t="shared" si="414"/>
        <v>0</v>
      </c>
      <c r="EL155" s="47">
        <f t="shared" si="415"/>
        <v>0</v>
      </c>
      <c r="EM155" s="47">
        <f t="shared" si="416"/>
        <v>0</v>
      </c>
      <c r="EN155" s="47">
        <f t="shared" si="417"/>
        <v>0</v>
      </c>
      <c r="EO155" s="47">
        <f t="shared" si="418"/>
        <v>0</v>
      </c>
      <c r="EP155" s="47">
        <f t="shared" si="419"/>
        <v>0</v>
      </c>
      <c r="EQ155" s="48">
        <f t="shared" si="420"/>
        <v>0</v>
      </c>
      <c r="ER155" s="47">
        <f t="shared" si="421"/>
        <v>0</v>
      </c>
      <c r="ES155" s="47">
        <f t="shared" si="422"/>
        <v>0</v>
      </c>
      <c r="ET155" s="46">
        <f t="shared" si="423"/>
        <v>0</v>
      </c>
      <c r="EU155" s="47">
        <f t="shared" si="424"/>
        <v>0</v>
      </c>
      <c r="EV155" s="47">
        <f t="shared" si="425"/>
        <v>0</v>
      </c>
      <c r="EW155" s="47">
        <f t="shared" si="426"/>
        <v>0</v>
      </c>
      <c r="EX155" s="47">
        <f t="shared" si="427"/>
        <v>0</v>
      </c>
      <c r="EY155" s="47">
        <f t="shared" si="428"/>
        <v>0</v>
      </c>
      <c r="EZ155" s="47">
        <f t="shared" si="429"/>
        <v>0</v>
      </c>
      <c r="FA155" s="47">
        <f t="shared" si="430"/>
        <v>0</v>
      </c>
      <c r="FB155" s="47">
        <f t="shared" si="431"/>
        <v>0</v>
      </c>
      <c r="FC155" s="47">
        <f t="shared" si="432"/>
        <v>0</v>
      </c>
      <c r="FD155" s="47">
        <f t="shared" si="433"/>
        <v>0</v>
      </c>
      <c r="FE155" s="47">
        <f t="shared" si="434"/>
        <v>0</v>
      </c>
      <c r="FF155" s="47">
        <f t="shared" si="435"/>
        <v>0</v>
      </c>
      <c r="FG155" s="47">
        <f t="shared" si="436"/>
        <v>0</v>
      </c>
      <c r="FH155" s="47">
        <f t="shared" si="437"/>
        <v>0</v>
      </c>
      <c r="FI155" s="47">
        <f t="shared" si="438"/>
        <v>0</v>
      </c>
      <c r="FJ155" s="47">
        <f t="shared" si="439"/>
        <v>0</v>
      </c>
      <c r="FK155" s="47">
        <f t="shared" si="440"/>
        <v>0</v>
      </c>
      <c r="FL155" s="47">
        <f t="shared" si="441"/>
        <v>0</v>
      </c>
      <c r="FM155" s="48">
        <f t="shared" si="442"/>
        <v>0</v>
      </c>
      <c r="FN155" s="47">
        <f t="shared" si="443"/>
        <v>0</v>
      </c>
      <c r="FO155" s="47">
        <f t="shared" si="444"/>
        <v>0</v>
      </c>
      <c r="FP155" s="46">
        <f t="shared" si="445"/>
        <v>0</v>
      </c>
      <c r="FQ155" s="47">
        <f t="shared" si="446"/>
        <v>0</v>
      </c>
      <c r="FR155" s="47">
        <f t="shared" si="447"/>
        <v>0</v>
      </c>
      <c r="FS155" s="47">
        <f t="shared" si="448"/>
        <v>0</v>
      </c>
      <c r="FT155" s="47">
        <f t="shared" si="449"/>
        <v>0</v>
      </c>
      <c r="FU155" s="47">
        <f t="shared" si="450"/>
        <v>0</v>
      </c>
      <c r="FV155" s="47">
        <f t="shared" si="451"/>
        <v>0</v>
      </c>
      <c r="FW155" s="47">
        <f t="shared" si="452"/>
        <v>0</v>
      </c>
      <c r="FX155" s="47">
        <f t="shared" si="453"/>
        <v>0</v>
      </c>
      <c r="FY155" s="47">
        <f t="shared" si="454"/>
        <v>0</v>
      </c>
      <c r="FZ155" s="47">
        <f t="shared" si="455"/>
        <v>0</v>
      </c>
      <c r="GA155" s="47">
        <f t="shared" si="456"/>
        <v>0</v>
      </c>
      <c r="GB155" s="47">
        <f t="shared" si="457"/>
        <v>0</v>
      </c>
      <c r="GC155" s="47">
        <f t="shared" si="458"/>
        <v>0</v>
      </c>
      <c r="GD155" s="47">
        <f t="shared" si="459"/>
        <v>0</v>
      </c>
      <c r="GE155" s="47">
        <f t="shared" si="460"/>
        <v>0</v>
      </c>
      <c r="GF155" s="47">
        <f t="shared" si="461"/>
        <v>0</v>
      </c>
      <c r="GG155" s="47">
        <f t="shared" si="462"/>
        <v>0</v>
      </c>
      <c r="GH155" s="47">
        <f t="shared" si="463"/>
        <v>0</v>
      </c>
      <c r="GI155" s="48">
        <f t="shared" si="464"/>
        <v>0</v>
      </c>
      <c r="GJ155" s="47">
        <f t="shared" si="465"/>
        <v>0</v>
      </c>
      <c r="GK155" s="47">
        <f t="shared" si="466"/>
        <v>0</v>
      </c>
      <c r="GL155" s="46">
        <f t="shared" si="467"/>
        <v>0</v>
      </c>
      <c r="GM155" s="47">
        <f t="shared" si="468"/>
        <v>0</v>
      </c>
      <c r="GN155" s="47">
        <f t="shared" si="469"/>
        <v>0</v>
      </c>
      <c r="GO155" s="47">
        <f t="shared" si="470"/>
        <v>0</v>
      </c>
      <c r="GP155" s="47">
        <f t="shared" si="471"/>
        <v>0</v>
      </c>
      <c r="GQ155" s="47">
        <f t="shared" si="472"/>
        <v>0</v>
      </c>
      <c r="GR155" s="47">
        <f t="shared" si="473"/>
        <v>0</v>
      </c>
      <c r="GS155" s="47">
        <f t="shared" si="474"/>
        <v>0</v>
      </c>
      <c r="GT155" s="47">
        <f t="shared" si="475"/>
        <v>0</v>
      </c>
      <c r="GU155" s="47">
        <f t="shared" si="476"/>
        <v>0</v>
      </c>
      <c r="GV155" s="47">
        <f t="shared" si="477"/>
        <v>0</v>
      </c>
      <c r="GW155" s="47">
        <f t="shared" si="478"/>
        <v>0</v>
      </c>
      <c r="GX155" s="47">
        <f t="shared" si="479"/>
        <v>0</v>
      </c>
      <c r="GY155" s="47">
        <f t="shared" si="480"/>
        <v>0</v>
      </c>
      <c r="GZ155" s="47">
        <f t="shared" si="481"/>
        <v>0</v>
      </c>
      <c r="HA155" s="47">
        <f t="shared" si="482"/>
        <v>0</v>
      </c>
      <c r="HB155" s="47">
        <f t="shared" si="483"/>
        <v>0</v>
      </c>
      <c r="HC155" s="47">
        <f t="shared" si="484"/>
        <v>0</v>
      </c>
      <c r="HD155" s="47">
        <f t="shared" si="485"/>
        <v>0</v>
      </c>
      <c r="HE155" s="48">
        <f t="shared" si="486"/>
        <v>0</v>
      </c>
      <c r="HF155" s="47">
        <f t="shared" si="487"/>
        <v>0</v>
      </c>
      <c r="HG155" s="47">
        <f t="shared" si="488"/>
        <v>0</v>
      </c>
      <c r="HH155" s="46">
        <f t="shared" si="489"/>
        <v>0</v>
      </c>
      <c r="HI155" s="47">
        <f t="shared" si="490"/>
        <v>0</v>
      </c>
      <c r="HJ155" s="47">
        <f t="shared" si="491"/>
        <v>0</v>
      </c>
      <c r="HK155" s="47">
        <f t="shared" si="492"/>
        <v>0</v>
      </c>
      <c r="HL155" s="47">
        <f t="shared" si="493"/>
        <v>0</v>
      </c>
      <c r="HM155" s="47">
        <f t="shared" si="494"/>
        <v>0</v>
      </c>
      <c r="HN155" s="47">
        <f t="shared" si="495"/>
        <v>0</v>
      </c>
      <c r="HO155" s="47">
        <f t="shared" si="496"/>
        <v>0</v>
      </c>
      <c r="HP155" s="47">
        <f t="shared" si="497"/>
        <v>0</v>
      </c>
      <c r="HQ155" s="47">
        <f t="shared" si="498"/>
        <v>0</v>
      </c>
      <c r="HR155" s="47">
        <f t="shared" si="499"/>
        <v>0</v>
      </c>
      <c r="HS155" s="47">
        <f t="shared" si="500"/>
        <v>0</v>
      </c>
      <c r="HT155" s="47">
        <f t="shared" si="501"/>
        <v>0</v>
      </c>
      <c r="HU155" s="47">
        <f t="shared" si="502"/>
        <v>0</v>
      </c>
      <c r="HV155" s="47">
        <f t="shared" si="503"/>
        <v>0</v>
      </c>
      <c r="HW155" s="47">
        <f t="shared" si="504"/>
        <v>0</v>
      </c>
      <c r="HX155" s="47">
        <f t="shared" si="505"/>
        <v>0</v>
      </c>
      <c r="HY155" s="47">
        <f t="shared" si="506"/>
        <v>0</v>
      </c>
      <c r="HZ155" s="47">
        <f t="shared" si="507"/>
        <v>0</v>
      </c>
      <c r="IA155" s="48">
        <f t="shared" si="508"/>
        <v>0</v>
      </c>
      <c r="IB155" s="47">
        <f t="shared" si="509"/>
        <v>0</v>
      </c>
      <c r="IC155" s="47">
        <f t="shared" si="510"/>
        <v>0</v>
      </c>
      <c r="ID155" s="46">
        <f t="shared" si="511"/>
        <v>0</v>
      </c>
      <c r="IE155" s="47">
        <f t="shared" si="512"/>
        <v>0</v>
      </c>
      <c r="IF155" s="47">
        <f t="shared" si="513"/>
        <v>0</v>
      </c>
      <c r="IG155" s="47">
        <f t="shared" si="514"/>
        <v>0</v>
      </c>
      <c r="IH155" s="47">
        <f t="shared" si="515"/>
        <v>0</v>
      </c>
      <c r="II155" s="47">
        <f t="shared" si="516"/>
        <v>0</v>
      </c>
      <c r="IJ155" s="47">
        <f t="shared" si="517"/>
        <v>0</v>
      </c>
      <c r="IK155" s="47">
        <f t="shared" si="518"/>
        <v>0</v>
      </c>
      <c r="IL155" s="47">
        <f t="shared" si="519"/>
        <v>0</v>
      </c>
      <c r="IM155" s="47">
        <f t="shared" si="520"/>
        <v>0</v>
      </c>
      <c r="IN155" s="47">
        <f t="shared" si="521"/>
        <v>0</v>
      </c>
      <c r="IO155" s="47">
        <f t="shared" si="522"/>
        <v>0</v>
      </c>
      <c r="IP155" s="47">
        <f t="shared" si="523"/>
        <v>0</v>
      </c>
      <c r="IQ155" s="47">
        <f t="shared" si="524"/>
        <v>0</v>
      </c>
      <c r="IR155" s="47">
        <f t="shared" si="525"/>
        <v>0</v>
      </c>
      <c r="IS155" s="47">
        <f t="shared" si="526"/>
        <v>0</v>
      </c>
      <c r="IT155" s="47">
        <f t="shared" si="527"/>
        <v>0</v>
      </c>
      <c r="IU155" s="47">
        <f t="shared" si="528"/>
        <v>0</v>
      </c>
      <c r="IV155" s="47">
        <f t="shared" si="529"/>
        <v>0</v>
      </c>
      <c r="IW155" s="48">
        <f t="shared" si="530"/>
        <v>0</v>
      </c>
      <c r="IX155" s="47">
        <f t="shared" si="531"/>
        <v>0</v>
      </c>
      <c r="IY155" s="47">
        <f t="shared" si="532"/>
        <v>0</v>
      </c>
      <c r="IZ155" s="46">
        <f t="shared" si="533"/>
        <v>0</v>
      </c>
      <c r="JA155" s="47">
        <f t="shared" si="534"/>
        <v>0</v>
      </c>
      <c r="JB155" s="47">
        <f t="shared" si="535"/>
        <v>0</v>
      </c>
      <c r="JC155" s="47">
        <f t="shared" si="536"/>
        <v>0</v>
      </c>
      <c r="JD155" s="47">
        <f t="shared" si="537"/>
        <v>0</v>
      </c>
      <c r="JE155" s="47">
        <f t="shared" si="538"/>
        <v>0</v>
      </c>
      <c r="JF155" s="47">
        <f t="shared" si="539"/>
        <v>0</v>
      </c>
      <c r="JG155" s="47">
        <f t="shared" si="540"/>
        <v>0</v>
      </c>
      <c r="JH155" s="47">
        <f t="shared" si="541"/>
        <v>0</v>
      </c>
      <c r="JI155" s="47">
        <f t="shared" si="542"/>
        <v>0</v>
      </c>
      <c r="JJ155" s="47">
        <f t="shared" si="543"/>
        <v>0</v>
      </c>
      <c r="JK155" s="47">
        <f t="shared" si="544"/>
        <v>0</v>
      </c>
      <c r="JL155" s="47">
        <f t="shared" si="545"/>
        <v>0</v>
      </c>
      <c r="JM155" s="47">
        <f t="shared" si="546"/>
        <v>0</v>
      </c>
      <c r="JN155" s="47">
        <f t="shared" si="547"/>
        <v>0</v>
      </c>
      <c r="JO155" s="47">
        <f t="shared" si="548"/>
        <v>0</v>
      </c>
      <c r="JP155" s="47">
        <f t="shared" si="549"/>
        <v>0</v>
      </c>
      <c r="JQ155" s="47">
        <f t="shared" si="550"/>
        <v>0</v>
      </c>
      <c r="JR155" s="47">
        <f t="shared" si="551"/>
        <v>0</v>
      </c>
      <c r="JS155" s="48">
        <f t="shared" si="552"/>
        <v>0</v>
      </c>
      <c r="JT155" s="46">
        <f t="shared" si="553"/>
        <v>0</v>
      </c>
      <c r="JU155" s="48">
        <f t="shared" si="554"/>
        <v>0</v>
      </c>
    </row>
    <row r="156" spans="1:281" x14ac:dyDescent="0.25">
      <c r="A156" s="152"/>
      <c r="B156" s="386"/>
      <c r="C156" s="377"/>
      <c r="D156" s="378"/>
      <c r="E156" s="378"/>
      <c r="F156" s="378"/>
      <c r="G156" s="379"/>
      <c r="H156" s="397"/>
      <c r="I156" s="397"/>
      <c r="J156" s="97"/>
      <c r="K156" s="122">
        <f t="shared" si="284"/>
        <v>0</v>
      </c>
      <c r="L156" s="313">
        <f t="shared" si="285"/>
        <v>0</v>
      </c>
      <c r="M156" s="46">
        <f t="shared" si="286"/>
        <v>0</v>
      </c>
      <c r="N156" s="90">
        <f t="shared" si="347"/>
        <v>0</v>
      </c>
      <c r="O156" s="90">
        <f t="shared" si="348"/>
        <v>0</v>
      </c>
      <c r="P156" s="90">
        <f t="shared" si="349"/>
        <v>0</v>
      </c>
      <c r="Q156" s="90">
        <f t="shared" si="350"/>
        <v>0</v>
      </c>
      <c r="R156" s="408">
        <f t="shared" si="287"/>
        <v>1</v>
      </c>
      <c r="S156" s="46">
        <f t="shared" si="288"/>
        <v>0</v>
      </c>
      <c r="T156" s="47">
        <f t="shared" si="289"/>
        <v>0</v>
      </c>
      <c r="U156" s="47">
        <f t="shared" si="290"/>
        <v>0</v>
      </c>
      <c r="V156" s="47">
        <f t="shared" si="291"/>
        <v>0</v>
      </c>
      <c r="W156" s="47">
        <f t="shared" si="292"/>
        <v>0</v>
      </c>
      <c r="X156" s="47">
        <f t="shared" si="293"/>
        <v>0</v>
      </c>
      <c r="Y156" s="47">
        <f t="shared" si="294"/>
        <v>0</v>
      </c>
      <c r="Z156" s="47">
        <f t="shared" si="295"/>
        <v>0</v>
      </c>
      <c r="AA156" s="47">
        <f t="shared" si="296"/>
        <v>0</v>
      </c>
      <c r="AB156" s="47">
        <f t="shared" si="297"/>
        <v>0</v>
      </c>
      <c r="AC156" s="47">
        <f t="shared" si="298"/>
        <v>0</v>
      </c>
      <c r="AD156" s="47">
        <f t="shared" si="299"/>
        <v>0</v>
      </c>
      <c r="AE156" s="47">
        <f t="shared" si="300"/>
        <v>0</v>
      </c>
      <c r="AF156" s="47">
        <f t="shared" si="301"/>
        <v>0</v>
      </c>
      <c r="AG156" s="47">
        <f t="shared" si="302"/>
        <v>0</v>
      </c>
      <c r="AH156" s="47">
        <f t="shared" si="303"/>
        <v>0</v>
      </c>
      <c r="AI156" s="47">
        <f t="shared" si="304"/>
        <v>0</v>
      </c>
      <c r="AJ156" s="47">
        <f t="shared" si="305"/>
        <v>0</v>
      </c>
      <c r="AK156" s="47">
        <f t="shared" si="306"/>
        <v>0</v>
      </c>
      <c r="AL156" s="48">
        <f t="shared" si="307"/>
        <v>0</v>
      </c>
      <c r="AM156" s="47">
        <f t="shared" si="351"/>
        <v>0</v>
      </c>
      <c r="AN156" s="47">
        <f t="shared" si="352"/>
        <v>0</v>
      </c>
      <c r="AO156" s="46">
        <f t="shared" si="308"/>
        <v>0</v>
      </c>
      <c r="AP156" s="47">
        <f t="shared" si="309"/>
        <v>0</v>
      </c>
      <c r="AQ156" s="47">
        <f t="shared" si="310"/>
        <v>0</v>
      </c>
      <c r="AR156" s="47">
        <f t="shared" si="311"/>
        <v>0</v>
      </c>
      <c r="AS156" s="47">
        <f t="shared" si="312"/>
        <v>0</v>
      </c>
      <c r="AT156" s="47">
        <f t="shared" si="313"/>
        <v>0</v>
      </c>
      <c r="AU156" s="47">
        <f t="shared" si="314"/>
        <v>0</v>
      </c>
      <c r="AV156" s="47">
        <f t="shared" si="315"/>
        <v>0</v>
      </c>
      <c r="AW156" s="47">
        <f t="shared" si="316"/>
        <v>0</v>
      </c>
      <c r="AX156" s="47">
        <f t="shared" si="317"/>
        <v>0</v>
      </c>
      <c r="AY156" s="47">
        <f t="shared" si="318"/>
        <v>0</v>
      </c>
      <c r="AZ156" s="47">
        <f t="shared" si="319"/>
        <v>0</v>
      </c>
      <c r="BA156" s="47">
        <f t="shared" si="320"/>
        <v>0</v>
      </c>
      <c r="BB156" s="47">
        <f t="shared" si="321"/>
        <v>0</v>
      </c>
      <c r="BC156" s="47">
        <f t="shared" si="322"/>
        <v>0</v>
      </c>
      <c r="BD156" s="47">
        <f t="shared" si="323"/>
        <v>0</v>
      </c>
      <c r="BE156" s="47">
        <f t="shared" si="324"/>
        <v>0</v>
      </c>
      <c r="BF156" s="47">
        <f t="shared" si="325"/>
        <v>0</v>
      </c>
      <c r="BG156" s="48">
        <f t="shared" si="326"/>
        <v>0</v>
      </c>
      <c r="BH156" s="47">
        <f t="shared" si="353"/>
        <v>0</v>
      </c>
      <c r="BI156" s="47">
        <f t="shared" si="354"/>
        <v>0</v>
      </c>
      <c r="BJ156" s="46">
        <f t="shared" si="327"/>
        <v>0</v>
      </c>
      <c r="BK156" s="47">
        <f t="shared" si="328"/>
        <v>0</v>
      </c>
      <c r="BL156" s="47">
        <f t="shared" si="329"/>
        <v>0</v>
      </c>
      <c r="BM156" s="47">
        <f t="shared" si="330"/>
        <v>0</v>
      </c>
      <c r="BN156" s="47">
        <f t="shared" si="331"/>
        <v>0</v>
      </c>
      <c r="BO156" s="47">
        <f t="shared" si="332"/>
        <v>0</v>
      </c>
      <c r="BP156" s="47">
        <f t="shared" si="333"/>
        <v>0</v>
      </c>
      <c r="BQ156" s="47">
        <f t="shared" si="334"/>
        <v>0</v>
      </c>
      <c r="BR156" s="47">
        <f t="shared" si="335"/>
        <v>0</v>
      </c>
      <c r="BS156" s="47">
        <f t="shared" si="336"/>
        <v>0</v>
      </c>
      <c r="BT156" s="47">
        <f t="shared" si="337"/>
        <v>0</v>
      </c>
      <c r="BU156" s="47">
        <f t="shared" si="338"/>
        <v>0</v>
      </c>
      <c r="BV156" s="47">
        <f t="shared" si="339"/>
        <v>0</v>
      </c>
      <c r="BW156" s="47">
        <f t="shared" si="340"/>
        <v>0</v>
      </c>
      <c r="BX156" s="47">
        <f t="shared" si="341"/>
        <v>0</v>
      </c>
      <c r="BY156" s="47">
        <f t="shared" si="342"/>
        <v>0</v>
      </c>
      <c r="BZ156" s="47">
        <f t="shared" si="343"/>
        <v>0</v>
      </c>
      <c r="CA156" s="47">
        <f t="shared" si="344"/>
        <v>0</v>
      </c>
      <c r="CB156" s="47">
        <f t="shared" si="345"/>
        <v>0</v>
      </c>
      <c r="CC156" s="48">
        <f t="shared" si="346"/>
        <v>0</v>
      </c>
      <c r="CD156" s="47">
        <f t="shared" si="355"/>
        <v>0</v>
      </c>
      <c r="CE156" s="47">
        <f t="shared" si="356"/>
        <v>0</v>
      </c>
      <c r="CF156" s="46">
        <f t="shared" si="357"/>
        <v>0</v>
      </c>
      <c r="CG156" s="47">
        <f t="shared" si="358"/>
        <v>0</v>
      </c>
      <c r="CH156" s="47">
        <f t="shared" si="359"/>
        <v>0</v>
      </c>
      <c r="CI156" s="47">
        <f t="shared" si="360"/>
        <v>0</v>
      </c>
      <c r="CJ156" s="47">
        <f t="shared" si="361"/>
        <v>0</v>
      </c>
      <c r="CK156" s="47">
        <f t="shared" si="362"/>
        <v>0</v>
      </c>
      <c r="CL156" s="47">
        <f t="shared" si="363"/>
        <v>0</v>
      </c>
      <c r="CM156" s="47">
        <f t="shared" si="364"/>
        <v>0</v>
      </c>
      <c r="CN156" s="47">
        <f t="shared" si="365"/>
        <v>0</v>
      </c>
      <c r="CO156" s="47">
        <f t="shared" si="366"/>
        <v>0</v>
      </c>
      <c r="CP156" s="47">
        <f t="shared" si="367"/>
        <v>0</v>
      </c>
      <c r="CQ156" s="47">
        <f t="shared" si="368"/>
        <v>0</v>
      </c>
      <c r="CR156" s="47">
        <f t="shared" si="369"/>
        <v>0</v>
      </c>
      <c r="CS156" s="47">
        <f t="shared" si="370"/>
        <v>0</v>
      </c>
      <c r="CT156" s="47">
        <f t="shared" si="371"/>
        <v>0</v>
      </c>
      <c r="CU156" s="47">
        <f t="shared" si="372"/>
        <v>0</v>
      </c>
      <c r="CV156" s="47">
        <f t="shared" si="373"/>
        <v>0</v>
      </c>
      <c r="CW156" s="47">
        <f t="shared" si="374"/>
        <v>0</v>
      </c>
      <c r="CX156" s="47">
        <f t="shared" si="375"/>
        <v>0</v>
      </c>
      <c r="CY156" s="48">
        <f t="shared" si="376"/>
        <v>0</v>
      </c>
      <c r="CZ156" s="47">
        <f t="shared" si="377"/>
        <v>0</v>
      </c>
      <c r="DA156" s="47">
        <f t="shared" si="378"/>
        <v>0</v>
      </c>
      <c r="DB156" s="46">
        <f t="shared" si="379"/>
        <v>0</v>
      </c>
      <c r="DC156" s="47">
        <f t="shared" si="380"/>
        <v>0</v>
      </c>
      <c r="DD156" s="47">
        <f t="shared" si="381"/>
        <v>0</v>
      </c>
      <c r="DE156" s="47">
        <f t="shared" si="382"/>
        <v>0</v>
      </c>
      <c r="DF156" s="47">
        <f t="shared" si="383"/>
        <v>0</v>
      </c>
      <c r="DG156" s="47">
        <f t="shared" si="384"/>
        <v>0</v>
      </c>
      <c r="DH156" s="47">
        <f t="shared" si="385"/>
        <v>0</v>
      </c>
      <c r="DI156" s="47">
        <f t="shared" si="386"/>
        <v>0</v>
      </c>
      <c r="DJ156" s="47">
        <f t="shared" si="387"/>
        <v>0</v>
      </c>
      <c r="DK156" s="47">
        <f t="shared" si="388"/>
        <v>0</v>
      </c>
      <c r="DL156" s="47">
        <f t="shared" si="389"/>
        <v>0</v>
      </c>
      <c r="DM156" s="47">
        <f t="shared" si="390"/>
        <v>0</v>
      </c>
      <c r="DN156" s="47">
        <f t="shared" si="391"/>
        <v>0</v>
      </c>
      <c r="DO156" s="47">
        <f t="shared" si="392"/>
        <v>0</v>
      </c>
      <c r="DP156" s="47">
        <f t="shared" si="393"/>
        <v>0</v>
      </c>
      <c r="DQ156" s="47">
        <f t="shared" si="394"/>
        <v>0</v>
      </c>
      <c r="DR156" s="47">
        <f t="shared" si="395"/>
        <v>0</v>
      </c>
      <c r="DS156" s="47">
        <f t="shared" si="396"/>
        <v>0</v>
      </c>
      <c r="DT156" s="47">
        <f t="shared" si="397"/>
        <v>0</v>
      </c>
      <c r="DU156" s="48">
        <f t="shared" si="398"/>
        <v>0</v>
      </c>
      <c r="DV156" s="47">
        <f t="shared" si="399"/>
        <v>0</v>
      </c>
      <c r="DW156" s="47">
        <f t="shared" si="400"/>
        <v>0</v>
      </c>
      <c r="DX156" s="46">
        <f t="shared" si="401"/>
        <v>0</v>
      </c>
      <c r="DY156" s="47">
        <f t="shared" si="402"/>
        <v>0</v>
      </c>
      <c r="DZ156" s="47">
        <f t="shared" si="403"/>
        <v>0</v>
      </c>
      <c r="EA156" s="47">
        <f t="shared" si="404"/>
        <v>0</v>
      </c>
      <c r="EB156" s="47">
        <f t="shared" si="405"/>
        <v>0</v>
      </c>
      <c r="EC156" s="47">
        <f t="shared" si="406"/>
        <v>0</v>
      </c>
      <c r="ED156" s="47">
        <f t="shared" si="407"/>
        <v>0</v>
      </c>
      <c r="EE156" s="47">
        <f t="shared" si="408"/>
        <v>0</v>
      </c>
      <c r="EF156" s="47">
        <f t="shared" si="409"/>
        <v>0</v>
      </c>
      <c r="EG156" s="47">
        <f t="shared" si="410"/>
        <v>0</v>
      </c>
      <c r="EH156" s="47">
        <f t="shared" si="411"/>
        <v>0</v>
      </c>
      <c r="EI156" s="47">
        <f t="shared" si="412"/>
        <v>0</v>
      </c>
      <c r="EJ156" s="47">
        <f t="shared" si="413"/>
        <v>0</v>
      </c>
      <c r="EK156" s="47">
        <f t="shared" si="414"/>
        <v>0</v>
      </c>
      <c r="EL156" s="47">
        <f t="shared" si="415"/>
        <v>0</v>
      </c>
      <c r="EM156" s="47">
        <f t="shared" si="416"/>
        <v>0</v>
      </c>
      <c r="EN156" s="47">
        <f t="shared" si="417"/>
        <v>0</v>
      </c>
      <c r="EO156" s="47">
        <f t="shared" si="418"/>
        <v>0</v>
      </c>
      <c r="EP156" s="47">
        <f t="shared" si="419"/>
        <v>0</v>
      </c>
      <c r="EQ156" s="48">
        <f t="shared" si="420"/>
        <v>0</v>
      </c>
      <c r="ER156" s="47">
        <f t="shared" si="421"/>
        <v>0</v>
      </c>
      <c r="ES156" s="47">
        <f t="shared" si="422"/>
        <v>0</v>
      </c>
      <c r="ET156" s="46">
        <f t="shared" si="423"/>
        <v>0</v>
      </c>
      <c r="EU156" s="47">
        <f t="shared" si="424"/>
        <v>0</v>
      </c>
      <c r="EV156" s="47">
        <f t="shared" si="425"/>
        <v>0</v>
      </c>
      <c r="EW156" s="47">
        <f t="shared" si="426"/>
        <v>0</v>
      </c>
      <c r="EX156" s="47">
        <f t="shared" si="427"/>
        <v>0</v>
      </c>
      <c r="EY156" s="47">
        <f t="shared" si="428"/>
        <v>0</v>
      </c>
      <c r="EZ156" s="47">
        <f t="shared" si="429"/>
        <v>0</v>
      </c>
      <c r="FA156" s="47">
        <f t="shared" si="430"/>
        <v>0</v>
      </c>
      <c r="FB156" s="47">
        <f t="shared" si="431"/>
        <v>0</v>
      </c>
      <c r="FC156" s="47">
        <f t="shared" si="432"/>
        <v>0</v>
      </c>
      <c r="FD156" s="47">
        <f t="shared" si="433"/>
        <v>0</v>
      </c>
      <c r="FE156" s="47">
        <f t="shared" si="434"/>
        <v>0</v>
      </c>
      <c r="FF156" s="47">
        <f t="shared" si="435"/>
        <v>0</v>
      </c>
      <c r="FG156" s="47">
        <f t="shared" si="436"/>
        <v>0</v>
      </c>
      <c r="FH156" s="47">
        <f t="shared" si="437"/>
        <v>0</v>
      </c>
      <c r="FI156" s="47">
        <f t="shared" si="438"/>
        <v>0</v>
      </c>
      <c r="FJ156" s="47">
        <f t="shared" si="439"/>
        <v>0</v>
      </c>
      <c r="FK156" s="47">
        <f t="shared" si="440"/>
        <v>0</v>
      </c>
      <c r="FL156" s="47">
        <f t="shared" si="441"/>
        <v>0</v>
      </c>
      <c r="FM156" s="48">
        <f t="shared" si="442"/>
        <v>0</v>
      </c>
      <c r="FN156" s="47">
        <f t="shared" si="443"/>
        <v>0</v>
      </c>
      <c r="FO156" s="47">
        <f t="shared" si="444"/>
        <v>0</v>
      </c>
      <c r="FP156" s="46">
        <f t="shared" si="445"/>
        <v>0</v>
      </c>
      <c r="FQ156" s="47">
        <f t="shared" si="446"/>
        <v>0</v>
      </c>
      <c r="FR156" s="47">
        <f t="shared" si="447"/>
        <v>0</v>
      </c>
      <c r="FS156" s="47">
        <f t="shared" si="448"/>
        <v>0</v>
      </c>
      <c r="FT156" s="47">
        <f t="shared" si="449"/>
        <v>0</v>
      </c>
      <c r="FU156" s="47">
        <f t="shared" si="450"/>
        <v>0</v>
      </c>
      <c r="FV156" s="47">
        <f t="shared" si="451"/>
        <v>0</v>
      </c>
      <c r="FW156" s="47">
        <f t="shared" si="452"/>
        <v>0</v>
      </c>
      <c r="FX156" s="47">
        <f t="shared" si="453"/>
        <v>0</v>
      </c>
      <c r="FY156" s="47">
        <f t="shared" si="454"/>
        <v>0</v>
      </c>
      <c r="FZ156" s="47">
        <f t="shared" si="455"/>
        <v>0</v>
      </c>
      <c r="GA156" s="47">
        <f t="shared" si="456"/>
        <v>0</v>
      </c>
      <c r="GB156" s="47">
        <f t="shared" si="457"/>
        <v>0</v>
      </c>
      <c r="GC156" s="47">
        <f t="shared" si="458"/>
        <v>0</v>
      </c>
      <c r="GD156" s="47">
        <f t="shared" si="459"/>
        <v>0</v>
      </c>
      <c r="GE156" s="47">
        <f t="shared" si="460"/>
        <v>0</v>
      </c>
      <c r="GF156" s="47">
        <f t="shared" si="461"/>
        <v>0</v>
      </c>
      <c r="GG156" s="47">
        <f t="shared" si="462"/>
        <v>0</v>
      </c>
      <c r="GH156" s="47">
        <f t="shared" si="463"/>
        <v>0</v>
      </c>
      <c r="GI156" s="48">
        <f t="shared" si="464"/>
        <v>0</v>
      </c>
      <c r="GJ156" s="47">
        <f t="shared" si="465"/>
        <v>0</v>
      </c>
      <c r="GK156" s="47">
        <f t="shared" si="466"/>
        <v>0</v>
      </c>
      <c r="GL156" s="46">
        <f t="shared" si="467"/>
        <v>0</v>
      </c>
      <c r="GM156" s="47">
        <f t="shared" si="468"/>
        <v>0</v>
      </c>
      <c r="GN156" s="47">
        <f t="shared" si="469"/>
        <v>0</v>
      </c>
      <c r="GO156" s="47">
        <f t="shared" si="470"/>
        <v>0</v>
      </c>
      <c r="GP156" s="47">
        <f t="shared" si="471"/>
        <v>0</v>
      </c>
      <c r="GQ156" s="47">
        <f t="shared" si="472"/>
        <v>0</v>
      </c>
      <c r="GR156" s="47">
        <f t="shared" si="473"/>
        <v>0</v>
      </c>
      <c r="GS156" s="47">
        <f t="shared" si="474"/>
        <v>0</v>
      </c>
      <c r="GT156" s="47">
        <f t="shared" si="475"/>
        <v>0</v>
      </c>
      <c r="GU156" s="47">
        <f t="shared" si="476"/>
        <v>0</v>
      </c>
      <c r="GV156" s="47">
        <f t="shared" si="477"/>
        <v>0</v>
      </c>
      <c r="GW156" s="47">
        <f t="shared" si="478"/>
        <v>0</v>
      </c>
      <c r="GX156" s="47">
        <f t="shared" si="479"/>
        <v>0</v>
      </c>
      <c r="GY156" s="47">
        <f t="shared" si="480"/>
        <v>0</v>
      </c>
      <c r="GZ156" s="47">
        <f t="shared" si="481"/>
        <v>0</v>
      </c>
      <c r="HA156" s="47">
        <f t="shared" si="482"/>
        <v>0</v>
      </c>
      <c r="HB156" s="47">
        <f t="shared" si="483"/>
        <v>0</v>
      </c>
      <c r="HC156" s="47">
        <f t="shared" si="484"/>
        <v>0</v>
      </c>
      <c r="HD156" s="47">
        <f t="shared" si="485"/>
        <v>0</v>
      </c>
      <c r="HE156" s="48">
        <f t="shared" si="486"/>
        <v>0</v>
      </c>
      <c r="HF156" s="47">
        <f t="shared" si="487"/>
        <v>0</v>
      </c>
      <c r="HG156" s="47">
        <f t="shared" si="488"/>
        <v>0</v>
      </c>
      <c r="HH156" s="46">
        <f t="shared" si="489"/>
        <v>0</v>
      </c>
      <c r="HI156" s="47">
        <f t="shared" si="490"/>
        <v>0</v>
      </c>
      <c r="HJ156" s="47">
        <f t="shared" si="491"/>
        <v>0</v>
      </c>
      <c r="HK156" s="47">
        <f t="shared" si="492"/>
        <v>0</v>
      </c>
      <c r="HL156" s="47">
        <f t="shared" si="493"/>
        <v>0</v>
      </c>
      <c r="HM156" s="47">
        <f t="shared" si="494"/>
        <v>0</v>
      </c>
      <c r="HN156" s="47">
        <f t="shared" si="495"/>
        <v>0</v>
      </c>
      <c r="HO156" s="47">
        <f t="shared" si="496"/>
        <v>0</v>
      </c>
      <c r="HP156" s="47">
        <f t="shared" si="497"/>
        <v>0</v>
      </c>
      <c r="HQ156" s="47">
        <f t="shared" si="498"/>
        <v>0</v>
      </c>
      <c r="HR156" s="47">
        <f t="shared" si="499"/>
        <v>0</v>
      </c>
      <c r="HS156" s="47">
        <f t="shared" si="500"/>
        <v>0</v>
      </c>
      <c r="HT156" s="47">
        <f t="shared" si="501"/>
        <v>0</v>
      </c>
      <c r="HU156" s="47">
        <f t="shared" si="502"/>
        <v>0</v>
      </c>
      <c r="HV156" s="47">
        <f t="shared" si="503"/>
        <v>0</v>
      </c>
      <c r="HW156" s="47">
        <f t="shared" si="504"/>
        <v>0</v>
      </c>
      <c r="HX156" s="47">
        <f t="shared" si="505"/>
        <v>0</v>
      </c>
      <c r="HY156" s="47">
        <f t="shared" si="506"/>
        <v>0</v>
      </c>
      <c r="HZ156" s="47">
        <f t="shared" si="507"/>
        <v>0</v>
      </c>
      <c r="IA156" s="48">
        <f t="shared" si="508"/>
        <v>0</v>
      </c>
      <c r="IB156" s="47">
        <f t="shared" si="509"/>
        <v>0</v>
      </c>
      <c r="IC156" s="47">
        <f t="shared" si="510"/>
        <v>0</v>
      </c>
      <c r="ID156" s="46">
        <f t="shared" si="511"/>
        <v>0</v>
      </c>
      <c r="IE156" s="47">
        <f t="shared" si="512"/>
        <v>0</v>
      </c>
      <c r="IF156" s="47">
        <f t="shared" si="513"/>
        <v>0</v>
      </c>
      <c r="IG156" s="47">
        <f t="shared" si="514"/>
        <v>0</v>
      </c>
      <c r="IH156" s="47">
        <f t="shared" si="515"/>
        <v>0</v>
      </c>
      <c r="II156" s="47">
        <f t="shared" si="516"/>
        <v>0</v>
      </c>
      <c r="IJ156" s="47">
        <f t="shared" si="517"/>
        <v>0</v>
      </c>
      <c r="IK156" s="47">
        <f t="shared" si="518"/>
        <v>0</v>
      </c>
      <c r="IL156" s="47">
        <f t="shared" si="519"/>
        <v>0</v>
      </c>
      <c r="IM156" s="47">
        <f t="shared" si="520"/>
        <v>0</v>
      </c>
      <c r="IN156" s="47">
        <f t="shared" si="521"/>
        <v>0</v>
      </c>
      <c r="IO156" s="47">
        <f t="shared" si="522"/>
        <v>0</v>
      </c>
      <c r="IP156" s="47">
        <f t="shared" si="523"/>
        <v>0</v>
      </c>
      <c r="IQ156" s="47">
        <f t="shared" si="524"/>
        <v>0</v>
      </c>
      <c r="IR156" s="47">
        <f t="shared" si="525"/>
        <v>0</v>
      </c>
      <c r="IS156" s="47">
        <f t="shared" si="526"/>
        <v>0</v>
      </c>
      <c r="IT156" s="47">
        <f t="shared" si="527"/>
        <v>0</v>
      </c>
      <c r="IU156" s="47">
        <f t="shared" si="528"/>
        <v>0</v>
      </c>
      <c r="IV156" s="47">
        <f t="shared" si="529"/>
        <v>0</v>
      </c>
      <c r="IW156" s="48">
        <f t="shared" si="530"/>
        <v>0</v>
      </c>
      <c r="IX156" s="47">
        <f t="shared" si="531"/>
        <v>0</v>
      </c>
      <c r="IY156" s="47">
        <f t="shared" si="532"/>
        <v>0</v>
      </c>
      <c r="IZ156" s="46">
        <f t="shared" si="533"/>
        <v>0</v>
      </c>
      <c r="JA156" s="47">
        <f t="shared" si="534"/>
        <v>0</v>
      </c>
      <c r="JB156" s="47">
        <f t="shared" si="535"/>
        <v>0</v>
      </c>
      <c r="JC156" s="47">
        <f t="shared" si="536"/>
        <v>0</v>
      </c>
      <c r="JD156" s="47">
        <f t="shared" si="537"/>
        <v>0</v>
      </c>
      <c r="JE156" s="47">
        <f t="shared" si="538"/>
        <v>0</v>
      </c>
      <c r="JF156" s="47">
        <f t="shared" si="539"/>
        <v>0</v>
      </c>
      <c r="JG156" s="47">
        <f t="shared" si="540"/>
        <v>0</v>
      </c>
      <c r="JH156" s="47">
        <f t="shared" si="541"/>
        <v>0</v>
      </c>
      <c r="JI156" s="47">
        <f t="shared" si="542"/>
        <v>0</v>
      </c>
      <c r="JJ156" s="47">
        <f t="shared" si="543"/>
        <v>0</v>
      </c>
      <c r="JK156" s="47">
        <f t="shared" si="544"/>
        <v>0</v>
      </c>
      <c r="JL156" s="47">
        <f t="shared" si="545"/>
        <v>0</v>
      </c>
      <c r="JM156" s="47">
        <f t="shared" si="546"/>
        <v>0</v>
      </c>
      <c r="JN156" s="47">
        <f t="shared" si="547"/>
        <v>0</v>
      </c>
      <c r="JO156" s="47">
        <f t="shared" si="548"/>
        <v>0</v>
      </c>
      <c r="JP156" s="47">
        <f t="shared" si="549"/>
        <v>0</v>
      </c>
      <c r="JQ156" s="47">
        <f t="shared" si="550"/>
        <v>0</v>
      </c>
      <c r="JR156" s="47">
        <f t="shared" si="551"/>
        <v>0</v>
      </c>
      <c r="JS156" s="48">
        <f t="shared" si="552"/>
        <v>0</v>
      </c>
      <c r="JT156" s="46">
        <f t="shared" si="553"/>
        <v>0</v>
      </c>
      <c r="JU156" s="48">
        <f t="shared" si="554"/>
        <v>0</v>
      </c>
    </row>
    <row r="157" spans="1:281" x14ac:dyDescent="0.25">
      <c r="A157" s="152"/>
      <c r="B157" s="386"/>
      <c r="C157" s="377"/>
      <c r="D157" s="378"/>
      <c r="E157" s="378"/>
      <c r="F157" s="378"/>
      <c r="G157" s="379"/>
      <c r="H157" s="397"/>
      <c r="I157" s="397"/>
      <c r="J157" s="97"/>
      <c r="K157" s="122">
        <f t="shared" si="284"/>
        <v>0</v>
      </c>
      <c r="L157" s="313">
        <f t="shared" si="285"/>
        <v>0</v>
      </c>
      <c r="M157" s="46">
        <f t="shared" si="286"/>
        <v>0</v>
      </c>
      <c r="N157" s="90">
        <f t="shared" si="347"/>
        <v>0</v>
      </c>
      <c r="O157" s="90">
        <f t="shared" si="348"/>
        <v>0</v>
      </c>
      <c r="P157" s="90">
        <f t="shared" si="349"/>
        <v>0</v>
      </c>
      <c r="Q157" s="90">
        <f t="shared" si="350"/>
        <v>0</v>
      </c>
      <c r="R157" s="408">
        <f t="shared" si="287"/>
        <v>1</v>
      </c>
      <c r="S157" s="46">
        <f t="shared" si="288"/>
        <v>0</v>
      </c>
      <c r="T157" s="47">
        <f t="shared" si="289"/>
        <v>0</v>
      </c>
      <c r="U157" s="47">
        <f t="shared" si="290"/>
        <v>0</v>
      </c>
      <c r="V157" s="47">
        <f t="shared" si="291"/>
        <v>0</v>
      </c>
      <c r="W157" s="47">
        <f t="shared" si="292"/>
        <v>0</v>
      </c>
      <c r="X157" s="47">
        <f t="shared" si="293"/>
        <v>0</v>
      </c>
      <c r="Y157" s="47">
        <f t="shared" si="294"/>
        <v>0</v>
      </c>
      <c r="Z157" s="47">
        <f t="shared" si="295"/>
        <v>0</v>
      </c>
      <c r="AA157" s="47">
        <f t="shared" si="296"/>
        <v>0</v>
      </c>
      <c r="AB157" s="47">
        <f t="shared" si="297"/>
        <v>0</v>
      </c>
      <c r="AC157" s="47">
        <f t="shared" si="298"/>
        <v>0</v>
      </c>
      <c r="AD157" s="47">
        <f t="shared" si="299"/>
        <v>0</v>
      </c>
      <c r="AE157" s="47">
        <f t="shared" si="300"/>
        <v>0</v>
      </c>
      <c r="AF157" s="47">
        <f t="shared" si="301"/>
        <v>0</v>
      </c>
      <c r="AG157" s="47">
        <f t="shared" si="302"/>
        <v>0</v>
      </c>
      <c r="AH157" s="47">
        <f t="shared" si="303"/>
        <v>0</v>
      </c>
      <c r="AI157" s="47">
        <f t="shared" si="304"/>
        <v>0</v>
      </c>
      <c r="AJ157" s="47">
        <f t="shared" si="305"/>
        <v>0</v>
      </c>
      <c r="AK157" s="47">
        <f t="shared" si="306"/>
        <v>0</v>
      </c>
      <c r="AL157" s="48">
        <f t="shared" si="307"/>
        <v>0</v>
      </c>
      <c r="AM157" s="47">
        <f t="shared" si="351"/>
        <v>0</v>
      </c>
      <c r="AN157" s="47">
        <f t="shared" si="352"/>
        <v>0</v>
      </c>
      <c r="AO157" s="46">
        <f t="shared" si="308"/>
        <v>0</v>
      </c>
      <c r="AP157" s="47">
        <f t="shared" si="309"/>
        <v>0</v>
      </c>
      <c r="AQ157" s="47">
        <f t="shared" si="310"/>
        <v>0</v>
      </c>
      <c r="AR157" s="47">
        <f t="shared" si="311"/>
        <v>0</v>
      </c>
      <c r="AS157" s="47">
        <f t="shared" si="312"/>
        <v>0</v>
      </c>
      <c r="AT157" s="47">
        <f t="shared" si="313"/>
        <v>0</v>
      </c>
      <c r="AU157" s="47">
        <f t="shared" si="314"/>
        <v>0</v>
      </c>
      <c r="AV157" s="47">
        <f t="shared" si="315"/>
        <v>0</v>
      </c>
      <c r="AW157" s="47">
        <f t="shared" si="316"/>
        <v>0</v>
      </c>
      <c r="AX157" s="47">
        <f t="shared" si="317"/>
        <v>0</v>
      </c>
      <c r="AY157" s="47">
        <f t="shared" si="318"/>
        <v>0</v>
      </c>
      <c r="AZ157" s="47">
        <f t="shared" si="319"/>
        <v>0</v>
      </c>
      <c r="BA157" s="47">
        <f t="shared" si="320"/>
        <v>0</v>
      </c>
      <c r="BB157" s="47">
        <f t="shared" si="321"/>
        <v>0</v>
      </c>
      <c r="BC157" s="47">
        <f t="shared" si="322"/>
        <v>0</v>
      </c>
      <c r="BD157" s="47">
        <f t="shared" si="323"/>
        <v>0</v>
      </c>
      <c r="BE157" s="47">
        <f t="shared" si="324"/>
        <v>0</v>
      </c>
      <c r="BF157" s="47">
        <f t="shared" si="325"/>
        <v>0</v>
      </c>
      <c r="BG157" s="48">
        <f t="shared" si="326"/>
        <v>0</v>
      </c>
      <c r="BH157" s="47">
        <f t="shared" si="353"/>
        <v>0</v>
      </c>
      <c r="BI157" s="47">
        <f t="shared" si="354"/>
        <v>0</v>
      </c>
      <c r="BJ157" s="46">
        <f t="shared" si="327"/>
        <v>0</v>
      </c>
      <c r="BK157" s="47">
        <f t="shared" si="328"/>
        <v>0</v>
      </c>
      <c r="BL157" s="47">
        <f t="shared" si="329"/>
        <v>0</v>
      </c>
      <c r="BM157" s="47">
        <f t="shared" si="330"/>
        <v>0</v>
      </c>
      <c r="BN157" s="47">
        <f t="shared" si="331"/>
        <v>0</v>
      </c>
      <c r="BO157" s="47">
        <f t="shared" si="332"/>
        <v>0</v>
      </c>
      <c r="BP157" s="47">
        <f t="shared" si="333"/>
        <v>0</v>
      </c>
      <c r="BQ157" s="47">
        <f t="shared" si="334"/>
        <v>0</v>
      </c>
      <c r="BR157" s="47">
        <f t="shared" si="335"/>
        <v>0</v>
      </c>
      <c r="BS157" s="47">
        <f t="shared" si="336"/>
        <v>0</v>
      </c>
      <c r="BT157" s="47">
        <f t="shared" si="337"/>
        <v>0</v>
      </c>
      <c r="BU157" s="47">
        <f t="shared" si="338"/>
        <v>0</v>
      </c>
      <c r="BV157" s="47">
        <f t="shared" si="339"/>
        <v>0</v>
      </c>
      <c r="BW157" s="47">
        <f t="shared" si="340"/>
        <v>0</v>
      </c>
      <c r="BX157" s="47">
        <f t="shared" si="341"/>
        <v>0</v>
      </c>
      <c r="BY157" s="47">
        <f t="shared" si="342"/>
        <v>0</v>
      </c>
      <c r="BZ157" s="47">
        <f t="shared" si="343"/>
        <v>0</v>
      </c>
      <c r="CA157" s="47">
        <f t="shared" si="344"/>
        <v>0</v>
      </c>
      <c r="CB157" s="47">
        <f t="shared" si="345"/>
        <v>0</v>
      </c>
      <c r="CC157" s="48">
        <f t="shared" si="346"/>
        <v>0</v>
      </c>
      <c r="CD157" s="47">
        <f t="shared" si="355"/>
        <v>0</v>
      </c>
      <c r="CE157" s="47">
        <f t="shared" si="356"/>
        <v>0</v>
      </c>
      <c r="CF157" s="46">
        <f t="shared" si="357"/>
        <v>0</v>
      </c>
      <c r="CG157" s="47">
        <f t="shared" si="358"/>
        <v>0</v>
      </c>
      <c r="CH157" s="47">
        <f t="shared" si="359"/>
        <v>0</v>
      </c>
      <c r="CI157" s="47">
        <f t="shared" si="360"/>
        <v>0</v>
      </c>
      <c r="CJ157" s="47">
        <f t="shared" si="361"/>
        <v>0</v>
      </c>
      <c r="CK157" s="47">
        <f t="shared" si="362"/>
        <v>0</v>
      </c>
      <c r="CL157" s="47">
        <f t="shared" si="363"/>
        <v>0</v>
      </c>
      <c r="CM157" s="47">
        <f t="shared" si="364"/>
        <v>0</v>
      </c>
      <c r="CN157" s="47">
        <f t="shared" si="365"/>
        <v>0</v>
      </c>
      <c r="CO157" s="47">
        <f t="shared" si="366"/>
        <v>0</v>
      </c>
      <c r="CP157" s="47">
        <f t="shared" si="367"/>
        <v>0</v>
      </c>
      <c r="CQ157" s="47">
        <f t="shared" si="368"/>
        <v>0</v>
      </c>
      <c r="CR157" s="47">
        <f t="shared" si="369"/>
        <v>0</v>
      </c>
      <c r="CS157" s="47">
        <f t="shared" si="370"/>
        <v>0</v>
      </c>
      <c r="CT157" s="47">
        <f t="shared" si="371"/>
        <v>0</v>
      </c>
      <c r="CU157" s="47">
        <f t="shared" si="372"/>
        <v>0</v>
      </c>
      <c r="CV157" s="47">
        <f t="shared" si="373"/>
        <v>0</v>
      </c>
      <c r="CW157" s="47">
        <f t="shared" si="374"/>
        <v>0</v>
      </c>
      <c r="CX157" s="47">
        <f t="shared" si="375"/>
        <v>0</v>
      </c>
      <c r="CY157" s="48">
        <f t="shared" si="376"/>
        <v>0</v>
      </c>
      <c r="CZ157" s="47">
        <f t="shared" si="377"/>
        <v>0</v>
      </c>
      <c r="DA157" s="47">
        <f t="shared" si="378"/>
        <v>0</v>
      </c>
      <c r="DB157" s="46">
        <f t="shared" si="379"/>
        <v>0</v>
      </c>
      <c r="DC157" s="47">
        <f t="shared" si="380"/>
        <v>0</v>
      </c>
      <c r="DD157" s="47">
        <f t="shared" si="381"/>
        <v>0</v>
      </c>
      <c r="DE157" s="47">
        <f t="shared" si="382"/>
        <v>0</v>
      </c>
      <c r="DF157" s="47">
        <f t="shared" si="383"/>
        <v>0</v>
      </c>
      <c r="DG157" s="47">
        <f t="shared" si="384"/>
        <v>0</v>
      </c>
      <c r="DH157" s="47">
        <f t="shared" si="385"/>
        <v>0</v>
      </c>
      <c r="DI157" s="47">
        <f t="shared" si="386"/>
        <v>0</v>
      </c>
      <c r="DJ157" s="47">
        <f t="shared" si="387"/>
        <v>0</v>
      </c>
      <c r="DK157" s="47">
        <f t="shared" si="388"/>
        <v>0</v>
      </c>
      <c r="DL157" s="47">
        <f t="shared" si="389"/>
        <v>0</v>
      </c>
      <c r="DM157" s="47">
        <f t="shared" si="390"/>
        <v>0</v>
      </c>
      <c r="DN157" s="47">
        <f t="shared" si="391"/>
        <v>0</v>
      </c>
      <c r="DO157" s="47">
        <f t="shared" si="392"/>
        <v>0</v>
      </c>
      <c r="DP157" s="47">
        <f t="shared" si="393"/>
        <v>0</v>
      </c>
      <c r="DQ157" s="47">
        <f t="shared" si="394"/>
        <v>0</v>
      </c>
      <c r="DR157" s="47">
        <f t="shared" si="395"/>
        <v>0</v>
      </c>
      <c r="DS157" s="47">
        <f t="shared" si="396"/>
        <v>0</v>
      </c>
      <c r="DT157" s="47">
        <f t="shared" si="397"/>
        <v>0</v>
      </c>
      <c r="DU157" s="48">
        <f t="shared" si="398"/>
        <v>0</v>
      </c>
      <c r="DV157" s="47">
        <f t="shared" si="399"/>
        <v>0</v>
      </c>
      <c r="DW157" s="47">
        <f t="shared" si="400"/>
        <v>0</v>
      </c>
      <c r="DX157" s="46">
        <f t="shared" si="401"/>
        <v>0</v>
      </c>
      <c r="DY157" s="47">
        <f t="shared" si="402"/>
        <v>0</v>
      </c>
      <c r="DZ157" s="47">
        <f t="shared" si="403"/>
        <v>0</v>
      </c>
      <c r="EA157" s="47">
        <f t="shared" si="404"/>
        <v>0</v>
      </c>
      <c r="EB157" s="47">
        <f t="shared" si="405"/>
        <v>0</v>
      </c>
      <c r="EC157" s="47">
        <f t="shared" si="406"/>
        <v>0</v>
      </c>
      <c r="ED157" s="47">
        <f t="shared" si="407"/>
        <v>0</v>
      </c>
      <c r="EE157" s="47">
        <f t="shared" si="408"/>
        <v>0</v>
      </c>
      <c r="EF157" s="47">
        <f t="shared" si="409"/>
        <v>0</v>
      </c>
      <c r="EG157" s="47">
        <f t="shared" si="410"/>
        <v>0</v>
      </c>
      <c r="EH157" s="47">
        <f t="shared" si="411"/>
        <v>0</v>
      </c>
      <c r="EI157" s="47">
        <f t="shared" si="412"/>
        <v>0</v>
      </c>
      <c r="EJ157" s="47">
        <f t="shared" si="413"/>
        <v>0</v>
      </c>
      <c r="EK157" s="47">
        <f t="shared" si="414"/>
        <v>0</v>
      </c>
      <c r="EL157" s="47">
        <f t="shared" si="415"/>
        <v>0</v>
      </c>
      <c r="EM157" s="47">
        <f t="shared" si="416"/>
        <v>0</v>
      </c>
      <c r="EN157" s="47">
        <f t="shared" si="417"/>
        <v>0</v>
      </c>
      <c r="EO157" s="47">
        <f t="shared" si="418"/>
        <v>0</v>
      </c>
      <c r="EP157" s="47">
        <f t="shared" si="419"/>
        <v>0</v>
      </c>
      <c r="EQ157" s="48">
        <f t="shared" si="420"/>
        <v>0</v>
      </c>
      <c r="ER157" s="47">
        <f t="shared" si="421"/>
        <v>0</v>
      </c>
      <c r="ES157" s="47">
        <f t="shared" si="422"/>
        <v>0</v>
      </c>
      <c r="ET157" s="46">
        <f t="shared" si="423"/>
        <v>0</v>
      </c>
      <c r="EU157" s="47">
        <f t="shared" si="424"/>
        <v>0</v>
      </c>
      <c r="EV157" s="47">
        <f t="shared" si="425"/>
        <v>0</v>
      </c>
      <c r="EW157" s="47">
        <f t="shared" si="426"/>
        <v>0</v>
      </c>
      <c r="EX157" s="47">
        <f t="shared" si="427"/>
        <v>0</v>
      </c>
      <c r="EY157" s="47">
        <f t="shared" si="428"/>
        <v>0</v>
      </c>
      <c r="EZ157" s="47">
        <f t="shared" si="429"/>
        <v>0</v>
      </c>
      <c r="FA157" s="47">
        <f t="shared" si="430"/>
        <v>0</v>
      </c>
      <c r="FB157" s="47">
        <f t="shared" si="431"/>
        <v>0</v>
      </c>
      <c r="FC157" s="47">
        <f t="shared" si="432"/>
        <v>0</v>
      </c>
      <c r="FD157" s="47">
        <f t="shared" si="433"/>
        <v>0</v>
      </c>
      <c r="FE157" s="47">
        <f t="shared" si="434"/>
        <v>0</v>
      </c>
      <c r="FF157" s="47">
        <f t="shared" si="435"/>
        <v>0</v>
      </c>
      <c r="FG157" s="47">
        <f t="shared" si="436"/>
        <v>0</v>
      </c>
      <c r="FH157" s="47">
        <f t="shared" si="437"/>
        <v>0</v>
      </c>
      <c r="FI157" s="47">
        <f t="shared" si="438"/>
        <v>0</v>
      </c>
      <c r="FJ157" s="47">
        <f t="shared" si="439"/>
        <v>0</v>
      </c>
      <c r="FK157" s="47">
        <f t="shared" si="440"/>
        <v>0</v>
      </c>
      <c r="FL157" s="47">
        <f t="shared" si="441"/>
        <v>0</v>
      </c>
      <c r="FM157" s="48">
        <f t="shared" si="442"/>
        <v>0</v>
      </c>
      <c r="FN157" s="47">
        <f t="shared" si="443"/>
        <v>0</v>
      </c>
      <c r="FO157" s="47">
        <f t="shared" si="444"/>
        <v>0</v>
      </c>
      <c r="FP157" s="46">
        <f t="shared" si="445"/>
        <v>0</v>
      </c>
      <c r="FQ157" s="47">
        <f t="shared" si="446"/>
        <v>0</v>
      </c>
      <c r="FR157" s="47">
        <f t="shared" si="447"/>
        <v>0</v>
      </c>
      <c r="FS157" s="47">
        <f t="shared" si="448"/>
        <v>0</v>
      </c>
      <c r="FT157" s="47">
        <f t="shared" si="449"/>
        <v>0</v>
      </c>
      <c r="FU157" s="47">
        <f t="shared" si="450"/>
        <v>0</v>
      </c>
      <c r="FV157" s="47">
        <f t="shared" si="451"/>
        <v>0</v>
      </c>
      <c r="FW157" s="47">
        <f t="shared" si="452"/>
        <v>0</v>
      </c>
      <c r="FX157" s="47">
        <f t="shared" si="453"/>
        <v>0</v>
      </c>
      <c r="FY157" s="47">
        <f t="shared" si="454"/>
        <v>0</v>
      </c>
      <c r="FZ157" s="47">
        <f t="shared" si="455"/>
        <v>0</v>
      </c>
      <c r="GA157" s="47">
        <f t="shared" si="456"/>
        <v>0</v>
      </c>
      <c r="GB157" s="47">
        <f t="shared" si="457"/>
        <v>0</v>
      </c>
      <c r="GC157" s="47">
        <f t="shared" si="458"/>
        <v>0</v>
      </c>
      <c r="GD157" s="47">
        <f t="shared" si="459"/>
        <v>0</v>
      </c>
      <c r="GE157" s="47">
        <f t="shared" si="460"/>
        <v>0</v>
      </c>
      <c r="GF157" s="47">
        <f t="shared" si="461"/>
        <v>0</v>
      </c>
      <c r="GG157" s="47">
        <f t="shared" si="462"/>
        <v>0</v>
      </c>
      <c r="GH157" s="47">
        <f t="shared" si="463"/>
        <v>0</v>
      </c>
      <c r="GI157" s="48">
        <f t="shared" si="464"/>
        <v>0</v>
      </c>
      <c r="GJ157" s="47">
        <f t="shared" si="465"/>
        <v>0</v>
      </c>
      <c r="GK157" s="47">
        <f t="shared" si="466"/>
        <v>0</v>
      </c>
      <c r="GL157" s="46">
        <f t="shared" si="467"/>
        <v>0</v>
      </c>
      <c r="GM157" s="47">
        <f t="shared" si="468"/>
        <v>0</v>
      </c>
      <c r="GN157" s="47">
        <f t="shared" si="469"/>
        <v>0</v>
      </c>
      <c r="GO157" s="47">
        <f t="shared" si="470"/>
        <v>0</v>
      </c>
      <c r="GP157" s="47">
        <f t="shared" si="471"/>
        <v>0</v>
      </c>
      <c r="GQ157" s="47">
        <f t="shared" si="472"/>
        <v>0</v>
      </c>
      <c r="GR157" s="47">
        <f t="shared" si="473"/>
        <v>0</v>
      </c>
      <c r="GS157" s="47">
        <f t="shared" si="474"/>
        <v>0</v>
      </c>
      <c r="GT157" s="47">
        <f t="shared" si="475"/>
        <v>0</v>
      </c>
      <c r="GU157" s="47">
        <f t="shared" si="476"/>
        <v>0</v>
      </c>
      <c r="GV157" s="47">
        <f t="shared" si="477"/>
        <v>0</v>
      </c>
      <c r="GW157" s="47">
        <f t="shared" si="478"/>
        <v>0</v>
      </c>
      <c r="GX157" s="47">
        <f t="shared" si="479"/>
        <v>0</v>
      </c>
      <c r="GY157" s="47">
        <f t="shared" si="480"/>
        <v>0</v>
      </c>
      <c r="GZ157" s="47">
        <f t="shared" si="481"/>
        <v>0</v>
      </c>
      <c r="HA157" s="47">
        <f t="shared" si="482"/>
        <v>0</v>
      </c>
      <c r="HB157" s="47">
        <f t="shared" si="483"/>
        <v>0</v>
      </c>
      <c r="HC157" s="47">
        <f t="shared" si="484"/>
        <v>0</v>
      </c>
      <c r="HD157" s="47">
        <f t="shared" si="485"/>
        <v>0</v>
      </c>
      <c r="HE157" s="48">
        <f t="shared" si="486"/>
        <v>0</v>
      </c>
      <c r="HF157" s="47">
        <f t="shared" si="487"/>
        <v>0</v>
      </c>
      <c r="HG157" s="47">
        <f t="shared" si="488"/>
        <v>0</v>
      </c>
      <c r="HH157" s="46">
        <f t="shared" si="489"/>
        <v>0</v>
      </c>
      <c r="HI157" s="47">
        <f t="shared" si="490"/>
        <v>0</v>
      </c>
      <c r="HJ157" s="47">
        <f t="shared" si="491"/>
        <v>0</v>
      </c>
      <c r="HK157" s="47">
        <f t="shared" si="492"/>
        <v>0</v>
      </c>
      <c r="HL157" s="47">
        <f t="shared" si="493"/>
        <v>0</v>
      </c>
      <c r="HM157" s="47">
        <f t="shared" si="494"/>
        <v>0</v>
      </c>
      <c r="HN157" s="47">
        <f t="shared" si="495"/>
        <v>0</v>
      </c>
      <c r="HO157" s="47">
        <f t="shared" si="496"/>
        <v>0</v>
      </c>
      <c r="HP157" s="47">
        <f t="shared" si="497"/>
        <v>0</v>
      </c>
      <c r="HQ157" s="47">
        <f t="shared" si="498"/>
        <v>0</v>
      </c>
      <c r="HR157" s="47">
        <f t="shared" si="499"/>
        <v>0</v>
      </c>
      <c r="HS157" s="47">
        <f t="shared" si="500"/>
        <v>0</v>
      </c>
      <c r="HT157" s="47">
        <f t="shared" si="501"/>
        <v>0</v>
      </c>
      <c r="HU157" s="47">
        <f t="shared" si="502"/>
        <v>0</v>
      </c>
      <c r="HV157" s="47">
        <f t="shared" si="503"/>
        <v>0</v>
      </c>
      <c r="HW157" s="47">
        <f t="shared" si="504"/>
        <v>0</v>
      </c>
      <c r="HX157" s="47">
        <f t="shared" si="505"/>
        <v>0</v>
      </c>
      <c r="HY157" s="47">
        <f t="shared" si="506"/>
        <v>0</v>
      </c>
      <c r="HZ157" s="47">
        <f t="shared" si="507"/>
        <v>0</v>
      </c>
      <c r="IA157" s="48">
        <f t="shared" si="508"/>
        <v>0</v>
      </c>
      <c r="IB157" s="47">
        <f t="shared" si="509"/>
        <v>0</v>
      </c>
      <c r="IC157" s="47">
        <f t="shared" si="510"/>
        <v>0</v>
      </c>
      <c r="ID157" s="46">
        <f t="shared" si="511"/>
        <v>0</v>
      </c>
      <c r="IE157" s="47">
        <f t="shared" si="512"/>
        <v>0</v>
      </c>
      <c r="IF157" s="47">
        <f t="shared" si="513"/>
        <v>0</v>
      </c>
      <c r="IG157" s="47">
        <f t="shared" si="514"/>
        <v>0</v>
      </c>
      <c r="IH157" s="47">
        <f t="shared" si="515"/>
        <v>0</v>
      </c>
      <c r="II157" s="47">
        <f t="shared" si="516"/>
        <v>0</v>
      </c>
      <c r="IJ157" s="47">
        <f t="shared" si="517"/>
        <v>0</v>
      </c>
      <c r="IK157" s="47">
        <f t="shared" si="518"/>
        <v>0</v>
      </c>
      <c r="IL157" s="47">
        <f t="shared" si="519"/>
        <v>0</v>
      </c>
      <c r="IM157" s="47">
        <f t="shared" si="520"/>
        <v>0</v>
      </c>
      <c r="IN157" s="47">
        <f t="shared" si="521"/>
        <v>0</v>
      </c>
      <c r="IO157" s="47">
        <f t="shared" si="522"/>
        <v>0</v>
      </c>
      <c r="IP157" s="47">
        <f t="shared" si="523"/>
        <v>0</v>
      </c>
      <c r="IQ157" s="47">
        <f t="shared" si="524"/>
        <v>0</v>
      </c>
      <c r="IR157" s="47">
        <f t="shared" si="525"/>
        <v>0</v>
      </c>
      <c r="IS157" s="47">
        <f t="shared" si="526"/>
        <v>0</v>
      </c>
      <c r="IT157" s="47">
        <f t="shared" si="527"/>
        <v>0</v>
      </c>
      <c r="IU157" s="47">
        <f t="shared" si="528"/>
        <v>0</v>
      </c>
      <c r="IV157" s="47">
        <f t="shared" si="529"/>
        <v>0</v>
      </c>
      <c r="IW157" s="48">
        <f t="shared" si="530"/>
        <v>0</v>
      </c>
      <c r="IX157" s="47">
        <f t="shared" si="531"/>
        <v>0</v>
      </c>
      <c r="IY157" s="47">
        <f t="shared" si="532"/>
        <v>0</v>
      </c>
      <c r="IZ157" s="46">
        <f t="shared" si="533"/>
        <v>0</v>
      </c>
      <c r="JA157" s="47">
        <f t="shared" si="534"/>
        <v>0</v>
      </c>
      <c r="JB157" s="47">
        <f t="shared" si="535"/>
        <v>0</v>
      </c>
      <c r="JC157" s="47">
        <f t="shared" si="536"/>
        <v>0</v>
      </c>
      <c r="JD157" s="47">
        <f t="shared" si="537"/>
        <v>0</v>
      </c>
      <c r="JE157" s="47">
        <f t="shared" si="538"/>
        <v>0</v>
      </c>
      <c r="JF157" s="47">
        <f t="shared" si="539"/>
        <v>0</v>
      </c>
      <c r="JG157" s="47">
        <f t="shared" si="540"/>
        <v>0</v>
      </c>
      <c r="JH157" s="47">
        <f t="shared" si="541"/>
        <v>0</v>
      </c>
      <c r="JI157" s="47">
        <f t="shared" si="542"/>
        <v>0</v>
      </c>
      <c r="JJ157" s="47">
        <f t="shared" si="543"/>
        <v>0</v>
      </c>
      <c r="JK157" s="47">
        <f t="shared" si="544"/>
        <v>0</v>
      </c>
      <c r="JL157" s="47">
        <f t="shared" si="545"/>
        <v>0</v>
      </c>
      <c r="JM157" s="47">
        <f t="shared" si="546"/>
        <v>0</v>
      </c>
      <c r="JN157" s="47">
        <f t="shared" si="547"/>
        <v>0</v>
      </c>
      <c r="JO157" s="47">
        <f t="shared" si="548"/>
        <v>0</v>
      </c>
      <c r="JP157" s="47">
        <f t="shared" si="549"/>
        <v>0</v>
      </c>
      <c r="JQ157" s="47">
        <f t="shared" si="550"/>
        <v>0</v>
      </c>
      <c r="JR157" s="47">
        <f t="shared" si="551"/>
        <v>0</v>
      </c>
      <c r="JS157" s="48">
        <f t="shared" si="552"/>
        <v>0</v>
      </c>
      <c r="JT157" s="46">
        <f t="shared" si="553"/>
        <v>0</v>
      </c>
      <c r="JU157" s="48">
        <f t="shared" si="554"/>
        <v>0</v>
      </c>
    </row>
    <row r="158" spans="1:281" x14ac:dyDescent="0.25">
      <c r="A158" s="152"/>
      <c r="B158" s="386"/>
      <c r="C158" s="377"/>
      <c r="D158" s="378"/>
      <c r="E158" s="378"/>
      <c r="F158" s="378"/>
      <c r="G158" s="379"/>
      <c r="H158" s="397"/>
      <c r="I158" s="397"/>
      <c r="J158" s="97"/>
      <c r="K158" s="122">
        <f t="shared" si="284"/>
        <v>0</v>
      </c>
      <c r="L158" s="313">
        <f t="shared" si="285"/>
        <v>0</v>
      </c>
      <c r="M158" s="46">
        <f t="shared" si="286"/>
        <v>0</v>
      </c>
      <c r="N158" s="90">
        <f t="shared" si="347"/>
        <v>0</v>
      </c>
      <c r="O158" s="90">
        <f t="shared" si="348"/>
        <v>0</v>
      </c>
      <c r="P158" s="90">
        <f t="shared" si="349"/>
        <v>0</v>
      </c>
      <c r="Q158" s="90">
        <f t="shared" si="350"/>
        <v>0</v>
      </c>
      <c r="R158" s="408">
        <f t="shared" si="287"/>
        <v>1</v>
      </c>
      <c r="S158" s="46">
        <f t="shared" si="288"/>
        <v>0</v>
      </c>
      <c r="T158" s="47">
        <f t="shared" si="289"/>
        <v>0</v>
      </c>
      <c r="U158" s="47">
        <f t="shared" si="290"/>
        <v>0</v>
      </c>
      <c r="V158" s="47">
        <f t="shared" si="291"/>
        <v>0</v>
      </c>
      <c r="W158" s="47">
        <f t="shared" si="292"/>
        <v>0</v>
      </c>
      <c r="X158" s="47">
        <f t="shared" si="293"/>
        <v>0</v>
      </c>
      <c r="Y158" s="47">
        <f t="shared" si="294"/>
        <v>0</v>
      </c>
      <c r="Z158" s="47">
        <f t="shared" si="295"/>
        <v>0</v>
      </c>
      <c r="AA158" s="47">
        <f t="shared" si="296"/>
        <v>0</v>
      </c>
      <c r="AB158" s="47">
        <f t="shared" si="297"/>
        <v>0</v>
      </c>
      <c r="AC158" s="47">
        <f t="shared" si="298"/>
        <v>0</v>
      </c>
      <c r="AD158" s="47">
        <f t="shared" si="299"/>
        <v>0</v>
      </c>
      <c r="AE158" s="47">
        <f t="shared" si="300"/>
        <v>0</v>
      </c>
      <c r="AF158" s="47">
        <f t="shared" si="301"/>
        <v>0</v>
      </c>
      <c r="AG158" s="47">
        <f t="shared" si="302"/>
        <v>0</v>
      </c>
      <c r="AH158" s="47">
        <f t="shared" si="303"/>
        <v>0</v>
      </c>
      <c r="AI158" s="47">
        <f t="shared" si="304"/>
        <v>0</v>
      </c>
      <c r="AJ158" s="47">
        <f t="shared" si="305"/>
        <v>0</v>
      </c>
      <c r="AK158" s="47">
        <f t="shared" si="306"/>
        <v>0</v>
      </c>
      <c r="AL158" s="48">
        <f t="shared" si="307"/>
        <v>0</v>
      </c>
      <c r="AM158" s="47">
        <f t="shared" si="351"/>
        <v>0</v>
      </c>
      <c r="AN158" s="47">
        <f t="shared" si="352"/>
        <v>0</v>
      </c>
      <c r="AO158" s="46">
        <f t="shared" si="308"/>
        <v>0</v>
      </c>
      <c r="AP158" s="47">
        <f t="shared" si="309"/>
        <v>0</v>
      </c>
      <c r="AQ158" s="47">
        <f t="shared" si="310"/>
        <v>0</v>
      </c>
      <c r="AR158" s="47">
        <f t="shared" si="311"/>
        <v>0</v>
      </c>
      <c r="AS158" s="47">
        <f t="shared" si="312"/>
        <v>0</v>
      </c>
      <c r="AT158" s="47">
        <f t="shared" si="313"/>
        <v>0</v>
      </c>
      <c r="AU158" s="47">
        <f t="shared" si="314"/>
        <v>0</v>
      </c>
      <c r="AV158" s="47">
        <f t="shared" si="315"/>
        <v>0</v>
      </c>
      <c r="AW158" s="47">
        <f t="shared" si="316"/>
        <v>0</v>
      </c>
      <c r="AX158" s="47">
        <f t="shared" si="317"/>
        <v>0</v>
      </c>
      <c r="AY158" s="47">
        <f t="shared" si="318"/>
        <v>0</v>
      </c>
      <c r="AZ158" s="47">
        <f t="shared" si="319"/>
        <v>0</v>
      </c>
      <c r="BA158" s="47">
        <f t="shared" si="320"/>
        <v>0</v>
      </c>
      <c r="BB158" s="47">
        <f t="shared" si="321"/>
        <v>0</v>
      </c>
      <c r="BC158" s="47">
        <f t="shared" si="322"/>
        <v>0</v>
      </c>
      <c r="BD158" s="47">
        <f t="shared" si="323"/>
        <v>0</v>
      </c>
      <c r="BE158" s="47">
        <f t="shared" si="324"/>
        <v>0</v>
      </c>
      <c r="BF158" s="47">
        <f t="shared" si="325"/>
        <v>0</v>
      </c>
      <c r="BG158" s="48">
        <f t="shared" si="326"/>
        <v>0</v>
      </c>
      <c r="BH158" s="47">
        <f t="shared" si="353"/>
        <v>0</v>
      </c>
      <c r="BI158" s="47">
        <f t="shared" si="354"/>
        <v>0</v>
      </c>
      <c r="BJ158" s="46">
        <f t="shared" si="327"/>
        <v>0</v>
      </c>
      <c r="BK158" s="47">
        <f t="shared" si="328"/>
        <v>0</v>
      </c>
      <c r="BL158" s="47">
        <f t="shared" si="329"/>
        <v>0</v>
      </c>
      <c r="BM158" s="47">
        <f t="shared" si="330"/>
        <v>0</v>
      </c>
      <c r="BN158" s="47">
        <f t="shared" si="331"/>
        <v>0</v>
      </c>
      <c r="BO158" s="47">
        <f t="shared" si="332"/>
        <v>0</v>
      </c>
      <c r="BP158" s="47">
        <f t="shared" si="333"/>
        <v>0</v>
      </c>
      <c r="BQ158" s="47">
        <f t="shared" si="334"/>
        <v>0</v>
      </c>
      <c r="BR158" s="47">
        <f t="shared" si="335"/>
        <v>0</v>
      </c>
      <c r="BS158" s="47">
        <f t="shared" si="336"/>
        <v>0</v>
      </c>
      <c r="BT158" s="47">
        <f t="shared" si="337"/>
        <v>0</v>
      </c>
      <c r="BU158" s="47">
        <f t="shared" si="338"/>
        <v>0</v>
      </c>
      <c r="BV158" s="47">
        <f t="shared" si="339"/>
        <v>0</v>
      </c>
      <c r="BW158" s="47">
        <f t="shared" si="340"/>
        <v>0</v>
      </c>
      <c r="BX158" s="47">
        <f t="shared" si="341"/>
        <v>0</v>
      </c>
      <c r="BY158" s="47">
        <f t="shared" si="342"/>
        <v>0</v>
      </c>
      <c r="BZ158" s="47">
        <f t="shared" si="343"/>
        <v>0</v>
      </c>
      <c r="CA158" s="47">
        <f t="shared" si="344"/>
        <v>0</v>
      </c>
      <c r="CB158" s="47">
        <f t="shared" si="345"/>
        <v>0</v>
      </c>
      <c r="CC158" s="48">
        <f t="shared" si="346"/>
        <v>0</v>
      </c>
      <c r="CD158" s="47">
        <f t="shared" si="355"/>
        <v>0</v>
      </c>
      <c r="CE158" s="47">
        <f t="shared" si="356"/>
        <v>0</v>
      </c>
      <c r="CF158" s="46">
        <f t="shared" si="357"/>
        <v>0</v>
      </c>
      <c r="CG158" s="47">
        <f t="shared" si="358"/>
        <v>0</v>
      </c>
      <c r="CH158" s="47">
        <f t="shared" si="359"/>
        <v>0</v>
      </c>
      <c r="CI158" s="47">
        <f t="shared" si="360"/>
        <v>0</v>
      </c>
      <c r="CJ158" s="47">
        <f t="shared" si="361"/>
        <v>0</v>
      </c>
      <c r="CK158" s="47">
        <f t="shared" si="362"/>
        <v>0</v>
      </c>
      <c r="CL158" s="47">
        <f t="shared" si="363"/>
        <v>0</v>
      </c>
      <c r="CM158" s="47">
        <f t="shared" si="364"/>
        <v>0</v>
      </c>
      <c r="CN158" s="47">
        <f t="shared" si="365"/>
        <v>0</v>
      </c>
      <c r="CO158" s="47">
        <f t="shared" si="366"/>
        <v>0</v>
      </c>
      <c r="CP158" s="47">
        <f t="shared" si="367"/>
        <v>0</v>
      </c>
      <c r="CQ158" s="47">
        <f t="shared" si="368"/>
        <v>0</v>
      </c>
      <c r="CR158" s="47">
        <f t="shared" si="369"/>
        <v>0</v>
      </c>
      <c r="CS158" s="47">
        <f t="shared" si="370"/>
        <v>0</v>
      </c>
      <c r="CT158" s="47">
        <f t="shared" si="371"/>
        <v>0</v>
      </c>
      <c r="CU158" s="47">
        <f t="shared" si="372"/>
        <v>0</v>
      </c>
      <c r="CV158" s="47">
        <f t="shared" si="373"/>
        <v>0</v>
      </c>
      <c r="CW158" s="47">
        <f t="shared" si="374"/>
        <v>0</v>
      </c>
      <c r="CX158" s="47">
        <f t="shared" si="375"/>
        <v>0</v>
      </c>
      <c r="CY158" s="48">
        <f t="shared" si="376"/>
        <v>0</v>
      </c>
      <c r="CZ158" s="47">
        <f t="shared" si="377"/>
        <v>0</v>
      </c>
      <c r="DA158" s="47">
        <f t="shared" si="378"/>
        <v>0</v>
      </c>
      <c r="DB158" s="46">
        <f t="shared" si="379"/>
        <v>0</v>
      </c>
      <c r="DC158" s="47">
        <f t="shared" si="380"/>
        <v>0</v>
      </c>
      <c r="DD158" s="47">
        <f t="shared" si="381"/>
        <v>0</v>
      </c>
      <c r="DE158" s="47">
        <f t="shared" si="382"/>
        <v>0</v>
      </c>
      <c r="DF158" s="47">
        <f t="shared" si="383"/>
        <v>0</v>
      </c>
      <c r="DG158" s="47">
        <f t="shared" si="384"/>
        <v>0</v>
      </c>
      <c r="DH158" s="47">
        <f t="shared" si="385"/>
        <v>0</v>
      </c>
      <c r="DI158" s="47">
        <f t="shared" si="386"/>
        <v>0</v>
      </c>
      <c r="DJ158" s="47">
        <f t="shared" si="387"/>
        <v>0</v>
      </c>
      <c r="DK158" s="47">
        <f t="shared" si="388"/>
        <v>0</v>
      </c>
      <c r="DL158" s="47">
        <f t="shared" si="389"/>
        <v>0</v>
      </c>
      <c r="DM158" s="47">
        <f t="shared" si="390"/>
        <v>0</v>
      </c>
      <c r="DN158" s="47">
        <f t="shared" si="391"/>
        <v>0</v>
      </c>
      <c r="DO158" s="47">
        <f t="shared" si="392"/>
        <v>0</v>
      </c>
      <c r="DP158" s="47">
        <f t="shared" si="393"/>
        <v>0</v>
      </c>
      <c r="DQ158" s="47">
        <f t="shared" si="394"/>
        <v>0</v>
      </c>
      <c r="DR158" s="47">
        <f t="shared" si="395"/>
        <v>0</v>
      </c>
      <c r="DS158" s="47">
        <f t="shared" si="396"/>
        <v>0</v>
      </c>
      <c r="DT158" s="47">
        <f t="shared" si="397"/>
        <v>0</v>
      </c>
      <c r="DU158" s="48">
        <f t="shared" si="398"/>
        <v>0</v>
      </c>
      <c r="DV158" s="47">
        <f t="shared" si="399"/>
        <v>0</v>
      </c>
      <c r="DW158" s="47">
        <f t="shared" si="400"/>
        <v>0</v>
      </c>
      <c r="DX158" s="46">
        <f t="shared" si="401"/>
        <v>0</v>
      </c>
      <c r="DY158" s="47">
        <f t="shared" si="402"/>
        <v>0</v>
      </c>
      <c r="DZ158" s="47">
        <f t="shared" si="403"/>
        <v>0</v>
      </c>
      <c r="EA158" s="47">
        <f t="shared" si="404"/>
        <v>0</v>
      </c>
      <c r="EB158" s="47">
        <f t="shared" si="405"/>
        <v>0</v>
      </c>
      <c r="EC158" s="47">
        <f t="shared" si="406"/>
        <v>0</v>
      </c>
      <c r="ED158" s="47">
        <f t="shared" si="407"/>
        <v>0</v>
      </c>
      <c r="EE158" s="47">
        <f t="shared" si="408"/>
        <v>0</v>
      </c>
      <c r="EF158" s="47">
        <f t="shared" si="409"/>
        <v>0</v>
      </c>
      <c r="EG158" s="47">
        <f t="shared" si="410"/>
        <v>0</v>
      </c>
      <c r="EH158" s="47">
        <f t="shared" si="411"/>
        <v>0</v>
      </c>
      <c r="EI158" s="47">
        <f t="shared" si="412"/>
        <v>0</v>
      </c>
      <c r="EJ158" s="47">
        <f t="shared" si="413"/>
        <v>0</v>
      </c>
      <c r="EK158" s="47">
        <f t="shared" si="414"/>
        <v>0</v>
      </c>
      <c r="EL158" s="47">
        <f t="shared" si="415"/>
        <v>0</v>
      </c>
      <c r="EM158" s="47">
        <f t="shared" si="416"/>
        <v>0</v>
      </c>
      <c r="EN158" s="47">
        <f t="shared" si="417"/>
        <v>0</v>
      </c>
      <c r="EO158" s="47">
        <f t="shared" si="418"/>
        <v>0</v>
      </c>
      <c r="EP158" s="47">
        <f t="shared" si="419"/>
        <v>0</v>
      </c>
      <c r="EQ158" s="48">
        <f t="shared" si="420"/>
        <v>0</v>
      </c>
      <c r="ER158" s="47">
        <f t="shared" si="421"/>
        <v>0</v>
      </c>
      <c r="ES158" s="47">
        <f t="shared" si="422"/>
        <v>0</v>
      </c>
      <c r="ET158" s="46">
        <f t="shared" si="423"/>
        <v>0</v>
      </c>
      <c r="EU158" s="47">
        <f t="shared" si="424"/>
        <v>0</v>
      </c>
      <c r="EV158" s="47">
        <f t="shared" si="425"/>
        <v>0</v>
      </c>
      <c r="EW158" s="47">
        <f t="shared" si="426"/>
        <v>0</v>
      </c>
      <c r="EX158" s="47">
        <f t="shared" si="427"/>
        <v>0</v>
      </c>
      <c r="EY158" s="47">
        <f t="shared" si="428"/>
        <v>0</v>
      </c>
      <c r="EZ158" s="47">
        <f t="shared" si="429"/>
        <v>0</v>
      </c>
      <c r="FA158" s="47">
        <f t="shared" si="430"/>
        <v>0</v>
      </c>
      <c r="FB158" s="47">
        <f t="shared" si="431"/>
        <v>0</v>
      </c>
      <c r="FC158" s="47">
        <f t="shared" si="432"/>
        <v>0</v>
      </c>
      <c r="FD158" s="47">
        <f t="shared" si="433"/>
        <v>0</v>
      </c>
      <c r="FE158" s="47">
        <f t="shared" si="434"/>
        <v>0</v>
      </c>
      <c r="FF158" s="47">
        <f t="shared" si="435"/>
        <v>0</v>
      </c>
      <c r="FG158" s="47">
        <f t="shared" si="436"/>
        <v>0</v>
      </c>
      <c r="FH158" s="47">
        <f t="shared" si="437"/>
        <v>0</v>
      </c>
      <c r="FI158" s="47">
        <f t="shared" si="438"/>
        <v>0</v>
      </c>
      <c r="FJ158" s="47">
        <f t="shared" si="439"/>
        <v>0</v>
      </c>
      <c r="FK158" s="47">
        <f t="shared" si="440"/>
        <v>0</v>
      </c>
      <c r="FL158" s="47">
        <f t="shared" si="441"/>
        <v>0</v>
      </c>
      <c r="FM158" s="48">
        <f t="shared" si="442"/>
        <v>0</v>
      </c>
      <c r="FN158" s="47">
        <f t="shared" si="443"/>
        <v>0</v>
      </c>
      <c r="FO158" s="47">
        <f t="shared" si="444"/>
        <v>0</v>
      </c>
      <c r="FP158" s="46">
        <f t="shared" si="445"/>
        <v>0</v>
      </c>
      <c r="FQ158" s="47">
        <f t="shared" si="446"/>
        <v>0</v>
      </c>
      <c r="FR158" s="47">
        <f t="shared" si="447"/>
        <v>0</v>
      </c>
      <c r="FS158" s="47">
        <f t="shared" si="448"/>
        <v>0</v>
      </c>
      <c r="FT158" s="47">
        <f t="shared" si="449"/>
        <v>0</v>
      </c>
      <c r="FU158" s="47">
        <f t="shared" si="450"/>
        <v>0</v>
      </c>
      <c r="FV158" s="47">
        <f t="shared" si="451"/>
        <v>0</v>
      </c>
      <c r="FW158" s="47">
        <f t="shared" si="452"/>
        <v>0</v>
      </c>
      <c r="FX158" s="47">
        <f t="shared" si="453"/>
        <v>0</v>
      </c>
      <c r="FY158" s="47">
        <f t="shared" si="454"/>
        <v>0</v>
      </c>
      <c r="FZ158" s="47">
        <f t="shared" si="455"/>
        <v>0</v>
      </c>
      <c r="GA158" s="47">
        <f t="shared" si="456"/>
        <v>0</v>
      </c>
      <c r="GB158" s="47">
        <f t="shared" si="457"/>
        <v>0</v>
      </c>
      <c r="GC158" s="47">
        <f t="shared" si="458"/>
        <v>0</v>
      </c>
      <c r="GD158" s="47">
        <f t="shared" si="459"/>
        <v>0</v>
      </c>
      <c r="GE158" s="47">
        <f t="shared" si="460"/>
        <v>0</v>
      </c>
      <c r="GF158" s="47">
        <f t="shared" si="461"/>
        <v>0</v>
      </c>
      <c r="GG158" s="47">
        <f t="shared" si="462"/>
        <v>0</v>
      </c>
      <c r="GH158" s="47">
        <f t="shared" si="463"/>
        <v>0</v>
      </c>
      <c r="GI158" s="48">
        <f t="shared" si="464"/>
        <v>0</v>
      </c>
      <c r="GJ158" s="47">
        <f t="shared" si="465"/>
        <v>0</v>
      </c>
      <c r="GK158" s="47">
        <f t="shared" si="466"/>
        <v>0</v>
      </c>
      <c r="GL158" s="46">
        <f t="shared" si="467"/>
        <v>0</v>
      </c>
      <c r="GM158" s="47">
        <f t="shared" si="468"/>
        <v>0</v>
      </c>
      <c r="GN158" s="47">
        <f t="shared" si="469"/>
        <v>0</v>
      </c>
      <c r="GO158" s="47">
        <f t="shared" si="470"/>
        <v>0</v>
      </c>
      <c r="GP158" s="47">
        <f t="shared" si="471"/>
        <v>0</v>
      </c>
      <c r="GQ158" s="47">
        <f t="shared" si="472"/>
        <v>0</v>
      </c>
      <c r="GR158" s="47">
        <f t="shared" si="473"/>
        <v>0</v>
      </c>
      <c r="GS158" s="47">
        <f t="shared" si="474"/>
        <v>0</v>
      </c>
      <c r="GT158" s="47">
        <f t="shared" si="475"/>
        <v>0</v>
      </c>
      <c r="GU158" s="47">
        <f t="shared" si="476"/>
        <v>0</v>
      </c>
      <c r="GV158" s="47">
        <f t="shared" si="477"/>
        <v>0</v>
      </c>
      <c r="GW158" s="47">
        <f t="shared" si="478"/>
        <v>0</v>
      </c>
      <c r="GX158" s="47">
        <f t="shared" si="479"/>
        <v>0</v>
      </c>
      <c r="GY158" s="47">
        <f t="shared" si="480"/>
        <v>0</v>
      </c>
      <c r="GZ158" s="47">
        <f t="shared" si="481"/>
        <v>0</v>
      </c>
      <c r="HA158" s="47">
        <f t="shared" si="482"/>
        <v>0</v>
      </c>
      <c r="HB158" s="47">
        <f t="shared" si="483"/>
        <v>0</v>
      </c>
      <c r="HC158" s="47">
        <f t="shared" si="484"/>
        <v>0</v>
      </c>
      <c r="HD158" s="47">
        <f t="shared" si="485"/>
        <v>0</v>
      </c>
      <c r="HE158" s="48">
        <f t="shared" si="486"/>
        <v>0</v>
      </c>
      <c r="HF158" s="47">
        <f t="shared" si="487"/>
        <v>0</v>
      </c>
      <c r="HG158" s="47">
        <f t="shared" si="488"/>
        <v>0</v>
      </c>
      <c r="HH158" s="46">
        <f t="shared" si="489"/>
        <v>0</v>
      </c>
      <c r="HI158" s="47">
        <f t="shared" si="490"/>
        <v>0</v>
      </c>
      <c r="HJ158" s="47">
        <f t="shared" si="491"/>
        <v>0</v>
      </c>
      <c r="HK158" s="47">
        <f t="shared" si="492"/>
        <v>0</v>
      </c>
      <c r="HL158" s="47">
        <f t="shared" si="493"/>
        <v>0</v>
      </c>
      <c r="HM158" s="47">
        <f t="shared" si="494"/>
        <v>0</v>
      </c>
      <c r="HN158" s="47">
        <f t="shared" si="495"/>
        <v>0</v>
      </c>
      <c r="HO158" s="47">
        <f t="shared" si="496"/>
        <v>0</v>
      </c>
      <c r="HP158" s="47">
        <f t="shared" si="497"/>
        <v>0</v>
      </c>
      <c r="HQ158" s="47">
        <f t="shared" si="498"/>
        <v>0</v>
      </c>
      <c r="HR158" s="47">
        <f t="shared" si="499"/>
        <v>0</v>
      </c>
      <c r="HS158" s="47">
        <f t="shared" si="500"/>
        <v>0</v>
      </c>
      <c r="HT158" s="47">
        <f t="shared" si="501"/>
        <v>0</v>
      </c>
      <c r="HU158" s="47">
        <f t="shared" si="502"/>
        <v>0</v>
      </c>
      <c r="HV158" s="47">
        <f t="shared" si="503"/>
        <v>0</v>
      </c>
      <c r="HW158" s="47">
        <f t="shared" si="504"/>
        <v>0</v>
      </c>
      <c r="HX158" s="47">
        <f t="shared" si="505"/>
        <v>0</v>
      </c>
      <c r="HY158" s="47">
        <f t="shared" si="506"/>
        <v>0</v>
      </c>
      <c r="HZ158" s="47">
        <f t="shared" si="507"/>
        <v>0</v>
      </c>
      <c r="IA158" s="48">
        <f t="shared" si="508"/>
        <v>0</v>
      </c>
      <c r="IB158" s="47">
        <f t="shared" si="509"/>
        <v>0</v>
      </c>
      <c r="IC158" s="47">
        <f t="shared" si="510"/>
        <v>0</v>
      </c>
      <c r="ID158" s="46">
        <f t="shared" si="511"/>
        <v>0</v>
      </c>
      <c r="IE158" s="47">
        <f t="shared" si="512"/>
        <v>0</v>
      </c>
      <c r="IF158" s="47">
        <f t="shared" si="513"/>
        <v>0</v>
      </c>
      <c r="IG158" s="47">
        <f t="shared" si="514"/>
        <v>0</v>
      </c>
      <c r="IH158" s="47">
        <f t="shared" si="515"/>
        <v>0</v>
      </c>
      <c r="II158" s="47">
        <f t="shared" si="516"/>
        <v>0</v>
      </c>
      <c r="IJ158" s="47">
        <f t="shared" si="517"/>
        <v>0</v>
      </c>
      <c r="IK158" s="47">
        <f t="shared" si="518"/>
        <v>0</v>
      </c>
      <c r="IL158" s="47">
        <f t="shared" si="519"/>
        <v>0</v>
      </c>
      <c r="IM158" s="47">
        <f t="shared" si="520"/>
        <v>0</v>
      </c>
      <c r="IN158" s="47">
        <f t="shared" si="521"/>
        <v>0</v>
      </c>
      <c r="IO158" s="47">
        <f t="shared" si="522"/>
        <v>0</v>
      </c>
      <c r="IP158" s="47">
        <f t="shared" si="523"/>
        <v>0</v>
      </c>
      <c r="IQ158" s="47">
        <f t="shared" si="524"/>
        <v>0</v>
      </c>
      <c r="IR158" s="47">
        <f t="shared" si="525"/>
        <v>0</v>
      </c>
      <c r="IS158" s="47">
        <f t="shared" si="526"/>
        <v>0</v>
      </c>
      <c r="IT158" s="47">
        <f t="shared" si="527"/>
        <v>0</v>
      </c>
      <c r="IU158" s="47">
        <f t="shared" si="528"/>
        <v>0</v>
      </c>
      <c r="IV158" s="47">
        <f t="shared" si="529"/>
        <v>0</v>
      </c>
      <c r="IW158" s="48">
        <f t="shared" si="530"/>
        <v>0</v>
      </c>
      <c r="IX158" s="47">
        <f t="shared" si="531"/>
        <v>0</v>
      </c>
      <c r="IY158" s="47">
        <f t="shared" si="532"/>
        <v>0</v>
      </c>
      <c r="IZ158" s="46">
        <f t="shared" si="533"/>
        <v>0</v>
      </c>
      <c r="JA158" s="47">
        <f t="shared" si="534"/>
        <v>0</v>
      </c>
      <c r="JB158" s="47">
        <f t="shared" si="535"/>
        <v>0</v>
      </c>
      <c r="JC158" s="47">
        <f t="shared" si="536"/>
        <v>0</v>
      </c>
      <c r="JD158" s="47">
        <f t="shared" si="537"/>
        <v>0</v>
      </c>
      <c r="JE158" s="47">
        <f t="shared" si="538"/>
        <v>0</v>
      </c>
      <c r="JF158" s="47">
        <f t="shared" si="539"/>
        <v>0</v>
      </c>
      <c r="JG158" s="47">
        <f t="shared" si="540"/>
        <v>0</v>
      </c>
      <c r="JH158" s="47">
        <f t="shared" si="541"/>
        <v>0</v>
      </c>
      <c r="JI158" s="47">
        <f t="shared" si="542"/>
        <v>0</v>
      </c>
      <c r="JJ158" s="47">
        <f t="shared" si="543"/>
        <v>0</v>
      </c>
      <c r="JK158" s="47">
        <f t="shared" si="544"/>
        <v>0</v>
      </c>
      <c r="JL158" s="47">
        <f t="shared" si="545"/>
        <v>0</v>
      </c>
      <c r="JM158" s="47">
        <f t="shared" si="546"/>
        <v>0</v>
      </c>
      <c r="JN158" s="47">
        <f t="shared" si="547"/>
        <v>0</v>
      </c>
      <c r="JO158" s="47">
        <f t="shared" si="548"/>
        <v>0</v>
      </c>
      <c r="JP158" s="47">
        <f t="shared" si="549"/>
        <v>0</v>
      </c>
      <c r="JQ158" s="47">
        <f t="shared" si="550"/>
        <v>0</v>
      </c>
      <c r="JR158" s="47">
        <f t="shared" si="551"/>
        <v>0</v>
      </c>
      <c r="JS158" s="48">
        <f t="shared" si="552"/>
        <v>0</v>
      </c>
      <c r="JT158" s="46">
        <f t="shared" si="553"/>
        <v>0</v>
      </c>
      <c r="JU158" s="48">
        <f t="shared" si="554"/>
        <v>0</v>
      </c>
    </row>
    <row r="159" spans="1:281" x14ac:dyDescent="0.25">
      <c r="A159" s="152"/>
      <c r="B159" s="386"/>
      <c r="C159" s="377"/>
      <c r="D159" s="378"/>
      <c r="E159" s="378"/>
      <c r="F159" s="378"/>
      <c r="G159" s="379"/>
      <c r="H159" s="397"/>
      <c r="I159" s="397"/>
      <c r="J159" s="97"/>
      <c r="K159" s="122">
        <f t="shared" si="284"/>
        <v>0</v>
      </c>
      <c r="L159" s="313">
        <f t="shared" si="285"/>
        <v>0</v>
      </c>
      <c r="M159" s="46">
        <f t="shared" si="286"/>
        <v>0</v>
      </c>
      <c r="N159" s="90">
        <f t="shared" si="347"/>
        <v>0</v>
      </c>
      <c r="O159" s="90">
        <f t="shared" si="348"/>
        <v>0</v>
      </c>
      <c r="P159" s="90">
        <f t="shared" si="349"/>
        <v>0</v>
      </c>
      <c r="Q159" s="90">
        <f t="shared" si="350"/>
        <v>0</v>
      </c>
      <c r="R159" s="408">
        <f t="shared" si="287"/>
        <v>1</v>
      </c>
      <c r="S159" s="46">
        <f t="shared" si="288"/>
        <v>0</v>
      </c>
      <c r="T159" s="47">
        <f t="shared" si="289"/>
        <v>0</v>
      </c>
      <c r="U159" s="47">
        <f t="shared" si="290"/>
        <v>0</v>
      </c>
      <c r="V159" s="47">
        <f t="shared" si="291"/>
        <v>0</v>
      </c>
      <c r="W159" s="47">
        <f t="shared" si="292"/>
        <v>0</v>
      </c>
      <c r="X159" s="47">
        <f t="shared" si="293"/>
        <v>0</v>
      </c>
      <c r="Y159" s="47">
        <f t="shared" si="294"/>
        <v>0</v>
      </c>
      <c r="Z159" s="47">
        <f t="shared" si="295"/>
        <v>0</v>
      </c>
      <c r="AA159" s="47">
        <f t="shared" si="296"/>
        <v>0</v>
      </c>
      <c r="AB159" s="47">
        <f t="shared" si="297"/>
        <v>0</v>
      </c>
      <c r="AC159" s="47">
        <f t="shared" si="298"/>
        <v>0</v>
      </c>
      <c r="AD159" s="47">
        <f t="shared" si="299"/>
        <v>0</v>
      </c>
      <c r="AE159" s="47">
        <f t="shared" si="300"/>
        <v>0</v>
      </c>
      <c r="AF159" s="47">
        <f t="shared" si="301"/>
        <v>0</v>
      </c>
      <c r="AG159" s="47">
        <f t="shared" si="302"/>
        <v>0</v>
      </c>
      <c r="AH159" s="47">
        <f t="shared" si="303"/>
        <v>0</v>
      </c>
      <c r="AI159" s="47">
        <f t="shared" si="304"/>
        <v>0</v>
      </c>
      <c r="AJ159" s="47">
        <f t="shared" si="305"/>
        <v>0</v>
      </c>
      <c r="AK159" s="47">
        <f t="shared" si="306"/>
        <v>0</v>
      </c>
      <c r="AL159" s="48">
        <f t="shared" si="307"/>
        <v>0</v>
      </c>
      <c r="AM159" s="47">
        <f t="shared" si="351"/>
        <v>0</v>
      </c>
      <c r="AN159" s="47">
        <f t="shared" si="352"/>
        <v>0</v>
      </c>
      <c r="AO159" s="46">
        <f t="shared" si="308"/>
        <v>0</v>
      </c>
      <c r="AP159" s="47">
        <f t="shared" si="309"/>
        <v>0</v>
      </c>
      <c r="AQ159" s="47">
        <f t="shared" si="310"/>
        <v>0</v>
      </c>
      <c r="AR159" s="47">
        <f t="shared" si="311"/>
        <v>0</v>
      </c>
      <c r="AS159" s="47">
        <f t="shared" si="312"/>
        <v>0</v>
      </c>
      <c r="AT159" s="47">
        <f t="shared" si="313"/>
        <v>0</v>
      </c>
      <c r="AU159" s="47">
        <f t="shared" si="314"/>
        <v>0</v>
      </c>
      <c r="AV159" s="47">
        <f t="shared" si="315"/>
        <v>0</v>
      </c>
      <c r="AW159" s="47">
        <f t="shared" si="316"/>
        <v>0</v>
      </c>
      <c r="AX159" s="47">
        <f t="shared" si="317"/>
        <v>0</v>
      </c>
      <c r="AY159" s="47">
        <f t="shared" si="318"/>
        <v>0</v>
      </c>
      <c r="AZ159" s="47">
        <f t="shared" si="319"/>
        <v>0</v>
      </c>
      <c r="BA159" s="47">
        <f t="shared" si="320"/>
        <v>0</v>
      </c>
      <c r="BB159" s="47">
        <f t="shared" si="321"/>
        <v>0</v>
      </c>
      <c r="BC159" s="47">
        <f t="shared" si="322"/>
        <v>0</v>
      </c>
      <c r="BD159" s="47">
        <f t="shared" si="323"/>
        <v>0</v>
      </c>
      <c r="BE159" s="47">
        <f t="shared" si="324"/>
        <v>0</v>
      </c>
      <c r="BF159" s="47">
        <f t="shared" si="325"/>
        <v>0</v>
      </c>
      <c r="BG159" s="48">
        <f t="shared" si="326"/>
        <v>0</v>
      </c>
      <c r="BH159" s="47">
        <f t="shared" si="353"/>
        <v>0</v>
      </c>
      <c r="BI159" s="47">
        <f t="shared" si="354"/>
        <v>0</v>
      </c>
      <c r="BJ159" s="46">
        <f t="shared" si="327"/>
        <v>0</v>
      </c>
      <c r="BK159" s="47">
        <f t="shared" si="328"/>
        <v>0</v>
      </c>
      <c r="BL159" s="47">
        <f t="shared" si="329"/>
        <v>0</v>
      </c>
      <c r="BM159" s="47">
        <f t="shared" si="330"/>
        <v>0</v>
      </c>
      <c r="BN159" s="47">
        <f t="shared" si="331"/>
        <v>0</v>
      </c>
      <c r="BO159" s="47">
        <f t="shared" si="332"/>
        <v>0</v>
      </c>
      <c r="BP159" s="47">
        <f t="shared" si="333"/>
        <v>0</v>
      </c>
      <c r="BQ159" s="47">
        <f t="shared" si="334"/>
        <v>0</v>
      </c>
      <c r="BR159" s="47">
        <f t="shared" si="335"/>
        <v>0</v>
      </c>
      <c r="BS159" s="47">
        <f t="shared" si="336"/>
        <v>0</v>
      </c>
      <c r="BT159" s="47">
        <f t="shared" si="337"/>
        <v>0</v>
      </c>
      <c r="BU159" s="47">
        <f t="shared" si="338"/>
        <v>0</v>
      </c>
      <c r="BV159" s="47">
        <f t="shared" si="339"/>
        <v>0</v>
      </c>
      <c r="BW159" s="47">
        <f t="shared" si="340"/>
        <v>0</v>
      </c>
      <c r="BX159" s="47">
        <f t="shared" si="341"/>
        <v>0</v>
      </c>
      <c r="BY159" s="47">
        <f t="shared" si="342"/>
        <v>0</v>
      </c>
      <c r="BZ159" s="47">
        <f t="shared" si="343"/>
        <v>0</v>
      </c>
      <c r="CA159" s="47">
        <f t="shared" si="344"/>
        <v>0</v>
      </c>
      <c r="CB159" s="47">
        <f t="shared" si="345"/>
        <v>0</v>
      </c>
      <c r="CC159" s="48">
        <f t="shared" si="346"/>
        <v>0</v>
      </c>
      <c r="CD159" s="47">
        <f t="shared" si="355"/>
        <v>0</v>
      </c>
      <c r="CE159" s="47">
        <f t="shared" si="356"/>
        <v>0</v>
      </c>
      <c r="CF159" s="46">
        <f t="shared" si="357"/>
        <v>0</v>
      </c>
      <c r="CG159" s="47">
        <f t="shared" si="358"/>
        <v>0</v>
      </c>
      <c r="CH159" s="47">
        <f t="shared" si="359"/>
        <v>0</v>
      </c>
      <c r="CI159" s="47">
        <f t="shared" si="360"/>
        <v>0</v>
      </c>
      <c r="CJ159" s="47">
        <f t="shared" si="361"/>
        <v>0</v>
      </c>
      <c r="CK159" s="47">
        <f t="shared" si="362"/>
        <v>0</v>
      </c>
      <c r="CL159" s="47">
        <f t="shared" si="363"/>
        <v>0</v>
      </c>
      <c r="CM159" s="47">
        <f t="shared" si="364"/>
        <v>0</v>
      </c>
      <c r="CN159" s="47">
        <f t="shared" si="365"/>
        <v>0</v>
      </c>
      <c r="CO159" s="47">
        <f t="shared" si="366"/>
        <v>0</v>
      </c>
      <c r="CP159" s="47">
        <f t="shared" si="367"/>
        <v>0</v>
      </c>
      <c r="CQ159" s="47">
        <f t="shared" si="368"/>
        <v>0</v>
      </c>
      <c r="CR159" s="47">
        <f t="shared" si="369"/>
        <v>0</v>
      </c>
      <c r="CS159" s="47">
        <f t="shared" si="370"/>
        <v>0</v>
      </c>
      <c r="CT159" s="47">
        <f t="shared" si="371"/>
        <v>0</v>
      </c>
      <c r="CU159" s="47">
        <f t="shared" si="372"/>
        <v>0</v>
      </c>
      <c r="CV159" s="47">
        <f t="shared" si="373"/>
        <v>0</v>
      </c>
      <c r="CW159" s="47">
        <f t="shared" si="374"/>
        <v>0</v>
      </c>
      <c r="CX159" s="47">
        <f t="shared" si="375"/>
        <v>0</v>
      </c>
      <c r="CY159" s="48">
        <f t="shared" si="376"/>
        <v>0</v>
      </c>
      <c r="CZ159" s="47">
        <f t="shared" si="377"/>
        <v>0</v>
      </c>
      <c r="DA159" s="47">
        <f t="shared" si="378"/>
        <v>0</v>
      </c>
      <c r="DB159" s="46">
        <f t="shared" si="379"/>
        <v>0</v>
      </c>
      <c r="DC159" s="47">
        <f t="shared" si="380"/>
        <v>0</v>
      </c>
      <c r="DD159" s="47">
        <f t="shared" si="381"/>
        <v>0</v>
      </c>
      <c r="DE159" s="47">
        <f t="shared" si="382"/>
        <v>0</v>
      </c>
      <c r="DF159" s="47">
        <f t="shared" si="383"/>
        <v>0</v>
      </c>
      <c r="DG159" s="47">
        <f t="shared" si="384"/>
        <v>0</v>
      </c>
      <c r="DH159" s="47">
        <f t="shared" si="385"/>
        <v>0</v>
      </c>
      <c r="DI159" s="47">
        <f t="shared" si="386"/>
        <v>0</v>
      </c>
      <c r="DJ159" s="47">
        <f t="shared" si="387"/>
        <v>0</v>
      </c>
      <c r="DK159" s="47">
        <f t="shared" si="388"/>
        <v>0</v>
      </c>
      <c r="DL159" s="47">
        <f t="shared" si="389"/>
        <v>0</v>
      </c>
      <c r="DM159" s="47">
        <f t="shared" si="390"/>
        <v>0</v>
      </c>
      <c r="DN159" s="47">
        <f t="shared" si="391"/>
        <v>0</v>
      </c>
      <c r="DO159" s="47">
        <f t="shared" si="392"/>
        <v>0</v>
      </c>
      <c r="DP159" s="47">
        <f t="shared" si="393"/>
        <v>0</v>
      </c>
      <c r="DQ159" s="47">
        <f t="shared" si="394"/>
        <v>0</v>
      </c>
      <c r="DR159" s="47">
        <f t="shared" si="395"/>
        <v>0</v>
      </c>
      <c r="DS159" s="47">
        <f t="shared" si="396"/>
        <v>0</v>
      </c>
      <c r="DT159" s="47">
        <f t="shared" si="397"/>
        <v>0</v>
      </c>
      <c r="DU159" s="48">
        <f t="shared" si="398"/>
        <v>0</v>
      </c>
      <c r="DV159" s="47">
        <f t="shared" si="399"/>
        <v>0</v>
      </c>
      <c r="DW159" s="47">
        <f t="shared" si="400"/>
        <v>0</v>
      </c>
      <c r="DX159" s="46">
        <f t="shared" si="401"/>
        <v>0</v>
      </c>
      <c r="DY159" s="47">
        <f t="shared" si="402"/>
        <v>0</v>
      </c>
      <c r="DZ159" s="47">
        <f t="shared" si="403"/>
        <v>0</v>
      </c>
      <c r="EA159" s="47">
        <f t="shared" si="404"/>
        <v>0</v>
      </c>
      <c r="EB159" s="47">
        <f t="shared" si="405"/>
        <v>0</v>
      </c>
      <c r="EC159" s="47">
        <f t="shared" si="406"/>
        <v>0</v>
      </c>
      <c r="ED159" s="47">
        <f t="shared" si="407"/>
        <v>0</v>
      </c>
      <c r="EE159" s="47">
        <f t="shared" si="408"/>
        <v>0</v>
      </c>
      <c r="EF159" s="47">
        <f t="shared" si="409"/>
        <v>0</v>
      </c>
      <c r="EG159" s="47">
        <f t="shared" si="410"/>
        <v>0</v>
      </c>
      <c r="EH159" s="47">
        <f t="shared" si="411"/>
        <v>0</v>
      </c>
      <c r="EI159" s="47">
        <f t="shared" si="412"/>
        <v>0</v>
      </c>
      <c r="EJ159" s="47">
        <f t="shared" si="413"/>
        <v>0</v>
      </c>
      <c r="EK159" s="47">
        <f t="shared" si="414"/>
        <v>0</v>
      </c>
      <c r="EL159" s="47">
        <f t="shared" si="415"/>
        <v>0</v>
      </c>
      <c r="EM159" s="47">
        <f t="shared" si="416"/>
        <v>0</v>
      </c>
      <c r="EN159" s="47">
        <f t="shared" si="417"/>
        <v>0</v>
      </c>
      <c r="EO159" s="47">
        <f t="shared" si="418"/>
        <v>0</v>
      </c>
      <c r="EP159" s="47">
        <f t="shared" si="419"/>
        <v>0</v>
      </c>
      <c r="EQ159" s="48">
        <f t="shared" si="420"/>
        <v>0</v>
      </c>
      <c r="ER159" s="47">
        <f t="shared" si="421"/>
        <v>0</v>
      </c>
      <c r="ES159" s="47">
        <f t="shared" si="422"/>
        <v>0</v>
      </c>
      <c r="ET159" s="46">
        <f t="shared" si="423"/>
        <v>0</v>
      </c>
      <c r="EU159" s="47">
        <f t="shared" si="424"/>
        <v>0</v>
      </c>
      <c r="EV159" s="47">
        <f t="shared" si="425"/>
        <v>0</v>
      </c>
      <c r="EW159" s="47">
        <f t="shared" si="426"/>
        <v>0</v>
      </c>
      <c r="EX159" s="47">
        <f t="shared" si="427"/>
        <v>0</v>
      </c>
      <c r="EY159" s="47">
        <f t="shared" si="428"/>
        <v>0</v>
      </c>
      <c r="EZ159" s="47">
        <f t="shared" si="429"/>
        <v>0</v>
      </c>
      <c r="FA159" s="47">
        <f t="shared" si="430"/>
        <v>0</v>
      </c>
      <c r="FB159" s="47">
        <f t="shared" si="431"/>
        <v>0</v>
      </c>
      <c r="FC159" s="47">
        <f t="shared" si="432"/>
        <v>0</v>
      </c>
      <c r="FD159" s="47">
        <f t="shared" si="433"/>
        <v>0</v>
      </c>
      <c r="FE159" s="47">
        <f t="shared" si="434"/>
        <v>0</v>
      </c>
      <c r="FF159" s="47">
        <f t="shared" si="435"/>
        <v>0</v>
      </c>
      <c r="FG159" s="47">
        <f t="shared" si="436"/>
        <v>0</v>
      </c>
      <c r="FH159" s="47">
        <f t="shared" si="437"/>
        <v>0</v>
      </c>
      <c r="FI159" s="47">
        <f t="shared" si="438"/>
        <v>0</v>
      </c>
      <c r="FJ159" s="47">
        <f t="shared" si="439"/>
        <v>0</v>
      </c>
      <c r="FK159" s="47">
        <f t="shared" si="440"/>
        <v>0</v>
      </c>
      <c r="FL159" s="47">
        <f t="shared" si="441"/>
        <v>0</v>
      </c>
      <c r="FM159" s="48">
        <f t="shared" si="442"/>
        <v>0</v>
      </c>
      <c r="FN159" s="47">
        <f t="shared" si="443"/>
        <v>0</v>
      </c>
      <c r="FO159" s="47">
        <f t="shared" si="444"/>
        <v>0</v>
      </c>
      <c r="FP159" s="46">
        <f t="shared" si="445"/>
        <v>0</v>
      </c>
      <c r="FQ159" s="47">
        <f t="shared" si="446"/>
        <v>0</v>
      </c>
      <c r="FR159" s="47">
        <f t="shared" si="447"/>
        <v>0</v>
      </c>
      <c r="FS159" s="47">
        <f t="shared" si="448"/>
        <v>0</v>
      </c>
      <c r="FT159" s="47">
        <f t="shared" si="449"/>
        <v>0</v>
      </c>
      <c r="FU159" s="47">
        <f t="shared" si="450"/>
        <v>0</v>
      </c>
      <c r="FV159" s="47">
        <f t="shared" si="451"/>
        <v>0</v>
      </c>
      <c r="FW159" s="47">
        <f t="shared" si="452"/>
        <v>0</v>
      </c>
      <c r="FX159" s="47">
        <f t="shared" si="453"/>
        <v>0</v>
      </c>
      <c r="FY159" s="47">
        <f t="shared" si="454"/>
        <v>0</v>
      </c>
      <c r="FZ159" s="47">
        <f t="shared" si="455"/>
        <v>0</v>
      </c>
      <c r="GA159" s="47">
        <f t="shared" si="456"/>
        <v>0</v>
      </c>
      <c r="GB159" s="47">
        <f t="shared" si="457"/>
        <v>0</v>
      </c>
      <c r="GC159" s="47">
        <f t="shared" si="458"/>
        <v>0</v>
      </c>
      <c r="GD159" s="47">
        <f t="shared" si="459"/>
        <v>0</v>
      </c>
      <c r="GE159" s="47">
        <f t="shared" si="460"/>
        <v>0</v>
      </c>
      <c r="GF159" s="47">
        <f t="shared" si="461"/>
        <v>0</v>
      </c>
      <c r="GG159" s="47">
        <f t="shared" si="462"/>
        <v>0</v>
      </c>
      <c r="GH159" s="47">
        <f t="shared" si="463"/>
        <v>0</v>
      </c>
      <c r="GI159" s="48">
        <f t="shared" si="464"/>
        <v>0</v>
      </c>
      <c r="GJ159" s="47">
        <f t="shared" si="465"/>
        <v>0</v>
      </c>
      <c r="GK159" s="47">
        <f t="shared" si="466"/>
        <v>0</v>
      </c>
      <c r="GL159" s="46">
        <f t="shared" si="467"/>
        <v>0</v>
      </c>
      <c r="GM159" s="47">
        <f t="shared" si="468"/>
        <v>0</v>
      </c>
      <c r="GN159" s="47">
        <f t="shared" si="469"/>
        <v>0</v>
      </c>
      <c r="GO159" s="47">
        <f t="shared" si="470"/>
        <v>0</v>
      </c>
      <c r="GP159" s="47">
        <f t="shared" si="471"/>
        <v>0</v>
      </c>
      <c r="GQ159" s="47">
        <f t="shared" si="472"/>
        <v>0</v>
      </c>
      <c r="GR159" s="47">
        <f t="shared" si="473"/>
        <v>0</v>
      </c>
      <c r="GS159" s="47">
        <f t="shared" si="474"/>
        <v>0</v>
      </c>
      <c r="GT159" s="47">
        <f t="shared" si="475"/>
        <v>0</v>
      </c>
      <c r="GU159" s="47">
        <f t="shared" si="476"/>
        <v>0</v>
      </c>
      <c r="GV159" s="47">
        <f t="shared" si="477"/>
        <v>0</v>
      </c>
      <c r="GW159" s="47">
        <f t="shared" si="478"/>
        <v>0</v>
      </c>
      <c r="GX159" s="47">
        <f t="shared" si="479"/>
        <v>0</v>
      </c>
      <c r="GY159" s="47">
        <f t="shared" si="480"/>
        <v>0</v>
      </c>
      <c r="GZ159" s="47">
        <f t="shared" si="481"/>
        <v>0</v>
      </c>
      <c r="HA159" s="47">
        <f t="shared" si="482"/>
        <v>0</v>
      </c>
      <c r="HB159" s="47">
        <f t="shared" si="483"/>
        <v>0</v>
      </c>
      <c r="HC159" s="47">
        <f t="shared" si="484"/>
        <v>0</v>
      </c>
      <c r="HD159" s="47">
        <f t="shared" si="485"/>
        <v>0</v>
      </c>
      <c r="HE159" s="48">
        <f t="shared" si="486"/>
        <v>0</v>
      </c>
      <c r="HF159" s="47">
        <f t="shared" si="487"/>
        <v>0</v>
      </c>
      <c r="HG159" s="47">
        <f t="shared" si="488"/>
        <v>0</v>
      </c>
      <c r="HH159" s="46">
        <f t="shared" si="489"/>
        <v>0</v>
      </c>
      <c r="HI159" s="47">
        <f t="shared" si="490"/>
        <v>0</v>
      </c>
      <c r="HJ159" s="47">
        <f t="shared" si="491"/>
        <v>0</v>
      </c>
      <c r="HK159" s="47">
        <f t="shared" si="492"/>
        <v>0</v>
      </c>
      <c r="HL159" s="47">
        <f t="shared" si="493"/>
        <v>0</v>
      </c>
      <c r="HM159" s="47">
        <f t="shared" si="494"/>
        <v>0</v>
      </c>
      <c r="HN159" s="47">
        <f t="shared" si="495"/>
        <v>0</v>
      </c>
      <c r="HO159" s="47">
        <f t="shared" si="496"/>
        <v>0</v>
      </c>
      <c r="HP159" s="47">
        <f t="shared" si="497"/>
        <v>0</v>
      </c>
      <c r="HQ159" s="47">
        <f t="shared" si="498"/>
        <v>0</v>
      </c>
      <c r="HR159" s="47">
        <f t="shared" si="499"/>
        <v>0</v>
      </c>
      <c r="HS159" s="47">
        <f t="shared" si="500"/>
        <v>0</v>
      </c>
      <c r="HT159" s="47">
        <f t="shared" si="501"/>
        <v>0</v>
      </c>
      <c r="HU159" s="47">
        <f t="shared" si="502"/>
        <v>0</v>
      </c>
      <c r="HV159" s="47">
        <f t="shared" si="503"/>
        <v>0</v>
      </c>
      <c r="HW159" s="47">
        <f t="shared" si="504"/>
        <v>0</v>
      </c>
      <c r="HX159" s="47">
        <f t="shared" si="505"/>
        <v>0</v>
      </c>
      <c r="HY159" s="47">
        <f t="shared" si="506"/>
        <v>0</v>
      </c>
      <c r="HZ159" s="47">
        <f t="shared" si="507"/>
        <v>0</v>
      </c>
      <c r="IA159" s="48">
        <f t="shared" si="508"/>
        <v>0</v>
      </c>
      <c r="IB159" s="47">
        <f t="shared" si="509"/>
        <v>0</v>
      </c>
      <c r="IC159" s="47">
        <f t="shared" si="510"/>
        <v>0</v>
      </c>
      <c r="ID159" s="46">
        <f t="shared" si="511"/>
        <v>0</v>
      </c>
      <c r="IE159" s="47">
        <f t="shared" si="512"/>
        <v>0</v>
      </c>
      <c r="IF159" s="47">
        <f t="shared" si="513"/>
        <v>0</v>
      </c>
      <c r="IG159" s="47">
        <f t="shared" si="514"/>
        <v>0</v>
      </c>
      <c r="IH159" s="47">
        <f t="shared" si="515"/>
        <v>0</v>
      </c>
      <c r="II159" s="47">
        <f t="shared" si="516"/>
        <v>0</v>
      </c>
      <c r="IJ159" s="47">
        <f t="shared" si="517"/>
        <v>0</v>
      </c>
      <c r="IK159" s="47">
        <f t="shared" si="518"/>
        <v>0</v>
      </c>
      <c r="IL159" s="47">
        <f t="shared" si="519"/>
        <v>0</v>
      </c>
      <c r="IM159" s="47">
        <f t="shared" si="520"/>
        <v>0</v>
      </c>
      <c r="IN159" s="47">
        <f t="shared" si="521"/>
        <v>0</v>
      </c>
      <c r="IO159" s="47">
        <f t="shared" si="522"/>
        <v>0</v>
      </c>
      <c r="IP159" s="47">
        <f t="shared" si="523"/>
        <v>0</v>
      </c>
      <c r="IQ159" s="47">
        <f t="shared" si="524"/>
        <v>0</v>
      </c>
      <c r="IR159" s="47">
        <f t="shared" si="525"/>
        <v>0</v>
      </c>
      <c r="IS159" s="47">
        <f t="shared" si="526"/>
        <v>0</v>
      </c>
      <c r="IT159" s="47">
        <f t="shared" si="527"/>
        <v>0</v>
      </c>
      <c r="IU159" s="47">
        <f t="shared" si="528"/>
        <v>0</v>
      </c>
      <c r="IV159" s="47">
        <f t="shared" si="529"/>
        <v>0</v>
      </c>
      <c r="IW159" s="48">
        <f t="shared" si="530"/>
        <v>0</v>
      </c>
      <c r="IX159" s="47">
        <f t="shared" si="531"/>
        <v>0</v>
      </c>
      <c r="IY159" s="47">
        <f t="shared" si="532"/>
        <v>0</v>
      </c>
      <c r="IZ159" s="46">
        <f t="shared" si="533"/>
        <v>0</v>
      </c>
      <c r="JA159" s="47">
        <f t="shared" si="534"/>
        <v>0</v>
      </c>
      <c r="JB159" s="47">
        <f t="shared" si="535"/>
        <v>0</v>
      </c>
      <c r="JC159" s="47">
        <f t="shared" si="536"/>
        <v>0</v>
      </c>
      <c r="JD159" s="47">
        <f t="shared" si="537"/>
        <v>0</v>
      </c>
      <c r="JE159" s="47">
        <f t="shared" si="538"/>
        <v>0</v>
      </c>
      <c r="JF159" s="47">
        <f t="shared" si="539"/>
        <v>0</v>
      </c>
      <c r="JG159" s="47">
        <f t="shared" si="540"/>
        <v>0</v>
      </c>
      <c r="JH159" s="47">
        <f t="shared" si="541"/>
        <v>0</v>
      </c>
      <c r="JI159" s="47">
        <f t="shared" si="542"/>
        <v>0</v>
      </c>
      <c r="JJ159" s="47">
        <f t="shared" si="543"/>
        <v>0</v>
      </c>
      <c r="JK159" s="47">
        <f t="shared" si="544"/>
        <v>0</v>
      </c>
      <c r="JL159" s="47">
        <f t="shared" si="545"/>
        <v>0</v>
      </c>
      <c r="JM159" s="47">
        <f t="shared" si="546"/>
        <v>0</v>
      </c>
      <c r="JN159" s="47">
        <f t="shared" si="547"/>
        <v>0</v>
      </c>
      <c r="JO159" s="47">
        <f t="shared" si="548"/>
        <v>0</v>
      </c>
      <c r="JP159" s="47">
        <f t="shared" si="549"/>
        <v>0</v>
      </c>
      <c r="JQ159" s="47">
        <f t="shared" si="550"/>
        <v>0</v>
      </c>
      <c r="JR159" s="47">
        <f t="shared" si="551"/>
        <v>0</v>
      </c>
      <c r="JS159" s="48">
        <f t="shared" si="552"/>
        <v>0</v>
      </c>
      <c r="JT159" s="46">
        <f t="shared" si="553"/>
        <v>0</v>
      </c>
      <c r="JU159" s="48">
        <f t="shared" si="554"/>
        <v>0</v>
      </c>
    </row>
    <row r="160" spans="1:281" x14ac:dyDescent="0.25">
      <c r="A160" s="152"/>
      <c r="B160" s="386"/>
      <c r="C160" s="377"/>
      <c r="D160" s="378"/>
      <c r="E160" s="378"/>
      <c r="F160" s="378"/>
      <c r="G160" s="379"/>
      <c r="H160" s="397"/>
      <c r="I160" s="397"/>
      <c r="J160" s="97"/>
      <c r="K160" s="122">
        <f t="shared" si="284"/>
        <v>0</v>
      </c>
      <c r="L160" s="313">
        <f t="shared" si="285"/>
        <v>0</v>
      </c>
      <c r="M160" s="46">
        <f t="shared" si="286"/>
        <v>0</v>
      </c>
      <c r="N160" s="90">
        <f t="shared" si="347"/>
        <v>0</v>
      </c>
      <c r="O160" s="90">
        <f t="shared" si="348"/>
        <v>0</v>
      </c>
      <c r="P160" s="90">
        <f t="shared" si="349"/>
        <v>0</v>
      </c>
      <c r="Q160" s="90">
        <f t="shared" si="350"/>
        <v>0</v>
      </c>
      <c r="R160" s="408">
        <f t="shared" si="287"/>
        <v>1</v>
      </c>
      <c r="S160" s="46">
        <f t="shared" si="288"/>
        <v>0</v>
      </c>
      <c r="T160" s="47">
        <f t="shared" si="289"/>
        <v>0</v>
      </c>
      <c r="U160" s="47">
        <f t="shared" si="290"/>
        <v>0</v>
      </c>
      <c r="V160" s="47">
        <f t="shared" si="291"/>
        <v>0</v>
      </c>
      <c r="W160" s="47">
        <f t="shared" si="292"/>
        <v>0</v>
      </c>
      <c r="X160" s="47">
        <f t="shared" si="293"/>
        <v>0</v>
      </c>
      <c r="Y160" s="47">
        <f t="shared" si="294"/>
        <v>0</v>
      </c>
      <c r="Z160" s="47">
        <f t="shared" si="295"/>
        <v>0</v>
      </c>
      <c r="AA160" s="47">
        <f t="shared" si="296"/>
        <v>0</v>
      </c>
      <c r="AB160" s="47">
        <f t="shared" si="297"/>
        <v>0</v>
      </c>
      <c r="AC160" s="47">
        <f t="shared" si="298"/>
        <v>0</v>
      </c>
      <c r="AD160" s="47">
        <f t="shared" si="299"/>
        <v>0</v>
      </c>
      <c r="AE160" s="47">
        <f t="shared" si="300"/>
        <v>0</v>
      </c>
      <c r="AF160" s="47">
        <f t="shared" si="301"/>
        <v>0</v>
      </c>
      <c r="AG160" s="47">
        <f t="shared" si="302"/>
        <v>0</v>
      </c>
      <c r="AH160" s="47">
        <f t="shared" si="303"/>
        <v>0</v>
      </c>
      <c r="AI160" s="47">
        <f t="shared" si="304"/>
        <v>0</v>
      </c>
      <c r="AJ160" s="47">
        <f t="shared" si="305"/>
        <v>0</v>
      </c>
      <c r="AK160" s="47">
        <f t="shared" si="306"/>
        <v>0</v>
      </c>
      <c r="AL160" s="48">
        <f t="shared" si="307"/>
        <v>0</v>
      </c>
      <c r="AM160" s="47">
        <f t="shared" si="351"/>
        <v>0</v>
      </c>
      <c r="AN160" s="47">
        <f t="shared" si="352"/>
        <v>0</v>
      </c>
      <c r="AO160" s="46">
        <f t="shared" si="308"/>
        <v>0</v>
      </c>
      <c r="AP160" s="47">
        <f t="shared" si="309"/>
        <v>0</v>
      </c>
      <c r="AQ160" s="47">
        <f t="shared" si="310"/>
        <v>0</v>
      </c>
      <c r="AR160" s="47">
        <f t="shared" si="311"/>
        <v>0</v>
      </c>
      <c r="AS160" s="47">
        <f t="shared" si="312"/>
        <v>0</v>
      </c>
      <c r="AT160" s="47">
        <f t="shared" si="313"/>
        <v>0</v>
      </c>
      <c r="AU160" s="47">
        <f t="shared" si="314"/>
        <v>0</v>
      </c>
      <c r="AV160" s="47">
        <f t="shared" si="315"/>
        <v>0</v>
      </c>
      <c r="AW160" s="47">
        <f t="shared" si="316"/>
        <v>0</v>
      </c>
      <c r="AX160" s="47">
        <f t="shared" si="317"/>
        <v>0</v>
      </c>
      <c r="AY160" s="47">
        <f t="shared" si="318"/>
        <v>0</v>
      </c>
      <c r="AZ160" s="47">
        <f t="shared" si="319"/>
        <v>0</v>
      </c>
      <c r="BA160" s="47">
        <f t="shared" si="320"/>
        <v>0</v>
      </c>
      <c r="BB160" s="47">
        <f t="shared" si="321"/>
        <v>0</v>
      </c>
      <c r="BC160" s="47">
        <f t="shared" si="322"/>
        <v>0</v>
      </c>
      <c r="BD160" s="47">
        <f t="shared" si="323"/>
        <v>0</v>
      </c>
      <c r="BE160" s="47">
        <f t="shared" si="324"/>
        <v>0</v>
      </c>
      <c r="BF160" s="47">
        <f t="shared" si="325"/>
        <v>0</v>
      </c>
      <c r="BG160" s="48">
        <f t="shared" si="326"/>
        <v>0</v>
      </c>
      <c r="BH160" s="47">
        <f t="shared" si="353"/>
        <v>0</v>
      </c>
      <c r="BI160" s="47">
        <f t="shared" si="354"/>
        <v>0</v>
      </c>
      <c r="BJ160" s="46">
        <f t="shared" si="327"/>
        <v>0</v>
      </c>
      <c r="BK160" s="47">
        <f t="shared" si="328"/>
        <v>0</v>
      </c>
      <c r="BL160" s="47">
        <f t="shared" si="329"/>
        <v>0</v>
      </c>
      <c r="BM160" s="47">
        <f t="shared" si="330"/>
        <v>0</v>
      </c>
      <c r="BN160" s="47">
        <f t="shared" si="331"/>
        <v>0</v>
      </c>
      <c r="BO160" s="47">
        <f t="shared" si="332"/>
        <v>0</v>
      </c>
      <c r="BP160" s="47">
        <f t="shared" si="333"/>
        <v>0</v>
      </c>
      <c r="BQ160" s="47">
        <f t="shared" si="334"/>
        <v>0</v>
      </c>
      <c r="BR160" s="47">
        <f t="shared" si="335"/>
        <v>0</v>
      </c>
      <c r="BS160" s="47">
        <f t="shared" si="336"/>
        <v>0</v>
      </c>
      <c r="BT160" s="47">
        <f t="shared" si="337"/>
        <v>0</v>
      </c>
      <c r="BU160" s="47">
        <f t="shared" si="338"/>
        <v>0</v>
      </c>
      <c r="BV160" s="47">
        <f t="shared" si="339"/>
        <v>0</v>
      </c>
      <c r="BW160" s="47">
        <f t="shared" si="340"/>
        <v>0</v>
      </c>
      <c r="BX160" s="47">
        <f t="shared" si="341"/>
        <v>0</v>
      </c>
      <c r="BY160" s="47">
        <f t="shared" si="342"/>
        <v>0</v>
      </c>
      <c r="BZ160" s="47">
        <f t="shared" si="343"/>
        <v>0</v>
      </c>
      <c r="CA160" s="47">
        <f t="shared" si="344"/>
        <v>0</v>
      </c>
      <c r="CB160" s="47">
        <f t="shared" si="345"/>
        <v>0</v>
      </c>
      <c r="CC160" s="48">
        <f t="shared" si="346"/>
        <v>0</v>
      </c>
      <c r="CD160" s="47">
        <f t="shared" si="355"/>
        <v>0</v>
      </c>
      <c r="CE160" s="47">
        <f t="shared" si="356"/>
        <v>0</v>
      </c>
      <c r="CF160" s="46">
        <f t="shared" si="357"/>
        <v>0</v>
      </c>
      <c r="CG160" s="47">
        <f t="shared" si="358"/>
        <v>0</v>
      </c>
      <c r="CH160" s="47">
        <f t="shared" si="359"/>
        <v>0</v>
      </c>
      <c r="CI160" s="47">
        <f t="shared" si="360"/>
        <v>0</v>
      </c>
      <c r="CJ160" s="47">
        <f t="shared" si="361"/>
        <v>0</v>
      </c>
      <c r="CK160" s="47">
        <f t="shared" si="362"/>
        <v>0</v>
      </c>
      <c r="CL160" s="47">
        <f t="shared" si="363"/>
        <v>0</v>
      </c>
      <c r="CM160" s="47">
        <f t="shared" si="364"/>
        <v>0</v>
      </c>
      <c r="CN160" s="47">
        <f t="shared" si="365"/>
        <v>0</v>
      </c>
      <c r="CO160" s="47">
        <f t="shared" si="366"/>
        <v>0</v>
      </c>
      <c r="CP160" s="47">
        <f t="shared" si="367"/>
        <v>0</v>
      </c>
      <c r="CQ160" s="47">
        <f t="shared" si="368"/>
        <v>0</v>
      </c>
      <c r="CR160" s="47">
        <f t="shared" si="369"/>
        <v>0</v>
      </c>
      <c r="CS160" s="47">
        <f t="shared" si="370"/>
        <v>0</v>
      </c>
      <c r="CT160" s="47">
        <f t="shared" si="371"/>
        <v>0</v>
      </c>
      <c r="CU160" s="47">
        <f t="shared" si="372"/>
        <v>0</v>
      </c>
      <c r="CV160" s="47">
        <f t="shared" si="373"/>
        <v>0</v>
      </c>
      <c r="CW160" s="47">
        <f t="shared" si="374"/>
        <v>0</v>
      </c>
      <c r="CX160" s="47">
        <f t="shared" si="375"/>
        <v>0</v>
      </c>
      <c r="CY160" s="48">
        <f t="shared" si="376"/>
        <v>0</v>
      </c>
      <c r="CZ160" s="47">
        <f t="shared" si="377"/>
        <v>0</v>
      </c>
      <c r="DA160" s="47">
        <f t="shared" si="378"/>
        <v>0</v>
      </c>
      <c r="DB160" s="46">
        <f t="shared" si="379"/>
        <v>0</v>
      </c>
      <c r="DC160" s="47">
        <f t="shared" si="380"/>
        <v>0</v>
      </c>
      <c r="DD160" s="47">
        <f t="shared" si="381"/>
        <v>0</v>
      </c>
      <c r="DE160" s="47">
        <f t="shared" si="382"/>
        <v>0</v>
      </c>
      <c r="DF160" s="47">
        <f t="shared" si="383"/>
        <v>0</v>
      </c>
      <c r="DG160" s="47">
        <f t="shared" si="384"/>
        <v>0</v>
      </c>
      <c r="DH160" s="47">
        <f t="shared" si="385"/>
        <v>0</v>
      </c>
      <c r="DI160" s="47">
        <f t="shared" si="386"/>
        <v>0</v>
      </c>
      <c r="DJ160" s="47">
        <f t="shared" si="387"/>
        <v>0</v>
      </c>
      <c r="DK160" s="47">
        <f t="shared" si="388"/>
        <v>0</v>
      </c>
      <c r="DL160" s="47">
        <f t="shared" si="389"/>
        <v>0</v>
      </c>
      <c r="DM160" s="47">
        <f t="shared" si="390"/>
        <v>0</v>
      </c>
      <c r="DN160" s="47">
        <f t="shared" si="391"/>
        <v>0</v>
      </c>
      <c r="DO160" s="47">
        <f t="shared" si="392"/>
        <v>0</v>
      </c>
      <c r="DP160" s="47">
        <f t="shared" si="393"/>
        <v>0</v>
      </c>
      <c r="DQ160" s="47">
        <f t="shared" si="394"/>
        <v>0</v>
      </c>
      <c r="DR160" s="47">
        <f t="shared" si="395"/>
        <v>0</v>
      </c>
      <c r="DS160" s="47">
        <f t="shared" si="396"/>
        <v>0</v>
      </c>
      <c r="DT160" s="47">
        <f t="shared" si="397"/>
        <v>0</v>
      </c>
      <c r="DU160" s="48">
        <f t="shared" si="398"/>
        <v>0</v>
      </c>
      <c r="DV160" s="47">
        <f t="shared" si="399"/>
        <v>0</v>
      </c>
      <c r="DW160" s="47">
        <f t="shared" si="400"/>
        <v>0</v>
      </c>
      <c r="DX160" s="46">
        <f t="shared" si="401"/>
        <v>0</v>
      </c>
      <c r="DY160" s="47">
        <f t="shared" si="402"/>
        <v>0</v>
      </c>
      <c r="DZ160" s="47">
        <f t="shared" si="403"/>
        <v>0</v>
      </c>
      <c r="EA160" s="47">
        <f t="shared" si="404"/>
        <v>0</v>
      </c>
      <c r="EB160" s="47">
        <f t="shared" si="405"/>
        <v>0</v>
      </c>
      <c r="EC160" s="47">
        <f t="shared" si="406"/>
        <v>0</v>
      </c>
      <c r="ED160" s="47">
        <f t="shared" si="407"/>
        <v>0</v>
      </c>
      <c r="EE160" s="47">
        <f t="shared" si="408"/>
        <v>0</v>
      </c>
      <c r="EF160" s="47">
        <f t="shared" si="409"/>
        <v>0</v>
      </c>
      <c r="EG160" s="47">
        <f t="shared" si="410"/>
        <v>0</v>
      </c>
      <c r="EH160" s="47">
        <f t="shared" si="411"/>
        <v>0</v>
      </c>
      <c r="EI160" s="47">
        <f t="shared" si="412"/>
        <v>0</v>
      </c>
      <c r="EJ160" s="47">
        <f t="shared" si="413"/>
        <v>0</v>
      </c>
      <c r="EK160" s="47">
        <f t="shared" si="414"/>
        <v>0</v>
      </c>
      <c r="EL160" s="47">
        <f t="shared" si="415"/>
        <v>0</v>
      </c>
      <c r="EM160" s="47">
        <f t="shared" si="416"/>
        <v>0</v>
      </c>
      <c r="EN160" s="47">
        <f t="shared" si="417"/>
        <v>0</v>
      </c>
      <c r="EO160" s="47">
        <f t="shared" si="418"/>
        <v>0</v>
      </c>
      <c r="EP160" s="47">
        <f t="shared" si="419"/>
        <v>0</v>
      </c>
      <c r="EQ160" s="48">
        <f t="shared" si="420"/>
        <v>0</v>
      </c>
      <c r="ER160" s="47">
        <f t="shared" si="421"/>
        <v>0</v>
      </c>
      <c r="ES160" s="47">
        <f t="shared" si="422"/>
        <v>0</v>
      </c>
      <c r="ET160" s="46">
        <f t="shared" si="423"/>
        <v>0</v>
      </c>
      <c r="EU160" s="47">
        <f t="shared" si="424"/>
        <v>0</v>
      </c>
      <c r="EV160" s="47">
        <f t="shared" si="425"/>
        <v>0</v>
      </c>
      <c r="EW160" s="47">
        <f t="shared" si="426"/>
        <v>0</v>
      </c>
      <c r="EX160" s="47">
        <f t="shared" si="427"/>
        <v>0</v>
      </c>
      <c r="EY160" s="47">
        <f t="shared" si="428"/>
        <v>0</v>
      </c>
      <c r="EZ160" s="47">
        <f t="shared" si="429"/>
        <v>0</v>
      </c>
      <c r="FA160" s="47">
        <f t="shared" si="430"/>
        <v>0</v>
      </c>
      <c r="FB160" s="47">
        <f t="shared" si="431"/>
        <v>0</v>
      </c>
      <c r="FC160" s="47">
        <f t="shared" si="432"/>
        <v>0</v>
      </c>
      <c r="FD160" s="47">
        <f t="shared" si="433"/>
        <v>0</v>
      </c>
      <c r="FE160" s="47">
        <f t="shared" si="434"/>
        <v>0</v>
      </c>
      <c r="FF160" s="47">
        <f t="shared" si="435"/>
        <v>0</v>
      </c>
      <c r="FG160" s="47">
        <f t="shared" si="436"/>
        <v>0</v>
      </c>
      <c r="FH160" s="47">
        <f t="shared" si="437"/>
        <v>0</v>
      </c>
      <c r="FI160" s="47">
        <f t="shared" si="438"/>
        <v>0</v>
      </c>
      <c r="FJ160" s="47">
        <f t="shared" si="439"/>
        <v>0</v>
      </c>
      <c r="FK160" s="47">
        <f t="shared" si="440"/>
        <v>0</v>
      </c>
      <c r="FL160" s="47">
        <f t="shared" si="441"/>
        <v>0</v>
      </c>
      <c r="FM160" s="48">
        <f t="shared" si="442"/>
        <v>0</v>
      </c>
      <c r="FN160" s="47">
        <f t="shared" si="443"/>
        <v>0</v>
      </c>
      <c r="FO160" s="47">
        <f t="shared" si="444"/>
        <v>0</v>
      </c>
      <c r="FP160" s="46">
        <f t="shared" si="445"/>
        <v>0</v>
      </c>
      <c r="FQ160" s="47">
        <f t="shared" si="446"/>
        <v>0</v>
      </c>
      <c r="FR160" s="47">
        <f t="shared" si="447"/>
        <v>0</v>
      </c>
      <c r="FS160" s="47">
        <f t="shared" si="448"/>
        <v>0</v>
      </c>
      <c r="FT160" s="47">
        <f t="shared" si="449"/>
        <v>0</v>
      </c>
      <c r="FU160" s="47">
        <f t="shared" si="450"/>
        <v>0</v>
      </c>
      <c r="FV160" s="47">
        <f t="shared" si="451"/>
        <v>0</v>
      </c>
      <c r="FW160" s="47">
        <f t="shared" si="452"/>
        <v>0</v>
      </c>
      <c r="FX160" s="47">
        <f t="shared" si="453"/>
        <v>0</v>
      </c>
      <c r="FY160" s="47">
        <f t="shared" si="454"/>
        <v>0</v>
      </c>
      <c r="FZ160" s="47">
        <f t="shared" si="455"/>
        <v>0</v>
      </c>
      <c r="GA160" s="47">
        <f t="shared" si="456"/>
        <v>0</v>
      </c>
      <c r="GB160" s="47">
        <f t="shared" si="457"/>
        <v>0</v>
      </c>
      <c r="GC160" s="47">
        <f t="shared" si="458"/>
        <v>0</v>
      </c>
      <c r="GD160" s="47">
        <f t="shared" si="459"/>
        <v>0</v>
      </c>
      <c r="GE160" s="47">
        <f t="shared" si="460"/>
        <v>0</v>
      </c>
      <c r="GF160" s="47">
        <f t="shared" si="461"/>
        <v>0</v>
      </c>
      <c r="GG160" s="47">
        <f t="shared" si="462"/>
        <v>0</v>
      </c>
      <c r="GH160" s="47">
        <f t="shared" si="463"/>
        <v>0</v>
      </c>
      <c r="GI160" s="48">
        <f t="shared" si="464"/>
        <v>0</v>
      </c>
      <c r="GJ160" s="47">
        <f t="shared" si="465"/>
        <v>0</v>
      </c>
      <c r="GK160" s="47">
        <f t="shared" si="466"/>
        <v>0</v>
      </c>
      <c r="GL160" s="46">
        <f t="shared" si="467"/>
        <v>0</v>
      </c>
      <c r="GM160" s="47">
        <f t="shared" si="468"/>
        <v>0</v>
      </c>
      <c r="GN160" s="47">
        <f t="shared" si="469"/>
        <v>0</v>
      </c>
      <c r="GO160" s="47">
        <f t="shared" si="470"/>
        <v>0</v>
      </c>
      <c r="GP160" s="47">
        <f t="shared" si="471"/>
        <v>0</v>
      </c>
      <c r="GQ160" s="47">
        <f t="shared" si="472"/>
        <v>0</v>
      </c>
      <c r="GR160" s="47">
        <f t="shared" si="473"/>
        <v>0</v>
      </c>
      <c r="GS160" s="47">
        <f t="shared" si="474"/>
        <v>0</v>
      </c>
      <c r="GT160" s="47">
        <f t="shared" si="475"/>
        <v>0</v>
      </c>
      <c r="GU160" s="47">
        <f t="shared" si="476"/>
        <v>0</v>
      </c>
      <c r="GV160" s="47">
        <f t="shared" si="477"/>
        <v>0</v>
      </c>
      <c r="GW160" s="47">
        <f t="shared" si="478"/>
        <v>0</v>
      </c>
      <c r="GX160" s="47">
        <f t="shared" si="479"/>
        <v>0</v>
      </c>
      <c r="GY160" s="47">
        <f t="shared" si="480"/>
        <v>0</v>
      </c>
      <c r="GZ160" s="47">
        <f t="shared" si="481"/>
        <v>0</v>
      </c>
      <c r="HA160" s="47">
        <f t="shared" si="482"/>
        <v>0</v>
      </c>
      <c r="HB160" s="47">
        <f t="shared" si="483"/>
        <v>0</v>
      </c>
      <c r="HC160" s="47">
        <f t="shared" si="484"/>
        <v>0</v>
      </c>
      <c r="HD160" s="47">
        <f t="shared" si="485"/>
        <v>0</v>
      </c>
      <c r="HE160" s="48">
        <f t="shared" si="486"/>
        <v>0</v>
      </c>
      <c r="HF160" s="47">
        <f t="shared" si="487"/>
        <v>0</v>
      </c>
      <c r="HG160" s="47">
        <f t="shared" si="488"/>
        <v>0</v>
      </c>
      <c r="HH160" s="46">
        <f t="shared" si="489"/>
        <v>0</v>
      </c>
      <c r="HI160" s="47">
        <f t="shared" si="490"/>
        <v>0</v>
      </c>
      <c r="HJ160" s="47">
        <f t="shared" si="491"/>
        <v>0</v>
      </c>
      <c r="HK160" s="47">
        <f t="shared" si="492"/>
        <v>0</v>
      </c>
      <c r="HL160" s="47">
        <f t="shared" si="493"/>
        <v>0</v>
      </c>
      <c r="HM160" s="47">
        <f t="shared" si="494"/>
        <v>0</v>
      </c>
      <c r="HN160" s="47">
        <f t="shared" si="495"/>
        <v>0</v>
      </c>
      <c r="HO160" s="47">
        <f t="shared" si="496"/>
        <v>0</v>
      </c>
      <c r="HP160" s="47">
        <f t="shared" si="497"/>
        <v>0</v>
      </c>
      <c r="HQ160" s="47">
        <f t="shared" si="498"/>
        <v>0</v>
      </c>
      <c r="HR160" s="47">
        <f t="shared" si="499"/>
        <v>0</v>
      </c>
      <c r="HS160" s="47">
        <f t="shared" si="500"/>
        <v>0</v>
      </c>
      <c r="HT160" s="47">
        <f t="shared" si="501"/>
        <v>0</v>
      </c>
      <c r="HU160" s="47">
        <f t="shared" si="502"/>
        <v>0</v>
      </c>
      <c r="HV160" s="47">
        <f t="shared" si="503"/>
        <v>0</v>
      </c>
      <c r="HW160" s="47">
        <f t="shared" si="504"/>
        <v>0</v>
      </c>
      <c r="HX160" s="47">
        <f t="shared" si="505"/>
        <v>0</v>
      </c>
      <c r="HY160" s="47">
        <f t="shared" si="506"/>
        <v>0</v>
      </c>
      <c r="HZ160" s="47">
        <f t="shared" si="507"/>
        <v>0</v>
      </c>
      <c r="IA160" s="48">
        <f t="shared" si="508"/>
        <v>0</v>
      </c>
      <c r="IB160" s="47">
        <f t="shared" si="509"/>
        <v>0</v>
      </c>
      <c r="IC160" s="47">
        <f t="shared" si="510"/>
        <v>0</v>
      </c>
      <c r="ID160" s="46">
        <f t="shared" si="511"/>
        <v>0</v>
      </c>
      <c r="IE160" s="47">
        <f t="shared" si="512"/>
        <v>0</v>
      </c>
      <c r="IF160" s="47">
        <f t="shared" si="513"/>
        <v>0</v>
      </c>
      <c r="IG160" s="47">
        <f t="shared" si="514"/>
        <v>0</v>
      </c>
      <c r="IH160" s="47">
        <f t="shared" si="515"/>
        <v>0</v>
      </c>
      <c r="II160" s="47">
        <f t="shared" si="516"/>
        <v>0</v>
      </c>
      <c r="IJ160" s="47">
        <f t="shared" si="517"/>
        <v>0</v>
      </c>
      <c r="IK160" s="47">
        <f t="shared" si="518"/>
        <v>0</v>
      </c>
      <c r="IL160" s="47">
        <f t="shared" si="519"/>
        <v>0</v>
      </c>
      <c r="IM160" s="47">
        <f t="shared" si="520"/>
        <v>0</v>
      </c>
      <c r="IN160" s="47">
        <f t="shared" si="521"/>
        <v>0</v>
      </c>
      <c r="IO160" s="47">
        <f t="shared" si="522"/>
        <v>0</v>
      </c>
      <c r="IP160" s="47">
        <f t="shared" si="523"/>
        <v>0</v>
      </c>
      <c r="IQ160" s="47">
        <f t="shared" si="524"/>
        <v>0</v>
      </c>
      <c r="IR160" s="47">
        <f t="shared" si="525"/>
        <v>0</v>
      </c>
      <c r="IS160" s="47">
        <f t="shared" si="526"/>
        <v>0</v>
      </c>
      <c r="IT160" s="47">
        <f t="shared" si="527"/>
        <v>0</v>
      </c>
      <c r="IU160" s="47">
        <f t="shared" si="528"/>
        <v>0</v>
      </c>
      <c r="IV160" s="47">
        <f t="shared" si="529"/>
        <v>0</v>
      </c>
      <c r="IW160" s="48">
        <f t="shared" si="530"/>
        <v>0</v>
      </c>
      <c r="IX160" s="47">
        <f t="shared" si="531"/>
        <v>0</v>
      </c>
      <c r="IY160" s="47">
        <f t="shared" si="532"/>
        <v>0</v>
      </c>
      <c r="IZ160" s="46">
        <f t="shared" si="533"/>
        <v>0</v>
      </c>
      <c r="JA160" s="47">
        <f t="shared" si="534"/>
        <v>0</v>
      </c>
      <c r="JB160" s="47">
        <f t="shared" si="535"/>
        <v>0</v>
      </c>
      <c r="JC160" s="47">
        <f t="shared" si="536"/>
        <v>0</v>
      </c>
      <c r="JD160" s="47">
        <f t="shared" si="537"/>
        <v>0</v>
      </c>
      <c r="JE160" s="47">
        <f t="shared" si="538"/>
        <v>0</v>
      </c>
      <c r="JF160" s="47">
        <f t="shared" si="539"/>
        <v>0</v>
      </c>
      <c r="JG160" s="47">
        <f t="shared" si="540"/>
        <v>0</v>
      </c>
      <c r="JH160" s="47">
        <f t="shared" si="541"/>
        <v>0</v>
      </c>
      <c r="JI160" s="47">
        <f t="shared" si="542"/>
        <v>0</v>
      </c>
      <c r="JJ160" s="47">
        <f t="shared" si="543"/>
        <v>0</v>
      </c>
      <c r="JK160" s="47">
        <f t="shared" si="544"/>
        <v>0</v>
      </c>
      <c r="JL160" s="47">
        <f t="shared" si="545"/>
        <v>0</v>
      </c>
      <c r="JM160" s="47">
        <f t="shared" si="546"/>
        <v>0</v>
      </c>
      <c r="JN160" s="47">
        <f t="shared" si="547"/>
        <v>0</v>
      </c>
      <c r="JO160" s="47">
        <f t="shared" si="548"/>
        <v>0</v>
      </c>
      <c r="JP160" s="47">
        <f t="shared" si="549"/>
        <v>0</v>
      </c>
      <c r="JQ160" s="47">
        <f t="shared" si="550"/>
        <v>0</v>
      </c>
      <c r="JR160" s="47">
        <f t="shared" si="551"/>
        <v>0</v>
      </c>
      <c r="JS160" s="48">
        <f t="shared" si="552"/>
        <v>0</v>
      </c>
      <c r="JT160" s="46">
        <f t="shared" si="553"/>
        <v>0</v>
      </c>
      <c r="JU160" s="48">
        <f t="shared" si="554"/>
        <v>0</v>
      </c>
    </row>
    <row r="161" spans="1:281" x14ac:dyDescent="0.25">
      <c r="A161" s="152"/>
      <c r="B161" s="386"/>
      <c r="C161" s="377"/>
      <c r="D161" s="378"/>
      <c r="E161" s="378"/>
      <c r="F161" s="378"/>
      <c r="G161" s="379"/>
      <c r="H161" s="397"/>
      <c r="I161" s="397"/>
      <c r="J161" s="97"/>
      <c r="K161" s="122">
        <f t="shared" si="284"/>
        <v>0</v>
      </c>
      <c r="L161" s="313">
        <f t="shared" si="285"/>
        <v>0</v>
      </c>
      <c r="M161" s="46">
        <f t="shared" si="286"/>
        <v>0</v>
      </c>
      <c r="N161" s="90">
        <f t="shared" si="347"/>
        <v>0</v>
      </c>
      <c r="O161" s="90">
        <f t="shared" si="348"/>
        <v>0</v>
      </c>
      <c r="P161" s="90">
        <f t="shared" si="349"/>
        <v>0</v>
      </c>
      <c r="Q161" s="90">
        <f t="shared" si="350"/>
        <v>0</v>
      </c>
      <c r="R161" s="408">
        <f t="shared" si="287"/>
        <v>1</v>
      </c>
      <c r="S161" s="46">
        <f t="shared" si="288"/>
        <v>0</v>
      </c>
      <c r="T161" s="47">
        <f t="shared" si="289"/>
        <v>0</v>
      </c>
      <c r="U161" s="47">
        <f t="shared" si="290"/>
        <v>0</v>
      </c>
      <c r="V161" s="47">
        <f t="shared" si="291"/>
        <v>0</v>
      </c>
      <c r="W161" s="47">
        <f t="shared" si="292"/>
        <v>0</v>
      </c>
      <c r="X161" s="47">
        <f t="shared" si="293"/>
        <v>0</v>
      </c>
      <c r="Y161" s="47">
        <f t="shared" si="294"/>
        <v>0</v>
      </c>
      <c r="Z161" s="47">
        <f t="shared" si="295"/>
        <v>0</v>
      </c>
      <c r="AA161" s="47">
        <f t="shared" si="296"/>
        <v>0</v>
      </c>
      <c r="AB161" s="47">
        <f t="shared" si="297"/>
        <v>0</v>
      </c>
      <c r="AC161" s="47">
        <f t="shared" si="298"/>
        <v>0</v>
      </c>
      <c r="AD161" s="47">
        <f t="shared" si="299"/>
        <v>0</v>
      </c>
      <c r="AE161" s="47">
        <f t="shared" si="300"/>
        <v>0</v>
      </c>
      <c r="AF161" s="47">
        <f t="shared" si="301"/>
        <v>0</v>
      </c>
      <c r="AG161" s="47">
        <f t="shared" si="302"/>
        <v>0</v>
      </c>
      <c r="AH161" s="47">
        <f t="shared" si="303"/>
        <v>0</v>
      </c>
      <c r="AI161" s="47">
        <f t="shared" si="304"/>
        <v>0</v>
      </c>
      <c r="AJ161" s="47">
        <f t="shared" si="305"/>
        <v>0</v>
      </c>
      <c r="AK161" s="47">
        <f t="shared" si="306"/>
        <v>0</v>
      </c>
      <c r="AL161" s="48">
        <f t="shared" si="307"/>
        <v>0</v>
      </c>
      <c r="AM161" s="47">
        <f t="shared" si="351"/>
        <v>0</v>
      </c>
      <c r="AN161" s="47">
        <f t="shared" si="352"/>
        <v>0</v>
      </c>
      <c r="AO161" s="46">
        <f t="shared" si="308"/>
        <v>0</v>
      </c>
      <c r="AP161" s="47">
        <f t="shared" si="309"/>
        <v>0</v>
      </c>
      <c r="AQ161" s="47">
        <f t="shared" si="310"/>
        <v>0</v>
      </c>
      <c r="AR161" s="47">
        <f t="shared" si="311"/>
        <v>0</v>
      </c>
      <c r="AS161" s="47">
        <f t="shared" si="312"/>
        <v>0</v>
      </c>
      <c r="AT161" s="47">
        <f t="shared" si="313"/>
        <v>0</v>
      </c>
      <c r="AU161" s="47">
        <f t="shared" si="314"/>
        <v>0</v>
      </c>
      <c r="AV161" s="47">
        <f t="shared" si="315"/>
        <v>0</v>
      </c>
      <c r="AW161" s="47">
        <f t="shared" si="316"/>
        <v>0</v>
      </c>
      <c r="AX161" s="47">
        <f t="shared" si="317"/>
        <v>0</v>
      </c>
      <c r="AY161" s="47">
        <f t="shared" si="318"/>
        <v>0</v>
      </c>
      <c r="AZ161" s="47">
        <f t="shared" si="319"/>
        <v>0</v>
      </c>
      <c r="BA161" s="47">
        <f t="shared" si="320"/>
        <v>0</v>
      </c>
      <c r="BB161" s="47">
        <f t="shared" si="321"/>
        <v>0</v>
      </c>
      <c r="BC161" s="47">
        <f t="shared" si="322"/>
        <v>0</v>
      </c>
      <c r="BD161" s="47">
        <f t="shared" si="323"/>
        <v>0</v>
      </c>
      <c r="BE161" s="47">
        <f t="shared" si="324"/>
        <v>0</v>
      </c>
      <c r="BF161" s="47">
        <f t="shared" si="325"/>
        <v>0</v>
      </c>
      <c r="BG161" s="48">
        <f t="shared" si="326"/>
        <v>0</v>
      </c>
      <c r="BH161" s="47">
        <f t="shared" si="353"/>
        <v>0</v>
      </c>
      <c r="BI161" s="47">
        <f t="shared" si="354"/>
        <v>0</v>
      </c>
      <c r="BJ161" s="46">
        <f t="shared" si="327"/>
        <v>0</v>
      </c>
      <c r="BK161" s="47">
        <f t="shared" si="328"/>
        <v>0</v>
      </c>
      <c r="BL161" s="47">
        <f t="shared" si="329"/>
        <v>0</v>
      </c>
      <c r="BM161" s="47">
        <f t="shared" si="330"/>
        <v>0</v>
      </c>
      <c r="BN161" s="47">
        <f t="shared" si="331"/>
        <v>0</v>
      </c>
      <c r="BO161" s="47">
        <f t="shared" si="332"/>
        <v>0</v>
      </c>
      <c r="BP161" s="47">
        <f t="shared" si="333"/>
        <v>0</v>
      </c>
      <c r="BQ161" s="47">
        <f t="shared" si="334"/>
        <v>0</v>
      </c>
      <c r="BR161" s="47">
        <f t="shared" si="335"/>
        <v>0</v>
      </c>
      <c r="BS161" s="47">
        <f t="shared" si="336"/>
        <v>0</v>
      </c>
      <c r="BT161" s="47">
        <f t="shared" si="337"/>
        <v>0</v>
      </c>
      <c r="BU161" s="47">
        <f t="shared" si="338"/>
        <v>0</v>
      </c>
      <c r="BV161" s="47">
        <f t="shared" si="339"/>
        <v>0</v>
      </c>
      <c r="BW161" s="47">
        <f t="shared" si="340"/>
        <v>0</v>
      </c>
      <c r="BX161" s="47">
        <f t="shared" si="341"/>
        <v>0</v>
      </c>
      <c r="BY161" s="47">
        <f t="shared" si="342"/>
        <v>0</v>
      </c>
      <c r="BZ161" s="47">
        <f t="shared" si="343"/>
        <v>0</v>
      </c>
      <c r="CA161" s="47">
        <f t="shared" si="344"/>
        <v>0</v>
      </c>
      <c r="CB161" s="47">
        <f t="shared" si="345"/>
        <v>0</v>
      </c>
      <c r="CC161" s="48">
        <f t="shared" si="346"/>
        <v>0</v>
      </c>
      <c r="CD161" s="47">
        <f t="shared" si="355"/>
        <v>0</v>
      </c>
      <c r="CE161" s="47">
        <f t="shared" si="356"/>
        <v>0</v>
      </c>
      <c r="CF161" s="46">
        <f t="shared" si="357"/>
        <v>0</v>
      </c>
      <c r="CG161" s="47">
        <f t="shared" si="358"/>
        <v>0</v>
      </c>
      <c r="CH161" s="47">
        <f t="shared" si="359"/>
        <v>0</v>
      </c>
      <c r="CI161" s="47">
        <f t="shared" si="360"/>
        <v>0</v>
      </c>
      <c r="CJ161" s="47">
        <f t="shared" si="361"/>
        <v>0</v>
      </c>
      <c r="CK161" s="47">
        <f t="shared" si="362"/>
        <v>0</v>
      </c>
      <c r="CL161" s="47">
        <f t="shared" si="363"/>
        <v>0</v>
      </c>
      <c r="CM161" s="47">
        <f t="shared" si="364"/>
        <v>0</v>
      </c>
      <c r="CN161" s="47">
        <f t="shared" si="365"/>
        <v>0</v>
      </c>
      <c r="CO161" s="47">
        <f t="shared" si="366"/>
        <v>0</v>
      </c>
      <c r="CP161" s="47">
        <f t="shared" si="367"/>
        <v>0</v>
      </c>
      <c r="CQ161" s="47">
        <f t="shared" si="368"/>
        <v>0</v>
      </c>
      <c r="CR161" s="47">
        <f t="shared" si="369"/>
        <v>0</v>
      </c>
      <c r="CS161" s="47">
        <f t="shared" si="370"/>
        <v>0</v>
      </c>
      <c r="CT161" s="47">
        <f t="shared" si="371"/>
        <v>0</v>
      </c>
      <c r="CU161" s="47">
        <f t="shared" si="372"/>
        <v>0</v>
      </c>
      <c r="CV161" s="47">
        <f t="shared" si="373"/>
        <v>0</v>
      </c>
      <c r="CW161" s="47">
        <f t="shared" si="374"/>
        <v>0</v>
      </c>
      <c r="CX161" s="47">
        <f t="shared" si="375"/>
        <v>0</v>
      </c>
      <c r="CY161" s="48">
        <f t="shared" si="376"/>
        <v>0</v>
      </c>
      <c r="CZ161" s="47">
        <f t="shared" si="377"/>
        <v>0</v>
      </c>
      <c r="DA161" s="47">
        <f t="shared" si="378"/>
        <v>0</v>
      </c>
      <c r="DB161" s="46">
        <f t="shared" si="379"/>
        <v>0</v>
      </c>
      <c r="DC161" s="47">
        <f t="shared" si="380"/>
        <v>0</v>
      </c>
      <c r="DD161" s="47">
        <f t="shared" si="381"/>
        <v>0</v>
      </c>
      <c r="DE161" s="47">
        <f t="shared" si="382"/>
        <v>0</v>
      </c>
      <c r="DF161" s="47">
        <f t="shared" si="383"/>
        <v>0</v>
      </c>
      <c r="DG161" s="47">
        <f t="shared" si="384"/>
        <v>0</v>
      </c>
      <c r="DH161" s="47">
        <f t="shared" si="385"/>
        <v>0</v>
      </c>
      <c r="DI161" s="47">
        <f t="shared" si="386"/>
        <v>0</v>
      </c>
      <c r="DJ161" s="47">
        <f t="shared" si="387"/>
        <v>0</v>
      </c>
      <c r="DK161" s="47">
        <f t="shared" si="388"/>
        <v>0</v>
      </c>
      <c r="DL161" s="47">
        <f t="shared" si="389"/>
        <v>0</v>
      </c>
      <c r="DM161" s="47">
        <f t="shared" si="390"/>
        <v>0</v>
      </c>
      <c r="DN161" s="47">
        <f t="shared" si="391"/>
        <v>0</v>
      </c>
      <c r="DO161" s="47">
        <f t="shared" si="392"/>
        <v>0</v>
      </c>
      <c r="DP161" s="47">
        <f t="shared" si="393"/>
        <v>0</v>
      </c>
      <c r="DQ161" s="47">
        <f t="shared" si="394"/>
        <v>0</v>
      </c>
      <c r="DR161" s="47">
        <f t="shared" si="395"/>
        <v>0</v>
      </c>
      <c r="DS161" s="47">
        <f t="shared" si="396"/>
        <v>0</v>
      </c>
      <c r="DT161" s="47">
        <f t="shared" si="397"/>
        <v>0</v>
      </c>
      <c r="DU161" s="48">
        <f t="shared" si="398"/>
        <v>0</v>
      </c>
      <c r="DV161" s="47">
        <f t="shared" si="399"/>
        <v>0</v>
      </c>
      <c r="DW161" s="47">
        <f t="shared" si="400"/>
        <v>0</v>
      </c>
      <c r="DX161" s="46">
        <f t="shared" si="401"/>
        <v>0</v>
      </c>
      <c r="DY161" s="47">
        <f t="shared" si="402"/>
        <v>0</v>
      </c>
      <c r="DZ161" s="47">
        <f t="shared" si="403"/>
        <v>0</v>
      </c>
      <c r="EA161" s="47">
        <f t="shared" si="404"/>
        <v>0</v>
      </c>
      <c r="EB161" s="47">
        <f t="shared" si="405"/>
        <v>0</v>
      </c>
      <c r="EC161" s="47">
        <f t="shared" si="406"/>
        <v>0</v>
      </c>
      <c r="ED161" s="47">
        <f t="shared" si="407"/>
        <v>0</v>
      </c>
      <c r="EE161" s="47">
        <f t="shared" si="408"/>
        <v>0</v>
      </c>
      <c r="EF161" s="47">
        <f t="shared" si="409"/>
        <v>0</v>
      </c>
      <c r="EG161" s="47">
        <f t="shared" si="410"/>
        <v>0</v>
      </c>
      <c r="EH161" s="47">
        <f t="shared" si="411"/>
        <v>0</v>
      </c>
      <c r="EI161" s="47">
        <f t="shared" si="412"/>
        <v>0</v>
      </c>
      <c r="EJ161" s="47">
        <f t="shared" si="413"/>
        <v>0</v>
      </c>
      <c r="EK161" s="47">
        <f t="shared" si="414"/>
        <v>0</v>
      </c>
      <c r="EL161" s="47">
        <f t="shared" si="415"/>
        <v>0</v>
      </c>
      <c r="EM161" s="47">
        <f t="shared" si="416"/>
        <v>0</v>
      </c>
      <c r="EN161" s="47">
        <f t="shared" si="417"/>
        <v>0</v>
      </c>
      <c r="EO161" s="47">
        <f t="shared" si="418"/>
        <v>0</v>
      </c>
      <c r="EP161" s="47">
        <f t="shared" si="419"/>
        <v>0</v>
      </c>
      <c r="EQ161" s="48">
        <f t="shared" si="420"/>
        <v>0</v>
      </c>
      <c r="ER161" s="47">
        <f t="shared" si="421"/>
        <v>0</v>
      </c>
      <c r="ES161" s="47">
        <f t="shared" si="422"/>
        <v>0</v>
      </c>
      <c r="ET161" s="46">
        <f t="shared" si="423"/>
        <v>0</v>
      </c>
      <c r="EU161" s="47">
        <f t="shared" si="424"/>
        <v>0</v>
      </c>
      <c r="EV161" s="47">
        <f t="shared" si="425"/>
        <v>0</v>
      </c>
      <c r="EW161" s="47">
        <f t="shared" si="426"/>
        <v>0</v>
      </c>
      <c r="EX161" s="47">
        <f t="shared" si="427"/>
        <v>0</v>
      </c>
      <c r="EY161" s="47">
        <f t="shared" si="428"/>
        <v>0</v>
      </c>
      <c r="EZ161" s="47">
        <f t="shared" si="429"/>
        <v>0</v>
      </c>
      <c r="FA161" s="47">
        <f t="shared" si="430"/>
        <v>0</v>
      </c>
      <c r="FB161" s="47">
        <f t="shared" si="431"/>
        <v>0</v>
      </c>
      <c r="FC161" s="47">
        <f t="shared" si="432"/>
        <v>0</v>
      </c>
      <c r="FD161" s="47">
        <f t="shared" si="433"/>
        <v>0</v>
      </c>
      <c r="FE161" s="47">
        <f t="shared" si="434"/>
        <v>0</v>
      </c>
      <c r="FF161" s="47">
        <f t="shared" si="435"/>
        <v>0</v>
      </c>
      <c r="FG161" s="47">
        <f t="shared" si="436"/>
        <v>0</v>
      </c>
      <c r="FH161" s="47">
        <f t="shared" si="437"/>
        <v>0</v>
      </c>
      <c r="FI161" s="47">
        <f t="shared" si="438"/>
        <v>0</v>
      </c>
      <c r="FJ161" s="47">
        <f t="shared" si="439"/>
        <v>0</v>
      </c>
      <c r="FK161" s="47">
        <f t="shared" si="440"/>
        <v>0</v>
      </c>
      <c r="FL161" s="47">
        <f t="shared" si="441"/>
        <v>0</v>
      </c>
      <c r="FM161" s="48">
        <f t="shared" si="442"/>
        <v>0</v>
      </c>
      <c r="FN161" s="47">
        <f t="shared" si="443"/>
        <v>0</v>
      </c>
      <c r="FO161" s="47">
        <f t="shared" si="444"/>
        <v>0</v>
      </c>
      <c r="FP161" s="46">
        <f t="shared" si="445"/>
        <v>0</v>
      </c>
      <c r="FQ161" s="47">
        <f t="shared" si="446"/>
        <v>0</v>
      </c>
      <c r="FR161" s="47">
        <f t="shared" si="447"/>
        <v>0</v>
      </c>
      <c r="FS161" s="47">
        <f t="shared" si="448"/>
        <v>0</v>
      </c>
      <c r="FT161" s="47">
        <f t="shared" si="449"/>
        <v>0</v>
      </c>
      <c r="FU161" s="47">
        <f t="shared" si="450"/>
        <v>0</v>
      </c>
      <c r="FV161" s="47">
        <f t="shared" si="451"/>
        <v>0</v>
      </c>
      <c r="FW161" s="47">
        <f t="shared" si="452"/>
        <v>0</v>
      </c>
      <c r="FX161" s="47">
        <f t="shared" si="453"/>
        <v>0</v>
      </c>
      <c r="FY161" s="47">
        <f t="shared" si="454"/>
        <v>0</v>
      </c>
      <c r="FZ161" s="47">
        <f t="shared" si="455"/>
        <v>0</v>
      </c>
      <c r="GA161" s="47">
        <f t="shared" si="456"/>
        <v>0</v>
      </c>
      <c r="GB161" s="47">
        <f t="shared" si="457"/>
        <v>0</v>
      </c>
      <c r="GC161" s="47">
        <f t="shared" si="458"/>
        <v>0</v>
      </c>
      <c r="GD161" s="47">
        <f t="shared" si="459"/>
        <v>0</v>
      </c>
      <c r="GE161" s="47">
        <f t="shared" si="460"/>
        <v>0</v>
      </c>
      <c r="GF161" s="47">
        <f t="shared" si="461"/>
        <v>0</v>
      </c>
      <c r="GG161" s="47">
        <f t="shared" si="462"/>
        <v>0</v>
      </c>
      <c r="GH161" s="47">
        <f t="shared" si="463"/>
        <v>0</v>
      </c>
      <c r="GI161" s="48">
        <f t="shared" si="464"/>
        <v>0</v>
      </c>
      <c r="GJ161" s="47">
        <f t="shared" si="465"/>
        <v>0</v>
      </c>
      <c r="GK161" s="47">
        <f t="shared" si="466"/>
        <v>0</v>
      </c>
      <c r="GL161" s="46">
        <f t="shared" si="467"/>
        <v>0</v>
      </c>
      <c r="GM161" s="47">
        <f t="shared" si="468"/>
        <v>0</v>
      </c>
      <c r="GN161" s="47">
        <f t="shared" si="469"/>
        <v>0</v>
      </c>
      <c r="GO161" s="47">
        <f t="shared" si="470"/>
        <v>0</v>
      </c>
      <c r="GP161" s="47">
        <f t="shared" si="471"/>
        <v>0</v>
      </c>
      <c r="GQ161" s="47">
        <f t="shared" si="472"/>
        <v>0</v>
      </c>
      <c r="GR161" s="47">
        <f t="shared" si="473"/>
        <v>0</v>
      </c>
      <c r="GS161" s="47">
        <f t="shared" si="474"/>
        <v>0</v>
      </c>
      <c r="GT161" s="47">
        <f t="shared" si="475"/>
        <v>0</v>
      </c>
      <c r="GU161" s="47">
        <f t="shared" si="476"/>
        <v>0</v>
      </c>
      <c r="GV161" s="47">
        <f t="shared" si="477"/>
        <v>0</v>
      </c>
      <c r="GW161" s="47">
        <f t="shared" si="478"/>
        <v>0</v>
      </c>
      <c r="GX161" s="47">
        <f t="shared" si="479"/>
        <v>0</v>
      </c>
      <c r="GY161" s="47">
        <f t="shared" si="480"/>
        <v>0</v>
      </c>
      <c r="GZ161" s="47">
        <f t="shared" si="481"/>
        <v>0</v>
      </c>
      <c r="HA161" s="47">
        <f t="shared" si="482"/>
        <v>0</v>
      </c>
      <c r="HB161" s="47">
        <f t="shared" si="483"/>
        <v>0</v>
      </c>
      <c r="HC161" s="47">
        <f t="shared" si="484"/>
        <v>0</v>
      </c>
      <c r="HD161" s="47">
        <f t="shared" si="485"/>
        <v>0</v>
      </c>
      <c r="HE161" s="48">
        <f t="shared" si="486"/>
        <v>0</v>
      </c>
      <c r="HF161" s="47">
        <f t="shared" si="487"/>
        <v>0</v>
      </c>
      <c r="HG161" s="47">
        <f t="shared" si="488"/>
        <v>0</v>
      </c>
      <c r="HH161" s="46">
        <f t="shared" si="489"/>
        <v>0</v>
      </c>
      <c r="HI161" s="47">
        <f t="shared" si="490"/>
        <v>0</v>
      </c>
      <c r="HJ161" s="47">
        <f t="shared" si="491"/>
        <v>0</v>
      </c>
      <c r="HK161" s="47">
        <f t="shared" si="492"/>
        <v>0</v>
      </c>
      <c r="HL161" s="47">
        <f t="shared" si="493"/>
        <v>0</v>
      </c>
      <c r="HM161" s="47">
        <f t="shared" si="494"/>
        <v>0</v>
      </c>
      <c r="HN161" s="47">
        <f t="shared" si="495"/>
        <v>0</v>
      </c>
      <c r="HO161" s="47">
        <f t="shared" si="496"/>
        <v>0</v>
      </c>
      <c r="HP161" s="47">
        <f t="shared" si="497"/>
        <v>0</v>
      </c>
      <c r="HQ161" s="47">
        <f t="shared" si="498"/>
        <v>0</v>
      </c>
      <c r="HR161" s="47">
        <f t="shared" si="499"/>
        <v>0</v>
      </c>
      <c r="HS161" s="47">
        <f t="shared" si="500"/>
        <v>0</v>
      </c>
      <c r="HT161" s="47">
        <f t="shared" si="501"/>
        <v>0</v>
      </c>
      <c r="HU161" s="47">
        <f t="shared" si="502"/>
        <v>0</v>
      </c>
      <c r="HV161" s="47">
        <f t="shared" si="503"/>
        <v>0</v>
      </c>
      <c r="HW161" s="47">
        <f t="shared" si="504"/>
        <v>0</v>
      </c>
      <c r="HX161" s="47">
        <f t="shared" si="505"/>
        <v>0</v>
      </c>
      <c r="HY161" s="47">
        <f t="shared" si="506"/>
        <v>0</v>
      </c>
      <c r="HZ161" s="47">
        <f t="shared" si="507"/>
        <v>0</v>
      </c>
      <c r="IA161" s="48">
        <f t="shared" si="508"/>
        <v>0</v>
      </c>
      <c r="IB161" s="47">
        <f t="shared" si="509"/>
        <v>0</v>
      </c>
      <c r="IC161" s="47">
        <f t="shared" si="510"/>
        <v>0</v>
      </c>
      <c r="ID161" s="46">
        <f t="shared" si="511"/>
        <v>0</v>
      </c>
      <c r="IE161" s="47">
        <f t="shared" si="512"/>
        <v>0</v>
      </c>
      <c r="IF161" s="47">
        <f t="shared" si="513"/>
        <v>0</v>
      </c>
      <c r="IG161" s="47">
        <f t="shared" si="514"/>
        <v>0</v>
      </c>
      <c r="IH161" s="47">
        <f t="shared" si="515"/>
        <v>0</v>
      </c>
      <c r="II161" s="47">
        <f t="shared" si="516"/>
        <v>0</v>
      </c>
      <c r="IJ161" s="47">
        <f t="shared" si="517"/>
        <v>0</v>
      </c>
      <c r="IK161" s="47">
        <f t="shared" si="518"/>
        <v>0</v>
      </c>
      <c r="IL161" s="47">
        <f t="shared" si="519"/>
        <v>0</v>
      </c>
      <c r="IM161" s="47">
        <f t="shared" si="520"/>
        <v>0</v>
      </c>
      <c r="IN161" s="47">
        <f t="shared" si="521"/>
        <v>0</v>
      </c>
      <c r="IO161" s="47">
        <f t="shared" si="522"/>
        <v>0</v>
      </c>
      <c r="IP161" s="47">
        <f t="shared" si="523"/>
        <v>0</v>
      </c>
      <c r="IQ161" s="47">
        <f t="shared" si="524"/>
        <v>0</v>
      </c>
      <c r="IR161" s="47">
        <f t="shared" si="525"/>
        <v>0</v>
      </c>
      <c r="IS161" s="47">
        <f t="shared" si="526"/>
        <v>0</v>
      </c>
      <c r="IT161" s="47">
        <f t="shared" si="527"/>
        <v>0</v>
      </c>
      <c r="IU161" s="47">
        <f t="shared" si="528"/>
        <v>0</v>
      </c>
      <c r="IV161" s="47">
        <f t="shared" si="529"/>
        <v>0</v>
      </c>
      <c r="IW161" s="48">
        <f t="shared" si="530"/>
        <v>0</v>
      </c>
      <c r="IX161" s="47">
        <f t="shared" si="531"/>
        <v>0</v>
      </c>
      <c r="IY161" s="47">
        <f t="shared" si="532"/>
        <v>0</v>
      </c>
      <c r="IZ161" s="46">
        <f t="shared" si="533"/>
        <v>0</v>
      </c>
      <c r="JA161" s="47">
        <f t="shared" si="534"/>
        <v>0</v>
      </c>
      <c r="JB161" s="47">
        <f t="shared" si="535"/>
        <v>0</v>
      </c>
      <c r="JC161" s="47">
        <f t="shared" si="536"/>
        <v>0</v>
      </c>
      <c r="JD161" s="47">
        <f t="shared" si="537"/>
        <v>0</v>
      </c>
      <c r="JE161" s="47">
        <f t="shared" si="538"/>
        <v>0</v>
      </c>
      <c r="JF161" s="47">
        <f t="shared" si="539"/>
        <v>0</v>
      </c>
      <c r="JG161" s="47">
        <f t="shared" si="540"/>
        <v>0</v>
      </c>
      <c r="JH161" s="47">
        <f t="shared" si="541"/>
        <v>0</v>
      </c>
      <c r="JI161" s="47">
        <f t="shared" si="542"/>
        <v>0</v>
      </c>
      <c r="JJ161" s="47">
        <f t="shared" si="543"/>
        <v>0</v>
      </c>
      <c r="JK161" s="47">
        <f t="shared" si="544"/>
        <v>0</v>
      </c>
      <c r="JL161" s="47">
        <f t="shared" si="545"/>
        <v>0</v>
      </c>
      <c r="JM161" s="47">
        <f t="shared" si="546"/>
        <v>0</v>
      </c>
      <c r="JN161" s="47">
        <f t="shared" si="547"/>
        <v>0</v>
      </c>
      <c r="JO161" s="47">
        <f t="shared" si="548"/>
        <v>0</v>
      </c>
      <c r="JP161" s="47">
        <f t="shared" si="549"/>
        <v>0</v>
      </c>
      <c r="JQ161" s="47">
        <f t="shared" si="550"/>
        <v>0</v>
      </c>
      <c r="JR161" s="47">
        <f t="shared" si="551"/>
        <v>0</v>
      </c>
      <c r="JS161" s="48">
        <f t="shared" si="552"/>
        <v>0</v>
      </c>
      <c r="JT161" s="46">
        <f t="shared" si="553"/>
        <v>0</v>
      </c>
      <c r="JU161" s="48">
        <f t="shared" si="554"/>
        <v>0</v>
      </c>
    </row>
    <row r="162" spans="1:281" x14ac:dyDescent="0.25">
      <c r="A162" s="152"/>
      <c r="B162" s="386"/>
      <c r="C162" s="377"/>
      <c r="D162" s="378"/>
      <c r="E162" s="378"/>
      <c r="F162" s="378"/>
      <c r="G162" s="379"/>
      <c r="H162" s="397"/>
      <c r="I162" s="397"/>
      <c r="J162" s="97"/>
      <c r="K162" s="122">
        <f t="shared" si="284"/>
        <v>0</v>
      </c>
      <c r="L162" s="313">
        <f t="shared" si="285"/>
        <v>0</v>
      </c>
      <c r="M162" s="46">
        <f t="shared" si="286"/>
        <v>0</v>
      </c>
      <c r="N162" s="90">
        <f t="shared" si="347"/>
        <v>0</v>
      </c>
      <c r="O162" s="90">
        <f t="shared" si="348"/>
        <v>0</v>
      </c>
      <c r="P162" s="90">
        <f t="shared" si="349"/>
        <v>0</v>
      </c>
      <c r="Q162" s="90">
        <f t="shared" si="350"/>
        <v>0</v>
      </c>
      <c r="R162" s="408">
        <f t="shared" si="287"/>
        <v>1</v>
      </c>
      <c r="S162" s="46">
        <f t="shared" si="288"/>
        <v>0</v>
      </c>
      <c r="T162" s="47">
        <f t="shared" si="289"/>
        <v>0</v>
      </c>
      <c r="U162" s="47">
        <f t="shared" si="290"/>
        <v>0</v>
      </c>
      <c r="V162" s="47">
        <f t="shared" si="291"/>
        <v>0</v>
      </c>
      <c r="W162" s="47">
        <f t="shared" si="292"/>
        <v>0</v>
      </c>
      <c r="X162" s="47">
        <f t="shared" si="293"/>
        <v>0</v>
      </c>
      <c r="Y162" s="47">
        <f t="shared" si="294"/>
        <v>0</v>
      </c>
      <c r="Z162" s="47">
        <f t="shared" si="295"/>
        <v>0</v>
      </c>
      <c r="AA162" s="47">
        <f t="shared" si="296"/>
        <v>0</v>
      </c>
      <c r="AB162" s="47">
        <f t="shared" si="297"/>
        <v>0</v>
      </c>
      <c r="AC162" s="47">
        <f t="shared" si="298"/>
        <v>0</v>
      </c>
      <c r="AD162" s="47">
        <f t="shared" si="299"/>
        <v>0</v>
      </c>
      <c r="AE162" s="47">
        <f t="shared" si="300"/>
        <v>0</v>
      </c>
      <c r="AF162" s="47">
        <f t="shared" si="301"/>
        <v>0</v>
      </c>
      <c r="AG162" s="47">
        <f t="shared" si="302"/>
        <v>0</v>
      </c>
      <c r="AH162" s="47">
        <f t="shared" si="303"/>
        <v>0</v>
      </c>
      <c r="AI162" s="47">
        <f t="shared" si="304"/>
        <v>0</v>
      </c>
      <c r="AJ162" s="47">
        <f t="shared" si="305"/>
        <v>0</v>
      </c>
      <c r="AK162" s="47">
        <f t="shared" si="306"/>
        <v>0</v>
      </c>
      <c r="AL162" s="48">
        <f t="shared" si="307"/>
        <v>0</v>
      </c>
      <c r="AM162" s="47">
        <f t="shared" si="351"/>
        <v>0</v>
      </c>
      <c r="AN162" s="47">
        <f t="shared" si="352"/>
        <v>0</v>
      </c>
      <c r="AO162" s="46">
        <f t="shared" si="308"/>
        <v>0</v>
      </c>
      <c r="AP162" s="47">
        <f t="shared" si="309"/>
        <v>0</v>
      </c>
      <c r="AQ162" s="47">
        <f t="shared" si="310"/>
        <v>0</v>
      </c>
      <c r="AR162" s="47">
        <f t="shared" si="311"/>
        <v>0</v>
      </c>
      <c r="AS162" s="47">
        <f t="shared" si="312"/>
        <v>0</v>
      </c>
      <c r="AT162" s="47">
        <f t="shared" si="313"/>
        <v>0</v>
      </c>
      <c r="AU162" s="47">
        <f t="shared" si="314"/>
        <v>0</v>
      </c>
      <c r="AV162" s="47">
        <f t="shared" si="315"/>
        <v>0</v>
      </c>
      <c r="AW162" s="47">
        <f t="shared" si="316"/>
        <v>0</v>
      </c>
      <c r="AX162" s="47">
        <f t="shared" si="317"/>
        <v>0</v>
      </c>
      <c r="AY162" s="47">
        <f t="shared" si="318"/>
        <v>0</v>
      </c>
      <c r="AZ162" s="47">
        <f t="shared" si="319"/>
        <v>0</v>
      </c>
      <c r="BA162" s="47">
        <f t="shared" si="320"/>
        <v>0</v>
      </c>
      <c r="BB162" s="47">
        <f t="shared" si="321"/>
        <v>0</v>
      </c>
      <c r="BC162" s="47">
        <f t="shared" si="322"/>
        <v>0</v>
      </c>
      <c r="BD162" s="47">
        <f t="shared" si="323"/>
        <v>0</v>
      </c>
      <c r="BE162" s="47">
        <f t="shared" si="324"/>
        <v>0</v>
      </c>
      <c r="BF162" s="47">
        <f t="shared" si="325"/>
        <v>0</v>
      </c>
      <c r="BG162" s="48">
        <f t="shared" si="326"/>
        <v>0</v>
      </c>
      <c r="BH162" s="47">
        <f t="shared" si="353"/>
        <v>0</v>
      </c>
      <c r="BI162" s="47">
        <f t="shared" si="354"/>
        <v>0</v>
      </c>
      <c r="BJ162" s="46">
        <f t="shared" si="327"/>
        <v>0</v>
      </c>
      <c r="BK162" s="47">
        <f t="shared" si="328"/>
        <v>0</v>
      </c>
      <c r="BL162" s="47">
        <f t="shared" si="329"/>
        <v>0</v>
      </c>
      <c r="BM162" s="47">
        <f t="shared" si="330"/>
        <v>0</v>
      </c>
      <c r="BN162" s="47">
        <f t="shared" si="331"/>
        <v>0</v>
      </c>
      <c r="BO162" s="47">
        <f t="shared" si="332"/>
        <v>0</v>
      </c>
      <c r="BP162" s="47">
        <f t="shared" si="333"/>
        <v>0</v>
      </c>
      <c r="BQ162" s="47">
        <f t="shared" si="334"/>
        <v>0</v>
      </c>
      <c r="BR162" s="47">
        <f t="shared" si="335"/>
        <v>0</v>
      </c>
      <c r="BS162" s="47">
        <f t="shared" si="336"/>
        <v>0</v>
      </c>
      <c r="BT162" s="47">
        <f t="shared" si="337"/>
        <v>0</v>
      </c>
      <c r="BU162" s="47">
        <f t="shared" si="338"/>
        <v>0</v>
      </c>
      <c r="BV162" s="47">
        <f t="shared" si="339"/>
        <v>0</v>
      </c>
      <c r="BW162" s="47">
        <f t="shared" si="340"/>
        <v>0</v>
      </c>
      <c r="BX162" s="47">
        <f t="shared" si="341"/>
        <v>0</v>
      </c>
      <c r="BY162" s="47">
        <f t="shared" si="342"/>
        <v>0</v>
      </c>
      <c r="BZ162" s="47">
        <f t="shared" si="343"/>
        <v>0</v>
      </c>
      <c r="CA162" s="47">
        <f t="shared" si="344"/>
        <v>0</v>
      </c>
      <c r="CB162" s="47">
        <f t="shared" si="345"/>
        <v>0</v>
      </c>
      <c r="CC162" s="48">
        <f t="shared" si="346"/>
        <v>0</v>
      </c>
      <c r="CD162" s="47">
        <f t="shared" si="355"/>
        <v>0</v>
      </c>
      <c r="CE162" s="47">
        <f t="shared" si="356"/>
        <v>0</v>
      </c>
      <c r="CF162" s="46">
        <f t="shared" si="357"/>
        <v>0</v>
      </c>
      <c r="CG162" s="47">
        <f t="shared" si="358"/>
        <v>0</v>
      </c>
      <c r="CH162" s="47">
        <f t="shared" si="359"/>
        <v>0</v>
      </c>
      <c r="CI162" s="47">
        <f t="shared" si="360"/>
        <v>0</v>
      </c>
      <c r="CJ162" s="47">
        <f t="shared" si="361"/>
        <v>0</v>
      </c>
      <c r="CK162" s="47">
        <f t="shared" si="362"/>
        <v>0</v>
      </c>
      <c r="CL162" s="47">
        <f t="shared" si="363"/>
        <v>0</v>
      </c>
      <c r="CM162" s="47">
        <f t="shared" si="364"/>
        <v>0</v>
      </c>
      <c r="CN162" s="47">
        <f t="shared" si="365"/>
        <v>0</v>
      </c>
      <c r="CO162" s="47">
        <f t="shared" si="366"/>
        <v>0</v>
      </c>
      <c r="CP162" s="47">
        <f t="shared" si="367"/>
        <v>0</v>
      </c>
      <c r="CQ162" s="47">
        <f t="shared" si="368"/>
        <v>0</v>
      </c>
      <c r="CR162" s="47">
        <f t="shared" si="369"/>
        <v>0</v>
      </c>
      <c r="CS162" s="47">
        <f t="shared" si="370"/>
        <v>0</v>
      </c>
      <c r="CT162" s="47">
        <f t="shared" si="371"/>
        <v>0</v>
      </c>
      <c r="CU162" s="47">
        <f t="shared" si="372"/>
        <v>0</v>
      </c>
      <c r="CV162" s="47">
        <f t="shared" si="373"/>
        <v>0</v>
      </c>
      <c r="CW162" s="47">
        <f t="shared" si="374"/>
        <v>0</v>
      </c>
      <c r="CX162" s="47">
        <f t="shared" si="375"/>
        <v>0</v>
      </c>
      <c r="CY162" s="48">
        <f t="shared" si="376"/>
        <v>0</v>
      </c>
      <c r="CZ162" s="47">
        <f t="shared" si="377"/>
        <v>0</v>
      </c>
      <c r="DA162" s="47">
        <f t="shared" si="378"/>
        <v>0</v>
      </c>
      <c r="DB162" s="46">
        <f t="shared" si="379"/>
        <v>0</v>
      </c>
      <c r="DC162" s="47">
        <f t="shared" si="380"/>
        <v>0</v>
      </c>
      <c r="DD162" s="47">
        <f t="shared" si="381"/>
        <v>0</v>
      </c>
      <c r="DE162" s="47">
        <f t="shared" si="382"/>
        <v>0</v>
      </c>
      <c r="DF162" s="47">
        <f t="shared" si="383"/>
        <v>0</v>
      </c>
      <c r="DG162" s="47">
        <f t="shared" si="384"/>
        <v>0</v>
      </c>
      <c r="DH162" s="47">
        <f t="shared" si="385"/>
        <v>0</v>
      </c>
      <c r="DI162" s="47">
        <f t="shared" si="386"/>
        <v>0</v>
      </c>
      <c r="DJ162" s="47">
        <f t="shared" si="387"/>
        <v>0</v>
      </c>
      <c r="DK162" s="47">
        <f t="shared" si="388"/>
        <v>0</v>
      </c>
      <c r="DL162" s="47">
        <f t="shared" si="389"/>
        <v>0</v>
      </c>
      <c r="DM162" s="47">
        <f t="shared" si="390"/>
        <v>0</v>
      </c>
      <c r="DN162" s="47">
        <f t="shared" si="391"/>
        <v>0</v>
      </c>
      <c r="DO162" s="47">
        <f t="shared" si="392"/>
        <v>0</v>
      </c>
      <c r="DP162" s="47">
        <f t="shared" si="393"/>
        <v>0</v>
      </c>
      <c r="DQ162" s="47">
        <f t="shared" si="394"/>
        <v>0</v>
      </c>
      <c r="DR162" s="47">
        <f t="shared" si="395"/>
        <v>0</v>
      </c>
      <c r="DS162" s="47">
        <f t="shared" si="396"/>
        <v>0</v>
      </c>
      <c r="DT162" s="47">
        <f t="shared" si="397"/>
        <v>0</v>
      </c>
      <c r="DU162" s="48">
        <f t="shared" si="398"/>
        <v>0</v>
      </c>
      <c r="DV162" s="47">
        <f t="shared" si="399"/>
        <v>0</v>
      </c>
      <c r="DW162" s="47">
        <f t="shared" si="400"/>
        <v>0</v>
      </c>
      <c r="DX162" s="46">
        <f t="shared" si="401"/>
        <v>0</v>
      </c>
      <c r="DY162" s="47">
        <f t="shared" si="402"/>
        <v>0</v>
      </c>
      <c r="DZ162" s="47">
        <f t="shared" si="403"/>
        <v>0</v>
      </c>
      <c r="EA162" s="47">
        <f t="shared" si="404"/>
        <v>0</v>
      </c>
      <c r="EB162" s="47">
        <f t="shared" si="405"/>
        <v>0</v>
      </c>
      <c r="EC162" s="47">
        <f t="shared" si="406"/>
        <v>0</v>
      </c>
      <c r="ED162" s="47">
        <f t="shared" si="407"/>
        <v>0</v>
      </c>
      <c r="EE162" s="47">
        <f t="shared" si="408"/>
        <v>0</v>
      </c>
      <c r="EF162" s="47">
        <f t="shared" si="409"/>
        <v>0</v>
      </c>
      <c r="EG162" s="47">
        <f t="shared" si="410"/>
        <v>0</v>
      </c>
      <c r="EH162" s="47">
        <f t="shared" si="411"/>
        <v>0</v>
      </c>
      <c r="EI162" s="47">
        <f t="shared" si="412"/>
        <v>0</v>
      </c>
      <c r="EJ162" s="47">
        <f t="shared" si="413"/>
        <v>0</v>
      </c>
      <c r="EK162" s="47">
        <f t="shared" si="414"/>
        <v>0</v>
      </c>
      <c r="EL162" s="47">
        <f t="shared" si="415"/>
        <v>0</v>
      </c>
      <c r="EM162" s="47">
        <f t="shared" si="416"/>
        <v>0</v>
      </c>
      <c r="EN162" s="47">
        <f t="shared" si="417"/>
        <v>0</v>
      </c>
      <c r="EO162" s="47">
        <f t="shared" si="418"/>
        <v>0</v>
      </c>
      <c r="EP162" s="47">
        <f t="shared" si="419"/>
        <v>0</v>
      </c>
      <c r="EQ162" s="48">
        <f t="shared" si="420"/>
        <v>0</v>
      </c>
      <c r="ER162" s="47">
        <f t="shared" si="421"/>
        <v>0</v>
      </c>
      <c r="ES162" s="47">
        <f t="shared" si="422"/>
        <v>0</v>
      </c>
      <c r="ET162" s="46">
        <f t="shared" si="423"/>
        <v>0</v>
      </c>
      <c r="EU162" s="47">
        <f t="shared" si="424"/>
        <v>0</v>
      </c>
      <c r="EV162" s="47">
        <f t="shared" si="425"/>
        <v>0</v>
      </c>
      <c r="EW162" s="47">
        <f t="shared" si="426"/>
        <v>0</v>
      </c>
      <c r="EX162" s="47">
        <f t="shared" si="427"/>
        <v>0</v>
      </c>
      <c r="EY162" s="47">
        <f t="shared" si="428"/>
        <v>0</v>
      </c>
      <c r="EZ162" s="47">
        <f t="shared" si="429"/>
        <v>0</v>
      </c>
      <c r="FA162" s="47">
        <f t="shared" si="430"/>
        <v>0</v>
      </c>
      <c r="FB162" s="47">
        <f t="shared" si="431"/>
        <v>0</v>
      </c>
      <c r="FC162" s="47">
        <f t="shared" si="432"/>
        <v>0</v>
      </c>
      <c r="FD162" s="47">
        <f t="shared" si="433"/>
        <v>0</v>
      </c>
      <c r="FE162" s="47">
        <f t="shared" si="434"/>
        <v>0</v>
      </c>
      <c r="FF162" s="47">
        <f t="shared" si="435"/>
        <v>0</v>
      </c>
      <c r="FG162" s="47">
        <f t="shared" si="436"/>
        <v>0</v>
      </c>
      <c r="FH162" s="47">
        <f t="shared" si="437"/>
        <v>0</v>
      </c>
      <c r="FI162" s="47">
        <f t="shared" si="438"/>
        <v>0</v>
      </c>
      <c r="FJ162" s="47">
        <f t="shared" si="439"/>
        <v>0</v>
      </c>
      <c r="FK162" s="47">
        <f t="shared" si="440"/>
        <v>0</v>
      </c>
      <c r="FL162" s="47">
        <f t="shared" si="441"/>
        <v>0</v>
      </c>
      <c r="FM162" s="48">
        <f t="shared" si="442"/>
        <v>0</v>
      </c>
      <c r="FN162" s="47">
        <f t="shared" si="443"/>
        <v>0</v>
      </c>
      <c r="FO162" s="47">
        <f t="shared" si="444"/>
        <v>0</v>
      </c>
      <c r="FP162" s="46">
        <f t="shared" si="445"/>
        <v>0</v>
      </c>
      <c r="FQ162" s="47">
        <f t="shared" si="446"/>
        <v>0</v>
      </c>
      <c r="FR162" s="47">
        <f t="shared" si="447"/>
        <v>0</v>
      </c>
      <c r="FS162" s="47">
        <f t="shared" si="448"/>
        <v>0</v>
      </c>
      <c r="FT162" s="47">
        <f t="shared" si="449"/>
        <v>0</v>
      </c>
      <c r="FU162" s="47">
        <f t="shared" si="450"/>
        <v>0</v>
      </c>
      <c r="FV162" s="47">
        <f t="shared" si="451"/>
        <v>0</v>
      </c>
      <c r="FW162" s="47">
        <f t="shared" si="452"/>
        <v>0</v>
      </c>
      <c r="FX162" s="47">
        <f t="shared" si="453"/>
        <v>0</v>
      </c>
      <c r="FY162" s="47">
        <f t="shared" si="454"/>
        <v>0</v>
      </c>
      <c r="FZ162" s="47">
        <f t="shared" si="455"/>
        <v>0</v>
      </c>
      <c r="GA162" s="47">
        <f t="shared" si="456"/>
        <v>0</v>
      </c>
      <c r="GB162" s="47">
        <f t="shared" si="457"/>
        <v>0</v>
      </c>
      <c r="GC162" s="47">
        <f t="shared" si="458"/>
        <v>0</v>
      </c>
      <c r="GD162" s="47">
        <f t="shared" si="459"/>
        <v>0</v>
      </c>
      <c r="GE162" s="47">
        <f t="shared" si="460"/>
        <v>0</v>
      </c>
      <c r="GF162" s="47">
        <f t="shared" si="461"/>
        <v>0</v>
      </c>
      <c r="GG162" s="47">
        <f t="shared" si="462"/>
        <v>0</v>
      </c>
      <c r="GH162" s="47">
        <f t="shared" si="463"/>
        <v>0</v>
      </c>
      <c r="GI162" s="48">
        <f t="shared" si="464"/>
        <v>0</v>
      </c>
      <c r="GJ162" s="47">
        <f t="shared" si="465"/>
        <v>0</v>
      </c>
      <c r="GK162" s="47">
        <f t="shared" si="466"/>
        <v>0</v>
      </c>
      <c r="GL162" s="46">
        <f t="shared" si="467"/>
        <v>0</v>
      </c>
      <c r="GM162" s="47">
        <f t="shared" si="468"/>
        <v>0</v>
      </c>
      <c r="GN162" s="47">
        <f t="shared" si="469"/>
        <v>0</v>
      </c>
      <c r="GO162" s="47">
        <f t="shared" si="470"/>
        <v>0</v>
      </c>
      <c r="GP162" s="47">
        <f t="shared" si="471"/>
        <v>0</v>
      </c>
      <c r="GQ162" s="47">
        <f t="shared" si="472"/>
        <v>0</v>
      </c>
      <c r="GR162" s="47">
        <f t="shared" si="473"/>
        <v>0</v>
      </c>
      <c r="GS162" s="47">
        <f t="shared" si="474"/>
        <v>0</v>
      </c>
      <c r="GT162" s="47">
        <f t="shared" si="475"/>
        <v>0</v>
      </c>
      <c r="GU162" s="47">
        <f t="shared" si="476"/>
        <v>0</v>
      </c>
      <c r="GV162" s="47">
        <f t="shared" si="477"/>
        <v>0</v>
      </c>
      <c r="GW162" s="47">
        <f t="shared" si="478"/>
        <v>0</v>
      </c>
      <c r="GX162" s="47">
        <f t="shared" si="479"/>
        <v>0</v>
      </c>
      <c r="GY162" s="47">
        <f t="shared" si="480"/>
        <v>0</v>
      </c>
      <c r="GZ162" s="47">
        <f t="shared" si="481"/>
        <v>0</v>
      </c>
      <c r="HA162" s="47">
        <f t="shared" si="482"/>
        <v>0</v>
      </c>
      <c r="HB162" s="47">
        <f t="shared" si="483"/>
        <v>0</v>
      </c>
      <c r="HC162" s="47">
        <f t="shared" si="484"/>
        <v>0</v>
      </c>
      <c r="HD162" s="47">
        <f t="shared" si="485"/>
        <v>0</v>
      </c>
      <c r="HE162" s="48">
        <f t="shared" si="486"/>
        <v>0</v>
      </c>
      <c r="HF162" s="47">
        <f t="shared" si="487"/>
        <v>0</v>
      </c>
      <c r="HG162" s="47">
        <f t="shared" si="488"/>
        <v>0</v>
      </c>
      <c r="HH162" s="46">
        <f t="shared" si="489"/>
        <v>0</v>
      </c>
      <c r="HI162" s="47">
        <f t="shared" si="490"/>
        <v>0</v>
      </c>
      <c r="HJ162" s="47">
        <f t="shared" si="491"/>
        <v>0</v>
      </c>
      <c r="HK162" s="47">
        <f t="shared" si="492"/>
        <v>0</v>
      </c>
      <c r="HL162" s="47">
        <f t="shared" si="493"/>
        <v>0</v>
      </c>
      <c r="HM162" s="47">
        <f t="shared" si="494"/>
        <v>0</v>
      </c>
      <c r="HN162" s="47">
        <f t="shared" si="495"/>
        <v>0</v>
      </c>
      <c r="HO162" s="47">
        <f t="shared" si="496"/>
        <v>0</v>
      </c>
      <c r="HP162" s="47">
        <f t="shared" si="497"/>
        <v>0</v>
      </c>
      <c r="HQ162" s="47">
        <f t="shared" si="498"/>
        <v>0</v>
      </c>
      <c r="HR162" s="47">
        <f t="shared" si="499"/>
        <v>0</v>
      </c>
      <c r="HS162" s="47">
        <f t="shared" si="500"/>
        <v>0</v>
      </c>
      <c r="HT162" s="47">
        <f t="shared" si="501"/>
        <v>0</v>
      </c>
      <c r="HU162" s="47">
        <f t="shared" si="502"/>
        <v>0</v>
      </c>
      <c r="HV162" s="47">
        <f t="shared" si="503"/>
        <v>0</v>
      </c>
      <c r="HW162" s="47">
        <f t="shared" si="504"/>
        <v>0</v>
      </c>
      <c r="HX162" s="47">
        <f t="shared" si="505"/>
        <v>0</v>
      </c>
      <c r="HY162" s="47">
        <f t="shared" si="506"/>
        <v>0</v>
      </c>
      <c r="HZ162" s="47">
        <f t="shared" si="507"/>
        <v>0</v>
      </c>
      <c r="IA162" s="48">
        <f t="shared" si="508"/>
        <v>0</v>
      </c>
      <c r="IB162" s="47">
        <f t="shared" si="509"/>
        <v>0</v>
      </c>
      <c r="IC162" s="47">
        <f t="shared" si="510"/>
        <v>0</v>
      </c>
      <c r="ID162" s="46">
        <f t="shared" si="511"/>
        <v>0</v>
      </c>
      <c r="IE162" s="47">
        <f t="shared" si="512"/>
        <v>0</v>
      </c>
      <c r="IF162" s="47">
        <f t="shared" si="513"/>
        <v>0</v>
      </c>
      <c r="IG162" s="47">
        <f t="shared" si="514"/>
        <v>0</v>
      </c>
      <c r="IH162" s="47">
        <f t="shared" si="515"/>
        <v>0</v>
      </c>
      <c r="II162" s="47">
        <f t="shared" si="516"/>
        <v>0</v>
      </c>
      <c r="IJ162" s="47">
        <f t="shared" si="517"/>
        <v>0</v>
      </c>
      <c r="IK162" s="47">
        <f t="shared" si="518"/>
        <v>0</v>
      </c>
      <c r="IL162" s="47">
        <f t="shared" si="519"/>
        <v>0</v>
      </c>
      <c r="IM162" s="47">
        <f t="shared" si="520"/>
        <v>0</v>
      </c>
      <c r="IN162" s="47">
        <f t="shared" si="521"/>
        <v>0</v>
      </c>
      <c r="IO162" s="47">
        <f t="shared" si="522"/>
        <v>0</v>
      </c>
      <c r="IP162" s="47">
        <f t="shared" si="523"/>
        <v>0</v>
      </c>
      <c r="IQ162" s="47">
        <f t="shared" si="524"/>
        <v>0</v>
      </c>
      <c r="IR162" s="47">
        <f t="shared" si="525"/>
        <v>0</v>
      </c>
      <c r="IS162" s="47">
        <f t="shared" si="526"/>
        <v>0</v>
      </c>
      <c r="IT162" s="47">
        <f t="shared" si="527"/>
        <v>0</v>
      </c>
      <c r="IU162" s="47">
        <f t="shared" si="528"/>
        <v>0</v>
      </c>
      <c r="IV162" s="47">
        <f t="shared" si="529"/>
        <v>0</v>
      </c>
      <c r="IW162" s="48">
        <f t="shared" si="530"/>
        <v>0</v>
      </c>
      <c r="IX162" s="47">
        <f t="shared" si="531"/>
        <v>0</v>
      </c>
      <c r="IY162" s="47">
        <f t="shared" si="532"/>
        <v>0</v>
      </c>
      <c r="IZ162" s="46">
        <f t="shared" si="533"/>
        <v>0</v>
      </c>
      <c r="JA162" s="47">
        <f t="shared" si="534"/>
        <v>0</v>
      </c>
      <c r="JB162" s="47">
        <f t="shared" si="535"/>
        <v>0</v>
      </c>
      <c r="JC162" s="47">
        <f t="shared" si="536"/>
        <v>0</v>
      </c>
      <c r="JD162" s="47">
        <f t="shared" si="537"/>
        <v>0</v>
      </c>
      <c r="JE162" s="47">
        <f t="shared" si="538"/>
        <v>0</v>
      </c>
      <c r="JF162" s="47">
        <f t="shared" si="539"/>
        <v>0</v>
      </c>
      <c r="JG162" s="47">
        <f t="shared" si="540"/>
        <v>0</v>
      </c>
      <c r="JH162" s="47">
        <f t="shared" si="541"/>
        <v>0</v>
      </c>
      <c r="JI162" s="47">
        <f t="shared" si="542"/>
        <v>0</v>
      </c>
      <c r="JJ162" s="47">
        <f t="shared" si="543"/>
        <v>0</v>
      </c>
      <c r="JK162" s="47">
        <f t="shared" si="544"/>
        <v>0</v>
      </c>
      <c r="JL162" s="47">
        <f t="shared" si="545"/>
        <v>0</v>
      </c>
      <c r="JM162" s="47">
        <f t="shared" si="546"/>
        <v>0</v>
      </c>
      <c r="JN162" s="47">
        <f t="shared" si="547"/>
        <v>0</v>
      </c>
      <c r="JO162" s="47">
        <f t="shared" si="548"/>
        <v>0</v>
      </c>
      <c r="JP162" s="47">
        <f t="shared" si="549"/>
        <v>0</v>
      </c>
      <c r="JQ162" s="47">
        <f t="shared" si="550"/>
        <v>0</v>
      </c>
      <c r="JR162" s="47">
        <f t="shared" si="551"/>
        <v>0</v>
      </c>
      <c r="JS162" s="48">
        <f t="shared" si="552"/>
        <v>0</v>
      </c>
      <c r="JT162" s="46">
        <f t="shared" si="553"/>
        <v>0</v>
      </c>
      <c r="JU162" s="48">
        <f t="shared" si="554"/>
        <v>0</v>
      </c>
    </row>
    <row r="163" spans="1:281" x14ac:dyDescent="0.25">
      <c r="A163" s="152"/>
      <c r="B163" s="386"/>
      <c r="C163" s="377"/>
      <c r="D163" s="378"/>
      <c r="E163" s="378"/>
      <c r="F163" s="378"/>
      <c r="G163" s="379"/>
      <c r="H163" s="397"/>
      <c r="I163" s="397"/>
      <c r="J163" s="97"/>
      <c r="K163" s="122">
        <f t="shared" si="284"/>
        <v>0</v>
      </c>
      <c r="L163" s="313">
        <f t="shared" si="285"/>
        <v>0</v>
      </c>
      <c r="M163" s="46">
        <f t="shared" si="286"/>
        <v>0</v>
      </c>
      <c r="N163" s="90">
        <f t="shared" si="347"/>
        <v>0</v>
      </c>
      <c r="O163" s="90">
        <f t="shared" si="348"/>
        <v>0</v>
      </c>
      <c r="P163" s="90">
        <f t="shared" si="349"/>
        <v>0</v>
      </c>
      <c r="Q163" s="90">
        <f t="shared" si="350"/>
        <v>0</v>
      </c>
      <c r="R163" s="408">
        <f t="shared" si="287"/>
        <v>1</v>
      </c>
      <c r="S163" s="46">
        <f t="shared" si="288"/>
        <v>0</v>
      </c>
      <c r="T163" s="47">
        <f t="shared" si="289"/>
        <v>0</v>
      </c>
      <c r="U163" s="47">
        <f t="shared" si="290"/>
        <v>0</v>
      </c>
      <c r="V163" s="47">
        <f t="shared" si="291"/>
        <v>0</v>
      </c>
      <c r="W163" s="47">
        <f t="shared" si="292"/>
        <v>0</v>
      </c>
      <c r="X163" s="47">
        <f t="shared" si="293"/>
        <v>0</v>
      </c>
      <c r="Y163" s="47">
        <f t="shared" si="294"/>
        <v>0</v>
      </c>
      <c r="Z163" s="47">
        <f t="shared" si="295"/>
        <v>0</v>
      </c>
      <c r="AA163" s="47">
        <f t="shared" si="296"/>
        <v>0</v>
      </c>
      <c r="AB163" s="47">
        <f t="shared" si="297"/>
        <v>0</v>
      </c>
      <c r="AC163" s="47">
        <f t="shared" si="298"/>
        <v>0</v>
      </c>
      <c r="AD163" s="47">
        <f t="shared" si="299"/>
        <v>0</v>
      </c>
      <c r="AE163" s="47">
        <f t="shared" si="300"/>
        <v>0</v>
      </c>
      <c r="AF163" s="47">
        <f t="shared" si="301"/>
        <v>0</v>
      </c>
      <c r="AG163" s="47">
        <f t="shared" si="302"/>
        <v>0</v>
      </c>
      <c r="AH163" s="47">
        <f t="shared" si="303"/>
        <v>0</v>
      </c>
      <c r="AI163" s="47">
        <f t="shared" si="304"/>
        <v>0</v>
      </c>
      <c r="AJ163" s="47">
        <f t="shared" si="305"/>
        <v>0</v>
      </c>
      <c r="AK163" s="47">
        <f t="shared" si="306"/>
        <v>0</v>
      </c>
      <c r="AL163" s="48">
        <f t="shared" si="307"/>
        <v>0</v>
      </c>
      <c r="AM163" s="47">
        <f t="shared" si="351"/>
        <v>0</v>
      </c>
      <c r="AN163" s="47">
        <f t="shared" si="352"/>
        <v>0</v>
      </c>
      <c r="AO163" s="46">
        <f t="shared" si="308"/>
        <v>0</v>
      </c>
      <c r="AP163" s="47">
        <f t="shared" si="309"/>
        <v>0</v>
      </c>
      <c r="AQ163" s="47">
        <f t="shared" si="310"/>
        <v>0</v>
      </c>
      <c r="AR163" s="47">
        <f t="shared" si="311"/>
        <v>0</v>
      </c>
      <c r="AS163" s="47">
        <f t="shared" si="312"/>
        <v>0</v>
      </c>
      <c r="AT163" s="47">
        <f t="shared" si="313"/>
        <v>0</v>
      </c>
      <c r="AU163" s="47">
        <f t="shared" si="314"/>
        <v>0</v>
      </c>
      <c r="AV163" s="47">
        <f t="shared" si="315"/>
        <v>0</v>
      </c>
      <c r="AW163" s="47">
        <f t="shared" si="316"/>
        <v>0</v>
      </c>
      <c r="AX163" s="47">
        <f t="shared" si="317"/>
        <v>0</v>
      </c>
      <c r="AY163" s="47">
        <f t="shared" si="318"/>
        <v>0</v>
      </c>
      <c r="AZ163" s="47">
        <f t="shared" si="319"/>
        <v>0</v>
      </c>
      <c r="BA163" s="47">
        <f t="shared" si="320"/>
        <v>0</v>
      </c>
      <c r="BB163" s="47">
        <f t="shared" si="321"/>
        <v>0</v>
      </c>
      <c r="BC163" s="47">
        <f t="shared" si="322"/>
        <v>0</v>
      </c>
      <c r="BD163" s="47">
        <f t="shared" si="323"/>
        <v>0</v>
      </c>
      <c r="BE163" s="47">
        <f t="shared" si="324"/>
        <v>0</v>
      </c>
      <c r="BF163" s="47">
        <f t="shared" si="325"/>
        <v>0</v>
      </c>
      <c r="BG163" s="48">
        <f t="shared" si="326"/>
        <v>0</v>
      </c>
      <c r="BH163" s="47">
        <f t="shared" si="353"/>
        <v>0</v>
      </c>
      <c r="BI163" s="47">
        <f t="shared" si="354"/>
        <v>0</v>
      </c>
      <c r="BJ163" s="46">
        <f t="shared" si="327"/>
        <v>0</v>
      </c>
      <c r="BK163" s="47">
        <f t="shared" si="328"/>
        <v>0</v>
      </c>
      <c r="BL163" s="47">
        <f t="shared" si="329"/>
        <v>0</v>
      </c>
      <c r="BM163" s="47">
        <f t="shared" si="330"/>
        <v>0</v>
      </c>
      <c r="BN163" s="47">
        <f t="shared" si="331"/>
        <v>0</v>
      </c>
      <c r="BO163" s="47">
        <f t="shared" si="332"/>
        <v>0</v>
      </c>
      <c r="BP163" s="47">
        <f t="shared" si="333"/>
        <v>0</v>
      </c>
      <c r="BQ163" s="47">
        <f t="shared" si="334"/>
        <v>0</v>
      </c>
      <c r="BR163" s="47">
        <f t="shared" si="335"/>
        <v>0</v>
      </c>
      <c r="BS163" s="47">
        <f t="shared" si="336"/>
        <v>0</v>
      </c>
      <c r="BT163" s="47">
        <f t="shared" si="337"/>
        <v>0</v>
      </c>
      <c r="BU163" s="47">
        <f t="shared" si="338"/>
        <v>0</v>
      </c>
      <c r="BV163" s="47">
        <f t="shared" si="339"/>
        <v>0</v>
      </c>
      <c r="BW163" s="47">
        <f t="shared" si="340"/>
        <v>0</v>
      </c>
      <c r="BX163" s="47">
        <f t="shared" si="341"/>
        <v>0</v>
      </c>
      <c r="BY163" s="47">
        <f t="shared" si="342"/>
        <v>0</v>
      </c>
      <c r="BZ163" s="47">
        <f t="shared" si="343"/>
        <v>0</v>
      </c>
      <c r="CA163" s="47">
        <f t="shared" si="344"/>
        <v>0</v>
      </c>
      <c r="CB163" s="47">
        <f t="shared" si="345"/>
        <v>0</v>
      </c>
      <c r="CC163" s="48">
        <f t="shared" si="346"/>
        <v>0</v>
      </c>
      <c r="CD163" s="47">
        <f t="shared" si="355"/>
        <v>0</v>
      </c>
      <c r="CE163" s="47">
        <f t="shared" si="356"/>
        <v>0</v>
      </c>
      <c r="CF163" s="46">
        <f t="shared" si="357"/>
        <v>0</v>
      </c>
      <c r="CG163" s="47">
        <f t="shared" si="358"/>
        <v>0</v>
      </c>
      <c r="CH163" s="47">
        <f t="shared" si="359"/>
        <v>0</v>
      </c>
      <c r="CI163" s="47">
        <f t="shared" si="360"/>
        <v>0</v>
      </c>
      <c r="CJ163" s="47">
        <f t="shared" si="361"/>
        <v>0</v>
      </c>
      <c r="CK163" s="47">
        <f t="shared" si="362"/>
        <v>0</v>
      </c>
      <c r="CL163" s="47">
        <f t="shared" si="363"/>
        <v>0</v>
      </c>
      <c r="CM163" s="47">
        <f t="shared" si="364"/>
        <v>0</v>
      </c>
      <c r="CN163" s="47">
        <f t="shared" si="365"/>
        <v>0</v>
      </c>
      <c r="CO163" s="47">
        <f t="shared" si="366"/>
        <v>0</v>
      </c>
      <c r="CP163" s="47">
        <f t="shared" si="367"/>
        <v>0</v>
      </c>
      <c r="CQ163" s="47">
        <f t="shared" si="368"/>
        <v>0</v>
      </c>
      <c r="CR163" s="47">
        <f t="shared" si="369"/>
        <v>0</v>
      </c>
      <c r="CS163" s="47">
        <f t="shared" si="370"/>
        <v>0</v>
      </c>
      <c r="CT163" s="47">
        <f t="shared" si="371"/>
        <v>0</v>
      </c>
      <c r="CU163" s="47">
        <f t="shared" si="372"/>
        <v>0</v>
      </c>
      <c r="CV163" s="47">
        <f t="shared" si="373"/>
        <v>0</v>
      </c>
      <c r="CW163" s="47">
        <f t="shared" si="374"/>
        <v>0</v>
      </c>
      <c r="CX163" s="47">
        <f t="shared" si="375"/>
        <v>0</v>
      </c>
      <c r="CY163" s="48">
        <f t="shared" si="376"/>
        <v>0</v>
      </c>
      <c r="CZ163" s="47">
        <f t="shared" si="377"/>
        <v>0</v>
      </c>
      <c r="DA163" s="47">
        <f t="shared" si="378"/>
        <v>0</v>
      </c>
      <c r="DB163" s="46">
        <f t="shared" si="379"/>
        <v>0</v>
      </c>
      <c r="DC163" s="47">
        <f t="shared" si="380"/>
        <v>0</v>
      </c>
      <c r="DD163" s="47">
        <f t="shared" si="381"/>
        <v>0</v>
      </c>
      <c r="DE163" s="47">
        <f t="shared" si="382"/>
        <v>0</v>
      </c>
      <c r="DF163" s="47">
        <f t="shared" si="383"/>
        <v>0</v>
      </c>
      <c r="DG163" s="47">
        <f t="shared" si="384"/>
        <v>0</v>
      </c>
      <c r="DH163" s="47">
        <f t="shared" si="385"/>
        <v>0</v>
      </c>
      <c r="DI163" s="47">
        <f t="shared" si="386"/>
        <v>0</v>
      </c>
      <c r="DJ163" s="47">
        <f t="shared" si="387"/>
        <v>0</v>
      </c>
      <c r="DK163" s="47">
        <f t="shared" si="388"/>
        <v>0</v>
      </c>
      <c r="DL163" s="47">
        <f t="shared" si="389"/>
        <v>0</v>
      </c>
      <c r="DM163" s="47">
        <f t="shared" si="390"/>
        <v>0</v>
      </c>
      <c r="DN163" s="47">
        <f t="shared" si="391"/>
        <v>0</v>
      </c>
      <c r="DO163" s="47">
        <f t="shared" si="392"/>
        <v>0</v>
      </c>
      <c r="DP163" s="47">
        <f t="shared" si="393"/>
        <v>0</v>
      </c>
      <c r="DQ163" s="47">
        <f t="shared" si="394"/>
        <v>0</v>
      </c>
      <c r="DR163" s="47">
        <f t="shared" si="395"/>
        <v>0</v>
      </c>
      <c r="DS163" s="47">
        <f t="shared" si="396"/>
        <v>0</v>
      </c>
      <c r="DT163" s="47">
        <f t="shared" si="397"/>
        <v>0</v>
      </c>
      <c r="DU163" s="48">
        <f t="shared" si="398"/>
        <v>0</v>
      </c>
      <c r="DV163" s="47">
        <f t="shared" si="399"/>
        <v>0</v>
      </c>
      <c r="DW163" s="47">
        <f t="shared" si="400"/>
        <v>0</v>
      </c>
      <c r="DX163" s="46">
        <f t="shared" si="401"/>
        <v>0</v>
      </c>
      <c r="DY163" s="47">
        <f t="shared" si="402"/>
        <v>0</v>
      </c>
      <c r="DZ163" s="47">
        <f t="shared" si="403"/>
        <v>0</v>
      </c>
      <c r="EA163" s="47">
        <f t="shared" si="404"/>
        <v>0</v>
      </c>
      <c r="EB163" s="47">
        <f t="shared" si="405"/>
        <v>0</v>
      </c>
      <c r="EC163" s="47">
        <f t="shared" si="406"/>
        <v>0</v>
      </c>
      <c r="ED163" s="47">
        <f t="shared" si="407"/>
        <v>0</v>
      </c>
      <c r="EE163" s="47">
        <f t="shared" si="408"/>
        <v>0</v>
      </c>
      <c r="EF163" s="47">
        <f t="shared" si="409"/>
        <v>0</v>
      </c>
      <c r="EG163" s="47">
        <f t="shared" si="410"/>
        <v>0</v>
      </c>
      <c r="EH163" s="47">
        <f t="shared" si="411"/>
        <v>0</v>
      </c>
      <c r="EI163" s="47">
        <f t="shared" si="412"/>
        <v>0</v>
      </c>
      <c r="EJ163" s="47">
        <f t="shared" si="413"/>
        <v>0</v>
      </c>
      <c r="EK163" s="47">
        <f t="shared" si="414"/>
        <v>0</v>
      </c>
      <c r="EL163" s="47">
        <f t="shared" si="415"/>
        <v>0</v>
      </c>
      <c r="EM163" s="47">
        <f t="shared" si="416"/>
        <v>0</v>
      </c>
      <c r="EN163" s="47">
        <f t="shared" si="417"/>
        <v>0</v>
      </c>
      <c r="EO163" s="47">
        <f t="shared" si="418"/>
        <v>0</v>
      </c>
      <c r="EP163" s="47">
        <f t="shared" si="419"/>
        <v>0</v>
      </c>
      <c r="EQ163" s="48">
        <f t="shared" si="420"/>
        <v>0</v>
      </c>
      <c r="ER163" s="47">
        <f t="shared" si="421"/>
        <v>0</v>
      </c>
      <c r="ES163" s="47">
        <f t="shared" si="422"/>
        <v>0</v>
      </c>
      <c r="ET163" s="46">
        <f t="shared" si="423"/>
        <v>0</v>
      </c>
      <c r="EU163" s="47">
        <f t="shared" si="424"/>
        <v>0</v>
      </c>
      <c r="EV163" s="47">
        <f t="shared" si="425"/>
        <v>0</v>
      </c>
      <c r="EW163" s="47">
        <f t="shared" si="426"/>
        <v>0</v>
      </c>
      <c r="EX163" s="47">
        <f t="shared" si="427"/>
        <v>0</v>
      </c>
      <c r="EY163" s="47">
        <f t="shared" si="428"/>
        <v>0</v>
      </c>
      <c r="EZ163" s="47">
        <f t="shared" si="429"/>
        <v>0</v>
      </c>
      <c r="FA163" s="47">
        <f t="shared" si="430"/>
        <v>0</v>
      </c>
      <c r="FB163" s="47">
        <f t="shared" si="431"/>
        <v>0</v>
      </c>
      <c r="FC163" s="47">
        <f t="shared" si="432"/>
        <v>0</v>
      </c>
      <c r="FD163" s="47">
        <f t="shared" si="433"/>
        <v>0</v>
      </c>
      <c r="FE163" s="47">
        <f t="shared" si="434"/>
        <v>0</v>
      </c>
      <c r="FF163" s="47">
        <f t="shared" si="435"/>
        <v>0</v>
      </c>
      <c r="FG163" s="47">
        <f t="shared" si="436"/>
        <v>0</v>
      </c>
      <c r="FH163" s="47">
        <f t="shared" si="437"/>
        <v>0</v>
      </c>
      <c r="FI163" s="47">
        <f t="shared" si="438"/>
        <v>0</v>
      </c>
      <c r="FJ163" s="47">
        <f t="shared" si="439"/>
        <v>0</v>
      </c>
      <c r="FK163" s="47">
        <f t="shared" si="440"/>
        <v>0</v>
      </c>
      <c r="FL163" s="47">
        <f t="shared" si="441"/>
        <v>0</v>
      </c>
      <c r="FM163" s="48">
        <f t="shared" si="442"/>
        <v>0</v>
      </c>
      <c r="FN163" s="47">
        <f t="shared" si="443"/>
        <v>0</v>
      </c>
      <c r="FO163" s="47">
        <f t="shared" si="444"/>
        <v>0</v>
      </c>
      <c r="FP163" s="46">
        <f t="shared" si="445"/>
        <v>0</v>
      </c>
      <c r="FQ163" s="47">
        <f t="shared" si="446"/>
        <v>0</v>
      </c>
      <c r="FR163" s="47">
        <f t="shared" si="447"/>
        <v>0</v>
      </c>
      <c r="FS163" s="47">
        <f t="shared" si="448"/>
        <v>0</v>
      </c>
      <c r="FT163" s="47">
        <f t="shared" si="449"/>
        <v>0</v>
      </c>
      <c r="FU163" s="47">
        <f t="shared" si="450"/>
        <v>0</v>
      </c>
      <c r="FV163" s="47">
        <f t="shared" si="451"/>
        <v>0</v>
      </c>
      <c r="FW163" s="47">
        <f t="shared" si="452"/>
        <v>0</v>
      </c>
      <c r="FX163" s="47">
        <f t="shared" si="453"/>
        <v>0</v>
      </c>
      <c r="FY163" s="47">
        <f t="shared" si="454"/>
        <v>0</v>
      </c>
      <c r="FZ163" s="47">
        <f t="shared" si="455"/>
        <v>0</v>
      </c>
      <c r="GA163" s="47">
        <f t="shared" si="456"/>
        <v>0</v>
      </c>
      <c r="GB163" s="47">
        <f t="shared" si="457"/>
        <v>0</v>
      </c>
      <c r="GC163" s="47">
        <f t="shared" si="458"/>
        <v>0</v>
      </c>
      <c r="GD163" s="47">
        <f t="shared" si="459"/>
        <v>0</v>
      </c>
      <c r="GE163" s="47">
        <f t="shared" si="460"/>
        <v>0</v>
      </c>
      <c r="GF163" s="47">
        <f t="shared" si="461"/>
        <v>0</v>
      </c>
      <c r="GG163" s="47">
        <f t="shared" si="462"/>
        <v>0</v>
      </c>
      <c r="GH163" s="47">
        <f t="shared" si="463"/>
        <v>0</v>
      </c>
      <c r="GI163" s="48">
        <f t="shared" si="464"/>
        <v>0</v>
      </c>
      <c r="GJ163" s="47">
        <f t="shared" si="465"/>
        <v>0</v>
      </c>
      <c r="GK163" s="47">
        <f t="shared" si="466"/>
        <v>0</v>
      </c>
      <c r="GL163" s="46">
        <f t="shared" si="467"/>
        <v>0</v>
      </c>
      <c r="GM163" s="47">
        <f t="shared" si="468"/>
        <v>0</v>
      </c>
      <c r="GN163" s="47">
        <f t="shared" si="469"/>
        <v>0</v>
      </c>
      <c r="GO163" s="47">
        <f t="shared" si="470"/>
        <v>0</v>
      </c>
      <c r="GP163" s="47">
        <f t="shared" si="471"/>
        <v>0</v>
      </c>
      <c r="GQ163" s="47">
        <f t="shared" si="472"/>
        <v>0</v>
      </c>
      <c r="GR163" s="47">
        <f t="shared" si="473"/>
        <v>0</v>
      </c>
      <c r="GS163" s="47">
        <f t="shared" si="474"/>
        <v>0</v>
      </c>
      <c r="GT163" s="47">
        <f t="shared" si="475"/>
        <v>0</v>
      </c>
      <c r="GU163" s="47">
        <f t="shared" si="476"/>
        <v>0</v>
      </c>
      <c r="GV163" s="47">
        <f t="shared" si="477"/>
        <v>0</v>
      </c>
      <c r="GW163" s="47">
        <f t="shared" si="478"/>
        <v>0</v>
      </c>
      <c r="GX163" s="47">
        <f t="shared" si="479"/>
        <v>0</v>
      </c>
      <c r="GY163" s="47">
        <f t="shared" si="480"/>
        <v>0</v>
      </c>
      <c r="GZ163" s="47">
        <f t="shared" si="481"/>
        <v>0</v>
      </c>
      <c r="HA163" s="47">
        <f t="shared" si="482"/>
        <v>0</v>
      </c>
      <c r="HB163" s="47">
        <f t="shared" si="483"/>
        <v>0</v>
      </c>
      <c r="HC163" s="47">
        <f t="shared" si="484"/>
        <v>0</v>
      </c>
      <c r="HD163" s="47">
        <f t="shared" si="485"/>
        <v>0</v>
      </c>
      <c r="HE163" s="48">
        <f t="shared" si="486"/>
        <v>0</v>
      </c>
      <c r="HF163" s="47">
        <f t="shared" si="487"/>
        <v>0</v>
      </c>
      <c r="HG163" s="47">
        <f t="shared" si="488"/>
        <v>0</v>
      </c>
      <c r="HH163" s="46">
        <f t="shared" si="489"/>
        <v>0</v>
      </c>
      <c r="HI163" s="47">
        <f t="shared" si="490"/>
        <v>0</v>
      </c>
      <c r="HJ163" s="47">
        <f t="shared" si="491"/>
        <v>0</v>
      </c>
      <c r="HK163" s="47">
        <f t="shared" si="492"/>
        <v>0</v>
      </c>
      <c r="HL163" s="47">
        <f t="shared" si="493"/>
        <v>0</v>
      </c>
      <c r="HM163" s="47">
        <f t="shared" si="494"/>
        <v>0</v>
      </c>
      <c r="HN163" s="47">
        <f t="shared" si="495"/>
        <v>0</v>
      </c>
      <c r="HO163" s="47">
        <f t="shared" si="496"/>
        <v>0</v>
      </c>
      <c r="HP163" s="47">
        <f t="shared" si="497"/>
        <v>0</v>
      </c>
      <c r="HQ163" s="47">
        <f t="shared" si="498"/>
        <v>0</v>
      </c>
      <c r="HR163" s="47">
        <f t="shared" si="499"/>
        <v>0</v>
      </c>
      <c r="HS163" s="47">
        <f t="shared" si="500"/>
        <v>0</v>
      </c>
      <c r="HT163" s="47">
        <f t="shared" si="501"/>
        <v>0</v>
      </c>
      <c r="HU163" s="47">
        <f t="shared" si="502"/>
        <v>0</v>
      </c>
      <c r="HV163" s="47">
        <f t="shared" si="503"/>
        <v>0</v>
      </c>
      <c r="HW163" s="47">
        <f t="shared" si="504"/>
        <v>0</v>
      </c>
      <c r="HX163" s="47">
        <f t="shared" si="505"/>
        <v>0</v>
      </c>
      <c r="HY163" s="47">
        <f t="shared" si="506"/>
        <v>0</v>
      </c>
      <c r="HZ163" s="47">
        <f t="shared" si="507"/>
        <v>0</v>
      </c>
      <c r="IA163" s="48">
        <f t="shared" si="508"/>
        <v>0</v>
      </c>
      <c r="IB163" s="47">
        <f t="shared" si="509"/>
        <v>0</v>
      </c>
      <c r="IC163" s="47">
        <f t="shared" si="510"/>
        <v>0</v>
      </c>
      <c r="ID163" s="46">
        <f t="shared" si="511"/>
        <v>0</v>
      </c>
      <c r="IE163" s="47">
        <f t="shared" si="512"/>
        <v>0</v>
      </c>
      <c r="IF163" s="47">
        <f t="shared" si="513"/>
        <v>0</v>
      </c>
      <c r="IG163" s="47">
        <f t="shared" si="514"/>
        <v>0</v>
      </c>
      <c r="IH163" s="47">
        <f t="shared" si="515"/>
        <v>0</v>
      </c>
      <c r="II163" s="47">
        <f t="shared" si="516"/>
        <v>0</v>
      </c>
      <c r="IJ163" s="47">
        <f t="shared" si="517"/>
        <v>0</v>
      </c>
      <c r="IK163" s="47">
        <f t="shared" si="518"/>
        <v>0</v>
      </c>
      <c r="IL163" s="47">
        <f t="shared" si="519"/>
        <v>0</v>
      </c>
      <c r="IM163" s="47">
        <f t="shared" si="520"/>
        <v>0</v>
      </c>
      <c r="IN163" s="47">
        <f t="shared" si="521"/>
        <v>0</v>
      </c>
      <c r="IO163" s="47">
        <f t="shared" si="522"/>
        <v>0</v>
      </c>
      <c r="IP163" s="47">
        <f t="shared" si="523"/>
        <v>0</v>
      </c>
      <c r="IQ163" s="47">
        <f t="shared" si="524"/>
        <v>0</v>
      </c>
      <c r="IR163" s="47">
        <f t="shared" si="525"/>
        <v>0</v>
      </c>
      <c r="IS163" s="47">
        <f t="shared" si="526"/>
        <v>0</v>
      </c>
      <c r="IT163" s="47">
        <f t="shared" si="527"/>
        <v>0</v>
      </c>
      <c r="IU163" s="47">
        <f t="shared" si="528"/>
        <v>0</v>
      </c>
      <c r="IV163" s="47">
        <f t="shared" si="529"/>
        <v>0</v>
      </c>
      <c r="IW163" s="48">
        <f t="shared" si="530"/>
        <v>0</v>
      </c>
      <c r="IX163" s="47">
        <f t="shared" si="531"/>
        <v>0</v>
      </c>
      <c r="IY163" s="47">
        <f t="shared" si="532"/>
        <v>0</v>
      </c>
      <c r="IZ163" s="46">
        <f t="shared" si="533"/>
        <v>0</v>
      </c>
      <c r="JA163" s="47">
        <f t="shared" si="534"/>
        <v>0</v>
      </c>
      <c r="JB163" s="47">
        <f t="shared" si="535"/>
        <v>0</v>
      </c>
      <c r="JC163" s="47">
        <f t="shared" si="536"/>
        <v>0</v>
      </c>
      <c r="JD163" s="47">
        <f t="shared" si="537"/>
        <v>0</v>
      </c>
      <c r="JE163" s="47">
        <f t="shared" si="538"/>
        <v>0</v>
      </c>
      <c r="JF163" s="47">
        <f t="shared" si="539"/>
        <v>0</v>
      </c>
      <c r="JG163" s="47">
        <f t="shared" si="540"/>
        <v>0</v>
      </c>
      <c r="JH163" s="47">
        <f t="shared" si="541"/>
        <v>0</v>
      </c>
      <c r="JI163" s="47">
        <f t="shared" si="542"/>
        <v>0</v>
      </c>
      <c r="JJ163" s="47">
        <f t="shared" si="543"/>
        <v>0</v>
      </c>
      <c r="JK163" s="47">
        <f t="shared" si="544"/>
        <v>0</v>
      </c>
      <c r="JL163" s="47">
        <f t="shared" si="545"/>
        <v>0</v>
      </c>
      <c r="JM163" s="47">
        <f t="shared" si="546"/>
        <v>0</v>
      </c>
      <c r="JN163" s="47">
        <f t="shared" si="547"/>
        <v>0</v>
      </c>
      <c r="JO163" s="47">
        <f t="shared" si="548"/>
        <v>0</v>
      </c>
      <c r="JP163" s="47">
        <f t="shared" si="549"/>
        <v>0</v>
      </c>
      <c r="JQ163" s="47">
        <f t="shared" si="550"/>
        <v>0</v>
      </c>
      <c r="JR163" s="47">
        <f t="shared" si="551"/>
        <v>0</v>
      </c>
      <c r="JS163" s="48">
        <f t="shared" si="552"/>
        <v>0</v>
      </c>
      <c r="JT163" s="46">
        <f t="shared" si="553"/>
        <v>0</v>
      </c>
      <c r="JU163" s="48">
        <f t="shared" si="554"/>
        <v>0</v>
      </c>
    </row>
    <row r="164" spans="1:281" x14ac:dyDescent="0.25">
      <c r="A164" s="152"/>
      <c r="B164" s="386"/>
      <c r="C164" s="377"/>
      <c r="D164" s="378"/>
      <c r="E164" s="378"/>
      <c r="F164" s="378"/>
      <c r="G164" s="379"/>
      <c r="H164" s="397"/>
      <c r="I164" s="397"/>
      <c r="J164" s="97"/>
      <c r="K164" s="122">
        <f t="shared" si="284"/>
        <v>0</v>
      </c>
      <c r="L164" s="313">
        <f t="shared" si="285"/>
        <v>0</v>
      </c>
      <c r="M164" s="46">
        <f t="shared" si="286"/>
        <v>0</v>
      </c>
      <c r="N164" s="90">
        <f t="shared" si="347"/>
        <v>0</v>
      </c>
      <c r="O164" s="90">
        <f t="shared" si="348"/>
        <v>0</v>
      </c>
      <c r="P164" s="90">
        <f t="shared" si="349"/>
        <v>0</v>
      </c>
      <c r="Q164" s="90">
        <f t="shared" si="350"/>
        <v>0</v>
      </c>
      <c r="R164" s="408">
        <f t="shared" si="287"/>
        <v>1</v>
      </c>
      <c r="S164" s="46">
        <f t="shared" si="288"/>
        <v>0</v>
      </c>
      <c r="T164" s="47">
        <f t="shared" si="289"/>
        <v>0</v>
      </c>
      <c r="U164" s="47">
        <f t="shared" si="290"/>
        <v>0</v>
      </c>
      <c r="V164" s="47">
        <f t="shared" si="291"/>
        <v>0</v>
      </c>
      <c r="W164" s="47">
        <f t="shared" si="292"/>
        <v>0</v>
      </c>
      <c r="X164" s="47">
        <f t="shared" si="293"/>
        <v>0</v>
      </c>
      <c r="Y164" s="47">
        <f t="shared" si="294"/>
        <v>0</v>
      </c>
      <c r="Z164" s="47">
        <f t="shared" si="295"/>
        <v>0</v>
      </c>
      <c r="AA164" s="47">
        <f t="shared" si="296"/>
        <v>0</v>
      </c>
      <c r="AB164" s="47">
        <f t="shared" si="297"/>
        <v>0</v>
      </c>
      <c r="AC164" s="47">
        <f t="shared" si="298"/>
        <v>0</v>
      </c>
      <c r="AD164" s="47">
        <f t="shared" si="299"/>
        <v>0</v>
      </c>
      <c r="AE164" s="47">
        <f t="shared" si="300"/>
        <v>0</v>
      </c>
      <c r="AF164" s="47">
        <f t="shared" si="301"/>
        <v>0</v>
      </c>
      <c r="AG164" s="47">
        <f t="shared" si="302"/>
        <v>0</v>
      </c>
      <c r="AH164" s="47">
        <f t="shared" si="303"/>
        <v>0</v>
      </c>
      <c r="AI164" s="47">
        <f t="shared" si="304"/>
        <v>0</v>
      </c>
      <c r="AJ164" s="47">
        <f t="shared" si="305"/>
        <v>0</v>
      </c>
      <c r="AK164" s="47">
        <f t="shared" si="306"/>
        <v>0</v>
      </c>
      <c r="AL164" s="48">
        <f t="shared" si="307"/>
        <v>0</v>
      </c>
      <c r="AM164" s="47">
        <f t="shared" si="351"/>
        <v>0</v>
      </c>
      <c r="AN164" s="47">
        <f t="shared" si="352"/>
        <v>0</v>
      </c>
      <c r="AO164" s="46">
        <f t="shared" si="308"/>
        <v>0</v>
      </c>
      <c r="AP164" s="47">
        <f t="shared" si="309"/>
        <v>0</v>
      </c>
      <c r="AQ164" s="47">
        <f t="shared" si="310"/>
        <v>0</v>
      </c>
      <c r="AR164" s="47">
        <f t="shared" si="311"/>
        <v>0</v>
      </c>
      <c r="AS164" s="47">
        <f t="shared" si="312"/>
        <v>0</v>
      </c>
      <c r="AT164" s="47">
        <f t="shared" si="313"/>
        <v>0</v>
      </c>
      <c r="AU164" s="47">
        <f t="shared" si="314"/>
        <v>0</v>
      </c>
      <c r="AV164" s="47">
        <f t="shared" si="315"/>
        <v>0</v>
      </c>
      <c r="AW164" s="47">
        <f t="shared" si="316"/>
        <v>0</v>
      </c>
      <c r="AX164" s="47">
        <f t="shared" si="317"/>
        <v>0</v>
      </c>
      <c r="AY164" s="47">
        <f t="shared" si="318"/>
        <v>0</v>
      </c>
      <c r="AZ164" s="47">
        <f t="shared" si="319"/>
        <v>0</v>
      </c>
      <c r="BA164" s="47">
        <f t="shared" si="320"/>
        <v>0</v>
      </c>
      <c r="BB164" s="47">
        <f t="shared" si="321"/>
        <v>0</v>
      </c>
      <c r="BC164" s="47">
        <f t="shared" si="322"/>
        <v>0</v>
      </c>
      <c r="BD164" s="47">
        <f t="shared" si="323"/>
        <v>0</v>
      </c>
      <c r="BE164" s="47">
        <f t="shared" si="324"/>
        <v>0</v>
      </c>
      <c r="BF164" s="47">
        <f t="shared" si="325"/>
        <v>0</v>
      </c>
      <c r="BG164" s="48">
        <f t="shared" si="326"/>
        <v>0</v>
      </c>
      <c r="BH164" s="47">
        <f t="shared" si="353"/>
        <v>0</v>
      </c>
      <c r="BI164" s="47">
        <f t="shared" si="354"/>
        <v>0</v>
      </c>
      <c r="BJ164" s="46">
        <f t="shared" si="327"/>
        <v>0</v>
      </c>
      <c r="BK164" s="47">
        <f t="shared" si="328"/>
        <v>0</v>
      </c>
      <c r="BL164" s="47">
        <f t="shared" si="329"/>
        <v>0</v>
      </c>
      <c r="BM164" s="47">
        <f t="shared" si="330"/>
        <v>0</v>
      </c>
      <c r="BN164" s="47">
        <f t="shared" si="331"/>
        <v>0</v>
      </c>
      <c r="BO164" s="47">
        <f t="shared" si="332"/>
        <v>0</v>
      </c>
      <c r="BP164" s="47">
        <f t="shared" si="333"/>
        <v>0</v>
      </c>
      <c r="BQ164" s="47">
        <f t="shared" si="334"/>
        <v>0</v>
      </c>
      <c r="BR164" s="47">
        <f t="shared" si="335"/>
        <v>0</v>
      </c>
      <c r="BS164" s="47">
        <f t="shared" si="336"/>
        <v>0</v>
      </c>
      <c r="BT164" s="47">
        <f t="shared" si="337"/>
        <v>0</v>
      </c>
      <c r="BU164" s="47">
        <f t="shared" si="338"/>
        <v>0</v>
      </c>
      <c r="BV164" s="47">
        <f t="shared" si="339"/>
        <v>0</v>
      </c>
      <c r="BW164" s="47">
        <f t="shared" si="340"/>
        <v>0</v>
      </c>
      <c r="BX164" s="47">
        <f t="shared" si="341"/>
        <v>0</v>
      </c>
      <c r="BY164" s="47">
        <f t="shared" si="342"/>
        <v>0</v>
      </c>
      <c r="BZ164" s="47">
        <f t="shared" si="343"/>
        <v>0</v>
      </c>
      <c r="CA164" s="47">
        <f t="shared" si="344"/>
        <v>0</v>
      </c>
      <c r="CB164" s="47">
        <f t="shared" si="345"/>
        <v>0</v>
      </c>
      <c r="CC164" s="48">
        <f t="shared" si="346"/>
        <v>0</v>
      </c>
      <c r="CD164" s="47">
        <f t="shared" si="355"/>
        <v>0</v>
      </c>
      <c r="CE164" s="47">
        <f t="shared" si="356"/>
        <v>0</v>
      </c>
      <c r="CF164" s="46">
        <f t="shared" si="357"/>
        <v>0</v>
      </c>
      <c r="CG164" s="47">
        <f t="shared" si="358"/>
        <v>0</v>
      </c>
      <c r="CH164" s="47">
        <f t="shared" si="359"/>
        <v>0</v>
      </c>
      <c r="CI164" s="47">
        <f t="shared" si="360"/>
        <v>0</v>
      </c>
      <c r="CJ164" s="47">
        <f t="shared" si="361"/>
        <v>0</v>
      </c>
      <c r="CK164" s="47">
        <f t="shared" si="362"/>
        <v>0</v>
      </c>
      <c r="CL164" s="47">
        <f t="shared" si="363"/>
        <v>0</v>
      </c>
      <c r="CM164" s="47">
        <f t="shared" si="364"/>
        <v>0</v>
      </c>
      <c r="CN164" s="47">
        <f t="shared" si="365"/>
        <v>0</v>
      </c>
      <c r="CO164" s="47">
        <f t="shared" si="366"/>
        <v>0</v>
      </c>
      <c r="CP164" s="47">
        <f t="shared" si="367"/>
        <v>0</v>
      </c>
      <c r="CQ164" s="47">
        <f t="shared" si="368"/>
        <v>0</v>
      </c>
      <c r="CR164" s="47">
        <f t="shared" si="369"/>
        <v>0</v>
      </c>
      <c r="CS164" s="47">
        <f t="shared" si="370"/>
        <v>0</v>
      </c>
      <c r="CT164" s="47">
        <f t="shared" si="371"/>
        <v>0</v>
      </c>
      <c r="CU164" s="47">
        <f t="shared" si="372"/>
        <v>0</v>
      </c>
      <c r="CV164" s="47">
        <f t="shared" si="373"/>
        <v>0</v>
      </c>
      <c r="CW164" s="47">
        <f t="shared" si="374"/>
        <v>0</v>
      </c>
      <c r="CX164" s="47">
        <f t="shared" si="375"/>
        <v>0</v>
      </c>
      <c r="CY164" s="48">
        <f t="shared" si="376"/>
        <v>0</v>
      </c>
      <c r="CZ164" s="47">
        <f t="shared" si="377"/>
        <v>0</v>
      </c>
      <c r="DA164" s="47">
        <f t="shared" si="378"/>
        <v>0</v>
      </c>
      <c r="DB164" s="46">
        <f t="shared" si="379"/>
        <v>0</v>
      </c>
      <c r="DC164" s="47">
        <f t="shared" si="380"/>
        <v>0</v>
      </c>
      <c r="DD164" s="47">
        <f t="shared" si="381"/>
        <v>0</v>
      </c>
      <c r="DE164" s="47">
        <f t="shared" si="382"/>
        <v>0</v>
      </c>
      <c r="DF164" s="47">
        <f t="shared" si="383"/>
        <v>0</v>
      </c>
      <c r="DG164" s="47">
        <f t="shared" si="384"/>
        <v>0</v>
      </c>
      <c r="DH164" s="47">
        <f t="shared" si="385"/>
        <v>0</v>
      </c>
      <c r="DI164" s="47">
        <f t="shared" si="386"/>
        <v>0</v>
      </c>
      <c r="DJ164" s="47">
        <f t="shared" si="387"/>
        <v>0</v>
      </c>
      <c r="DK164" s="47">
        <f t="shared" si="388"/>
        <v>0</v>
      </c>
      <c r="DL164" s="47">
        <f t="shared" si="389"/>
        <v>0</v>
      </c>
      <c r="DM164" s="47">
        <f t="shared" si="390"/>
        <v>0</v>
      </c>
      <c r="DN164" s="47">
        <f t="shared" si="391"/>
        <v>0</v>
      </c>
      <c r="DO164" s="47">
        <f t="shared" si="392"/>
        <v>0</v>
      </c>
      <c r="DP164" s="47">
        <f t="shared" si="393"/>
        <v>0</v>
      </c>
      <c r="DQ164" s="47">
        <f t="shared" si="394"/>
        <v>0</v>
      </c>
      <c r="DR164" s="47">
        <f t="shared" si="395"/>
        <v>0</v>
      </c>
      <c r="DS164" s="47">
        <f t="shared" si="396"/>
        <v>0</v>
      </c>
      <c r="DT164" s="47">
        <f t="shared" si="397"/>
        <v>0</v>
      </c>
      <c r="DU164" s="48">
        <f t="shared" si="398"/>
        <v>0</v>
      </c>
      <c r="DV164" s="47">
        <f t="shared" si="399"/>
        <v>0</v>
      </c>
      <c r="DW164" s="47">
        <f t="shared" si="400"/>
        <v>0</v>
      </c>
      <c r="DX164" s="46">
        <f t="shared" si="401"/>
        <v>0</v>
      </c>
      <c r="DY164" s="47">
        <f t="shared" si="402"/>
        <v>0</v>
      </c>
      <c r="DZ164" s="47">
        <f t="shared" si="403"/>
        <v>0</v>
      </c>
      <c r="EA164" s="47">
        <f t="shared" si="404"/>
        <v>0</v>
      </c>
      <c r="EB164" s="47">
        <f t="shared" si="405"/>
        <v>0</v>
      </c>
      <c r="EC164" s="47">
        <f t="shared" si="406"/>
        <v>0</v>
      </c>
      <c r="ED164" s="47">
        <f t="shared" si="407"/>
        <v>0</v>
      </c>
      <c r="EE164" s="47">
        <f t="shared" si="408"/>
        <v>0</v>
      </c>
      <c r="EF164" s="47">
        <f t="shared" si="409"/>
        <v>0</v>
      </c>
      <c r="EG164" s="47">
        <f t="shared" si="410"/>
        <v>0</v>
      </c>
      <c r="EH164" s="47">
        <f t="shared" si="411"/>
        <v>0</v>
      </c>
      <c r="EI164" s="47">
        <f t="shared" si="412"/>
        <v>0</v>
      </c>
      <c r="EJ164" s="47">
        <f t="shared" si="413"/>
        <v>0</v>
      </c>
      <c r="EK164" s="47">
        <f t="shared" si="414"/>
        <v>0</v>
      </c>
      <c r="EL164" s="47">
        <f t="shared" si="415"/>
        <v>0</v>
      </c>
      <c r="EM164" s="47">
        <f t="shared" si="416"/>
        <v>0</v>
      </c>
      <c r="EN164" s="47">
        <f t="shared" si="417"/>
        <v>0</v>
      </c>
      <c r="EO164" s="47">
        <f t="shared" si="418"/>
        <v>0</v>
      </c>
      <c r="EP164" s="47">
        <f t="shared" si="419"/>
        <v>0</v>
      </c>
      <c r="EQ164" s="48">
        <f t="shared" si="420"/>
        <v>0</v>
      </c>
      <c r="ER164" s="47">
        <f t="shared" si="421"/>
        <v>0</v>
      </c>
      <c r="ES164" s="47">
        <f t="shared" si="422"/>
        <v>0</v>
      </c>
      <c r="ET164" s="46">
        <f t="shared" si="423"/>
        <v>0</v>
      </c>
      <c r="EU164" s="47">
        <f t="shared" si="424"/>
        <v>0</v>
      </c>
      <c r="EV164" s="47">
        <f t="shared" si="425"/>
        <v>0</v>
      </c>
      <c r="EW164" s="47">
        <f t="shared" si="426"/>
        <v>0</v>
      </c>
      <c r="EX164" s="47">
        <f t="shared" si="427"/>
        <v>0</v>
      </c>
      <c r="EY164" s="47">
        <f t="shared" si="428"/>
        <v>0</v>
      </c>
      <c r="EZ164" s="47">
        <f t="shared" si="429"/>
        <v>0</v>
      </c>
      <c r="FA164" s="47">
        <f t="shared" si="430"/>
        <v>0</v>
      </c>
      <c r="FB164" s="47">
        <f t="shared" si="431"/>
        <v>0</v>
      </c>
      <c r="FC164" s="47">
        <f t="shared" si="432"/>
        <v>0</v>
      </c>
      <c r="FD164" s="47">
        <f t="shared" si="433"/>
        <v>0</v>
      </c>
      <c r="FE164" s="47">
        <f t="shared" si="434"/>
        <v>0</v>
      </c>
      <c r="FF164" s="47">
        <f t="shared" si="435"/>
        <v>0</v>
      </c>
      <c r="FG164" s="47">
        <f t="shared" si="436"/>
        <v>0</v>
      </c>
      <c r="FH164" s="47">
        <f t="shared" si="437"/>
        <v>0</v>
      </c>
      <c r="FI164" s="47">
        <f t="shared" si="438"/>
        <v>0</v>
      </c>
      <c r="FJ164" s="47">
        <f t="shared" si="439"/>
        <v>0</v>
      </c>
      <c r="FK164" s="47">
        <f t="shared" si="440"/>
        <v>0</v>
      </c>
      <c r="FL164" s="47">
        <f t="shared" si="441"/>
        <v>0</v>
      </c>
      <c r="FM164" s="48">
        <f t="shared" si="442"/>
        <v>0</v>
      </c>
      <c r="FN164" s="47">
        <f t="shared" si="443"/>
        <v>0</v>
      </c>
      <c r="FO164" s="47">
        <f t="shared" si="444"/>
        <v>0</v>
      </c>
      <c r="FP164" s="46">
        <f t="shared" si="445"/>
        <v>0</v>
      </c>
      <c r="FQ164" s="47">
        <f t="shared" si="446"/>
        <v>0</v>
      </c>
      <c r="FR164" s="47">
        <f t="shared" si="447"/>
        <v>0</v>
      </c>
      <c r="FS164" s="47">
        <f t="shared" si="448"/>
        <v>0</v>
      </c>
      <c r="FT164" s="47">
        <f t="shared" si="449"/>
        <v>0</v>
      </c>
      <c r="FU164" s="47">
        <f t="shared" si="450"/>
        <v>0</v>
      </c>
      <c r="FV164" s="47">
        <f t="shared" si="451"/>
        <v>0</v>
      </c>
      <c r="FW164" s="47">
        <f t="shared" si="452"/>
        <v>0</v>
      </c>
      <c r="FX164" s="47">
        <f t="shared" si="453"/>
        <v>0</v>
      </c>
      <c r="FY164" s="47">
        <f t="shared" si="454"/>
        <v>0</v>
      </c>
      <c r="FZ164" s="47">
        <f t="shared" si="455"/>
        <v>0</v>
      </c>
      <c r="GA164" s="47">
        <f t="shared" si="456"/>
        <v>0</v>
      </c>
      <c r="GB164" s="47">
        <f t="shared" si="457"/>
        <v>0</v>
      </c>
      <c r="GC164" s="47">
        <f t="shared" si="458"/>
        <v>0</v>
      </c>
      <c r="GD164" s="47">
        <f t="shared" si="459"/>
        <v>0</v>
      </c>
      <c r="GE164" s="47">
        <f t="shared" si="460"/>
        <v>0</v>
      </c>
      <c r="GF164" s="47">
        <f t="shared" si="461"/>
        <v>0</v>
      </c>
      <c r="GG164" s="47">
        <f t="shared" si="462"/>
        <v>0</v>
      </c>
      <c r="GH164" s="47">
        <f t="shared" si="463"/>
        <v>0</v>
      </c>
      <c r="GI164" s="48">
        <f t="shared" si="464"/>
        <v>0</v>
      </c>
      <c r="GJ164" s="47">
        <f t="shared" si="465"/>
        <v>0</v>
      </c>
      <c r="GK164" s="47">
        <f t="shared" si="466"/>
        <v>0</v>
      </c>
      <c r="GL164" s="46">
        <f t="shared" si="467"/>
        <v>0</v>
      </c>
      <c r="GM164" s="47">
        <f t="shared" si="468"/>
        <v>0</v>
      </c>
      <c r="GN164" s="47">
        <f t="shared" si="469"/>
        <v>0</v>
      </c>
      <c r="GO164" s="47">
        <f t="shared" si="470"/>
        <v>0</v>
      </c>
      <c r="GP164" s="47">
        <f t="shared" si="471"/>
        <v>0</v>
      </c>
      <c r="GQ164" s="47">
        <f t="shared" si="472"/>
        <v>0</v>
      </c>
      <c r="GR164" s="47">
        <f t="shared" si="473"/>
        <v>0</v>
      </c>
      <c r="GS164" s="47">
        <f t="shared" si="474"/>
        <v>0</v>
      </c>
      <c r="GT164" s="47">
        <f t="shared" si="475"/>
        <v>0</v>
      </c>
      <c r="GU164" s="47">
        <f t="shared" si="476"/>
        <v>0</v>
      </c>
      <c r="GV164" s="47">
        <f t="shared" si="477"/>
        <v>0</v>
      </c>
      <c r="GW164" s="47">
        <f t="shared" si="478"/>
        <v>0</v>
      </c>
      <c r="GX164" s="47">
        <f t="shared" si="479"/>
        <v>0</v>
      </c>
      <c r="GY164" s="47">
        <f t="shared" si="480"/>
        <v>0</v>
      </c>
      <c r="GZ164" s="47">
        <f t="shared" si="481"/>
        <v>0</v>
      </c>
      <c r="HA164" s="47">
        <f t="shared" si="482"/>
        <v>0</v>
      </c>
      <c r="HB164" s="47">
        <f t="shared" si="483"/>
        <v>0</v>
      </c>
      <c r="HC164" s="47">
        <f t="shared" si="484"/>
        <v>0</v>
      </c>
      <c r="HD164" s="47">
        <f t="shared" si="485"/>
        <v>0</v>
      </c>
      <c r="HE164" s="48">
        <f t="shared" si="486"/>
        <v>0</v>
      </c>
      <c r="HF164" s="47">
        <f t="shared" si="487"/>
        <v>0</v>
      </c>
      <c r="HG164" s="47">
        <f t="shared" si="488"/>
        <v>0</v>
      </c>
      <c r="HH164" s="46">
        <f t="shared" si="489"/>
        <v>0</v>
      </c>
      <c r="HI164" s="47">
        <f t="shared" si="490"/>
        <v>0</v>
      </c>
      <c r="HJ164" s="47">
        <f t="shared" si="491"/>
        <v>0</v>
      </c>
      <c r="HK164" s="47">
        <f t="shared" si="492"/>
        <v>0</v>
      </c>
      <c r="HL164" s="47">
        <f t="shared" si="493"/>
        <v>0</v>
      </c>
      <c r="HM164" s="47">
        <f t="shared" si="494"/>
        <v>0</v>
      </c>
      <c r="HN164" s="47">
        <f t="shared" si="495"/>
        <v>0</v>
      </c>
      <c r="HO164" s="47">
        <f t="shared" si="496"/>
        <v>0</v>
      </c>
      <c r="HP164" s="47">
        <f t="shared" si="497"/>
        <v>0</v>
      </c>
      <c r="HQ164" s="47">
        <f t="shared" si="498"/>
        <v>0</v>
      </c>
      <c r="HR164" s="47">
        <f t="shared" si="499"/>
        <v>0</v>
      </c>
      <c r="HS164" s="47">
        <f t="shared" si="500"/>
        <v>0</v>
      </c>
      <c r="HT164" s="47">
        <f t="shared" si="501"/>
        <v>0</v>
      </c>
      <c r="HU164" s="47">
        <f t="shared" si="502"/>
        <v>0</v>
      </c>
      <c r="HV164" s="47">
        <f t="shared" si="503"/>
        <v>0</v>
      </c>
      <c r="HW164" s="47">
        <f t="shared" si="504"/>
        <v>0</v>
      </c>
      <c r="HX164" s="47">
        <f t="shared" si="505"/>
        <v>0</v>
      </c>
      <c r="HY164" s="47">
        <f t="shared" si="506"/>
        <v>0</v>
      </c>
      <c r="HZ164" s="47">
        <f t="shared" si="507"/>
        <v>0</v>
      </c>
      <c r="IA164" s="48">
        <f t="shared" si="508"/>
        <v>0</v>
      </c>
      <c r="IB164" s="47">
        <f t="shared" si="509"/>
        <v>0</v>
      </c>
      <c r="IC164" s="47">
        <f t="shared" si="510"/>
        <v>0</v>
      </c>
      <c r="ID164" s="46">
        <f t="shared" si="511"/>
        <v>0</v>
      </c>
      <c r="IE164" s="47">
        <f t="shared" si="512"/>
        <v>0</v>
      </c>
      <c r="IF164" s="47">
        <f t="shared" si="513"/>
        <v>0</v>
      </c>
      <c r="IG164" s="47">
        <f t="shared" si="514"/>
        <v>0</v>
      </c>
      <c r="IH164" s="47">
        <f t="shared" si="515"/>
        <v>0</v>
      </c>
      <c r="II164" s="47">
        <f t="shared" si="516"/>
        <v>0</v>
      </c>
      <c r="IJ164" s="47">
        <f t="shared" si="517"/>
        <v>0</v>
      </c>
      <c r="IK164" s="47">
        <f t="shared" si="518"/>
        <v>0</v>
      </c>
      <c r="IL164" s="47">
        <f t="shared" si="519"/>
        <v>0</v>
      </c>
      <c r="IM164" s="47">
        <f t="shared" si="520"/>
        <v>0</v>
      </c>
      <c r="IN164" s="47">
        <f t="shared" si="521"/>
        <v>0</v>
      </c>
      <c r="IO164" s="47">
        <f t="shared" si="522"/>
        <v>0</v>
      </c>
      <c r="IP164" s="47">
        <f t="shared" si="523"/>
        <v>0</v>
      </c>
      <c r="IQ164" s="47">
        <f t="shared" si="524"/>
        <v>0</v>
      </c>
      <c r="IR164" s="47">
        <f t="shared" si="525"/>
        <v>0</v>
      </c>
      <c r="IS164" s="47">
        <f t="shared" si="526"/>
        <v>0</v>
      </c>
      <c r="IT164" s="47">
        <f t="shared" si="527"/>
        <v>0</v>
      </c>
      <c r="IU164" s="47">
        <f t="shared" si="528"/>
        <v>0</v>
      </c>
      <c r="IV164" s="47">
        <f t="shared" si="529"/>
        <v>0</v>
      </c>
      <c r="IW164" s="48">
        <f t="shared" si="530"/>
        <v>0</v>
      </c>
      <c r="IX164" s="47">
        <f t="shared" si="531"/>
        <v>0</v>
      </c>
      <c r="IY164" s="47">
        <f t="shared" si="532"/>
        <v>0</v>
      </c>
      <c r="IZ164" s="46">
        <f t="shared" si="533"/>
        <v>0</v>
      </c>
      <c r="JA164" s="47">
        <f t="shared" si="534"/>
        <v>0</v>
      </c>
      <c r="JB164" s="47">
        <f t="shared" si="535"/>
        <v>0</v>
      </c>
      <c r="JC164" s="47">
        <f t="shared" si="536"/>
        <v>0</v>
      </c>
      <c r="JD164" s="47">
        <f t="shared" si="537"/>
        <v>0</v>
      </c>
      <c r="JE164" s="47">
        <f t="shared" si="538"/>
        <v>0</v>
      </c>
      <c r="JF164" s="47">
        <f t="shared" si="539"/>
        <v>0</v>
      </c>
      <c r="JG164" s="47">
        <f t="shared" si="540"/>
        <v>0</v>
      </c>
      <c r="JH164" s="47">
        <f t="shared" si="541"/>
        <v>0</v>
      </c>
      <c r="JI164" s="47">
        <f t="shared" si="542"/>
        <v>0</v>
      </c>
      <c r="JJ164" s="47">
        <f t="shared" si="543"/>
        <v>0</v>
      </c>
      <c r="JK164" s="47">
        <f t="shared" si="544"/>
        <v>0</v>
      </c>
      <c r="JL164" s="47">
        <f t="shared" si="545"/>
        <v>0</v>
      </c>
      <c r="JM164" s="47">
        <f t="shared" si="546"/>
        <v>0</v>
      </c>
      <c r="JN164" s="47">
        <f t="shared" si="547"/>
        <v>0</v>
      </c>
      <c r="JO164" s="47">
        <f t="shared" si="548"/>
        <v>0</v>
      </c>
      <c r="JP164" s="47">
        <f t="shared" si="549"/>
        <v>0</v>
      </c>
      <c r="JQ164" s="47">
        <f t="shared" si="550"/>
        <v>0</v>
      </c>
      <c r="JR164" s="47">
        <f t="shared" si="551"/>
        <v>0</v>
      </c>
      <c r="JS164" s="48">
        <f t="shared" si="552"/>
        <v>0</v>
      </c>
      <c r="JT164" s="46">
        <f t="shared" si="553"/>
        <v>0</v>
      </c>
      <c r="JU164" s="48">
        <f t="shared" si="554"/>
        <v>0</v>
      </c>
    </row>
    <row r="165" spans="1:281" x14ac:dyDescent="0.25">
      <c r="A165" s="152"/>
      <c r="B165" s="386"/>
      <c r="C165" s="377"/>
      <c r="D165" s="378"/>
      <c r="E165" s="378"/>
      <c r="F165" s="378"/>
      <c r="G165" s="379"/>
      <c r="H165" s="397"/>
      <c r="I165" s="397"/>
      <c r="J165" s="97"/>
      <c r="K165" s="122">
        <f t="shared" si="284"/>
        <v>0</v>
      </c>
      <c r="L165" s="313">
        <f t="shared" si="285"/>
        <v>0</v>
      </c>
      <c r="M165" s="46">
        <f t="shared" si="286"/>
        <v>0</v>
      </c>
      <c r="N165" s="90">
        <f t="shared" si="347"/>
        <v>0</v>
      </c>
      <c r="O165" s="90">
        <f t="shared" si="348"/>
        <v>0</v>
      </c>
      <c r="P165" s="90">
        <f t="shared" si="349"/>
        <v>0</v>
      </c>
      <c r="Q165" s="90">
        <f t="shared" si="350"/>
        <v>0</v>
      </c>
      <c r="R165" s="408">
        <f t="shared" si="287"/>
        <v>1</v>
      </c>
      <c r="S165" s="46">
        <f t="shared" si="288"/>
        <v>0</v>
      </c>
      <c r="T165" s="47">
        <f t="shared" si="289"/>
        <v>0</v>
      </c>
      <c r="U165" s="47">
        <f t="shared" si="290"/>
        <v>0</v>
      </c>
      <c r="V165" s="47">
        <f t="shared" si="291"/>
        <v>0</v>
      </c>
      <c r="W165" s="47">
        <f t="shared" si="292"/>
        <v>0</v>
      </c>
      <c r="X165" s="47">
        <f t="shared" si="293"/>
        <v>0</v>
      </c>
      <c r="Y165" s="47">
        <f t="shared" si="294"/>
        <v>0</v>
      </c>
      <c r="Z165" s="47">
        <f t="shared" si="295"/>
        <v>0</v>
      </c>
      <c r="AA165" s="47">
        <f t="shared" si="296"/>
        <v>0</v>
      </c>
      <c r="AB165" s="47">
        <f t="shared" si="297"/>
        <v>0</v>
      </c>
      <c r="AC165" s="47">
        <f t="shared" si="298"/>
        <v>0</v>
      </c>
      <c r="AD165" s="47">
        <f t="shared" si="299"/>
        <v>0</v>
      </c>
      <c r="AE165" s="47">
        <f t="shared" si="300"/>
        <v>0</v>
      </c>
      <c r="AF165" s="47">
        <f t="shared" si="301"/>
        <v>0</v>
      </c>
      <c r="AG165" s="47">
        <f t="shared" si="302"/>
        <v>0</v>
      </c>
      <c r="AH165" s="47">
        <f t="shared" si="303"/>
        <v>0</v>
      </c>
      <c r="AI165" s="47">
        <f t="shared" si="304"/>
        <v>0</v>
      </c>
      <c r="AJ165" s="47">
        <f t="shared" si="305"/>
        <v>0</v>
      </c>
      <c r="AK165" s="47">
        <f t="shared" si="306"/>
        <v>0</v>
      </c>
      <c r="AL165" s="48">
        <f t="shared" si="307"/>
        <v>0</v>
      </c>
      <c r="AM165" s="47">
        <f t="shared" si="351"/>
        <v>0</v>
      </c>
      <c r="AN165" s="47">
        <f t="shared" si="352"/>
        <v>0</v>
      </c>
      <c r="AO165" s="46">
        <f t="shared" si="308"/>
        <v>0</v>
      </c>
      <c r="AP165" s="47">
        <f t="shared" si="309"/>
        <v>0</v>
      </c>
      <c r="AQ165" s="47">
        <f t="shared" si="310"/>
        <v>0</v>
      </c>
      <c r="AR165" s="47">
        <f t="shared" si="311"/>
        <v>0</v>
      </c>
      <c r="AS165" s="47">
        <f t="shared" si="312"/>
        <v>0</v>
      </c>
      <c r="AT165" s="47">
        <f t="shared" si="313"/>
        <v>0</v>
      </c>
      <c r="AU165" s="47">
        <f t="shared" si="314"/>
        <v>0</v>
      </c>
      <c r="AV165" s="47">
        <f t="shared" si="315"/>
        <v>0</v>
      </c>
      <c r="AW165" s="47">
        <f t="shared" si="316"/>
        <v>0</v>
      </c>
      <c r="AX165" s="47">
        <f t="shared" si="317"/>
        <v>0</v>
      </c>
      <c r="AY165" s="47">
        <f t="shared" si="318"/>
        <v>0</v>
      </c>
      <c r="AZ165" s="47">
        <f t="shared" si="319"/>
        <v>0</v>
      </c>
      <c r="BA165" s="47">
        <f t="shared" si="320"/>
        <v>0</v>
      </c>
      <c r="BB165" s="47">
        <f t="shared" si="321"/>
        <v>0</v>
      </c>
      <c r="BC165" s="47">
        <f t="shared" si="322"/>
        <v>0</v>
      </c>
      <c r="BD165" s="47">
        <f t="shared" si="323"/>
        <v>0</v>
      </c>
      <c r="BE165" s="47">
        <f t="shared" si="324"/>
        <v>0</v>
      </c>
      <c r="BF165" s="47">
        <f t="shared" si="325"/>
        <v>0</v>
      </c>
      <c r="BG165" s="48">
        <f t="shared" si="326"/>
        <v>0</v>
      </c>
      <c r="BH165" s="47">
        <f t="shared" si="353"/>
        <v>0</v>
      </c>
      <c r="BI165" s="47">
        <f t="shared" si="354"/>
        <v>0</v>
      </c>
      <c r="BJ165" s="46">
        <f t="shared" si="327"/>
        <v>0</v>
      </c>
      <c r="BK165" s="47">
        <f t="shared" si="328"/>
        <v>0</v>
      </c>
      <c r="BL165" s="47">
        <f t="shared" si="329"/>
        <v>0</v>
      </c>
      <c r="BM165" s="47">
        <f t="shared" si="330"/>
        <v>0</v>
      </c>
      <c r="BN165" s="47">
        <f t="shared" si="331"/>
        <v>0</v>
      </c>
      <c r="BO165" s="47">
        <f t="shared" si="332"/>
        <v>0</v>
      </c>
      <c r="BP165" s="47">
        <f t="shared" si="333"/>
        <v>0</v>
      </c>
      <c r="BQ165" s="47">
        <f t="shared" si="334"/>
        <v>0</v>
      </c>
      <c r="BR165" s="47">
        <f t="shared" si="335"/>
        <v>0</v>
      </c>
      <c r="BS165" s="47">
        <f t="shared" si="336"/>
        <v>0</v>
      </c>
      <c r="BT165" s="47">
        <f t="shared" si="337"/>
        <v>0</v>
      </c>
      <c r="BU165" s="47">
        <f t="shared" si="338"/>
        <v>0</v>
      </c>
      <c r="BV165" s="47">
        <f t="shared" si="339"/>
        <v>0</v>
      </c>
      <c r="BW165" s="47">
        <f t="shared" si="340"/>
        <v>0</v>
      </c>
      <c r="BX165" s="47">
        <f t="shared" si="341"/>
        <v>0</v>
      </c>
      <c r="BY165" s="47">
        <f t="shared" si="342"/>
        <v>0</v>
      </c>
      <c r="BZ165" s="47">
        <f t="shared" si="343"/>
        <v>0</v>
      </c>
      <c r="CA165" s="47">
        <f t="shared" si="344"/>
        <v>0</v>
      </c>
      <c r="CB165" s="47">
        <f t="shared" si="345"/>
        <v>0</v>
      </c>
      <c r="CC165" s="48">
        <f t="shared" si="346"/>
        <v>0</v>
      </c>
      <c r="CD165" s="47">
        <f t="shared" si="355"/>
        <v>0</v>
      </c>
      <c r="CE165" s="47">
        <f t="shared" si="356"/>
        <v>0</v>
      </c>
      <c r="CF165" s="46">
        <f t="shared" si="357"/>
        <v>0</v>
      </c>
      <c r="CG165" s="47">
        <f t="shared" si="358"/>
        <v>0</v>
      </c>
      <c r="CH165" s="47">
        <f t="shared" si="359"/>
        <v>0</v>
      </c>
      <c r="CI165" s="47">
        <f t="shared" si="360"/>
        <v>0</v>
      </c>
      <c r="CJ165" s="47">
        <f t="shared" si="361"/>
        <v>0</v>
      </c>
      <c r="CK165" s="47">
        <f t="shared" si="362"/>
        <v>0</v>
      </c>
      <c r="CL165" s="47">
        <f t="shared" si="363"/>
        <v>0</v>
      </c>
      <c r="CM165" s="47">
        <f t="shared" si="364"/>
        <v>0</v>
      </c>
      <c r="CN165" s="47">
        <f t="shared" si="365"/>
        <v>0</v>
      </c>
      <c r="CO165" s="47">
        <f t="shared" si="366"/>
        <v>0</v>
      </c>
      <c r="CP165" s="47">
        <f t="shared" si="367"/>
        <v>0</v>
      </c>
      <c r="CQ165" s="47">
        <f t="shared" si="368"/>
        <v>0</v>
      </c>
      <c r="CR165" s="47">
        <f t="shared" si="369"/>
        <v>0</v>
      </c>
      <c r="CS165" s="47">
        <f t="shared" si="370"/>
        <v>0</v>
      </c>
      <c r="CT165" s="47">
        <f t="shared" si="371"/>
        <v>0</v>
      </c>
      <c r="CU165" s="47">
        <f t="shared" si="372"/>
        <v>0</v>
      </c>
      <c r="CV165" s="47">
        <f t="shared" si="373"/>
        <v>0</v>
      </c>
      <c r="CW165" s="47">
        <f t="shared" si="374"/>
        <v>0</v>
      </c>
      <c r="CX165" s="47">
        <f t="shared" si="375"/>
        <v>0</v>
      </c>
      <c r="CY165" s="48">
        <f t="shared" si="376"/>
        <v>0</v>
      </c>
      <c r="CZ165" s="47">
        <f t="shared" si="377"/>
        <v>0</v>
      </c>
      <c r="DA165" s="47">
        <f t="shared" si="378"/>
        <v>0</v>
      </c>
      <c r="DB165" s="46">
        <f t="shared" si="379"/>
        <v>0</v>
      </c>
      <c r="DC165" s="47">
        <f t="shared" si="380"/>
        <v>0</v>
      </c>
      <c r="DD165" s="47">
        <f t="shared" si="381"/>
        <v>0</v>
      </c>
      <c r="DE165" s="47">
        <f t="shared" si="382"/>
        <v>0</v>
      </c>
      <c r="DF165" s="47">
        <f t="shared" si="383"/>
        <v>0</v>
      </c>
      <c r="DG165" s="47">
        <f t="shared" si="384"/>
        <v>0</v>
      </c>
      <c r="DH165" s="47">
        <f t="shared" si="385"/>
        <v>0</v>
      </c>
      <c r="DI165" s="47">
        <f t="shared" si="386"/>
        <v>0</v>
      </c>
      <c r="DJ165" s="47">
        <f t="shared" si="387"/>
        <v>0</v>
      </c>
      <c r="DK165" s="47">
        <f t="shared" si="388"/>
        <v>0</v>
      </c>
      <c r="DL165" s="47">
        <f t="shared" si="389"/>
        <v>0</v>
      </c>
      <c r="DM165" s="47">
        <f t="shared" si="390"/>
        <v>0</v>
      </c>
      <c r="DN165" s="47">
        <f t="shared" si="391"/>
        <v>0</v>
      </c>
      <c r="DO165" s="47">
        <f t="shared" si="392"/>
        <v>0</v>
      </c>
      <c r="DP165" s="47">
        <f t="shared" si="393"/>
        <v>0</v>
      </c>
      <c r="DQ165" s="47">
        <f t="shared" si="394"/>
        <v>0</v>
      </c>
      <c r="DR165" s="47">
        <f t="shared" si="395"/>
        <v>0</v>
      </c>
      <c r="DS165" s="47">
        <f t="shared" si="396"/>
        <v>0</v>
      </c>
      <c r="DT165" s="47">
        <f t="shared" si="397"/>
        <v>0</v>
      </c>
      <c r="DU165" s="48">
        <f t="shared" si="398"/>
        <v>0</v>
      </c>
      <c r="DV165" s="47">
        <f t="shared" si="399"/>
        <v>0</v>
      </c>
      <c r="DW165" s="47">
        <f t="shared" si="400"/>
        <v>0</v>
      </c>
      <c r="DX165" s="46">
        <f t="shared" si="401"/>
        <v>0</v>
      </c>
      <c r="DY165" s="47">
        <f t="shared" si="402"/>
        <v>0</v>
      </c>
      <c r="DZ165" s="47">
        <f t="shared" si="403"/>
        <v>0</v>
      </c>
      <c r="EA165" s="47">
        <f t="shared" si="404"/>
        <v>0</v>
      </c>
      <c r="EB165" s="47">
        <f t="shared" si="405"/>
        <v>0</v>
      </c>
      <c r="EC165" s="47">
        <f t="shared" si="406"/>
        <v>0</v>
      </c>
      <c r="ED165" s="47">
        <f t="shared" si="407"/>
        <v>0</v>
      </c>
      <c r="EE165" s="47">
        <f t="shared" si="408"/>
        <v>0</v>
      </c>
      <c r="EF165" s="47">
        <f t="shared" si="409"/>
        <v>0</v>
      </c>
      <c r="EG165" s="47">
        <f t="shared" si="410"/>
        <v>0</v>
      </c>
      <c r="EH165" s="47">
        <f t="shared" si="411"/>
        <v>0</v>
      </c>
      <c r="EI165" s="47">
        <f t="shared" si="412"/>
        <v>0</v>
      </c>
      <c r="EJ165" s="47">
        <f t="shared" si="413"/>
        <v>0</v>
      </c>
      <c r="EK165" s="47">
        <f t="shared" si="414"/>
        <v>0</v>
      </c>
      <c r="EL165" s="47">
        <f t="shared" si="415"/>
        <v>0</v>
      </c>
      <c r="EM165" s="47">
        <f t="shared" si="416"/>
        <v>0</v>
      </c>
      <c r="EN165" s="47">
        <f t="shared" si="417"/>
        <v>0</v>
      </c>
      <c r="EO165" s="47">
        <f t="shared" si="418"/>
        <v>0</v>
      </c>
      <c r="EP165" s="47">
        <f t="shared" si="419"/>
        <v>0</v>
      </c>
      <c r="EQ165" s="48">
        <f t="shared" si="420"/>
        <v>0</v>
      </c>
      <c r="ER165" s="47">
        <f t="shared" si="421"/>
        <v>0</v>
      </c>
      <c r="ES165" s="47">
        <f t="shared" si="422"/>
        <v>0</v>
      </c>
      <c r="ET165" s="46">
        <f t="shared" si="423"/>
        <v>0</v>
      </c>
      <c r="EU165" s="47">
        <f t="shared" si="424"/>
        <v>0</v>
      </c>
      <c r="EV165" s="47">
        <f t="shared" si="425"/>
        <v>0</v>
      </c>
      <c r="EW165" s="47">
        <f t="shared" si="426"/>
        <v>0</v>
      </c>
      <c r="EX165" s="47">
        <f t="shared" si="427"/>
        <v>0</v>
      </c>
      <c r="EY165" s="47">
        <f t="shared" si="428"/>
        <v>0</v>
      </c>
      <c r="EZ165" s="47">
        <f t="shared" si="429"/>
        <v>0</v>
      </c>
      <c r="FA165" s="47">
        <f t="shared" si="430"/>
        <v>0</v>
      </c>
      <c r="FB165" s="47">
        <f t="shared" si="431"/>
        <v>0</v>
      </c>
      <c r="FC165" s="47">
        <f t="shared" si="432"/>
        <v>0</v>
      </c>
      <c r="FD165" s="47">
        <f t="shared" si="433"/>
        <v>0</v>
      </c>
      <c r="FE165" s="47">
        <f t="shared" si="434"/>
        <v>0</v>
      </c>
      <c r="FF165" s="47">
        <f t="shared" si="435"/>
        <v>0</v>
      </c>
      <c r="FG165" s="47">
        <f t="shared" si="436"/>
        <v>0</v>
      </c>
      <c r="FH165" s="47">
        <f t="shared" si="437"/>
        <v>0</v>
      </c>
      <c r="FI165" s="47">
        <f t="shared" si="438"/>
        <v>0</v>
      </c>
      <c r="FJ165" s="47">
        <f t="shared" si="439"/>
        <v>0</v>
      </c>
      <c r="FK165" s="47">
        <f t="shared" si="440"/>
        <v>0</v>
      </c>
      <c r="FL165" s="47">
        <f t="shared" si="441"/>
        <v>0</v>
      </c>
      <c r="FM165" s="48">
        <f t="shared" si="442"/>
        <v>0</v>
      </c>
      <c r="FN165" s="47">
        <f t="shared" si="443"/>
        <v>0</v>
      </c>
      <c r="FO165" s="47">
        <f t="shared" si="444"/>
        <v>0</v>
      </c>
      <c r="FP165" s="46">
        <f t="shared" si="445"/>
        <v>0</v>
      </c>
      <c r="FQ165" s="47">
        <f t="shared" si="446"/>
        <v>0</v>
      </c>
      <c r="FR165" s="47">
        <f t="shared" si="447"/>
        <v>0</v>
      </c>
      <c r="FS165" s="47">
        <f t="shared" si="448"/>
        <v>0</v>
      </c>
      <c r="FT165" s="47">
        <f t="shared" si="449"/>
        <v>0</v>
      </c>
      <c r="FU165" s="47">
        <f t="shared" si="450"/>
        <v>0</v>
      </c>
      <c r="FV165" s="47">
        <f t="shared" si="451"/>
        <v>0</v>
      </c>
      <c r="FW165" s="47">
        <f t="shared" si="452"/>
        <v>0</v>
      </c>
      <c r="FX165" s="47">
        <f t="shared" si="453"/>
        <v>0</v>
      </c>
      <c r="FY165" s="47">
        <f t="shared" si="454"/>
        <v>0</v>
      </c>
      <c r="FZ165" s="47">
        <f t="shared" si="455"/>
        <v>0</v>
      </c>
      <c r="GA165" s="47">
        <f t="shared" si="456"/>
        <v>0</v>
      </c>
      <c r="GB165" s="47">
        <f t="shared" si="457"/>
        <v>0</v>
      </c>
      <c r="GC165" s="47">
        <f t="shared" si="458"/>
        <v>0</v>
      </c>
      <c r="GD165" s="47">
        <f t="shared" si="459"/>
        <v>0</v>
      </c>
      <c r="GE165" s="47">
        <f t="shared" si="460"/>
        <v>0</v>
      </c>
      <c r="GF165" s="47">
        <f t="shared" si="461"/>
        <v>0</v>
      </c>
      <c r="GG165" s="47">
        <f t="shared" si="462"/>
        <v>0</v>
      </c>
      <c r="GH165" s="47">
        <f t="shared" si="463"/>
        <v>0</v>
      </c>
      <c r="GI165" s="48">
        <f t="shared" si="464"/>
        <v>0</v>
      </c>
      <c r="GJ165" s="47">
        <f t="shared" si="465"/>
        <v>0</v>
      </c>
      <c r="GK165" s="47">
        <f t="shared" si="466"/>
        <v>0</v>
      </c>
      <c r="GL165" s="46">
        <f t="shared" si="467"/>
        <v>0</v>
      </c>
      <c r="GM165" s="47">
        <f t="shared" si="468"/>
        <v>0</v>
      </c>
      <c r="GN165" s="47">
        <f t="shared" si="469"/>
        <v>0</v>
      </c>
      <c r="GO165" s="47">
        <f t="shared" si="470"/>
        <v>0</v>
      </c>
      <c r="GP165" s="47">
        <f t="shared" si="471"/>
        <v>0</v>
      </c>
      <c r="GQ165" s="47">
        <f t="shared" si="472"/>
        <v>0</v>
      </c>
      <c r="GR165" s="47">
        <f t="shared" si="473"/>
        <v>0</v>
      </c>
      <c r="GS165" s="47">
        <f t="shared" si="474"/>
        <v>0</v>
      </c>
      <c r="GT165" s="47">
        <f t="shared" si="475"/>
        <v>0</v>
      </c>
      <c r="GU165" s="47">
        <f t="shared" si="476"/>
        <v>0</v>
      </c>
      <c r="GV165" s="47">
        <f t="shared" si="477"/>
        <v>0</v>
      </c>
      <c r="GW165" s="47">
        <f t="shared" si="478"/>
        <v>0</v>
      </c>
      <c r="GX165" s="47">
        <f t="shared" si="479"/>
        <v>0</v>
      </c>
      <c r="GY165" s="47">
        <f t="shared" si="480"/>
        <v>0</v>
      </c>
      <c r="GZ165" s="47">
        <f t="shared" si="481"/>
        <v>0</v>
      </c>
      <c r="HA165" s="47">
        <f t="shared" si="482"/>
        <v>0</v>
      </c>
      <c r="HB165" s="47">
        <f t="shared" si="483"/>
        <v>0</v>
      </c>
      <c r="HC165" s="47">
        <f t="shared" si="484"/>
        <v>0</v>
      </c>
      <c r="HD165" s="47">
        <f t="shared" si="485"/>
        <v>0</v>
      </c>
      <c r="HE165" s="48">
        <f t="shared" si="486"/>
        <v>0</v>
      </c>
      <c r="HF165" s="47">
        <f t="shared" si="487"/>
        <v>0</v>
      </c>
      <c r="HG165" s="47">
        <f t="shared" si="488"/>
        <v>0</v>
      </c>
      <c r="HH165" s="46">
        <f t="shared" si="489"/>
        <v>0</v>
      </c>
      <c r="HI165" s="47">
        <f t="shared" si="490"/>
        <v>0</v>
      </c>
      <c r="HJ165" s="47">
        <f t="shared" si="491"/>
        <v>0</v>
      </c>
      <c r="HK165" s="47">
        <f t="shared" si="492"/>
        <v>0</v>
      </c>
      <c r="HL165" s="47">
        <f t="shared" si="493"/>
        <v>0</v>
      </c>
      <c r="HM165" s="47">
        <f t="shared" si="494"/>
        <v>0</v>
      </c>
      <c r="HN165" s="47">
        <f t="shared" si="495"/>
        <v>0</v>
      </c>
      <c r="HO165" s="47">
        <f t="shared" si="496"/>
        <v>0</v>
      </c>
      <c r="HP165" s="47">
        <f t="shared" si="497"/>
        <v>0</v>
      </c>
      <c r="HQ165" s="47">
        <f t="shared" si="498"/>
        <v>0</v>
      </c>
      <c r="HR165" s="47">
        <f t="shared" si="499"/>
        <v>0</v>
      </c>
      <c r="HS165" s="47">
        <f t="shared" si="500"/>
        <v>0</v>
      </c>
      <c r="HT165" s="47">
        <f t="shared" si="501"/>
        <v>0</v>
      </c>
      <c r="HU165" s="47">
        <f t="shared" si="502"/>
        <v>0</v>
      </c>
      <c r="HV165" s="47">
        <f t="shared" si="503"/>
        <v>0</v>
      </c>
      <c r="HW165" s="47">
        <f t="shared" si="504"/>
        <v>0</v>
      </c>
      <c r="HX165" s="47">
        <f t="shared" si="505"/>
        <v>0</v>
      </c>
      <c r="HY165" s="47">
        <f t="shared" si="506"/>
        <v>0</v>
      </c>
      <c r="HZ165" s="47">
        <f t="shared" si="507"/>
        <v>0</v>
      </c>
      <c r="IA165" s="48">
        <f t="shared" si="508"/>
        <v>0</v>
      </c>
      <c r="IB165" s="47">
        <f t="shared" si="509"/>
        <v>0</v>
      </c>
      <c r="IC165" s="47">
        <f t="shared" si="510"/>
        <v>0</v>
      </c>
      <c r="ID165" s="46">
        <f t="shared" si="511"/>
        <v>0</v>
      </c>
      <c r="IE165" s="47">
        <f t="shared" si="512"/>
        <v>0</v>
      </c>
      <c r="IF165" s="47">
        <f t="shared" si="513"/>
        <v>0</v>
      </c>
      <c r="IG165" s="47">
        <f t="shared" si="514"/>
        <v>0</v>
      </c>
      <c r="IH165" s="47">
        <f t="shared" si="515"/>
        <v>0</v>
      </c>
      <c r="II165" s="47">
        <f t="shared" si="516"/>
        <v>0</v>
      </c>
      <c r="IJ165" s="47">
        <f t="shared" si="517"/>
        <v>0</v>
      </c>
      <c r="IK165" s="47">
        <f t="shared" si="518"/>
        <v>0</v>
      </c>
      <c r="IL165" s="47">
        <f t="shared" si="519"/>
        <v>0</v>
      </c>
      <c r="IM165" s="47">
        <f t="shared" si="520"/>
        <v>0</v>
      </c>
      <c r="IN165" s="47">
        <f t="shared" si="521"/>
        <v>0</v>
      </c>
      <c r="IO165" s="47">
        <f t="shared" si="522"/>
        <v>0</v>
      </c>
      <c r="IP165" s="47">
        <f t="shared" si="523"/>
        <v>0</v>
      </c>
      <c r="IQ165" s="47">
        <f t="shared" si="524"/>
        <v>0</v>
      </c>
      <c r="IR165" s="47">
        <f t="shared" si="525"/>
        <v>0</v>
      </c>
      <c r="IS165" s="47">
        <f t="shared" si="526"/>
        <v>0</v>
      </c>
      <c r="IT165" s="47">
        <f t="shared" si="527"/>
        <v>0</v>
      </c>
      <c r="IU165" s="47">
        <f t="shared" si="528"/>
        <v>0</v>
      </c>
      <c r="IV165" s="47">
        <f t="shared" si="529"/>
        <v>0</v>
      </c>
      <c r="IW165" s="48">
        <f t="shared" si="530"/>
        <v>0</v>
      </c>
      <c r="IX165" s="47">
        <f t="shared" si="531"/>
        <v>0</v>
      </c>
      <c r="IY165" s="47">
        <f t="shared" si="532"/>
        <v>0</v>
      </c>
      <c r="IZ165" s="46">
        <f t="shared" si="533"/>
        <v>0</v>
      </c>
      <c r="JA165" s="47">
        <f t="shared" si="534"/>
        <v>0</v>
      </c>
      <c r="JB165" s="47">
        <f t="shared" si="535"/>
        <v>0</v>
      </c>
      <c r="JC165" s="47">
        <f t="shared" si="536"/>
        <v>0</v>
      </c>
      <c r="JD165" s="47">
        <f t="shared" si="537"/>
        <v>0</v>
      </c>
      <c r="JE165" s="47">
        <f t="shared" si="538"/>
        <v>0</v>
      </c>
      <c r="JF165" s="47">
        <f t="shared" si="539"/>
        <v>0</v>
      </c>
      <c r="JG165" s="47">
        <f t="shared" si="540"/>
        <v>0</v>
      </c>
      <c r="JH165" s="47">
        <f t="shared" si="541"/>
        <v>0</v>
      </c>
      <c r="JI165" s="47">
        <f t="shared" si="542"/>
        <v>0</v>
      </c>
      <c r="JJ165" s="47">
        <f t="shared" si="543"/>
        <v>0</v>
      </c>
      <c r="JK165" s="47">
        <f t="shared" si="544"/>
        <v>0</v>
      </c>
      <c r="JL165" s="47">
        <f t="shared" si="545"/>
        <v>0</v>
      </c>
      <c r="JM165" s="47">
        <f t="shared" si="546"/>
        <v>0</v>
      </c>
      <c r="JN165" s="47">
        <f t="shared" si="547"/>
        <v>0</v>
      </c>
      <c r="JO165" s="47">
        <f t="shared" si="548"/>
        <v>0</v>
      </c>
      <c r="JP165" s="47">
        <f t="shared" si="549"/>
        <v>0</v>
      </c>
      <c r="JQ165" s="47">
        <f t="shared" si="550"/>
        <v>0</v>
      </c>
      <c r="JR165" s="47">
        <f t="shared" si="551"/>
        <v>0</v>
      </c>
      <c r="JS165" s="48">
        <f t="shared" si="552"/>
        <v>0</v>
      </c>
      <c r="JT165" s="46">
        <f t="shared" si="553"/>
        <v>0</v>
      </c>
      <c r="JU165" s="48">
        <f t="shared" si="554"/>
        <v>0</v>
      </c>
    </row>
    <row r="166" spans="1:281" x14ac:dyDescent="0.25">
      <c r="A166" s="152"/>
      <c r="B166" s="386"/>
      <c r="C166" s="377"/>
      <c r="D166" s="378"/>
      <c r="E166" s="378"/>
      <c r="F166" s="378"/>
      <c r="G166" s="379"/>
      <c r="H166" s="397"/>
      <c r="I166" s="397"/>
      <c r="J166" s="97"/>
      <c r="K166" s="122">
        <f t="shared" si="284"/>
        <v>0</v>
      </c>
      <c r="L166" s="313">
        <f t="shared" si="285"/>
        <v>0</v>
      </c>
      <c r="M166" s="46">
        <f t="shared" si="286"/>
        <v>0</v>
      </c>
      <c r="N166" s="90">
        <f t="shared" si="347"/>
        <v>0</v>
      </c>
      <c r="O166" s="90">
        <f t="shared" si="348"/>
        <v>0</v>
      </c>
      <c r="P166" s="90">
        <f t="shared" si="349"/>
        <v>0</v>
      </c>
      <c r="Q166" s="90">
        <f t="shared" si="350"/>
        <v>0</v>
      </c>
      <c r="R166" s="408">
        <f t="shared" si="287"/>
        <v>1</v>
      </c>
      <c r="S166" s="46">
        <f t="shared" si="288"/>
        <v>0</v>
      </c>
      <c r="T166" s="47">
        <f t="shared" si="289"/>
        <v>0</v>
      </c>
      <c r="U166" s="47">
        <f t="shared" si="290"/>
        <v>0</v>
      </c>
      <c r="V166" s="47">
        <f t="shared" si="291"/>
        <v>0</v>
      </c>
      <c r="W166" s="47">
        <f t="shared" si="292"/>
        <v>0</v>
      </c>
      <c r="X166" s="47">
        <f t="shared" si="293"/>
        <v>0</v>
      </c>
      <c r="Y166" s="47">
        <f t="shared" si="294"/>
        <v>0</v>
      </c>
      <c r="Z166" s="47">
        <f t="shared" si="295"/>
        <v>0</v>
      </c>
      <c r="AA166" s="47">
        <f t="shared" si="296"/>
        <v>0</v>
      </c>
      <c r="AB166" s="47">
        <f t="shared" si="297"/>
        <v>0</v>
      </c>
      <c r="AC166" s="47">
        <f t="shared" si="298"/>
        <v>0</v>
      </c>
      <c r="AD166" s="47">
        <f t="shared" si="299"/>
        <v>0</v>
      </c>
      <c r="AE166" s="47">
        <f t="shared" si="300"/>
        <v>0</v>
      </c>
      <c r="AF166" s="47">
        <f t="shared" si="301"/>
        <v>0</v>
      </c>
      <c r="AG166" s="47">
        <f t="shared" si="302"/>
        <v>0</v>
      </c>
      <c r="AH166" s="47">
        <f t="shared" si="303"/>
        <v>0</v>
      </c>
      <c r="AI166" s="47">
        <f t="shared" si="304"/>
        <v>0</v>
      </c>
      <c r="AJ166" s="47">
        <f t="shared" si="305"/>
        <v>0</v>
      </c>
      <c r="AK166" s="47">
        <f t="shared" si="306"/>
        <v>0</v>
      </c>
      <c r="AL166" s="48">
        <f t="shared" si="307"/>
        <v>0</v>
      </c>
      <c r="AM166" s="47">
        <f t="shared" si="351"/>
        <v>0</v>
      </c>
      <c r="AN166" s="47">
        <f t="shared" si="352"/>
        <v>0</v>
      </c>
      <c r="AO166" s="46">
        <f t="shared" si="308"/>
        <v>0</v>
      </c>
      <c r="AP166" s="47">
        <f t="shared" si="309"/>
        <v>0</v>
      </c>
      <c r="AQ166" s="47">
        <f t="shared" si="310"/>
        <v>0</v>
      </c>
      <c r="AR166" s="47">
        <f t="shared" si="311"/>
        <v>0</v>
      </c>
      <c r="AS166" s="47">
        <f t="shared" si="312"/>
        <v>0</v>
      </c>
      <c r="AT166" s="47">
        <f t="shared" si="313"/>
        <v>0</v>
      </c>
      <c r="AU166" s="47">
        <f t="shared" si="314"/>
        <v>0</v>
      </c>
      <c r="AV166" s="47">
        <f t="shared" si="315"/>
        <v>0</v>
      </c>
      <c r="AW166" s="47">
        <f t="shared" si="316"/>
        <v>0</v>
      </c>
      <c r="AX166" s="47">
        <f t="shared" si="317"/>
        <v>0</v>
      </c>
      <c r="AY166" s="47">
        <f t="shared" si="318"/>
        <v>0</v>
      </c>
      <c r="AZ166" s="47">
        <f t="shared" si="319"/>
        <v>0</v>
      </c>
      <c r="BA166" s="47">
        <f t="shared" si="320"/>
        <v>0</v>
      </c>
      <c r="BB166" s="47">
        <f t="shared" si="321"/>
        <v>0</v>
      </c>
      <c r="BC166" s="47">
        <f t="shared" si="322"/>
        <v>0</v>
      </c>
      <c r="BD166" s="47">
        <f t="shared" si="323"/>
        <v>0</v>
      </c>
      <c r="BE166" s="47">
        <f t="shared" si="324"/>
        <v>0</v>
      </c>
      <c r="BF166" s="47">
        <f t="shared" si="325"/>
        <v>0</v>
      </c>
      <c r="BG166" s="48">
        <f t="shared" si="326"/>
        <v>0</v>
      </c>
      <c r="BH166" s="47">
        <f t="shared" si="353"/>
        <v>0</v>
      </c>
      <c r="BI166" s="47">
        <f t="shared" si="354"/>
        <v>0</v>
      </c>
      <c r="BJ166" s="46">
        <f t="shared" si="327"/>
        <v>0</v>
      </c>
      <c r="BK166" s="47">
        <f t="shared" si="328"/>
        <v>0</v>
      </c>
      <c r="BL166" s="47">
        <f t="shared" si="329"/>
        <v>0</v>
      </c>
      <c r="BM166" s="47">
        <f t="shared" si="330"/>
        <v>0</v>
      </c>
      <c r="BN166" s="47">
        <f t="shared" si="331"/>
        <v>0</v>
      </c>
      <c r="BO166" s="47">
        <f t="shared" si="332"/>
        <v>0</v>
      </c>
      <c r="BP166" s="47">
        <f t="shared" si="333"/>
        <v>0</v>
      </c>
      <c r="BQ166" s="47">
        <f t="shared" si="334"/>
        <v>0</v>
      </c>
      <c r="BR166" s="47">
        <f t="shared" si="335"/>
        <v>0</v>
      </c>
      <c r="BS166" s="47">
        <f t="shared" si="336"/>
        <v>0</v>
      </c>
      <c r="BT166" s="47">
        <f t="shared" si="337"/>
        <v>0</v>
      </c>
      <c r="BU166" s="47">
        <f t="shared" si="338"/>
        <v>0</v>
      </c>
      <c r="BV166" s="47">
        <f t="shared" si="339"/>
        <v>0</v>
      </c>
      <c r="BW166" s="47">
        <f t="shared" si="340"/>
        <v>0</v>
      </c>
      <c r="BX166" s="47">
        <f t="shared" si="341"/>
        <v>0</v>
      </c>
      <c r="BY166" s="47">
        <f t="shared" si="342"/>
        <v>0</v>
      </c>
      <c r="BZ166" s="47">
        <f t="shared" si="343"/>
        <v>0</v>
      </c>
      <c r="CA166" s="47">
        <f t="shared" si="344"/>
        <v>0</v>
      </c>
      <c r="CB166" s="47">
        <f t="shared" si="345"/>
        <v>0</v>
      </c>
      <c r="CC166" s="48">
        <f t="shared" si="346"/>
        <v>0</v>
      </c>
      <c r="CD166" s="47">
        <f t="shared" si="355"/>
        <v>0</v>
      </c>
      <c r="CE166" s="47">
        <f t="shared" si="356"/>
        <v>0</v>
      </c>
      <c r="CF166" s="46">
        <f t="shared" si="357"/>
        <v>0</v>
      </c>
      <c r="CG166" s="47">
        <f t="shared" si="358"/>
        <v>0</v>
      </c>
      <c r="CH166" s="47">
        <f t="shared" si="359"/>
        <v>0</v>
      </c>
      <c r="CI166" s="47">
        <f t="shared" si="360"/>
        <v>0</v>
      </c>
      <c r="CJ166" s="47">
        <f t="shared" si="361"/>
        <v>0</v>
      </c>
      <c r="CK166" s="47">
        <f t="shared" si="362"/>
        <v>0</v>
      </c>
      <c r="CL166" s="47">
        <f t="shared" si="363"/>
        <v>0</v>
      </c>
      <c r="CM166" s="47">
        <f t="shared" si="364"/>
        <v>0</v>
      </c>
      <c r="CN166" s="47">
        <f t="shared" si="365"/>
        <v>0</v>
      </c>
      <c r="CO166" s="47">
        <f t="shared" si="366"/>
        <v>0</v>
      </c>
      <c r="CP166" s="47">
        <f t="shared" si="367"/>
        <v>0</v>
      </c>
      <c r="CQ166" s="47">
        <f t="shared" si="368"/>
        <v>0</v>
      </c>
      <c r="CR166" s="47">
        <f t="shared" si="369"/>
        <v>0</v>
      </c>
      <c r="CS166" s="47">
        <f t="shared" si="370"/>
        <v>0</v>
      </c>
      <c r="CT166" s="47">
        <f t="shared" si="371"/>
        <v>0</v>
      </c>
      <c r="CU166" s="47">
        <f t="shared" si="372"/>
        <v>0</v>
      </c>
      <c r="CV166" s="47">
        <f t="shared" si="373"/>
        <v>0</v>
      </c>
      <c r="CW166" s="47">
        <f t="shared" si="374"/>
        <v>0</v>
      </c>
      <c r="CX166" s="47">
        <f t="shared" si="375"/>
        <v>0</v>
      </c>
      <c r="CY166" s="48">
        <f t="shared" si="376"/>
        <v>0</v>
      </c>
      <c r="CZ166" s="47">
        <f t="shared" si="377"/>
        <v>0</v>
      </c>
      <c r="DA166" s="47">
        <f t="shared" si="378"/>
        <v>0</v>
      </c>
      <c r="DB166" s="46">
        <f t="shared" si="379"/>
        <v>0</v>
      </c>
      <c r="DC166" s="47">
        <f t="shared" si="380"/>
        <v>0</v>
      </c>
      <c r="DD166" s="47">
        <f t="shared" si="381"/>
        <v>0</v>
      </c>
      <c r="DE166" s="47">
        <f t="shared" si="382"/>
        <v>0</v>
      </c>
      <c r="DF166" s="47">
        <f t="shared" si="383"/>
        <v>0</v>
      </c>
      <c r="DG166" s="47">
        <f t="shared" si="384"/>
        <v>0</v>
      </c>
      <c r="DH166" s="47">
        <f t="shared" si="385"/>
        <v>0</v>
      </c>
      <c r="DI166" s="47">
        <f t="shared" si="386"/>
        <v>0</v>
      </c>
      <c r="DJ166" s="47">
        <f t="shared" si="387"/>
        <v>0</v>
      </c>
      <c r="DK166" s="47">
        <f t="shared" si="388"/>
        <v>0</v>
      </c>
      <c r="DL166" s="47">
        <f t="shared" si="389"/>
        <v>0</v>
      </c>
      <c r="DM166" s="47">
        <f t="shared" si="390"/>
        <v>0</v>
      </c>
      <c r="DN166" s="47">
        <f t="shared" si="391"/>
        <v>0</v>
      </c>
      <c r="DO166" s="47">
        <f t="shared" si="392"/>
        <v>0</v>
      </c>
      <c r="DP166" s="47">
        <f t="shared" si="393"/>
        <v>0</v>
      </c>
      <c r="DQ166" s="47">
        <f t="shared" si="394"/>
        <v>0</v>
      </c>
      <c r="DR166" s="47">
        <f t="shared" si="395"/>
        <v>0</v>
      </c>
      <c r="DS166" s="47">
        <f t="shared" si="396"/>
        <v>0</v>
      </c>
      <c r="DT166" s="47">
        <f t="shared" si="397"/>
        <v>0</v>
      </c>
      <c r="DU166" s="48">
        <f t="shared" si="398"/>
        <v>0</v>
      </c>
      <c r="DV166" s="47">
        <f t="shared" si="399"/>
        <v>0</v>
      </c>
      <c r="DW166" s="47">
        <f t="shared" si="400"/>
        <v>0</v>
      </c>
      <c r="DX166" s="46">
        <f t="shared" si="401"/>
        <v>0</v>
      </c>
      <c r="DY166" s="47">
        <f t="shared" si="402"/>
        <v>0</v>
      </c>
      <c r="DZ166" s="47">
        <f t="shared" si="403"/>
        <v>0</v>
      </c>
      <c r="EA166" s="47">
        <f t="shared" si="404"/>
        <v>0</v>
      </c>
      <c r="EB166" s="47">
        <f t="shared" si="405"/>
        <v>0</v>
      </c>
      <c r="EC166" s="47">
        <f t="shared" si="406"/>
        <v>0</v>
      </c>
      <c r="ED166" s="47">
        <f t="shared" si="407"/>
        <v>0</v>
      </c>
      <c r="EE166" s="47">
        <f t="shared" si="408"/>
        <v>0</v>
      </c>
      <c r="EF166" s="47">
        <f t="shared" si="409"/>
        <v>0</v>
      </c>
      <c r="EG166" s="47">
        <f t="shared" si="410"/>
        <v>0</v>
      </c>
      <c r="EH166" s="47">
        <f t="shared" si="411"/>
        <v>0</v>
      </c>
      <c r="EI166" s="47">
        <f t="shared" si="412"/>
        <v>0</v>
      </c>
      <c r="EJ166" s="47">
        <f t="shared" si="413"/>
        <v>0</v>
      </c>
      <c r="EK166" s="47">
        <f t="shared" si="414"/>
        <v>0</v>
      </c>
      <c r="EL166" s="47">
        <f t="shared" si="415"/>
        <v>0</v>
      </c>
      <c r="EM166" s="47">
        <f t="shared" si="416"/>
        <v>0</v>
      </c>
      <c r="EN166" s="47">
        <f t="shared" si="417"/>
        <v>0</v>
      </c>
      <c r="EO166" s="47">
        <f t="shared" si="418"/>
        <v>0</v>
      </c>
      <c r="EP166" s="47">
        <f t="shared" si="419"/>
        <v>0</v>
      </c>
      <c r="EQ166" s="48">
        <f t="shared" si="420"/>
        <v>0</v>
      </c>
      <c r="ER166" s="47">
        <f t="shared" si="421"/>
        <v>0</v>
      </c>
      <c r="ES166" s="47">
        <f t="shared" si="422"/>
        <v>0</v>
      </c>
      <c r="ET166" s="46">
        <f t="shared" si="423"/>
        <v>0</v>
      </c>
      <c r="EU166" s="47">
        <f t="shared" si="424"/>
        <v>0</v>
      </c>
      <c r="EV166" s="47">
        <f t="shared" si="425"/>
        <v>0</v>
      </c>
      <c r="EW166" s="47">
        <f t="shared" si="426"/>
        <v>0</v>
      </c>
      <c r="EX166" s="47">
        <f t="shared" si="427"/>
        <v>0</v>
      </c>
      <c r="EY166" s="47">
        <f t="shared" si="428"/>
        <v>0</v>
      </c>
      <c r="EZ166" s="47">
        <f t="shared" si="429"/>
        <v>0</v>
      </c>
      <c r="FA166" s="47">
        <f t="shared" si="430"/>
        <v>0</v>
      </c>
      <c r="FB166" s="47">
        <f t="shared" si="431"/>
        <v>0</v>
      </c>
      <c r="FC166" s="47">
        <f t="shared" si="432"/>
        <v>0</v>
      </c>
      <c r="FD166" s="47">
        <f t="shared" si="433"/>
        <v>0</v>
      </c>
      <c r="FE166" s="47">
        <f t="shared" si="434"/>
        <v>0</v>
      </c>
      <c r="FF166" s="47">
        <f t="shared" si="435"/>
        <v>0</v>
      </c>
      <c r="FG166" s="47">
        <f t="shared" si="436"/>
        <v>0</v>
      </c>
      <c r="FH166" s="47">
        <f t="shared" si="437"/>
        <v>0</v>
      </c>
      <c r="FI166" s="47">
        <f t="shared" si="438"/>
        <v>0</v>
      </c>
      <c r="FJ166" s="47">
        <f t="shared" si="439"/>
        <v>0</v>
      </c>
      <c r="FK166" s="47">
        <f t="shared" si="440"/>
        <v>0</v>
      </c>
      <c r="FL166" s="47">
        <f t="shared" si="441"/>
        <v>0</v>
      </c>
      <c r="FM166" s="48">
        <f t="shared" si="442"/>
        <v>0</v>
      </c>
      <c r="FN166" s="47">
        <f t="shared" si="443"/>
        <v>0</v>
      </c>
      <c r="FO166" s="47">
        <f t="shared" si="444"/>
        <v>0</v>
      </c>
      <c r="FP166" s="46">
        <f t="shared" si="445"/>
        <v>0</v>
      </c>
      <c r="FQ166" s="47">
        <f t="shared" si="446"/>
        <v>0</v>
      </c>
      <c r="FR166" s="47">
        <f t="shared" si="447"/>
        <v>0</v>
      </c>
      <c r="FS166" s="47">
        <f t="shared" si="448"/>
        <v>0</v>
      </c>
      <c r="FT166" s="47">
        <f t="shared" si="449"/>
        <v>0</v>
      </c>
      <c r="FU166" s="47">
        <f t="shared" si="450"/>
        <v>0</v>
      </c>
      <c r="FV166" s="47">
        <f t="shared" si="451"/>
        <v>0</v>
      </c>
      <c r="FW166" s="47">
        <f t="shared" si="452"/>
        <v>0</v>
      </c>
      <c r="FX166" s="47">
        <f t="shared" si="453"/>
        <v>0</v>
      </c>
      <c r="FY166" s="47">
        <f t="shared" si="454"/>
        <v>0</v>
      </c>
      <c r="FZ166" s="47">
        <f t="shared" si="455"/>
        <v>0</v>
      </c>
      <c r="GA166" s="47">
        <f t="shared" si="456"/>
        <v>0</v>
      </c>
      <c r="GB166" s="47">
        <f t="shared" si="457"/>
        <v>0</v>
      </c>
      <c r="GC166" s="47">
        <f t="shared" si="458"/>
        <v>0</v>
      </c>
      <c r="GD166" s="47">
        <f t="shared" si="459"/>
        <v>0</v>
      </c>
      <c r="GE166" s="47">
        <f t="shared" si="460"/>
        <v>0</v>
      </c>
      <c r="GF166" s="47">
        <f t="shared" si="461"/>
        <v>0</v>
      </c>
      <c r="GG166" s="47">
        <f t="shared" si="462"/>
        <v>0</v>
      </c>
      <c r="GH166" s="47">
        <f t="shared" si="463"/>
        <v>0</v>
      </c>
      <c r="GI166" s="48">
        <f t="shared" si="464"/>
        <v>0</v>
      </c>
      <c r="GJ166" s="47">
        <f t="shared" si="465"/>
        <v>0</v>
      </c>
      <c r="GK166" s="47">
        <f t="shared" si="466"/>
        <v>0</v>
      </c>
      <c r="GL166" s="46">
        <f t="shared" si="467"/>
        <v>0</v>
      </c>
      <c r="GM166" s="47">
        <f t="shared" si="468"/>
        <v>0</v>
      </c>
      <c r="GN166" s="47">
        <f t="shared" si="469"/>
        <v>0</v>
      </c>
      <c r="GO166" s="47">
        <f t="shared" si="470"/>
        <v>0</v>
      </c>
      <c r="GP166" s="47">
        <f t="shared" si="471"/>
        <v>0</v>
      </c>
      <c r="GQ166" s="47">
        <f t="shared" si="472"/>
        <v>0</v>
      </c>
      <c r="GR166" s="47">
        <f t="shared" si="473"/>
        <v>0</v>
      </c>
      <c r="GS166" s="47">
        <f t="shared" si="474"/>
        <v>0</v>
      </c>
      <c r="GT166" s="47">
        <f t="shared" si="475"/>
        <v>0</v>
      </c>
      <c r="GU166" s="47">
        <f t="shared" si="476"/>
        <v>0</v>
      </c>
      <c r="GV166" s="47">
        <f t="shared" si="477"/>
        <v>0</v>
      </c>
      <c r="GW166" s="47">
        <f t="shared" si="478"/>
        <v>0</v>
      </c>
      <c r="GX166" s="47">
        <f t="shared" si="479"/>
        <v>0</v>
      </c>
      <c r="GY166" s="47">
        <f t="shared" si="480"/>
        <v>0</v>
      </c>
      <c r="GZ166" s="47">
        <f t="shared" si="481"/>
        <v>0</v>
      </c>
      <c r="HA166" s="47">
        <f t="shared" si="482"/>
        <v>0</v>
      </c>
      <c r="HB166" s="47">
        <f t="shared" si="483"/>
        <v>0</v>
      </c>
      <c r="HC166" s="47">
        <f t="shared" si="484"/>
        <v>0</v>
      </c>
      <c r="HD166" s="47">
        <f t="shared" si="485"/>
        <v>0</v>
      </c>
      <c r="HE166" s="48">
        <f t="shared" si="486"/>
        <v>0</v>
      </c>
      <c r="HF166" s="47">
        <f t="shared" si="487"/>
        <v>0</v>
      </c>
      <c r="HG166" s="47">
        <f t="shared" si="488"/>
        <v>0</v>
      </c>
      <c r="HH166" s="46">
        <f t="shared" si="489"/>
        <v>0</v>
      </c>
      <c r="HI166" s="47">
        <f t="shared" si="490"/>
        <v>0</v>
      </c>
      <c r="HJ166" s="47">
        <f t="shared" si="491"/>
        <v>0</v>
      </c>
      <c r="HK166" s="47">
        <f t="shared" si="492"/>
        <v>0</v>
      </c>
      <c r="HL166" s="47">
        <f t="shared" si="493"/>
        <v>0</v>
      </c>
      <c r="HM166" s="47">
        <f t="shared" si="494"/>
        <v>0</v>
      </c>
      <c r="HN166" s="47">
        <f t="shared" si="495"/>
        <v>0</v>
      </c>
      <c r="HO166" s="47">
        <f t="shared" si="496"/>
        <v>0</v>
      </c>
      <c r="HP166" s="47">
        <f t="shared" si="497"/>
        <v>0</v>
      </c>
      <c r="HQ166" s="47">
        <f t="shared" si="498"/>
        <v>0</v>
      </c>
      <c r="HR166" s="47">
        <f t="shared" si="499"/>
        <v>0</v>
      </c>
      <c r="HS166" s="47">
        <f t="shared" si="500"/>
        <v>0</v>
      </c>
      <c r="HT166" s="47">
        <f t="shared" si="501"/>
        <v>0</v>
      </c>
      <c r="HU166" s="47">
        <f t="shared" si="502"/>
        <v>0</v>
      </c>
      <c r="HV166" s="47">
        <f t="shared" si="503"/>
        <v>0</v>
      </c>
      <c r="HW166" s="47">
        <f t="shared" si="504"/>
        <v>0</v>
      </c>
      <c r="HX166" s="47">
        <f t="shared" si="505"/>
        <v>0</v>
      </c>
      <c r="HY166" s="47">
        <f t="shared" si="506"/>
        <v>0</v>
      </c>
      <c r="HZ166" s="47">
        <f t="shared" si="507"/>
        <v>0</v>
      </c>
      <c r="IA166" s="48">
        <f t="shared" si="508"/>
        <v>0</v>
      </c>
      <c r="IB166" s="47">
        <f t="shared" si="509"/>
        <v>0</v>
      </c>
      <c r="IC166" s="47">
        <f t="shared" si="510"/>
        <v>0</v>
      </c>
      <c r="ID166" s="46">
        <f t="shared" si="511"/>
        <v>0</v>
      </c>
      <c r="IE166" s="47">
        <f t="shared" si="512"/>
        <v>0</v>
      </c>
      <c r="IF166" s="47">
        <f t="shared" si="513"/>
        <v>0</v>
      </c>
      <c r="IG166" s="47">
        <f t="shared" si="514"/>
        <v>0</v>
      </c>
      <c r="IH166" s="47">
        <f t="shared" si="515"/>
        <v>0</v>
      </c>
      <c r="II166" s="47">
        <f t="shared" si="516"/>
        <v>0</v>
      </c>
      <c r="IJ166" s="47">
        <f t="shared" si="517"/>
        <v>0</v>
      </c>
      <c r="IK166" s="47">
        <f t="shared" si="518"/>
        <v>0</v>
      </c>
      <c r="IL166" s="47">
        <f t="shared" si="519"/>
        <v>0</v>
      </c>
      <c r="IM166" s="47">
        <f t="shared" si="520"/>
        <v>0</v>
      </c>
      <c r="IN166" s="47">
        <f t="shared" si="521"/>
        <v>0</v>
      </c>
      <c r="IO166" s="47">
        <f t="shared" si="522"/>
        <v>0</v>
      </c>
      <c r="IP166" s="47">
        <f t="shared" si="523"/>
        <v>0</v>
      </c>
      <c r="IQ166" s="47">
        <f t="shared" si="524"/>
        <v>0</v>
      </c>
      <c r="IR166" s="47">
        <f t="shared" si="525"/>
        <v>0</v>
      </c>
      <c r="IS166" s="47">
        <f t="shared" si="526"/>
        <v>0</v>
      </c>
      <c r="IT166" s="47">
        <f t="shared" si="527"/>
        <v>0</v>
      </c>
      <c r="IU166" s="47">
        <f t="shared" si="528"/>
        <v>0</v>
      </c>
      <c r="IV166" s="47">
        <f t="shared" si="529"/>
        <v>0</v>
      </c>
      <c r="IW166" s="48">
        <f t="shared" si="530"/>
        <v>0</v>
      </c>
      <c r="IX166" s="47">
        <f t="shared" si="531"/>
        <v>0</v>
      </c>
      <c r="IY166" s="47">
        <f t="shared" si="532"/>
        <v>0</v>
      </c>
      <c r="IZ166" s="46">
        <f t="shared" si="533"/>
        <v>0</v>
      </c>
      <c r="JA166" s="47">
        <f t="shared" si="534"/>
        <v>0</v>
      </c>
      <c r="JB166" s="47">
        <f t="shared" si="535"/>
        <v>0</v>
      </c>
      <c r="JC166" s="47">
        <f t="shared" si="536"/>
        <v>0</v>
      </c>
      <c r="JD166" s="47">
        <f t="shared" si="537"/>
        <v>0</v>
      </c>
      <c r="JE166" s="47">
        <f t="shared" si="538"/>
        <v>0</v>
      </c>
      <c r="JF166" s="47">
        <f t="shared" si="539"/>
        <v>0</v>
      </c>
      <c r="JG166" s="47">
        <f t="shared" si="540"/>
        <v>0</v>
      </c>
      <c r="JH166" s="47">
        <f t="shared" si="541"/>
        <v>0</v>
      </c>
      <c r="JI166" s="47">
        <f t="shared" si="542"/>
        <v>0</v>
      </c>
      <c r="JJ166" s="47">
        <f t="shared" si="543"/>
        <v>0</v>
      </c>
      <c r="JK166" s="47">
        <f t="shared" si="544"/>
        <v>0</v>
      </c>
      <c r="JL166" s="47">
        <f t="shared" si="545"/>
        <v>0</v>
      </c>
      <c r="JM166" s="47">
        <f t="shared" si="546"/>
        <v>0</v>
      </c>
      <c r="JN166" s="47">
        <f t="shared" si="547"/>
        <v>0</v>
      </c>
      <c r="JO166" s="47">
        <f t="shared" si="548"/>
        <v>0</v>
      </c>
      <c r="JP166" s="47">
        <f t="shared" si="549"/>
        <v>0</v>
      </c>
      <c r="JQ166" s="47">
        <f t="shared" si="550"/>
        <v>0</v>
      </c>
      <c r="JR166" s="47">
        <f t="shared" si="551"/>
        <v>0</v>
      </c>
      <c r="JS166" s="48">
        <f t="shared" si="552"/>
        <v>0</v>
      </c>
      <c r="JT166" s="46">
        <f t="shared" si="553"/>
        <v>0</v>
      </c>
      <c r="JU166" s="48">
        <f t="shared" si="554"/>
        <v>0</v>
      </c>
    </row>
    <row r="167" spans="1:281" x14ac:dyDescent="0.25">
      <c r="A167" s="152"/>
      <c r="B167" s="386"/>
      <c r="C167" s="377"/>
      <c r="D167" s="378"/>
      <c r="E167" s="378"/>
      <c r="F167" s="378"/>
      <c r="G167" s="379"/>
      <c r="H167" s="397"/>
      <c r="I167" s="397"/>
      <c r="J167" s="97"/>
      <c r="K167" s="122">
        <f t="shared" si="284"/>
        <v>0</v>
      </c>
      <c r="L167" s="313">
        <f t="shared" si="285"/>
        <v>0</v>
      </c>
      <c r="M167" s="46">
        <f t="shared" si="286"/>
        <v>0</v>
      </c>
      <c r="N167" s="90">
        <f t="shared" si="347"/>
        <v>0</v>
      </c>
      <c r="O167" s="90">
        <f t="shared" si="348"/>
        <v>0</v>
      </c>
      <c r="P167" s="90">
        <f t="shared" si="349"/>
        <v>0</v>
      </c>
      <c r="Q167" s="90">
        <f t="shared" si="350"/>
        <v>0</v>
      </c>
      <c r="R167" s="408">
        <f t="shared" si="287"/>
        <v>1</v>
      </c>
      <c r="S167" s="46">
        <f t="shared" si="288"/>
        <v>0</v>
      </c>
      <c r="T167" s="47">
        <f t="shared" si="289"/>
        <v>0</v>
      </c>
      <c r="U167" s="47">
        <f t="shared" si="290"/>
        <v>0</v>
      </c>
      <c r="V167" s="47">
        <f t="shared" si="291"/>
        <v>0</v>
      </c>
      <c r="W167" s="47">
        <f t="shared" si="292"/>
        <v>0</v>
      </c>
      <c r="X167" s="47">
        <f t="shared" si="293"/>
        <v>0</v>
      </c>
      <c r="Y167" s="47">
        <f t="shared" si="294"/>
        <v>0</v>
      </c>
      <c r="Z167" s="47">
        <f t="shared" si="295"/>
        <v>0</v>
      </c>
      <c r="AA167" s="47">
        <f t="shared" si="296"/>
        <v>0</v>
      </c>
      <c r="AB167" s="47">
        <f t="shared" si="297"/>
        <v>0</v>
      </c>
      <c r="AC167" s="47">
        <f t="shared" si="298"/>
        <v>0</v>
      </c>
      <c r="AD167" s="47">
        <f t="shared" si="299"/>
        <v>0</v>
      </c>
      <c r="AE167" s="47">
        <f t="shared" si="300"/>
        <v>0</v>
      </c>
      <c r="AF167" s="47">
        <f t="shared" si="301"/>
        <v>0</v>
      </c>
      <c r="AG167" s="47">
        <f t="shared" si="302"/>
        <v>0</v>
      </c>
      <c r="AH167" s="47">
        <f t="shared" si="303"/>
        <v>0</v>
      </c>
      <c r="AI167" s="47">
        <f t="shared" si="304"/>
        <v>0</v>
      </c>
      <c r="AJ167" s="47">
        <f t="shared" si="305"/>
        <v>0</v>
      </c>
      <c r="AK167" s="47">
        <f t="shared" si="306"/>
        <v>0</v>
      </c>
      <c r="AL167" s="48">
        <f t="shared" si="307"/>
        <v>0</v>
      </c>
      <c r="AM167" s="47">
        <f t="shared" si="351"/>
        <v>0</v>
      </c>
      <c r="AN167" s="47">
        <f t="shared" si="352"/>
        <v>0</v>
      </c>
      <c r="AO167" s="46">
        <f t="shared" si="308"/>
        <v>0</v>
      </c>
      <c r="AP167" s="47">
        <f t="shared" si="309"/>
        <v>0</v>
      </c>
      <c r="AQ167" s="47">
        <f t="shared" si="310"/>
        <v>0</v>
      </c>
      <c r="AR167" s="47">
        <f t="shared" si="311"/>
        <v>0</v>
      </c>
      <c r="AS167" s="47">
        <f t="shared" si="312"/>
        <v>0</v>
      </c>
      <c r="AT167" s="47">
        <f t="shared" si="313"/>
        <v>0</v>
      </c>
      <c r="AU167" s="47">
        <f t="shared" si="314"/>
        <v>0</v>
      </c>
      <c r="AV167" s="47">
        <f t="shared" si="315"/>
        <v>0</v>
      </c>
      <c r="AW167" s="47">
        <f t="shared" si="316"/>
        <v>0</v>
      </c>
      <c r="AX167" s="47">
        <f t="shared" si="317"/>
        <v>0</v>
      </c>
      <c r="AY167" s="47">
        <f t="shared" si="318"/>
        <v>0</v>
      </c>
      <c r="AZ167" s="47">
        <f t="shared" si="319"/>
        <v>0</v>
      </c>
      <c r="BA167" s="47">
        <f t="shared" si="320"/>
        <v>0</v>
      </c>
      <c r="BB167" s="47">
        <f t="shared" si="321"/>
        <v>0</v>
      </c>
      <c r="BC167" s="47">
        <f t="shared" si="322"/>
        <v>0</v>
      </c>
      <c r="BD167" s="47">
        <f t="shared" si="323"/>
        <v>0</v>
      </c>
      <c r="BE167" s="47">
        <f t="shared" si="324"/>
        <v>0</v>
      </c>
      <c r="BF167" s="47">
        <f t="shared" si="325"/>
        <v>0</v>
      </c>
      <c r="BG167" s="48">
        <f t="shared" si="326"/>
        <v>0</v>
      </c>
      <c r="BH167" s="47">
        <f t="shared" si="353"/>
        <v>0</v>
      </c>
      <c r="BI167" s="47">
        <f t="shared" si="354"/>
        <v>0</v>
      </c>
      <c r="BJ167" s="46">
        <f t="shared" si="327"/>
        <v>0</v>
      </c>
      <c r="BK167" s="47">
        <f t="shared" si="328"/>
        <v>0</v>
      </c>
      <c r="BL167" s="47">
        <f t="shared" si="329"/>
        <v>0</v>
      </c>
      <c r="BM167" s="47">
        <f t="shared" si="330"/>
        <v>0</v>
      </c>
      <c r="BN167" s="47">
        <f t="shared" si="331"/>
        <v>0</v>
      </c>
      <c r="BO167" s="47">
        <f t="shared" si="332"/>
        <v>0</v>
      </c>
      <c r="BP167" s="47">
        <f t="shared" si="333"/>
        <v>0</v>
      </c>
      <c r="BQ167" s="47">
        <f t="shared" si="334"/>
        <v>0</v>
      </c>
      <c r="BR167" s="47">
        <f t="shared" si="335"/>
        <v>0</v>
      </c>
      <c r="BS167" s="47">
        <f t="shared" si="336"/>
        <v>0</v>
      </c>
      <c r="BT167" s="47">
        <f t="shared" si="337"/>
        <v>0</v>
      </c>
      <c r="BU167" s="47">
        <f t="shared" si="338"/>
        <v>0</v>
      </c>
      <c r="BV167" s="47">
        <f t="shared" si="339"/>
        <v>0</v>
      </c>
      <c r="BW167" s="47">
        <f t="shared" si="340"/>
        <v>0</v>
      </c>
      <c r="BX167" s="47">
        <f t="shared" si="341"/>
        <v>0</v>
      </c>
      <c r="BY167" s="47">
        <f t="shared" si="342"/>
        <v>0</v>
      </c>
      <c r="BZ167" s="47">
        <f t="shared" si="343"/>
        <v>0</v>
      </c>
      <c r="CA167" s="47">
        <f t="shared" si="344"/>
        <v>0</v>
      </c>
      <c r="CB167" s="47">
        <f t="shared" si="345"/>
        <v>0</v>
      </c>
      <c r="CC167" s="48">
        <f t="shared" si="346"/>
        <v>0</v>
      </c>
      <c r="CD167" s="47">
        <f t="shared" si="355"/>
        <v>0</v>
      </c>
      <c r="CE167" s="47">
        <f t="shared" si="356"/>
        <v>0</v>
      </c>
      <c r="CF167" s="46">
        <f t="shared" si="357"/>
        <v>0</v>
      </c>
      <c r="CG167" s="47">
        <f t="shared" si="358"/>
        <v>0</v>
      </c>
      <c r="CH167" s="47">
        <f t="shared" si="359"/>
        <v>0</v>
      </c>
      <c r="CI167" s="47">
        <f t="shared" si="360"/>
        <v>0</v>
      </c>
      <c r="CJ167" s="47">
        <f t="shared" si="361"/>
        <v>0</v>
      </c>
      <c r="CK167" s="47">
        <f t="shared" si="362"/>
        <v>0</v>
      </c>
      <c r="CL167" s="47">
        <f t="shared" si="363"/>
        <v>0</v>
      </c>
      <c r="CM167" s="47">
        <f t="shared" si="364"/>
        <v>0</v>
      </c>
      <c r="CN167" s="47">
        <f t="shared" si="365"/>
        <v>0</v>
      </c>
      <c r="CO167" s="47">
        <f t="shared" si="366"/>
        <v>0</v>
      </c>
      <c r="CP167" s="47">
        <f t="shared" si="367"/>
        <v>0</v>
      </c>
      <c r="CQ167" s="47">
        <f t="shared" si="368"/>
        <v>0</v>
      </c>
      <c r="CR167" s="47">
        <f t="shared" si="369"/>
        <v>0</v>
      </c>
      <c r="CS167" s="47">
        <f t="shared" si="370"/>
        <v>0</v>
      </c>
      <c r="CT167" s="47">
        <f t="shared" si="371"/>
        <v>0</v>
      </c>
      <c r="CU167" s="47">
        <f t="shared" si="372"/>
        <v>0</v>
      </c>
      <c r="CV167" s="47">
        <f t="shared" si="373"/>
        <v>0</v>
      </c>
      <c r="CW167" s="47">
        <f t="shared" si="374"/>
        <v>0</v>
      </c>
      <c r="CX167" s="47">
        <f t="shared" si="375"/>
        <v>0</v>
      </c>
      <c r="CY167" s="48">
        <f t="shared" si="376"/>
        <v>0</v>
      </c>
      <c r="CZ167" s="47">
        <f t="shared" si="377"/>
        <v>0</v>
      </c>
      <c r="DA167" s="47">
        <f t="shared" si="378"/>
        <v>0</v>
      </c>
      <c r="DB167" s="46">
        <f t="shared" si="379"/>
        <v>0</v>
      </c>
      <c r="DC167" s="47">
        <f t="shared" si="380"/>
        <v>0</v>
      </c>
      <c r="DD167" s="47">
        <f t="shared" si="381"/>
        <v>0</v>
      </c>
      <c r="DE167" s="47">
        <f t="shared" si="382"/>
        <v>0</v>
      </c>
      <c r="DF167" s="47">
        <f t="shared" si="383"/>
        <v>0</v>
      </c>
      <c r="DG167" s="47">
        <f t="shared" si="384"/>
        <v>0</v>
      </c>
      <c r="DH167" s="47">
        <f t="shared" si="385"/>
        <v>0</v>
      </c>
      <c r="DI167" s="47">
        <f t="shared" si="386"/>
        <v>0</v>
      </c>
      <c r="DJ167" s="47">
        <f t="shared" si="387"/>
        <v>0</v>
      </c>
      <c r="DK167" s="47">
        <f t="shared" si="388"/>
        <v>0</v>
      </c>
      <c r="DL167" s="47">
        <f t="shared" si="389"/>
        <v>0</v>
      </c>
      <c r="DM167" s="47">
        <f t="shared" si="390"/>
        <v>0</v>
      </c>
      <c r="DN167" s="47">
        <f t="shared" si="391"/>
        <v>0</v>
      </c>
      <c r="DO167" s="47">
        <f t="shared" si="392"/>
        <v>0</v>
      </c>
      <c r="DP167" s="47">
        <f t="shared" si="393"/>
        <v>0</v>
      </c>
      <c r="DQ167" s="47">
        <f t="shared" si="394"/>
        <v>0</v>
      </c>
      <c r="DR167" s="47">
        <f t="shared" si="395"/>
        <v>0</v>
      </c>
      <c r="DS167" s="47">
        <f t="shared" si="396"/>
        <v>0</v>
      </c>
      <c r="DT167" s="47">
        <f t="shared" si="397"/>
        <v>0</v>
      </c>
      <c r="DU167" s="48">
        <f t="shared" si="398"/>
        <v>0</v>
      </c>
      <c r="DV167" s="47">
        <f t="shared" si="399"/>
        <v>0</v>
      </c>
      <c r="DW167" s="47">
        <f t="shared" si="400"/>
        <v>0</v>
      </c>
      <c r="DX167" s="46">
        <f t="shared" si="401"/>
        <v>0</v>
      </c>
      <c r="DY167" s="47">
        <f t="shared" si="402"/>
        <v>0</v>
      </c>
      <c r="DZ167" s="47">
        <f t="shared" si="403"/>
        <v>0</v>
      </c>
      <c r="EA167" s="47">
        <f t="shared" si="404"/>
        <v>0</v>
      </c>
      <c r="EB167" s="47">
        <f t="shared" si="405"/>
        <v>0</v>
      </c>
      <c r="EC167" s="47">
        <f t="shared" si="406"/>
        <v>0</v>
      </c>
      <c r="ED167" s="47">
        <f t="shared" si="407"/>
        <v>0</v>
      </c>
      <c r="EE167" s="47">
        <f t="shared" si="408"/>
        <v>0</v>
      </c>
      <c r="EF167" s="47">
        <f t="shared" si="409"/>
        <v>0</v>
      </c>
      <c r="EG167" s="47">
        <f t="shared" si="410"/>
        <v>0</v>
      </c>
      <c r="EH167" s="47">
        <f t="shared" si="411"/>
        <v>0</v>
      </c>
      <c r="EI167" s="47">
        <f t="shared" si="412"/>
        <v>0</v>
      </c>
      <c r="EJ167" s="47">
        <f t="shared" si="413"/>
        <v>0</v>
      </c>
      <c r="EK167" s="47">
        <f t="shared" si="414"/>
        <v>0</v>
      </c>
      <c r="EL167" s="47">
        <f t="shared" si="415"/>
        <v>0</v>
      </c>
      <c r="EM167" s="47">
        <f t="shared" si="416"/>
        <v>0</v>
      </c>
      <c r="EN167" s="47">
        <f t="shared" si="417"/>
        <v>0</v>
      </c>
      <c r="EO167" s="47">
        <f t="shared" si="418"/>
        <v>0</v>
      </c>
      <c r="EP167" s="47">
        <f t="shared" si="419"/>
        <v>0</v>
      </c>
      <c r="EQ167" s="48">
        <f t="shared" si="420"/>
        <v>0</v>
      </c>
      <c r="ER167" s="47">
        <f t="shared" si="421"/>
        <v>0</v>
      </c>
      <c r="ES167" s="47">
        <f t="shared" si="422"/>
        <v>0</v>
      </c>
      <c r="ET167" s="46">
        <f t="shared" si="423"/>
        <v>0</v>
      </c>
      <c r="EU167" s="47">
        <f t="shared" si="424"/>
        <v>0</v>
      </c>
      <c r="EV167" s="47">
        <f t="shared" si="425"/>
        <v>0</v>
      </c>
      <c r="EW167" s="47">
        <f t="shared" si="426"/>
        <v>0</v>
      </c>
      <c r="EX167" s="47">
        <f t="shared" si="427"/>
        <v>0</v>
      </c>
      <c r="EY167" s="47">
        <f t="shared" si="428"/>
        <v>0</v>
      </c>
      <c r="EZ167" s="47">
        <f t="shared" si="429"/>
        <v>0</v>
      </c>
      <c r="FA167" s="47">
        <f t="shared" si="430"/>
        <v>0</v>
      </c>
      <c r="FB167" s="47">
        <f t="shared" si="431"/>
        <v>0</v>
      </c>
      <c r="FC167" s="47">
        <f t="shared" si="432"/>
        <v>0</v>
      </c>
      <c r="FD167" s="47">
        <f t="shared" si="433"/>
        <v>0</v>
      </c>
      <c r="FE167" s="47">
        <f t="shared" si="434"/>
        <v>0</v>
      </c>
      <c r="FF167" s="47">
        <f t="shared" si="435"/>
        <v>0</v>
      </c>
      <c r="FG167" s="47">
        <f t="shared" si="436"/>
        <v>0</v>
      </c>
      <c r="FH167" s="47">
        <f t="shared" si="437"/>
        <v>0</v>
      </c>
      <c r="FI167" s="47">
        <f t="shared" si="438"/>
        <v>0</v>
      </c>
      <c r="FJ167" s="47">
        <f t="shared" si="439"/>
        <v>0</v>
      </c>
      <c r="FK167" s="47">
        <f t="shared" si="440"/>
        <v>0</v>
      </c>
      <c r="FL167" s="47">
        <f t="shared" si="441"/>
        <v>0</v>
      </c>
      <c r="FM167" s="48">
        <f t="shared" si="442"/>
        <v>0</v>
      </c>
      <c r="FN167" s="47">
        <f t="shared" si="443"/>
        <v>0</v>
      </c>
      <c r="FO167" s="47">
        <f t="shared" si="444"/>
        <v>0</v>
      </c>
      <c r="FP167" s="46">
        <f t="shared" si="445"/>
        <v>0</v>
      </c>
      <c r="FQ167" s="47">
        <f t="shared" si="446"/>
        <v>0</v>
      </c>
      <c r="FR167" s="47">
        <f t="shared" si="447"/>
        <v>0</v>
      </c>
      <c r="FS167" s="47">
        <f t="shared" si="448"/>
        <v>0</v>
      </c>
      <c r="FT167" s="47">
        <f t="shared" si="449"/>
        <v>0</v>
      </c>
      <c r="FU167" s="47">
        <f t="shared" si="450"/>
        <v>0</v>
      </c>
      <c r="FV167" s="47">
        <f t="shared" si="451"/>
        <v>0</v>
      </c>
      <c r="FW167" s="47">
        <f t="shared" si="452"/>
        <v>0</v>
      </c>
      <c r="FX167" s="47">
        <f t="shared" si="453"/>
        <v>0</v>
      </c>
      <c r="FY167" s="47">
        <f t="shared" si="454"/>
        <v>0</v>
      </c>
      <c r="FZ167" s="47">
        <f t="shared" si="455"/>
        <v>0</v>
      </c>
      <c r="GA167" s="47">
        <f t="shared" si="456"/>
        <v>0</v>
      </c>
      <c r="GB167" s="47">
        <f t="shared" si="457"/>
        <v>0</v>
      </c>
      <c r="GC167" s="47">
        <f t="shared" si="458"/>
        <v>0</v>
      </c>
      <c r="GD167" s="47">
        <f t="shared" si="459"/>
        <v>0</v>
      </c>
      <c r="GE167" s="47">
        <f t="shared" si="460"/>
        <v>0</v>
      </c>
      <c r="GF167" s="47">
        <f t="shared" si="461"/>
        <v>0</v>
      </c>
      <c r="GG167" s="47">
        <f t="shared" si="462"/>
        <v>0</v>
      </c>
      <c r="GH167" s="47">
        <f t="shared" si="463"/>
        <v>0</v>
      </c>
      <c r="GI167" s="48">
        <f t="shared" si="464"/>
        <v>0</v>
      </c>
      <c r="GJ167" s="47">
        <f t="shared" si="465"/>
        <v>0</v>
      </c>
      <c r="GK167" s="47">
        <f t="shared" si="466"/>
        <v>0</v>
      </c>
      <c r="GL167" s="46">
        <f t="shared" si="467"/>
        <v>0</v>
      </c>
      <c r="GM167" s="47">
        <f t="shared" si="468"/>
        <v>0</v>
      </c>
      <c r="GN167" s="47">
        <f t="shared" si="469"/>
        <v>0</v>
      </c>
      <c r="GO167" s="47">
        <f t="shared" si="470"/>
        <v>0</v>
      </c>
      <c r="GP167" s="47">
        <f t="shared" si="471"/>
        <v>0</v>
      </c>
      <c r="GQ167" s="47">
        <f t="shared" si="472"/>
        <v>0</v>
      </c>
      <c r="GR167" s="47">
        <f t="shared" si="473"/>
        <v>0</v>
      </c>
      <c r="GS167" s="47">
        <f t="shared" si="474"/>
        <v>0</v>
      </c>
      <c r="GT167" s="47">
        <f t="shared" si="475"/>
        <v>0</v>
      </c>
      <c r="GU167" s="47">
        <f t="shared" si="476"/>
        <v>0</v>
      </c>
      <c r="GV167" s="47">
        <f t="shared" si="477"/>
        <v>0</v>
      </c>
      <c r="GW167" s="47">
        <f t="shared" si="478"/>
        <v>0</v>
      </c>
      <c r="GX167" s="47">
        <f t="shared" si="479"/>
        <v>0</v>
      </c>
      <c r="GY167" s="47">
        <f t="shared" si="480"/>
        <v>0</v>
      </c>
      <c r="GZ167" s="47">
        <f t="shared" si="481"/>
        <v>0</v>
      </c>
      <c r="HA167" s="47">
        <f t="shared" si="482"/>
        <v>0</v>
      </c>
      <c r="HB167" s="47">
        <f t="shared" si="483"/>
        <v>0</v>
      </c>
      <c r="HC167" s="47">
        <f t="shared" si="484"/>
        <v>0</v>
      </c>
      <c r="HD167" s="47">
        <f t="shared" si="485"/>
        <v>0</v>
      </c>
      <c r="HE167" s="48">
        <f t="shared" si="486"/>
        <v>0</v>
      </c>
      <c r="HF167" s="47">
        <f t="shared" si="487"/>
        <v>0</v>
      </c>
      <c r="HG167" s="47">
        <f t="shared" si="488"/>
        <v>0</v>
      </c>
      <c r="HH167" s="46">
        <f t="shared" si="489"/>
        <v>0</v>
      </c>
      <c r="HI167" s="47">
        <f t="shared" si="490"/>
        <v>0</v>
      </c>
      <c r="HJ167" s="47">
        <f t="shared" si="491"/>
        <v>0</v>
      </c>
      <c r="HK167" s="47">
        <f t="shared" si="492"/>
        <v>0</v>
      </c>
      <c r="HL167" s="47">
        <f t="shared" si="493"/>
        <v>0</v>
      </c>
      <c r="HM167" s="47">
        <f t="shared" si="494"/>
        <v>0</v>
      </c>
      <c r="HN167" s="47">
        <f t="shared" si="495"/>
        <v>0</v>
      </c>
      <c r="HO167" s="47">
        <f t="shared" si="496"/>
        <v>0</v>
      </c>
      <c r="HP167" s="47">
        <f t="shared" si="497"/>
        <v>0</v>
      </c>
      <c r="HQ167" s="47">
        <f t="shared" si="498"/>
        <v>0</v>
      </c>
      <c r="HR167" s="47">
        <f t="shared" si="499"/>
        <v>0</v>
      </c>
      <c r="HS167" s="47">
        <f t="shared" si="500"/>
        <v>0</v>
      </c>
      <c r="HT167" s="47">
        <f t="shared" si="501"/>
        <v>0</v>
      </c>
      <c r="HU167" s="47">
        <f t="shared" si="502"/>
        <v>0</v>
      </c>
      <c r="HV167" s="47">
        <f t="shared" si="503"/>
        <v>0</v>
      </c>
      <c r="HW167" s="47">
        <f t="shared" si="504"/>
        <v>0</v>
      </c>
      <c r="HX167" s="47">
        <f t="shared" si="505"/>
        <v>0</v>
      </c>
      <c r="HY167" s="47">
        <f t="shared" si="506"/>
        <v>0</v>
      </c>
      <c r="HZ167" s="47">
        <f t="shared" si="507"/>
        <v>0</v>
      </c>
      <c r="IA167" s="48">
        <f t="shared" si="508"/>
        <v>0</v>
      </c>
      <c r="IB167" s="47">
        <f t="shared" si="509"/>
        <v>0</v>
      </c>
      <c r="IC167" s="47">
        <f t="shared" si="510"/>
        <v>0</v>
      </c>
      <c r="ID167" s="46">
        <f t="shared" si="511"/>
        <v>0</v>
      </c>
      <c r="IE167" s="47">
        <f t="shared" si="512"/>
        <v>0</v>
      </c>
      <c r="IF167" s="47">
        <f t="shared" si="513"/>
        <v>0</v>
      </c>
      <c r="IG167" s="47">
        <f t="shared" si="514"/>
        <v>0</v>
      </c>
      <c r="IH167" s="47">
        <f t="shared" si="515"/>
        <v>0</v>
      </c>
      <c r="II167" s="47">
        <f t="shared" si="516"/>
        <v>0</v>
      </c>
      <c r="IJ167" s="47">
        <f t="shared" si="517"/>
        <v>0</v>
      </c>
      <c r="IK167" s="47">
        <f t="shared" si="518"/>
        <v>0</v>
      </c>
      <c r="IL167" s="47">
        <f t="shared" si="519"/>
        <v>0</v>
      </c>
      <c r="IM167" s="47">
        <f t="shared" si="520"/>
        <v>0</v>
      </c>
      <c r="IN167" s="47">
        <f t="shared" si="521"/>
        <v>0</v>
      </c>
      <c r="IO167" s="47">
        <f t="shared" si="522"/>
        <v>0</v>
      </c>
      <c r="IP167" s="47">
        <f t="shared" si="523"/>
        <v>0</v>
      </c>
      <c r="IQ167" s="47">
        <f t="shared" si="524"/>
        <v>0</v>
      </c>
      <c r="IR167" s="47">
        <f t="shared" si="525"/>
        <v>0</v>
      </c>
      <c r="IS167" s="47">
        <f t="shared" si="526"/>
        <v>0</v>
      </c>
      <c r="IT167" s="47">
        <f t="shared" si="527"/>
        <v>0</v>
      </c>
      <c r="IU167" s="47">
        <f t="shared" si="528"/>
        <v>0</v>
      </c>
      <c r="IV167" s="47">
        <f t="shared" si="529"/>
        <v>0</v>
      </c>
      <c r="IW167" s="48">
        <f t="shared" si="530"/>
        <v>0</v>
      </c>
      <c r="IX167" s="47">
        <f t="shared" si="531"/>
        <v>0</v>
      </c>
      <c r="IY167" s="47">
        <f t="shared" si="532"/>
        <v>0</v>
      </c>
      <c r="IZ167" s="46">
        <f t="shared" si="533"/>
        <v>0</v>
      </c>
      <c r="JA167" s="47">
        <f t="shared" si="534"/>
        <v>0</v>
      </c>
      <c r="JB167" s="47">
        <f t="shared" si="535"/>
        <v>0</v>
      </c>
      <c r="JC167" s="47">
        <f t="shared" si="536"/>
        <v>0</v>
      </c>
      <c r="JD167" s="47">
        <f t="shared" si="537"/>
        <v>0</v>
      </c>
      <c r="JE167" s="47">
        <f t="shared" si="538"/>
        <v>0</v>
      </c>
      <c r="JF167" s="47">
        <f t="shared" si="539"/>
        <v>0</v>
      </c>
      <c r="JG167" s="47">
        <f t="shared" si="540"/>
        <v>0</v>
      </c>
      <c r="JH167" s="47">
        <f t="shared" si="541"/>
        <v>0</v>
      </c>
      <c r="JI167" s="47">
        <f t="shared" si="542"/>
        <v>0</v>
      </c>
      <c r="JJ167" s="47">
        <f t="shared" si="543"/>
        <v>0</v>
      </c>
      <c r="JK167" s="47">
        <f t="shared" si="544"/>
        <v>0</v>
      </c>
      <c r="JL167" s="47">
        <f t="shared" si="545"/>
        <v>0</v>
      </c>
      <c r="JM167" s="47">
        <f t="shared" si="546"/>
        <v>0</v>
      </c>
      <c r="JN167" s="47">
        <f t="shared" si="547"/>
        <v>0</v>
      </c>
      <c r="JO167" s="47">
        <f t="shared" si="548"/>
        <v>0</v>
      </c>
      <c r="JP167" s="47">
        <f t="shared" si="549"/>
        <v>0</v>
      </c>
      <c r="JQ167" s="47">
        <f t="shared" si="550"/>
        <v>0</v>
      </c>
      <c r="JR167" s="47">
        <f t="shared" si="551"/>
        <v>0</v>
      </c>
      <c r="JS167" s="48">
        <f t="shared" si="552"/>
        <v>0</v>
      </c>
      <c r="JT167" s="46">
        <f t="shared" si="553"/>
        <v>0</v>
      </c>
      <c r="JU167" s="48">
        <f t="shared" si="554"/>
        <v>0</v>
      </c>
    </row>
    <row r="168" spans="1:281" x14ac:dyDescent="0.25">
      <c r="A168" s="152"/>
      <c r="B168" s="386"/>
      <c r="C168" s="377"/>
      <c r="D168" s="378"/>
      <c r="E168" s="378"/>
      <c r="F168" s="378"/>
      <c r="G168" s="379"/>
      <c r="H168" s="397"/>
      <c r="I168" s="397"/>
      <c r="J168" s="97"/>
      <c r="K168" s="122">
        <f t="shared" si="284"/>
        <v>0</v>
      </c>
      <c r="L168" s="313">
        <f t="shared" si="285"/>
        <v>0</v>
      </c>
      <c r="M168" s="46">
        <f t="shared" si="286"/>
        <v>0</v>
      </c>
      <c r="N168" s="90">
        <f t="shared" si="347"/>
        <v>0</v>
      </c>
      <c r="O168" s="90">
        <f t="shared" si="348"/>
        <v>0</v>
      </c>
      <c r="P168" s="90">
        <f t="shared" si="349"/>
        <v>0</v>
      </c>
      <c r="Q168" s="90">
        <f t="shared" si="350"/>
        <v>0</v>
      </c>
      <c r="R168" s="408">
        <f t="shared" si="287"/>
        <v>1</v>
      </c>
      <c r="S168" s="46">
        <f t="shared" si="288"/>
        <v>0</v>
      </c>
      <c r="T168" s="47">
        <f t="shared" si="289"/>
        <v>0</v>
      </c>
      <c r="U168" s="47">
        <f t="shared" si="290"/>
        <v>0</v>
      </c>
      <c r="V168" s="47">
        <f t="shared" si="291"/>
        <v>0</v>
      </c>
      <c r="W168" s="47">
        <f t="shared" si="292"/>
        <v>0</v>
      </c>
      <c r="X168" s="47">
        <f t="shared" si="293"/>
        <v>0</v>
      </c>
      <c r="Y168" s="47">
        <f t="shared" si="294"/>
        <v>0</v>
      </c>
      <c r="Z168" s="47">
        <f t="shared" si="295"/>
        <v>0</v>
      </c>
      <c r="AA168" s="47">
        <f t="shared" si="296"/>
        <v>0</v>
      </c>
      <c r="AB168" s="47">
        <f t="shared" si="297"/>
        <v>0</v>
      </c>
      <c r="AC168" s="47">
        <f t="shared" si="298"/>
        <v>0</v>
      </c>
      <c r="AD168" s="47">
        <f t="shared" si="299"/>
        <v>0</v>
      </c>
      <c r="AE168" s="47">
        <f t="shared" si="300"/>
        <v>0</v>
      </c>
      <c r="AF168" s="47">
        <f t="shared" si="301"/>
        <v>0</v>
      </c>
      <c r="AG168" s="47">
        <f t="shared" si="302"/>
        <v>0</v>
      </c>
      <c r="AH168" s="47">
        <f t="shared" si="303"/>
        <v>0</v>
      </c>
      <c r="AI168" s="47">
        <f t="shared" si="304"/>
        <v>0</v>
      </c>
      <c r="AJ168" s="47">
        <f t="shared" si="305"/>
        <v>0</v>
      </c>
      <c r="AK168" s="47">
        <f t="shared" si="306"/>
        <v>0</v>
      </c>
      <c r="AL168" s="48">
        <f t="shared" si="307"/>
        <v>0</v>
      </c>
      <c r="AM168" s="47">
        <f t="shared" si="351"/>
        <v>0</v>
      </c>
      <c r="AN168" s="47">
        <f t="shared" si="352"/>
        <v>0</v>
      </c>
      <c r="AO168" s="46">
        <f t="shared" si="308"/>
        <v>0</v>
      </c>
      <c r="AP168" s="47">
        <f t="shared" si="309"/>
        <v>0</v>
      </c>
      <c r="AQ168" s="47">
        <f t="shared" si="310"/>
        <v>0</v>
      </c>
      <c r="AR168" s="47">
        <f t="shared" si="311"/>
        <v>0</v>
      </c>
      <c r="AS168" s="47">
        <f t="shared" si="312"/>
        <v>0</v>
      </c>
      <c r="AT168" s="47">
        <f t="shared" si="313"/>
        <v>0</v>
      </c>
      <c r="AU168" s="47">
        <f t="shared" si="314"/>
        <v>0</v>
      </c>
      <c r="AV168" s="47">
        <f t="shared" si="315"/>
        <v>0</v>
      </c>
      <c r="AW168" s="47">
        <f t="shared" si="316"/>
        <v>0</v>
      </c>
      <c r="AX168" s="47">
        <f t="shared" si="317"/>
        <v>0</v>
      </c>
      <c r="AY168" s="47">
        <f t="shared" si="318"/>
        <v>0</v>
      </c>
      <c r="AZ168" s="47">
        <f t="shared" si="319"/>
        <v>0</v>
      </c>
      <c r="BA168" s="47">
        <f t="shared" si="320"/>
        <v>0</v>
      </c>
      <c r="BB168" s="47">
        <f t="shared" si="321"/>
        <v>0</v>
      </c>
      <c r="BC168" s="47">
        <f t="shared" si="322"/>
        <v>0</v>
      </c>
      <c r="BD168" s="47">
        <f t="shared" si="323"/>
        <v>0</v>
      </c>
      <c r="BE168" s="47">
        <f t="shared" si="324"/>
        <v>0</v>
      </c>
      <c r="BF168" s="47">
        <f t="shared" si="325"/>
        <v>0</v>
      </c>
      <c r="BG168" s="48">
        <f t="shared" si="326"/>
        <v>0</v>
      </c>
      <c r="BH168" s="47">
        <f t="shared" si="353"/>
        <v>0</v>
      </c>
      <c r="BI168" s="47">
        <f t="shared" si="354"/>
        <v>0</v>
      </c>
      <c r="BJ168" s="46">
        <f t="shared" si="327"/>
        <v>0</v>
      </c>
      <c r="BK168" s="47">
        <f t="shared" si="328"/>
        <v>0</v>
      </c>
      <c r="BL168" s="47">
        <f t="shared" si="329"/>
        <v>0</v>
      </c>
      <c r="BM168" s="47">
        <f t="shared" si="330"/>
        <v>0</v>
      </c>
      <c r="BN168" s="47">
        <f t="shared" si="331"/>
        <v>0</v>
      </c>
      <c r="BO168" s="47">
        <f t="shared" si="332"/>
        <v>0</v>
      </c>
      <c r="BP168" s="47">
        <f t="shared" si="333"/>
        <v>0</v>
      </c>
      <c r="BQ168" s="47">
        <f t="shared" si="334"/>
        <v>0</v>
      </c>
      <c r="BR168" s="47">
        <f t="shared" si="335"/>
        <v>0</v>
      </c>
      <c r="BS168" s="47">
        <f t="shared" si="336"/>
        <v>0</v>
      </c>
      <c r="BT168" s="47">
        <f t="shared" si="337"/>
        <v>0</v>
      </c>
      <c r="BU168" s="47">
        <f t="shared" si="338"/>
        <v>0</v>
      </c>
      <c r="BV168" s="47">
        <f t="shared" si="339"/>
        <v>0</v>
      </c>
      <c r="BW168" s="47">
        <f t="shared" si="340"/>
        <v>0</v>
      </c>
      <c r="BX168" s="47">
        <f t="shared" si="341"/>
        <v>0</v>
      </c>
      <c r="BY168" s="47">
        <f t="shared" si="342"/>
        <v>0</v>
      </c>
      <c r="BZ168" s="47">
        <f t="shared" si="343"/>
        <v>0</v>
      </c>
      <c r="CA168" s="47">
        <f t="shared" si="344"/>
        <v>0</v>
      </c>
      <c r="CB168" s="47">
        <f t="shared" si="345"/>
        <v>0</v>
      </c>
      <c r="CC168" s="48">
        <f t="shared" si="346"/>
        <v>0</v>
      </c>
      <c r="CD168" s="47">
        <f t="shared" si="355"/>
        <v>0</v>
      </c>
      <c r="CE168" s="47">
        <f t="shared" si="356"/>
        <v>0</v>
      </c>
      <c r="CF168" s="46">
        <f t="shared" si="357"/>
        <v>0</v>
      </c>
      <c r="CG168" s="47">
        <f t="shared" si="358"/>
        <v>0</v>
      </c>
      <c r="CH168" s="47">
        <f t="shared" si="359"/>
        <v>0</v>
      </c>
      <c r="CI168" s="47">
        <f t="shared" si="360"/>
        <v>0</v>
      </c>
      <c r="CJ168" s="47">
        <f t="shared" si="361"/>
        <v>0</v>
      </c>
      <c r="CK168" s="47">
        <f t="shared" si="362"/>
        <v>0</v>
      </c>
      <c r="CL168" s="47">
        <f t="shared" si="363"/>
        <v>0</v>
      </c>
      <c r="CM168" s="47">
        <f t="shared" si="364"/>
        <v>0</v>
      </c>
      <c r="CN168" s="47">
        <f t="shared" si="365"/>
        <v>0</v>
      </c>
      <c r="CO168" s="47">
        <f t="shared" si="366"/>
        <v>0</v>
      </c>
      <c r="CP168" s="47">
        <f t="shared" si="367"/>
        <v>0</v>
      </c>
      <c r="CQ168" s="47">
        <f t="shared" si="368"/>
        <v>0</v>
      </c>
      <c r="CR168" s="47">
        <f t="shared" si="369"/>
        <v>0</v>
      </c>
      <c r="CS168" s="47">
        <f t="shared" si="370"/>
        <v>0</v>
      </c>
      <c r="CT168" s="47">
        <f t="shared" si="371"/>
        <v>0</v>
      </c>
      <c r="CU168" s="47">
        <f t="shared" si="372"/>
        <v>0</v>
      </c>
      <c r="CV168" s="47">
        <f t="shared" si="373"/>
        <v>0</v>
      </c>
      <c r="CW168" s="47">
        <f t="shared" si="374"/>
        <v>0</v>
      </c>
      <c r="CX168" s="47">
        <f t="shared" si="375"/>
        <v>0</v>
      </c>
      <c r="CY168" s="48">
        <f t="shared" si="376"/>
        <v>0</v>
      </c>
      <c r="CZ168" s="47">
        <f t="shared" si="377"/>
        <v>0</v>
      </c>
      <c r="DA168" s="47">
        <f t="shared" si="378"/>
        <v>0</v>
      </c>
      <c r="DB168" s="46">
        <f t="shared" si="379"/>
        <v>0</v>
      </c>
      <c r="DC168" s="47">
        <f t="shared" si="380"/>
        <v>0</v>
      </c>
      <c r="DD168" s="47">
        <f t="shared" si="381"/>
        <v>0</v>
      </c>
      <c r="DE168" s="47">
        <f t="shared" si="382"/>
        <v>0</v>
      </c>
      <c r="DF168" s="47">
        <f t="shared" si="383"/>
        <v>0</v>
      </c>
      <c r="DG168" s="47">
        <f t="shared" si="384"/>
        <v>0</v>
      </c>
      <c r="DH168" s="47">
        <f t="shared" si="385"/>
        <v>0</v>
      </c>
      <c r="DI168" s="47">
        <f t="shared" si="386"/>
        <v>0</v>
      </c>
      <c r="DJ168" s="47">
        <f t="shared" si="387"/>
        <v>0</v>
      </c>
      <c r="DK168" s="47">
        <f t="shared" si="388"/>
        <v>0</v>
      </c>
      <c r="DL168" s="47">
        <f t="shared" si="389"/>
        <v>0</v>
      </c>
      <c r="DM168" s="47">
        <f t="shared" si="390"/>
        <v>0</v>
      </c>
      <c r="DN168" s="47">
        <f t="shared" si="391"/>
        <v>0</v>
      </c>
      <c r="DO168" s="47">
        <f t="shared" si="392"/>
        <v>0</v>
      </c>
      <c r="DP168" s="47">
        <f t="shared" si="393"/>
        <v>0</v>
      </c>
      <c r="DQ168" s="47">
        <f t="shared" si="394"/>
        <v>0</v>
      </c>
      <c r="DR168" s="47">
        <f t="shared" si="395"/>
        <v>0</v>
      </c>
      <c r="DS168" s="47">
        <f t="shared" si="396"/>
        <v>0</v>
      </c>
      <c r="DT168" s="47">
        <f t="shared" si="397"/>
        <v>0</v>
      </c>
      <c r="DU168" s="48">
        <f t="shared" si="398"/>
        <v>0</v>
      </c>
      <c r="DV168" s="47">
        <f t="shared" si="399"/>
        <v>0</v>
      </c>
      <c r="DW168" s="47">
        <f t="shared" si="400"/>
        <v>0</v>
      </c>
      <c r="DX168" s="46">
        <f t="shared" si="401"/>
        <v>0</v>
      </c>
      <c r="DY168" s="47">
        <f t="shared" si="402"/>
        <v>0</v>
      </c>
      <c r="DZ168" s="47">
        <f t="shared" si="403"/>
        <v>0</v>
      </c>
      <c r="EA168" s="47">
        <f t="shared" si="404"/>
        <v>0</v>
      </c>
      <c r="EB168" s="47">
        <f t="shared" si="405"/>
        <v>0</v>
      </c>
      <c r="EC168" s="47">
        <f t="shared" si="406"/>
        <v>0</v>
      </c>
      <c r="ED168" s="47">
        <f t="shared" si="407"/>
        <v>0</v>
      </c>
      <c r="EE168" s="47">
        <f t="shared" si="408"/>
        <v>0</v>
      </c>
      <c r="EF168" s="47">
        <f t="shared" si="409"/>
        <v>0</v>
      </c>
      <c r="EG168" s="47">
        <f t="shared" si="410"/>
        <v>0</v>
      </c>
      <c r="EH168" s="47">
        <f t="shared" si="411"/>
        <v>0</v>
      </c>
      <c r="EI168" s="47">
        <f t="shared" si="412"/>
        <v>0</v>
      </c>
      <c r="EJ168" s="47">
        <f t="shared" si="413"/>
        <v>0</v>
      </c>
      <c r="EK168" s="47">
        <f t="shared" si="414"/>
        <v>0</v>
      </c>
      <c r="EL168" s="47">
        <f t="shared" si="415"/>
        <v>0</v>
      </c>
      <c r="EM168" s="47">
        <f t="shared" si="416"/>
        <v>0</v>
      </c>
      <c r="EN168" s="47">
        <f t="shared" si="417"/>
        <v>0</v>
      </c>
      <c r="EO168" s="47">
        <f t="shared" si="418"/>
        <v>0</v>
      </c>
      <c r="EP168" s="47">
        <f t="shared" si="419"/>
        <v>0</v>
      </c>
      <c r="EQ168" s="48">
        <f t="shared" si="420"/>
        <v>0</v>
      </c>
      <c r="ER168" s="47">
        <f t="shared" si="421"/>
        <v>0</v>
      </c>
      <c r="ES168" s="47">
        <f t="shared" si="422"/>
        <v>0</v>
      </c>
      <c r="ET168" s="46">
        <f t="shared" si="423"/>
        <v>0</v>
      </c>
      <c r="EU168" s="47">
        <f t="shared" si="424"/>
        <v>0</v>
      </c>
      <c r="EV168" s="47">
        <f t="shared" si="425"/>
        <v>0</v>
      </c>
      <c r="EW168" s="47">
        <f t="shared" si="426"/>
        <v>0</v>
      </c>
      <c r="EX168" s="47">
        <f t="shared" si="427"/>
        <v>0</v>
      </c>
      <c r="EY168" s="47">
        <f t="shared" si="428"/>
        <v>0</v>
      </c>
      <c r="EZ168" s="47">
        <f t="shared" si="429"/>
        <v>0</v>
      </c>
      <c r="FA168" s="47">
        <f t="shared" si="430"/>
        <v>0</v>
      </c>
      <c r="FB168" s="47">
        <f t="shared" si="431"/>
        <v>0</v>
      </c>
      <c r="FC168" s="47">
        <f t="shared" si="432"/>
        <v>0</v>
      </c>
      <c r="FD168" s="47">
        <f t="shared" si="433"/>
        <v>0</v>
      </c>
      <c r="FE168" s="47">
        <f t="shared" si="434"/>
        <v>0</v>
      </c>
      <c r="FF168" s="47">
        <f t="shared" si="435"/>
        <v>0</v>
      </c>
      <c r="FG168" s="47">
        <f t="shared" si="436"/>
        <v>0</v>
      </c>
      <c r="FH168" s="47">
        <f t="shared" si="437"/>
        <v>0</v>
      </c>
      <c r="FI168" s="47">
        <f t="shared" si="438"/>
        <v>0</v>
      </c>
      <c r="FJ168" s="47">
        <f t="shared" si="439"/>
        <v>0</v>
      </c>
      <c r="FK168" s="47">
        <f t="shared" si="440"/>
        <v>0</v>
      </c>
      <c r="FL168" s="47">
        <f t="shared" si="441"/>
        <v>0</v>
      </c>
      <c r="FM168" s="48">
        <f t="shared" si="442"/>
        <v>0</v>
      </c>
      <c r="FN168" s="47">
        <f t="shared" si="443"/>
        <v>0</v>
      </c>
      <c r="FO168" s="47">
        <f t="shared" si="444"/>
        <v>0</v>
      </c>
      <c r="FP168" s="46">
        <f t="shared" si="445"/>
        <v>0</v>
      </c>
      <c r="FQ168" s="47">
        <f t="shared" si="446"/>
        <v>0</v>
      </c>
      <c r="FR168" s="47">
        <f t="shared" si="447"/>
        <v>0</v>
      </c>
      <c r="FS168" s="47">
        <f t="shared" si="448"/>
        <v>0</v>
      </c>
      <c r="FT168" s="47">
        <f t="shared" si="449"/>
        <v>0</v>
      </c>
      <c r="FU168" s="47">
        <f t="shared" si="450"/>
        <v>0</v>
      </c>
      <c r="FV168" s="47">
        <f t="shared" si="451"/>
        <v>0</v>
      </c>
      <c r="FW168" s="47">
        <f t="shared" si="452"/>
        <v>0</v>
      </c>
      <c r="FX168" s="47">
        <f t="shared" si="453"/>
        <v>0</v>
      </c>
      <c r="FY168" s="47">
        <f t="shared" si="454"/>
        <v>0</v>
      </c>
      <c r="FZ168" s="47">
        <f t="shared" si="455"/>
        <v>0</v>
      </c>
      <c r="GA168" s="47">
        <f t="shared" si="456"/>
        <v>0</v>
      </c>
      <c r="GB168" s="47">
        <f t="shared" si="457"/>
        <v>0</v>
      </c>
      <c r="GC168" s="47">
        <f t="shared" si="458"/>
        <v>0</v>
      </c>
      <c r="GD168" s="47">
        <f t="shared" si="459"/>
        <v>0</v>
      </c>
      <c r="GE168" s="47">
        <f t="shared" si="460"/>
        <v>0</v>
      </c>
      <c r="GF168" s="47">
        <f t="shared" si="461"/>
        <v>0</v>
      </c>
      <c r="GG168" s="47">
        <f t="shared" si="462"/>
        <v>0</v>
      </c>
      <c r="GH168" s="47">
        <f t="shared" si="463"/>
        <v>0</v>
      </c>
      <c r="GI168" s="48">
        <f t="shared" si="464"/>
        <v>0</v>
      </c>
      <c r="GJ168" s="47">
        <f t="shared" si="465"/>
        <v>0</v>
      </c>
      <c r="GK168" s="47">
        <f t="shared" si="466"/>
        <v>0</v>
      </c>
      <c r="GL168" s="46">
        <f t="shared" si="467"/>
        <v>0</v>
      </c>
      <c r="GM168" s="47">
        <f t="shared" si="468"/>
        <v>0</v>
      </c>
      <c r="GN168" s="47">
        <f t="shared" si="469"/>
        <v>0</v>
      </c>
      <c r="GO168" s="47">
        <f t="shared" si="470"/>
        <v>0</v>
      </c>
      <c r="GP168" s="47">
        <f t="shared" si="471"/>
        <v>0</v>
      </c>
      <c r="GQ168" s="47">
        <f t="shared" si="472"/>
        <v>0</v>
      </c>
      <c r="GR168" s="47">
        <f t="shared" si="473"/>
        <v>0</v>
      </c>
      <c r="GS168" s="47">
        <f t="shared" si="474"/>
        <v>0</v>
      </c>
      <c r="GT168" s="47">
        <f t="shared" si="475"/>
        <v>0</v>
      </c>
      <c r="GU168" s="47">
        <f t="shared" si="476"/>
        <v>0</v>
      </c>
      <c r="GV168" s="47">
        <f t="shared" si="477"/>
        <v>0</v>
      </c>
      <c r="GW168" s="47">
        <f t="shared" si="478"/>
        <v>0</v>
      </c>
      <c r="GX168" s="47">
        <f t="shared" si="479"/>
        <v>0</v>
      </c>
      <c r="GY168" s="47">
        <f t="shared" si="480"/>
        <v>0</v>
      </c>
      <c r="GZ168" s="47">
        <f t="shared" si="481"/>
        <v>0</v>
      </c>
      <c r="HA168" s="47">
        <f t="shared" si="482"/>
        <v>0</v>
      </c>
      <c r="HB168" s="47">
        <f t="shared" si="483"/>
        <v>0</v>
      </c>
      <c r="HC168" s="47">
        <f t="shared" si="484"/>
        <v>0</v>
      </c>
      <c r="HD168" s="47">
        <f t="shared" si="485"/>
        <v>0</v>
      </c>
      <c r="HE168" s="48">
        <f t="shared" si="486"/>
        <v>0</v>
      </c>
      <c r="HF168" s="47">
        <f t="shared" si="487"/>
        <v>0</v>
      </c>
      <c r="HG168" s="47">
        <f t="shared" si="488"/>
        <v>0</v>
      </c>
      <c r="HH168" s="46">
        <f t="shared" si="489"/>
        <v>0</v>
      </c>
      <c r="HI168" s="47">
        <f t="shared" si="490"/>
        <v>0</v>
      </c>
      <c r="HJ168" s="47">
        <f t="shared" si="491"/>
        <v>0</v>
      </c>
      <c r="HK168" s="47">
        <f t="shared" si="492"/>
        <v>0</v>
      </c>
      <c r="HL168" s="47">
        <f t="shared" si="493"/>
        <v>0</v>
      </c>
      <c r="HM168" s="47">
        <f t="shared" si="494"/>
        <v>0</v>
      </c>
      <c r="HN168" s="47">
        <f t="shared" si="495"/>
        <v>0</v>
      </c>
      <c r="HO168" s="47">
        <f t="shared" si="496"/>
        <v>0</v>
      </c>
      <c r="HP168" s="47">
        <f t="shared" si="497"/>
        <v>0</v>
      </c>
      <c r="HQ168" s="47">
        <f t="shared" si="498"/>
        <v>0</v>
      </c>
      <c r="HR168" s="47">
        <f t="shared" si="499"/>
        <v>0</v>
      </c>
      <c r="HS168" s="47">
        <f t="shared" si="500"/>
        <v>0</v>
      </c>
      <c r="HT168" s="47">
        <f t="shared" si="501"/>
        <v>0</v>
      </c>
      <c r="HU168" s="47">
        <f t="shared" si="502"/>
        <v>0</v>
      </c>
      <c r="HV168" s="47">
        <f t="shared" si="503"/>
        <v>0</v>
      </c>
      <c r="HW168" s="47">
        <f t="shared" si="504"/>
        <v>0</v>
      </c>
      <c r="HX168" s="47">
        <f t="shared" si="505"/>
        <v>0</v>
      </c>
      <c r="HY168" s="47">
        <f t="shared" si="506"/>
        <v>0</v>
      </c>
      <c r="HZ168" s="47">
        <f t="shared" si="507"/>
        <v>0</v>
      </c>
      <c r="IA168" s="48">
        <f t="shared" si="508"/>
        <v>0</v>
      </c>
      <c r="IB168" s="47">
        <f t="shared" si="509"/>
        <v>0</v>
      </c>
      <c r="IC168" s="47">
        <f t="shared" si="510"/>
        <v>0</v>
      </c>
      <c r="ID168" s="46">
        <f t="shared" si="511"/>
        <v>0</v>
      </c>
      <c r="IE168" s="47">
        <f t="shared" si="512"/>
        <v>0</v>
      </c>
      <c r="IF168" s="47">
        <f t="shared" si="513"/>
        <v>0</v>
      </c>
      <c r="IG168" s="47">
        <f t="shared" si="514"/>
        <v>0</v>
      </c>
      <c r="IH168" s="47">
        <f t="shared" si="515"/>
        <v>0</v>
      </c>
      <c r="II168" s="47">
        <f t="shared" si="516"/>
        <v>0</v>
      </c>
      <c r="IJ168" s="47">
        <f t="shared" si="517"/>
        <v>0</v>
      </c>
      <c r="IK168" s="47">
        <f t="shared" si="518"/>
        <v>0</v>
      </c>
      <c r="IL168" s="47">
        <f t="shared" si="519"/>
        <v>0</v>
      </c>
      <c r="IM168" s="47">
        <f t="shared" si="520"/>
        <v>0</v>
      </c>
      <c r="IN168" s="47">
        <f t="shared" si="521"/>
        <v>0</v>
      </c>
      <c r="IO168" s="47">
        <f t="shared" si="522"/>
        <v>0</v>
      </c>
      <c r="IP168" s="47">
        <f t="shared" si="523"/>
        <v>0</v>
      </c>
      <c r="IQ168" s="47">
        <f t="shared" si="524"/>
        <v>0</v>
      </c>
      <c r="IR168" s="47">
        <f t="shared" si="525"/>
        <v>0</v>
      </c>
      <c r="IS168" s="47">
        <f t="shared" si="526"/>
        <v>0</v>
      </c>
      <c r="IT168" s="47">
        <f t="shared" si="527"/>
        <v>0</v>
      </c>
      <c r="IU168" s="47">
        <f t="shared" si="528"/>
        <v>0</v>
      </c>
      <c r="IV168" s="47">
        <f t="shared" si="529"/>
        <v>0</v>
      </c>
      <c r="IW168" s="48">
        <f t="shared" si="530"/>
        <v>0</v>
      </c>
      <c r="IX168" s="47">
        <f t="shared" si="531"/>
        <v>0</v>
      </c>
      <c r="IY168" s="47">
        <f t="shared" si="532"/>
        <v>0</v>
      </c>
      <c r="IZ168" s="46">
        <f t="shared" si="533"/>
        <v>0</v>
      </c>
      <c r="JA168" s="47">
        <f t="shared" si="534"/>
        <v>0</v>
      </c>
      <c r="JB168" s="47">
        <f t="shared" si="535"/>
        <v>0</v>
      </c>
      <c r="JC168" s="47">
        <f t="shared" si="536"/>
        <v>0</v>
      </c>
      <c r="JD168" s="47">
        <f t="shared" si="537"/>
        <v>0</v>
      </c>
      <c r="JE168" s="47">
        <f t="shared" si="538"/>
        <v>0</v>
      </c>
      <c r="JF168" s="47">
        <f t="shared" si="539"/>
        <v>0</v>
      </c>
      <c r="JG168" s="47">
        <f t="shared" si="540"/>
        <v>0</v>
      </c>
      <c r="JH168" s="47">
        <f t="shared" si="541"/>
        <v>0</v>
      </c>
      <c r="JI168" s="47">
        <f t="shared" si="542"/>
        <v>0</v>
      </c>
      <c r="JJ168" s="47">
        <f t="shared" si="543"/>
        <v>0</v>
      </c>
      <c r="JK168" s="47">
        <f t="shared" si="544"/>
        <v>0</v>
      </c>
      <c r="JL168" s="47">
        <f t="shared" si="545"/>
        <v>0</v>
      </c>
      <c r="JM168" s="47">
        <f t="shared" si="546"/>
        <v>0</v>
      </c>
      <c r="JN168" s="47">
        <f t="shared" si="547"/>
        <v>0</v>
      </c>
      <c r="JO168" s="47">
        <f t="shared" si="548"/>
        <v>0</v>
      </c>
      <c r="JP168" s="47">
        <f t="shared" si="549"/>
        <v>0</v>
      </c>
      <c r="JQ168" s="47">
        <f t="shared" si="550"/>
        <v>0</v>
      </c>
      <c r="JR168" s="47">
        <f t="shared" si="551"/>
        <v>0</v>
      </c>
      <c r="JS168" s="48">
        <f t="shared" si="552"/>
        <v>0</v>
      </c>
      <c r="JT168" s="46">
        <f t="shared" si="553"/>
        <v>0</v>
      </c>
      <c r="JU168" s="48">
        <f t="shared" si="554"/>
        <v>0</v>
      </c>
    </row>
    <row r="169" spans="1:281" x14ac:dyDescent="0.25">
      <c r="A169" s="152"/>
      <c r="B169" s="386"/>
      <c r="C169" s="377"/>
      <c r="D169" s="378"/>
      <c r="E169" s="378"/>
      <c r="F169" s="378"/>
      <c r="G169" s="379"/>
      <c r="H169" s="397"/>
      <c r="I169" s="397"/>
      <c r="J169" s="97"/>
      <c r="K169" s="122">
        <f t="shared" si="284"/>
        <v>0</v>
      </c>
      <c r="L169" s="313">
        <f t="shared" si="285"/>
        <v>0</v>
      </c>
      <c r="M169" s="46">
        <f t="shared" si="286"/>
        <v>0</v>
      </c>
      <c r="N169" s="90">
        <f t="shared" si="347"/>
        <v>0</v>
      </c>
      <c r="O169" s="90">
        <f t="shared" si="348"/>
        <v>0</v>
      </c>
      <c r="P169" s="90">
        <f t="shared" si="349"/>
        <v>0</v>
      </c>
      <c r="Q169" s="90">
        <f t="shared" si="350"/>
        <v>0</v>
      </c>
      <c r="R169" s="408">
        <f t="shared" si="287"/>
        <v>1</v>
      </c>
      <c r="S169" s="46">
        <f t="shared" si="288"/>
        <v>0</v>
      </c>
      <c r="T169" s="47">
        <f t="shared" si="289"/>
        <v>0</v>
      </c>
      <c r="U169" s="47">
        <f t="shared" si="290"/>
        <v>0</v>
      </c>
      <c r="V169" s="47">
        <f t="shared" si="291"/>
        <v>0</v>
      </c>
      <c r="W169" s="47">
        <f t="shared" si="292"/>
        <v>0</v>
      </c>
      <c r="X169" s="47">
        <f t="shared" si="293"/>
        <v>0</v>
      </c>
      <c r="Y169" s="47">
        <f t="shared" si="294"/>
        <v>0</v>
      </c>
      <c r="Z169" s="47">
        <f t="shared" si="295"/>
        <v>0</v>
      </c>
      <c r="AA169" s="47">
        <f t="shared" si="296"/>
        <v>0</v>
      </c>
      <c r="AB169" s="47">
        <f t="shared" si="297"/>
        <v>0</v>
      </c>
      <c r="AC169" s="47">
        <f t="shared" si="298"/>
        <v>0</v>
      </c>
      <c r="AD169" s="47">
        <f t="shared" si="299"/>
        <v>0</v>
      </c>
      <c r="AE169" s="47">
        <f t="shared" si="300"/>
        <v>0</v>
      </c>
      <c r="AF169" s="47">
        <f t="shared" si="301"/>
        <v>0</v>
      </c>
      <c r="AG169" s="47">
        <f t="shared" si="302"/>
        <v>0</v>
      </c>
      <c r="AH169" s="47">
        <f t="shared" si="303"/>
        <v>0</v>
      </c>
      <c r="AI169" s="47">
        <f t="shared" si="304"/>
        <v>0</v>
      </c>
      <c r="AJ169" s="47">
        <f t="shared" si="305"/>
        <v>0</v>
      </c>
      <c r="AK169" s="47">
        <f t="shared" si="306"/>
        <v>0</v>
      </c>
      <c r="AL169" s="48">
        <f t="shared" si="307"/>
        <v>0</v>
      </c>
      <c r="AM169" s="47">
        <f t="shared" si="351"/>
        <v>0</v>
      </c>
      <c r="AN169" s="47">
        <f t="shared" si="352"/>
        <v>0</v>
      </c>
      <c r="AO169" s="46">
        <f t="shared" si="308"/>
        <v>0</v>
      </c>
      <c r="AP169" s="47">
        <f t="shared" si="309"/>
        <v>0</v>
      </c>
      <c r="AQ169" s="47">
        <f t="shared" si="310"/>
        <v>0</v>
      </c>
      <c r="AR169" s="47">
        <f t="shared" si="311"/>
        <v>0</v>
      </c>
      <c r="AS169" s="47">
        <f t="shared" si="312"/>
        <v>0</v>
      </c>
      <c r="AT169" s="47">
        <f t="shared" si="313"/>
        <v>0</v>
      </c>
      <c r="AU169" s="47">
        <f t="shared" si="314"/>
        <v>0</v>
      </c>
      <c r="AV169" s="47">
        <f t="shared" si="315"/>
        <v>0</v>
      </c>
      <c r="AW169" s="47">
        <f t="shared" si="316"/>
        <v>0</v>
      </c>
      <c r="AX169" s="47">
        <f t="shared" si="317"/>
        <v>0</v>
      </c>
      <c r="AY169" s="47">
        <f t="shared" si="318"/>
        <v>0</v>
      </c>
      <c r="AZ169" s="47">
        <f t="shared" si="319"/>
        <v>0</v>
      </c>
      <c r="BA169" s="47">
        <f t="shared" si="320"/>
        <v>0</v>
      </c>
      <c r="BB169" s="47">
        <f t="shared" si="321"/>
        <v>0</v>
      </c>
      <c r="BC169" s="47">
        <f t="shared" si="322"/>
        <v>0</v>
      </c>
      <c r="BD169" s="47">
        <f t="shared" si="323"/>
        <v>0</v>
      </c>
      <c r="BE169" s="47">
        <f t="shared" si="324"/>
        <v>0</v>
      </c>
      <c r="BF169" s="47">
        <f t="shared" si="325"/>
        <v>0</v>
      </c>
      <c r="BG169" s="48">
        <f t="shared" si="326"/>
        <v>0</v>
      </c>
      <c r="BH169" s="47">
        <f t="shared" si="353"/>
        <v>0</v>
      </c>
      <c r="BI169" s="47">
        <f t="shared" si="354"/>
        <v>0</v>
      </c>
      <c r="BJ169" s="46">
        <f t="shared" si="327"/>
        <v>0</v>
      </c>
      <c r="BK169" s="47">
        <f t="shared" si="328"/>
        <v>0</v>
      </c>
      <c r="BL169" s="47">
        <f t="shared" si="329"/>
        <v>0</v>
      </c>
      <c r="BM169" s="47">
        <f t="shared" si="330"/>
        <v>0</v>
      </c>
      <c r="BN169" s="47">
        <f t="shared" si="331"/>
        <v>0</v>
      </c>
      <c r="BO169" s="47">
        <f t="shared" si="332"/>
        <v>0</v>
      </c>
      <c r="BP169" s="47">
        <f t="shared" si="333"/>
        <v>0</v>
      </c>
      <c r="BQ169" s="47">
        <f t="shared" si="334"/>
        <v>0</v>
      </c>
      <c r="BR169" s="47">
        <f t="shared" si="335"/>
        <v>0</v>
      </c>
      <c r="BS169" s="47">
        <f t="shared" si="336"/>
        <v>0</v>
      </c>
      <c r="BT169" s="47">
        <f t="shared" si="337"/>
        <v>0</v>
      </c>
      <c r="BU169" s="47">
        <f t="shared" si="338"/>
        <v>0</v>
      </c>
      <c r="BV169" s="47">
        <f t="shared" si="339"/>
        <v>0</v>
      </c>
      <c r="BW169" s="47">
        <f t="shared" si="340"/>
        <v>0</v>
      </c>
      <c r="BX169" s="47">
        <f t="shared" si="341"/>
        <v>0</v>
      </c>
      <c r="BY169" s="47">
        <f t="shared" si="342"/>
        <v>0</v>
      </c>
      <c r="BZ169" s="47">
        <f t="shared" si="343"/>
        <v>0</v>
      </c>
      <c r="CA169" s="47">
        <f t="shared" si="344"/>
        <v>0</v>
      </c>
      <c r="CB169" s="47">
        <f t="shared" si="345"/>
        <v>0</v>
      </c>
      <c r="CC169" s="48">
        <f t="shared" si="346"/>
        <v>0</v>
      </c>
      <c r="CD169" s="47">
        <f t="shared" si="355"/>
        <v>0</v>
      </c>
      <c r="CE169" s="47">
        <f t="shared" si="356"/>
        <v>0</v>
      </c>
      <c r="CF169" s="46">
        <f t="shared" si="357"/>
        <v>0</v>
      </c>
      <c r="CG169" s="47">
        <f t="shared" si="358"/>
        <v>0</v>
      </c>
      <c r="CH169" s="47">
        <f t="shared" si="359"/>
        <v>0</v>
      </c>
      <c r="CI169" s="47">
        <f t="shared" si="360"/>
        <v>0</v>
      </c>
      <c r="CJ169" s="47">
        <f t="shared" si="361"/>
        <v>0</v>
      </c>
      <c r="CK169" s="47">
        <f t="shared" si="362"/>
        <v>0</v>
      </c>
      <c r="CL169" s="47">
        <f t="shared" si="363"/>
        <v>0</v>
      </c>
      <c r="CM169" s="47">
        <f t="shared" si="364"/>
        <v>0</v>
      </c>
      <c r="CN169" s="47">
        <f t="shared" si="365"/>
        <v>0</v>
      </c>
      <c r="CO169" s="47">
        <f t="shared" si="366"/>
        <v>0</v>
      </c>
      <c r="CP169" s="47">
        <f t="shared" si="367"/>
        <v>0</v>
      </c>
      <c r="CQ169" s="47">
        <f t="shared" si="368"/>
        <v>0</v>
      </c>
      <c r="CR169" s="47">
        <f t="shared" si="369"/>
        <v>0</v>
      </c>
      <c r="CS169" s="47">
        <f t="shared" si="370"/>
        <v>0</v>
      </c>
      <c r="CT169" s="47">
        <f t="shared" si="371"/>
        <v>0</v>
      </c>
      <c r="CU169" s="47">
        <f t="shared" si="372"/>
        <v>0</v>
      </c>
      <c r="CV169" s="47">
        <f t="shared" si="373"/>
        <v>0</v>
      </c>
      <c r="CW169" s="47">
        <f t="shared" si="374"/>
        <v>0</v>
      </c>
      <c r="CX169" s="47">
        <f t="shared" si="375"/>
        <v>0</v>
      </c>
      <c r="CY169" s="48">
        <f t="shared" si="376"/>
        <v>0</v>
      </c>
      <c r="CZ169" s="47">
        <f t="shared" si="377"/>
        <v>0</v>
      </c>
      <c r="DA169" s="47">
        <f t="shared" si="378"/>
        <v>0</v>
      </c>
      <c r="DB169" s="46">
        <f t="shared" si="379"/>
        <v>0</v>
      </c>
      <c r="DC169" s="47">
        <f t="shared" si="380"/>
        <v>0</v>
      </c>
      <c r="DD169" s="47">
        <f t="shared" si="381"/>
        <v>0</v>
      </c>
      <c r="DE169" s="47">
        <f t="shared" si="382"/>
        <v>0</v>
      </c>
      <c r="DF169" s="47">
        <f t="shared" si="383"/>
        <v>0</v>
      </c>
      <c r="DG169" s="47">
        <f t="shared" si="384"/>
        <v>0</v>
      </c>
      <c r="DH169" s="47">
        <f t="shared" si="385"/>
        <v>0</v>
      </c>
      <c r="DI169" s="47">
        <f t="shared" si="386"/>
        <v>0</v>
      </c>
      <c r="DJ169" s="47">
        <f t="shared" si="387"/>
        <v>0</v>
      </c>
      <c r="DK169" s="47">
        <f t="shared" si="388"/>
        <v>0</v>
      </c>
      <c r="DL169" s="47">
        <f t="shared" si="389"/>
        <v>0</v>
      </c>
      <c r="DM169" s="47">
        <f t="shared" si="390"/>
        <v>0</v>
      </c>
      <c r="DN169" s="47">
        <f t="shared" si="391"/>
        <v>0</v>
      </c>
      <c r="DO169" s="47">
        <f t="shared" si="392"/>
        <v>0</v>
      </c>
      <c r="DP169" s="47">
        <f t="shared" si="393"/>
        <v>0</v>
      </c>
      <c r="DQ169" s="47">
        <f t="shared" si="394"/>
        <v>0</v>
      </c>
      <c r="DR169" s="47">
        <f t="shared" si="395"/>
        <v>0</v>
      </c>
      <c r="DS169" s="47">
        <f t="shared" si="396"/>
        <v>0</v>
      </c>
      <c r="DT169" s="47">
        <f t="shared" si="397"/>
        <v>0</v>
      </c>
      <c r="DU169" s="48">
        <f t="shared" si="398"/>
        <v>0</v>
      </c>
      <c r="DV169" s="47">
        <f t="shared" si="399"/>
        <v>0</v>
      </c>
      <c r="DW169" s="47">
        <f t="shared" si="400"/>
        <v>0</v>
      </c>
      <c r="DX169" s="46">
        <f t="shared" si="401"/>
        <v>0</v>
      </c>
      <c r="DY169" s="47">
        <f t="shared" si="402"/>
        <v>0</v>
      </c>
      <c r="DZ169" s="47">
        <f t="shared" si="403"/>
        <v>0</v>
      </c>
      <c r="EA169" s="47">
        <f t="shared" si="404"/>
        <v>0</v>
      </c>
      <c r="EB169" s="47">
        <f t="shared" si="405"/>
        <v>0</v>
      </c>
      <c r="EC169" s="47">
        <f t="shared" si="406"/>
        <v>0</v>
      </c>
      <c r="ED169" s="47">
        <f t="shared" si="407"/>
        <v>0</v>
      </c>
      <c r="EE169" s="47">
        <f t="shared" si="408"/>
        <v>0</v>
      </c>
      <c r="EF169" s="47">
        <f t="shared" si="409"/>
        <v>0</v>
      </c>
      <c r="EG169" s="47">
        <f t="shared" si="410"/>
        <v>0</v>
      </c>
      <c r="EH169" s="47">
        <f t="shared" si="411"/>
        <v>0</v>
      </c>
      <c r="EI169" s="47">
        <f t="shared" si="412"/>
        <v>0</v>
      </c>
      <c r="EJ169" s="47">
        <f t="shared" si="413"/>
        <v>0</v>
      </c>
      <c r="EK169" s="47">
        <f t="shared" si="414"/>
        <v>0</v>
      </c>
      <c r="EL169" s="47">
        <f t="shared" si="415"/>
        <v>0</v>
      </c>
      <c r="EM169" s="47">
        <f t="shared" si="416"/>
        <v>0</v>
      </c>
      <c r="EN169" s="47">
        <f t="shared" si="417"/>
        <v>0</v>
      </c>
      <c r="EO169" s="47">
        <f t="shared" si="418"/>
        <v>0</v>
      </c>
      <c r="EP169" s="47">
        <f t="shared" si="419"/>
        <v>0</v>
      </c>
      <c r="EQ169" s="48">
        <f t="shared" si="420"/>
        <v>0</v>
      </c>
      <c r="ER169" s="47">
        <f t="shared" si="421"/>
        <v>0</v>
      </c>
      <c r="ES169" s="47">
        <f t="shared" si="422"/>
        <v>0</v>
      </c>
      <c r="ET169" s="46">
        <f t="shared" si="423"/>
        <v>0</v>
      </c>
      <c r="EU169" s="47">
        <f t="shared" si="424"/>
        <v>0</v>
      </c>
      <c r="EV169" s="47">
        <f t="shared" si="425"/>
        <v>0</v>
      </c>
      <c r="EW169" s="47">
        <f t="shared" si="426"/>
        <v>0</v>
      </c>
      <c r="EX169" s="47">
        <f t="shared" si="427"/>
        <v>0</v>
      </c>
      <c r="EY169" s="47">
        <f t="shared" si="428"/>
        <v>0</v>
      </c>
      <c r="EZ169" s="47">
        <f t="shared" si="429"/>
        <v>0</v>
      </c>
      <c r="FA169" s="47">
        <f t="shared" si="430"/>
        <v>0</v>
      </c>
      <c r="FB169" s="47">
        <f t="shared" si="431"/>
        <v>0</v>
      </c>
      <c r="FC169" s="47">
        <f t="shared" si="432"/>
        <v>0</v>
      </c>
      <c r="FD169" s="47">
        <f t="shared" si="433"/>
        <v>0</v>
      </c>
      <c r="FE169" s="47">
        <f t="shared" si="434"/>
        <v>0</v>
      </c>
      <c r="FF169" s="47">
        <f t="shared" si="435"/>
        <v>0</v>
      </c>
      <c r="FG169" s="47">
        <f t="shared" si="436"/>
        <v>0</v>
      </c>
      <c r="FH169" s="47">
        <f t="shared" si="437"/>
        <v>0</v>
      </c>
      <c r="FI169" s="47">
        <f t="shared" si="438"/>
        <v>0</v>
      </c>
      <c r="FJ169" s="47">
        <f t="shared" si="439"/>
        <v>0</v>
      </c>
      <c r="FK169" s="47">
        <f t="shared" si="440"/>
        <v>0</v>
      </c>
      <c r="FL169" s="47">
        <f t="shared" si="441"/>
        <v>0</v>
      </c>
      <c r="FM169" s="48">
        <f t="shared" si="442"/>
        <v>0</v>
      </c>
      <c r="FN169" s="47">
        <f t="shared" si="443"/>
        <v>0</v>
      </c>
      <c r="FO169" s="47">
        <f t="shared" si="444"/>
        <v>0</v>
      </c>
      <c r="FP169" s="46">
        <f t="shared" si="445"/>
        <v>0</v>
      </c>
      <c r="FQ169" s="47">
        <f t="shared" si="446"/>
        <v>0</v>
      </c>
      <c r="FR169" s="47">
        <f t="shared" si="447"/>
        <v>0</v>
      </c>
      <c r="FS169" s="47">
        <f t="shared" si="448"/>
        <v>0</v>
      </c>
      <c r="FT169" s="47">
        <f t="shared" si="449"/>
        <v>0</v>
      </c>
      <c r="FU169" s="47">
        <f t="shared" si="450"/>
        <v>0</v>
      </c>
      <c r="FV169" s="47">
        <f t="shared" si="451"/>
        <v>0</v>
      </c>
      <c r="FW169" s="47">
        <f t="shared" si="452"/>
        <v>0</v>
      </c>
      <c r="FX169" s="47">
        <f t="shared" si="453"/>
        <v>0</v>
      </c>
      <c r="FY169" s="47">
        <f t="shared" si="454"/>
        <v>0</v>
      </c>
      <c r="FZ169" s="47">
        <f t="shared" si="455"/>
        <v>0</v>
      </c>
      <c r="GA169" s="47">
        <f t="shared" si="456"/>
        <v>0</v>
      </c>
      <c r="GB169" s="47">
        <f t="shared" si="457"/>
        <v>0</v>
      </c>
      <c r="GC169" s="47">
        <f t="shared" si="458"/>
        <v>0</v>
      </c>
      <c r="GD169" s="47">
        <f t="shared" si="459"/>
        <v>0</v>
      </c>
      <c r="GE169" s="47">
        <f t="shared" si="460"/>
        <v>0</v>
      </c>
      <c r="GF169" s="47">
        <f t="shared" si="461"/>
        <v>0</v>
      </c>
      <c r="GG169" s="47">
        <f t="shared" si="462"/>
        <v>0</v>
      </c>
      <c r="GH169" s="47">
        <f t="shared" si="463"/>
        <v>0</v>
      </c>
      <c r="GI169" s="48">
        <f t="shared" si="464"/>
        <v>0</v>
      </c>
      <c r="GJ169" s="47">
        <f t="shared" si="465"/>
        <v>0</v>
      </c>
      <c r="GK169" s="47">
        <f t="shared" si="466"/>
        <v>0</v>
      </c>
      <c r="GL169" s="46">
        <f t="shared" si="467"/>
        <v>0</v>
      </c>
      <c r="GM169" s="47">
        <f t="shared" si="468"/>
        <v>0</v>
      </c>
      <c r="GN169" s="47">
        <f t="shared" si="469"/>
        <v>0</v>
      </c>
      <c r="GO169" s="47">
        <f t="shared" si="470"/>
        <v>0</v>
      </c>
      <c r="GP169" s="47">
        <f t="shared" si="471"/>
        <v>0</v>
      </c>
      <c r="GQ169" s="47">
        <f t="shared" si="472"/>
        <v>0</v>
      </c>
      <c r="GR169" s="47">
        <f t="shared" si="473"/>
        <v>0</v>
      </c>
      <c r="GS169" s="47">
        <f t="shared" si="474"/>
        <v>0</v>
      </c>
      <c r="GT169" s="47">
        <f t="shared" si="475"/>
        <v>0</v>
      </c>
      <c r="GU169" s="47">
        <f t="shared" si="476"/>
        <v>0</v>
      </c>
      <c r="GV169" s="47">
        <f t="shared" si="477"/>
        <v>0</v>
      </c>
      <c r="GW169" s="47">
        <f t="shared" si="478"/>
        <v>0</v>
      </c>
      <c r="GX169" s="47">
        <f t="shared" si="479"/>
        <v>0</v>
      </c>
      <c r="GY169" s="47">
        <f t="shared" si="480"/>
        <v>0</v>
      </c>
      <c r="GZ169" s="47">
        <f t="shared" si="481"/>
        <v>0</v>
      </c>
      <c r="HA169" s="47">
        <f t="shared" si="482"/>
        <v>0</v>
      </c>
      <c r="HB169" s="47">
        <f t="shared" si="483"/>
        <v>0</v>
      </c>
      <c r="HC169" s="47">
        <f t="shared" si="484"/>
        <v>0</v>
      </c>
      <c r="HD169" s="47">
        <f t="shared" si="485"/>
        <v>0</v>
      </c>
      <c r="HE169" s="48">
        <f t="shared" si="486"/>
        <v>0</v>
      </c>
      <c r="HF169" s="47">
        <f t="shared" si="487"/>
        <v>0</v>
      </c>
      <c r="HG169" s="47">
        <f t="shared" si="488"/>
        <v>0</v>
      </c>
      <c r="HH169" s="46">
        <f t="shared" si="489"/>
        <v>0</v>
      </c>
      <c r="HI169" s="47">
        <f t="shared" si="490"/>
        <v>0</v>
      </c>
      <c r="HJ169" s="47">
        <f t="shared" si="491"/>
        <v>0</v>
      </c>
      <c r="HK169" s="47">
        <f t="shared" si="492"/>
        <v>0</v>
      </c>
      <c r="HL169" s="47">
        <f t="shared" si="493"/>
        <v>0</v>
      </c>
      <c r="HM169" s="47">
        <f t="shared" si="494"/>
        <v>0</v>
      </c>
      <c r="HN169" s="47">
        <f t="shared" si="495"/>
        <v>0</v>
      </c>
      <c r="HO169" s="47">
        <f t="shared" si="496"/>
        <v>0</v>
      </c>
      <c r="HP169" s="47">
        <f t="shared" si="497"/>
        <v>0</v>
      </c>
      <c r="HQ169" s="47">
        <f t="shared" si="498"/>
        <v>0</v>
      </c>
      <c r="HR169" s="47">
        <f t="shared" si="499"/>
        <v>0</v>
      </c>
      <c r="HS169" s="47">
        <f t="shared" si="500"/>
        <v>0</v>
      </c>
      <c r="HT169" s="47">
        <f t="shared" si="501"/>
        <v>0</v>
      </c>
      <c r="HU169" s="47">
        <f t="shared" si="502"/>
        <v>0</v>
      </c>
      <c r="HV169" s="47">
        <f t="shared" si="503"/>
        <v>0</v>
      </c>
      <c r="HW169" s="47">
        <f t="shared" si="504"/>
        <v>0</v>
      </c>
      <c r="HX169" s="47">
        <f t="shared" si="505"/>
        <v>0</v>
      </c>
      <c r="HY169" s="47">
        <f t="shared" si="506"/>
        <v>0</v>
      </c>
      <c r="HZ169" s="47">
        <f t="shared" si="507"/>
        <v>0</v>
      </c>
      <c r="IA169" s="48">
        <f t="shared" si="508"/>
        <v>0</v>
      </c>
      <c r="IB169" s="47">
        <f t="shared" si="509"/>
        <v>0</v>
      </c>
      <c r="IC169" s="47">
        <f t="shared" si="510"/>
        <v>0</v>
      </c>
      <c r="ID169" s="46">
        <f t="shared" si="511"/>
        <v>0</v>
      </c>
      <c r="IE169" s="47">
        <f t="shared" si="512"/>
        <v>0</v>
      </c>
      <c r="IF169" s="47">
        <f t="shared" si="513"/>
        <v>0</v>
      </c>
      <c r="IG169" s="47">
        <f t="shared" si="514"/>
        <v>0</v>
      </c>
      <c r="IH169" s="47">
        <f t="shared" si="515"/>
        <v>0</v>
      </c>
      <c r="II169" s="47">
        <f t="shared" si="516"/>
        <v>0</v>
      </c>
      <c r="IJ169" s="47">
        <f t="shared" si="517"/>
        <v>0</v>
      </c>
      <c r="IK169" s="47">
        <f t="shared" si="518"/>
        <v>0</v>
      </c>
      <c r="IL169" s="47">
        <f t="shared" si="519"/>
        <v>0</v>
      </c>
      <c r="IM169" s="47">
        <f t="shared" si="520"/>
        <v>0</v>
      </c>
      <c r="IN169" s="47">
        <f t="shared" si="521"/>
        <v>0</v>
      </c>
      <c r="IO169" s="47">
        <f t="shared" si="522"/>
        <v>0</v>
      </c>
      <c r="IP169" s="47">
        <f t="shared" si="523"/>
        <v>0</v>
      </c>
      <c r="IQ169" s="47">
        <f t="shared" si="524"/>
        <v>0</v>
      </c>
      <c r="IR169" s="47">
        <f t="shared" si="525"/>
        <v>0</v>
      </c>
      <c r="IS169" s="47">
        <f t="shared" si="526"/>
        <v>0</v>
      </c>
      <c r="IT169" s="47">
        <f t="shared" si="527"/>
        <v>0</v>
      </c>
      <c r="IU169" s="47">
        <f t="shared" si="528"/>
        <v>0</v>
      </c>
      <c r="IV169" s="47">
        <f t="shared" si="529"/>
        <v>0</v>
      </c>
      <c r="IW169" s="48">
        <f t="shared" si="530"/>
        <v>0</v>
      </c>
      <c r="IX169" s="47">
        <f t="shared" si="531"/>
        <v>0</v>
      </c>
      <c r="IY169" s="47">
        <f t="shared" si="532"/>
        <v>0</v>
      </c>
      <c r="IZ169" s="46">
        <f t="shared" si="533"/>
        <v>0</v>
      </c>
      <c r="JA169" s="47">
        <f t="shared" si="534"/>
        <v>0</v>
      </c>
      <c r="JB169" s="47">
        <f t="shared" si="535"/>
        <v>0</v>
      </c>
      <c r="JC169" s="47">
        <f t="shared" si="536"/>
        <v>0</v>
      </c>
      <c r="JD169" s="47">
        <f t="shared" si="537"/>
        <v>0</v>
      </c>
      <c r="JE169" s="47">
        <f t="shared" si="538"/>
        <v>0</v>
      </c>
      <c r="JF169" s="47">
        <f t="shared" si="539"/>
        <v>0</v>
      </c>
      <c r="JG169" s="47">
        <f t="shared" si="540"/>
        <v>0</v>
      </c>
      <c r="JH169" s="47">
        <f t="shared" si="541"/>
        <v>0</v>
      </c>
      <c r="JI169" s="47">
        <f t="shared" si="542"/>
        <v>0</v>
      </c>
      <c r="JJ169" s="47">
        <f t="shared" si="543"/>
        <v>0</v>
      </c>
      <c r="JK169" s="47">
        <f t="shared" si="544"/>
        <v>0</v>
      </c>
      <c r="JL169" s="47">
        <f t="shared" si="545"/>
        <v>0</v>
      </c>
      <c r="JM169" s="47">
        <f t="shared" si="546"/>
        <v>0</v>
      </c>
      <c r="JN169" s="47">
        <f t="shared" si="547"/>
        <v>0</v>
      </c>
      <c r="JO169" s="47">
        <f t="shared" si="548"/>
        <v>0</v>
      </c>
      <c r="JP169" s="47">
        <f t="shared" si="549"/>
        <v>0</v>
      </c>
      <c r="JQ169" s="47">
        <f t="shared" si="550"/>
        <v>0</v>
      </c>
      <c r="JR169" s="47">
        <f t="shared" si="551"/>
        <v>0</v>
      </c>
      <c r="JS169" s="48">
        <f t="shared" si="552"/>
        <v>0</v>
      </c>
      <c r="JT169" s="46">
        <f t="shared" si="553"/>
        <v>0</v>
      </c>
      <c r="JU169" s="48">
        <f t="shared" si="554"/>
        <v>0</v>
      </c>
    </row>
    <row r="170" spans="1:281" x14ac:dyDescent="0.25">
      <c r="A170" s="152"/>
      <c r="B170" s="386"/>
      <c r="C170" s="377"/>
      <c r="D170" s="378"/>
      <c r="E170" s="378"/>
      <c r="F170" s="378"/>
      <c r="G170" s="379"/>
      <c r="H170" s="397"/>
      <c r="I170" s="397"/>
      <c r="J170" s="97"/>
      <c r="K170" s="122">
        <f t="shared" ref="K170:K233" si="555">IF(OR(H170="Ass",H170="int",H170="ImF",H170="liv"),0,J170-J170/1.095)</f>
        <v>0</v>
      </c>
      <c r="L170" s="313">
        <f t="shared" ref="L170:L233" si="556">IF(OR(H170="Ass",H170="int",H170="ImF"),0,(J170-K170)/1.05*0.05)</f>
        <v>0</v>
      </c>
      <c r="M170" s="46">
        <f t="shared" ref="M170:M233" si="557">J170-K170-L170</f>
        <v>0</v>
      </c>
      <c r="N170" s="90">
        <f t="shared" si="347"/>
        <v>0</v>
      </c>
      <c r="O170" s="90">
        <f t="shared" si="348"/>
        <v>0</v>
      </c>
      <c r="P170" s="90">
        <f t="shared" si="349"/>
        <v>0</v>
      </c>
      <c r="Q170" s="90">
        <f t="shared" si="350"/>
        <v>0</v>
      </c>
      <c r="R170" s="408">
        <f t="shared" ref="R170:R233" si="558">MONTH(A170)</f>
        <v>1</v>
      </c>
      <c r="S170" s="46">
        <f t="shared" si="288"/>
        <v>0</v>
      </c>
      <c r="T170" s="47">
        <f t="shared" si="289"/>
        <v>0</v>
      </c>
      <c r="U170" s="47">
        <f t="shared" si="290"/>
        <v>0</v>
      </c>
      <c r="V170" s="47">
        <f t="shared" si="291"/>
        <v>0</v>
      </c>
      <c r="W170" s="47">
        <f t="shared" si="292"/>
        <v>0</v>
      </c>
      <c r="X170" s="47">
        <f t="shared" si="293"/>
        <v>0</v>
      </c>
      <c r="Y170" s="47">
        <f t="shared" si="294"/>
        <v>0</v>
      </c>
      <c r="Z170" s="47">
        <f t="shared" si="295"/>
        <v>0</v>
      </c>
      <c r="AA170" s="47">
        <f t="shared" si="296"/>
        <v>0</v>
      </c>
      <c r="AB170" s="47">
        <f t="shared" si="297"/>
        <v>0</v>
      </c>
      <c r="AC170" s="47">
        <f t="shared" si="298"/>
        <v>0</v>
      </c>
      <c r="AD170" s="47">
        <f t="shared" si="299"/>
        <v>0</v>
      </c>
      <c r="AE170" s="47">
        <f t="shared" si="300"/>
        <v>0</v>
      </c>
      <c r="AF170" s="47">
        <f t="shared" si="301"/>
        <v>0</v>
      </c>
      <c r="AG170" s="47">
        <f t="shared" si="302"/>
        <v>0</v>
      </c>
      <c r="AH170" s="47">
        <f t="shared" si="303"/>
        <v>0</v>
      </c>
      <c r="AI170" s="47">
        <f t="shared" si="304"/>
        <v>0</v>
      </c>
      <c r="AJ170" s="47">
        <f t="shared" si="305"/>
        <v>0</v>
      </c>
      <c r="AK170" s="47">
        <f t="shared" si="306"/>
        <v>0</v>
      </c>
      <c r="AL170" s="48">
        <f t="shared" si="307"/>
        <v>0</v>
      </c>
      <c r="AM170" s="47">
        <f t="shared" si="351"/>
        <v>0</v>
      </c>
      <c r="AN170" s="47">
        <f t="shared" si="352"/>
        <v>0</v>
      </c>
      <c r="AO170" s="46">
        <f t="shared" si="308"/>
        <v>0</v>
      </c>
      <c r="AP170" s="47">
        <f t="shared" si="309"/>
        <v>0</v>
      </c>
      <c r="AQ170" s="47">
        <f t="shared" si="310"/>
        <v>0</v>
      </c>
      <c r="AR170" s="47">
        <f t="shared" si="311"/>
        <v>0</v>
      </c>
      <c r="AS170" s="47">
        <f t="shared" si="312"/>
        <v>0</v>
      </c>
      <c r="AT170" s="47">
        <f t="shared" si="313"/>
        <v>0</v>
      </c>
      <c r="AU170" s="47">
        <f t="shared" si="314"/>
        <v>0</v>
      </c>
      <c r="AV170" s="47">
        <f t="shared" si="315"/>
        <v>0</v>
      </c>
      <c r="AW170" s="47">
        <f t="shared" si="316"/>
        <v>0</v>
      </c>
      <c r="AX170" s="47">
        <f t="shared" si="317"/>
        <v>0</v>
      </c>
      <c r="AY170" s="47">
        <f t="shared" si="318"/>
        <v>0</v>
      </c>
      <c r="AZ170" s="47">
        <f t="shared" si="319"/>
        <v>0</v>
      </c>
      <c r="BA170" s="47">
        <f t="shared" si="320"/>
        <v>0</v>
      </c>
      <c r="BB170" s="47">
        <f t="shared" si="321"/>
        <v>0</v>
      </c>
      <c r="BC170" s="47">
        <f t="shared" si="322"/>
        <v>0</v>
      </c>
      <c r="BD170" s="47">
        <f t="shared" si="323"/>
        <v>0</v>
      </c>
      <c r="BE170" s="47">
        <f t="shared" si="324"/>
        <v>0</v>
      </c>
      <c r="BF170" s="47">
        <f t="shared" si="325"/>
        <v>0</v>
      </c>
      <c r="BG170" s="48">
        <f t="shared" si="326"/>
        <v>0</v>
      </c>
      <c r="BH170" s="47">
        <f t="shared" si="353"/>
        <v>0</v>
      </c>
      <c r="BI170" s="47">
        <f t="shared" si="354"/>
        <v>0</v>
      </c>
      <c r="BJ170" s="46">
        <f t="shared" si="327"/>
        <v>0</v>
      </c>
      <c r="BK170" s="47">
        <f t="shared" si="328"/>
        <v>0</v>
      </c>
      <c r="BL170" s="47">
        <f t="shared" si="329"/>
        <v>0</v>
      </c>
      <c r="BM170" s="47">
        <f t="shared" si="330"/>
        <v>0</v>
      </c>
      <c r="BN170" s="47">
        <f t="shared" si="331"/>
        <v>0</v>
      </c>
      <c r="BO170" s="47">
        <f t="shared" si="332"/>
        <v>0</v>
      </c>
      <c r="BP170" s="47">
        <f t="shared" si="333"/>
        <v>0</v>
      </c>
      <c r="BQ170" s="47">
        <f t="shared" si="334"/>
        <v>0</v>
      </c>
      <c r="BR170" s="47">
        <f t="shared" si="335"/>
        <v>0</v>
      </c>
      <c r="BS170" s="47">
        <f t="shared" si="336"/>
        <v>0</v>
      </c>
      <c r="BT170" s="47">
        <f t="shared" si="337"/>
        <v>0</v>
      </c>
      <c r="BU170" s="47">
        <f t="shared" si="338"/>
        <v>0</v>
      </c>
      <c r="BV170" s="47">
        <f t="shared" si="339"/>
        <v>0</v>
      </c>
      <c r="BW170" s="47">
        <f t="shared" si="340"/>
        <v>0</v>
      </c>
      <c r="BX170" s="47">
        <f t="shared" si="341"/>
        <v>0</v>
      </c>
      <c r="BY170" s="47">
        <f t="shared" si="342"/>
        <v>0</v>
      </c>
      <c r="BZ170" s="47">
        <f t="shared" si="343"/>
        <v>0</v>
      </c>
      <c r="CA170" s="47">
        <f t="shared" si="344"/>
        <v>0</v>
      </c>
      <c r="CB170" s="47">
        <f t="shared" si="345"/>
        <v>0</v>
      </c>
      <c r="CC170" s="48">
        <f t="shared" si="346"/>
        <v>0</v>
      </c>
      <c r="CD170" s="47">
        <f t="shared" si="355"/>
        <v>0</v>
      </c>
      <c r="CE170" s="47">
        <f t="shared" si="356"/>
        <v>0</v>
      </c>
      <c r="CF170" s="46">
        <f t="shared" si="357"/>
        <v>0</v>
      </c>
      <c r="CG170" s="47">
        <f t="shared" si="358"/>
        <v>0</v>
      </c>
      <c r="CH170" s="47">
        <f t="shared" si="359"/>
        <v>0</v>
      </c>
      <c r="CI170" s="47">
        <f t="shared" si="360"/>
        <v>0</v>
      </c>
      <c r="CJ170" s="47">
        <f t="shared" si="361"/>
        <v>0</v>
      </c>
      <c r="CK170" s="47">
        <f t="shared" si="362"/>
        <v>0</v>
      </c>
      <c r="CL170" s="47">
        <f t="shared" si="363"/>
        <v>0</v>
      </c>
      <c r="CM170" s="47">
        <f t="shared" si="364"/>
        <v>0</v>
      </c>
      <c r="CN170" s="47">
        <f t="shared" si="365"/>
        <v>0</v>
      </c>
      <c r="CO170" s="47">
        <f t="shared" si="366"/>
        <v>0</v>
      </c>
      <c r="CP170" s="47">
        <f t="shared" si="367"/>
        <v>0</v>
      </c>
      <c r="CQ170" s="47">
        <f t="shared" si="368"/>
        <v>0</v>
      </c>
      <c r="CR170" s="47">
        <f t="shared" si="369"/>
        <v>0</v>
      </c>
      <c r="CS170" s="47">
        <f t="shared" si="370"/>
        <v>0</v>
      </c>
      <c r="CT170" s="47">
        <f t="shared" si="371"/>
        <v>0</v>
      </c>
      <c r="CU170" s="47">
        <f t="shared" si="372"/>
        <v>0</v>
      </c>
      <c r="CV170" s="47">
        <f t="shared" si="373"/>
        <v>0</v>
      </c>
      <c r="CW170" s="47">
        <f t="shared" si="374"/>
        <v>0</v>
      </c>
      <c r="CX170" s="47">
        <f t="shared" si="375"/>
        <v>0</v>
      </c>
      <c r="CY170" s="48">
        <f t="shared" si="376"/>
        <v>0</v>
      </c>
      <c r="CZ170" s="47">
        <f t="shared" si="377"/>
        <v>0</v>
      </c>
      <c r="DA170" s="47">
        <f t="shared" si="378"/>
        <v>0</v>
      </c>
      <c r="DB170" s="46">
        <f t="shared" si="379"/>
        <v>0</v>
      </c>
      <c r="DC170" s="47">
        <f t="shared" si="380"/>
        <v>0</v>
      </c>
      <c r="DD170" s="47">
        <f t="shared" si="381"/>
        <v>0</v>
      </c>
      <c r="DE170" s="47">
        <f t="shared" si="382"/>
        <v>0</v>
      </c>
      <c r="DF170" s="47">
        <f t="shared" si="383"/>
        <v>0</v>
      </c>
      <c r="DG170" s="47">
        <f t="shared" si="384"/>
        <v>0</v>
      </c>
      <c r="DH170" s="47">
        <f t="shared" si="385"/>
        <v>0</v>
      </c>
      <c r="DI170" s="47">
        <f t="shared" si="386"/>
        <v>0</v>
      </c>
      <c r="DJ170" s="47">
        <f t="shared" si="387"/>
        <v>0</v>
      </c>
      <c r="DK170" s="47">
        <f t="shared" si="388"/>
        <v>0</v>
      </c>
      <c r="DL170" s="47">
        <f t="shared" si="389"/>
        <v>0</v>
      </c>
      <c r="DM170" s="47">
        <f t="shared" si="390"/>
        <v>0</v>
      </c>
      <c r="DN170" s="47">
        <f t="shared" si="391"/>
        <v>0</v>
      </c>
      <c r="DO170" s="47">
        <f t="shared" si="392"/>
        <v>0</v>
      </c>
      <c r="DP170" s="47">
        <f t="shared" si="393"/>
        <v>0</v>
      </c>
      <c r="DQ170" s="47">
        <f t="shared" si="394"/>
        <v>0</v>
      </c>
      <c r="DR170" s="47">
        <f t="shared" si="395"/>
        <v>0</v>
      </c>
      <c r="DS170" s="47">
        <f t="shared" si="396"/>
        <v>0</v>
      </c>
      <c r="DT170" s="47">
        <f t="shared" si="397"/>
        <v>0</v>
      </c>
      <c r="DU170" s="48">
        <f t="shared" si="398"/>
        <v>0</v>
      </c>
      <c r="DV170" s="47">
        <f t="shared" si="399"/>
        <v>0</v>
      </c>
      <c r="DW170" s="47">
        <f t="shared" si="400"/>
        <v>0</v>
      </c>
      <c r="DX170" s="46">
        <f t="shared" si="401"/>
        <v>0</v>
      </c>
      <c r="DY170" s="47">
        <f t="shared" si="402"/>
        <v>0</v>
      </c>
      <c r="DZ170" s="47">
        <f t="shared" si="403"/>
        <v>0</v>
      </c>
      <c r="EA170" s="47">
        <f t="shared" si="404"/>
        <v>0</v>
      </c>
      <c r="EB170" s="47">
        <f t="shared" si="405"/>
        <v>0</v>
      </c>
      <c r="EC170" s="47">
        <f t="shared" si="406"/>
        <v>0</v>
      </c>
      <c r="ED170" s="47">
        <f t="shared" si="407"/>
        <v>0</v>
      </c>
      <c r="EE170" s="47">
        <f t="shared" si="408"/>
        <v>0</v>
      </c>
      <c r="EF170" s="47">
        <f t="shared" si="409"/>
        <v>0</v>
      </c>
      <c r="EG170" s="47">
        <f t="shared" si="410"/>
        <v>0</v>
      </c>
      <c r="EH170" s="47">
        <f t="shared" si="411"/>
        <v>0</v>
      </c>
      <c r="EI170" s="47">
        <f t="shared" si="412"/>
        <v>0</v>
      </c>
      <c r="EJ170" s="47">
        <f t="shared" si="413"/>
        <v>0</v>
      </c>
      <c r="EK170" s="47">
        <f t="shared" si="414"/>
        <v>0</v>
      </c>
      <c r="EL170" s="47">
        <f t="shared" si="415"/>
        <v>0</v>
      </c>
      <c r="EM170" s="47">
        <f t="shared" si="416"/>
        <v>0</v>
      </c>
      <c r="EN170" s="47">
        <f t="shared" si="417"/>
        <v>0</v>
      </c>
      <c r="EO170" s="47">
        <f t="shared" si="418"/>
        <v>0</v>
      </c>
      <c r="EP170" s="47">
        <f t="shared" si="419"/>
        <v>0</v>
      </c>
      <c r="EQ170" s="48">
        <f t="shared" si="420"/>
        <v>0</v>
      </c>
      <c r="ER170" s="47">
        <f t="shared" si="421"/>
        <v>0</v>
      </c>
      <c r="ES170" s="47">
        <f t="shared" si="422"/>
        <v>0</v>
      </c>
      <c r="ET170" s="46">
        <f t="shared" si="423"/>
        <v>0</v>
      </c>
      <c r="EU170" s="47">
        <f t="shared" si="424"/>
        <v>0</v>
      </c>
      <c r="EV170" s="47">
        <f t="shared" si="425"/>
        <v>0</v>
      </c>
      <c r="EW170" s="47">
        <f t="shared" si="426"/>
        <v>0</v>
      </c>
      <c r="EX170" s="47">
        <f t="shared" si="427"/>
        <v>0</v>
      </c>
      <c r="EY170" s="47">
        <f t="shared" si="428"/>
        <v>0</v>
      </c>
      <c r="EZ170" s="47">
        <f t="shared" si="429"/>
        <v>0</v>
      </c>
      <c r="FA170" s="47">
        <f t="shared" si="430"/>
        <v>0</v>
      </c>
      <c r="FB170" s="47">
        <f t="shared" si="431"/>
        <v>0</v>
      </c>
      <c r="FC170" s="47">
        <f t="shared" si="432"/>
        <v>0</v>
      </c>
      <c r="FD170" s="47">
        <f t="shared" si="433"/>
        <v>0</v>
      </c>
      <c r="FE170" s="47">
        <f t="shared" si="434"/>
        <v>0</v>
      </c>
      <c r="FF170" s="47">
        <f t="shared" si="435"/>
        <v>0</v>
      </c>
      <c r="FG170" s="47">
        <f t="shared" si="436"/>
        <v>0</v>
      </c>
      <c r="FH170" s="47">
        <f t="shared" si="437"/>
        <v>0</v>
      </c>
      <c r="FI170" s="47">
        <f t="shared" si="438"/>
        <v>0</v>
      </c>
      <c r="FJ170" s="47">
        <f t="shared" si="439"/>
        <v>0</v>
      </c>
      <c r="FK170" s="47">
        <f t="shared" si="440"/>
        <v>0</v>
      </c>
      <c r="FL170" s="47">
        <f t="shared" si="441"/>
        <v>0</v>
      </c>
      <c r="FM170" s="48">
        <f t="shared" si="442"/>
        <v>0</v>
      </c>
      <c r="FN170" s="47">
        <f t="shared" si="443"/>
        <v>0</v>
      </c>
      <c r="FO170" s="47">
        <f t="shared" si="444"/>
        <v>0</v>
      </c>
      <c r="FP170" s="46">
        <f t="shared" si="445"/>
        <v>0</v>
      </c>
      <c r="FQ170" s="47">
        <f t="shared" si="446"/>
        <v>0</v>
      </c>
      <c r="FR170" s="47">
        <f t="shared" si="447"/>
        <v>0</v>
      </c>
      <c r="FS170" s="47">
        <f t="shared" si="448"/>
        <v>0</v>
      </c>
      <c r="FT170" s="47">
        <f t="shared" si="449"/>
        <v>0</v>
      </c>
      <c r="FU170" s="47">
        <f t="shared" si="450"/>
        <v>0</v>
      </c>
      <c r="FV170" s="47">
        <f t="shared" si="451"/>
        <v>0</v>
      </c>
      <c r="FW170" s="47">
        <f t="shared" si="452"/>
        <v>0</v>
      </c>
      <c r="FX170" s="47">
        <f t="shared" si="453"/>
        <v>0</v>
      </c>
      <c r="FY170" s="47">
        <f t="shared" si="454"/>
        <v>0</v>
      </c>
      <c r="FZ170" s="47">
        <f t="shared" si="455"/>
        <v>0</v>
      </c>
      <c r="GA170" s="47">
        <f t="shared" si="456"/>
        <v>0</v>
      </c>
      <c r="GB170" s="47">
        <f t="shared" si="457"/>
        <v>0</v>
      </c>
      <c r="GC170" s="47">
        <f t="shared" si="458"/>
        <v>0</v>
      </c>
      <c r="GD170" s="47">
        <f t="shared" si="459"/>
        <v>0</v>
      </c>
      <c r="GE170" s="47">
        <f t="shared" si="460"/>
        <v>0</v>
      </c>
      <c r="GF170" s="47">
        <f t="shared" si="461"/>
        <v>0</v>
      </c>
      <c r="GG170" s="47">
        <f t="shared" si="462"/>
        <v>0</v>
      </c>
      <c r="GH170" s="47">
        <f t="shared" si="463"/>
        <v>0</v>
      </c>
      <c r="GI170" s="48">
        <f t="shared" si="464"/>
        <v>0</v>
      </c>
      <c r="GJ170" s="47">
        <f t="shared" si="465"/>
        <v>0</v>
      </c>
      <c r="GK170" s="47">
        <f t="shared" si="466"/>
        <v>0</v>
      </c>
      <c r="GL170" s="46">
        <f t="shared" si="467"/>
        <v>0</v>
      </c>
      <c r="GM170" s="47">
        <f t="shared" si="468"/>
        <v>0</v>
      </c>
      <c r="GN170" s="47">
        <f t="shared" si="469"/>
        <v>0</v>
      </c>
      <c r="GO170" s="47">
        <f t="shared" si="470"/>
        <v>0</v>
      </c>
      <c r="GP170" s="47">
        <f t="shared" si="471"/>
        <v>0</v>
      </c>
      <c r="GQ170" s="47">
        <f t="shared" si="472"/>
        <v>0</v>
      </c>
      <c r="GR170" s="47">
        <f t="shared" si="473"/>
        <v>0</v>
      </c>
      <c r="GS170" s="47">
        <f t="shared" si="474"/>
        <v>0</v>
      </c>
      <c r="GT170" s="47">
        <f t="shared" si="475"/>
        <v>0</v>
      </c>
      <c r="GU170" s="47">
        <f t="shared" si="476"/>
        <v>0</v>
      </c>
      <c r="GV170" s="47">
        <f t="shared" si="477"/>
        <v>0</v>
      </c>
      <c r="GW170" s="47">
        <f t="shared" si="478"/>
        <v>0</v>
      </c>
      <c r="GX170" s="47">
        <f t="shared" si="479"/>
        <v>0</v>
      </c>
      <c r="GY170" s="47">
        <f t="shared" si="480"/>
        <v>0</v>
      </c>
      <c r="GZ170" s="47">
        <f t="shared" si="481"/>
        <v>0</v>
      </c>
      <c r="HA170" s="47">
        <f t="shared" si="482"/>
        <v>0</v>
      </c>
      <c r="HB170" s="47">
        <f t="shared" si="483"/>
        <v>0</v>
      </c>
      <c r="HC170" s="47">
        <f t="shared" si="484"/>
        <v>0</v>
      </c>
      <c r="HD170" s="47">
        <f t="shared" si="485"/>
        <v>0</v>
      </c>
      <c r="HE170" s="48">
        <f t="shared" si="486"/>
        <v>0</v>
      </c>
      <c r="HF170" s="47">
        <f t="shared" si="487"/>
        <v>0</v>
      </c>
      <c r="HG170" s="47">
        <f t="shared" si="488"/>
        <v>0</v>
      </c>
      <c r="HH170" s="46">
        <f t="shared" si="489"/>
        <v>0</v>
      </c>
      <c r="HI170" s="47">
        <f t="shared" si="490"/>
        <v>0</v>
      </c>
      <c r="HJ170" s="47">
        <f t="shared" si="491"/>
        <v>0</v>
      </c>
      <c r="HK170" s="47">
        <f t="shared" si="492"/>
        <v>0</v>
      </c>
      <c r="HL170" s="47">
        <f t="shared" si="493"/>
        <v>0</v>
      </c>
      <c r="HM170" s="47">
        <f t="shared" si="494"/>
        <v>0</v>
      </c>
      <c r="HN170" s="47">
        <f t="shared" si="495"/>
        <v>0</v>
      </c>
      <c r="HO170" s="47">
        <f t="shared" si="496"/>
        <v>0</v>
      </c>
      <c r="HP170" s="47">
        <f t="shared" si="497"/>
        <v>0</v>
      </c>
      <c r="HQ170" s="47">
        <f t="shared" si="498"/>
        <v>0</v>
      </c>
      <c r="HR170" s="47">
        <f t="shared" si="499"/>
        <v>0</v>
      </c>
      <c r="HS170" s="47">
        <f t="shared" si="500"/>
        <v>0</v>
      </c>
      <c r="HT170" s="47">
        <f t="shared" si="501"/>
        <v>0</v>
      </c>
      <c r="HU170" s="47">
        <f t="shared" si="502"/>
        <v>0</v>
      </c>
      <c r="HV170" s="47">
        <f t="shared" si="503"/>
        <v>0</v>
      </c>
      <c r="HW170" s="47">
        <f t="shared" si="504"/>
        <v>0</v>
      </c>
      <c r="HX170" s="47">
        <f t="shared" si="505"/>
        <v>0</v>
      </c>
      <c r="HY170" s="47">
        <f t="shared" si="506"/>
        <v>0</v>
      </c>
      <c r="HZ170" s="47">
        <f t="shared" si="507"/>
        <v>0</v>
      </c>
      <c r="IA170" s="48">
        <f t="shared" si="508"/>
        <v>0</v>
      </c>
      <c r="IB170" s="47">
        <f t="shared" si="509"/>
        <v>0</v>
      </c>
      <c r="IC170" s="47">
        <f t="shared" si="510"/>
        <v>0</v>
      </c>
      <c r="ID170" s="46">
        <f t="shared" si="511"/>
        <v>0</v>
      </c>
      <c r="IE170" s="47">
        <f t="shared" si="512"/>
        <v>0</v>
      </c>
      <c r="IF170" s="47">
        <f t="shared" si="513"/>
        <v>0</v>
      </c>
      <c r="IG170" s="47">
        <f t="shared" si="514"/>
        <v>0</v>
      </c>
      <c r="IH170" s="47">
        <f t="shared" si="515"/>
        <v>0</v>
      </c>
      <c r="II170" s="47">
        <f t="shared" si="516"/>
        <v>0</v>
      </c>
      <c r="IJ170" s="47">
        <f t="shared" si="517"/>
        <v>0</v>
      </c>
      <c r="IK170" s="47">
        <f t="shared" si="518"/>
        <v>0</v>
      </c>
      <c r="IL170" s="47">
        <f t="shared" si="519"/>
        <v>0</v>
      </c>
      <c r="IM170" s="47">
        <f t="shared" si="520"/>
        <v>0</v>
      </c>
      <c r="IN170" s="47">
        <f t="shared" si="521"/>
        <v>0</v>
      </c>
      <c r="IO170" s="47">
        <f t="shared" si="522"/>
        <v>0</v>
      </c>
      <c r="IP170" s="47">
        <f t="shared" si="523"/>
        <v>0</v>
      </c>
      <c r="IQ170" s="47">
        <f t="shared" si="524"/>
        <v>0</v>
      </c>
      <c r="IR170" s="47">
        <f t="shared" si="525"/>
        <v>0</v>
      </c>
      <c r="IS170" s="47">
        <f t="shared" si="526"/>
        <v>0</v>
      </c>
      <c r="IT170" s="47">
        <f t="shared" si="527"/>
        <v>0</v>
      </c>
      <c r="IU170" s="47">
        <f t="shared" si="528"/>
        <v>0</v>
      </c>
      <c r="IV170" s="47">
        <f t="shared" si="529"/>
        <v>0</v>
      </c>
      <c r="IW170" s="48">
        <f t="shared" si="530"/>
        <v>0</v>
      </c>
      <c r="IX170" s="47">
        <f t="shared" si="531"/>
        <v>0</v>
      </c>
      <c r="IY170" s="47">
        <f t="shared" si="532"/>
        <v>0</v>
      </c>
      <c r="IZ170" s="46">
        <f t="shared" si="533"/>
        <v>0</v>
      </c>
      <c r="JA170" s="47">
        <f t="shared" si="534"/>
        <v>0</v>
      </c>
      <c r="JB170" s="47">
        <f t="shared" si="535"/>
        <v>0</v>
      </c>
      <c r="JC170" s="47">
        <f t="shared" si="536"/>
        <v>0</v>
      </c>
      <c r="JD170" s="47">
        <f t="shared" si="537"/>
        <v>0</v>
      </c>
      <c r="JE170" s="47">
        <f t="shared" si="538"/>
        <v>0</v>
      </c>
      <c r="JF170" s="47">
        <f t="shared" si="539"/>
        <v>0</v>
      </c>
      <c r="JG170" s="47">
        <f t="shared" si="540"/>
        <v>0</v>
      </c>
      <c r="JH170" s="47">
        <f t="shared" si="541"/>
        <v>0</v>
      </c>
      <c r="JI170" s="47">
        <f t="shared" si="542"/>
        <v>0</v>
      </c>
      <c r="JJ170" s="47">
        <f t="shared" si="543"/>
        <v>0</v>
      </c>
      <c r="JK170" s="47">
        <f t="shared" si="544"/>
        <v>0</v>
      </c>
      <c r="JL170" s="47">
        <f t="shared" si="545"/>
        <v>0</v>
      </c>
      <c r="JM170" s="47">
        <f t="shared" si="546"/>
        <v>0</v>
      </c>
      <c r="JN170" s="47">
        <f t="shared" si="547"/>
        <v>0</v>
      </c>
      <c r="JO170" s="47">
        <f t="shared" si="548"/>
        <v>0</v>
      </c>
      <c r="JP170" s="47">
        <f t="shared" si="549"/>
        <v>0</v>
      </c>
      <c r="JQ170" s="47">
        <f t="shared" si="550"/>
        <v>0</v>
      </c>
      <c r="JR170" s="47">
        <f t="shared" si="551"/>
        <v>0</v>
      </c>
      <c r="JS170" s="48">
        <f t="shared" si="552"/>
        <v>0</v>
      </c>
      <c r="JT170" s="46">
        <f t="shared" si="553"/>
        <v>0</v>
      </c>
      <c r="JU170" s="48">
        <f t="shared" si="554"/>
        <v>0</v>
      </c>
    </row>
    <row r="171" spans="1:281" x14ac:dyDescent="0.25">
      <c r="A171" s="152"/>
      <c r="B171" s="386"/>
      <c r="C171" s="377"/>
      <c r="D171" s="378"/>
      <c r="E171" s="378"/>
      <c r="F171" s="378"/>
      <c r="G171" s="379"/>
      <c r="H171" s="397"/>
      <c r="I171" s="397"/>
      <c r="J171" s="97"/>
      <c r="K171" s="122">
        <f t="shared" si="555"/>
        <v>0</v>
      </c>
      <c r="L171" s="313">
        <f t="shared" si="556"/>
        <v>0</v>
      </c>
      <c r="M171" s="46">
        <f t="shared" si="557"/>
        <v>0</v>
      </c>
      <c r="N171" s="90">
        <f t="shared" si="347"/>
        <v>0</v>
      </c>
      <c r="O171" s="90">
        <f t="shared" si="348"/>
        <v>0</v>
      </c>
      <c r="P171" s="90">
        <f t="shared" si="349"/>
        <v>0</v>
      </c>
      <c r="Q171" s="90">
        <f t="shared" si="350"/>
        <v>0</v>
      </c>
      <c r="R171" s="408">
        <f t="shared" si="558"/>
        <v>1</v>
      </c>
      <c r="S171" s="46">
        <f t="shared" si="288"/>
        <v>0</v>
      </c>
      <c r="T171" s="47">
        <f t="shared" si="289"/>
        <v>0</v>
      </c>
      <c r="U171" s="47">
        <f t="shared" si="290"/>
        <v>0</v>
      </c>
      <c r="V171" s="47">
        <f t="shared" si="291"/>
        <v>0</v>
      </c>
      <c r="W171" s="47">
        <f t="shared" si="292"/>
        <v>0</v>
      </c>
      <c r="X171" s="47">
        <f t="shared" si="293"/>
        <v>0</v>
      </c>
      <c r="Y171" s="47">
        <f t="shared" si="294"/>
        <v>0</v>
      </c>
      <c r="Z171" s="47">
        <f t="shared" si="295"/>
        <v>0</v>
      </c>
      <c r="AA171" s="47">
        <f t="shared" si="296"/>
        <v>0</v>
      </c>
      <c r="AB171" s="47">
        <f t="shared" si="297"/>
        <v>0</v>
      </c>
      <c r="AC171" s="47">
        <f t="shared" si="298"/>
        <v>0</v>
      </c>
      <c r="AD171" s="47">
        <f t="shared" si="299"/>
        <v>0</v>
      </c>
      <c r="AE171" s="47">
        <f t="shared" si="300"/>
        <v>0</v>
      </c>
      <c r="AF171" s="47">
        <f t="shared" si="301"/>
        <v>0</v>
      </c>
      <c r="AG171" s="47">
        <f t="shared" si="302"/>
        <v>0</v>
      </c>
      <c r="AH171" s="47">
        <f t="shared" si="303"/>
        <v>0</v>
      </c>
      <c r="AI171" s="47">
        <f t="shared" si="304"/>
        <v>0</v>
      </c>
      <c r="AJ171" s="47">
        <f t="shared" si="305"/>
        <v>0</v>
      </c>
      <c r="AK171" s="47">
        <f t="shared" si="306"/>
        <v>0</v>
      </c>
      <c r="AL171" s="48">
        <f t="shared" si="307"/>
        <v>0</v>
      </c>
      <c r="AM171" s="47">
        <f t="shared" si="351"/>
        <v>0</v>
      </c>
      <c r="AN171" s="47">
        <f t="shared" si="352"/>
        <v>0</v>
      </c>
      <c r="AO171" s="46">
        <f t="shared" si="308"/>
        <v>0</v>
      </c>
      <c r="AP171" s="47">
        <f t="shared" si="309"/>
        <v>0</v>
      </c>
      <c r="AQ171" s="47">
        <f t="shared" si="310"/>
        <v>0</v>
      </c>
      <c r="AR171" s="47">
        <f t="shared" si="311"/>
        <v>0</v>
      </c>
      <c r="AS171" s="47">
        <f t="shared" si="312"/>
        <v>0</v>
      </c>
      <c r="AT171" s="47">
        <f t="shared" si="313"/>
        <v>0</v>
      </c>
      <c r="AU171" s="47">
        <f t="shared" si="314"/>
        <v>0</v>
      </c>
      <c r="AV171" s="47">
        <f t="shared" si="315"/>
        <v>0</v>
      </c>
      <c r="AW171" s="47">
        <f t="shared" si="316"/>
        <v>0</v>
      </c>
      <c r="AX171" s="47">
        <f t="shared" si="317"/>
        <v>0</v>
      </c>
      <c r="AY171" s="47">
        <f t="shared" si="318"/>
        <v>0</v>
      </c>
      <c r="AZ171" s="47">
        <f t="shared" si="319"/>
        <v>0</v>
      </c>
      <c r="BA171" s="47">
        <f t="shared" si="320"/>
        <v>0</v>
      </c>
      <c r="BB171" s="47">
        <f t="shared" si="321"/>
        <v>0</v>
      </c>
      <c r="BC171" s="47">
        <f t="shared" si="322"/>
        <v>0</v>
      </c>
      <c r="BD171" s="47">
        <f t="shared" si="323"/>
        <v>0</v>
      </c>
      <c r="BE171" s="47">
        <f t="shared" si="324"/>
        <v>0</v>
      </c>
      <c r="BF171" s="47">
        <f t="shared" si="325"/>
        <v>0</v>
      </c>
      <c r="BG171" s="48">
        <f t="shared" si="326"/>
        <v>0</v>
      </c>
      <c r="BH171" s="47">
        <f t="shared" si="353"/>
        <v>0</v>
      </c>
      <c r="BI171" s="47">
        <f t="shared" si="354"/>
        <v>0</v>
      </c>
      <c r="BJ171" s="46">
        <f t="shared" si="327"/>
        <v>0</v>
      </c>
      <c r="BK171" s="47">
        <f t="shared" si="328"/>
        <v>0</v>
      </c>
      <c r="BL171" s="47">
        <f t="shared" si="329"/>
        <v>0</v>
      </c>
      <c r="BM171" s="47">
        <f t="shared" si="330"/>
        <v>0</v>
      </c>
      <c r="BN171" s="47">
        <f t="shared" si="331"/>
        <v>0</v>
      </c>
      <c r="BO171" s="47">
        <f t="shared" si="332"/>
        <v>0</v>
      </c>
      <c r="BP171" s="47">
        <f t="shared" si="333"/>
        <v>0</v>
      </c>
      <c r="BQ171" s="47">
        <f t="shared" si="334"/>
        <v>0</v>
      </c>
      <c r="BR171" s="47">
        <f t="shared" si="335"/>
        <v>0</v>
      </c>
      <c r="BS171" s="47">
        <f t="shared" si="336"/>
        <v>0</v>
      </c>
      <c r="BT171" s="47">
        <f t="shared" si="337"/>
        <v>0</v>
      </c>
      <c r="BU171" s="47">
        <f t="shared" si="338"/>
        <v>0</v>
      </c>
      <c r="BV171" s="47">
        <f t="shared" si="339"/>
        <v>0</v>
      </c>
      <c r="BW171" s="47">
        <f t="shared" si="340"/>
        <v>0</v>
      </c>
      <c r="BX171" s="47">
        <f t="shared" si="341"/>
        <v>0</v>
      </c>
      <c r="BY171" s="47">
        <f t="shared" si="342"/>
        <v>0</v>
      </c>
      <c r="BZ171" s="47">
        <f t="shared" si="343"/>
        <v>0</v>
      </c>
      <c r="CA171" s="47">
        <f t="shared" si="344"/>
        <v>0</v>
      </c>
      <c r="CB171" s="47">
        <f t="shared" si="345"/>
        <v>0</v>
      </c>
      <c r="CC171" s="48">
        <f t="shared" si="346"/>
        <v>0</v>
      </c>
      <c r="CD171" s="47">
        <f t="shared" si="355"/>
        <v>0</v>
      </c>
      <c r="CE171" s="47">
        <f t="shared" si="356"/>
        <v>0</v>
      </c>
      <c r="CF171" s="46">
        <f t="shared" si="357"/>
        <v>0</v>
      </c>
      <c r="CG171" s="47">
        <f t="shared" si="358"/>
        <v>0</v>
      </c>
      <c r="CH171" s="47">
        <f t="shared" si="359"/>
        <v>0</v>
      </c>
      <c r="CI171" s="47">
        <f t="shared" si="360"/>
        <v>0</v>
      </c>
      <c r="CJ171" s="47">
        <f t="shared" si="361"/>
        <v>0</v>
      </c>
      <c r="CK171" s="47">
        <f t="shared" si="362"/>
        <v>0</v>
      </c>
      <c r="CL171" s="47">
        <f t="shared" si="363"/>
        <v>0</v>
      </c>
      <c r="CM171" s="47">
        <f t="shared" si="364"/>
        <v>0</v>
      </c>
      <c r="CN171" s="47">
        <f t="shared" si="365"/>
        <v>0</v>
      </c>
      <c r="CO171" s="47">
        <f t="shared" si="366"/>
        <v>0</v>
      </c>
      <c r="CP171" s="47">
        <f t="shared" si="367"/>
        <v>0</v>
      </c>
      <c r="CQ171" s="47">
        <f t="shared" si="368"/>
        <v>0</v>
      </c>
      <c r="CR171" s="47">
        <f t="shared" si="369"/>
        <v>0</v>
      </c>
      <c r="CS171" s="47">
        <f t="shared" si="370"/>
        <v>0</v>
      </c>
      <c r="CT171" s="47">
        <f t="shared" si="371"/>
        <v>0</v>
      </c>
      <c r="CU171" s="47">
        <f t="shared" si="372"/>
        <v>0</v>
      </c>
      <c r="CV171" s="47">
        <f t="shared" si="373"/>
        <v>0</v>
      </c>
      <c r="CW171" s="47">
        <f t="shared" si="374"/>
        <v>0</v>
      </c>
      <c r="CX171" s="47">
        <f t="shared" si="375"/>
        <v>0</v>
      </c>
      <c r="CY171" s="48">
        <f t="shared" si="376"/>
        <v>0</v>
      </c>
      <c r="CZ171" s="47">
        <f t="shared" si="377"/>
        <v>0</v>
      </c>
      <c r="DA171" s="47">
        <f t="shared" si="378"/>
        <v>0</v>
      </c>
      <c r="DB171" s="46">
        <f t="shared" si="379"/>
        <v>0</v>
      </c>
      <c r="DC171" s="47">
        <f t="shared" si="380"/>
        <v>0</v>
      </c>
      <c r="DD171" s="47">
        <f t="shared" si="381"/>
        <v>0</v>
      </c>
      <c r="DE171" s="47">
        <f t="shared" si="382"/>
        <v>0</v>
      </c>
      <c r="DF171" s="47">
        <f t="shared" si="383"/>
        <v>0</v>
      </c>
      <c r="DG171" s="47">
        <f t="shared" si="384"/>
        <v>0</v>
      </c>
      <c r="DH171" s="47">
        <f t="shared" si="385"/>
        <v>0</v>
      </c>
      <c r="DI171" s="47">
        <f t="shared" si="386"/>
        <v>0</v>
      </c>
      <c r="DJ171" s="47">
        <f t="shared" si="387"/>
        <v>0</v>
      </c>
      <c r="DK171" s="47">
        <f t="shared" si="388"/>
        <v>0</v>
      </c>
      <c r="DL171" s="47">
        <f t="shared" si="389"/>
        <v>0</v>
      </c>
      <c r="DM171" s="47">
        <f t="shared" si="390"/>
        <v>0</v>
      </c>
      <c r="DN171" s="47">
        <f t="shared" si="391"/>
        <v>0</v>
      </c>
      <c r="DO171" s="47">
        <f t="shared" si="392"/>
        <v>0</v>
      </c>
      <c r="DP171" s="47">
        <f t="shared" si="393"/>
        <v>0</v>
      </c>
      <c r="DQ171" s="47">
        <f t="shared" si="394"/>
        <v>0</v>
      </c>
      <c r="DR171" s="47">
        <f t="shared" si="395"/>
        <v>0</v>
      </c>
      <c r="DS171" s="47">
        <f t="shared" si="396"/>
        <v>0</v>
      </c>
      <c r="DT171" s="47">
        <f t="shared" si="397"/>
        <v>0</v>
      </c>
      <c r="DU171" s="48">
        <f t="shared" si="398"/>
        <v>0</v>
      </c>
      <c r="DV171" s="47">
        <f t="shared" si="399"/>
        <v>0</v>
      </c>
      <c r="DW171" s="47">
        <f t="shared" si="400"/>
        <v>0</v>
      </c>
      <c r="DX171" s="46">
        <f t="shared" si="401"/>
        <v>0</v>
      </c>
      <c r="DY171" s="47">
        <f t="shared" si="402"/>
        <v>0</v>
      </c>
      <c r="DZ171" s="47">
        <f t="shared" si="403"/>
        <v>0</v>
      </c>
      <c r="EA171" s="47">
        <f t="shared" si="404"/>
        <v>0</v>
      </c>
      <c r="EB171" s="47">
        <f t="shared" si="405"/>
        <v>0</v>
      </c>
      <c r="EC171" s="47">
        <f t="shared" si="406"/>
        <v>0</v>
      </c>
      <c r="ED171" s="47">
        <f t="shared" si="407"/>
        <v>0</v>
      </c>
      <c r="EE171" s="47">
        <f t="shared" si="408"/>
        <v>0</v>
      </c>
      <c r="EF171" s="47">
        <f t="shared" si="409"/>
        <v>0</v>
      </c>
      <c r="EG171" s="47">
        <f t="shared" si="410"/>
        <v>0</v>
      </c>
      <c r="EH171" s="47">
        <f t="shared" si="411"/>
        <v>0</v>
      </c>
      <c r="EI171" s="47">
        <f t="shared" si="412"/>
        <v>0</v>
      </c>
      <c r="EJ171" s="47">
        <f t="shared" si="413"/>
        <v>0</v>
      </c>
      <c r="EK171" s="47">
        <f t="shared" si="414"/>
        <v>0</v>
      </c>
      <c r="EL171" s="47">
        <f t="shared" si="415"/>
        <v>0</v>
      </c>
      <c r="EM171" s="47">
        <f t="shared" si="416"/>
        <v>0</v>
      </c>
      <c r="EN171" s="47">
        <f t="shared" si="417"/>
        <v>0</v>
      </c>
      <c r="EO171" s="47">
        <f t="shared" si="418"/>
        <v>0</v>
      </c>
      <c r="EP171" s="47">
        <f t="shared" si="419"/>
        <v>0</v>
      </c>
      <c r="EQ171" s="48">
        <f t="shared" si="420"/>
        <v>0</v>
      </c>
      <c r="ER171" s="47">
        <f t="shared" si="421"/>
        <v>0</v>
      </c>
      <c r="ES171" s="47">
        <f t="shared" si="422"/>
        <v>0</v>
      </c>
      <c r="ET171" s="46">
        <f t="shared" si="423"/>
        <v>0</v>
      </c>
      <c r="EU171" s="47">
        <f t="shared" si="424"/>
        <v>0</v>
      </c>
      <c r="EV171" s="47">
        <f t="shared" si="425"/>
        <v>0</v>
      </c>
      <c r="EW171" s="47">
        <f t="shared" si="426"/>
        <v>0</v>
      </c>
      <c r="EX171" s="47">
        <f t="shared" si="427"/>
        <v>0</v>
      </c>
      <c r="EY171" s="47">
        <f t="shared" si="428"/>
        <v>0</v>
      </c>
      <c r="EZ171" s="47">
        <f t="shared" si="429"/>
        <v>0</v>
      </c>
      <c r="FA171" s="47">
        <f t="shared" si="430"/>
        <v>0</v>
      </c>
      <c r="FB171" s="47">
        <f t="shared" si="431"/>
        <v>0</v>
      </c>
      <c r="FC171" s="47">
        <f t="shared" si="432"/>
        <v>0</v>
      </c>
      <c r="FD171" s="47">
        <f t="shared" si="433"/>
        <v>0</v>
      </c>
      <c r="FE171" s="47">
        <f t="shared" si="434"/>
        <v>0</v>
      </c>
      <c r="FF171" s="47">
        <f t="shared" si="435"/>
        <v>0</v>
      </c>
      <c r="FG171" s="47">
        <f t="shared" si="436"/>
        <v>0</v>
      </c>
      <c r="FH171" s="47">
        <f t="shared" si="437"/>
        <v>0</v>
      </c>
      <c r="FI171" s="47">
        <f t="shared" si="438"/>
        <v>0</v>
      </c>
      <c r="FJ171" s="47">
        <f t="shared" si="439"/>
        <v>0</v>
      </c>
      <c r="FK171" s="47">
        <f t="shared" si="440"/>
        <v>0</v>
      </c>
      <c r="FL171" s="47">
        <f t="shared" si="441"/>
        <v>0</v>
      </c>
      <c r="FM171" s="48">
        <f t="shared" si="442"/>
        <v>0</v>
      </c>
      <c r="FN171" s="47">
        <f t="shared" si="443"/>
        <v>0</v>
      </c>
      <c r="FO171" s="47">
        <f t="shared" si="444"/>
        <v>0</v>
      </c>
      <c r="FP171" s="46">
        <f t="shared" si="445"/>
        <v>0</v>
      </c>
      <c r="FQ171" s="47">
        <f t="shared" si="446"/>
        <v>0</v>
      </c>
      <c r="FR171" s="47">
        <f t="shared" si="447"/>
        <v>0</v>
      </c>
      <c r="FS171" s="47">
        <f t="shared" si="448"/>
        <v>0</v>
      </c>
      <c r="FT171" s="47">
        <f t="shared" si="449"/>
        <v>0</v>
      </c>
      <c r="FU171" s="47">
        <f t="shared" si="450"/>
        <v>0</v>
      </c>
      <c r="FV171" s="47">
        <f t="shared" si="451"/>
        <v>0</v>
      </c>
      <c r="FW171" s="47">
        <f t="shared" si="452"/>
        <v>0</v>
      </c>
      <c r="FX171" s="47">
        <f t="shared" si="453"/>
        <v>0</v>
      </c>
      <c r="FY171" s="47">
        <f t="shared" si="454"/>
        <v>0</v>
      </c>
      <c r="FZ171" s="47">
        <f t="shared" si="455"/>
        <v>0</v>
      </c>
      <c r="GA171" s="47">
        <f t="shared" si="456"/>
        <v>0</v>
      </c>
      <c r="GB171" s="47">
        <f t="shared" si="457"/>
        <v>0</v>
      </c>
      <c r="GC171" s="47">
        <f t="shared" si="458"/>
        <v>0</v>
      </c>
      <c r="GD171" s="47">
        <f t="shared" si="459"/>
        <v>0</v>
      </c>
      <c r="GE171" s="47">
        <f t="shared" si="460"/>
        <v>0</v>
      </c>
      <c r="GF171" s="47">
        <f t="shared" si="461"/>
        <v>0</v>
      </c>
      <c r="GG171" s="47">
        <f t="shared" si="462"/>
        <v>0</v>
      </c>
      <c r="GH171" s="47">
        <f t="shared" si="463"/>
        <v>0</v>
      </c>
      <c r="GI171" s="48">
        <f t="shared" si="464"/>
        <v>0</v>
      </c>
      <c r="GJ171" s="47">
        <f t="shared" si="465"/>
        <v>0</v>
      </c>
      <c r="GK171" s="47">
        <f t="shared" si="466"/>
        <v>0</v>
      </c>
      <c r="GL171" s="46">
        <f t="shared" si="467"/>
        <v>0</v>
      </c>
      <c r="GM171" s="47">
        <f t="shared" si="468"/>
        <v>0</v>
      </c>
      <c r="GN171" s="47">
        <f t="shared" si="469"/>
        <v>0</v>
      </c>
      <c r="GO171" s="47">
        <f t="shared" si="470"/>
        <v>0</v>
      </c>
      <c r="GP171" s="47">
        <f t="shared" si="471"/>
        <v>0</v>
      </c>
      <c r="GQ171" s="47">
        <f t="shared" si="472"/>
        <v>0</v>
      </c>
      <c r="GR171" s="47">
        <f t="shared" si="473"/>
        <v>0</v>
      </c>
      <c r="GS171" s="47">
        <f t="shared" si="474"/>
        <v>0</v>
      </c>
      <c r="GT171" s="47">
        <f t="shared" si="475"/>
        <v>0</v>
      </c>
      <c r="GU171" s="47">
        <f t="shared" si="476"/>
        <v>0</v>
      </c>
      <c r="GV171" s="47">
        <f t="shared" si="477"/>
        <v>0</v>
      </c>
      <c r="GW171" s="47">
        <f t="shared" si="478"/>
        <v>0</v>
      </c>
      <c r="GX171" s="47">
        <f t="shared" si="479"/>
        <v>0</v>
      </c>
      <c r="GY171" s="47">
        <f t="shared" si="480"/>
        <v>0</v>
      </c>
      <c r="GZ171" s="47">
        <f t="shared" si="481"/>
        <v>0</v>
      </c>
      <c r="HA171" s="47">
        <f t="shared" si="482"/>
        <v>0</v>
      </c>
      <c r="HB171" s="47">
        <f t="shared" si="483"/>
        <v>0</v>
      </c>
      <c r="HC171" s="47">
        <f t="shared" si="484"/>
        <v>0</v>
      </c>
      <c r="HD171" s="47">
        <f t="shared" si="485"/>
        <v>0</v>
      </c>
      <c r="HE171" s="48">
        <f t="shared" si="486"/>
        <v>0</v>
      </c>
      <c r="HF171" s="47">
        <f t="shared" si="487"/>
        <v>0</v>
      </c>
      <c r="HG171" s="47">
        <f t="shared" si="488"/>
        <v>0</v>
      </c>
      <c r="HH171" s="46">
        <f t="shared" si="489"/>
        <v>0</v>
      </c>
      <c r="HI171" s="47">
        <f t="shared" si="490"/>
        <v>0</v>
      </c>
      <c r="HJ171" s="47">
        <f t="shared" si="491"/>
        <v>0</v>
      </c>
      <c r="HK171" s="47">
        <f t="shared" si="492"/>
        <v>0</v>
      </c>
      <c r="HL171" s="47">
        <f t="shared" si="493"/>
        <v>0</v>
      </c>
      <c r="HM171" s="47">
        <f t="shared" si="494"/>
        <v>0</v>
      </c>
      <c r="HN171" s="47">
        <f t="shared" si="495"/>
        <v>0</v>
      </c>
      <c r="HO171" s="47">
        <f t="shared" si="496"/>
        <v>0</v>
      </c>
      <c r="HP171" s="47">
        <f t="shared" si="497"/>
        <v>0</v>
      </c>
      <c r="HQ171" s="47">
        <f t="shared" si="498"/>
        <v>0</v>
      </c>
      <c r="HR171" s="47">
        <f t="shared" si="499"/>
        <v>0</v>
      </c>
      <c r="HS171" s="47">
        <f t="shared" si="500"/>
        <v>0</v>
      </c>
      <c r="HT171" s="47">
        <f t="shared" si="501"/>
        <v>0</v>
      </c>
      <c r="HU171" s="47">
        <f t="shared" si="502"/>
        <v>0</v>
      </c>
      <c r="HV171" s="47">
        <f t="shared" si="503"/>
        <v>0</v>
      </c>
      <c r="HW171" s="47">
        <f t="shared" si="504"/>
        <v>0</v>
      </c>
      <c r="HX171" s="47">
        <f t="shared" si="505"/>
        <v>0</v>
      </c>
      <c r="HY171" s="47">
        <f t="shared" si="506"/>
        <v>0</v>
      </c>
      <c r="HZ171" s="47">
        <f t="shared" si="507"/>
        <v>0</v>
      </c>
      <c r="IA171" s="48">
        <f t="shared" si="508"/>
        <v>0</v>
      </c>
      <c r="IB171" s="47">
        <f t="shared" si="509"/>
        <v>0</v>
      </c>
      <c r="IC171" s="47">
        <f t="shared" si="510"/>
        <v>0</v>
      </c>
      <c r="ID171" s="46">
        <f t="shared" si="511"/>
        <v>0</v>
      </c>
      <c r="IE171" s="47">
        <f t="shared" si="512"/>
        <v>0</v>
      </c>
      <c r="IF171" s="47">
        <f t="shared" si="513"/>
        <v>0</v>
      </c>
      <c r="IG171" s="47">
        <f t="shared" si="514"/>
        <v>0</v>
      </c>
      <c r="IH171" s="47">
        <f t="shared" si="515"/>
        <v>0</v>
      </c>
      <c r="II171" s="47">
        <f t="shared" si="516"/>
        <v>0</v>
      </c>
      <c r="IJ171" s="47">
        <f t="shared" si="517"/>
        <v>0</v>
      </c>
      <c r="IK171" s="47">
        <f t="shared" si="518"/>
        <v>0</v>
      </c>
      <c r="IL171" s="47">
        <f t="shared" si="519"/>
        <v>0</v>
      </c>
      <c r="IM171" s="47">
        <f t="shared" si="520"/>
        <v>0</v>
      </c>
      <c r="IN171" s="47">
        <f t="shared" si="521"/>
        <v>0</v>
      </c>
      <c r="IO171" s="47">
        <f t="shared" si="522"/>
        <v>0</v>
      </c>
      <c r="IP171" s="47">
        <f t="shared" si="523"/>
        <v>0</v>
      </c>
      <c r="IQ171" s="47">
        <f t="shared" si="524"/>
        <v>0</v>
      </c>
      <c r="IR171" s="47">
        <f t="shared" si="525"/>
        <v>0</v>
      </c>
      <c r="IS171" s="47">
        <f t="shared" si="526"/>
        <v>0</v>
      </c>
      <c r="IT171" s="47">
        <f t="shared" si="527"/>
        <v>0</v>
      </c>
      <c r="IU171" s="47">
        <f t="shared" si="528"/>
        <v>0</v>
      </c>
      <c r="IV171" s="47">
        <f t="shared" si="529"/>
        <v>0</v>
      </c>
      <c r="IW171" s="48">
        <f t="shared" si="530"/>
        <v>0</v>
      </c>
      <c r="IX171" s="47">
        <f t="shared" si="531"/>
        <v>0</v>
      </c>
      <c r="IY171" s="47">
        <f t="shared" si="532"/>
        <v>0</v>
      </c>
      <c r="IZ171" s="46">
        <f t="shared" si="533"/>
        <v>0</v>
      </c>
      <c r="JA171" s="47">
        <f t="shared" si="534"/>
        <v>0</v>
      </c>
      <c r="JB171" s="47">
        <f t="shared" si="535"/>
        <v>0</v>
      </c>
      <c r="JC171" s="47">
        <f t="shared" si="536"/>
        <v>0</v>
      </c>
      <c r="JD171" s="47">
        <f t="shared" si="537"/>
        <v>0</v>
      </c>
      <c r="JE171" s="47">
        <f t="shared" si="538"/>
        <v>0</v>
      </c>
      <c r="JF171" s="47">
        <f t="shared" si="539"/>
        <v>0</v>
      </c>
      <c r="JG171" s="47">
        <f t="shared" si="540"/>
        <v>0</v>
      </c>
      <c r="JH171" s="47">
        <f t="shared" si="541"/>
        <v>0</v>
      </c>
      <c r="JI171" s="47">
        <f t="shared" si="542"/>
        <v>0</v>
      </c>
      <c r="JJ171" s="47">
        <f t="shared" si="543"/>
        <v>0</v>
      </c>
      <c r="JK171" s="47">
        <f t="shared" si="544"/>
        <v>0</v>
      </c>
      <c r="JL171" s="47">
        <f t="shared" si="545"/>
        <v>0</v>
      </c>
      <c r="JM171" s="47">
        <f t="shared" si="546"/>
        <v>0</v>
      </c>
      <c r="JN171" s="47">
        <f t="shared" si="547"/>
        <v>0</v>
      </c>
      <c r="JO171" s="47">
        <f t="shared" si="548"/>
        <v>0</v>
      </c>
      <c r="JP171" s="47">
        <f t="shared" si="549"/>
        <v>0</v>
      </c>
      <c r="JQ171" s="47">
        <f t="shared" si="550"/>
        <v>0</v>
      </c>
      <c r="JR171" s="47">
        <f t="shared" si="551"/>
        <v>0</v>
      </c>
      <c r="JS171" s="48">
        <f t="shared" si="552"/>
        <v>0</v>
      </c>
      <c r="JT171" s="46">
        <f t="shared" si="553"/>
        <v>0</v>
      </c>
      <c r="JU171" s="48">
        <f t="shared" si="554"/>
        <v>0</v>
      </c>
    </row>
    <row r="172" spans="1:281" x14ac:dyDescent="0.25">
      <c r="A172" s="152"/>
      <c r="B172" s="386"/>
      <c r="C172" s="377"/>
      <c r="D172" s="378"/>
      <c r="E172" s="378"/>
      <c r="F172" s="378"/>
      <c r="G172" s="379"/>
      <c r="H172" s="397"/>
      <c r="I172" s="397"/>
      <c r="J172" s="97"/>
      <c r="K172" s="122">
        <f t="shared" si="555"/>
        <v>0</v>
      </c>
      <c r="L172" s="313">
        <f t="shared" si="556"/>
        <v>0</v>
      </c>
      <c r="M172" s="46">
        <f t="shared" si="557"/>
        <v>0</v>
      </c>
      <c r="N172" s="90">
        <f t="shared" si="347"/>
        <v>0</v>
      </c>
      <c r="O172" s="90">
        <f t="shared" si="348"/>
        <v>0</v>
      </c>
      <c r="P172" s="90">
        <f t="shared" si="349"/>
        <v>0</v>
      </c>
      <c r="Q172" s="90">
        <f t="shared" si="350"/>
        <v>0</v>
      </c>
      <c r="R172" s="408">
        <f t="shared" si="558"/>
        <v>1</v>
      </c>
      <c r="S172" s="46">
        <f t="shared" si="288"/>
        <v>0</v>
      </c>
      <c r="T172" s="47">
        <f t="shared" si="289"/>
        <v>0</v>
      </c>
      <c r="U172" s="47">
        <f t="shared" si="290"/>
        <v>0</v>
      </c>
      <c r="V172" s="47">
        <f t="shared" si="291"/>
        <v>0</v>
      </c>
      <c r="W172" s="47">
        <f t="shared" si="292"/>
        <v>0</v>
      </c>
      <c r="X172" s="47">
        <f t="shared" si="293"/>
        <v>0</v>
      </c>
      <c r="Y172" s="47">
        <f t="shared" si="294"/>
        <v>0</v>
      </c>
      <c r="Z172" s="47">
        <f t="shared" si="295"/>
        <v>0</v>
      </c>
      <c r="AA172" s="47">
        <f t="shared" si="296"/>
        <v>0</v>
      </c>
      <c r="AB172" s="47">
        <f t="shared" si="297"/>
        <v>0</v>
      </c>
      <c r="AC172" s="47">
        <f t="shared" si="298"/>
        <v>0</v>
      </c>
      <c r="AD172" s="47">
        <f t="shared" si="299"/>
        <v>0</v>
      </c>
      <c r="AE172" s="47">
        <f t="shared" si="300"/>
        <v>0</v>
      </c>
      <c r="AF172" s="47">
        <f t="shared" si="301"/>
        <v>0</v>
      </c>
      <c r="AG172" s="47">
        <f t="shared" si="302"/>
        <v>0</v>
      </c>
      <c r="AH172" s="47">
        <f t="shared" si="303"/>
        <v>0</v>
      </c>
      <c r="AI172" s="47">
        <f t="shared" si="304"/>
        <v>0</v>
      </c>
      <c r="AJ172" s="47">
        <f t="shared" si="305"/>
        <v>0</v>
      </c>
      <c r="AK172" s="47">
        <f t="shared" si="306"/>
        <v>0</v>
      </c>
      <c r="AL172" s="48">
        <f t="shared" si="307"/>
        <v>0</v>
      </c>
      <c r="AM172" s="47">
        <f t="shared" si="351"/>
        <v>0</v>
      </c>
      <c r="AN172" s="47">
        <f t="shared" si="352"/>
        <v>0</v>
      </c>
      <c r="AO172" s="46">
        <f t="shared" si="308"/>
        <v>0</v>
      </c>
      <c r="AP172" s="47">
        <f t="shared" si="309"/>
        <v>0</v>
      </c>
      <c r="AQ172" s="47">
        <f t="shared" si="310"/>
        <v>0</v>
      </c>
      <c r="AR172" s="47">
        <f t="shared" si="311"/>
        <v>0</v>
      </c>
      <c r="AS172" s="47">
        <f t="shared" si="312"/>
        <v>0</v>
      </c>
      <c r="AT172" s="47">
        <f t="shared" si="313"/>
        <v>0</v>
      </c>
      <c r="AU172" s="47">
        <f t="shared" si="314"/>
        <v>0</v>
      </c>
      <c r="AV172" s="47">
        <f t="shared" si="315"/>
        <v>0</v>
      </c>
      <c r="AW172" s="47">
        <f t="shared" si="316"/>
        <v>0</v>
      </c>
      <c r="AX172" s="47">
        <f t="shared" si="317"/>
        <v>0</v>
      </c>
      <c r="AY172" s="47">
        <f t="shared" si="318"/>
        <v>0</v>
      </c>
      <c r="AZ172" s="47">
        <f t="shared" si="319"/>
        <v>0</v>
      </c>
      <c r="BA172" s="47">
        <f t="shared" si="320"/>
        <v>0</v>
      </c>
      <c r="BB172" s="47">
        <f t="shared" si="321"/>
        <v>0</v>
      </c>
      <c r="BC172" s="47">
        <f t="shared" si="322"/>
        <v>0</v>
      </c>
      <c r="BD172" s="47">
        <f t="shared" si="323"/>
        <v>0</v>
      </c>
      <c r="BE172" s="47">
        <f t="shared" si="324"/>
        <v>0</v>
      </c>
      <c r="BF172" s="47">
        <f t="shared" si="325"/>
        <v>0</v>
      </c>
      <c r="BG172" s="48">
        <f t="shared" si="326"/>
        <v>0</v>
      </c>
      <c r="BH172" s="47">
        <f t="shared" si="353"/>
        <v>0</v>
      </c>
      <c r="BI172" s="47">
        <f t="shared" si="354"/>
        <v>0</v>
      </c>
      <c r="BJ172" s="46">
        <f t="shared" si="327"/>
        <v>0</v>
      </c>
      <c r="BK172" s="47">
        <f t="shared" si="328"/>
        <v>0</v>
      </c>
      <c r="BL172" s="47">
        <f t="shared" si="329"/>
        <v>0</v>
      </c>
      <c r="BM172" s="47">
        <f t="shared" si="330"/>
        <v>0</v>
      </c>
      <c r="BN172" s="47">
        <f t="shared" si="331"/>
        <v>0</v>
      </c>
      <c r="BO172" s="47">
        <f t="shared" si="332"/>
        <v>0</v>
      </c>
      <c r="BP172" s="47">
        <f t="shared" si="333"/>
        <v>0</v>
      </c>
      <c r="BQ172" s="47">
        <f t="shared" si="334"/>
        <v>0</v>
      </c>
      <c r="BR172" s="47">
        <f t="shared" si="335"/>
        <v>0</v>
      </c>
      <c r="BS172" s="47">
        <f t="shared" si="336"/>
        <v>0</v>
      </c>
      <c r="BT172" s="47">
        <f t="shared" si="337"/>
        <v>0</v>
      </c>
      <c r="BU172" s="47">
        <f t="shared" si="338"/>
        <v>0</v>
      </c>
      <c r="BV172" s="47">
        <f t="shared" si="339"/>
        <v>0</v>
      </c>
      <c r="BW172" s="47">
        <f t="shared" si="340"/>
        <v>0</v>
      </c>
      <c r="BX172" s="47">
        <f t="shared" si="341"/>
        <v>0</v>
      </c>
      <c r="BY172" s="47">
        <f t="shared" si="342"/>
        <v>0</v>
      </c>
      <c r="BZ172" s="47">
        <f t="shared" si="343"/>
        <v>0</v>
      </c>
      <c r="CA172" s="47">
        <f t="shared" si="344"/>
        <v>0</v>
      </c>
      <c r="CB172" s="47">
        <f t="shared" si="345"/>
        <v>0</v>
      </c>
      <c r="CC172" s="48">
        <f t="shared" si="346"/>
        <v>0</v>
      </c>
      <c r="CD172" s="47">
        <f t="shared" si="355"/>
        <v>0</v>
      </c>
      <c r="CE172" s="47">
        <f t="shared" si="356"/>
        <v>0</v>
      </c>
      <c r="CF172" s="46">
        <f t="shared" si="357"/>
        <v>0</v>
      </c>
      <c r="CG172" s="47">
        <f t="shared" si="358"/>
        <v>0</v>
      </c>
      <c r="CH172" s="47">
        <f t="shared" si="359"/>
        <v>0</v>
      </c>
      <c r="CI172" s="47">
        <f t="shared" si="360"/>
        <v>0</v>
      </c>
      <c r="CJ172" s="47">
        <f t="shared" si="361"/>
        <v>0</v>
      </c>
      <c r="CK172" s="47">
        <f t="shared" si="362"/>
        <v>0</v>
      </c>
      <c r="CL172" s="47">
        <f t="shared" si="363"/>
        <v>0</v>
      </c>
      <c r="CM172" s="47">
        <f t="shared" si="364"/>
        <v>0</v>
      </c>
      <c r="CN172" s="47">
        <f t="shared" si="365"/>
        <v>0</v>
      </c>
      <c r="CO172" s="47">
        <f t="shared" si="366"/>
        <v>0</v>
      </c>
      <c r="CP172" s="47">
        <f t="shared" si="367"/>
        <v>0</v>
      </c>
      <c r="CQ172" s="47">
        <f t="shared" si="368"/>
        <v>0</v>
      </c>
      <c r="CR172" s="47">
        <f t="shared" si="369"/>
        <v>0</v>
      </c>
      <c r="CS172" s="47">
        <f t="shared" si="370"/>
        <v>0</v>
      </c>
      <c r="CT172" s="47">
        <f t="shared" si="371"/>
        <v>0</v>
      </c>
      <c r="CU172" s="47">
        <f t="shared" si="372"/>
        <v>0</v>
      </c>
      <c r="CV172" s="47">
        <f t="shared" si="373"/>
        <v>0</v>
      </c>
      <c r="CW172" s="47">
        <f t="shared" si="374"/>
        <v>0</v>
      </c>
      <c r="CX172" s="47">
        <f t="shared" si="375"/>
        <v>0</v>
      </c>
      <c r="CY172" s="48">
        <f t="shared" si="376"/>
        <v>0</v>
      </c>
      <c r="CZ172" s="47">
        <f t="shared" si="377"/>
        <v>0</v>
      </c>
      <c r="DA172" s="47">
        <f t="shared" si="378"/>
        <v>0</v>
      </c>
      <c r="DB172" s="46">
        <f t="shared" si="379"/>
        <v>0</v>
      </c>
      <c r="DC172" s="47">
        <f t="shared" si="380"/>
        <v>0</v>
      </c>
      <c r="DD172" s="47">
        <f t="shared" si="381"/>
        <v>0</v>
      </c>
      <c r="DE172" s="47">
        <f t="shared" si="382"/>
        <v>0</v>
      </c>
      <c r="DF172" s="47">
        <f t="shared" si="383"/>
        <v>0</v>
      </c>
      <c r="DG172" s="47">
        <f t="shared" si="384"/>
        <v>0</v>
      </c>
      <c r="DH172" s="47">
        <f t="shared" si="385"/>
        <v>0</v>
      </c>
      <c r="DI172" s="47">
        <f t="shared" si="386"/>
        <v>0</v>
      </c>
      <c r="DJ172" s="47">
        <f t="shared" si="387"/>
        <v>0</v>
      </c>
      <c r="DK172" s="47">
        <f t="shared" si="388"/>
        <v>0</v>
      </c>
      <c r="DL172" s="47">
        <f t="shared" si="389"/>
        <v>0</v>
      </c>
      <c r="DM172" s="47">
        <f t="shared" si="390"/>
        <v>0</v>
      </c>
      <c r="DN172" s="47">
        <f t="shared" si="391"/>
        <v>0</v>
      </c>
      <c r="DO172" s="47">
        <f t="shared" si="392"/>
        <v>0</v>
      </c>
      <c r="DP172" s="47">
        <f t="shared" si="393"/>
        <v>0</v>
      </c>
      <c r="DQ172" s="47">
        <f t="shared" si="394"/>
        <v>0</v>
      </c>
      <c r="DR172" s="47">
        <f t="shared" si="395"/>
        <v>0</v>
      </c>
      <c r="DS172" s="47">
        <f t="shared" si="396"/>
        <v>0</v>
      </c>
      <c r="DT172" s="47">
        <f t="shared" si="397"/>
        <v>0</v>
      </c>
      <c r="DU172" s="48">
        <f t="shared" si="398"/>
        <v>0</v>
      </c>
      <c r="DV172" s="47">
        <f t="shared" si="399"/>
        <v>0</v>
      </c>
      <c r="DW172" s="47">
        <f t="shared" si="400"/>
        <v>0</v>
      </c>
      <c r="DX172" s="46">
        <f t="shared" si="401"/>
        <v>0</v>
      </c>
      <c r="DY172" s="47">
        <f t="shared" si="402"/>
        <v>0</v>
      </c>
      <c r="DZ172" s="47">
        <f t="shared" si="403"/>
        <v>0</v>
      </c>
      <c r="EA172" s="47">
        <f t="shared" si="404"/>
        <v>0</v>
      </c>
      <c r="EB172" s="47">
        <f t="shared" si="405"/>
        <v>0</v>
      </c>
      <c r="EC172" s="47">
        <f t="shared" si="406"/>
        <v>0</v>
      </c>
      <c r="ED172" s="47">
        <f t="shared" si="407"/>
        <v>0</v>
      </c>
      <c r="EE172" s="47">
        <f t="shared" si="408"/>
        <v>0</v>
      </c>
      <c r="EF172" s="47">
        <f t="shared" si="409"/>
        <v>0</v>
      </c>
      <c r="EG172" s="47">
        <f t="shared" si="410"/>
        <v>0</v>
      </c>
      <c r="EH172" s="47">
        <f t="shared" si="411"/>
        <v>0</v>
      </c>
      <c r="EI172" s="47">
        <f t="shared" si="412"/>
        <v>0</v>
      </c>
      <c r="EJ172" s="47">
        <f t="shared" si="413"/>
        <v>0</v>
      </c>
      <c r="EK172" s="47">
        <f t="shared" si="414"/>
        <v>0</v>
      </c>
      <c r="EL172" s="47">
        <f t="shared" si="415"/>
        <v>0</v>
      </c>
      <c r="EM172" s="47">
        <f t="shared" si="416"/>
        <v>0</v>
      </c>
      <c r="EN172" s="47">
        <f t="shared" si="417"/>
        <v>0</v>
      </c>
      <c r="EO172" s="47">
        <f t="shared" si="418"/>
        <v>0</v>
      </c>
      <c r="EP172" s="47">
        <f t="shared" si="419"/>
        <v>0</v>
      </c>
      <c r="EQ172" s="48">
        <f t="shared" si="420"/>
        <v>0</v>
      </c>
      <c r="ER172" s="47">
        <f t="shared" si="421"/>
        <v>0</v>
      </c>
      <c r="ES172" s="47">
        <f t="shared" si="422"/>
        <v>0</v>
      </c>
      <c r="ET172" s="46">
        <f t="shared" si="423"/>
        <v>0</v>
      </c>
      <c r="EU172" s="47">
        <f t="shared" si="424"/>
        <v>0</v>
      </c>
      <c r="EV172" s="47">
        <f t="shared" si="425"/>
        <v>0</v>
      </c>
      <c r="EW172" s="47">
        <f t="shared" si="426"/>
        <v>0</v>
      </c>
      <c r="EX172" s="47">
        <f t="shared" si="427"/>
        <v>0</v>
      </c>
      <c r="EY172" s="47">
        <f t="shared" si="428"/>
        <v>0</v>
      </c>
      <c r="EZ172" s="47">
        <f t="shared" si="429"/>
        <v>0</v>
      </c>
      <c r="FA172" s="47">
        <f t="shared" si="430"/>
        <v>0</v>
      </c>
      <c r="FB172" s="47">
        <f t="shared" si="431"/>
        <v>0</v>
      </c>
      <c r="FC172" s="47">
        <f t="shared" si="432"/>
        <v>0</v>
      </c>
      <c r="FD172" s="47">
        <f t="shared" si="433"/>
        <v>0</v>
      </c>
      <c r="FE172" s="47">
        <f t="shared" si="434"/>
        <v>0</v>
      </c>
      <c r="FF172" s="47">
        <f t="shared" si="435"/>
        <v>0</v>
      </c>
      <c r="FG172" s="47">
        <f t="shared" si="436"/>
        <v>0</v>
      </c>
      <c r="FH172" s="47">
        <f t="shared" si="437"/>
        <v>0</v>
      </c>
      <c r="FI172" s="47">
        <f t="shared" si="438"/>
        <v>0</v>
      </c>
      <c r="FJ172" s="47">
        <f t="shared" si="439"/>
        <v>0</v>
      </c>
      <c r="FK172" s="47">
        <f t="shared" si="440"/>
        <v>0</v>
      </c>
      <c r="FL172" s="47">
        <f t="shared" si="441"/>
        <v>0</v>
      </c>
      <c r="FM172" s="48">
        <f t="shared" si="442"/>
        <v>0</v>
      </c>
      <c r="FN172" s="47">
        <f t="shared" si="443"/>
        <v>0</v>
      </c>
      <c r="FO172" s="47">
        <f t="shared" si="444"/>
        <v>0</v>
      </c>
      <c r="FP172" s="46">
        <f t="shared" si="445"/>
        <v>0</v>
      </c>
      <c r="FQ172" s="47">
        <f t="shared" si="446"/>
        <v>0</v>
      </c>
      <c r="FR172" s="47">
        <f t="shared" si="447"/>
        <v>0</v>
      </c>
      <c r="FS172" s="47">
        <f t="shared" si="448"/>
        <v>0</v>
      </c>
      <c r="FT172" s="47">
        <f t="shared" si="449"/>
        <v>0</v>
      </c>
      <c r="FU172" s="47">
        <f t="shared" si="450"/>
        <v>0</v>
      </c>
      <c r="FV172" s="47">
        <f t="shared" si="451"/>
        <v>0</v>
      </c>
      <c r="FW172" s="47">
        <f t="shared" si="452"/>
        <v>0</v>
      </c>
      <c r="FX172" s="47">
        <f t="shared" si="453"/>
        <v>0</v>
      </c>
      <c r="FY172" s="47">
        <f t="shared" si="454"/>
        <v>0</v>
      </c>
      <c r="FZ172" s="47">
        <f t="shared" si="455"/>
        <v>0</v>
      </c>
      <c r="GA172" s="47">
        <f t="shared" si="456"/>
        <v>0</v>
      </c>
      <c r="GB172" s="47">
        <f t="shared" si="457"/>
        <v>0</v>
      </c>
      <c r="GC172" s="47">
        <f t="shared" si="458"/>
        <v>0</v>
      </c>
      <c r="GD172" s="47">
        <f t="shared" si="459"/>
        <v>0</v>
      </c>
      <c r="GE172" s="47">
        <f t="shared" si="460"/>
        <v>0</v>
      </c>
      <c r="GF172" s="47">
        <f t="shared" si="461"/>
        <v>0</v>
      </c>
      <c r="GG172" s="47">
        <f t="shared" si="462"/>
        <v>0</v>
      </c>
      <c r="GH172" s="47">
        <f t="shared" si="463"/>
        <v>0</v>
      </c>
      <c r="GI172" s="48">
        <f t="shared" si="464"/>
        <v>0</v>
      </c>
      <c r="GJ172" s="47">
        <f t="shared" si="465"/>
        <v>0</v>
      </c>
      <c r="GK172" s="47">
        <f t="shared" si="466"/>
        <v>0</v>
      </c>
      <c r="GL172" s="46">
        <f t="shared" si="467"/>
        <v>0</v>
      </c>
      <c r="GM172" s="47">
        <f t="shared" si="468"/>
        <v>0</v>
      </c>
      <c r="GN172" s="47">
        <f t="shared" si="469"/>
        <v>0</v>
      </c>
      <c r="GO172" s="47">
        <f t="shared" si="470"/>
        <v>0</v>
      </c>
      <c r="GP172" s="47">
        <f t="shared" si="471"/>
        <v>0</v>
      </c>
      <c r="GQ172" s="47">
        <f t="shared" si="472"/>
        <v>0</v>
      </c>
      <c r="GR172" s="47">
        <f t="shared" si="473"/>
        <v>0</v>
      </c>
      <c r="GS172" s="47">
        <f t="shared" si="474"/>
        <v>0</v>
      </c>
      <c r="GT172" s="47">
        <f t="shared" si="475"/>
        <v>0</v>
      </c>
      <c r="GU172" s="47">
        <f t="shared" si="476"/>
        <v>0</v>
      </c>
      <c r="GV172" s="47">
        <f t="shared" si="477"/>
        <v>0</v>
      </c>
      <c r="GW172" s="47">
        <f t="shared" si="478"/>
        <v>0</v>
      </c>
      <c r="GX172" s="47">
        <f t="shared" si="479"/>
        <v>0</v>
      </c>
      <c r="GY172" s="47">
        <f t="shared" si="480"/>
        <v>0</v>
      </c>
      <c r="GZ172" s="47">
        <f t="shared" si="481"/>
        <v>0</v>
      </c>
      <c r="HA172" s="47">
        <f t="shared" si="482"/>
        <v>0</v>
      </c>
      <c r="HB172" s="47">
        <f t="shared" si="483"/>
        <v>0</v>
      </c>
      <c r="HC172" s="47">
        <f t="shared" si="484"/>
        <v>0</v>
      </c>
      <c r="HD172" s="47">
        <f t="shared" si="485"/>
        <v>0</v>
      </c>
      <c r="HE172" s="48">
        <f t="shared" si="486"/>
        <v>0</v>
      </c>
      <c r="HF172" s="47">
        <f t="shared" si="487"/>
        <v>0</v>
      </c>
      <c r="HG172" s="47">
        <f t="shared" si="488"/>
        <v>0</v>
      </c>
      <c r="HH172" s="46">
        <f t="shared" si="489"/>
        <v>0</v>
      </c>
      <c r="HI172" s="47">
        <f t="shared" si="490"/>
        <v>0</v>
      </c>
      <c r="HJ172" s="47">
        <f t="shared" si="491"/>
        <v>0</v>
      </c>
      <c r="HK172" s="47">
        <f t="shared" si="492"/>
        <v>0</v>
      </c>
      <c r="HL172" s="47">
        <f t="shared" si="493"/>
        <v>0</v>
      </c>
      <c r="HM172" s="47">
        <f t="shared" si="494"/>
        <v>0</v>
      </c>
      <c r="HN172" s="47">
        <f t="shared" si="495"/>
        <v>0</v>
      </c>
      <c r="HO172" s="47">
        <f t="shared" si="496"/>
        <v>0</v>
      </c>
      <c r="HP172" s="47">
        <f t="shared" si="497"/>
        <v>0</v>
      </c>
      <c r="HQ172" s="47">
        <f t="shared" si="498"/>
        <v>0</v>
      </c>
      <c r="HR172" s="47">
        <f t="shared" si="499"/>
        <v>0</v>
      </c>
      <c r="HS172" s="47">
        <f t="shared" si="500"/>
        <v>0</v>
      </c>
      <c r="HT172" s="47">
        <f t="shared" si="501"/>
        <v>0</v>
      </c>
      <c r="HU172" s="47">
        <f t="shared" si="502"/>
        <v>0</v>
      </c>
      <c r="HV172" s="47">
        <f t="shared" si="503"/>
        <v>0</v>
      </c>
      <c r="HW172" s="47">
        <f t="shared" si="504"/>
        <v>0</v>
      </c>
      <c r="HX172" s="47">
        <f t="shared" si="505"/>
        <v>0</v>
      </c>
      <c r="HY172" s="47">
        <f t="shared" si="506"/>
        <v>0</v>
      </c>
      <c r="HZ172" s="47">
        <f t="shared" si="507"/>
        <v>0</v>
      </c>
      <c r="IA172" s="48">
        <f t="shared" si="508"/>
        <v>0</v>
      </c>
      <c r="IB172" s="47">
        <f t="shared" si="509"/>
        <v>0</v>
      </c>
      <c r="IC172" s="47">
        <f t="shared" si="510"/>
        <v>0</v>
      </c>
      <c r="ID172" s="46">
        <f t="shared" si="511"/>
        <v>0</v>
      </c>
      <c r="IE172" s="47">
        <f t="shared" si="512"/>
        <v>0</v>
      </c>
      <c r="IF172" s="47">
        <f t="shared" si="513"/>
        <v>0</v>
      </c>
      <c r="IG172" s="47">
        <f t="shared" si="514"/>
        <v>0</v>
      </c>
      <c r="IH172" s="47">
        <f t="shared" si="515"/>
        <v>0</v>
      </c>
      <c r="II172" s="47">
        <f t="shared" si="516"/>
        <v>0</v>
      </c>
      <c r="IJ172" s="47">
        <f t="shared" si="517"/>
        <v>0</v>
      </c>
      <c r="IK172" s="47">
        <f t="shared" si="518"/>
        <v>0</v>
      </c>
      <c r="IL172" s="47">
        <f t="shared" si="519"/>
        <v>0</v>
      </c>
      <c r="IM172" s="47">
        <f t="shared" si="520"/>
        <v>0</v>
      </c>
      <c r="IN172" s="47">
        <f t="shared" si="521"/>
        <v>0</v>
      </c>
      <c r="IO172" s="47">
        <f t="shared" si="522"/>
        <v>0</v>
      </c>
      <c r="IP172" s="47">
        <f t="shared" si="523"/>
        <v>0</v>
      </c>
      <c r="IQ172" s="47">
        <f t="shared" si="524"/>
        <v>0</v>
      </c>
      <c r="IR172" s="47">
        <f t="shared" si="525"/>
        <v>0</v>
      </c>
      <c r="IS172" s="47">
        <f t="shared" si="526"/>
        <v>0</v>
      </c>
      <c r="IT172" s="47">
        <f t="shared" si="527"/>
        <v>0</v>
      </c>
      <c r="IU172" s="47">
        <f t="shared" si="528"/>
        <v>0</v>
      </c>
      <c r="IV172" s="47">
        <f t="shared" si="529"/>
        <v>0</v>
      </c>
      <c r="IW172" s="48">
        <f t="shared" si="530"/>
        <v>0</v>
      </c>
      <c r="IX172" s="47">
        <f t="shared" si="531"/>
        <v>0</v>
      </c>
      <c r="IY172" s="47">
        <f t="shared" si="532"/>
        <v>0</v>
      </c>
      <c r="IZ172" s="46">
        <f t="shared" si="533"/>
        <v>0</v>
      </c>
      <c r="JA172" s="47">
        <f t="shared" si="534"/>
        <v>0</v>
      </c>
      <c r="JB172" s="47">
        <f t="shared" si="535"/>
        <v>0</v>
      </c>
      <c r="JC172" s="47">
        <f t="shared" si="536"/>
        <v>0</v>
      </c>
      <c r="JD172" s="47">
        <f t="shared" si="537"/>
        <v>0</v>
      </c>
      <c r="JE172" s="47">
        <f t="shared" si="538"/>
        <v>0</v>
      </c>
      <c r="JF172" s="47">
        <f t="shared" si="539"/>
        <v>0</v>
      </c>
      <c r="JG172" s="47">
        <f t="shared" si="540"/>
        <v>0</v>
      </c>
      <c r="JH172" s="47">
        <f t="shared" si="541"/>
        <v>0</v>
      </c>
      <c r="JI172" s="47">
        <f t="shared" si="542"/>
        <v>0</v>
      </c>
      <c r="JJ172" s="47">
        <f t="shared" si="543"/>
        <v>0</v>
      </c>
      <c r="JK172" s="47">
        <f t="shared" si="544"/>
        <v>0</v>
      </c>
      <c r="JL172" s="47">
        <f t="shared" si="545"/>
        <v>0</v>
      </c>
      <c r="JM172" s="47">
        <f t="shared" si="546"/>
        <v>0</v>
      </c>
      <c r="JN172" s="47">
        <f t="shared" si="547"/>
        <v>0</v>
      </c>
      <c r="JO172" s="47">
        <f t="shared" si="548"/>
        <v>0</v>
      </c>
      <c r="JP172" s="47">
        <f t="shared" si="549"/>
        <v>0</v>
      </c>
      <c r="JQ172" s="47">
        <f t="shared" si="550"/>
        <v>0</v>
      </c>
      <c r="JR172" s="47">
        <f t="shared" si="551"/>
        <v>0</v>
      </c>
      <c r="JS172" s="48">
        <f t="shared" si="552"/>
        <v>0</v>
      </c>
      <c r="JT172" s="46">
        <f t="shared" si="553"/>
        <v>0</v>
      </c>
      <c r="JU172" s="48">
        <f t="shared" si="554"/>
        <v>0</v>
      </c>
    </row>
    <row r="173" spans="1:281" x14ac:dyDescent="0.25">
      <c r="A173" s="152"/>
      <c r="B173" s="386"/>
      <c r="C173" s="377"/>
      <c r="D173" s="378"/>
      <c r="E173" s="378"/>
      <c r="F173" s="378"/>
      <c r="G173" s="379"/>
      <c r="H173" s="397"/>
      <c r="I173" s="397"/>
      <c r="J173" s="97"/>
      <c r="K173" s="122">
        <f t="shared" si="555"/>
        <v>0</v>
      </c>
      <c r="L173" s="313">
        <f t="shared" si="556"/>
        <v>0</v>
      </c>
      <c r="M173" s="46">
        <f t="shared" si="557"/>
        <v>0</v>
      </c>
      <c r="N173" s="90">
        <f t="shared" si="347"/>
        <v>0</v>
      </c>
      <c r="O173" s="90">
        <f t="shared" si="348"/>
        <v>0</v>
      </c>
      <c r="P173" s="90">
        <f t="shared" si="349"/>
        <v>0</v>
      </c>
      <c r="Q173" s="90">
        <f t="shared" si="350"/>
        <v>0</v>
      </c>
      <c r="R173" s="408">
        <f t="shared" si="558"/>
        <v>1</v>
      </c>
      <c r="S173" s="46">
        <f t="shared" si="288"/>
        <v>0</v>
      </c>
      <c r="T173" s="47">
        <f t="shared" si="289"/>
        <v>0</v>
      </c>
      <c r="U173" s="47">
        <f t="shared" si="290"/>
        <v>0</v>
      </c>
      <c r="V173" s="47">
        <f t="shared" si="291"/>
        <v>0</v>
      </c>
      <c r="W173" s="47">
        <f t="shared" si="292"/>
        <v>0</v>
      </c>
      <c r="X173" s="47">
        <f t="shared" si="293"/>
        <v>0</v>
      </c>
      <c r="Y173" s="47">
        <f t="shared" si="294"/>
        <v>0</v>
      </c>
      <c r="Z173" s="47">
        <f t="shared" si="295"/>
        <v>0</v>
      </c>
      <c r="AA173" s="47">
        <f t="shared" si="296"/>
        <v>0</v>
      </c>
      <c r="AB173" s="47">
        <f t="shared" si="297"/>
        <v>0</v>
      </c>
      <c r="AC173" s="47">
        <f t="shared" si="298"/>
        <v>0</v>
      </c>
      <c r="AD173" s="47">
        <f t="shared" si="299"/>
        <v>0</v>
      </c>
      <c r="AE173" s="47">
        <f t="shared" si="300"/>
        <v>0</v>
      </c>
      <c r="AF173" s="47">
        <f t="shared" si="301"/>
        <v>0</v>
      </c>
      <c r="AG173" s="47">
        <f t="shared" si="302"/>
        <v>0</v>
      </c>
      <c r="AH173" s="47">
        <f t="shared" si="303"/>
        <v>0</v>
      </c>
      <c r="AI173" s="47">
        <f t="shared" si="304"/>
        <v>0</v>
      </c>
      <c r="AJ173" s="47">
        <f t="shared" si="305"/>
        <v>0</v>
      </c>
      <c r="AK173" s="47">
        <f t="shared" si="306"/>
        <v>0</v>
      </c>
      <c r="AL173" s="48">
        <f t="shared" si="307"/>
        <v>0</v>
      </c>
      <c r="AM173" s="47">
        <f t="shared" si="351"/>
        <v>0</v>
      </c>
      <c r="AN173" s="47">
        <f t="shared" si="352"/>
        <v>0</v>
      </c>
      <c r="AO173" s="46">
        <f t="shared" si="308"/>
        <v>0</v>
      </c>
      <c r="AP173" s="47">
        <f t="shared" si="309"/>
        <v>0</v>
      </c>
      <c r="AQ173" s="47">
        <f t="shared" si="310"/>
        <v>0</v>
      </c>
      <c r="AR173" s="47">
        <f t="shared" si="311"/>
        <v>0</v>
      </c>
      <c r="AS173" s="47">
        <f t="shared" si="312"/>
        <v>0</v>
      </c>
      <c r="AT173" s="47">
        <f t="shared" si="313"/>
        <v>0</v>
      </c>
      <c r="AU173" s="47">
        <f t="shared" si="314"/>
        <v>0</v>
      </c>
      <c r="AV173" s="47">
        <f t="shared" si="315"/>
        <v>0</v>
      </c>
      <c r="AW173" s="47">
        <f t="shared" si="316"/>
        <v>0</v>
      </c>
      <c r="AX173" s="47">
        <f t="shared" si="317"/>
        <v>0</v>
      </c>
      <c r="AY173" s="47">
        <f t="shared" si="318"/>
        <v>0</v>
      </c>
      <c r="AZ173" s="47">
        <f t="shared" si="319"/>
        <v>0</v>
      </c>
      <c r="BA173" s="47">
        <f t="shared" si="320"/>
        <v>0</v>
      </c>
      <c r="BB173" s="47">
        <f t="shared" si="321"/>
        <v>0</v>
      </c>
      <c r="BC173" s="47">
        <f t="shared" si="322"/>
        <v>0</v>
      </c>
      <c r="BD173" s="47">
        <f t="shared" si="323"/>
        <v>0</v>
      </c>
      <c r="BE173" s="47">
        <f t="shared" si="324"/>
        <v>0</v>
      </c>
      <c r="BF173" s="47">
        <f t="shared" si="325"/>
        <v>0</v>
      </c>
      <c r="BG173" s="48">
        <f t="shared" si="326"/>
        <v>0</v>
      </c>
      <c r="BH173" s="47">
        <f t="shared" si="353"/>
        <v>0</v>
      </c>
      <c r="BI173" s="47">
        <f t="shared" si="354"/>
        <v>0</v>
      </c>
      <c r="BJ173" s="46">
        <f t="shared" si="327"/>
        <v>0</v>
      </c>
      <c r="BK173" s="47">
        <f t="shared" si="328"/>
        <v>0</v>
      </c>
      <c r="BL173" s="47">
        <f t="shared" si="329"/>
        <v>0</v>
      </c>
      <c r="BM173" s="47">
        <f t="shared" si="330"/>
        <v>0</v>
      </c>
      <c r="BN173" s="47">
        <f t="shared" si="331"/>
        <v>0</v>
      </c>
      <c r="BO173" s="47">
        <f t="shared" si="332"/>
        <v>0</v>
      </c>
      <c r="BP173" s="47">
        <f t="shared" si="333"/>
        <v>0</v>
      </c>
      <c r="BQ173" s="47">
        <f t="shared" si="334"/>
        <v>0</v>
      </c>
      <c r="BR173" s="47">
        <f t="shared" si="335"/>
        <v>0</v>
      </c>
      <c r="BS173" s="47">
        <f t="shared" si="336"/>
        <v>0</v>
      </c>
      <c r="BT173" s="47">
        <f t="shared" si="337"/>
        <v>0</v>
      </c>
      <c r="BU173" s="47">
        <f t="shared" si="338"/>
        <v>0</v>
      </c>
      <c r="BV173" s="47">
        <f t="shared" si="339"/>
        <v>0</v>
      </c>
      <c r="BW173" s="47">
        <f t="shared" si="340"/>
        <v>0</v>
      </c>
      <c r="BX173" s="47">
        <f t="shared" si="341"/>
        <v>0</v>
      </c>
      <c r="BY173" s="47">
        <f t="shared" si="342"/>
        <v>0</v>
      </c>
      <c r="BZ173" s="47">
        <f t="shared" si="343"/>
        <v>0</v>
      </c>
      <c r="CA173" s="47">
        <f t="shared" si="344"/>
        <v>0</v>
      </c>
      <c r="CB173" s="47">
        <f t="shared" si="345"/>
        <v>0</v>
      </c>
      <c r="CC173" s="48">
        <f t="shared" si="346"/>
        <v>0</v>
      </c>
      <c r="CD173" s="47">
        <f t="shared" si="355"/>
        <v>0</v>
      </c>
      <c r="CE173" s="47">
        <f t="shared" si="356"/>
        <v>0</v>
      </c>
      <c r="CF173" s="46">
        <f t="shared" si="357"/>
        <v>0</v>
      </c>
      <c r="CG173" s="47">
        <f t="shared" si="358"/>
        <v>0</v>
      </c>
      <c r="CH173" s="47">
        <f t="shared" si="359"/>
        <v>0</v>
      </c>
      <c r="CI173" s="47">
        <f t="shared" si="360"/>
        <v>0</v>
      </c>
      <c r="CJ173" s="47">
        <f t="shared" si="361"/>
        <v>0</v>
      </c>
      <c r="CK173" s="47">
        <f t="shared" si="362"/>
        <v>0</v>
      </c>
      <c r="CL173" s="47">
        <f t="shared" si="363"/>
        <v>0</v>
      </c>
      <c r="CM173" s="47">
        <f t="shared" si="364"/>
        <v>0</v>
      </c>
      <c r="CN173" s="47">
        <f t="shared" si="365"/>
        <v>0</v>
      </c>
      <c r="CO173" s="47">
        <f t="shared" si="366"/>
        <v>0</v>
      </c>
      <c r="CP173" s="47">
        <f t="shared" si="367"/>
        <v>0</v>
      </c>
      <c r="CQ173" s="47">
        <f t="shared" si="368"/>
        <v>0</v>
      </c>
      <c r="CR173" s="47">
        <f t="shared" si="369"/>
        <v>0</v>
      </c>
      <c r="CS173" s="47">
        <f t="shared" si="370"/>
        <v>0</v>
      </c>
      <c r="CT173" s="47">
        <f t="shared" si="371"/>
        <v>0</v>
      </c>
      <c r="CU173" s="47">
        <f t="shared" si="372"/>
        <v>0</v>
      </c>
      <c r="CV173" s="47">
        <f t="shared" si="373"/>
        <v>0</v>
      </c>
      <c r="CW173" s="47">
        <f t="shared" si="374"/>
        <v>0</v>
      </c>
      <c r="CX173" s="47">
        <f t="shared" si="375"/>
        <v>0</v>
      </c>
      <c r="CY173" s="48">
        <f t="shared" si="376"/>
        <v>0</v>
      </c>
      <c r="CZ173" s="47">
        <f t="shared" si="377"/>
        <v>0</v>
      </c>
      <c r="DA173" s="47">
        <f t="shared" si="378"/>
        <v>0</v>
      </c>
      <c r="DB173" s="46">
        <f t="shared" si="379"/>
        <v>0</v>
      </c>
      <c r="DC173" s="47">
        <f t="shared" si="380"/>
        <v>0</v>
      </c>
      <c r="DD173" s="47">
        <f t="shared" si="381"/>
        <v>0</v>
      </c>
      <c r="DE173" s="47">
        <f t="shared" si="382"/>
        <v>0</v>
      </c>
      <c r="DF173" s="47">
        <f t="shared" si="383"/>
        <v>0</v>
      </c>
      <c r="DG173" s="47">
        <f t="shared" si="384"/>
        <v>0</v>
      </c>
      <c r="DH173" s="47">
        <f t="shared" si="385"/>
        <v>0</v>
      </c>
      <c r="DI173" s="47">
        <f t="shared" si="386"/>
        <v>0</v>
      </c>
      <c r="DJ173" s="47">
        <f t="shared" si="387"/>
        <v>0</v>
      </c>
      <c r="DK173" s="47">
        <f t="shared" si="388"/>
        <v>0</v>
      </c>
      <c r="DL173" s="47">
        <f t="shared" si="389"/>
        <v>0</v>
      </c>
      <c r="DM173" s="47">
        <f t="shared" si="390"/>
        <v>0</v>
      </c>
      <c r="DN173" s="47">
        <f t="shared" si="391"/>
        <v>0</v>
      </c>
      <c r="DO173" s="47">
        <f t="shared" si="392"/>
        <v>0</v>
      </c>
      <c r="DP173" s="47">
        <f t="shared" si="393"/>
        <v>0</v>
      </c>
      <c r="DQ173" s="47">
        <f t="shared" si="394"/>
        <v>0</v>
      </c>
      <c r="DR173" s="47">
        <f t="shared" si="395"/>
        <v>0</v>
      </c>
      <c r="DS173" s="47">
        <f t="shared" si="396"/>
        <v>0</v>
      </c>
      <c r="DT173" s="47">
        <f t="shared" si="397"/>
        <v>0</v>
      </c>
      <c r="DU173" s="48">
        <f t="shared" si="398"/>
        <v>0</v>
      </c>
      <c r="DV173" s="47">
        <f t="shared" si="399"/>
        <v>0</v>
      </c>
      <c r="DW173" s="47">
        <f t="shared" si="400"/>
        <v>0</v>
      </c>
      <c r="DX173" s="46">
        <f t="shared" si="401"/>
        <v>0</v>
      </c>
      <c r="DY173" s="47">
        <f t="shared" si="402"/>
        <v>0</v>
      </c>
      <c r="DZ173" s="47">
        <f t="shared" si="403"/>
        <v>0</v>
      </c>
      <c r="EA173" s="47">
        <f t="shared" si="404"/>
        <v>0</v>
      </c>
      <c r="EB173" s="47">
        <f t="shared" si="405"/>
        <v>0</v>
      </c>
      <c r="EC173" s="47">
        <f t="shared" si="406"/>
        <v>0</v>
      </c>
      <c r="ED173" s="47">
        <f t="shared" si="407"/>
        <v>0</v>
      </c>
      <c r="EE173" s="47">
        <f t="shared" si="408"/>
        <v>0</v>
      </c>
      <c r="EF173" s="47">
        <f t="shared" si="409"/>
        <v>0</v>
      </c>
      <c r="EG173" s="47">
        <f t="shared" si="410"/>
        <v>0</v>
      </c>
      <c r="EH173" s="47">
        <f t="shared" si="411"/>
        <v>0</v>
      </c>
      <c r="EI173" s="47">
        <f t="shared" si="412"/>
        <v>0</v>
      </c>
      <c r="EJ173" s="47">
        <f t="shared" si="413"/>
        <v>0</v>
      </c>
      <c r="EK173" s="47">
        <f t="shared" si="414"/>
        <v>0</v>
      </c>
      <c r="EL173" s="47">
        <f t="shared" si="415"/>
        <v>0</v>
      </c>
      <c r="EM173" s="47">
        <f t="shared" si="416"/>
        <v>0</v>
      </c>
      <c r="EN173" s="47">
        <f t="shared" si="417"/>
        <v>0</v>
      </c>
      <c r="EO173" s="47">
        <f t="shared" si="418"/>
        <v>0</v>
      </c>
      <c r="EP173" s="47">
        <f t="shared" si="419"/>
        <v>0</v>
      </c>
      <c r="EQ173" s="48">
        <f t="shared" si="420"/>
        <v>0</v>
      </c>
      <c r="ER173" s="47">
        <f t="shared" si="421"/>
        <v>0</v>
      </c>
      <c r="ES173" s="47">
        <f t="shared" si="422"/>
        <v>0</v>
      </c>
      <c r="ET173" s="46">
        <f t="shared" si="423"/>
        <v>0</v>
      </c>
      <c r="EU173" s="47">
        <f t="shared" si="424"/>
        <v>0</v>
      </c>
      <c r="EV173" s="47">
        <f t="shared" si="425"/>
        <v>0</v>
      </c>
      <c r="EW173" s="47">
        <f t="shared" si="426"/>
        <v>0</v>
      </c>
      <c r="EX173" s="47">
        <f t="shared" si="427"/>
        <v>0</v>
      </c>
      <c r="EY173" s="47">
        <f t="shared" si="428"/>
        <v>0</v>
      </c>
      <c r="EZ173" s="47">
        <f t="shared" si="429"/>
        <v>0</v>
      </c>
      <c r="FA173" s="47">
        <f t="shared" si="430"/>
        <v>0</v>
      </c>
      <c r="FB173" s="47">
        <f t="shared" si="431"/>
        <v>0</v>
      </c>
      <c r="FC173" s="47">
        <f t="shared" si="432"/>
        <v>0</v>
      </c>
      <c r="FD173" s="47">
        <f t="shared" si="433"/>
        <v>0</v>
      </c>
      <c r="FE173" s="47">
        <f t="shared" si="434"/>
        <v>0</v>
      </c>
      <c r="FF173" s="47">
        <f t="shared" si="435"/>
        <v>0</v>
      </c>
      <c r="FG173" s="47">
        <f t="shared" si="436"/>
        <v>0</v>
      </c>
      <c r="FH173" s="47">
        <f t="shared" si="437"/>
        <v>0</v>
      </c>
      <c r="FI173" s="47">
        <f t="shared" si="438"/>
        <v>0</v>
      </c>
      <c r="FJ173" s="47">
        <f t="shared" si="439"/>
        <v>0</v>
      </c>
      <c r="FK173" s="47">
        <f t="shared" si="440"/>
        <v>0</v>
      </c>
      <c r="FL173" s="47">
        <f t="shared" si="441"/>
        <v>0</v>
      </c>
      <c r="FM173" s="48">
        <f t="shared" si="442"/>
        <v>0</v>
      </c>
      <c r="FN173" s="47">
        <f t="shared" si="443"/>
        <v>0</v>
      </c>
      <c r="FO173" s="47">
        <f t="shared" si="444"/>
        <v>0</v>
      </c>
      <c r="FP173" s="46">
        <f t="shared" si="445"/>
        <v>0</v>
      </c>
      <c r="FQ173" s="47">
        <f t="shared" si="446"/>
        <v>0</v>
      </c>
      <c r="FR173" s="47">
        <f t="shared" si="447"/>
        <v>0</v>
      </c>
      <c r="FS173" s="47">
        <f t="shared" si="448"/>
        <v>0</v>
      </c>
      <c r="FT173" s="47">
        <f t="shared" si="449"/>
        <v>0</v>
      </c>
      <c r="FU173" s="47">
        <f t="shared" si="450"/>
        <v>0</v>
      </c>
      <c r="FV173" s="47">
        <f t="shared" si="451"/>
        <v>0</v>
      </c>
      <c r="FW173" s="47">
        <f t="shared" si="452"/>
        <v>0</v>
      </c>
      <c r="FX173" s="47">
        <f t="shared" si="453"/>
        <v>0</v>
      </c>
      <c r="FY173" s="47">
        <f t="shared" si="454"/>
        <v>0</v>
      </c>
      <c r="FZ173" s="47">
        <f t="shared" si="455"/>
        <v>0</v>
      </c>
      <c r="GA173" s="47">
        <f t="shared" si="456"/>
        <v>0</v>
      </c>
      <c r="GB173" s="47">
        <f t="shared" si="457"/>
        <v>0</v>
      </c>
      <c r="GC173" s="47">
        <f t="shared" si="458"/>
        <v>0</v>
      </c>
      <c r="GD173" s="47">
        <f t="shared" si="459"/>
        <v>0</v>
      </c>
      <c r="GE173" s="47">
        <f t="shared" si="460"/>
        <v>0</v>
      </c>
      <c r="GF173" s="47">
        <f t="shared" si="461"/>
        <v>0</v>
      </c>
      <c r="GG173" s="47">
        <f t="shared" si="462"/>
        <v>0</v>
      </c>
      <c r="GH173" s="47">
        <f t="shared" si="463"/>
        <v>0</v>
      </c>
      <c r="GI173" s="48">
        <f t="shared" si="464"/>
        <v>0</v>
      </c>
      <c r="GJ173" s="47">
        <f t="shared" si="465"/>
        <v>0</v>
      </c>
      <c r="GK173" s="47">
        <f t="shared" si="466"/>
        <v>0</v>
      </c>
      <c r="GL173" s="46">
        <f t="shared" si="467"/>
        <v>0</v>
      </c>
      <c r="GM173" s="47">
        <f t="shared" si="468"/>
        <v>0</v>
      </c>
      <c r="GN173" s="47">
        <f t="shared" si="469"/>
        <v>0</v>
      </c>
      <c r="GO173" s="47">
        <f t="shared" si="470"/>
        <v>0</v>
      </c>
      <c r="GP173" s="47">
        <f t="shared" si="471"/>
        <v>0</v>
      </c>
      <c r="GQ173" s="47">
        <f t="shared" si="472"/>
        <v>0</v>
      </c>
      <c r="GR173" s="47">
        <f t="shared" si="473"/>
        <v>0</v>
      </c>
      <c r="GS173" s="47">
        <f t="shared" si="474"/>
        <v>0</v>
      </c>
      <c r="GT173" s="47">
        <f t="shared" si="475"/>
        <v>0</v>
      </c>
      <c r="GU173" s="47">
        <f t="shared" si="476"/>
        <v>0</v>
      </c>
      <c r="GV173" s="47">
        <f t="shared" si="477"/>
        <v>0</v>
      </c>
      <c r="GW173" s="47">
        <f t="shared" si="478"/>
        <v>0</v>
      </c>
      <c r="GX173" s="47">
        <f t="shared" si="479"/>
        <v>0</v>
      </c>
      <c r="GY173" s="47">
        <f t="shared" si="480"/>
        <v>0</v>
      </c>
      <c r="GZ173" s="47">
        <f t="shared" si="481"/>
        <v>0</v>
      </c>
      <c r="HA173" s="47">
        <f t="shared" si="482"/>
        <v>0</v>
      </c>
      <c r="HB173" s="47">
        <f t="shared" si="483"/>
        <v>0</v>
      </c>
      <c r="HC173" s="47">
        <f t="shared" si="484"/>
        <v>0</v>
      </c>
      <c r="HD173" s="47">
        <f t="shared" si="485"/>
        <v>0</v>
      </c>
      <c r="HE173" s="48">
        <f t="shared" si="486"/>
        <v>0</v>
      </c>
      <c r="HF173" s="47">
        <f t="shared" si="487"/>
        <v>0</v>
      </c>
      <c r="HG173" s="47">
        <f t="shared" si="488"/>
        <v>0</v>
      </c>
      <c r="HH173" s="46">
        <f t="shared" si="489"/>
        <v>0</v>
      </c>
      <c r="HI173" s="47">
        <f t="shared" si="490"/>
        <v>0</v>
      </c>
      <c r="HJ173" s="47">
        <f t="shared" si="491"/>
        <v>0</v>
      </c>
      <c r="HK173" s="47">
        <f t="shared" si="492"/>
        <v>0</v>
      </c>
      <c r="HL173" s="47">
        <f t="shared" si="493"/>
        <v>0</v>
      </c>
      <c r="HM173" s="47">
        <f t="shared" si="494"/>
        <v>0</v>
      </c>
      <c r="HN173" s="47">
        <f t="shared" si="495"/>
        <v>0</v>
      </c>
      <c r="HO173" s="47">
        <f t="shared" si="496"/>
        <v>0</v>
      </c>
      <c r="HP173" s="47">
        <f t="shared" si="497"/>
        <v>0</v>
      </c>
      <c r="HQ173" s="47">
        <f t="shared" si="498"/>
        <v>0</v>
      </c>
      <c r="HR173" s="47">
        <f t="shared" si="499"/>
        <v>0</v>
      </c>
      <c r="HS173" s="47">
        <f t="shared" si="500"/>
        <v>0</v>
      </c>
      <c r="HT173" s="47">
        <f t="shared" si="501"/>
        <v>0</v>
      </c>
      <c r="HU173" s="47">
        <f t="shared" si="502"/>
        <v>0</v>
      </c>
      <c r="HV173" s="47">
        <f t="shared" si="503"/>
        <v>0</v>
      </c>
      <c r="HW173" s="47">
        <f t="shared" si="504"/>
        <v>0</v>
      </c>
      <c r="HX173" s="47">
        <f t="shared" si="505"/>
        <v>0</v>
      </c>
      <c r="HY173" s="47">
        <f t="shared" si="506"/>
        <v>0</v>
      </c>
      <c r="HZ173" s="47">
        <f t="shared" si="507"/>
        <v>0</v>
      </c>
      <c r="IA173" s="48">
        <f t="shared" si="508"/>
        <v>0</v>
      </c>
      <c r="IB173" s="47">
        <f t="shared" si="509"/>
        <v>0</v>
      </c>
      <c r="IC173" s="47">
        <f t="shared" si="510"/>
        <v>0</v>
      </c>
      <c r="ID173" s="46">
        <f t="shared" si="511"/>
        <v>0</v>
      </c>
      <c r="IE173" s="47">
        <f t="shared" si="512"/>
        <v>0</v>
      </c>
      <c r="IF173" s="47">
        <f t="shared" si="513"/>
        <v>0</v>
      </c>
      <c r="IG173" s="47">
        <f t="shared" si="514"/>
        <v>0</v>
      </c>
      <c r="IH173" s="47">
        <f t="shared" si="515"/>
        <v>0</v>
      </c>
      <c r="II173" s="47">
        <f t="shared" si="516"/>
        <v>0</v>
      </c>
      <c r="IJ173" s="47">
        <f t="shared" si="517"/>
        <v>0</v>
      </c>
      <c r="IK173" s="47">
        <f t="shared" si="518"/>
        <v>0</v>
      </c>
      <c r="IL173" s="47">
        <f t="shared" si="519"/>
        <v>0</v>
      </c>
      <c r="IM173" s="47">
        <f t="shared" si="520"/>
        <v>0</v>
      </c>
      <c r="IN173" s="47">
        <f t="shared" si="521"/>
        <v>0</v>
      </c>
      <c r="IO173" s="47">
        <f t="shared" si="522"/>
        <v>0</v>
      </c>
      <c r="IP173" s="47">
        <f t="shared" si="523"/>
        <v>0</v>
      </c>
      <c r="IQ173" s="47">
        <f t="shared" si="524"/>
        <v>0</v>
      </c>
      <c r="IR173" s="47">
        <f t="shared" si="525"/>
        <v>0</v>
      </c>
      <c r="IS173" s="47">
        <f t="shared" si="526"/>
        <v>0</v>
      </c>
      <c r="IT173" s="47">
        <f t="shared" si="527"/>
        <v>0</v>
      </c>
      <c r="IU173" s="47">
        <f t="shared" si="528"/>
        <v>0</v>
      </c>
      <c r="IV173" s="47">
        <f t="shared" si="529"/>
        <v>0</v>
      </c>
      <c r="IW173" s="48">
        <f t="shared" si="530"/>
        <v>0</v>
      </c>
      <c r="IX173" s="47">
        <f t="shared" si="531"/>
        <v>0</v>
      </c>
      <c r="IY173" s="47">
        <f t="shared" si="532"/>
        <v>0</v>
      </c>
      <c r="IZ173" s="46">
        <f t="shared" si="533"/>
        <v>0</v>
      </c>
      <c r="JA173" s="47">
        <f t="shared" si="534"/>
        <v>0</v>
      </c>
      <c r="JB173" s="47">
        <f t="shared" si="535"/>
        <v>0</v>
      </c>
      <c r="JC173" s="47">
        <f t="shared" si="536"/>
        <v>0</v>
      </c>
      <c r="JD173" s="47">
        <f t="shared" si="537"/>
        <v>0</v>
      </c>
      <c r="JE173" s="47">
        <f t="shared" si="538"/>
        <v>0</v>
      </c>
      <c r="JF173" s="47">
        <f t="shared" si="539"/>
        <v>0</v>
      </c>
      <c r="JG173" s="47">
        <f t="shared" si="540"/>
        <v>0</v>
      </c>
      <c r="JH173" s="47">
        <f t="shared" si="541"/>
        <v>0</v>
      </c>
      <c r="JI173" s="47">
        <f t="shared" si="542"/>
        <v>0</v>
      </c>
      <c r="JJ173" s="47">
        <f t="shared" si="543"/>
        <v>0</v>
      </c>
      <c r="JK173" s="47">
        <f t="shared" si="544"/>
        <v>0</v>
      </c>
      <c r="JL173" s="47">
        <f t="shared" si="545"/>
        <v>0</v>
      </c>
      <c r="JM173" s="47">
        <f t="shared" si="546"/>
        <v>0</v>
      </c>
      <c r="JN173" s="47">
        <f t="shared" si="547"/>
        <v>0</v>
      </c>
      <c r="JO173" s="47">
        <f t="shared" si="548"/>
        <v>0</v>
      </c>
      <c r="JP173" s="47">
        <f t="shared" si="549"/>
        <v>0</v>
      </c>
      <c r="JQ173" s="47">
        <f t="shared" si="550"/>
        <v>0</v>
      </c>
      <c r="JR173" s="47">
        <f t="shared" si="551"/>
        <v>0</v>
      </c>
      <c r="JS173" s="48">
        <f t="shared" si="552"/>
        <v>0</v>
      </c>
      <c r="JT173" s="46">
        <f t="shared" si="553"/>
        <v>0</v>
      </c>
      <c r="JU173" s="48">
        <f t="shared" si="554"/>
        <v>0</v>
      </c>
    </row>
    <row r="174" spans="1:281" x14ac:dyDescent="0.25">
      <c r="A174" s="152"/>
      <c r="B174" s="386"/>
      <c r="C174" s="377"/>
      <c r="D174" s="378"/>
      <c r="E174" s="378"/>
      <c r="F174" s="378"/>
      <c r="G174" s="379"/>
      <c r="H174" s="397"/>
      <c r="I174" s="397"/>
      <c r="J174" s="97"/>
      <c r="K174" s="122">
        <f t="shared" si="555"/>
        <v>0</v>
      </c>
      <c r="L174" s="313">
        <f t="shared" si="556"/>
        <v>0</v>
      </c>
      <c r="M174" s="46">
        <f t="shared" si="557"/>
        <v>0</v>
      </c>
      <c r="N174" s="90">
        <f t="shared" si="347"/>
        <v>0</v>
      </c>
      <c r="O174" s="90">
        <f t="shared" si="348"/>
        <v>0</v>
      </c>
      <c r="P174" s="90">
        <f t="shared" si="349"/>
        <v>0</v>
      </c>
      <c r="Q174" s="90">
        <f t="shared" si="350"/>
        <v>0</v>
      </c>
      <c r="R174" s="408">
        <f t="shared" si="558"/>
        <v>1</v>
      </c>
      <c r="S174" s="46">
        <f t="shared" ref="S174:S237" si="559">IF(AND($H174="AcS",$R174=1),$Q174,0)</f>
        <v>0</v>
      </c>
      <c r="T174" s="47">
        <f t="shared" ref="T174:T237" si="560">IF(AND($H174="SoT",$R174=1),$Q174,0)</f>
        <v>0</v>
      </c>
      <c r="U174" s="47">
        <f t="shared" ref="U174:U237" si="561">IF(AND($H174="PuB",$R174=1),$Q174,0)</f>
        <v>0</v>
      </c>
      <c r="V174" s="47">
        <f t="shared" ref="V174:V237" si="562">IF(AND($H174="FrR",$R174=1),$Q174,0)</f>
        <v>0</v>
      </c>
      <c r="W174" s="47">
        <f t="shared" ref="W174:W237" si="563">IF(AND($H174="Ass",$R174=1),$Q174,0)</f>
        <v>0</v>
      </c>
      <c r="X174" s="47">
        <f t="shared" ref="X174:X237" si="564">IF(AND($H174="Int",$R174=1),$Q174,0)</f>
        <v>0</v>
      </c>
      <c r="Y174" s="47">
        <f t="shared" ref="Y174:Y237" si="565">IF(AND($H174="PeC",$R174=1),$Q174,0)</f>
        <v>0</v>
      </c>
      <c r="Z174" s="47">
        <f t="shared" ref="Z174:Z237" si="566">IF(AND($H174="FrB",$R174=1),$Q174,0)</f>
        <v>0</v>
      </c>
      <c r="AA174" s="47">
        <f t="shared" ref="AA174:AA237" si="567">IF(AND($H174="Fou",$R174=1),$Q174,0)</f>
        <v>0</v>
      </c>
      <c r="AB174" s="47">
        <f t="shared" ref="AB174:AB237" si="568">IF(AND($H174="Liv",$R174=1),$Q174,0)</f>
        <v>0</v>
      </c>
      <c r="AC174" s="47">
        <f t="shared" ref="AC174:AC237" si="569">IF(AND($H174="FCJ",$R174=1),$Q174,0)</f>
        <v>0</v>
      </c>
      <c r="AD174" s="47">
        <f t="shared" ref="AD174:AD237" si="570">IF(AND($H174="FGA",$R174=1),$Q174,0)</f>
        <v>0</v>
      </c>
      <c r="AE174" s="47">
        <f t="shared" ref="AE174:AE237" si="571">IF(AND($H174="LoyC",$R174=1),$Q174,0)</f>
        <v>0</v>
      </c>
      <c r="AF174" s="47">
        <f t="shared" ref="AF174:AF237" si="572">IF(AND($H174="EnR",$R174=1),$Q174,0)</f>
        <v>0</v>
      </c>
      <c r="AG174" s="47">
        <f t="shared" ref="AG174:AG237" si="573">IF(AND($H174="ImF",$R174=1),$Q174,0)</f>
        <v>0</v>
      </c>
      <c r="AH174" s="47">
        <f t="shared" ref="AH174:AH237" si="574">IF(AND($H174="SeP",$R174=1),$Q174,0)</f>
        <v>0</v>
      </c>
      <c r="AI174" s="47">
        <f t="shared" ref="AI174:AI237" si="575">IF(AND($H174="FrV",$R174=1),$Q174,0)</f>
        <v>0</v>
      </c>
      <c r="AJ174" s="47">
        <f t="shared" ref="AJ174:AJ237" si="576">IF(AND($H174="LTM",$R174=1),$Q174,0)</f>
        <v>0</v>
      </c>
      <c r="AK174" s="47">
        <f t="shared" ref="AK174:AK237" si="577">IF(AND($H174="FCF",$R174=1),$Q174,0)</f>
        <v>0</v>
      </c>
      <c r="AL174" s="48">
        <f t="shared" ref="AL174:AL237" si="578">IF(AND($H174="AuD",$R174=1),$Q174,0)</f>
        <v>0</v>
      </c>
      <c r="AM174" s="47">
        <f t="shared" si="351"/>
        <v>0</v>
      </c>
      <c r="AN174" s="47">
        <f t="shared" si="352"/>
        <v>0</v>
      </c>
      <c r="AO174" s="46">
        <f t="shared" ref="AO174:AO237" si="579">IF(AND($H174="AcS",$R174=2),$Q174,0)</f>
        <v>0</v>
      </c>
      <c r="AP174" s="47">
        <f t="shared" ref="AP174:AP237" si="580">IF(AND($H174="SoT",$R174=2),$Q174,0)</f>
        <v>0</v>
      </c>
      <c r="AQ174" s="47">
        <f t="shared" ref="AQ174:AQ237" si="581">IF(AND($H174="PuB",$R174=2),$Q174,0)</f>
        <v>0</v>
      </c>
      <c r="AR174" s="47">
        <f t="shared" ref="AR174:AR237" si="582">IF(AND($H174="FrR",$R174=2),$Q174,0)</f>
        <v>0</v>
      </c>
      <c r="AS174" s="47">
        <f t="shared" ref="AS174:AS237" si="583">IF(AND($H174="Ass",$R174=2),$Q174,0)</f>
        <v>0</v>
      </c>
      <c r="AT174" s="47">
        <f t="shared" ref="AT174:AT237" si="584">IF(AND($H174="Int",$R174=2),$Q174,0)</f>
        <v>0</v>
      </c>
      <c r="AU174" s="47">
        <f t="shared" ref="AU174:AU237" si="585">IF(AND($H174="PeC",$R174=2),$Q174,0)</f>
        <v>0</v>
      </c>
      <c r="AV174" s="47">
        <f t="shared" ref="AV174:AV237" si="586">IF(AND($H174="FrB",$R174=2),$Q174,0)</f>
        <v>0</v>
      </c>
      <c r="AW174" s="47">
        <f t="shared" ref="AW174:AW237" si="587">IF(AND($H174="Fou",$R174=2),$Q174,0)</f>
        <v>0</v>
      </c>
      <c r="AX174" s="47">
        <f t="shared" ref="AX174:AX237" si="588">IF(AND($H174="Liv",$R174=2),$Q174,0)</f>
        <v>0</v>
      </c>
      <c r="AY174" s="47">
        <f t="shared" ref="AY174:AY237" si="589">IF(AND($H174="FCJ",$R174=2),$Q174,0)</f>
        <v>0</v>
      </c>
      <c r="AZ174" s="47">
        <f t="shared" ref="AZ174:AZ237" si="590">IF(AND($H174="FGA",$R174=2),$Q174,0)</f>
        <v>0</v>
      </c>
      <c r="BA174" s="47">
        <f t="shared" ref="BA174:BA237" si="591">IF(AND($H174="LoyC",$R174=2),$Q174,0)</f>
        <v>0</v>
      </c>
      <c r="BB174" s="47">
        <f t="shared" ref="BB174:BB237" si="592">IF(AND($H174="EnR",$R174=2),$Q174,0)</f>
        <v>0</v>
      </c>
      <c r="BC174" s="47">
        <f t="shared" ref="BC174:BC237" si="593">IF(AND($H174="ImF",$R174=2),$Q174,0)</f>
        <v>0</v>
      </c>
      <c r="BD174" s="47">
        <f t="shared" ref="BD174:BD237" si="594">IF(AND($H174="SeP",$R174=2),$Q174,0)</f>
        <v>0</v>
      </c>
      <c r="BE174" s="47">
        <f t="shared" ref="BE174:BE237" si="595">IF(AND($H174="FrV",$R174=2),$Q174,0)</f>
        <v>0</v>
      </c>
      <c r="BF174" s="47">
        <f t="shared" ref="BF174:BF237" si="596">IF(AND($H174="LTM",$R174=2),$Q174,0)</f>
        <v>0</v>
      </c>
      <c r="BG174" s="48">
        <f t="shared" ref="BG174:BG237" si="597">IF(AND($H174="FCF",$R174=2),$Q174,0)</f>
        <v>0</v>
      </c>
      <c r="BH174" s="47">
        <f t="shared" si="353"/>
        <v>0</v>
      </c>
      <c r="BI174" s="47">
        <f t="shared" si="354"/>
        <v>0</v>
      </c>
      <c r="BJ174" s="46">
        <f t="shared" ref="BJ174:BJ237" si="598">IF(AND($H174="AcS",$R174=3),$Q174,0)</f>
        <v>0</v>
      </c>
      <c r="BK174" s="47">
        <f t="shared" ref="BK174:BK237" si="599">IF(AND($H174="SoT",$R174=3),$Q174,0)</f>
        <v>0</v>
      </c>
      <c r="BL174" s="47">
        <f t="shared" ref="BL174:BL237" si="600">IF(AND($H174="PuB",$R174=3),$Q174,0)</f>
        <v>0</v>
      </c>
      <c r="BM174" s="47">
        <f t="shared" ref="BM174:BM237" si="601">IF(AND($H174="FrR",$R174=3),$Q174,0)</f>
        <v>0</v>
      </c>
      <c r="BN174" s="47">
        <f t="shared" ref="BN174:BN237" si="602">IF(AND($H174="Ass",$R174=3),$Q174,0)</f>
        <v>0</v>
      </c>
      <c r="BO174" s="47">
        <f t="shared" ref="BO174:BO237" si="603">IF(AND($H174="Int",$R174=3),$Q174,0)</f>
        <v>0</v>
      </c>
      <c r="BP174" s="47">
        <f t="shared" ref="BP174:BP237" si="604">IF(AND($H174="PeC",$R174=3),$Q174,0)</f>
        <v>0</v>
      </c>
      <c r="BQ174" s="47">
        <f t="shared" ref="BQ174:BQ237" si="605">IF(AND($H174="FrB",$R174=3),$Q174,0)</f>
        <v>0</v>
      </c>
      <c r="BR174" s="47">
        <f t="shared" ref="BR174:BR237" si="606">IF(AND($H174="Fou",$R174=3),$Q174,0)</f>
        <v>0</v>
      </c>
      <c r="BS174" s="47">
        <f t="shared" ref="BS174:BS237" si="607">IF(AND($H174="Liv",$R174=3),$Q174,0)</f>
        <v>0</v>
      </c>
      <c r="BT174" s="47">
        <f t="shared" ref="BT174:BT237" si="608">IF(AND($H174="FCJ",$R174=3),$Q174,0)</f>
        <v>0</v>
      </c>
      <c r="BU174" s="47">
        <f t="shared" ref="BU174:BU237" si="609">IF(AND($H174="FGA",$R174=3),$Q174,0)</f>
        <v>0</v>
      </c>
      <c r="BV174" s="47">
        <f t="shared" ref="BV174:BV237" si="610">IF(AND($H174="LoyC",$R174=3),$Q174,0)</f>
        <v>0</v>
      </c>
      <c r="BW174" s="47">
        <f t="shared" ref="BW174:BW237" si="611">IF(AND($H174="EnR",$R174=3),$Q174,0)</f>
        <v>0</v>
      </c>
      <c r="BX174" s="47">
        <f t="shared" ref="BX174:BX237" si="612">IF(AND($H174="ImF",$R174=3),$Q174,0)</f>
        <v>0</v>
      </c>
      <c r="BY174" s="47">
        <f t="shared" ref="BY174:BY237" si="613">IF(AND($H174="SeP",$R174=3),$Q174,0)</f>
        <v>0</v>
      </c>
      <c r="BZ174" s="47">
        <f t="shared" ref="BZ174:BZ237" si="614">IF(AND($H174="FrV",$R174=3),$Q174,0)</f>
        <v>0</v>
      </c>
      <c r="CA174" s="47">
        <f t="shared" ref="CA174:CA237" si="615">IF(AND($H174="LTM",$R174=3),$Q174,0)</f>
        <v>0</v>
      </c>
      <c r="CB174" s="47">
        <f t="shared" ref="CB174:CB237" si="616">IF(AND($H174="FCF",$R174=3),$Q174,0)</f>
        <v>0</v>
      </c>
      <c r="CC174" s="48">
        <f t="shared" ref="CC174:CC237" si="617">IF(AND($H174="AuD",$R174=3),$Q174,0)</f>
        <v>0</v>
      </c>
      <c r="CD174" s="47">
        <f t="shared" si="355"/>
        <v>0</v>
      </c>
      <c r="CE174" s="47">
        <f t="shared" si="356"/>
        <v>0</v>
      </c>
      <c r="CF174" s="46">
        <f t="shared" si="357"/>
        <v>0</v>
      </c>
      <c r="CG174" s="47">
        <f t="shared" si="358"/>
        <v>0</v>
      </c>
      <c r="CH174" s="47">
        <f t="shared" si="359"/>
        <v>0</v>
      </c>
      <c r="CI174" s="47">
        <f t="shared" si="360"/>
        <v>0</v>
      </c>
      <c r="CJ174" s="47">
        <f t="shared" si="361"/>
        <v>0</v>
      </c>
      <c r="CK174" s="47">
        <f t="shared" si="362"/>
        <v>0</v>
      </c>
      <c r="CL174" s="47">
        <f t="shared" si="363"/>
        <v>0</v>
      </c>
      <c r="CM174" s="47">
        <f t="shared" si="364"/>
        <v>0</v>
      </c>
      <c r="CN174" s="47">
        <f t="shared" si="365"/>
        <v>0</v>
      </c>
      <c r="CO174" s="47">
        <f t="shared" si="366"/>
        <v>0</v>
      </c>
      <c r="CP174" s="47">
        <f t="shared" si="367"/>
        <v>0</v>
      </c>
      <c r="CQ174" s="47">
        <f t="shared" si="368"/>
        <v>0</v>
      </c>
      <c r="CR174" s="47">
        <f t="shared" si="369"/>
        <v>0</v>
      </c>
      <c r="CS174" s="47">
        <f t="shared" si="370"/>
        <v>0</v>
      </c>
      <c r="CT174" s="47">
        <f t="shared" si="371"/>
        <v>0</v>
      </c>
      <c r="CU174" s="47">
        <f t="shared" si="372"/>
        <v>0</v>
      </c>
      <c r="CV174" s="47">
        <f t="shared" si="373"/>
        <v>0</v>
      </c>
      <c r="CW174" s="47">
        <f t="shared" si="374"/>
        <v>0</v>
      </c>
      <c r="CX174" s="47">
        <f t="shared" si="375"/>
        <v>0</v>
      </c>
      <c r="CY174" s="48">
        <f t="shared" si="376"/>
        <v>0</v>
      </c>
      <c r="CZ174" s="47">
        <f t="shared" si="377"/>
        <v>0</v>
      </c>
      <c r="DA174" s="47">
        <f t="shared" si="378"/>
        <v>0</v>
      </c>
      <c r="DB174" s="46">
        <f t="shared" si="379"/>
        <v>0</v>
      </c>
      <c r="DC174" s="47">
        <f t="shared" si="380"/>
        <v>0</v>
      </c>
      <c r="DD174" s="47">
        <f t="shared" si="381"/>
        <v>0</v>
      </c>
      <c r="DE174" s="47">
        <f t="shared" si="382"/>
        <v>0</v>
      </c>
      <c r="DF174" s="47">
        <f t="shared" si="383"/>
        <v>0</v>
      </c>
      <c r="DG174" s="47">
        <f t="shared" si="384"/>
        <v>0</v>
      </c>
      <c r="DH174" s="47">
        <f t="shared" si="385"/>
        <v>0</v>
      </c>
      <c r="DI174" s="47">
        <f t="shared" si="386"/>
        <v>0</v>
      </c>
      <c r="DJ174" s="47">
        <f t="shared" si="387"/>
        <v>0</v>
      </c>
      <c r="DK174" s="47">
        <f t="shared" si="388"/>
        <v>0</v>
      </c>
      <c r="DL174" s="47">
        <f t="shared" si="389"/>
        <v>0</v>
      </c>
      <c r="DM174" s="47">
        <f t="shared" si="390"/>
        <v>0</v>
      </c>
      <c r="DN174" s="47">
        <f t="shared" si="391"/>
        <v>0</v>
      </c>
      <c r="DO174" s="47">
        <f t="shared" si="392"/>
        <v>0</v>
      </c>
      <c r="DP174" s="47">
        <f t="shared" si="393"/>
        <v>0</v>
      </c>
      <c r="DQ174" s="47">
        <f t="shared" si="394"/>
        <v>0</v>
      </c>
      <c r="DR174" s="47">
        <f t="shared" si="395"/>
        <v>0</v>
      </c>
      <c r="DS174" s="47">
        <f t="shared" si="396"/>
        <v>0</v>
      </c>
      <c r="DT174" s="47">
        <f t="shared" si="397"/>
        <v>0</v>
      </c>
      <c r="DU174" s="48">
        <f t="shared" si="398"/>
        <v>0</v>
      </c>
      <c r="DV174" s="47">
        <f t="shared" si="399"/>
        <v>0</v>
      </c>
      <c r="DW174" s="47">
        <f t="shared" si="400"/>
        <v>0</v>
      </c>
      <c r="DX174" s="46">
        <f t="shared" si="401"/>
        <v>0</v>
      </c>
      <c r="DY174" s="47">
        <f t="shared" si="402"/>
        <v>0</v>
      </c>
      <c r="DZ174" s="47">
        <f t="shared" si="403"/>
        <v>0</v>
      </c>
      <c r="EA174" s="47">
        <f t="shared" si="404"/>
        <v>0</v>
      </c>
      <c r="EB174" s="47">
        <f t="shared" si="405"/>
        <v>0</v>
      </c>
      <c r="EC174" s="47">
        <f t="shared" si="406"/>
        <v>0</v>
      </c>
      <c r="ED174" s="47">
        <f t="shared" si="407"/>
        <v>0</v>
      </c>
      <c r="EE174" s="47">
        <f t="shared" si="408"/>
        <v>0</v>
      </c>
      <c r="EF174" s="47">
        <f t="shared" si="409"/>
        <v>0</v>
      </c>
      <c r="EG174" s="47">
        <f t="shared" si="410"/>
        <v>0</v>
      </c>
      <c r="EH174" s="47">
        <f t="shared" si="411"/>
        <v>0</v>
      </c>
      <c r="EI174" s="47">
        <f t="shared" si="412"/>
        <v>0</v>
      </c>
      <c r="EJ174" s="47">
        <f t="shared" si="413"/>
        <v>0</v>
      </c>
      <c r="EK174" s="47">
        <f t="shared" si="414"/>
        <v>0</v>
      </c>
      <c r="EL174" s="47">
        <f t="shared" si="415"/>
        <v>0</v>
      </c>
      <c r="EM174" s="47">
        <f t="shared" si="416"/>
        <v>0</v>
      </c>
      <c r="EN174" s="47">
        <f t="shared" si="417"/>
        <v>0</v>
      </c>
      <c r="EO174" s="47">
        <f t="shared" si="418"/>
        <v>0</v>
      </c>
      <c r="EP174" s="47">
        <f t="shared" si="419"/>
        <v>0</v>
      </c>
      <c r="EQ174" s="48">
        <f t="shared" si="420"/>
        <v>0</v>
      </c>
      <c r="ER174" s="47">
        <f t="shared" si="421"/>
        <v>0</v>
      </c>
      <c r="ES174" s="47">
        <f t="shared" si="422"/>
        <v>0</v>
      </c>
      <c r="ET174" s="46">
        <f t="shared" si="423"/>
        <v>0</v>
      </c>
      <c r="EU174" s="47">
        <f t="shared" si="424"/>
        <v>0</v>
      </c>
      <c r="EV174" s="47">
        <f t="shared" si="425"/>
        <v>0</v>
      </c>
      <c r="EW174" s="47">
        <f t="shared" si="426"/>
        <v>0</v>
      </c>
      <c r="EX174" s="47">
        <f t="shared" si="427"/>
        <v>0</v>
      </c>
      <c r="EY174" s="47">
        <f t="shared" si="428"/>
        <v>0</v>
      </c>
      <c r="EZ174" s="47">
        <f t="shared" si="429"/>
        <v>0</v>
      </c>
      <c r="FA174" s="47">
        <f t="shared" si="430"/>
        <v>0</v>
      </c>
      <c r="FB174" s="47">
        <f t="shared" si="431"/>
        <v>0</v>
      </c>
      <c r="FC174" s="47">
        <f t="shared" si="432"/>
        <v>0</v>
      </c>
      <c r="FD174" s="47">
        <f t="shared" si="433"/>
        <v>0</v>
      </c>
      <c r="FE174" s="47">
        <f t="shared" si="434"/>
        <v>0</v>
      </c>
      <c r="FF174" s="47">
        <f t="shared" si="435"/>
        <v>0</v>
      </c>
      <c r="FG174" s="47">
        <f t="shared" si="436"/>
        <v>0</v>
      </c>
      <c r="FH174" s="47">
        <f t="shared" si="437"/>
        <v>0</v>
      </c>
      <c r="FI174" s="47">
        <f t="shared" si="438"/>
        <v>0</v>
      </c>
      <c r="FJ174" s="47">
        <f t="shared" si="439"/>
        <v>0</v>
      </c>
      <c r="FK174" s="47">
        <f t="shared" si="440"/>
        <v>0</v>
      </c>
      <c r="FL174" s="47">
        <f t="shared" si="441"/>
        <v>0</v>
      </c>
      <c r="FM174" s="48">
        <f t="shared" si="442"/>
        <v>0</v>
      </c>
      <c r="FN174" s="47">
        <f t="shared" si="443"/>
        <v>0</v>
      </c>
      <c r="FO174" s="47">
        <f t="shared" si="444"/>
        <v>0</v>
      </c>
      <c r="FP174" s="46">
        <f t="shared" si="445"/>
        <v>0</v>
      </c>
      <c r="FQ174" s="47">
        <f t="shared" si="446"/>
        <v>0</v>
      </c>
      <c r="FR174" s="47">
        <f t="shared" si="447"/>
        <v>0</v>
      </c>
      <c r="FS174" s="47">
        <f t="shared" si="448"/>
        <v>0</v>
      </c>
      <c r="FT174" s="47">
        <f t="shared" si="449"/>
        <v>0</v>
      </c>
      <c r="FU174" s="47">
        <f t="shared" si="450"/>
        <v>0</v>
      </c>
      <c r="FV174" s="47">
        <f t="shared" si="451"/>
        <v>0</v>
      </c>
      <c r="FW174" s="47">
        <f t="shared" si="452"/>
        <v>0</v>
      </c>
      <c r="FX174" s="47">
        <f t="shared" si="453"/>
        <v>0</v>
      </c>
      <c r="FY174" s="47">
        <f t="shared" si="454"/>
        <v>0</v>
      </c>
      <c r="FZ174" s="47">
        <f t="shared" si="455"/>
        <v>0</v>
      </c>
      <c r="GA174" s="47">
        <f t="shared" si="456"/>
        <v>0</v>
      </c>
      <c r="GB174" s="47">
        <f t="shared" si="457"/>
        <v>0</v>
      </c>
      <c r="GC174" s="47">
        <f t="shared" si="458"/>
        <v>0</v>
      </c>
      <c r="GD174" s="47">
        <f t="shared" si="459"/>
        <v>0</v>
      </c>
      <c r="GE174" s="47">
        <f t="shared" si="460"/>
        <v>0</v>
      </c>
      <c r="GF174" s="47">
        <f t="shared" si="461"/>
        <v>0</v>
      </c>
      <c r="GG174" s="47">
        <f t="shared" si="462"/>
        <v>0</v>
      </c>
      <c r="GH174" s="47">
        <f t="shared" si="463"/>
        <v>0</v>
      </c>
      <c r="GI174" s="48">
        <f t="shared" si="464"/>
        <v>0</v>
      </c>
      <c r="GJ174" s="47">
        <f t="shared" si="465"/>
        <v>0</v>
      </c>
      <c r="GK174" s="47">
        <f t="shared" si="466"/>
        <v>0</v>
      </c>
      <c r="GL174" s="46">
        <f t="shared" si="467"/>
        <v>0</v>
      </c>
      <c r="GM174" s="47">
        <f t="shared" si="468"/>
        <v>0</v>
      </c>
      <c r="GN174" s="47">
        <f t="shared" si="469"/>
        <v>0</v>
      </c>
      <c r="GO174" s="47">
        <f t="shared" si="470"/>
        <v>0</v>
      </c>
      <c r="GP174" s="47">
        <f t="shared" si="471"/>
        <v>0</v>
      </c>
      <c r="GQ174" s="47">
        <f t="shared" si="472"/>
        <v>0</v>
      </c>
      <c r="GR174" s="47">
        <f t="shared" si="473"/>
        <v>0</v>
      </c>
      <c r="GS174" s="47">
        <f t="shared" si="474"/>
        <v>0</v>
      </c>
      <c r="GT174" s="47">
        <f t="shared" si="475"/>
        <v>0</v>
      </c>
      <c r="GU174" s="47">
        <f t="shared" si="476"/>
        <v>0</v>
      </c>
      <c r="GV174" s="47">
        <f t="shared" si="477"/>
        <v>0</v>
      </c>
      <c r="GW174" s="47">
        <f t="shared" si="478"/>
        <v>0</v>
      </c>
      <c r="GX174" s="47">
        <f t="shared" si="479"/>
        <v>0</v>
      </c>
      <c r="GY174" s="47">
        <f t="shared" si="480"/>
        <v>0</v>
      </c>
      <c r="GZ174" s="47">
        <f t="shared" si="481"/>
        <v>0</v>
      </c>
      <c r="HA174" s="47">
        <f t="shared" si="482"/>
        <v>0</v>
      </c>
      <c r="HB174" s="47">
        <f t="shared" si="483"/>
        <v>0</v>
      </c>
      <c r="HC174" s="47">
        <f t="shared" si="484"/>
        <v>0</v>
      </c>
      <c r="HD174" s="47">
        <f t="shared" si="485"/>
        <v>0</v>
      </c>
      <c r="HE174" s="48">
        <f t="shared" si="486"/>
        <v>0</v>
      </c>
      <c r="HF174" s="47">
        <f t="shared" si="487"/>
        <v>0</v>
      </c>
      <c r="HG174" s="47">
        <f t="shared" si="488"/>
        <v>0</v>
      </c>
      <c r="HH174" s="46">
        <f t="shared" si="489"/>
        <v>0</v>
      </c>
      <c r="HI174" s="47">
        <f t="shared" si="490"/>
        <v>0</v>
      </c>
      <c r="HJ174" s="47">
        <f t="shared" si="491"/>
        <v>0</v>
      </c>
      <c r="HK174" s="47">
        <f t="shared" si="492"/>
        <v>0</v>
      </c>
      <c r="HL174" s="47">
        <f t="shared" si="493"/>
        <v>0</v>
      </c>
      <c r="HM174" s="47">
        <f t="shared" si="494"/>
        <v>0</v>
      </c>
      <c r="HN174" s="47">
        <f t="shared" si="495"/>
        <v>0</v>
      </c>
      <c r="HO174" s="47">
        <f t="shared" si="496"/>
        <v>0</v>
      </c>
      <c r="HP174" s="47">
        <f t="shared" si="497"/>
        <v>0</v>
      </c>
      <c r="HQ174" s="47">
        <f t="shared" si="498"/>
        <v>0</v>
      </c>
      <c r="HR174" s="47">
        <f t="shared" si="499"/>
        <v>0</v>
      </c>
      <c r="HS174" s="47">
        <f t="shared" si="500"/>
        <v>0</v>
      </c>
      <c r="HT174" s="47">
        <f t="shared" si="501"/>
        <v>0</v>
      </c>
      <c r="HU174" s="47">
        <f t="shared" si="502"/>
        <v>0</v>
      </c>
      <c r="HV174" s="47">
        <f t="shared" si="503"/>
        <v>0</v>
      </c>
      <c r="HW174" s="47">
        <f t="shared" si="504"/>
        <v>0</v>
      </c>
      <c r="HX174" s="47">
        <f t="shared" si="505"/>
        <v>0</v>
      </c>
      <c r="HY174" s="47">
        <f t="shared" si="506"/>
        <v>0</v>
      </c>
      <c r="HZ174" s="47">
        <f t="shared" si="507"/>
        <v>0</v>
      </c>
      <c r="IA174" s="48">
        <f t="shared" si="508"/>
        <v>0</v>
      </c>
      <c r="IB174" s="47">
        <f t="shared" si="509"/>
        <v>0</v>
      </c>
      <c r="IC174" s="47">
        <f t="shared" si="510"/>
        <v>0</v>
      </c>
      <c r="ID174" s="46">
        <f t="shared" si="511"/>
        <v>0</v>
      </c>
      <c r="IE174" s="47">
        <f t="shared" si="512"/>
        <v>0</v>
      </c>
      <c r="IF174" s="47">
        <f t="shared" si="513"/>
        <v>0</v>
      </c>
      <c r="IG174" s="47">
        <f t="shared" si="514"/>
        <v>0</v>
      </c>
      <c r="IH174" s="47">
        <f t="shared" si="515"/>
        <v>0</v>
      </c>
      <c r="II174" s="47">
        <f t="shared" si="516"/>
        <v>0</v>
      </c>
      <c r="IJ174" s="47">
        <f t="shared" si="517"/>
        <v>0</v>
      </c>
      <c r="IK174" s="47">
        <f t="shared" si="518"/>
        <v>0</v>
      </c>
      <c r="IL174" s="47">
        <f t="shared" si="519"/>
        <v>0</v>
      </c>
      <c r="IM174" s="47">
        <f t="shared" si="520"/>
        <v>0</v>
      </c>
      <c r="IN174" s="47">
        <f t="shared" si="521"/>
        <v>0</v>
      </c>
      <c r="IO174" s="47">
        <f t="shared" si="522"/>
        <v>0</v>
      </c>
      <c r="IP174" s="47">
        <f t="shared" si="523"/>
        <v>0</v>
      </c>
      <c r="IQ174" s="47">
        <f t="shared" si="524"/>
        <v>0</v>
      </c>
      <c r="IR174" s="47">
        <f t="shared" si="525"/>
        <v>0</v>
      </c>
      <c r="IS174" s="47">
        <f t="shared" si="526"/>
        <v>0</v>
      </c>
      <c r="IT174" s="47">
        <f t="shared" si="527"/>
        <v>0</v>
      </c>
      <c r="IU174" s="47">
        <f t="shared" si="528"/>
        <v>0</v>
      </c>
      <c r="IV174" s="47">
        <f t="shared" si="529"/>
        <v>0</v>
      </c>
      <c r="IW174" s="48">
        <f t="shared" si="530"/>
        <v>0</v>
      </c>
      <c r="IX174" s="47">
        <f t="shared" si="531"/>
        <v>0</v>
      </c>
      <c r="IY174" s="47">
        <f t="shared" si="532"/>
        <v>0</v>
      </c>
      <c r="IZ174" s="46">
        <f t="shared" si="533"/>
        <v>0</v>
      </c>
      <c r="JA174" s="47">
        <f t="shared" si="534"/>
        <v>0</v>
      </c>
      <c r="JB174" s="47">
        <f t="shared" si="535"/>
        <v>0</v>
      </c>
      <c r="JC174" s="47">
        <f t="shared" si="536"/>
        <v>0</v>
      </c>
      <c r="JD174" s="47">
        <f t="shared" si="537"/>
        <v>0</v>
      </c>
      <c r="JE174" s="47">
        <f t="shared" si="538"/>
        <v>0</v>
      </c>
      <c r="JF174" s="47">
        <f t="shared" si="539"/>
        <v>0</v>
      </c>
      <c r="JG174" s="47">
        <f t="shared" si="540"/>
        <v>0</v>
      </c>
      <c r="JH174" s="47">
        <f t="shared" si="541"/>
        <v>0</v>
      </c>
      <c r="JI174" s="47">
        <f t="shared" si="542"/>
        <v>0</v>
      </c>
      <c r="JJ174" s="47">
        <f t="shared" si="543"/>
        <v>0</v>
      </c>
      <c r="JK174" s="47">
        <f t="shared" si="544"/>
        <v>0</v>
      </c>
      <c r="JL174" s="47">
        <f t="shared" si="545"/>
        <v>0</v>
      </c>
      <c r="JM174" s="47">
        <f t="shared" si="546"/>
        <v>0</v>
      </c>
      <c r="JN174" s="47">
        <f t="shared" si="547"/>
        <v>0</v>
      </c>
      <c r="JO174" s="47">
        <f t="shared" si="548"/>
        <v>0</v>
      </c>
      <c r="JP174" s="47">
        <f t="shared" si="549"/>
        <v>0</v>
      </c>
      <c r="JQ174" s="47">
        <f t="shared" si="550"/>
        <v>0</v>
      </c>
      <c r="JR174" s="47">
        <f t="shared" si="551"/>
        <v>0</v>
      </c>
      <c r="JS174" s="48">
        <f t="shared" si="552"/>
        <v>0</v>
      </c>
      <c r="JT174" s="46">
        <f t="shared" si="553"/>
        <v>0</v>
      </c>
      <c r="JU174" s="48">
        <f t="shared" si="554"/>
        <v>0</v>
      </c>
    </row>
    <row r="175" spans="1:281" x14ac:dyDescent="0.25">
      <c r="A175" s="152"/>
      <c r="B175" s="386"/>
      <c r="C175" s="377"/>
      <c r="D175" s="378"/>
      <c r="E175" s="378"/>
      <c r="F175" s="378"/>
      <c r="G175" s="379"/>
      <c r="H175" s="397"/>
      <c r="I175" s="397"/>
      <c r="J175" s="97"/>
      <c r="K175" s="122">
        <f t="shared" si="555"/>
        <v>0</v>
      </c>
      <c r="L175" s="313">
        <f t="shared" si="556"/>
        <v>0</v>
      </c>
      <c r="M175" s="46">
        <f t="shared" si="557"/>
        <v>0</v>
      </c>
      <c r="N175" s="90">
        <f t="shared" ref="N175:N238" si="618">J175*I175</f>
        <v>0</v>
      </c>
      <c r="O175" s="90">
        <f t="shared" ref="O175:O238" si="619">K175*I175</f>
        <v>0</v>
      </c>
      <c r="P175" s="90">
        <f t="shared" ref="P175:P238" si="620">L175*I175</f>
        <v>0</v>
      </c>
      <c r="Q175" s="90">
        <f t="shared" ref="Q175:Q238" si="621">(N175-O175-P175)</f>
        <v>0</v>
      </c>
      <c r="R175" s="408">
        <f t="shared" si="558"/>
        <v>1</v>
      </c>
      <c r="S175" s="46">
        <f t="shared" si="559"/>
        <v>0</v>
      </c>
      <c r="T175" s="47">
        <f t="shared" si="560"/>
        <v>0</v>
      </c>
      <c r="U175" s="47">
        <f t="shared" si="561"/>
        <v>0</v>
      </c>
      <c r="V175" s="47">
        <f t="shared" si="562"/>
        <v>0</v>
      </c>
      <c r="W175" s="47">
        <f t="shared" si="563"/>
        <v>0</v>
      </c>
      <c r="X175" s="47">
        <f t="shared" si="564"/>
        <v>0</v>
      </c>
      <c r="Y175" s="47">
        <f t="shared" si="565"/>
        <v>0</v>
      </c>
      <c r="Z175" s="47">
        <f t="shared" si="566"/>
        <v>0</v>
      </c>
      <c r="AA175" s="47">
        <f t="shared" si="567"/>
        <v>0</v>
      </c>
      <c r="AB175" s="47">
        <f t="shared" si="568"/>
        <v>0</v>
      </c>
      <c r="AC175" s="47">
        <f t="shared" si="569"/>
        <v>0</v>
      </c>
      <c r="AD175" s="47">
        <f t="shared" si="570"/>
        <v>0</v>
      </c>
      <c r="AE175" s="47">
        <f t="shared" si="571"/>
        <v>0</v>
      </c>
      <c r="AF175" s="47">
        <f t="shared" si="572"/>
        <v>0</v>
      </c>
      <c r="AG175" s="47">
        <f t="shared" si="573"/>
        <v>0</v>
      </c>
      <c r="AH175" s="47">
        <f t="shared" si="574"/>
        <v>0</v>
      </c>
      <c r="AI175" s="47">
        <f t="shared" si="575"/>
        <v>0</v>
      </c>
      <c r="AJ175" s="47">
        <f t="shared" si="576"/>
        <v>0</v>
      </c>
      <c r="AK175" s="47">
        <f t="shared" si="577"/>
        <v>0</v>
      </c>
      <c r="AL175" s="48">
        <f t="shared" si="578"/>
        <v>0</v>
      </c>
      <c r="AM175" s="47">
        <f t="shared" ref="AM175:AM238" si="622">IF($R175=1,$P175,0)</f>
        <v>0</v>
      </c>
      <c r="AN175" s="47">
        <f t="shared" ref="AN175:AN238" si="623">IF($R175=1,$O175,0)</f>
        <v>0</v>
      </c>
      <c r="AO175" s="46">
        <f t="shared" si="579"/>
        <v>0</v>
      </c>
      <c r="AP175" s="47">
        <f t="shared" si="580"/>
        <v>0</v>
      </c>
      <c r="AQ175" s="47">
        <f t="shared" si="581"/>
        <v>0</v>
      </c>
      <c r="AR175" s="47">
        <f t="shared" si="582"/>
        <v>0</v>
      </c>
      <c r="AS175" s="47">
        <f t="shared" si="583"/>
        <v>0</v>
      </c>
      <c r="AT175" s="47">
        <f t="shared" si="584"/>
        <v>0</v>
      </c>
      <c r="AU175" s="47">
        <f t="shared" si="585"/>
        <v>0</v>
      </c>
      <c r="AV175" s="47">
        <f t="shared" si="586"/>
        <v>0</v>
      </c>
      <c r="AW175" s="47">
        <f t="shared" si="587"/>
        <v>0</v>
      </c>
      <c r="AX175" s="47">
        <f t="shared" si="588"/>
        <v>0</v>
      </c>
      <c r="AY175" s="47">
        <f t="shared" si="589"/>
        <v>0</v>
      </c>
      <c r="AZ175" s="47">
        <f t="shared" si="590"/>
        <v>0</v>
      </c>
      <c r="BA175" s="47">
        <f t="shared" si="591"/>
        <v>0</v>
      </c>
      <c r="BB175" s="47">
        <f t="shared" si="592"/>
        <v>0</v>
      </c>
      <c r="BC175" s="47">
        <f t="shared" si="593"/>
        <v>0</v>
      </c>
      <c r="BD175" s="47">
        <f t="shared" si="594"/>
        <v>0</v>
      </c>
      <c r="BE175" s="47">
        <f t="shared" si="595"/>
        <v>0</v>
      </c>
      <c r="BF175" s="47">
        <f t="shared" si="596"/>
        <v>0</v>
      </c>
      <c r="BG175" s="48">
        <f t="shared" si="597"/>
        <v>0</v>
      </c>
      <c r="BH175" s="47">
        <f t="shared" ref="BH175:BH238" si="624">IF($R175=2,$P175,0)</f>
        <v>0</v>
      </c>
      <c r="BI175" s="47">
        <f t="shared" ref="BI175:BI238" si="625">IF($R175=2,$O175,0)</f>
        <v>0</v>
      </c>
      <c r="BJ175" s="46">
        <f t="shared" si="598"/>
        <v>0</v>
      </c>
      <c r="BK175" s="47">
        <f t="shared" si="599"/>
        <v>0</v>
      </c>
      <c r="BL175" s="47">
        <f t="shared" si="600"/>
        <v>0</v>
      </c>
      <c r="BM175" s="47">
        <f t="shared" si="601"/>
        <v>0</v>
      </c>
      <c r="BN175" s="47">
        <f t="shared" si="602"/>
        <v>0</v>
      </c>
      <c r="BO175" s="47">
        <f t="shared" si="603"/>
        <v>0</v>
      </c>
      <c r="BP175" s="47">
        <f t="shared" si="604"/>
        <v>0</v>
      </c>
      <c r="BQ175" s="47">
        <f t="shared" si="605"/>
        <v>0</v>
      </c>
      <c r="BR175" s="47">
        <f t="shared" si="606"/>
        <v>0</v>
      </c>
      <c r="BS175" s="47">
        <f t="shared" si="607"/>
        <v>0</v>
      </c>
      <c r="BT175" s="47">
        <f t="shared" si="608"/>
        <v>0</v>
      </c>
      <c r="BU175" s="47">
        <f t="shared" si="609"/>
        <v>0</v>
      </c>
      <c r="BV175" s="47">
        <f t="shared" si="610"/>
        <v>0</v>
      </c>
      <c r="BW175" s="47">
        <f t="shared" si="611"/>
        <v>0</v>
      </c>
      <c r="BX175" s="47">
        <f t="shared" si="612"/>
        <v>0</v>
      </c>
      <c r="BY175" s="47">
        <f t="shared" si="613"/>
        <v>0</v>
      </c>
      <c r="BZ175" s="47">
        <f t="shared" si="614"/>
        <v>0</v>
      </c>
      <c r="CA175" s="47">
        <f t="shared" si="615"/>
        <v>0</v>
      </c>
      <c r="CB175" s="47">
        <f t="shared" si="616"/>
        <v>0</v>
      </c>
      <c r="CC175" s="48">
        <f t="shared" si="617"/>
        <v>0</v>
      </c>
      <c r="CD175" s="47">
        <f t="shared" ref="CD175:CD238" si="626">IF($R175=3,$P175,0)</f>
        <v>0</v>
      </c>
      <c r="CE175" s="47">
        <f t="shared" ref="CE175:CE238" si="627">IF($R175=3,$O175,0)</f>
        <v>0</v>
      </c>
      <c r="CF175" s="46">
        <f t="shared" ref="CF175:CF238" si="628">IF(AND($H175="AcS",$R175=4),$Q175,0)</f>
        <v>0</v>
      </c>
      <c r="CG175" s="47">
        <f t="shared" ref="CG175:CG238" si="629">IF(AND($H175="SoT",$R175=4),$Q175,0)</f>
        <v>0</v>
      </c>
      <c r="CH175" s="47">
        <f t="shared" ref="CH175:CH238" si="630">IF(AND($H175="PuB",$R175=4),$Q175,0)</f>
        <v>0</v>
      </c>
      <c r="CI175" s="47">
        <f t="shared" ref="CI175:CI238" si="631">IF(AND($H175="FrR",$R175=4),$Q175,0)</f>
        <v>0</v>
      </c>
      <c r="CJ175" s="47">
        <f t="shared" ref="CJ175:CJ238" si="632">IF(AND($H175="Ass",$R175=4),$Q175,0)</f>
        <v>0</v>
      </c>
      <c r="CK175" s="47">
        <f t="shared" ref="CK175:CK238" si="633">IF(AND($H175="Int",$R175=4),$Q175,0)</f>
        <v>0</v>
      </c>
      <c r="CL175" s="47">
        <f t="shared" ref="CL175:CL238" si="634">IF(AND($H175="PeC",$R175=4),$Q175,0)</f>
        <v>0</v>
      </c>
      <c r="CM175" s="47">
        <f t="shared" ref="CM175:CM238" si="635">IF(AND($H175="FrB",$R175=4),$Q175,0)</f>
        <v>0</v>
      </c>
      <c r="CN175" s="47">
        <f t="shared" ref="CN175:CN238" si="636">IF(AND($H175="Fou",$R175=4),$Q175,0)</f>
        <v>0</v>
      </c>
      <c r="CO175" s="47">
        <f t="shared" ref="CO175:CO238" si="637">IF(AND($H175="Liv",$R175=4),$Q175,0)</f>
        <v>0</v>
      </c>
      <c r="CP175" s="47">
        <f t="shared" ref="CP175:CP238" si="638">IF(AND($H175="FCJ",$R175=4),$Q175,0)</f>
        <v>0</v>
      </c>
      <c r="CQ175" s="47">
        <f t="shared" ref="CQ175:CQ238" si="639">IF(AND($H175="FGA",$R175=4),$Q175,0)</f>
        <v>0</v>
      </c>
      <c r="CR175" s="47">
        <f t="shared" ref="CR175:CR238" si="640">IF(AND($H175="LoyC",$R175=4),$Q175,0)</f>
        <v>0</v>
      </c>
      <c r="CS175" s="47">
        <f t="shared" ref="CS175:CS238" si="641">IF(AND($H175="EnR",$R175=4),$Q175,0)</f>
        <v>0</v>
      </c>
      <c r="CT175" s="47">
        <f t="shared" ref="CT175:CT238" si="642">IF(AND($H175="ImF",$R175=4),$Q175,0)</f>
        <v>0</v>
      </c>
      <c r="CU175" s="47">
        <f t="shared" ref="CU175:CU238" si="643">IF(AND($H175="SeP",$R175=4),$Q175,0)</f>
        <v>0</v>
      </c>
      <c r="CV175" s="47">
        <f t="shared" ref="CV175:CV238" si="644">IF(AND($H175="FrV",$R175=4),$Q175,0)</f>
        <v>0</v>
      </c>
      <c r="CW175" s="47">
        <f t="shared" ref="CW175:CW238" si="645">IF(AND($H175="LTM",$R175=4),$Q175,0)</f>
        <v>0</v>
      </c>
      <c r="CX175" s="47">
        <f t="shared" ref="CX175:CX238" si="646">IF(AND($H175="FCF",$R175=4),$Q175,0)</f>
        <v>0</v>
      </c>
      <c r="CY175" s="48">
        <f t="shared" ref="CY175:CY238" si="647">IF(AND($H175="AuD",$R175=4),$Q175,0)</f>
        <v>0</v>
      </c>
      <c r="CZ175" s="47">
        <f t="shared" ref="CZ175:CZ238" si="648">IF($R175=4,$P175,0)</f>
        <v>0</v>
      </c>
      <c r="DA175" s="47">
        <f t="shared" ref="DA175:DA238" si="649">IF($R175=4,$O175,0)</f>
        <v>0</v>
      </c>
      <c r="DB175" s="46">
        <f t="shared" ref="DB175:DB238" si="650">IF(AND($H175="AcS",$R175=5),$Q175,0)</f>
        <v>0</v>
      </c>
      <c r="DC175" s="47">
        <f t="shared" ref="DC175:DC238" si="651">IF(AND($H175="SoT",$R175=5),$Q175,0)</f>
        <v>0</v>
      </c>
      <c r="DD175" s="47">
        <f t="shared" ref="DD175:DD238" si="652">IF(AND($H175="PuB",$R175=5),$Q175,0)</f>
        <v>0</v>
      </c>
      <c r="DE175" s="47">
        <f t="shared" ref="DE175:DE238" si="653">IF(AND($H175="FrR",$R175=5),$Q175,0)</f>
        <v>0</v>
      </c>
      <c r="DF175" s="47">
        <f t="shared" ref="DF175:DF238" si="654">IF(AND($H175="Ass",$R175=5),$Q175,0)</f>
        <v>0</v>
      </c>
      <c r="DG175" s="47">
        <f t="shared" ref="DG175:DG238" si="655">IF(AND($H175="Int",$R175=5),$Q175,0)</f>
        <v>0</v>
      </c>
      <c r="DH175" s="47">
        <f t="shared" ref="DH175:DH238" si="656">IF(AND($H175="PeC",$R175=5),$Q175,0)</f>
        <v>0</v>
      </c>
      <c r="DI175" s="47">
        <f t="shared" ref="DI175:DI238" si="657">IF(AND($H175="FrB",$R175=5),$Q175,0)</f>
        <v>0</v>
      </c>
      <c r="DJ175" s="47">
        <f t="shared" ref="DJ175:DJ238" si="658">IF(AND($H175="Fou",$R175=5),$Q175,0)</f>
        <v>0</v>
      </c>
      <c r="DK175" s="47">
        <f t="shared" ref="DK175:DK238" si="659">IF(AND($H175="Liv",$R175=5),$Q175,0)</f>
        <v>0</v>
      </c>
      <c r="DL175" s="47">
        <f t="shared" ref="DL175:DL238" si="660">IF(AND($H175="FCJ",$R175=5),$Q175,0)</f>
        <v>0</v>
      </c>
      <c r="DM175" s="47">
        <f t="shared" ref="DM175:DM238" si="661">IF(AND($H175="FGA",$R175=5),$Q175,0)</f>
        <v>0</v>
      </c>
      <c r="DN175" s="47">
        <f t="shared" ref="DN175:DN238" si="662">IF(AND($H175="LoyC",$R175=5),$Q175,0)</f>
        <v>0</v>
      </c>
      <c r="DO175" s="47">
        <f t="shared" ref="DO175:DO238" si="663">IF(AND($H175="EnR",$R175=5),$Q175,0)</f>
        <v>0</v>
      </c>
      <c r="DP175" s="47">
        <f t="shared" ref="DP175:DP238" si="664">IF(AND($H175="ImF",$R175=5),$Q175,0)</f>
        <v>0</v>
      </c>
      <c r="DQ175" s="47">
        <f t="shared" ref="DQ175:DQ238" si="665">IF(AND($H175="SeP",$R175=5),$Q175,0)</f>
        <v>0</v>
      </c>
      <c r="DR175" s="47">
        <f t="shared" ref="DR175:DR238" si="666">IF(AND($H175="FrV",$R175=5),$Q175,0)</f>
        <v>0</v>
      </c>
      <c r="DS175" s="47">
        <f t="shared" ref="DS175:DS238" si="667">IF(AND($H175="LTM",$R175=5),$Q175,0)</f>
        <v>0</v>
      </c>
      <c r="DT175" s="47">
        <f t="shared" ref="DT175:DT238" si="668">IF(AND($H175="FCF",$R175=5),$Q175,0)</f>
        <v>0</v>
      </c>
      <c r="DU175" s="48">
        <f t="shared" ref="DU175:DU238" si="669">IF(AND($H175="AuD",$R175=5),$Q175,0)</f>
        <v>0</v>
      </c>
      <c r="DV175" s="47">
        <f t="shared" ref="DV175:DV238" si="670">IF($R175=5,$P175,0)</f>
        <v>0</v>
      </c>
      <c r="DW175" s="47">
        <f t="shared" ref="DW175:DW238" si="671">IF($R175=5,$O175,0)</f>
        <v>0</v>
      </c>
      <c r="DX175" s="46">
        <f t="shared" ref="DX175:DX238" si="672">IF(AND($H175="AcS",$R175=6),$Q175,0)</f>
        <v>0</v>
      </c>
      <c r="DY175" s="47">
        <f t="shared" ref="DY175:DY238" si="673">IF(AND($H175="SoT",$R175=6),$Q175,0)</f>
        <v>0</v>
      </c>
      <c r="DZ175" s="47">
        <f t="shared" ref="DZ175:DZ238" si="674">IF(AND($H175="PuB",$R175=6),$Q175,0)</f>
        <v>0</v>
      </c>
      <c r="EA175" s="47">
        <f t="shared" ref="EA175:EA238" si="675">IF(AND($H175="FrR",$R175=6),$Q175,0)</f>
        <v>0</v>
      </c>
      <c r="EB175" s="47">
        <f t="shared" ref="EB175:EB238" si="676">IF(AND($H175="Ass",$R175=6),$Q175,0)</f>
        <v>0</v>
      </c>
      <c r="EC175" s="47">
        <f t="shared" ref="EC175:EC238" si="677">IF(AND($H175="Int",$R175=6),$Q175,0)</f>
        <v>0</v>
      </c>
      <c r="ED175" s="47">
        <f t="shared" ref="ED175:ED238" si="678">IF(AND($H175="PeC",$R175=6),$Q175,0)</f>
        <v>0</v>
      </c>
      <c r="EE175" s="47">
        <f t="shared" ref="EE175:EE238" si="679">IF(AND($H175="FrB",$R175=6),$Q175,0)</f>
        <v>0</v>
      </c>
      <c r="EF175" s="47">
        <f t="shared" ref="EF175:EF238" si="680">IF(AND($H175="Fou",$R175=6),$Q175,0)</f>
        <v>0</v>
      </c>
      <c r="EG175" s="47">
        <f t="shared" ref="EG175:EG238" si="681">IF(AND($H175="Liv",$R175=6),$Q175,0)</f>
        <v>0</v>
      </c>
      <c r="EH175" s="47">
        <f t="shared" ref="EH175:EH238" si="682">IF(AND($H175="FCJ",$R175=6),$Q175,0)</f>
        <v>0</v>
      </c>
      <c r="EI175" s="47">
        <f t="shared" ref="EI175:EI238" si="683">IF(AND($H175="FGA",$R175=6),$Q175,0)</f>
        <v>0</v>
      </c>
      <c r="EJ175" s="47">
        <f t="shared" ref="EJ175:EJ238" si="684">IF(AND($H175="LoyC",$R175=6),$Q175,0)</f>
        <v>0</v>
      </c>
      <c r="EK175" s="47">
        <f t="shared" ref="EK175:EK238" si="685">IF(AND($H175="EnR",$R175=6),$Q175,0)</f>
        <v>0</v>
      </c>
      <c r="EL175" s="47">
        <f t="shared" ref="EL175:EL238" si="686">IF(AND($H175="ImF",$R175=6),$Q175,0)</f>
        <v>0</v>
      </c>
      <c r="EM175" s="47">
        <f t="shared" ref="EM175:EM238" si="687">IF(AND($H175="SeP",$R175=6),$Q175,0)</f>
        <v>0</v>
      </c>
      <c r="EN175" s="47">
        <f t="shared" ref="EN175:EN238" si="688">IF(AND($H175="FrV",$R175=6),$Q175,0)</f>
        <v>0</v>
      </c>
      <c r="EO175" s="47">
        <f t="shared" ref="EO175:EO238" si="689">IF(AND($H175="LTM",$R175=6),$Q175,0)</f>
        <v>0</v>
      </c>
      <c r="EP175" s="47">
        <f t="shared" ref="EP175:EP238" si="690">IF(AND($H175="FCF",$R175=6),$Q175,0)</f>
        <v>0</v>
      </c>
      <c r="EQ175" s="48">
        <f t="shared" ref="EQ175:EQ238" si="691">IF(AND($H175="AuD",$R175=6),$Q175,0)</f>
        <v>0</v>
      </c>
      <c r="ER175" s="47">
        <f t="shared" ref="ER175:ER238" si="692">IF($R175=6,$P175,0)</f>
        <v>0</v>
      </c>
      <c r="ES175" s="47">
        <f t="shared" ref="ES175:ES238" si="693">IF($R175=6,$O175,0)</f>
        <v>0</v>
      </c>
      <c r="ET175" s="46">
        <f t="shared" ref="ET175:ET238" si="694">IF(AND($H175="AcS",$R175=7),$Q175,0)</f>
        <v>0</v>
      </c>
      <c r="EU175" s="47">
        <f t="shared" ref="EU175:EU238" si="695">IF(AND($H175="SoT",$R175=7),$Q175,0)</f>
        <v>0</v>
      </c>
      <c r="EV175" s="47">
        <f t="shared" ref="EV175:EV238" si="696">IF(AND($H175="PuB",$R175=7),$Q175,0)</f>
        <v>0</v>
      </c>
      <c r="EW175" s="47">
        <f t="shared" ref="EW175:EW238" si="697">IF(AND($H175="FrR",$R175=7),$Q175,0)</f>
        <v>0</v>
      </c>
      <c r="EX175" s="47">
        <f t="shared" ref="EX175:EX238" si="698">IF(AND($H175="Ass",$R175=7),$Q175,0)</f>
        <v>0</v>
      </c>
      <c r="EY175" s="47">
        <f t="shared" ref="EY175:EY238" si="699">IF(AND($H175="Int",$R175=7),$Q175,0)</f>
        <v>0</v>
      </c>
      <c r="EZ175" s="47">
        <f t="shared" ref="EZ175:EZ238" si="700">IF(AND($H175="PeC",$R175=7),$Q175,0)</f>
        <v>0</v>
      </c>
      <c r="FA175" s="47">
        <f t="shared" ref="FA175:FA238" si="701">IF(AND($H175="FrB",$R175=7),$Q175,0)</f>
        <v>0</v>
      </c>
      <c r="FB175" s="47">
        <f t="shared" ref="FB175:FB238" si="702">IF(AND($H175="Fou",$R175=7),$Q175,0)</f>
        <v>0</v>
      </c>
      <c r="FC175" s="47">
        <f t="shared" ref="FC175:FC238" si="703">IF(AND($H175="Liv",$R175=7),$Q175,0)</f>
        <v>0</v>
      </c>
      <c r="FD175" s="47">
        <f t="shared" ref="FD175:FD238" si="704">IF(AND($H175="FCJ",$R175=7),$Q175,0)</f>
        <v>0</v>
      </c>
      <c r="FE175" s="47">
        <f t="shared" ref="FE175:FE238" si="705">IF(AND($H175="FGA",$R175=7),$Q175,0)</f>
        <v>0</v>
      </c>
      <c r="FF175" s="47">
        <f t="shared" ref="FF175:FF238" si="706">IF(AND($H175="LoyC",$R175=7),$Q175,0)</f>
        <v>0</v>
      </c>
      <c r="FG175" s="47">
        <f t="shared" ref="FG175:FG238" si="707">IF(AND($H175="EnR",$R175=7),$Q175,0)</f>
        <v>0</v>
      </c>
      <c r="FH175" s="47">
        <f t="shared" ref="FH175:FH238" si="708">IF(AND($H175="ImF",$R175=7),$Q175,0)</f>
        <v>0</v>
      </c>
      <c r="FI175" s="47">
        <f t="shared" ref="FI175:FI238" si="709">IF(AND($H175="SeP",$R175=7),$Q175,0)</f>
        <v>0</v>
      </c>
      <c r="FJ175" s="47">
        <f t="shared" ref="FJ175:FJ238" si="710">IF(AND($H175="FrV",$R175=7),$Q175,0)</f>
        <v>0</v>
      </c>
      <c r="FK175" s="47">
        <f t="shared" ref="FK175:FK238" si="711">IF(AND($H175="LTM",$R175=7),$Q175,0)</f>
        <v>0</v>
      </c>
      <c r="FL175" s="47">
        <f t="shared" ref="FL175:FL238" si="712">IF(AND($H175="FCF",$R175=7),$Q175,0)</f>
        <v>0</v>
      </c>
      <c r="FM175" s="48">
        <f t="shared" ref="FM175:FM238" si="713">IF(AND($H175="AuD",$R175=7),$Q175,0)</f>
        <v>0</v>
      </c>
      <c r="FN175" s="47">
        <f t="shared" ref="FN175:FN238" si="714">IF($R175=7,$P175,0)</f>
        <v>0</v>
      </c>
      <c r="FO175" s="47">
        <f t="shared" ref="FO175:FO238" si="715">IF($R175=7,$O175,0)</f>
        <v>0</v>
      </c>
      <c r="FP175" s="46">
        <f t="shared" ref="FP175:FP238" si="716">IF(AND($H175="AcS",$R175=8),$Q175,0)</f>
        <v>0</v>
      </c>
      <c r="FQ175" s="47">
        <f t="shared" ref="FQ175:FQ238" si="717">IF(AND($H175="SoT",$R175=8),$Q175,0)</f>
        <v>0</v>
      </c>
      <c r="FR175" s="47">
        <f t="shared" ref="FR175:FR238" si="718">IF(AND($H175="PuB",$R175=8),$Q175,0)</f>
        <v>0</v>
      </c>
      <c r="FS175" s="47">
        <f t="shared" ref="FS175:FS238" si="719">IF(AND($H175="FrR",$R175=8),$Q175,0)</f>
        <v>0</v>
      </c>
      <c r="FT175" s="47">
        <f t="shared" ref="FT175:FT238" si="720">IF(AND($H175="Ass",$R175=8),$Q175,0)</f>
        <v>0</v>
      </c>
      <c r="FU175" s="47">
        <f t="shared" ref="FU175:FU238" si="721">IF(AND($H175="Int",$R175=8),$Q175,0)</f>
        <v>0</v>
      </c>
      <c r="FV175" s="47">
        <f t="shared" ref="FV175:FV238" si="722">IF(AND($H175="PeC",$R175=8),$Q175,0)</f>
        <v>0</v>
      </c>
      <c r="FW175" s="47">
        <f t="shared" ref="FW175:FW238" si="723">IF(AND($H175="FrB",$R175=8),$Q175,0)</f>
        <v>0</v>
      </c>
      <c r="FX175" s="47">
        <f t="shared" ref="FX175:FX238" si="724">IF(AND($H175="Fou",$R175=8),$Q175,0)</f>
        <v>0</v>
      </c>
      <c r="FY175" s="47">
        <f t="shared" ref="FY175:FY238" si="725">IF(AND($H175="Liv",$R175=8),$Q175,0)</f>
        <v>0</v>
      </c>
      <c r="FZ175" s="47">
        <f t="shared" ref="FZ175:FZ238" si="726">IF(AND($H175="FCJ",$R175=8),$Q175,0)</f>
        <v>0</v>
      </c>
      <c r="GA175" s="47">
        <f t="shared" ref="GA175:GA238" si="727">IF(AND($H175="FGA",$R175=8),$Q175,0)</f>
        <v>0</v>
      </c>
      <c r="GB175" s="47">
        <f t="shared" ref="GB175:GB238" si="728">IF(AND($H175="LoyC",$R175=8),$Q175,0)</f>
        <v>0</v>
      </c>
      <c r="GC175" s="47">
        <f t="shared" ref="GC175:GC238" si="729">IF(AND($H175="EnR",$R175=8),$Q175,0)</f>
        <v>0</v>
      </c>
      <c r="GD175" s="47">
        <f t="shared" ref="GD175:GD238" si="730">IF(AND($H175="ImF",$R175=8),$Q175,0)</f>
        <v>0</v>
      </c>
      <c r="GE175" s="47">
        <f t="shared" ref="GE175:GE238" si="731">IF(AND($H175="SeP",$R175=8),$Q175,0)</f>
        <v>0</v>
      </c>
      <c r="GF175" s="47">
        <f t="shared" ref="GF175:GF238" si="732">IF(AND($H175="FrV",$R175=8),$Q175,0)</f>
        <v>0</v>
      </c>
      <c r="GG175" s="47">
        <f t="shared" ref="GG175:GG238" si="733">IF(AND($H175="LTM",$R175=8),$Q175,0)</f>
        <v>0</v>
      </c>
      <c r="GH175" s="47">
        <f t="shared" ref="GH175:GH238" si="734">IF(AND($H175="FCF",$R175=8),$Q175,0)</f>
        <v>0</v>
      </c>
      <c r="GI175" s="48">
        <f t="shared" ref="GI175:GI238" si="735">IF(AND($H175="AuD",$R175=8),$Q175,0)</f>
        <v>0</v>
      </c>
      <c r="GJ175" s="47">
        <f t="shared" ref="GJ175:GJ238" si="736">IF($R175=8,$P175,0)</f>
        <v>0</v>
      </c>
      <c r="GK175" s="47">
        <f t="shared" ref="GK175:GK238" si="737">IF($R175=8,$O175,0)</f>
        <v>0</v>
      </c>
      <c r="GL175" s="46">
        <f t="shared" ref="GL175:GL238" si="738">IF(AND($H175="AcS",$R175=9),$Q175,0)</f>
        <v>0</v>
      </c>
      <c r="GM175" s="47">
        <f t="shared" ref="GM175:GM238" si="739">IF(AND($H175="SoT",$R175=9),$Q175,0)</f>
        <v>0</v>
      </c>
      <c r="GN175" s="47">
        <f t="shared" ref="GN175:GN238" si="740">IF(AND($H175="PuB",$R175=9),$Q175,0)</f>
        <v>0</v>
      </c>
      <c r="GO175" s="47">
        <f t="shared" ref="GO175:GO238" si="741">IF(AND($H175="FrR",$R175=9),$Q175,0)</f>
        <v>0</v>
      </c>
      <c r="GP175" s="47">
        <f t="shared" ref="GP175:GP238" si="742">IF(AND($H175="Ass",$R175=9),$Q175,0)</f>
        <v>0</v>
      </c>
      <c r="GQ175" s="47">
        <f t="shared" ref="GQ175:GQ238" si="743">IF(AND($H175="Int",$R175=9),$Q175,0)</f>
        <v>0</v>
      </c>
      <c r="GR175" s="47">
        <f t="shared" ref="GR175:GR238" si="744">IF(AND($H175="PeC",$R175=9),$Q175,0)</f>
        <v>0</v>
      </c>
      <c r="GS175" s="47">
        <f t="shared" ref="GS175:GS238" si="745">IF(AND($H175="FrB",$R175=9),$Q175,0)</f>
        <v>0</v>
      </c>
      <c r="GT175" s="47">
        <f t="shared" ref="GT175:GT238" si="746">IF(AND($H175="Fou",$R175=9),$Q175,0)</f>
        <v>0</v>
      </c>
      <c r="GU175" s="47">
        <f t="shared" ref="GU175:GU238" si="747">IF(AND($H175="Liv",$R175=9),$Q175,0)</f>
        <v>0</v>
      </c>
      <c r="GV175" s="47">
        <f t="shared" ref="GV175:GV238" si="748">IF(AND($H175="FCJ",$R175=9),$Q175,0)</f>
        <v>0</v>
      </c>
      <c r="GW175" s="47">
        <f t="shared" ref="GW175:GW238" si="749">IF(AND($H175="FGA",$R175=9),$Q175,0)</f>
        <v>0</v>
      </c>
      <c r="GX175" s="47">
        <f t="shared" ref="GX175:GX238" si="750">IF(AND($H175="LoyC",$R175=9),$Q175,0)</f>
        <v>0</v>
      </c>
      <c r="GY175" s="47">
        <f t="shared" ref="GY175:GY238" si="751">IF(AND($H175="EnR",$R175=9),$Q175,0)</f>
        <v>0</v>
      </c>
      <c r="GZ175" s="47">
        <f t="shared" ref="GZ175:GZ238" si="752">IF(AND($H175="ImF",$R175=9),$Q175,0)</f>
        <v>0</v>
      </c>
      <c r="HA175" s="47">
        <f t="shared" ref="HA175:HA238" si="753">IF(AND($H175="SeP",$R175=9),$Q175,0)</f>
        <v>0</v>
      </c>
      <c r="HB175" s="47">
        <f t="shared" ref="HB175:HB238" si="754">IF(AND($H175="FrV",$R175=9),$Q175,0)</f>
        <v>0</v>
      </c>
      <c r="HC175" s="47">
        <f t="shared" ref="HC175:HC238" si="755">IF(AND($H175="LTM",$R175=9),$Q175,0)</f>
        <v>0</v>
      </c>
      <c r="HD175" s="47">
        <f t="shared" ref="HD175:HD238" si="756">IF(AND($H175="FCF",$R175=9),$Q175,0)</f>
        <v>0</v>
      </c>
      <c r="HE175" s="48">
        <f t="shared" ref="HE175:HE238" si="757">IF(AND($H175="AuD",$R175=9),$Q175,0)</f>
        <v>0</v>
      </c>
      <c r="HF175" s="47">
        <f t="shared" ref="HF175:HF238" si="758">IF($R175=9,$P175,0)</f>
        <v>0</v>
      </c>
      <c r="HG175" s="47">
        <f t="shared" ref="HG175:HG238" si="759">IF($R175=9,$O175,0)</f>
        <v>0</v>
      </c>
      <c r="HH175" s="46">
        <f t="shared" ref="HH175:HH238" si="760">IF(AND($H175="AcS",$R175=10),$Q175,0)</f>
        <v>0</v>
      </c>
      <c r="HI175" s="47">
        <f t="shared" ref="HI175:HI238" si="761">IF(AND($H175="SoT",$R175=10),$Q175,0)</f>
        <v>0</v>
      </c>
      <c r="HJ175" s="47">
        <f t="shared" ref="HJ175:HJ238" si="762">IF(AND($H175="PuB",$R175=10),$Q175,0)</f>
        <v>0</v>
      </c>
      <c r="HK175" s="47">
        <f t="shared" ref="HK175:HK238" si="763">IF(AND($H175="FrR",$R175=10),$Q175,0)</f>
        <v>0</v>
      </c>
      <c r="HL175" s="47">
        <f t="shared" ref="HL175:HL238" si="764">IF(AND($H175="Ass",$R175=10),$Q175,0)</f>
        <v>0</v>
      </c>
      <c r="HM175" s="47">
        <f t="shared" ref="HM175:HM238" si="765">IF(AND($H175="Int",$R175=10),$Q175,0)</f>
        <v>0</v>
      </c>
      <c r="HN175" s="47">
        <f t="shared" ref="HN175:HN238" si="766">IF(AND($H175="PeC",$R175=10),$Q175,0)</f>
        <v>0</v>
      </c>
      <c r="HO175" s="47">
        <f t="shared" ref="HO175:HO238" si="767">IF(AND($H175="FrB",$R175=10),$Q175,0)</f>
        <v>0</v>
      </c>
      <c r="HP175" s="47">
        <f t="shared" ref="HP175:HP238" si="768">IF(AND($H175="Fou",$R175=10),$Q175,0)</f>
        <v>0</v>
      </c>
      <c r="HQ175" s="47">
        <f t="shared" ref="HQ175:HQ238" si="769">IF(AND($H175="Liv",$R175=10),$Q175,0)</f>
        <v>0</v>
      </c>
      <c r="HR175" s="47">
        <f t="shared" ref="HR175:HR238" si="770">IF(AND($H175="FCJ",$R175=10),$Q175,0)</f>
        <v>0</v>
      </c>
      <c r="HS175" s="47">
        <f t="shared" ref="HS175:HS238" si="771">IF(AND($H175="FGA",$R175=10),$Q175,0)</f>
        <v>0</v>
      </c>
      <c r="HT175" s="47">
        <f t="shared" ref="HT175:HT238" si="772">IF(AND($H175="LoyC",$R175=10),$Q175,0)</f>
        <v>0</v>
      </c>
      <c r="HU175" s="47">
        <f t="shared" ref="HU175:HU238" si="773">IF(AND($H175="EnR",$R175=10),$Q175,0)</f>
        <v>0</v>
      </c>
      <c r="HV175" s="47">
        <f t="shared" ref="HV175:HV238" si="774">IF(AND($H175="ImF",$R175=10),$Q175,0)</f>
        <v>0</v>
      </c>
      <c r="HW175" s="47">
        <f t="shared" ref="HW175:HW238" si="775">IF(AND($H175="SeP",$R175=10),$Q175,0)</f>
        <v>0</v>
      </c>
      <c r="HX175" s="47">
        <f t="shared" ref="HX175:HX238" si="776">IF(AND($H175="FrV",$R175=10),$Q175,0)</f>
        <v>0</v>
      </c>
      <c r="HY175" s="47">
        <f t="shared" ref="HY175:HY238" si="777">IF(AND($H175="LTM",$R175=10),$Q175,0)</f>
        <v>0</v>
      </c>
      <c r="HZ175" s="47">
        <f t="shared" ref="HZ175:HZ238" si="778">IF(AND($H175="FCF",$R175=10),$Q175,0)</f>
        <v>0</v>
      </c>
      <c r="IA175" s="48">
        <f t="shared" ref="IA175:IA238" si="779">IF(AND($H175="AuD",$R175=10),$Q175,0)</f>
        <v>0</v>
      </c>
      <c r="IB175" s="47">
        <f t="shared" ref="IB175:IB238" si="780">IF($R175=10,$P175,0)</f>
        <v>0</v>
      </c>
      <c r="IC175" s="47">
        <f t="shared" ref="IC175:IC238" si="781">IF($R175=10,$O175,0)</f>
        <v>0</v>
      </c>
      <c r="ID175" s="46">
        <f t="shared" ref="ID175:ID238" si="782">IF(AND($H175="AcS",$R175=11),$Q175,0)</f>
        <v>0</v>
      </c>
      <c r="IE175" s="47">
        <f t="shared" ref="IE175:IE238" si="783">IF(AND($H175="SoT",$R175=11),$Q175,0)</f>
        <v>0</v>
      </c>
      <c r="IF175" s="47">
        <f t="shared" ref="IF175:IF238" si="784">IF(AND($H175="PuB",$R175=11),$Q175,0)</f>
        <v>0</v>
      </c>
      <c r="IG175" s="47">
        <f t="shared" ref="IG175:IG238" si="785">IF(AND($H175="FrR",$R175=11),$Q175,0)</f>
        <v>0</v>
      </c>
      <c r="IH175" s="47">
        <f t="shared" ref="IH175:IH238" si="786">IF(AND($H175="Ass",$R175=11),$Q175,0)</f>
        <v>0</v>
      </c>
      <c r="II175" s="47">
        <f t="shared" ref="II175:II238" si="787">IF(AND($H175="Int",$R175=11),$Q175,0)</f>
        <v>0</v>
      </c>
      <c r="IJ175" s="47">
        <f t="shared" ref="IJ175:IJ238" si="788">IF(AND($H175="PeC",$R175=11),$Q175,0)</f>
        <v>0</v>
      </c>
      <c r="IK175" s="47">
        <f t="shared" ref="IK175:IK238" si="789">IF(AND($H175="FrB",$R175=11),$Q175,0)</f>
        <v>0</v>
      </c>
      <c r="IL175" s="47">
        <f t="shared" ref="IL175:IL238" si="790">IF(AND($H175="Fou",$R175=11),$Q175,0)</f>
        <v>0</v>
      </c>
      <c r="IM175" s="47">
        <f t="shared" ref="IM175:IM238" si="791">IF(AND($H175="Liv",$R175=11),$Q175,0)</f>
        <v>0</v>
      </c>
      <c r="IN175" s="47">
        <f t="shared" ref="IN175:IN238" si="792">IF(AND($H175="FCJ",$R175=11),$Q175,0)</f>
        <v>0</v>
      </c>
      <c r="IO175" s="47">
        <f t="shared" ref="IO175:IO238" si="793">IF(AND($H175="FGA",$R175=11),$Q175,0)</f>
        <v>0</v>
      </c>
      <c r="IP175" s="47">
        <f t="shared" ref="IP175:IP238" si="794">IF(AND($H175="LoyC",$R175=11),$Q175,0)</f>
        <v>0</v>
      </c>
      <c r="IQ175" s="47">
        <f t="shared" ref="IQ175:IQ238" si="795">IF(AND($H175="EnR",$R175=11),$Q175,0)</f>
        <v>0</v>
      </c>
      <c r="IR175" s="47">
        <f t="shared" ref="IR175:IR238" si="796">IF(AND($H175="ImF",$R175=11),$Q175,0)</f>
        <v>0</v>
      </c>
      <c r="IS175" s="47">
        <f t="shared" ref="IS175:IS238" si="797">IF(AND($H175="SeP",$R175=11),$Q175,0)</f>
        <v>0</v>
      </c>
      <c r="IT175" s="47">
        <f t="shared" ref="IT175:IT238" si="798">IF(AND($H175="FrV",$R175=11),$Q175,0)</f>
        <v>0</v>
      </c>
      <c r="IU175" s="47">
        <f t="shared" ref="IU175:IU238" si="799">IF(AND($H175="LTM",$R175=11),$Q175,0)</f>
        <v>0</v>
      </c>
      <c r="IV175" s="47">
        <f t="shared" ref="IV175:IV238" si="800">IF(AND($H175="FCF",$R175=11),$Q175,0)</f>
        <v>0</v>
      </c>
      <c r="IW175" s="48">
        <f t="shared" ref="IW175:IW238" si="801">IF(AND($H175="AuD",$R175=11),$Q175,0)</f>
        <v>0</v>
      </c>
      <c r="IX175" s="47">
        <f t="shared" ref="IX175:IX238" si="802">IF($R175=11,$P175,0)</f>
        <v>0</v>
      </c>
      <c r="IY175" s="47">
        <f t="shared" ref="IY175:IY238" si="803">IF($R175=11,$O175,0)</f>
        <v>0</v>
      </c>
      <c r="IZ175" s="46">
        <f t="shared" ref="IZ175:IZ238" si="804">IF(AND($H175="AcS",$R175=12),$Q175,0)</f>
        <v>0</v>
      </c>
      <c r="JA175" s="47">
        <f t="shared" ref="JA175:JA238" si="805">IF(AND($H175="SoT",$R175=12),$Q175,0)</f>
        <v>0</v>
      </c>
      <c r="JB175" s="47">
        <f t="shared" ref="JB175:JB238" si="806">IF(AND($H175="PuB",$R175=12),$Q175,0)</f>
        <v>0</v>
      </c>
      <c r="JC175" s="47">
        <f t="shared" ref="JC175:JC238" si="807">IF(AND($H175="FrR",$R175=12),$Q175,0)</f>
        <v>0</v>
      </c>
      <c r="JD175" s="47">
        <f t="shared" ref="JD175:JD238" si="808">IF(AND($H175="Ass",$R175=12),$Q175,0)</f>
        <v>0</v>
      </c>
      <c r="JE175" s="47">
        <f t="shared" ref="JE175:JE238" si="809">IF(AND($H175="Int",$R175=12),$Q175,0)</f>
        <v>0</v>
      </c>
      <c r="JF175" s="47">
        <f t="shared" ref="JF175:JF238" si="810">IF(AND($H175="PeC",$R175=12),$Q175,0)</f>
        <v>0</v>
      </c>
      <c r="JG175" s="47">
        <f t="shared" ref="JG175:JG238" si="811">IF(AND($H175="FrB",$R175=12),$Q175,0)</f>
        <v>0</v>
      </c>
      <c r="JH175" s="47">
        <f t="shared" ref="JH175:JH238" si="812">IF(AND($H175="Fou",$R175=12),$Q175,0)</f>
        <v>0</v>
      </c>
      <c r="JI175" s="47">
        <f t="shared" ref="JI175:JI238" si="813">IF(AND($H175="Liv",$R175=12),$Q175,0)</f>
        <v>0</v>
      </c>
      <c r="JJ175" s="47">
        <f t="shared" ref="JJ175:JJ238" si="814">IF(AND($H175="FCJ",$R175=12),$Q175,0)</f>
        <v>0</v>
      </c>
      <c r="JK175" s="47">
        <f t="shared" ref="JK175:JK238" si="815">IF(AND($H175="FGA",$R175=12),$Q175,0)</f>
        <v>0</v>
      </c>
      <c r="JL175" s="47">
        <f t="shared" ref="JL175:JL238" si="816">IF(AND($H175="LoyC",$R175=12),$Q175,0)</f>
        <v>0</v>
      </c>
      <c r="JM175" s="47">
        <f t="shared" ref="JM175:JM238" si="817">IF(AND($H175="EnR",$R175=12),$Q175,0)</f>
        <v>0</v>
      </c>
      <c r="JN175" s="47">
        <f t="shared" ref="JN175:JN238" si="818">IF(AND($H175="ImF",$R175=12),$Q175,0)</f>
        <v>0</v>
      </c>
      <c r="JO175" s="47">
        <f t="shared" ref="JO175:JO238" si="819">IF(AND($H175="SeP",$R175=12),$Q175,0)</f>
        <v>0</v>
      </c>
      <c r="JP175" s="47">
        <f t="shared" ref="JP175:JP238" si="820">IF(AND($H175="FrV",$R175=12),$Q175,0)</f>
        <v>0</v>
      </c>
      <c r="JQ175" s="47">
        <f t="shared" ref="JQ175:JQ238" si="821">IF(AND($H175="LTM",$R175=12),$Q175,0)</f>
        <v>0</v>
      </c>
      <c r="JR175" s="47">
        <f t="shared" ref="JR175:JR238" si="822">IF(AND($H175="FCF",$R175=12),$Q175,0)</f>
        <v>0</v>
      </c>
      <c r="JS175" s="48">
        <f t="shared" ref="JS175:JS238" si="823">IF(AND($H175="AuD",$R175=12),$Q175,0)</f>
        <v>0</v>
      </c>
      <c r="JT175" s="46">
        <f t="shared" ref="JT175:JT238" si="824">IF($R175=12,$P175,0)</f>
        <v>0</v>
      </c>
      <c r="JU175" s="48">
        <f t="shared" ref="JU175:JU238" si="825">IF($R175=12,$O175,0)</f>
        <v>0</v>
      </c>
    </row>
    <row r="176" spans="1:281" x14ac:dyDescent="0.25">
      <c r="A176" s="152"/>
      <c r="B176" s="386"/>
      <c r="C176" s="377"/>
      <c r="D176" s="378"/>
      <c r="E176" s="378"/>
      <c r="F176" s="378"/>
      <c r="G176" s="379"/>
      <c r="H176" s="397"/>
      <c r="I176" s="397"/>
      <c r="J176" s="97"/>
      <c r="K176" s="122">
        <f t="shared" si="555"/>
        <v>0</v>
      </c>
      <c r="L176" s="313">
        <f t="shared" si="556"/>
        <v>0</v>
      </c>
      <c r="M176" s="46">
        <f t="shared" si="557"/>
        <v>0</v>
      </c>
      <c r="N176" s="90">
        <f t="shared" si="618"/>
        <v>0</v>
      </c>
      <c r="O176" s="90">
        <f t="shared" si="619"/>
        <v>0</v>
      </c>
      <c r="P176" s="90">
        <f t="shared" si="620"/>
        <v>0</v>
      </c>
      <c r="Q176" s="90">
        <f t="shared" si="621"/>
        <v>0</v>
      </c>
      <c r="R176" s="408">
        <f t="shared" si="558"/>
        <v>1</v>
      </c>
      <c r="S176" s="46">
        <f t="shared" si="559"/>
        <v>0</v>
      </c>
      <c r="T176" s="47">
        <f t="shared" si="560"/>
        <v>0</v>
      </c>
      <c r="U176" s="47">
        <f t="shared" si="561"/>
        <v>0</v>
      </c>
      <c r="V176" s="47">
        <f t="shared" si="562"/>
        <v>0</v>
      </c>
      <c r="W176" s="47">
        <f t="shared" si="563"/>
        <v>0</v>
      </c>
      <c r="X176" s="47">
        <f t="shared" si="564"/>
        <v>0</v>
      </c>
      <c r="Y176" s="47">
        <f t="shared" si="565"/>
        <v>0</v>
      </c>
      <c r="Z176" s="47">
        <f t="shared" si="566"/>
        <v>0</v>
      </c>
      <c r="AA176" s="47">
        <f t="shared" si="567"/>
        <v>0</v>
      </c>
      <c r="AB176" s="47">
        <f t="shared" si="568"/>
        <v>0</v>
      </c>
      <c r="AC176" s="47">
        <f t="shared" si="569"/>
        <v>0</v>
      </c>
      <c r="AD176" s="47">
        <f t="shared" si="570"/>
        <v>0</v>
      </c>
      <c r="AE176" s="47">
        <f t="shared" si="571"/>
        <v>0</v>
      </c>
      <c r="AF176" s="47">
        <f t="shared" si="572"/>
        <v>0</v>
      </c>
      <c r="AG176" s="47">
        <f t="shared" si="573"/>
        <v>0</v>
      </c>
      <c r="AH176" s="47">
        <f t="shared" si="574"/>
        <v>0</v>
      </c>
      <c r="AI176" s="47">
        <f t="shared" si="575"/>
        <v>0</v>
      </c>
      <c r="AJ176" s="47">
        <f t="shared" si="576"/>
        <v>0</v>
      </c>
      <c r="AK176" s="47">
        <f t="shared" si="577"/>
        <v>0</v>
      </c>
      <c r="AL176" s="48">
        <f t="shared" si="578"/>
        <v>0</v>
      </c>
      <c r="AM176" s="47">
        <f t="shared" si="622"/>
        <v>0</v>
      </c>
      <c r="AN176" s="47">
        <f t="shared" si="623"/>
        <v>0</v>
      </c>
      <c r="AO176" s="46">
        <f t="shared" si="579"/>
        <v>0</v>
      </c>
      <c r="AP176" s="47">
        <f t="shared" si="580"/>
        <v>0</v>
      </c>
      <c r="AQ176" s="47">
        <f t="shared" si="581"/>
        <v>0</v>
      </c>
      <c r="AR176" s="47">
        <f t="shared" si="582"/>
        <v>0</v>
      </c>
      <c r="AS176" s="47">
        <f t="shared" si="583"/>
        <v>0</v>
      </c>
      <c r="AT176" s="47">
        <f t="shared" si="584"/>
        <v>0</v>
      </c>
      <c r="AU176" s="47">
        <f t="shared" si="585"/>
        <v>0</v>
      </c>
      <c r="AV176" s="47">
        <f t="shared" si="586"/>
        <v>0</v>
      </c>
      <c r="AW176" s="47">
        <f t="shared" si="587"/>
        <v>0</v>
      </c>
      <c r="AX176" s="47">
        <f t="shared" si="588"/>
        <v>0</v>
      </c>
      <c r="AY176" s="47">
        <f t="shared" si="589"/>
        <v>0</v>
      </c>
      <c r="AZ176" s="47">
        <f t="shared" si="590"/>
        <v>0</v>
      </c>
      <c r="BA176" s="47">
        <f t="shared" si="591"/>
        <v>0</v>
      </c>
      <c r="BB176" s="47">
        <f t="shared" si="592"/>
        <v>0</v>
      </c>
      <c r="BC176" s="47">
        <f t="shared" si="593"/>
        <v>0</v>
      </c>
      <c r="BD176" s="47">
        <f t="shared" si="594"/>
        <v>0</v>
      </c>
      <c r="BE176" s="47">
        <f t="shared" si="595"/>
        <v>0</v>
      </c>
      <c r="BF176" s="47">
        <f t="shared" si="596"/>
        <v>0</v>
      </c>
      <c r="BG176" s="48">
        <f t="shared" si="597"/>
        <v>0</v>
      </c>
      <c r="BH176" s="47">
        <f t="shared" si="624"/>
        <v>0</v>
      </c>
      <c r="BI176" s="47">
        <f t="shared" si="625"/>
        <v>0</v>
      </c>
      <c r="BJ176" s="46">
        <f t="shared" si="598"/>
        <v>0</v>
      </c>
      <c r="BK176" s="47">
        <f t="shared" si="599"/>
        <v>0</v>
      </c>
      <c r="BL176" s="47">
        <f t="shared" si="600"/>
        <v>0</v>
      </c>
      <c r="BM176" s="47">
        <f t="shared" si="601"/>
        <v>0</v>
      </c>
      <c r="BN176" s="47">
        <f t="shared" si="602"/>
        <v>0</v>
      </c>
      <c r="BO176" s="47">
        <f t="shared" si="603"/>
        <v>0</v>
      </c>
      <c r="BP176" s="47">
        <f t="shared" si="604"/>
        <v>0</v>
      </c>
      <c r="BQ176" s="47">
        <f t="shared" si="605"/>
        <v>0</v>
      </c>
      <c r="BR176" s="47">
        <f t="shared" si="606"/>
        <v>0</v>
      </c>
      <c r="BS176" s="47">
        <f t="shared" si="607"/>
        <v>0</v>
      </c>
      <c r="BT176" s="47">
        <f t="shared" si="608"/>
        <v>0</v>
      </c>
      <c r="BU176" s="47">
        <f t="shared" si="609"/>
        <v>0</v>
      </c>
      <c r="BV176" s="47">
        <f t="shared" si="610"/>
        <v>0</v>
      </c>
      <c r="BW176" s="47">
        <f t="shared" si="611"/>
        <v>0</v>
      </c>
      <c r="BX176" s="47">
        <f t="shared" si="612"/>
        <v>0</v>
      </c>
      <c r="BY176" s="47">
        <f t="shared" si="613"/>
        <v>0</v>
      </c>
      <c r="BZ176" s="47">
        <f t="shared" si="614"/>
        <v>0</v>
      </c>
      <c r="CA176" s="47">
        <f t="shared" si="615"/>
        <v>0</v>
      </c>
      <c r="CB176" s="47">
        <f t="shared" si="616"/>
        <v>0</v>
      </c>
      <c r="CC176" s="48">
        <f t="shared" si="617"/>
        <v>0</v>
      </c>
      <c r="CD176" s="47">
        <f t="shared" si="626"/>
        <v>0</v>
      </c>
      <c r="CE176" s="47">
        <f t="shared" si="627"/>
        <v>0</v>
      </c>
      <c r="CF176" s="46">
        <f t="shared" si="628"/>
        <v>0</v>
      </c>
      <c r="CG176" s="47">
        <f t="shared" si="629"/>
        <v>0</v>
      </c>
      <c r="CH176" s="47">
        <f t="shared" si="630"/>
        <v>0</v>
      </c>
      <c r="CI176" s="47">
        <f t="shared" si="631"/>
        <v>0</v>
      </c>
      <c r="CJ176" s="47">
        <f t="shared" si="632"/>
        <v>0</v>
      </c>
      <c r="CK176" s="47">
        <f t="shared" si="633"/>
        <v>0</v>
      </c>
      <c r="CL176" s="47">
        <f t="shared" si="634"/>
        <v>0</v>
      </c>
      <c r="CM176" s="47">
        <f t="shared" si="635"/>
        <v>0</v>
      </c>
      <c r="CN176" s="47">
        <f t="shared" si="636"/>
        <v>0</v>
      </c>
      <c r="CO176" s="47">
        <f t="shared" si="637"/>
        <v>0</v>
      </c>
      <c r="CP176" s="47">
        <f t="shared" si="638"/>
        <v>0</v>
      </c>
      <c r="CQ176" s="47">
        <f t="shared" si="639"/>
        <v>0</v>
      </c>
      <c r="CR176" s="47">
        <f t="shared" si="640"/>
        <v>0</v>
      </c>
      <c r="CS176" s="47">
        <f t="shared" si="641"/>
        <v>0</v>
      </c>
      <c r="CT176" s="47">
        <f t="shared" si="642"/>
        <v>0</v>
      </c>
      <c r="CU176" s="47">
        <f t="shared" si="643"/>
        <v>0</v>
      </c>
      <c r="CV176" s="47">
        <f t="shared" si="644"/>
        <v>0</v>
      </c>
      <c r="CW176" s="47">
        <f t="shared" si="645"/>
        <v>0</v>
      </c>
      <c r="CX176" s="47">
        <f t="shared" si="646"/>
        <v>0</v>
      </c>
      <c r="CY176" s="48">
        <f t="shared" si="647"/>
        <v>0</v>
      </c>
      <c r="CZ176" s="47">
        <f t="shared" si="648"/>
        <v>0</v>
      </c>
      <c r="DA176" s="47">
        <f t="shared" si="649"/>
        <v>0</v>
      </c>
      <c r="DB176" s="46">
        <f t="shared" si="650"/>
        <v>0</v>
      </c>
      <c r="DC176" s="47">
        <f t="shared" si="651"/>
        <v>0</v>
      </c>
      <c r="DD176" s="47">
        <f t="shared" si="652"/>
        <v>0</v>
      </c>
      <c r="DE176" s="47">
        <f t="shared" si="653"/>
        <v>0</v>
      </c>
      <c r="DF176" s="47">
        <f t="shared" si="654"/>
        <v>0</v>
      </c>
      <c r="DG176" s="47">
        <f t="shared" si="655"/>
        <v>0</v>
      </c>
      <c r="DH176" s="47">
        <f t="shared" si="656"/>
        <v>0</v>
      </c>
      <c r="DI176" s="47">
        <f t="shared" si="657"/>
        <v>0</v>
      </c>
      <c r="DJ176" s="47">
        <f t="shared" si="658"/>
        <v>0</v>
      </c>
      <c r="DK176" s="47">
        <f t="shared" si="659"/>
        <v>0</v>
      </c>
      <c r="DL176" s="47">
        <f t="shared" si="660"/>
        <v>0</v>
      </c>
      <c r="DM176" s="47">
        <f t="shared" si="661"/>
        <v>0</v>
      </c>
      <c r="DN176" s="47">
        <f t="shared" si="662"/>
        <v>0</v>
      </c>
      <c r="DO176" s="47">
        <f t="shared" si="663"/>
        <v>0</v>
      </c>
      <c r="DP176" s="47">
        <f t="shared" si="664"/>
        <v>0</v>
      </c>
      <c r="DQ176" s="47">
        <f t="shared" si="665"/>
        <v>0</v>
      </c>
      <c r="DR176" s="47">
        <f t="shared" si="666"/>
        <v>0</v>
      </c>
      <c r="DS176" s="47">
        <f t="shared" si="667"/>
        <v>0</v>
      </c>
      <c r="DT176" s="47">
        <f t="shared" si="668"/>
        <v>0</v>
      </c>
      <c r="DU176" s="48">
        <f t="shared" si="669"/>
        <v>0</v>
      </c>
      <c r="DV176" s="47">
        <f t="shared" si="670"/>
        <v>0</v>
      </c>
      <c r="DW176" s="47">
        <f t="shared" si="671"/>
        <v>0</v>
      </c>
      <c r="DX176" s="46">
        <f t="shared" si="672"/>
        <v>0</v>
      </c>
      <c r="DY176" s="47">
        <f t="shared" si="673"/>
        <v>0</v>
      </c>
      <c r="DZ176" s="47">
        <f t="shared" si="674"/>
        <v>0</v>
      </c>
      <c r="EA176" s="47">
        <f t="shared" si="675"/>
        <v>0</v>
      </c>
      <c r="EB176" s="47">
        <f t="shared" si="676"/>
        <v>0</v>
      </c>
      <c r="EC176" s="47">
        <f t="shared" si="677"/>
        <v>0</v>
      </c>
      <c r="ED176" s="47">
        <f t="shared" si="678"/>
        <v>0</v>
      </c>
      <c r="EE176" s="47">
        <f t="shared" si="679"/>
        <v>0</v>
      </c>
      <c r="EF176" s="47">
        <f t="shared" si="680"/>
        <v>0</v>
      </c>
      <c r="EG176" s="47">
        <f t="shared" si="681"/>
        <v>0</v>
      </c>
      <c r="EH176" s="47">
        <f t="shared" si="682"/>
        <v>0</v>
      </c>
      <c r="EI176" s="47">
        <f t="shared" si="683"/>
        <v>0</v>
      </c>
      <c r="EJ176" s="47">
        <f t="shared" si="684"/>
        <v>0</v>
      </c>
      <c r="EK176" s="47">
        <f t="shared" si="685"/>
        <v>0</v>
      </c>
      <c r="EL176" s="47">
        <f t="shared" si="686"/>
        <v>0</v>
      </c>
      <c r="EM176" s="47">
        <f t="shared" si="687"/>
        <v>0</v>
      </c>
      <c r="EN176" s="47">
        <f t="shared" si="688"/>
        <v>0</v>
      </c>
      <c r="EO176" s="47">
        <f t="shared" si="689"/>
        <v>0</v>
      </c>
      <c r="EP176" s="47">
        <f t="shared" si="690"/>
        <v>0</v>
      </c>
      <c r="EQ176" s="48">
        <f t="shared" si="691"/>
        <v>0</v>
      </c>
      <c r="ER176" s="47">
        <f t="shared" si="692"/>
        <v>0</v>
      </c>
      <c r="ES176" s="47">
        <f t="shared" si="693"/>
        <v>0</v>
      </c>
      <c r="ET176" s="46">
        <f t="shared" si="694"/>
        <v>0</v>
      </c>
      <c r="EU176" s="47">
        <f t="shared" si="695"/>
        <v>0</v>
      </c>
      <c r="EV176" s="47">
        <f t="shared" si="696"/>
        <v>0</v>
      </c>
      <c r="EW176" s="47">
        <f t="shared" si="697"/>
        <v>0</v>
      </c>
      <c r="EX176" s="47">
        <f t="shared" si="698"/>
        <v>0</v>
      </c>
      <c r="EY176" s="47">
        <f t="shared" si="699"/>
        <v>0</v>
      </c>
      <c r="EZ176" s="47">
        <f t="shared" si="700"/>
        <v>0</v>
      </c>
      <c r="FA176" s="47">
        <f t="shared" si="701"/>
        <v>0</v>
      </c>
      <c r="FB176" s="47">
        <f t="shared" si="702"/>
        <v>0</v>
      </c>
      <c r="FC176" s="47">
        <f t="shared" si="703"/>
        <v>0</v>
      </c>
      <c r="FD176" s="47">
        <f t="shared" si="704"/>
        <v>0</v>
      </c>
      <c r="FE176" s="47">
        <f t="shared" si="705"/>
        <v>0</v>
      </c>
      <c r="FF176" s="47">
        <f t="shared" si="706"/>
        <v>0</v>
      </c>
      <c r="FG176" s="47">
        <f t="shared" si="707"/>
        <v>0</v>
      </c>
      <c r="FH176" s="47">
        <f t="shared" si="708"/>
        <v>0</v>
      </c>
      <c r="FI176" s="47">
        <f t="shared" si="709"/>
        <v>0</v>
      </c>
      <c r="FJ176" s="47">
        <f t="shared" si="710"/>
        <v>0</v>
      </c>
      <c r="FK176" s="47">
        <f t="shared" si="711"/>
        <v>0</v>
      </c>
      <c r="FL176" s="47">
        <f t="shared" si="712"/>
        <v>0</v>
      </c>
      <c r="FM176" s="48">
        <f t="shared" si="713"/>
        <v>0</v>
      </c>
      <c r="FN176" s="47">
        <f t="shared" si="714"/>
        <v>0</v>
      </c>
      <c r="FO176" s="47">
        <f t="shared" si="715"/>
        <v>0</v>
      </c>
      <c r="FP176" s="46">
        <f t="shared" si="716"/>
        <v>0</v>
      </c>
      <c r="FQ176" s="47">
        <f t="shared" si="717"/>
        <v>0</v>
      </c>
      <c r="FR176" s="47">
        <f t="shared" si="718"/>
        <v>0</v>
      </c>
      <c r="FS176" s="47">
        <f t="shared" si="719"/>
        <v>0</v>
      </c>
      <c r="FT176" s="47">
        <f t="shared" si="720"/>
        <v>0</v>
      </c>
      <c r="FU176" s="47">
        <f t="shared" si="721"/>
        <v>0</v>
      </c>
      <c r="FV176" s="47">
        <f t="shared" si="722"/>
        <v>0</v>
      </c>
      <c r="FW176" s="47">
        <f t="shared" si="723"/>
        <v>0</v>
      </c>
      <c r="FX176" s="47">
        <f t="shared" si="724"/>
        <v>0</v>
      </c>
      <c r="FY176" s="47">
        <f t="shared" si="725"/>
        <v>0</v>
      </c>
      <c r="FZ176" s="47">
        <f t="shared" si="726"/>
        <v>0</v>
      </c>
      <c r="GA176" s="47">
        <f t="shared" si="727"/>
        <v>0</v>
      </c>
      <c r="GB176" s="47">
        <f t="shared" si="728"/>
        <v>0</v>
      </c>
      <c r="GC176" s="47">
        <f t="shared" si="729"/>
        <v>0</v>
      </c>
      <c r="GD176" s="47">
        <f t="shared" si="730"/>
        <v>0</v>
      </c>
      <c r="GE176" s="47">
        <f t="shared" si="731"/>
        <v>0</v>
      </c>
      <c r="GF176" s="47">
        <f t="shared" si="732"/>
        <v>0</v>
      </c>
      <c r="GG176" s="47">
        <f t="shared" si="733"/>
        <v>0</v>
      </c>
      <c r="GH176" s="47">
        <f t="shared" si="734"/>
        <v>0</v>
      </c>
      <c r="GI176" s="48">
        <f t="shared" si="735"/>
        <v>0</v>
      </c>
      <c r="GJ176" s="47">
        <f t="shared" si="736"/>
        <v>0</v>
      </c>
      <c r="GK176" s="47">
        <f t="shared" si="737"/>
        <v>0</v>
      </c>
      <c r="GL176" s="46">
        <f t="shared" si="738"/>
        <v>0</v>
      </c>
      <c r="GM176" s="47">
        <f t="shared" si="739"/>
        <v>0</v>
      </c>
      <c r="GN176" s="47">
        <f t="shared" si="740"/>
        <v>0</v>
      </c>
      <c r="GO176" s="47">
        <f t="shared" si="741"/>
        <v>0</v>
      </c>
      <c r="GP176" s="47">
        <f t="shared" si="742"/>
        <v>0</v>
      </c>
      <c r="GQ176" s="47">
        <f t="shared" si="743"/>
        <v>0</v>
      </c>
      <c r="GR176" s="47">
        <f t="shared" si="744"/>
        <v>0</v>
      </c>
      <c r="GS176" s="47">
        <f t="shared" si="745"/>
        <v>0</v>
      </c>
      <c r="GT176" s="47">
        <f t="shared" si="746"/>
        <v>0</v>
      </c>
      <c r="GU176" s="47">
        <f t="shared" si="747"/>
        <v>0</v>
      </c>
      <c r="GV176" s="47">
        <f t="shared" si="748"/>
        <v>0</v>
      </c>
      <c r="GW176" s="47">
        <f t="shared" si="749"/>
        <v>0</v>
      </c>
      <c r="GX176" s="47">
        <f t="shared" si="750"/>
        <v>0</v>
      </c>
      <c r="GY176" s="47">
        <f t="shared" si="751"/>
        <v>0</v>
      </c>
      <c r="GZ176" s="47">
        <f t="shared" si="752"/>
        <v>0</v>
      </c>
      <c r="HA176" s="47">
        <f t="shared" si="753"/>
        <v>0</v>
      </c>
      <c r="HB176" s="47">
        <f t="shared" si="754"/>
        <v>0</v>
      </c>
      <c r="HC176" s="47">
        <f t="shared" si="755"/>
        <v>0</v>
      </c>
      <c r="HD176" s="47">
        <f t="shared" si="756"/>
        <v>0</v>
      </c>
      <c r="HE176" s="48">
        <f t="shared" si="757"/>
        <v>0</v>
      </c>
      <c r="HF176" s="47">
        <f t="shared" si="758"/>
        <v>0</v>
      </c>
      <c r="HG176" s="47">
        <f t="shared" si="759"/>
        <v>0</v>
      </c>
      <c r="HH176" s="46">
        <f t="shared" si="760"/>
        <v>0</v>
      </c>
      <c r="HI176" s="47">
        <f t="shared" si="761"/>
        <v>0</v>
      </c>
      <c r="HJ176" s="47">
        <f t="shared" si="762"/>
        <v>0</v>
      </c>
      <c r="HK176" s="47">
        <f t="shared" si="763"/>
        <v>0</v>
      </c>
      <c r="HL176" s="47">
        <f t="shared" si="764"/>
        <v>0</v>
      </c>
      <c r="HM176" s="47">
        <f t="shared" si="765"/>
        <v>0</v>
      </c>
      <c r="HN176" s="47">
        <f t="shared" si="766"/>
        <v>0</v>
      </c>
      <c r="HO176" s="47">
        <f t="shared" si="767"/>
        <v>0</v>
      </c>
      <c r="HP176" s="47">
        <f t="shared" si="768"/>
        <v>0</v>
      </c>
      <c r="HQ176" s="47">
        <f t="shared" si="769"/>
        <v>0</v>
      </c>
      <c r="HR176" s="47">
        <f t="shared" si="770"/>
        <v>0</v>
      </c>
      <c r="HS176" s="47">
        <f t="shared" si="771"/>
        <v>0</v>
      </c>
      <c r="HT176" s="47">
        <f t="shared" si="772"/>
        <v>0</v>
      </c>
      <c r="HU176" s="47">
        <f t="shared" si="773"/>
        <v>0</v>
      </c>
      <c r="HV176" s="47">
        <f t="shared" si="774"/>
        <v>0</v>
      </c>
      <c r="HW176" s="47">
        <f t="shared" si="775"/>
        <v>0</v>
      </c>
      <c r="HX176" s="47">
        <f t="shared" si="776"/>
        <v>0</v>
      </c>
      <c r="HY176" s="47">
        <f t="shared" si="777"/>
        <v>0</v>
      </c>
      <c r="HZ176" s="47">
        <f t="shared" si="778"/>
        <v>0</v>
      </c>
      <c r="IA176" s="48">
        <f t="shared" si="779"/>
        <v>0</v>
      </c>
      <c r="IB176" s="47">
        <f t="shared" si="780"/>
        <v>0</v>
      </c>
      <c r="IC176" s="47">
        <f t="shared" si="781"/>
        <v>0</v>
      </c>
      <c r="ID176" s="46">
        <f t="shared" si="782"/>
        <v>0</v>
      </c>
      <c r="IE176" s="47">
        <f t="shared" si="783"/>
        <v>0</v>
      </c>
      <c r="IF176" s="47">
        <f t="shared" si="784"/>
        <v>0</v>
      </c>
      <c r="IG176" s="47">
        <f t="shared" si="785"/>
        <v>0</v>
      </c>
      <c r="IH176" s="47">
        <f t="shared" si="786"/>
        <v>0</v>
      </c>
      <c r="II176" s="47">
        <f t="shared" si="787"/>
        <v>0</v>
      </c>
      <c r="IJ176" s="47">
        <f t="shared" si="788"/>
        <v>0</v>
      </c>
      <c r="IK176" s="47">
        <f t="shared" si="789"/>
        <v>0</v>
      </c>
      <c r="IL176" s="47">
        <f t="shared" si="790"/>
        <v>0</v>
      </c>
      <c r="IM176" s="47">
        <f t="shared" si="791"/>
        <v>0</v>
      </c>
      <c r="IN176" s="47">
        <f t="shared" si="792"/>
        <v>0</v>
      </c>
      <c r="IO176" s="47">
        <f t="shared" si="793"/>
        <v>0</v>
      </c>
      <c r="IP176" s="47">
        <f t="shared" si="794"/>
        <v>0</v>
      </c>
      <c r="IQ176" s="47">
        <f t="shared" si="795"/>
        <v>0</v>
      </c>
      <c r="IR176" s="47">
        <f t="shared" si="796"/>
        <v>0</v>
      </c>
      <c r="IS176" s="47">
        <f t="shared" si="797"/>
        <v>0</v>
      </c>
      <c r="IT176" s="47">
        <f t="shared" si="798"/>
        <v>0</v>
      </c>
      <c r="IU176" s="47">
        <f t="shared" si="799"/>
        <v>0</v>
      </c>
      <c r="IV176" s="47">
        <f t="shared" si="800"/>
        <v>0</v>
      </c>
      <c r="IW176" s="48">
        <f t="shared" si="801"/>
        <v>0</v>
      </c>
      <c r="IX176" s="47">
        <f t="shared" si="802"/>
        <v>0</v>
      </c>
      <c r="IY176" s="47">
        <f t="shared" si="803"/>
        <v>0</v>
      </c>
      <c r="IZ176" s="46">
        <f t="shared" si="804"/>
        <v>0</v>
      </c>
      <c r="JA176" s="47">
        <f t="shared" si="805"/>
        <v>0</v>
      </c>
      <c r="JB176" s="47">
        <f t="shared" si="806"/>
        <v>0</v>
      </c>
      <c r="JC176" s="47">
        <f t="shared" si="807"/>
        <v>0</v>
      </c>
      <c r="JD176" s="47">
        <f t="shared" si="808"/>
        <v>0</v>
      </c>
      <c r="JE176" s="47">
        <f t="shared" si="809"/>
        <v>0</v>
      </c>
      <c r="JF176" s="47">
        <f t="shared" si="810"/>
        <v>0</v>
      </c>
      <c r="JG176" s="47">
        <f t="shared" si="811"/>
        <v>0</v>
      </c>
      <c r="JH176" s="47">
        <f t="shared" si="812"/>
        <v>0</v>
      </c>
      <c r="JI176" s="47">
        <f t="shared" si="813"/>
        <v>0</v>
      </c>
      <c r="JJ176" s="47">
        <f t="shared" si="814"/>
        <v>0</v>
      </c>
      <c r="JK176" s="47">
        <f t="shared" si="815"/>
        <v>0</v>
      </c>
      <c r="JL176" s="47">
        <f t="shared" si="816"/>
        <v>0</v>
      </c>
      <c r="JM176" s="47">
        <f t="shared" si="817"/>
        <v>0</v>
      </c>
      <c r="JN176" s="47">
        <f t="shared" si="818"/>
        <v>0</v>
      </c>
      <c r="JO176" s="47">
        <f t="shared" si="819"/>
        <v>0</v>
      </c>
      <c r="JP176" s="47">
        <f t="shared" si="820"/>
        <v>0</v>
      </c>
      <c r="JQ176" s="47">
        <f t="shared" si="821"/>
        <v>0</v>
      </c>
      <c r="JR176" s="47">
        <f t="shared" si="822"/>
        <v>0</v>
      </c>
      <c r="JS176" s="48">
        <f t="shared" si="823"/>
        <v>0</v>
      </c>
      <c r="JT176" s="46">
        <f t="shared" si="824"/>
        <v>0</v>
      </c>
      <c r="JU176" s="48">
        <f t="shared" si="825"/>
        <v>0</v>
      </c>
    </row>
    <row r="177" spans="1:281" x14ac:dyDescent="0.25">
      <c r="A177" s="152"/>
      <c r="B177" s="386"/>
      <c r="C177" s="377"/>
      <c r="D177" s="378"/>
      <c r="E177" s="378"/>
      <c r="F177" s="378"/>
      <c r="G177" s="379"/>
      <c r="H177" s="397"/>
      <c r="I177" s="397"/>
      <c r="J177" s="97"/>
      <c r="K177" s="122">
        <f t="shared" si="555"/>
        <v>0</v>
      </c>
      <c r="L177" s="313">
        <f t="shared" si="556"/>
        <v>0</v>
      </c>
      <c r="M177" s="46">
        <f t="shared" si="557"/>
        <v>0</v>
      </c>
      <c r="N177" s="90">
        <f t="shared" si="618"/>
        <v>0</v>
      </c>
      <c r="O177" s="90">
        <f t="shared" si="619"/>
        <v>0</v>
      </c>
      <c r="P177" s="90">
        <f t="shared" si="620"/>
        <v>0</v>
      </c>
      <c r="Q177" s="90">
        <f t="shared" si="621"/>
        <v>0</v>
      </c>
      <c r="R177" s="408">
        <f t="shared" si="558"/>
        <v>1</v>
      </c>
      <c r="S177" s="46">
        <f t="shared" si="559"/>
        <v>0</v>
      </c>
      <c r="T177" s="47">
        <f t="shared" si="560"/>
        <v>0</v>
      </c>
      <c r="U177" s="47">
        <f t="shared" si="561"/>
        <v>0</v>
      </c>
      <c r="V177" s="47">
        <f t="shared" si="562"/>
        <v>0</v>
      </c>
      <c r="W177" s="47">
        <f t="shared" si="563"/>
        <v>0</v>
      </c>
      <c r="X177" s="47">
        <f t="shared" si="564"/>
        <v>0</v>
      </c>
      <c r="Y177" s="47">
        <f t="shared" si="565"/>
        <v>0</v>
      </c>
      <c r="Z177" s="47">
        <f t="shared" si="566"/>
        <v>0</v>
      </c>
      <c r="AA177" s="47">
        <f t="shared" si="567"/>
        <v>0</v>
      </c>
      <c r="AB177" s="47">
        <f t="shared" si="568"/>
        <v>0</v>
      </c>
      <c r="AC177" s="47">
        <f t="shared" si="569"/>
        <v>0</v>
      </c>
      <c r="AD177" s="47">
        <f t="shared" si="570"/>
        <v>0</v>
      </c>
      <c r="AE177" s="47">
        <f t="shared" si="571"/>
        <v>0</v>
      </c>
      <c r="AF177" s="47">
        <f t="shared" si="572"/>
        <v>0</v>
      </c>
      <c r="AG177" s="47">
        <f t="shared" si="573"/>
        <v>0</v>
      </c>
      <c r="AH177" s="47">
        <f t="shared" si="574"/>
        <v>0</v>
      </c>
      <c r="AI177" s="47">
        <f t="shared" si="575"/>
        <v>0</v>
      </c>
      <c r="AJ177" s="47">
        <f t="shared" si="576"/>
        <v>0</v>
      </c>
      <c r="AK177" s="47">
        <f t="shared" si="577"/>
        <v>0</v>
      </c>
      <c r="AL177" s="48">
        <f t="shared" si="578"/>
        <v>0</v>
      </c>
      <c r="AM177" s="47">
        <f t="shared" si="622"/>
        <v>0</v>
      </c>
      <c r="AN177" s="47">
        <f t="shared" si="623"/>
        <v>0</v>
      </c>
      <c r="AO177" s="46">
        <f t="shared" si="579"/>
        <v>0</v>
      </c>
      <c r="AP177" s="47">
        <f t="shared" si="580"/>
        <v>0</v>
      </c>
      <c r="AQ177" s="47">
        <f t="shared" si="581"/>
        <v>0</v>
      </c>
      <c r="AR177" s="47">
        <f t="shared" si="582"/>
        <v>0</v>
      </c>
      <c r="AS177" s="47">
        <f t="shared" si="583"/>
        <v>0</v>
      </c>
      <c r="AT177" s="47">
        <f t="shared" si="584"/>
        <v>0</v>
      </c>
      <c r="AU177" s="47">
        <f t="shared" si="585"/>
        <v>0</v>
      </c>
      <c r="AV177" s="47">
        <f t="shared" si="586"/>
        <v>0</v>
      </c>
      <c r="AW177" s="47">
        <f t="shared" si="587"/>
        <v>0</v>
      </c>
      <c r="AX177" s="47">
        <f t="shared" si="588"/>
        <v>0</v>
      </c>
      <c r="AY177" s="47">
        <f t="shared" si="589"/>
        <v>0</v>
      </c>
      <c r="AZ177" s="47">
        <f t="shared" si="590"/>
        <v>0</v>
      </c>
      <c r="BA177" s="47">
        <f t="shared" si="591"/>
        <v>0</v>
      </c>
      <c r="BB177" s="47">
        <f t="shared" si="592"/>
        <v>0</v>
      </c>
      <c r="BC177" s="47">
        <f t="shared" si="593"/>
        <v>0</v>
      </c>
      <c r="BD177" s="47">
        <f t="shared" si="594"/>
        <v>0</v>
      </c>
      <c r="BE177" s="47">
        <f t="shared" si="595"/>
        <v>0</v>
      </c>
      <c r="BF177" s="47">
        <f t="shared" si="596"/>
        <v>0</v>
      </c>
      <c r="BG177" s="48">
        <f t="shared" si="597"/>
        <v>0</v>
      </c>
      <c r="BH177" s="47">
        <f t="shared" si="624"/>
        <v>0</v>
      </c>
      <c r="BI177" s="47">
        <f t="shared" si="625"/>
        <v>0</v>
      </c>
      <c r="BJ177" s="46">
        <f t="shared" si="598"/>
        <v>0</v>
      </c>
      <c r="BK177" s="47">
        <f t="shared" si="599"/>
        <v>0</v>
      </c>
      <c r="BL177" s="47">
        <f t="shared" si="600"/>
        <v>0</v>
      </c>
      <c r="BM177" s="47">
        <f t="shared" si="601"/>
        <v>0</v>
      </c>
      <c r="BN177" s="47">
        <f t="shared" si="602"/>
        <v>0</v>
      </c>
      <c r="BO177" s="47">
        <f t="shared" si="603"/>
        <v>0</v>
      </c>
      <c r="BP177" s="47">
        <f t="shared" si="604"/>
        <v>0</v>
      </c>
      <c r="BQ177" s="47">
        <f t="shared" si="605"/>
        <v>0</v>
      </c>
      <c r="BR177" s="47">
        <f t="shared" si="606"/>
        <v>0</v>
      </c>
      <c r="BS177" s="47">
        <f t="shared" si="607"/>
        <v>0</v>
      </c>
      <c r="BT177" s="47">
        <f t="shared" si="608"/>
        <v>0</v>
      </c>
      <c r="BU177" s="47">
        <f t="shared" si="609"/>
        <v>0</v>
      </c>
      <c r="BV177" s="47">
        <f t="shared" si="610"/>
        <v>0</v>
      </c>
      <c r="BW177" s="47">
        <f t="shared" si="611"/>
        <v>0</v>
      </c>
      <c r="BX177" s="47">
        <f t="shared" si="612"/>
        <v>0</v>
      </c>
      <c r="BY177" s="47">
        <f t="shared" si="613"/>
        <v>0</v>
      </c>
      <c r="BZ177" s="47">
        <f t="shared" si="614"/>
        <v>0</v>
      </c>
      <c r="CA177" s="47">
        <f t="shared" si="615"/>
        <v>0</v>
      </c>
      <c r="CB177" s="47">
        <f t="shared" si="616"/>
        <v>0</v>
      </c>
      <c r="CC177" s="48">
        <f t="shared" si="617"/>
        <v>0</v>
      </c>
      <c r="CD177" s="47">
        <f t="shared" si="626"/>
        <v>0</v>
      </c>
      <c r="CE177" s="47">
        <f t="shared" si="627"/>
        <v>0</v>
      </c>
      <c r="CF177" s="46">
        <f t="shared" si="628"/>
        <v>0</v>
      </c>
      <c r="CG177" s="47">
        <f t="shared" si="629"/>
        <v>0</v>
      </c>
      <c r="CH177" s="47">
        <f t="shared" si="630"/>
        <v>0</v>
      </c>
      <c r="CI177" s="47">
        <f t="shared" si="631"/>
        <v>0</v>
      </c>
      <c r="CJ177" s="47">
        <f t="shared" si="632"/>
        <v>0</v>
      </c>
      <c r="CK177" s="47">
        <f t="shared" si="633"/>
        <v>0</v>
      </c>
      <c r="CL177" s="47">
        <f t="shared" si="634"/>
        <v>0</v>
      </c>
      <c r="CM177" s="47">
        <f t="shared" si="635"/>
        <v>0</v>
      </c>
      <c r="CN177" s="47">
        <f t="shared" si="636"/>
        <v>0</v>
      </c>
      <c r="CO177" s="47">
        <f t="shared" si="637"/>
        <v>0</v>
      </c>
      <c r="CP177" s="47">
        <f t="shared" si="638"/>
        <v>0</v>
      </c>
      <c r="CQ177" s="47">
        <f t="shared" si="639"/>
        <v>0</v>
      </c>
      <c r="CR177" s="47">
        <f t="shared" si="640"/>
        <v>0</v>
      </c>
      <c r="CS177" s="47">
        <f t="shared" si="641"/>
        <v>0</v>
      </c>
      <c r="CT177" s="47">
        <f t="shared" si="642"/>
        <v>0</v>
      </c>
      <c r="CU177" s="47">
        <f t="shared" si="643"/>
        <v>0</v>
      </c>
      <c r="CV177" s="47">
        <f t="shared" si="644"/>
        <v>0</v>
      </c>
      <c r="CW177" s="47">
        <f t="shared" si="645"/>
        <v>0</v>
      </c>
      <c r="CX177" s="47">
        <f t="shared" si="646"/>
        <v>0</v>
      </c>
      <c r="CY177" s="48">
        <f t="shared" si="647"/>
        <v>0</v>
      </c>
      <c r="CZ177" s="47">
        <f t="shared" si="648"/>
        <v>0</v>
      </c>
      <c r="DA177" s="47">
        <f t="shared" si="649"/>
        <v>0</v>
      </c>
      <c r="DB177" s="46">
        <f t="shared" si="650"/>
        <v>0</v>
      </c>
      <c r="DC177" s="47">
        <f t="shared" si="651"/>
        <v>0</v>
      </c>
      <c r="DD177" s="47">
        <f t="shared" si="652"/>
        <v>0</v>
      </c>
      <c r="DE177" s="47">
        <f t="shared" si="653"/>
        <v>0</v>
      </c>
      <c r="DF177" s="47">
        <f t="shared" si="654"/>
        <v>0</v>
      </c>
      <c r="DG177" s="47">
        <f t="shared" si="655"/>
        <v>0</v>
      </c>
      <c r="DH177" s="47">
        <f t="shared" si="656"/>
        <v>0</v>
      </c>
      <c r="DI177" s="47">
        <f t="shared" si="657"/>
        <v>0</v>
      </c>
      <c r="DJ177" s="47">
        <f t="shared" si="658"/>
        <v>0</v>
      </c>
      <c r="DK177" s="47">
        <f t="shared" si="659"/>
        <v>0</v>
      </c>
      <c r="DL177" s="47">
        <f t="shared" si="660"/>
        <v>0</v>
      </c>
      <c r="DM177" s="47">
        <f t="shared" si="661"/>
        <v>0</v>
      </c>
      <c r="DN177" s="47">
        <f t="shared" si="662"/>
        <v>0</v>
      </c>
      <c r="DO177" s="47">
        <f t="shared" si="663"/>
        <v>0</v>
      </c>
      <c r="DP177" s="47">
        <f t="shared" si="664"/>
        <v>0</v>
      </c>
      <c r="DQ177" s="47">
        <f t="shared" si="665"/>
        <v>0</v>
      </c>
      <c r="DR177" s="47">
        <f t="shared" si="666"/>
        <v>0</v>
      </c>
      <c r="DS177" s="47">
        <f t="shared" si="667"/>
        <v>0</v>
      </c>
      <c r="DT177" s="47">
        <f t="shared" si="668"/>
        <v>0</v>
      </c>
      <c r="DU177" s="48">
        <f t="shared" si="669"/>
        <v>0</v>
      </c>
      <c r="DV177" s="47">
        <f t="shared" si="670"/>
        <v>0</v>
      </c>
      <c r="DW177" s="47">
        <f t="shared" si="671"/>
        <v>0</v>
      </c>
      <c r="DX177" s="46">
        <f t="shared" si="672"/>
        <v>0</v>
      </c>
      <c r="DY177" s="47">
        <f t="shared" si="673"/>
        <v>0</v>
      </c>
      <c r="DZ177" s="47">
        <f t="shared" si="674"/>
        <v>0</v>
      </c>
      <c r="EA177" s="47">
        <f t="shared" si="675"/>
        <v>0</v>
      </c>
      <c r="EB177" s="47">
        <f t="shared" si="676"/>
        <v>0</v>
      </c>
      <c r="EC177" s="47">
        <f t="shared" si="677"/>
        <v>0</v>
      </c>
      <c r="ED177" s="47">
        <f t="shared" si="678"/>
        <v>0</v>
      </c>
      <c r="EE177" s="47">
        <f t="shared" si="679"/>
        <v>0</v>
      </c>
      <c r="EF177" s="47">
        <f t="shared" si="680"/>
        <v>0</v>
      </c>
      <c r="EG177" s="47">
        <f t="shared" si="681"/>
        <v>0</v>
      </c>
      <c r="EH177" s="47">
        <f t="shared" si="682"/>
        <v>0</v>
      </c>
      <c r="EI177" s="47">
        <f t="shared" si="683"/>
        <v>0</v>
      </c>
      <c r="EJ177" s="47">
        <f t="shared" si="684"/>
        <v>0</v>
      </c>
      <c r="EK177" s="47">
        <f t="shared" si="685"/>
        <v>0</v>
      </c>
      <c r="EL177" s="47">
        <f t="shared" si="686"/>
        <v>0</v>
      </c>
      <c r="EM177" s="47">
        <f t="shared" si="687"/>
        <v>0</v>
      </c>
      <c r="EN177" s="47">
        <f t="shared" si="688"/>
        <v>0</v>
      </c>
      <c r="EO177" s="47">
        <f t="shared" si="689"/>
        <v>0</v>
      </c>
      <c r="EP177" s="47">
        <f t="shared" si="690"/>
        <v>0</v>
      </c>
      <c r="EQ177" s="48">
        <f t="shared" si="691"/>
        <v>0</v>
      </c>
      <c r="ER177" s="47">
        <f t="shared" si="692"/>
        <v>0</v>
      </c>
      <c r="ES177" s="47">
        <f t="shared" si="693"/>
        <v>0</v>
      </c>
      <c r="ET177" s="46">
        <f t="shared" si="694"/>
        <v>0</v>
      </c>
      <c r="EU177" s="47">
        <f t="shared" si="695"/>
        <v>0</v>
      </c>
      <c r="EV177" s="47">
        <f t="shared" si="696"/>
        <v>0</v>
      </c>
      <c r="EW177" s="47">
        <f t="shared" si="697"/>
        <v>0</v>
      </c>
      <c r="EX177" s="47">
        <f t="shared" si="698"/>
        <v>0</v>
      </c>
      <c r="EY177" s="47">
        <f t="shared" si="699"/>
        <v>0</v>
      </c>
      <c r="EZ177" s="47">
        <f t="shared" si="700"/>
        <v>0</v>
      </c>
      <c r="FA177" s="47">
        <f t="shared" si="701"/>
        <v>0</v>
      </c>
      <c r="FB177" s="47">
        <f t="shared" si="702"/>
        <v>0</v>
      </c>
      <c r="FC177" s="47">
        <f t="shared" si="703"/>
        <v>0</v>
      </c>
      <c r="FD177" s="47">
        <f t="shared" si="704"/>
        <v>0</v>
      </c>
      <c r="FE177" s="47">
        <f t="shared" si="705"/>
        <v>0</v>
      </c>
      <c r="FF177" s="47">
        <f t="shared" si="706"/>
        <v>0</v>
      </c>
      <c r="FG177" s="47">
        <f t="shared" si="707"/>
        <v>0</v>
      </c>
      <c r="FH177" s="47">
        <f t="shared" si="708"/>
        <v>0</v>
      </c>
      <c r="FI177" s="47">
        <f t="shared" si="709"/>
        <v>0</v>
      </c>
      <c r="FJ177" s="47">
        <f t="shared" si="710"/>
        <v>0</v>
      </c>
      <c r="FK177" s="47">
        <f t="shared" si="711"/>
        <v>0</v>
      </c>
      <c r="FL177" s="47">
        <f t="shared" si="712"/>
        <v>0</v>
      </c>
      <c r="FM177" s="48">
        <f t="shared" si="713"/>
        <v>0</v>
      </c>
      <c r="FN177" s="47">
        <f t="shared" si="714"/>
        <v>0</v>
      </c>
      <c r="FO177" s="47">
        <f t="shared" si="715"/>
        <v>0</v>
      </c>
      <c r="FP177" s="46">
        <f t="shared" si="716"/>
        <v>0</v>
      </c>
      <c r="FQ177" s="47">
        <f t="shared" si="717"/>
        <v>0</v>
      </c>
      <c r="FR177" s="47">
        <f t="shared" si="718"/>
        <v>0</v>
      </c>
      <c r="FS177" s="47">
        <f t="shared" si="719"/>
        <v>0</v>
      </c>
      <c r="FT177" s="47">
        <f t="shared" si="720"/>
        <v>0</v>
      </c>
      <c r="FU177" s="47">
        <f t="shared" si="721"/>
        <v>0</v>
      </c>
      <c r="FV177" s="47">
        <f t="shared" si="722"/>
        <v>0</v>
      </c>
      <c r="FW177" s="47">
        <f t="shared" si="723"/>
        <v>0</v>
      </c>
      <c r="FX177" s="47">
        <f t="shared" si="724"/>
        <v>0</v>
      </c>
      <c r="FY177" s="47">
        <f t="shared" si="725"/>
        <v>0</v>
      </c>
      <c r="FZ177" s="47">
        <f t="shared" si="726"/>
        <v>0</v>
      </c>
      <c r="GA177" s="47">
        <f t="shared" si="727"/>
        <v>0</v>
      </c>
      <c r="GB177" s="47">
        <f t="shared" si="728"/>
        <v>0</v>
      </c>
      <c r="GC177" s="47">
        <f t="shared" si="729"/>
        <v>0</v>
      </c>
      <c r="GD177" s="47">
        <f t="shared" si="730"/>
        <v>0</v>
      </c>
      <c r="GE177" s="47">
        <f t="shared" si="731"/>
        <v>0</v>
      </c>
      <c r="GF177" s="47">
        <f t="shared" si="732"/>
        <v>0</v>
      </c>
      <c r="GG177" s="47">
        <f t="shared" si="733"/>
        <v>0</v>
      </c>
      <c r="GH177" s="47">
        <f t="shared" si="734"/>
        <v>0</v>
      </c>
      <c r="GI177" s="48">
        <f t="shared" si="735"/>
        <v>0</v>
      </c>
      <c r="GJ177" s="47">
        <f t="shared" si="736"/>
        <v>0</v>
      </c>
      <c r="GK177" s="47">
        <f t="shared" si="737"/>
        <v>0</v>
      </c>
      <c r="GL177" s="46">
        <f t="shared" si="738"/>
        <v>0</v>
      </c>
      <c r="GM177" s="47">
        <f t="shared" si="739"/>
        <v>0</v>
      </c>
      <c r="GN177" s="47">
        <f t="shared" si="740"/>
        <v>0</v>
      </c>
      <c r="GO177" s="47">
        <f t="shared" si="741"/>
        <v>0</v>
      </c>
      <c r="GP177" s="47">
        <f t="shared" si="742"/>
        <v>0</v>
      </c>
      <c r="GQ177" s="47">
        <f t="shared" si="743"/>
        <v>0</v>
      </c>
      <c r="GR177" s="47">
        <f t="shared" si="744"/>
        <v>0</v>
      </c>
      <c r="GS177" s="47">
        <f t="shared" si="745"/>
        <v>0</v>
      </c>
      <c r="GT177" s="47">
        <f t="shared" si="746"/>
        <v>0</v>
      </c>
      <c r="GU177" s="47">
        <f t="shared" si="747"/>
        <v>0</v>
      </c>
      <c r="GV177" s="47">
        <f t="shared" si="748"/>
        <v>0</v>
      </c>
      <c r="GW177" s="47">
        <f t="shared" si="749"/>
        <v>0</v>
      </c>
      <c r="GX177" s="47">
        <f t="shared" si="750"/>
        <v>0</v>
      </c>
      <c r="GY177" s="47">
        <f t="shared" si="751"/>
        <v>0</v>
      </c>
      <c r="GZ177" s="47">
        <f t="shared" si="752"/>
        <v>0</v>
      </c>
      <c r="HA177" s="47">
        <f t="shared" si="753"/>
        <v>0</v>
      </c>
      <c r="HB177" s="47">
        <f t="shared" si="754"/>
        <v>0</v>
      </c>
      <c r="HC177" s="47">
        <f t="shared" si="755"/>
        <v>0</v>
      </c>
      <c r="HD177" s="47">
        <f t="shared" si="756"/>
        <v>0</v>
      </c>
      <c r="HE177" s="48">
        <f t="shared" si="757"/>
        <v>0</v>
      </c>
      <c r="HF177" s="47">
        <f t="shared" si="758"/>
        <v>0</v>
      </c>
      <c r="HG177" s="47">
        <f t="shared" si="759"/>
        <v>0</v>
      </c>
      <c r="HH177" s="46">
        <f t="shared" si="760"/>
        <v>0</v>
      </c>
      <c r="HI177" s="47">
        <f t="shared" si="761"/>
        <v>0</v>
      </c>
      <c r="HJ177" s="47">
        <f t="shared" si="762"/>
        <v>0</v>
      </c>
      <c r="HK177" s="47">
        <f t="shared" si="763"/>
        <v>0</v>
      </c>
      <c r="HL177" s="47">
        <f t="shared" si="764"/>
        <v>0</v>
      </c>
      <c r="HM177" s="47">
        <f t="shared" si="765"/>
        <v>0</v>
      </c>
      <c r="HN177" s="47">
        <f t="shared" si="766"/>
        <v>0</v>
      </c>
      <c r="HO177" s="47">
        <f t="shared" si="767"/>
        <v>0</v>
      </c>
      <c r="HP177" s="47">
        <f t="shared" si="768"/>
        <v>0</v>
      </c>
      <c r="HQ177" s="47">
        <f t="shared" si="769"/>
        <v>0</v>
      </c>
      <c r="HR177" s="47">
        <f t="shared" si="770"/>
        <v>0</v>
      </c>
      <c r="HS177" s="47">
        <f t="shared" si="771"/>
        <v>0</v>
      </c>
      <c r="HT177" s="47">
        <f t="shared" si="772"/>
        <v>0</v>
      </c>
      <c r="HU177" s="47">
        <f t="shared" si="773"/>
        <v>0</v>
      </c>
      <c r="HV177" s="47">
        <f t="shared" si="774"/>
        <v>0</v>
      </c>
      <c r="HW177" s="47">
        <f t="shared" si="775"/>
        <v>0</v>
      </c>
      <c r="HX177" s="47">
        <f t="shared" si="776"/>
        <v>0</v>
      </c>
      <c r="HY177" s="47">
        <f t="shared" si="777"/>
        <v>0</v>
      </c>
      <c r="HZ177" s="47">
        <f t="shared" si="778"/>
        <v>0</v>
      </c>
      <c r="IA177" s="48">
        <f t="shared" si="779"/>
        <v>0</v>
      </c>
      <c r="IB177" s="47">
        <f t="shared" si="780"/>
        <v>0</v>
      </c>
      <c r="IC177" s="47">
        <f t="shared" si="781"/>
        <v>0</v>
      </c>
      <c r="ID177" s="46">
        <f t="shared" si="782"/>
        <v>0</v>
      </c>
      <c r="IE177" s="47">
        <f t="shared" si="783"/>
        <v>0</v>
      </c>
      <c r="IF177" s="47">
        <f t="shared" si="784"/>
        <v>0</v>
      </c>
      <c r="IG177" s="47">
        <f t="shared" si="785"/>
        <v>0</v>
      </c>
      <c r="IH177" s="47">
        <f t="shared" si="786"/>
        <v>0</v>
      </c>
      <c r="II177" s="47">
        <f t="shared" si="787"/>
        <v>0</v>
      </c>
      <c r="IJ177" s="47">
        <f t="shared" si="788"/>
        <v>0</v>
      </c>
      <c r="IK177" s="47">
        <f t="shared" si="789"/>
        <v>0</v>
      </c>
      <c r="IL177" s="47">
        <f t="shared" si="790"/>
        <v>0</v>
      </c>
      <c r="IM177" s="47">
        <f t="shared" si="791"/>
        <v>0</v>
      </c>
      <c r="IN177" s="47">
        <f t="shared" si="792"/>
        <v>0</v>
      </c>
      <c r="IO177" s="47">
        <f t="shared" si="793"/>
        <v>0</v>
      </c>
      <c r="IP177" s="47">
        <f t="shared" si="794"/>
        <v>0</v>
      </c>
      <c r="IQ177" s="47">
        <f t="shared" si="795"/>
        <v>0</v>
      </c>
      <c r="IR177" s="47">
        <f t="shared" si="796"/>
        <v>0</v>
      </c>
      <c r="IS177" s="47">
        <f t="shared" si="797"/>
        <v>0</v>
      </c>
      <c r="IT177" s="47">
        <f t="shared" si="798"/>
        <v>0</v>
      </c>
      <c r="IU177" s="47">
        <f t="shared" si="799"/>
        <v>0</v>
      </c>
      <c r="IV177" s="47">
        <f t="shared" si="800"/>
        <v>0</v>
      </c>
      <c r="IW177" s="48">
        <f t="shared" si="801"/>
        <v>0</v>
      </c>
      <c r="IX177" s="47">
        <f t="shared" si="802"/>
        <v>0</v>
      </c>
      <c r="IY177" s="47">
        <f t="shared" si="803"/>
        <v>0</v>
      </c>
      <c r="IZ177" s="46">
        <f t="shared" si="804"/>
        <v>0</v>
      </c>
      <c r="JA177" s="47">
        <f t="shared" si="805"/>
        <v>0</v>
      </c>
      <c r="JB177" s="47">
        <f t="shared" si="806"/>
        <v>0</v>
      </c>
      <c r="JC177" s="47">
        <f t="shared" si="807"/>
        <v>0</v>
      </c>
      <c r="JD177" s="47">
        <f t="shared" si="808"/>
        <v>0</v>
      </c>
      <c r="JE177" s="47">
        <f t="shared" si="809"/>
        <v>0</v>
      </c>
      <c r="JF177" s="47">
        <f t="shared" si="810"/>
        <v>0</v>
      </c>
      <c r="JG177" s="47">
        <f t="shared" si="811"/>
        <v>0</v>
      </c>
      <c r="JH177" s="47">
        <f t="shared" si="812"/>
        <v>0</v>
      </c>
      <c r="JI177" s="47">
        <f t="shared" si="813"/>
        <v>0</v>
      </c>
      <c r="JJ177" s="47">
        <f t="shared" si="814"/>
        <v>0</v>
      </c>
      <c r="JK177" s="47">
        <f t="shared" si="815"/>
        <v>0</v>
      </c>
      <c r="JL177" s="47">
        <f t="shared" si="816"/>
        <v>0</v>
      </c>
      <c r="JM177" s="47">
        <f t="shared" si="817"/>
        <v>0</v>
      </c>
      <c r="JN177" s="47">
        <f t="shared" si="818"/>
        <v>0</v>
      </c>
      <c r="JO177" s="47">
        <f t="shared" si="819"/>
        <v>0</v>
      </c>
      <c r="JP177" s="47">
        <f t="shared" si="820"/>
        <v>0</v>
      </c>
      <c r="JQ177" s="47">
        <f t="shared" si="821"/>
        <v>0</v>
      </c>
      <c r="JR177" s="47">
        <f t="shared" si="822"/>
        <v>0</v>
      </c>
      <c r="JS177" s="48">
        <f t="shared" si="823"/>
        <v>0</v>
      </c>
      <c r="JT177" s="46">
        <f t="shared" si="824"/>
        <v>0</v>
      </c>
      <c r="JU177" s="48">
        <f t="shared" si="825"/>
        <v>0</v>
      </c>
    </row>
    <row r="178" spans="1:281" x14ac:dyDescent="0.25">
      <c r="A178" s="152"/>
      <c r="B178" s="386"/>
      <c r="C178" s="377"/>
      <c r="D178" s="378"/>
      <c r="E178" s="378"/>
      <c r="F178" s="378"/>
      <c r="G178" s="379"/>
      <c r="H178" s="397"/>
      <c r="I178" s="397"/>
      <c r="J178" s="97"/>
      <c r="K178" s="122">
        <f t="shared" si="555"/>
        <v>0</v>
      </c>
      <c r="L178" s="313">
        <f t="shared" si="556"/>
        <v>0</v>
      </c>
      <c r="M178" s="46">
        <f t="shared" si="557"/>
        <v>0</v>
      </c>
      <c r="N178" s="90">
        <f t="shared" si="618"/>
        <v>0</v>
      </c>
      <c r="O178" s="90">
        <f t="shared" si="619"/>
        <v>0</v>
      </c>
      <c r="P178" s="90">
        <f t="shared" si="620"/>
        <v>0</v>
      </c>
      <c r="Q178" s="90">
        <f t="shared" si="621"/>
        <v>0</v>
      </c>
      <c r="R178" s="408">
        <f t="shared" si="558"/>
        <v>1</v>
      </c>
      <c r="S178" s="46">
        <f t="shared" si="559"/>
        <v>0</v>
      </c>
      <c r="T178" s="47">
        <f t="shared" si="560"/>
        <v>0</v>
      </c>
      <c r="U178" s="47">
        <f t="shared" si="561"/>
        <v>0</v>
      </c>
      <c r="V178" s="47">
        <f t="shared" si="562"/>
        <v>0</v>
      </c>
      <c r="W178" s="47">
        <f t="shared" si="563"/>
        <v>0</v>
      </c>
      <c r="X178" s="47">
        <f t="shared" si="564"/>
        <v>0</v>
      </c>
      <c r="Y178" s="47">
        <f t="shared" si="565"/>
        <v>0</v>
      </c>
      <c r="Z178" s="47">
        <f t="shared" si="566"/>
        <v>0</v>
      </c>
      <c r="AA178" s="47">
        <f t="shared" si="567"/>
        <v>0</v>
      </c>
      <c r="AB178" s="47">
        <f t="shared" si="568"/>
        <v>0</v>
      </c>
      <c r="AC178" s="47">
        <f t="shared" si="569"/>
        <v>0</v>
      </c>
      <c r="AD178" s="47">
        <f t="shared" si="570"/>
        <v>0</v>
      </c>
      <c r="AE178" s="47">
        <f t="shared" si="571"/>
        <v>0</v>
      </c>
      <c r="AF178" s="47">
        <f t="shared" si="572"/>
        <v>0</v>
      </c>
      <c r="AG178" s="47">
        <f t="shared" si="573"/>
        <v>0</v>
      </c>
      <c r="AH178" s="47">
        <f t="shared" si="574"/>
        <v>0</v>
      </c>
      <c r="AI178" s="47">
        <f t="shared" si="575"/>
        <v>0</v>
      </c>
      <c r="AJ178" s="47">
        <f t="shared" si="576"/>
        <v>0</v>
      </c>
      <c r="AK178" s="47">
        <f t="shared" si="577"/>
        <v>0</v>
      </c>
      <c r="AL178" s="48">
        <f t="shared" si="578"/>
        <v>0</v>
      </c>
      <c r="AM178" s="47">
        <f t="shared" si="622"/>
        <v>0</v>
      </c>
      <c r="AN178" s="47">
        <f t="shared" si="623"/>
        <v>0</v>
      </c>
      <c r="AO178" s="46">
        <f t="shared" si="579"/>
        <v>0</v>
      </c>
      <c r="AP178" s="47">
        <f t="shared" si="580"/>
        <v>0</v>
      </c>
      <c r="AQ178" s="47">
        <f t="shared" si="581"/>
        <v>0</v>
      </c>
      <c r="AR178" s="47">
        <f t="shared" si="582"/>
        <v>0</v>
      </c>
      <c r="AS178" s="47">
        <f t="shared" si="583"/>
        <v>0</v>
      </c>
      <c r="AT178" s="47">
        <f t="shared" si="584"/>
        <v>0</v>
      </c>
      <c r="AU178" s="47">
        <f t="shared" si="585"/>
        <v>0</v>
      </c>
      <c r="AV178" s="47">
        <f t="shared" si="586"/>
        <v>0</v>
      </c>
      <c r="AW178" s="47">
        <f t="shared" si="587"/>
        <v>0</v>
      </c>
      <c r="AX178" s="47">
        <f t="shared" si="588"/>
        <v>0</v>
      </c>
      <c r="AY178" s="47">
        <f t="shared" si="589"/>
        <v>0</v>
      </c>
      <c r="AZ178" s="47">
        <f t="shared" si="590"/>
        <v>0</v>
      </c>
      <c r="BA178" s="47">
        <f t="shared" si="591"/>
        <v>0</v>
      </c>
      <c r="BB178" s="47">
        <f t="shared" si="592"/>
        <v>0</v>
      </c>
      <c r="BC178" s="47">
        <f t="shared" si="593"/>
        <v>0</v>
      </c>
      <c r="BD178" s="47">
        <f t="shared" si="594"/>
        <v>0</v>
      </c>
      <c r="BE178" s="47">
        <f t="shared" si="595"/>
        <v>0</v>
      </c>
      <c r="BF178" s="47">
        <f t="shared" si="596"/>
        <v>0</v>
      </c>
      <c r="BG178" s="48">
        <f t="shared" si="597"/>
        <v>0</v>
      </c>
      <c r="BH178" s="47">
        <f t="shared" si="624"/>
        <v>0</v>
      </c>
      <c r="BI178" s="47">
        <f t="shared" si="625"/>
        <v>0</v>
      </c>
      <c r="BJ178" s="46">
        <f t="shared" si="598"/>
        <v>0</v>
      </c>
      <c r="BK178" s="47">
        <f t="shared" si="599"/>
        <v>0</v>
      </c>
      <c r="BL178" s="47">
        <f t="shared" si="600"/>
        <v>0</v>
      </c>
      <c r="BM178" s="47">
        <f t="shared" si="601"/>
        <v>0</v>
      </c>
      <c r="BN178" s="47">
        <f t="shared" si="602"/>
        <v>0</v>
      </c>
      <c r="BO178" s="47">
        <f t="shared" si="603"/>
        <v>0</v>
      </c>
      <c r="BP178" s="47">
        <f t="shared" si="604"/>
        <v>0</v>
      </c>
      <c r="BQ178" s="47">
        <f t="shared" si="605"/>
        <v>0</v>
      </c>
      <c r="BR178" s="47">
        <f t="shared" si="606"/>
        <v>0</v>
      </c>
      <c r="BS178" s="47">
        <f t="shared" si="607"/>
        <v>0</v>
      </c>
      <c r="BT178" s="47">
        <f t="shared" si="608"/>
        <v>0</v>
      </c>
      <c r="BU178" s="47">
        <f t="shared" si="609"/>
        <v>0</v>
      </c>
      <c r="BV178" s="47">
        <f t="shared" si="610"/>
        <v>0</v>
      </c>
      <c r="BW178" s="47">
        <f t="shared" si="611"/>
        <v>0</v>
      </c>
      <c r="BX178" s="47">
        <f t="shared" si="612"/>
        <v>0</v>
      </c>
      <c r="BY178" s="47">
        <f t="shared" si="613"/>
        <v>0</v>
      </c>
      <c r="BZ178" s="47">
        <f t="shared" si="614"/>
        <v>0</v>
      </c>
      <c r="CA178" s="47">
        <f t="shared" si="615"/>
        <v>0</v>
      </c>
      <c r="CB178" s="47">
        <f t="shared" si="616"/>
        <v>0</v>
      </c>
      <c r="CC178" s="48">
        <f t="shared" si="617"/>
        <v>0</v>
      </c>
      <c r="CD178" s="47">
        <f t="shared" si="626"/>
        <v>0</v>
      </c>
      <c r="CE178" s="47">
        <f t="shared" si="627"/>
        <v>0</v>
      </c>
      <c r="CF178" s="46">
        <f t="shared" si="628"/>
        <v>0</v>
      </c>
      <c r="CG178" s="47">
        <f t="shared" si="629"/>
        <v>0</v>
      </c>
      <c r="CH178" s="47">
        <f t="shared" si="630"/>
        <v>0</v>
      </c>
      <c r="CI178" s="47">
        <f t="shared" si="631"/>
        <v>0</v>
      </c>
      <c r="CJ178" s="47">
        <f t="shared" si="632"/>
        <v>0</v>
      </c>
      <c r="CK178" s="47">
        <f t="shared" si="633"/>
        <v>0</v>
      </c>
      <c r="CL178" s="47">
        <f t="shared" si="634"/>
        <v>0</v>
      </c>
      <c r="CM178" s="47">
        <f t="shared" si="635"/>
        <v>0</v>
      </c>
      <c r="CN178" s="47">
        <f t="shared" si="636"/>
        <v>0</v>
      </c>
      <c r="CO178" s="47">
        <f t="shared" si="637"/>
        <v>0</v>
      </c>
      <c r="CP178" s="47">
        <f t="shared" si="638"/>
        <v>0</v>
      </c>
      <c r="CQ178" s="47">
        <f t="shared" si="639"/>
        <v>0</v>
      </c>
      <c r="CR178" s="47">
        <f t="shared" si="640"/>
        <v>0</v>
      </c>
      <c r="CS178" s="47">
        <f t="shared" si="641"/>
        <v>0</v>
      </c>
      <c r="CT178" s="47">
        <f t="shared" si="642"/>
        <v>0</v>
      </c>
      <c r="CU178" s="47">
        <f t="shared" si="643"/>
        <v>0</v>
      </c>
      <c r="CV178" s="47">
        <f t="shared" si="644"/>
        <v>0</v>
      </c>
      <c r="CW178" s="47">
        <f t="shared" si="645"/>
        <v>0</v>
      </c>
      <c r="CX178" s="47">
        <f t="shared" si="646"/>
        <v>0</v>
      </c>
      <c r="CY178" s="48">
        <f t="shared" si="647"/>
        <v>0</v>
      </c>
      <c r="CZ178" s="47">
        <f t="shared" si="648"/>
        <v>0</v>
      </c>
      <c r="DA178" s="47">
        <f t="shared" si="649"/>
        <v>0</v>
      </c>
      <c r="DB178" s="46">
        <f t="shared" si="650"/>
        <v>0</v>
      </c>
      <c r="DC178" s="47">
        <f t="shared" si="651"/>
        <v>0</v>
      </c>
      <c r="DD178" s="47">
        <f t="shared" si="652"/>
        <v>0</v>
      </c>
      <c r="DE178" s="47">
        <f t="shared" si="653"/>
        <v>0</v>
      </c>
      <c r="DF178" s="47">
        <f t="shared" si="654"/>
        <v>0</v>
      </c>
      <c r="DG178" s="47">
        <f t="shared" si="655"/>
        <v>0</v>
      </c>
      <c r="DH178" s="47">
        <f t="shared" si="656"/>
        <v>0</v>
      </c>
      <c r="DI178" s="47">
        <f t="shared" si="657"/>
        <v>0</v>
      </c>
      <c r="DJ178" s="47">
        <f t="shared" si="658"/>
        <v>0</v>
      </c>
      <c r="DK178" s="47">
        <f t="shared" si="659"/>
        <v>0</v>
      </c>
      <c r="DL178" s="47">
        <f t="shared" si="660"/>
        <v>0</v>
      </c>
      <c r="DM178" s="47">
        <f t="shared" si="661"/>
        <v>0</v>
      </c>
      <c r="DN178" s="47">
        <f t="shared" si="662"/>
        <v>0</v>
      </c>
      <c r="DO178" s="47">
        <f t="shared" si="663"/>
        <v>0</v>
      </c>
      <c r="DP178" s="47">
        <f t="shared" si="664"/>
        <v>0</v>
      </c>
      <c r="DQ178" s="47">
        <f t="shared" si="665"/>
        <v>0</v>
      </c>
      <c r="DR178" s="47">
        <f t="shared" si="666"/>
        <v>0</v>
      </c>
      <c r="DS178" s="47">
        <f t="shared" si="667"/>
        <v>0</v>
      </c>
      <c r="DT178" s="47">
        <f t="shared" si="668"/>
        <v>0</v>
      </c>
      <c r="DU178" s="48">
        <f t="shared" si="669"/>
        <v>0</v>
      </c>
      <c r="DV178" s="47">
        <f t="shared" si="670"/>
        <v>0</v>
      </c>
      <c r="DW178" s="47">
        <f t="shared" si="671"/>
        <v>0</v>
      </c>
      <c r="DX178" s="46">
        <f t="shared" si="672"/>
        <v>0</v>
      </c>
      <c r="DY178" s="47">
        <f t="shared" si="673"/>
        <v>0</v>
      </c>
      <c r="DZ178" s="47">
        <f t="shared" si="674"/>
        <v>0</v>
      </c>
      <c r="EA178" s="47">
        <f t="shared" si="675"/>
        <v>0</v>
      </c>
      <c r="EB178" s="47">
        <f t="shared" si="676"/>
        <v>0</v>
      </c>
      <c r="EC178" s="47">
        <f t="shared" si="677"/>
        <v>0</v>
      </c>
      <c r="ED178" s="47">
        <f t="shared" si="678"/>
        <v>0</v>
      </c>
      <c r="EE178" s="47">
        <f t="shared" si="679"/>
        <v>0</v>
      </c>
      <c r="EF178" s="47">
        <f t="shared" si="680"/>
        <v>0</v>
      </c>
      <c r="EG178" s="47">
        <f t="shared" si="681"/>
        <v>0</v>
      </c>
      <c r="EH178" s="47">
        <f t="shared" si="682"/>
        <v>0</v>
      </c>
      <c r="EI178" s="47">
        <f t="shared" si="683"/>
        <v>0</v>
      </c>
      <c r="EJ178" s="47">
        <f t="shared" si="684"/>
        <v>0</v>
      </c>
      <c r="EK178" s="47">
        <f t="shared" si="685"/>
        <v>0</v>
      </c>
      <c r="EL178" s="47">
        <f t="shared" si="686"/>
        <v>0</v>
      </c>
      <c r="EM178" s="47">
        <f t="shared" si="687"/>
        <v>0</v>
      </c>
      <c r="EN178" s="47">
        <f t="shared" si="688"/>
        <v>0</v>
      </c>
      <c r="EO178" s="47">
        <f t="shared" si="689"/>
        <v>0</v>
      </c>
      <c r="EP178" s="47">
        <f t="shared" si="690"/>
        <v>0</v>
      </c>
      <c r="EQ178" s="48">
        <f t="shared" si="691"/>
        <v>0</v>
      </c>
      <c r="ER178" s="47">
        <f t="shared" si="692"/>
        <v>0</v>
      </c>
      <c r="ES178" s="47">
        <f t="shared" si="693"/>
        <v>0</v>
      </c>
      <c r="ET178" s="46">
        <f t="shared" si="694"/>
        <v>0</v>
      </c>
      <c r="EU178" s="47">
        <f t="shared" si="695"/>
        <v>0</v>
      </c>
      <c r="EV178" s="47">
        <f t="shared" si="696"/>
        <v>0</v>
      </c>
      <c r="EW178" s="47">
        <f t="shared" si="697"/>
        <v>0</v>
      </c>
      <c r="EX178" s="47">
        <f t="shared" si="698"/>
        <v>0</v>
      </c>
      <c r="EY178" s="47">
        <f t="shared" si="699"/>
        <v>0</v>
      </c>
      <c r="EZ178" s="47">
        <f t="shared" si="700"/>
        <v>0</v>
      </c>
      <c r="FA178" s="47">
        <f t="shared" si="701"/>
        <v>0</v>
      </c>
      <c r="FB178" s="47">
        <f t="shared" si="702"/>
        <v>0</v>
      </c>
      <c r="FC178" s="47">
        <f t="shared" si="703"/>
        <v>0</v>
      </c>
      <c r="FD178" s="47">
        <f t="shared" si="704"/>
        <v>0</v>
      </c>
      <c r="FE178" s="47">
        <f t="shared" si="705"/>
        <v>0</v>
      </c>
      <c r="FF178" s="47">
        <f t="shared" si="706"/>
        <v>0</v>
      </c>
      <c r="FG178" s="47">
        <f t="shared" si="707"/>
        <v>0</v>
      </c>
      <c r="FH178" s="47">
        <f t="shared" si="708"/>
        <v>0</v>
      </c>
      <c r="FI178" s="47">
        <f t="shared" si="709"/>
        <v>0</v>
      </c>
      <c r="FJ178" s="47">
        <f t="shared" si="710"/>
        <v>0</v>
      </c>
      <c r="FK178" s="47">
        <f t="shared" si="711"/>
        <v>0</v>
      </c>
      <c r="FL178" s="47">
        <f t="shared" si="712"/>
        <v>0</v>
      </c>
      <c r="FM178" s="48">
        <f t="shared" si="713"/>
        <v>0</v>
      </c>
      <c r="FN178" s="47">
        <f t="shared" si="714"/>
        <v>0</v>
      </c>
      <c r="FO178" s="47">
        <f t="shared" si="715"/>
        <v>0</v>
      </c>
      <c r="FP178" s="46">
        <f t="shared" si="716"/>
        <v>0</v>
      </c>
      <c r="FQ178" s="47">
        <f t="shared" si="717"/>
        <v>0</v>
      </c>
      <c r="FR178" s="47">
        <f t="shared" si="718"/>
        <v>0</v>
      </c>
      <c r="FS178" s="47">
        <f t="shared" si="719"/>
        <v>0</v>
      </c>
      <c r="FT178" s="47">
        <f t="shared" si="720"/>
        <v>0</v>
      </c>
      <c r="FU178" s="47">
        <f t="shared" si="721"/>
        <v>0</v>
      </c>
      <c r="FV178" s="47">
        <f t="shared" si="722"/>
        <v>0</v>
      </c>
      <c r="FW178" s="47">
        <f t="shared" si="723"/>
        <v>0</v>
      </c>
      <c r="FX178" s="47">
        <f t="shared" si="724"/>
        <v>0</v>
      </c>
      <c r="FY178" s="47">
        <f t="shared" si="725"/>
        <v>0</v>
      </c>
      <c r="FZ178" s="47">
        <f t="shared" si="726"/>
        <v>0</v>
      </c>
      <c r="GA178" s="47">
        <f t="shared" si="727"/>
        <v>0</v>
      </c>
      <c r="GB178" s="47">
        <f t="shared" si="728"/>
        <v>0</v>
      </c>
      <c r="GC178" s="47">
        <f t="shared" si="729"/>
        <v>0</v>
      </c>
      <c r="GD178" s="47">
        <f t="shared" si="730"/>
        <v>0</v>
      </c>
      <c r="GE178" s="47">
        <f t="shared" si="731"/>
        <v>0</v>
      </c>
      <c r="GF178" s="47">
        <f t="shared" si="732"/>
        <v>0</v>
      </c>
      <c r="GG178" s="47">
        <f t="shared" si="733"/>
        <v>0</v>
      </c>
      <c r="GH178" s="47">
        <f t="shared" si="734"/>
        <v>0</v>
      </c>
      <c r="GI178" s="48">
        <f t="shared" si="735"/>
        <v>0</v>
      </c>
      <c r="GJ178" s="47">
        <f t="shared" si="736"/>
        <v>0</v>
      </c>
      <c r="GK178" s="47">
        <f t="shared" si="737"/>
        <v>0</v>
      </c>
      <c r="GL178" s="46">
        <f t="shared" si="738"/>
        <v>0</v>
      </c>
      <c r="GM178" s="47">
        <f t="shared" si="739"/>
        <v>0</v>
      </c>
      <c r="GN178" s="47">
        <f t="shared" si="740"/>
        <v>0</v>
      </c>
      <c r="GO178" s="47">
        <f t="shared" si="741"/>
        <v>0</v>
      </c>
      <c r="GP178" s="47">
        <f t="shared" si="742"/>
        <v>0</v>
      </c>
      <c r="GQ178" s="47">
        <f t="shared" si="743"/>
        <v>0</v>
      </c>
      <c r="GR178" s="47">
        <f t="shared" si="744"/>
        <v>0</v>
      </c>
      <c r="GS178" s="47">
        <f t="shared" si="745"/>
        <v>0</v>
      </c>
      <c r="GT178" s="47">
        <f t="shared" si="746"/>
        <v>0</v>
      </c>
      <c r="GU178" s="47">
        <f t="shared" si="747"/>
        <v>0</v>
      </c>
      <c r="GV178" s="47">
        <f t="shared" si="748"/>
        <v>0</v>
      </c>
      <c r="GW178" s="47">
        <f t="shared" si="749"/>
        <v>0</v>
      </c>
      <c r="GX178" s="47">
        <f t="shared" si="750"/>
        <v>0</v>
      </c>
      <c r="GY178" s="47">
        <f t="shared" si="751"/>
        <v>0</v>
      </c>
      <c r="GZ178" s="47">
        <f t="shared" si="752"/>
        <v>0</v>
      </c>
      <c r="HA178" s="47">
        <f t="shared" si="753"/>
        <v>0</v>
      </c>
      <c r="HB178" s="47">
        <f t="shared" si="754"/>
        <v>0</v>
      </c>
      <c r="HC178" s="47">
        <f t="shared" si="755"/>
        <v>0</v>
      </c>
      <c r="HD178" s="47">
        <f t="shared" si="756"/>
        <v>0</v>
      </c>
      <c r="HE178" s="48">
        <f t="shared" si="757"/>
        <v>0</v>
      </c>
      <c r="HF178" s="47">
        <f t="shared" si="758"/>
        <v>0</v>
      </c>
      <c r="HG178" s="47">
        <f t="shared" si="759"/>
        <v>0</v>
      </c>
      <c r="HH178" s="46">
        <f t="shared" si="760"/>
        <v>0</v>
      </c>
      <c r="HI178" s="47">
        <f t="shared" si="761"/>
        <v>0</v>
      </c>
      <c r="HJ178" s="47">
        <f t="shared" si="762"/>
        <v>0</v>
      </c>
      <c r="HK178" s="47">
        <f t="shared" si="763"/>
        <v>0</v>
      </c>
      <c r="HL178" s="47">
        <f t="shared" si="764"/>
        <v>0</v>
      </c>
      <c r="HM178" s="47">
        <f t="shared" si="765"/>
        <v>0</v>
      </c>
      <c r="HN178" s="47">
        <f t="shared" si="766"/>
        <v>0</v>
      </c>
      <c r="HO178" s="47">
        <f t="shared" si="767"/>
        <v>0</v>
      </c>
      <c r="HP178" s="47">
        <f t="shared" si="768"/>
        <v>0</v>
      </c>
      <c r="HQ178" s="47">
        <f t="shared" si="769"/>
        <v>0</v>
      </c>
      <c r="HR178" s="47">
        <f t="shared" si="770"/>
        <v>0</v>
      </c>
      <c r="HS178" s="47">
        <f t="shared" si="771"/>
        <v>0</v>
      </c>
      <c r="HT178" s="47">
        <f t="shared" si="772"/>
        <v>0</v>
      </c>
      <c r="HU178" s="47">
        <f t="shared" si="773"/>
        <v>0</v>
      </c>
      <c r="HV178" s="47">
        <f t="shared" si="774"/>
        <v>0</v>
      </c>
      <c r="HW178" s="47">
        <f t="shared" si="775"/>
        <v>0</v>
      </c>
      <c r="HX178" s="47">
        <f t="shared" si="776"/>
        <v>0</v>
      </c>
      <c r="HY178" s="47">
        <f t="shared" si="777"/>
        <v>0</v>
      </c>
      <c r="HZ178" s="47">
        <f t="shared" si="778"/>
        <v>0</v>
      </c>
      <c r="IA178" s="48">
        <f t="shared" si="779"/>
        <v>0</v>
      </c>
      <c r="IB178" s="47">
        <f t="shared" si="780"/>
        <v>0</v>
      </c>
      <c r="IC178" s="47">
        <f t="shared" si="781"/>
        <v>0</v>
      </c>
      <c r="ID178" s="46">
        <f t="shared" si="782"/>
        <v>0</v>
      </c>
      <c r="IE178" s="47">
        <f t="shared" si="783"/>
        <v>0</v>
      </c>
      <c r="IF178" s="47">
        <f t="shared" si="784"/>
        <v>0</v>
      </c>
      <c r="IG178" s="47">
        <f t="shared" si="785"/>
        <v>0</v>
      </c>
      <c r="IH178" s="47">
        <f t="shared" si="786"/>
        <v>0</v>
      </c>
      <c r="II178" s="47">
        <f t="shared" si="787"/>
        <v>0</v>
      </c>
      <c r="IJ178" s="47">
        <f t="shared" si="788"/>
        <v>0</v>
      </c>
      <c r="IK178" s="47">
        <f t="shared" si="789"/>
        <v>0</v>
      </c>
      <c r="IL178" s="47">
        <f t="shared" si="790"/>
        <v>0</v>
      </c>
      <c r="IM178" s="47">
        <f t="shared" si="791"/>
        <v>0</v>
      </c>
      <c r="IN178" s="47">
        <f t="shared" si="792"/>
        <v>0</v>
      </c>
      <c r="IO178" s="47">
        <f t="shared" si="793"/>
        <v>0</v>
      </c>
      <c r="IP178" s="47">
        <f t="shared" si="794"/>
        <v>0</v>
      </c>
      <c r="IQ178" s="47">
        <f t="shared" si="795"/>
        <v>0</v>
      </c>
      <c r="IR178" s="47">
        <f t="shared" si="796"/>
        <v>0</v>
      </c>
      <c r="IS178" s="47">
        <f t="shared" si="797"/>
        <v>0</v>
      </c>
      <c r="IT178" s="47">
        <f t="shared" si="798"/>
        <v>0</v>
      </c>
      <c r="IU178" s="47">
        <f t="shared" si="799"/>
        <v>0</v>
      </c>
      <c r="IV178" s="47">
        <f t="shared" si="800"/>
        <v>0</v>
      </c>
      <c r="IW178" s="48">
        <f t="shared" si="801"/>
        <v>0</v>
      </c>
      <c r="IX178" s="47">
        <f t="shared" si="802"/>
        <v>0</v>
      </c>
      <c r="IY178" s="47">
        <f t="shared" si="803"/>
        <v>0</v>
      </c>
      <c r="IZ178" s="46">
        <f t="shared" si="804"/>
        <v>0</v>
      </c>
      <c r="JA178" s="47">
        <f t="shared" si="805"/>
        <v>0</v>
      </c>
      <c r="JB178" s="47">
        <f t="shared" si="806"/>
        <v>0</v>
      </c>
      <c r="JC178" s="47">
        <f t="shared" si="807"/>
        <v>0</v>
      </c>
      <c r="JD178" s="47">
        <f t="shared" si="808"/>
        <v>0</v>
      </c>
      <c r="JE178" s="47">
        <f t="shared" si="809"/>
        <v>0</v>
      </c>
      <c r="JF178" s="47">
        <f t="shared" si="810"/>
        <v>0</v>
      </c>
      <c r="JG178" s="47">
        <f t="shared" si="811"/>
        <v>0</v>
      </c>
      <c r="JH178" s="47">
        <f t="shared" si="812"/>
        <v>0</v>
      </c>
      <c r="JI178" s="47">
        <f t="shared" si="813"/>
        <v>0</v>
      </c>
      <c r="JJ178" s="47">
        <f t="shared" si="814"/>
        <v>0</v>
      </c>
      <c r="JK178" s="47">
        <f t="shared" si="815"/>
        <v>0</v>
      </c>
      <c r="JL178" s="47">
        <f t="shared" si="816"/>
        <v>0</v>
      </c>
      <c r="JM178" s="47">
        <f t="shared" si="817"/>
        <v>0</v>
      </c>
      <c r="JN178" s="47">
        <f t="shared" si="818"/>
        <v>0</v>
      </c>
      <c r="JO178" s="47">
        <f t="shared" si="819"/>
        <v>0</v>
      </c>
      <c r="JP178" s="47">
        <f t="shared" si="820"/>
        <v>0</v>
      </c>
      <c r="JQ178" s="47">
        <f t="shared" si="821"/>
        <v>0</v>
      </c>
      <c r="JR178" s="47">
        <f t="shared" si="822"/>
        <v>0</v>
      </c>
      <c r="JS178" s="48">
        <f t="shared" si="823"/>
        <v>0</v>
      </c>
      <c r="JT178" s="46">
        <f t="shared" si="824"/>
        <v>0</v>
      </c>
      <c r="JU178" s="48">
        <f t="shared" si="825"/>
        <v>0</v>
      </c>
    </row>
    <row r="179" spans="1:281" x14ac:dyDescent="0.25">
      <c r="A179" s="152"/>
      <c r="B179" s="386"/>
      <c r="C179" s="377"/>
      <c r="D179" s="378"/>
      <c r="E179" s="378"/>
      <c r="F179" s="378"/>
      <c r="G179" s="379"/>
      <c r="H179" s="397"/>
      <c r="I179" s="397"/>
      <c r="J179" s="97"/>
      <c r="K179" s="122">
        <f t="shared" si="555"/>
        <v>0</v>
      </c>
      <c r="L179" s="313">
        <f t="shared" si="556"/>
        <v>0</v>
      </c>
      <c r="M179" s="46">
        <f t="shared" si="557"/>
        <v>0</v>
      </c>
      <c r="N179" s="90">
        <f t="shared" si="618"/>
        <v>0</v>
      </c>
      <c r="O179" s="90">
        <f t="shared" si="619"/>
        <v>0</v>
      </c>
      <c r="P179" s="90">
        <f t="shared" si="620"/>
        <v>0</v>
      </c>
      <c r="Q179" s="90">
        <f t="shared" si="621"/>
        <v>0</v>
      </c>
      <c r="R179" s="408">
        <f t="shared" si="558"/>
        <v>1</v>
      </c>
      <c r="S179" s="46">
        <f t="shared" si="559"/>
        <v>0</v>
      </c>
      <c r="T179" s="47">
        <f t="shared" si="560"/>
        <v>0</v>
      </c>
      <c r="U179" s="47">
        <f t="shared" si="561"/>
        <v>0</v>
      </c>
      <c r="V179" s="47">
        <f t="shared" si="562"/>
        <v>0</v>
      </c>
      <c r="W179" s="47">
        <f t="shared" si="563"/>
        <v>0</v>
      </c>
      <c r="X179" s="47">
        <f t="shared" si="564"/>
        <v>0</v>
      </c>
      <c r="Y179" s="47">
        <f t="shared" si="565"/>
        <v>0</v>
      </c>
      <c r="Z179" s="47">
        <f t="shared" si="566"/>
        <v>0</v>
      </c>
      <c r="AA179" s="47">
        <f t="shared" si="567"/>
        <v>0</v>
      </c>
      <c r="AB179" s="47">
        <f t="shared" si="568"/>
        <v>0</v>
      </c>
      <c r="AC179" s="47">
        <f t="shared" si="569"/>
        <v>0</v>
      </c>
      <c r="AD179" s="47">
        <f t="shared" si="570"/>
        <v>0</v>
      </c>
      <c r="AE179" s="47">
        <f t="shared" si="571"/>
        <v>0</v>
      </c>
      <c r="AF179" s="47">
        <f t="shared" si="572"/>
        <v>0</v>
      </c>
      <c r="AG179" s="47">
        <f t="shared" si="573"/>
        <v>0</v>
      </c>
      <c r="AH179" s="47">
        <f t="shared" si="574"/>
        <v>0</v>
      </c>
      <c r="AI179" s="47">
        <f t="shared" si="575"/>
        <v>0</v>
      </c>
      <c r="AJ179" s="47">
        <f t="shared" si="576"/>
        <v>0</v>
      </c>
      <c r="AK179" s="47">
        <f t="shared" si="577"/>
        <v>0</v>
      </c>
      <c r="AL179" s="48">
        <f t="shared" si="578"/>
        <v>0</v>
      </c>
      <c r="AM179" s="47">
        <f t="shared" si="622"/>
        <v>0</v>
      </c>
      <c r="AN179" s="47">
        <f t="shared" si="623"/>
        <v>0</v>
      </c>
      <c r="AO179" s="46">
        <f t="shared" si="579"/>
        <v>0</v>
      </c>
      <c r="AP179" s="47">
        <f t="shared" si="580"/>
        <v>0</v>
      </c>
      <c r="AQ179" s="47">
        <f t="shared" si="581"/>
        <v>0</v>
      </c>
      <c r="AR179" s="47">
        <f t="shared" si="582"/>
        <v>0</v>
      </c>
      <c r="AS179" s="47">
        <f t="shared" si="583"/>
        <v>0</v>
      </c>
      <c r="AT179" s="47">
        <f t="shared" si="584"/>
        <v>0</v>
      </c>
      <c r="AU179" s="47">
        <f t="shared" si="585"/>
        <v>0</v>
      </c>
      <c r="AV179" s="47">
        <f t="shared" si="586"/>
        <v>0</v>
      </c>
      <c r="AW179" s="47">
        <f t="shared" si="587"/>
        <v>0</v>
      </c>
      <c r="AX179" s="47">
        <f t="shared" si="588"/>
        <v>0</v>
      </c>
      <c r="AY179" s="47">
        <f t="shared" si="589"/>
        <v>0</v>
      </c>
      <c r="AZ179" s="47">
        <f t="shared" si="590"/>
        <v>0</v>
      </c>
      <c r="BA179" s="47">
        <f t="shared" si="591"/>
        <v>0</v>
      </c>
      <c r="BB179" s="47">
        <f t="shared" si="592"/>
        <v>0</v>
      </c>
      <c r="BC179" s="47">
        <f t="shared" si="593"/>
        <v>0</v>
      </c>
      <c r="BD179" s="47">
        <f t="shared" si="594"/>
        <v>0</v>
      </c>
      <c r="BE179" s="47">
        <f t="shared" si="595"/>
        <v>0</v>
      </c>
      <c r="BF179" s="47">
        <f t="shared" si="596"/>
        <v>0</v>
      </c>
      <c r="BG179" s="48">
        <f t="shared" si="597"/>
        <v>0</v>
      </c>
      <c r="BH179" s="47">
        <f t="shared" si="624"/>
        <v>0</v>
      </c>
      <c r="BI179" s="47">
        <f t="shared" si="625"/>
        <v>0</v>
      </c>
      <c r="BJ179" s="46">
        <f t="shared" si="598"/>
        <v>0</v>
      </c>
      <c r="BK179" s="47">
        <f t="shared" si="599"/>
        <v>0</v>
      </c>
      <c r="BL179" s="47">
        <f t="shared" si="600"/>
        <v>0</v>
      </c>
      <c r="BM179" s="47">
        <f t="shared" si="601"/>
        <v>0</v>
      </c>
      <c r="BN179" s="47">
        <f t="shared" si="602"/>
        <v>0</v>
      </c>
      <c r="BO179" s="47">
        <f t="shared" si="603"/>
        <v>0</v>
      </c>
      <c r="BP179" s="47">
        <f t="shared" si="604"/>
        <v>0</v>
      </c>
      <c r="BQ179" s="47">
        <f t="shared" si="605"/>
        <v>0</v>
      </c>
      <c r="BR179" s="47">
        <f t="shared" si="606"/>
        <v>0</v>
      </c>
      <c r="BS179" s="47">
        <f t="shared" si="607"/>
        <v>0</v>
      </c>
      <c r="BT179" s="47">
        <f t="shared" si="608"/>
        <v>0</v>
      </c>
      <c r="BU179" s="47">
        <f t="shared" si="609"/>
        <v>0</v>
      </c>
      <c r="BV179" s="47">
        <f t="shared" si="610"/>
        <v>0</v>
      </c>
      <c r="BW179" s="47">
        <f t="shared" si="611"/>
        <v>0</v>
      </c>
      <c r="BX179" s="47">
        <f t="shared" si="612"/>
        <v>0</v>
      </c>
      <c r="BY179" s="47">
        <f t="shared" si="613"/>
        <v>0</v>
      </c>
      <c r="BZ179" s="47">
        <f t="shared" si="614"/>
        <v>0</v>
      </c>
      <c r="CA179" s="47">
        <f t="shared" si="615"/>
        <v>0</v>
      </c>
      <c r="CB179" s="47">
        <f t="shared" si="616"/>
        <v>0</v>
      </c>
      <c r="CC179" s="48">
        <f t="shared" si="617"/>
        <v>0</v>
      </c>
      <c r="CD179" s="47">
        <f t="shared" si="626"/>
        <v>0</v>
      </c>
      <c r="CE179" s="47">
        <f t="shared" si="627"/>
        <v>0</v>
      </c>
      <c r="CF179" s="46">
        <f t="shared" si="628"/>
        <v>0</v>
      </c>
      <c r="CG179" s="47">
        <f t="shared" si="629"/>
        <v>0</v>
      </c>
      <c r="CH179" s="47">
        <f t="shared" si="630"/>
        <v>0</v>
      </c>
      <c r="CI179" s="47">
        <f t="shared" si="631"/>
        <v>0</v>
      </c>
      <c r="CJ179" s="47">
        <f t="shared" si="632"/>
        <v>0</v>
      </c>
      <c r="CK179" s="47">
        <f t="shared" si="633"/>
        <v>0</v>
      </c>
      <c r="CL179" s="47">
        <f t="shared" si="634"/>
        <v>0</v>
      </c>
      <c r="CM179" s="47">
        <f t="shared" si="635"/>
        <v>0</v>
      </c>
      <c r="CN179" s="47">
        <f t="shared" si="636"/>
        <v>0</v>
      </c>
      <c r="CO179" s="47">
        <f t="shared" si="637"/>
        <v>0</v>
      </c>
      <c r="CP179" s="47">
        <f t="shared" si="638"/>
        <v>0</v>
      </c>
      <c r="CQ179" s="47">
        <f t="shared" si="639"/>
        <v>0</v>
      </c>
      <c r="CR179" s="47">
        <f t="shared" si="640"/>
        <v>0</v>
      </c>
      <c r="CS179" s="47">
        <f t="shared" si="641"/>
        <v>0</v>
      </c>
      <c r="CT179" s="47">
        <f t="shared" si="642"/>
        <v>0</v>
      </c>
      <c r="CU179" s="47">
        <f t="shared" si="643"/>
        <v>0</v>
      </c>
      <c r="CV179" s="47">
        <f t="shared" si="644"/>
        <v>0</v>
      </c>
      <c r="CW179" s="47">
        <f t="shared" si="645"/>
        <v>0</v>
      </c>
      <c r="CX179" s="47">
        <f t="shared" si="646"/>
        <v>0</v>
      </c>
      <c r="CY179" s="48">
        <f t="shared" si="647"/>
        <v>0</v>
      </c>
      <c r="CZ179" s="47">
        <f t="shared" si="648"/>
        <v>0</v>
      </c>
      <c r="DA179" s="47">
        <f t="shared" si="649"/>
        <v>0</v>
      </c>
      <c r="DB179" s="46">
        <f t="shared" si="650"/>
        <v>0</v>
      </c>
      <c r="DC179" s="47">
        <f t="shared" si="651"/>
        <v>0</v>
      </c>
      <c r="DD179" s="47">
        <f t="shared" si="652"/>
        <v>0</v>
      </c>
      <c r="DE179" s="47">
        <f t="shared" si="653"/>
        <v>0</v>
      </c>
      <c r="DF179" s="47">
        <f t="shared" si="654"/>
        <v>0</v>
      </c>
      <c r="DG179" s="47">
        <f t="shared" si="655"/>
        <v>0</v>
      </c>
      <c r="DH179" s="47">
        <f t="shared" si="656"/>
        <v>0</v>
      </c>
      <c r="DI179" s="47">
        <f t="shared" si="657"/>
        <v>0</v>
      </c>
      <c r="DJ179" s="47">
        <f t="shared" si="658"/>
        <v>0</v>
      </c>
      <c r="DK179" s="47">
        <f t="shared" si="659"/>
        <v>0</v>
      </c>
      <c r="DL179" s="47">
        <f t="shared" si="660"/>
        <v>0</v>
      </c>
      <c r="DM179" s="47">
        <f t="shared" si="661"/>
        <v>0</v>
      </c>
      <c r="DN179" s="47">
        <f t="shared" si="662"/>
        <v>0</v>
      </c>
      <c r="DO179" s="47">
        <f t="shared" si="663"/>
        <v>0</v>
      </c>
      <c r="DP179" s="47">
        <f t="shared" si="664"/>
        <v>0</v>
      </c>
      <c r="DQ179" s="47">
        <f t="shared" si="665"/>
        <v>0</v>
      </c>
      <c r="DR179" s="47">
        <f t="shared" si="666"/>
        <v>0</v>
      </c>
      <c r="DS179" s="47">
        <f t="shared" si="667"/>
        <v>0</v>
      </c>
      <c r="DT179" s="47">
        <f t="shared" si="668"/>
        <v>0</v>
      </c>
      <c r="DU179" s="48">
        <f t="shared" si="669"/>
        <v>0</v>
      </c>
      <c r="DV179" s="47">
        <f t="shared" si="670"/>
        <v>0</v>
      </c>
      <c r="DW179" s="47">
        <f t="shared" si="671"/>
        <v>0</v>
      </c>
      <c r="DX179" s="46">
        <f t="shared" si="672"/>
        <v>0</v>
      </c>
      <c r="DY179" s="47">
        <f t="shared" si="673"/>
        <v>0</v>
      </c>
      <c r="DZ179" s="47">
        <f t="shared" si="674"/>
        <v>0</v>
      </c>
      <c r="EA179" s="47">
        <f t="shared" si="675"/>
        <v>0</v>
      </c>
      <c r="EB179" s="47">
        <f t="shared" si="676"/>
        <v>0</v>
      </c>
      <c r="EC179" s="47">
        <f t="shared" si="677"/>
        <v>0</v>
      </c>
      <c r="ED179" s="47">
        <f t="shared" si="678"/>
        <v>0</v>
      </c>
      <c r="EE179" s="47">
        <f t="shared" si="679"/>
        <v>0</v>
      </c>
      <c r="EF179" s="47">
        <f t="shared" si="680"/>
        <v>0</v>
      </c>
      <c r="EG179" s="47">
        <f t="shared" si="681"/>
        <v>0</v>
      </c>
      <c r="EH179" s="47">
        <f t="shared" si="682"/>
        <v>0</v>
      </c>
      <c r="EI179" s="47">
        <f t="shared" si="683"/>
        <v>0</v>
      </c>
      <c r="EJ179" s="47">
        <f t="shared" si="684"/>
        <v>0</v>
      </c>
      <c r="EK179" s="47">
        <f t="shared" si="685"/>
        <v>0</v>
      </c>
      <c r="EL179" s="47">
        <f t="shared" si="686"/>
        <v>0</v>
      </c>
      <c r="EM179" s="47">
        <f t="shared" si="687"/>
        <v>0</v>
      </c>
      <c r="EN179" s="47">
        <f t="shared" si="688"/>
        <v>0</v>
      </c>
      <c r="EO179" s="47">
        <f t="shared" si="689"/>
        <v>0</v>
      </c>
      <c r="EP179" s="47">
        <f t="shared" si="690"/>
        <v>0</v>
      </c>
      <c r="EQ179" s="48">
        <f t="shared" si="691"/>
        <v>0</v>
      </c>
      <c r="ER179" s="47">
        <f t="shared" si="692"/>
        <v>0</v>
      </c>
      <c r="ES179" s="47">
        <f t="shared" si="693"/>
        <v>0</v>
      </c>
      <c r="ET179" s="46">
        <f t="shared" si="694"/>
        <v>0</v>
      </c>
      <c r="EU179" s="47">
        <f t="shared" si="695"/>
        <v>0</v>
      </c>
      <c r="EV179" s="47">
        <f t="shared" si="696"/>
        <v>0</v>
      </c>
      <c r="EW179" s="47">
        <f t="shared" si="697"/>
        <v>0</v>
      </c>
      <c r="EX179" s="47">
        <f t="shared" si="698"/>
        <v>0</v>
      </c>
      <c r="EY179" s="47">
        <f t="shared" si="699"/>
        <v>0</v>
      </c>
      <c r="EZ179" s="47">
        <f t="shared" si="700"/>
        <v>0</v>
      </c>
      <c r="FA179" s="47">
        <f t="shared" si="701"/>
        <v>0</v>
      </c>
      <c r="FB179" s="47">
        <f t="shared" si="702"/>
        <v>0</v>
      </c>
      <c r="FC179" s="47">
        <f t="shared" si="703"/>
        <v>0</v>
      </c>
      <c r="FD179" s="47">
        <f t="shared" si="704"/>
        <v>0</v>
      </c>
      <c r="FE179" s="47">
        <f t="shared" si="705"/>
        <v>0</v>
      </c>
      <c r="FF179" s="47">
        <f t="shared" si="706"/>
        <v>0</v>
      </c>
      <c r="FG179" s="47">
        <f t="shared" si="707"/>
        <v>0</v>
      </c>
      <c r="FH179" s="47">
        <f t="shared" si="708"/>
        <v>0</v>
      </c>
      <c r="FI179" s="47">
        <f t="shared" si="709"/>
        <v>0</v>
      </c>
      <c r="FJ179" s="47">
        <f t="shared" si="710"/>
        <v>0</v>
      </c>
      <c r="FK179" s="47">
        <f t="shared" si="711"/>
        <v>0</v>
      </c>
      <c r="FL179" s="47">
        <f t="shared" si="712"/>
        <v>0</v>
      </c>
      <c r="FM179" s="48">
        <f t="shared" si="713"/>
        <v>0</v>
      </c>
      <c r="FN179" s="47">
        <f t="shared" si="714"/>
        <v>0</v>
      </c>
      <c r="FO179" s="47">
        <f t="shared" si="715"/>
        <v>0</v>
      </c>
      <c r="FP179" s="46">
        <f t="shared" si="716"/>
        <v>0</v>
      </c>
      <c r="FQ179" s="47">
        <f t="shared" si="717"/>
        <v>0</v>
      </c>
      <c r="FR179" s="47">
        <f t="shared" si="718"/>
        <v>0</v>
      </c>
      <c r="FS179" s="47">
        <f t="shared" si="719"/>
        <v>0</v>
      </c>
      <c r="FT179" s="47">
        <f t="shared" si="720"/>
        <v>0</v>
      </c>
      <c r="FU179" s="47">
        <f t="shared" si="721"/>
        <v>0</v>
      </c>
      <c r="FV179" s="47">
        <f t="shared" si="722"/>
        <v>0</v>
      </c>
      <c r="FW179" s="47">
        <f t="shared" si="723"/>
        <v>0</v>
      </c>
      <c r="FX179" s="47">
        <f t="shared" si="724"/>
        <v>0</v>
      </c>
      <c r="FY179" s="47">
        <f t="shared" si="725"/>
        <v>0</v>
      </c>
      <c r="FZ179" s="47">
        <f t="shared" si="726"/>
        <v>0</v>
      </c>
      <c r="GA179" s="47">
        <f t="shared" si="727"/>
        <v>0</v>
      </c>
      <c r="GB179" s="47">
        <f t="shared" si="728"/>
        <v>0</v>
      </c>
      <c r="GC179" s="47">
        <f t="shared" si="729"/>
        <v>0</v>
      </c>
      <c r="GD179" s="47">
        <f t="shared" si="730"/>
        <v>0</v>
      </c>
      <c r="GE179" s="47">
        <f t="shared" si="731"/>
        <v>0</v>
      </c>
      <c r="GF179" s="47">
        <f t="shared" si="732"/>
        <v>0</v>
      </c>
      <c r="GG179" s="47">
        <f t="shared" si="733"/>
        <v>0</v>
      </c>
      <c r="GH179" s="47">
        <f t="shared" si="734"/>
        <v>0</v>
      </c>
      <c r="GI179" s="48">
        <f t="shared" si="735"/>
        <v>0</v>
      </c>
      <c r="GJ179" s="47">
        <f t="shared" si="736"/>
        <v>0</v>
      </c>
      <c r="GK179" s="47">
        <f t="shared" si="737"/>
        <v>0</v>
      </c>
      <c r="GL179" s="46">
        <f t="shared" si="738"/>
        <v>0</v>
      </c>
      <c r="GM179" s="47">
        <f t="shared" si="739"/>
        <v>0</v>
      </c>
      <c r="GN179" s="47">
        <f t="shared" si="740"/>
        <v>0</v>
      </c>
      <c r="GO179" s="47">
        <f t="shared" si="741"/>
        <v>0</v>
      </c>
      <c r="GP179" s="47">
        <f t="shared" si="742"/>
        <v>0</v>
      </c>
      <c r="GQ179" s="47">
        <f t="shared" si="743"/>
        <v>0</v>
      </c>
      <c r="GR179" s="47">
        <f t="shared" si="744"/>
        <v>0</v>
      </c>
      <c r="GS179" s="47">
        <f t="shared" si="745"/>
        <v>0</v>
      </c>
      <c r="GT179" s="47">
        <f t="shared" si="746"/>
        <v>0</v>
      </c>
      <c r="GU179" s="47">
        <f t="shared" si="747"/>
        <v>0</v>
      </c>
      <c r="GV179" s="47">
        <f t="shared" si="748"/>
        <v>0</v>
      </c>
      <c r="GW179" s="47">
        <f t="shared" si="749"/>
        <v>0</v>
      </c>
      <c r="GX179" s="47">
        <f t="shared" si="750"/>
        <v>0</v>
      </c>
      <c r="GY179" s="47">
        <f t="shared" si="751"/>
        <v>0</v>
      </c>
      <c r="GZ179" s="47">
        <f t="shared" si="752"/>
        <v>0</v>
      </c>
      <c r="HA179" s="47">
        <f t="shared" si="753"/>
        <v>0</v>
      </c>
      <c r="HB179" s="47">
        <f t="shared" si="754"/>
        <v>0</v>
      </c>
      <c r="HC179" s="47">
        <f t="shared" si="755"/>
        <v>0</v>
      </c>
      <c r="HD179" s="47">
        <f t="shared" si="756"/>
        <v>0</v>
      </c>
      <c r="HE179" s="48">
        <f t="shared" si="757"/>
        <v>0</v>
      </c>
      <c r="HF179" s="47">
        <f t="shared" si="758"/>
        <v>0</v>
      </c>
      <c r="HG179" s="47">
        <f t="shared" si="759"/>
        <v>0</v>
      </c>
      <c r="HH179" s="46">
        <f t="shared" si="760"/>
        <v>0</v>
      </c>
      <c r="HI179" s="47">
        <f t="shared" si="761"/>
        <v>0</v>
      </c>
      <c r="HJ179" s="47">
        <f t="shared" si="762"/>
        <v>0</v>
      </c>
      <c r="HK179" s="47">
        <f t="shared" si="763"/>
        <v>0</v>
      </c>
      <c r="HL179" s="47">
        <f t="shared" si="764"/>
        <v>0</v>
      </c>
      <c r="HM179" s="47">
        <f t="shared" si="765"/>
        <v>0</v>
      </c>
      <c r="HN179" s="47">
        <f t="shared" si="766"/>
        <v>0</v>
      </c>
      <c r="HO179" s="47">
        <f t="shared" si="767"/>
        <v>0</v>
      </c>
      <c r="HP179" s="47">
        <f t="shared" si="768"/>
        <v>0</v>
      </c>
      <c r="HQ179" s="47">
        <f t="shared" si="769"/>
        <v>0</v>
      </c>
      <c r="HR179" s="47">
        <f t="shared" si="770"/>
        <v>0</v>
      </c>
      <c r="HS179" s="47">
        <f t="shared" si="771"/>
        <v>0</v>
      </c>
      <c r="HT179" s="47">
        <f t="shared" si="772"/>
        <v>0</v>
      </c>
      <c r="HU179" s="47">
        <f t="shared" si="773"/>
        <v>0</v>
      </c>
      <c r="HV179" s="47">
        <f t="shared" si="774"/>
        <v>0</v>
      </c>
      <c r="HW179" s="47">
        <f t="shared" si="775"/>
        <v>0</v>
      </c>
      <c r="HX179" s="47">
        <f t="shared" si="776"/>
        <v>0</v>
      </c>
      <c r="HY179" s="47">
        <f t="shared" si="777"/>
        <v>0</v>
      </c>
      <c r="HZ179" s="47">
        <f t="shared" si="778"/>
        <v>0</v>
      </c>
      <c r="IA179" s="48">
        <f t="shared" si="779"/>
        <v>0</v>
      </c>
      <c r="IB179" s="47">
        <f t="shared" si="780"/>
        <v>0</v>
      </c>
      <c r="IC179" s="47">
        <f t="shared" si="781"/>
        <v>0</v>
      </c>
      <c r="ID179" s="46">
        <f t="shared" si="782"/>
        <v>0</v>
      </c>
      <c r="IE179" s="47">
        <f t="shared" si="783"/>
        <v>0</v>
      </c>
      <c r="IF179" s="47">
        <f t="shared" si="784"/>
        <v>0</v>
      </c>
      <c r="IG179" s="47">
        <f t="shared" si="785"/>
        <v>0</v>
      </c>
      <c r="IH179" s="47">
        <f t="shared" si="786"/>
        <v>0</v>
      </c>
      <c r="II179" s="47">
        <f t="shared" si="787"/>
        <v>0</v>
      </c>
      <c r="IJ179" s="47">
        <f t="shared" si="788"/>
        <v>0</v>
      </c>
      <c r="IK179" s="47">
        <f t="shared" si="789"/>
        <v>0</v>
      </c>
      <c r="IL179" s="47">
        <f t="shared" si="790"/>
        <v>0</v>
      </c>
      <c r="IM179" s="47">
        <f t="shared" si="791"/>
        <v>0</v>
      </c>
      <c r="IN179" s="47">
        <f t="shared" si="792"/>
        <v>0</v>
      </c>
      <c r="IO179" s="47">
        <f t="shared" si="793"/>
        <v>0</v>
      </c>
      <c r="IP179" s="47">
        <f t="shared" si="794"/>
        <v>0</v>
      </c>
      <c r="IQ179" s="47">
        <f t="shared" si="795"/>
        <v>0</v>
      </c>
      <c r="IR179" s="47">
        <f t="shared" si="796"/>
        <v>0</v>
      </c>
      <c r="IS179" s="47">
        <f t="shared" si="797"/>
        <v>0</v>
      </c>
      <c r="IT179" s="47">
        <f t="shared" si="798"/>
        <v>0</v>
      </c>
      <c r="IU179" s="47">
        <f t="shared" si="799"/>
        <v>0</v>
      </c>
      <c r="IV179" s="47">
        <f t="shared" si="800"/>
        <v>0</v>
      </c>
      <c r="IW179" s="48">
        <f t="shared" si="801"/>
        <v>0</v>
      </c>
      <c r="IX179" s="47">
        <f t="shared" si="802"/>
        <v>0</v>
      </c>
      <c r="IY179" s="47">
        <f t="shared" si="803"/>
        <v>0</v>
      </c>
      <c r="IZ179" s="46">
        <f t="shared" si="804"/>
        <v>0</v>
      </c>
      <c r="JA179" s="47">
        <f t="shared" si="805"/>
        <v>0</v>
      </c>
      <c r="JB179" s="47">
        <f t="shared" si="806"/>
        <v>0</v>
      </c>
      <c r="JC179" s="47">
        <f t="shared" si="807"/>
        <v>0</v>
      </c>
      <c r="JD179" s="47">
        <f t="shared" si="808"/>
        <v>0</v>
      </c>
      <c r="JE179" s="47">
        <f t="shared" si="809"/>
        <v>0</v>
      </c>
      <c r="JF179" s="47">
        <f t="shared" si="810"/>
        <v>0</v>
      </c>
      <c r="JG179" s="47">
        <f t="shared" si="811"/>
        <v>0</v>
      </c>
      <c r="JH179" s="47">
        <f t="shared" si="812"/>
        <v>0</v>
      </c>
      <c r="JI179" s="47">
        <f t="shared" si="813"/>
        <v>0</v>
      </c>
      <c r="JJ179" s="47">
        <f t="shared" si="814"/>
        <v>0</v>
      </c>
      <c r="JK179" s="47">
        <f t="shared" si="815"/>
        <v>0</v>
      </c>
      <c r="JL179" s="47">
        <f t="shared" si="816"/>
        <v>0</v>
      </c>
      <c r="JM179" s="47">
        <f t="shared" si="817"/>
        <v>0</v>
      </c>
      <c r="JN179" s="47">
        <f t="shared" si="818"/>
        <v>0</v>
      </c>
      <c r="JO179" s="47">
        <f t="shared" si="819"/>
        <v>0</v>
      </c>
      <c r="JP179" s="47">
        <f t="shared" si="820"/>
        <v>0</v>
      </c>
      <c r="JQ179" s="47">
        <f t="shared" si="821"/>
        <v>0</v>
      </c>
      <c r="JR179" s="47">
        <f t="shared" si="822"/>
        <v>0</v>
      </c>
      <c r="JS179" s="48">
        <f t="shared" si="823"/>
        <v>0</v>
      </c>
      <c r="JT179" s="46">
        <f t="shared" si="824"/>
        <v>0</v>
      </c>
      <c r="JU179" s="48">
        <f t="shared" si="825"/>
        <v>0</v>
      </c>
    </row>
    <row r="180" spans="1:281" x14ac:dyDescent="0.25">
      <c r="A180" s="152"/>
      <c r="B180" s="386"/>
      <c r="C180" s="377"/>
      <c r="D180" s="378"/>
      <c r="E180" s="378"/>
      <c r="F180" s="378"/>
      <c r="G180" s="379"/>
      <c r="H180" s="397"/>
      <c r="I180" s="397"/>
      <c r="J180" s="97"/>
      <c r="K180" s="122">
        <f t="shared" si="555"/>
        <v>0</v>
      </c>
      <c r="L180" s="313">
        <f t="shared" si="556"/>
        <v>0</v>
      </c>
      <c r="M180" s="46">
        <f t="shared" si="557"/>
        <v>0</v>
      </c>
      <c r="N180" s="90">
        <f t="shared" si="618"/>
        <v>0</v>
      </c>
      <c r="O180" s="90">
        <f t="shared" si="619"/>
        <v>0</v>
      </c>
      <c r="P180" s="90">
        <f t="shared" si="620"/>
        <v>0</v>
      </c>
      <c r="Q180" s="90">
        <f t="shared" si="621"/>
        <v>0</v>
      </c>
      <c r="R180" s="408">
        <f t="shared" si="558"/>
        <v>1</v>
      </c>
      <c r="S180" s="46">
        <f t="shared" si="559"/>
        <v>0</v>
      </c>
      <c r="T180" s="47">
        <f t="shared" si="560"/>
        <v>0</v>
      </c>
      <c r="U180" s="47">
        <f t="shared" si="561"/>
        <v>0</v>
      </c>
      <c r="V180" s="47">
        <f t="shared" si="562"/>
        <v>0</v>
      </c>
      <c r="W180" s="47">
        <f t="shared" si="563"/>
        <v>0</v>
      </c>
      <c r="X180" s="47">
        <f t="shared" si="564"/>
        <v>0</v>
      </c>
      <c r="Y180" s="47">
        <f t="shared" si="565"/>
        <v>0</v>
      </c>
      <c r="Z180" s="47">
        <f t="shared" si="566"/>
        <v>0</v>
      </c>
      <c r="AA180" s="47">
        <f t="shared" si="567"/>
        <v>0</v>
      </c>
      <c r="AB180" s="47">
        <f t="shared" si="568"/>
        <v>0</v>
      </c>
      <c r="AC180" s="47">
        <f t="shared" si="569"/>
        <v>0</v>
      </c>
      <c r="AD180" s="47">
        <f t="shared" si="570"/>
        <v>0</v>
      </c>
      <c r="AE180" s="47">
        <f t="shared" si="571"/>
        <v>0</v>
      </c>
      <c r="AF180" s="47">
        <f t="shared" si="572"/>
        <v>0</v>
      </c>
      <c r="AG180" s="47">
        <f t="shared" si="573"/>
        <v>0</v>
      </c>
      <c r="AH180" s="47">
        <f t="shared" si="574"/>
        <v>0</v>
      </c>
      <c r="AI180" s="47">
        <f t="shared" si="575"/>
        <v>0</v>
      </c>
      <c r="AJ180" s="47">
        <f t="shared" si="576"/>
        <v>0</v>
      </c>
      <c r="AK180" s="47">
        <f t="shared" si="577"/>
        <v>0</v>
      </c>
      <c r="AL180" s="48">
        <f t="shared" si="578"/>
        <v>0</v>
      </c>
      <c r="AM180" s="47">
        <f t="shared" si="622"/>
        <v>0</v>
      </c>
      <c r="AN180" s="47">
        <f t="shared" si="623"/>
        <v>0</v>
      </c>
      <c r="AO180" s="46">
        <f t="shared" si="579"/>
        <v>0</v>
      </c>
      <c r="AP180" s="47">
        <f t="shared" si="580"/>
        <v>0</v>
      </c>
      <c r="AQ180" s="47">
        <f t="shared" si="581"/>
        <v>0</v>
      </c>
      <c r="AR180" s="47">
        <f t="shared" si="582"/>
        <v>0</v>
      </c>
      <c r="AS180" s="47">
        <f t="shared" si="583"/>
        <v>0</v>
      </c>
      <c r="AT180" s="47">
        <f t="shared" si="584"/>
        <v>0</v>
      </c>
      <c r="AU180" s="47">
        <f t="shared" si="585"/>
        <v>0</v>
      </c>
      <c r="AV180" s="47">
        <f t="shared" si="586"/>
        <v>0</v>
      </c>
      <c r="AW180" s="47">
        <f t="shared" si="587"/>
        <v>0</v>
      </c>
      <c r="AX180" s="47">
        <f t="shared" si="588"/>
        <v>0</v>
      </c>
      <c r="AY180" s="47">
        <f t="shared" si="589"/>
        <v>0</v>
      </c>
      <c r="AZ180" s="47">
        <f t="shared" si="590"/>
        <v>0</v>
      </c>
      <c r="BA180" s="47">
        <f t="shared" si="591"/>
        <v>0</v>
      </c>
      <c r="BB180" s="47">
        <f t="shared" si="592"/>
        <v>0</v>
      </c>
      <c r="BC180" s="47">
        <f t="shared" si="593"/>
        <v>0</v>
      </c>
      <c r="BD180" s="47">
        <f t="shared" si="594"/>
        <v>0</v>
      </c>
      <c r="BE180" s="47">
        <f t="shared" si="595"/>
        <v>0</v>
      </c>
      <c r="BF180" s="47">
        <f t="shared" si="596"/>
        <v>0</v>
      </c>
      <c r="BG180" s="48">
        <f t="shared" si="597"/>
        <v>0</v>
      </c>
      <c r="BH180" s="47">
        <f t="shared" si="624"/>
        <v>0</v>
      </c>
      <c r="BI180" s="47">
        <f t="shared" si="625"/>
        <v>0</v>
      </c>
      <c r="BJ180" s="46">
        <f t="shared" si="598"/>
        <v>0</v>
      </c>
      <c r="BK180" s="47">
        <f t="shared" si="599"/>
        <v>0</v>
      </c>
      <c r="BL180" s="47">
        <f t="shared" si="600"/>
        <v>0</v>
      </c>
      <c r="BM180" s="47">
        <f t="shared" si="601"/>
        <v>0</v>
      </c>
      <c r="BN180" s="47">
        <f t="shared" si="602"/>
        <v>0</v>
      </c>
      <c r="BO180" s="47">
        <f t="shared" si="603"/>
        <v>0</v>
      </c>
      <c r="BP180" s="47">
        <f t="shared" si="604"/>
        <v>0</v>
      </c>
      <c r="BQ180" s="47">
        <f t="shared" si="605"/>
        <v>0</v>
      </c>
      <c r="BR180" s="47">
        <f t="shared" si="606"/>
        <v>0</v>
      </c>
      <c r="BS180" s="47">
        <f t="shared" si="607"/>
        <v>0</v>
      </c>
      <c r="BT180" s="47">
        <f t="shared" si="608"/>
        <v>0</v>
      </c>
      <c r="BU180" s="47">
        <f t="shared" si="609"/>
        <v>0</v>
      </c>
      <c r="BV180" s="47">
        <f t="shared" si="610"/>
        <v>0</v>
      </c>
      <c r="BW180" s="47">
        <f t="shared" si="611"/>
        <v>0</v>
      </c>
      <c r="BX180" s="47">
        <f t="shared" si="612"/>
        <v>0</v>
      </c>
      <c r="BY180" s="47">
        <f t="shared" si="613"/>
        <v>0</v>
      </c>
      <c r="BZ180" s="47">
        <f t="shared" si="614"/>
        <v>0</v>
      </c>
      <c r="CA180" s="47">
        <f t="shared" si="615"/>
        <v>0</v>
      </c>
      <c r="CB180" s="47">
        <f t="shared" si="616"/>
        <v>0</v>
      </c>
      <c r="CC180" s="48">
        <f t="shared" si="617"/>
        <v>0</v>
      </c>
      <c r="CD180" s="47">
        <f t="shared" si="626"/>
        <v>0</v>
      </c>
      <c r="CE180" s="47">
        <f t="shared" si="627"/>
        <v>0</v>
      </c>
      <c r="CF180" s="46">
        <f t="shared" si="628"/>
        <v>0</v>
      </c>
      <c r="CG180" s="47">
        <f t="shared" si="629"/>
        <v>0</v>
      </c>
      <c r="CH180" s="47">
        <f t="shared" si="630"/>
        <v>0</v>
      </c>
      <c r="CI180" s="47">
        <f t="shared" si="631"/>
        <v>0</v>
      </c>
      <c r="CJ180" s="47">
        <f t="shared" si="632"/>
        <v>0</v>
      </c>
      <c r="CK180" s="47">
        <f t="shared" si="633"/>
        <v>0</v>
      </c>
      <c r="CL180" s="47">
        <f t="shared" si="634"/>
        <v>0</v>
      </c>
      <c r="CM180" s="47">
        <f t="shared" si="635"/>
        <v>0</v>
      </c>
      <c r="CN180" s="47">
        <f t="shared" si="636"/>
        <v>0</v>
      </c>
      <c r="CO180" s="47">
        <f t="shared" si="637"/>
        <v>0</v>
      </c>
      <c r="CP180" s="47">
        <f t="shared" si="638"/>
        <v>0</v>
      </c>
      <c r="CQ180" s="47">
        <f t="shared" si="639"/>
        <v>0</v>
      </c>
      <c r="CR180" s="47">
        <f t="shared" si="640"/>
        <v>0</v>
      </c>
      <c r="CS180" s="47">
        <f t="shared" si="641"/>
        <v>0</v>
      </c>
      <c r="CT180" s="47">
        <f t="shared" si="642"/>
        <v>0</v>
      </c>
      <c r="CU180" s="47">
        <f t="shared" si="643"/>
        <v>0</v>
      </c>
      <c r="CV180" s="47">
        <f t="shared" si="644"/>
        <v>0</v>
      </c>
      <c r="CW180" s="47">
        <f t="shared" si="645"/>
        <v>0</v>
      </c>
      <c r="CX180" s="47">
        <f t="shared" si="646"/>
        <v>0</v>
      </c>
      <c r="CY180" s="48">
        <f t="shared" si="647"/>
        <v>0</v>
      </c>
      <c r="CZ180" s="47">
        <f t="shared" si="648"/>
        <v>0</v>
      </c>
      <c r="DA180" s="47">
        <f t="shared" si="649"/>
        <v>0</v>
      </c>
      <c r="DB180" s="46">
        <f t="shared" si="650"/>
        <v>0</v>
      </c>
      <c r="DC180" s="47">
        <f t="shared" si="651"/>
        <v>0</v>
      </c>
      <c r="DD180" s="47">
        <f t="shared" si="652"/>
        <v>0</v>
      </c>
      <c r="DE180" s="47">
        <f t="shared" si="653"/>
        <v>0</v>
      </c>
      <c r="DF180" s="47">
        <f t="shared" si="654"/>
        <v>0</v>
      </c>
      <c r="DG180" s="47">
        <f t="shared" si="655"/>
        <v>0</v>
      </c>
      <c r="DH180" s="47">
        <f t="shared" si="656"/>
        <v>0</v>
      </c>
      <c r="DI180" s="47">
        <f t="shared" si="657"/>
        <v>0</v>
      </c>
      <c r="DJ180" s="47">
        <f t="shared" si="658"/>
        <v>0</v>
      </c>
      <c r="DK180" s="47">
        <f t="shared" si="659"/>
        <v>0</v>
      </c>
      <c r="DL180" s="47">
        <f t="shared" si="660"/>
        <v>0</v>
      </c>
      <c r="DM180" s="47">
        <f t="shared" si="661"/>
        <v>0</v>
      </c>
      <c r="DN180" s="47">
        <f t="shared" si="662"/>
        <v>0</v>
      </c>
      <c r="DO180" s="47">
        <f t="shared" si="663"/>
        <v>0</v>
      </c>
      <c r="DP180" s="47">
        <f t="shared" si="664"/>
        <v>0</v>
      </c>
      <c r="DQ180" s="47">
        <f t="shared" si="665"/>
        <v>0</v>
      </c>
      <c r="DR180" s="47">
        <f t="shared" si="666"/>
        <v>0</v>
      </c>
      <c r="DS180" s="47">
        <f t="shared" si="667"/>
        <v>0</v>
      </c>
      <c r="DT180" s="47">
        <f t="shared" si="668"/>
        <v>0</v>
      </c>
      <c r="DU180" s="48">
        <f t="shared" si="669"/>
        <v>0</v>
      </c>
      <c r="DV180" s="47">
        <f t="shared" si="670"/>
        <v>0</v>
      </c>
      <c r="DW180" s="47">
        <f t="shared" si="671"/>
        <v>0</v>
      </c>
      <c r="DX180" s="46">
        <f t="shared" si="672"/>
        <v>0</v>
      </c>
      <c r="DY180" s="47">
        <f t="shared" si="673"/>
        <v>0</v>
      </c>
      <c r="DZ180" s="47">
        <f t="shared" si="674"/>
        <v>0</v>
      </c>
      <c r="EA180" s="47">
        <f t="shared" si="675"/>
        <v>0</v>
      </c>
      <c r="EB180" s="47">
        <f t="shared" si="676"/>
        <v>0</v>
      </c>
      <c r="EC180" s="47">
        <f t="shared" si="677"/>
        <v>0</v>
      </c>
      <c r="ED180" s="47">
        <f t="shared" si="678"/>
        <v>0</v>
      </c>
      <c r="EE180" s="47">
        <f t="shared" si="679"/>
        <v>0</v>
      </c>
      <c r="EF180" s="47">
        <f t="shared" si="680"/>
        <v>0</v>
      </c>
      <c r="EG180" s="47">
        <f t="shared" si="681"/>
        <v>0</v>
      </c>
      <c r="EH180" s="47">
        <f t="shared" si="682"/>
        <v>0</v>
      </c>
      <c r="EI180" s="47">
        <f t="shared" si="683"/>
        <v>0</v>
      </c>
      <c r="EJ180" s="47">
        <f t="shared" si="684"/>
        <v>0</v>
      </c>
      <c r="EK180" s="47">
        <f t="shared" si="685"/>
        <v>0</v>
      </c>
      <c r="EL180" s="47">
        <f t="shared" si="686"/>
        <v>0</v>
      </c>
      <c r="EM180" s="47">
        <f t="shared" si="687"/>
        <v>0</v>
      </c>
      <c r="EN180" s="47">
        <f t="shared" si="688"/>
        <v>0</v>
      </c>
      <c r="EO180" s="47">
        <f t="shared" si="689"/>
        <v>0</v>
      </c>
      <c r="EP180" s="47">
        <f t="shared" si="690"/>
        <v>0</v>
      </c>
      <c r="EQ180" s="48">
        <f t="shared" si="691"/>
        <v>0</v>
      </c>
      <c r="ER180" s="47">
        <f t="shared" si="692"/>
        <v>0</v>
      </c>
      <c r="ES180" s="47">
        <f t="shared" si="693"/>
        <v>0</v>
      </c>
      <c r="ET180" s="46">
        <f t="shared" si="694"/>
        <v>0</v>
      </c>
      <c r="EU180" s="47">
        <f t="shared" si="695"/>
        <v>0</v>
      </c>
      <c r="EV180" s="47">
        <f t="shared" si="696"/>
        <v>0</v>
      </c>
      <c r="EW180" s="47">
        <f t="shared" si="697"/>
        <v>0</v>
      </c>
      <c r="EX180" s="47">
        <f t="shared" si="698"/>
        <v>0</v>
      </c>
      <c r="EY180" s="47">
        <f t="shared" si="699"/>
        <v>0</v>
      </c>
      <c r="EZ180" s="47">
        <f t="shared" si="700"/>
        <v>0</v>
      </c>
      <c r="FA180" s="47">
        <f t="shared" si="701"/>
        <v>0</v>
      </c>
      <c r="FB180" s="47">
        <f t="shared" si="702"/>
        <v>0</v>
      </c>
      <c r="FC180" s="47">
        <f t="shared" si="703"/>
        <v>0</v>
      </c>
      <c r="FD180" s="47">
        <f t="shared" si="704"/>
        <v>0</v>
      </c>
      <c r="FE180" s="47">
        <f t="shared" si="705"/>
        <v>0</v>
      </c>
      <c r="FF180" s="47">
        <f t="shared" si="706"/>
        <v>0</v>
      </c>
      <c r="FG180" s="47">
        <f t="shared" si="707"/>
        <v>0</v>
      </c>
      <c r="FH180" s="47">
        <f t="shared" si="708"/>
        <v>0</v>
      </c>
      <c r="FI180" s="47">
        <f t="shared" si="709"/>
        <v>0</v>
      </c>
      <c r="FJ180" s="47">
        <f t="shared" si="710"/>
        <v>0</v>
      </c>
      <c r="FK180" s="47">
        <f t="shared" si="711"/>
        <v>0</v>
      </c>
      <c r="FL180" s="47">
        <f t="shared" si="712"/>
        <v>0</v>
      </c>
      <c r="FM180" s="48">
        <f t="shared" si="713"/>
        <v>0</v>
      </c>
      <c r="FN180" s="47">
        <f t="shared" si="714"/>
        <v>0</v>
      </c>
      <c r="FO180" s="47">
        <f t="shared" si="715"/>
        <v>0</v>
      </c>
      <c r="FP180" s="46">
        <f t="shared" si="716"/>
        <v>0</v>
      </c>
      <c r="FQ180" s="47">
        <f t="shared" si="717"/>
        <v>0</v>
      </c>
      <c r="FR180" s="47">
        <f t="shared" si="718"/>
        <v>0</v>
      </c>
      <c r="FS180" s="47">
        <f t="shared" si="719"/>
        <v>0</v>
      </c>
      <c r="FT180" s="47">
        <f t="shared" si="720"/>
        <v>0</v>
      </c>
      <c r="FU180" s="47">
        <f t="shared" si="721"/>
        <v>0</v>
      </c>
      <c r="FV180" s="47">
        <f t="shared" si="722"/>
        <v>0</v>
      </c>
      <c r="FW180" s="47">
        <f t="shared" si="723"/>
        <v>0</v>
      </c>
      <c r="FX180" s="47">
        <f t="shared" si="724"/>
        <v>0</v>
      </c>
      <c r="FY180" s="47">
        <f t="shared" si="725"/>
        <v>0</v>
      </c>
      <c r="FZ180" s="47">
        <f t="shared" si="726"/>
        <v>0</v>
      </c>
      <c r="GA180" s="47">
        <f t="shared" si="727"/>
        <v>0</v>
      </c>
      <c r="GB180" s="47">
        <f t="shared" si="728"/>
        <v>0</v>
      </c>
      <c r="GC180" s="47">
        <f t="shared" si="729"/>
        <v>0</v>
      </c>
      <c r="GD180" s="47">
        <f t="shared" si="730"/>
        <v>0</v>
      </c>
      <c r="GE180" s="47">
        <f t="shared" si="731"/>
        <v>0</v>
      </c>
      <c r="GF180" s="47">
        <f t="shared" si="732"/>
        <v>0</v>
      </c>
      <c r="GG180" s="47">
        <f t="shared" si="733"/>
        <v>0</v>
      </c>
      <c r="GH180" s="47">
        <f t="shared" si="734"/>
        <v>0</v>
      </c>
      <c r="GI180" s="48">
        <f t="shared" si="735"/>
        <v>0</v>
      </c>
      <c r="GJ180" s="47">
        <f t="shared" si="736"/>
        <v>0</v>
      </c>
      <c r="GK180" s="47">
        <f t="shared" si="737"/>
        <v>0</v>
      </c>
      <c r="GL180" s="46">
        <f t="shared" si="738"/>
        <v>0</v>
      </c>
      <c r="GM180" s="47">
        <f t="shared" si="739"/>
        <v>0</v>
      </c>
      <c r="GN180" s="47">
        <f t="shared" si="740"/>
        <v>0</v>
      </c>
      <c r="GO180" s="47">
        <f t="shared" si="741"/>
        <v>0</v>
      </c>
      <c r="GP180" s="47">
        <f t="shared" si="742"/>
        <v>0</v>
      </c>
      <c r="GQ180" s="47">
        <f t="shared" si="743"/>
        <v>0</v>
      </c>
      <c r="GR180" s="47">
        <f t="shared" si="744"/>
        <v>0</v>
      </c>
      <c r="GS180" s="47">
        <f t="shared" si="745"/>
        <v>0</v>
      </c>
      <c r="GT180" s="47">
        <f t="shared" si="746"/>
        <v>0</v>
      </c>
      <c r="GU180" s="47">
        <f t="shared" si="747"/>
        <v>0</v>
      </c>
      <c r="GV180" s="47">
        <f t="shared" si="748"/>
        <v>0</v>
      </c>
      <c r="GW180" s="47">
        <f t="shared" si="749"/>
        <v>0</v>
      </c>
      <c r="GX180" s="47">
        <f t="shared" si="750"/>
        <v>0</v>
      </c>
      <c r="GY180" s="47">
        <f t="shared" si="751"/>
        <v>0</v>
      </c>
      <c r="GZ180" s="47">
        <f t="shared" si="752"/>
        <v>0</v>
      </c>
      <c r="HA180" s="47">
        <f t="shared" si="753"/>
        <v>0</v>
      </c>
      <c r="HB180" s="47">
        <f t="shared" si="754"/>
        <v>0</v>
      </c>
      <c r="HC180" s="47">
        <f t="shared" si="755"/>
        <v>0</v>
      </c>
      <c r="HD180" s="47">
        <f t="shared" si="756"/>
        <v>0</v>
      </c>
      <c r="HE180" s="48">
        <f t="shared" si="757"/>
        <v>0</v>
      </c>
      <c r="HF180" s="47">
        <f t="shared" si="758"/>
        <v>0</v>
      </c>
      <c r="HG180" s="47">
        <f t="shared" si="759"/>
        <v>0</v>
      </c>
      <c r="HH180" s="46">
        <f t="shared" si="760"/>
        <v>0</v>
      </c>
      <c r="HI180" s="47">
        <f t="shared" si="761"/>
        <v>0</v>
      </c>
      <c r="HJ180" s="47">
        <f t="shared" si="762"/>
        <v>0</v>
      </c>
      <c r="HK180" s="47">
        <f t="shared" si="763"/>
        <v>0</v>
      </c>
      <c r="HL180" s="47">
        <f t="shared" si="764"/>
        <v>0</v>
      </c>
      <c r="HM180" s="47">
        <f t="shared" si="765"/>
        <v>0</v>
      </c>
      <c r="HN180" s="47">
        <f t="shared" si="766"/>
        <v>0</v>
      </c>
      <c r="HO180" s="47">
        <f t="shared" si="767"/>
        <v>0</v>
      </c>
      <c r="HP180" s="47">
        <f t="shared" si="768"/>
        <v>0</v>
      </c>
      <c r="HQ180" s="47">
        <f t="shared" si="769"/>
        <v>0</v>
      </c>
      <c r="HR180" s="47">
        <f t="shared" si="770"/>
        <v>0</v>
      </c>
      <c r="HS180" s="47">
        <f t="shared" si="771"/>
        <v>0</v>
      </c>
      <c r="HT180" s="47">
        <f t="shared" si="772"/>
        <v>0</v>
      </c>
      <c r="HU180" s="47">
        <f t="shared" si="773"/>
        <v>0</v>
      </c>
      <c r="HV180" s="47">
        <f t="shared" si="774"/>
        <v>0</v>
      </c>
      <c r="HW180" s="47">
        <f t="shared" si="775"/>
        <v>0</v>
      </c>
      <c r="HX180" s="47">
        <f t="shared" si="776"/>
        <v>0</v>
      </c>
      <c r="HY180" s="47">
        <f t="shared" si="777"/>
        <v>0</v>
      </c>
      <c r="HZ180" s="47">
        <f t="shared" si="778"/>
        <v>0</v>
      </c>
      <c r="IA180" s="48">
        <f t="shared" si="779"/>
        <v>0</v>
      </c>
      <c r="IB180" s="47">
        <f t="shared" si="780"/>
        <v>0</v>
      </c>
      <c r="IC180" s="47">
        <f t="shared" si="781"/>
        <v>0</v>
      </c>
      <c r="ID180" s="46">
        <f t="shared" si="782"/>
        <v>0</v>
      </c>
      <c r="IE180" s="47">
        <f t="shared" si="783"/>
        <v>0</v>
      </c>
      <c r="IF180" s="47">
        <f t="shared" si="784"/>
        <v>0</v>
      </c>
      <c r="IG180" s="47">
        <f t="shared" si="785"/>
        <v>0</v>
      </c>
      <c r="IH180" s="47">
        <f t="shared" si="786"/>
        <v>0</v>
      </c>
      <c r="II180" s="47">
        <f t="shared" si="787"/>
        <v>0</v>
      </c>
      <c r="IJ180" s="47">
        <f t="shared" si="788"/>
        <v>0</v>
      </c>
      <c r="IK180" s="47">
        <f t="shared" si="789"/>
        <v>0</v>
      </c>
      <c r="IL180" s="47">
        <f t="shared" si="790"/>
        <v>0</v>
      </c>
      <c r="IM180" s="47">
        <f t="shared" si="791"/>
        <v>0</v>
      </c>
      <c r="IN180" s="47">
        <f t="shared" si="792"/>
        <v>0</v>
      </c>
      <c r="IO180" s="47">
        <f t="shared" si="793"/>
        <v>0</v>
      </c>
      <c r="IP180" s="47">
        <f t="shared" si="794"/>
        <v>0</v>
      </c>
      <c r="IQ180" s="47">
        <f t="shared" si="795"/>
        <v>0</v>
      </c>
      <c r="IR180" s="47">
        <f t="shared" si="796"/>
        <v>0</v>
      </c>
      <c r="IS180" s="47">
        <f t="shared" si="797"/>
        <v>0</v>
      </c>
      <c r="IT180" s="47">
        <f t="shared" si="798"/>
        <v>0</v>
      </c>
      <c r="IU180" s="47">
        <f t="shared" si="799"/>
        <v>0</v>
      </c>
      <c r="IV180" s="47">
        <f t="shared" si="800"/>
        <v>0</v>
      </c>
      <c r="IW180" s="48">
        <f t="shared" si="801"/>
        <v>0</v>
      </c>
      <c r="IX180" s="47">
        <f t="shared" si="802"/>
        <v>0</v>
      </c>
      <c r="IY180" s="47">
        <f t="shared" si="803"/>
        <v>0</v>
      </c>
      <c r="IZ180" s="46">
        <f t="shared" si="804"/>
        <v>0</v>
      </c>
      <c r="JA180" s="47">
        <f t="shared" si="805"/>
        <v>0</v>
      </c>
      <c r="JB180" s="47">
        <f t="shared" si="806"/>
        <v>0</v>
      </c>
      <c r="JC180" s="47">
        <f t="shared" si="807"/>
        <v>0</v>
      </c>
      <c r="JD180" s="47">
        <f t="shared" si="808"/>
        <v>0</v>
      </c>
      <c r="JE180" s="47">
        <f t="shared" si="809"/>
        <v>0</v>
      </c>
      <c r="JF180" s="47">
        <f t="shared" si="810"/>
        <v>0</v>
      </c>
      <c r="JG180" s="47">
        <f t="shared" si="811"/>
        <v>0</v>
      </c>
      <c r="JH180" s="47">
        <f t="shared" si="812"/>
        <v>0</v>
      </c>
      <c r="JI180" s="47">
        <f t="shared" si="813"/>
        <v>0</v>
      </c>
      <c r="JJ180" s="47">
        <f t="shared" si="814"/>
        <v>0</v>
      </c>
      <c r="JK180" s="47">
        <f t="shared" si="815"/>
        <v>0</v>
      </c>
      <c r="JL180" s="47">
        <f t="shared" si="816"/>
        <v>0</v>
      </c>
      <c r="JM180" s="47">
        <f t="shared" si="817"/>
        <v>0</v>
      </c>
      <c r="JN180" s="47">
        <f t="shared" si="818"/>
        <v>0</v>
      </c>
      <c r="JO180" s="47">
        <f t="shared" si="819"/>
        <v>0</v>
      </c>
      <c r="JP180" s="47">
        <f t="shared" si="820"/>
        <v>0</v>
      </c>
      <c r="JQ180" s="47">
        <f t="shared" si="821"/>
        <v>0</v>
      </c>
      <c r="JR180" s="47">
        <f t="shared" si="822"/>
        <v>0</v>
      </c>
      <c r="JS180" s="48">
        <f t="shared" si="823"/>
        <v>0</v>
      </c>
      <c r="JT180" s="46">
        <f t="shared" si="824"/>
        <v>0</v>
      </c>
      <c r="JU180" s="48">
        <f t="shared" si="825"/>
        <v>0</v>
      </c>
    </row>
    <row r="181" spans="1:281" x14ac:dyDescent="0.25">
      <c r="A181" s="152"/>
      <c r="B181" s="386"/>
      <c r="C181" s="377"/>
      <c r="D181" s="378"/>
      <c r="E181" s="378"/>
      <c r="F181" s="378"/>
      <c r="G181" s="379"/>
      <c r="H181" s="397"/>
      <c r="I181" s="397"/>
      <c r="J181" s="97"/>
      <c r="K181" s="122">
        <f t="shared" si="555"/>
        <v>0</v>
      </c>
      <c r="L181" s="313">
        <f t="shared" si="556"/>
        <v>0</v>
      </c>
      <c r="M181" s="46">
        <f t="shared" si="557"/>
        <v>0</v>
      </c>
      <c r="N181" s="90">
        <f t="shared" si="618"/>
        <v>0</v>
      </c>
      <c r="O181" s="90">
        <f t="shared" si="619"/>
        <v>0</v>
      </c>
      <c r="P181" s="90">
        <f t="shared" si="620"/>
        <v>0</v>
      </c>
      <c r="Q181" s="90">
        <f t="shared" si="621"/>
        <v>0</v>
      </c>
      <c r="R181" s="408">
        <f t="shared" si="558"/>
        <v>1</v>
      </c>
      <c r="S181" s="46">
        <f t="shared" si="559"/>
        <v>0</v>
      </c>
      <c r="T181" s="47">
        <f t="shared" si="560"/>
        <v>0</v>
      </c>
      <c r="U181" s="47">
        <f t="shared" si="561"/>
        <v>0</v>
      </c>
      <c r="V181" s="47">
        <f t="shared" si="562"/>
        <v>0</v>
      </c>
      <c r="W181" s="47">
        <f t="shared" si="563"/>
        <v>0</v>
      </c>
      <c r="X181" s="47">
        <f t="shared" si="564"/>
        <v>0</v>
      </c>
      <c r="Y181" s="47">
        <f t="shared" si="565"/>
        <v>0</v>
      </c>
      <c r="Z181" s="47">
        <f t="shared" si="566"/>
        <v>0</v>
      </c>
      <c r="AA181" s="47">
        <f t="shared" si="567"/>
        <v>0</v>
      </c>
      <c r="AB181" s="47">
        <f t="shared" si="568"/>
        <v>0</v>
      </c>
      <c r="AC181" s="47">
        <f t="shared" si="569"/>
        <v>0</v>
      </c>
      <c r="AD181" s="47">
        <f t="shared" si="570"/>
        <v>0</v>
      </c>
      <c r="AE181" s="47">
        <f t="shared" si="571"/>
        <v>0</v>
      </c>
      <c r="AF181" s="47">
        <f t="shared" si="572"/>
        <v>0</v>
      </c>
      <c r="AG181" s="47">
        <f t="shared" si="573"/>
        <v>0</v>
      </c>
      <c r="AH181" s="47">
        <f t="shared" si="574"/>
        <v>0</v>
      </c>
      <c r="AI181" s="47">
        <f t="shared" si="575"/>
        <v>0</v>
      </c>
      <c r="AJ181" s="47">
        <f t="shared" si="576"/>
        <v>0</v>
      </c>
      <c r="AK181" s="47">
        <f t="shared" si="577"/>
        <v>0</v>
      </c>
      <c r="AL181" s="48">
        <f t="shared" si="578"/>
        <v>0</v>
      </c>
      <c r="AM181" s="47">
        <f t="shared" si="622"/>
        <v>0</v>
      </c>
      <c r="AN181" s="47">
        <f t="shared" si="623"/>
        <v>0</v>
      </c>
      <c r="AO181" s="46">
        <f t="shared" si="579"/>
        <v>0</v>
      </c>
      <c r="AP181" s="47">
        <f t="shared" si="580"/>
        <v>0</v>
      </c>
      <c r="AQ181" s="47">
        <f t="shared" si="581"/>
        <v>0</v>
      </c>
      <c r="AR181" s="47">
        <f t="shared" si="582"/>
        <v>0</v>
      </c>
      <c r="AS181" s="47">
        <f t="shared" si="583"/>
        <v>0</v>
      </c>
      <c r="AT181" s="47">
        <f t="shared" si="584"/>
        <v>0</v>
      </c>
      <c r="AU181" s="47">
        <f t="shared" si="585"/>
        <v>0</v>
      </c>
      <c r="AV181" s="47">
        <f t="shared" si="586"/>
        <v>0</v>
      </c>
      <c r="AW181" s="47">
        <f t="shared" si="587"/>
        <v>0</v>
      </c>
      <c r="AX181" s="47">
        <f t="shared" si="588"/>
        <v>0</v>
      </c>
      <c r="AY181" s="47">
        <f t="shared" si="589"/>
        <v>0</v>
      </c>
      <c r="AZ181" s="47">
        <f t="shared" si="590"/>
        <v>0</v>
      </c>
      <c r="BA181" s="47">
        <f t="shared" si="591"/>
        <v>0</v>
      </c>
      <c r="BB181" s="47">
        <f t="shared" si="592"/>
        <v>0</v>
      </c>
      <c r="BC181" s="47">
        <f t="shared" si="593"/>
        <v>0</v>
      </c>
      <c r="BD181" s="47">
        <f t="shared" si="594"/>
        <v>0</v>
      </c>
      <c r="BE181" s="47">
        <f t="shared" si="595"/>
        <v>0</v>
      </c>
      <c r="BF181" s="47">
        <f t="shared" si="596"/>
        <v>0</v>
      </c>
      <c r="BG181" s="48">
        <f t="shared" si="597"/>
        <v>0</v>
      </c>
      <c r="BH181" s="47">
        <f t="shared" si="624"/>
        <v>0</v>
      </c>
      <c r="BI181" s="47">
        <f t="shared" si="625"/>
        <v>0</v>
      </c>
      <c r="BJ181" s="46">
        <f t="shared" si="598"/>
        <v>0</v>
      </c>
      <c r="BK181" s="47">
        <f t="shared" si="599"/>
        <v>0</v>
      </c>
      <c r="BL181" s="47">
        <f t="shared" si="600"/>
        <v>0</v>
      </c>
      <c r="BM181" s="47">
        <f t="shared" si="601"/>
        <v>0</v>
      </c>
      <c r="BN181" s="47">
        <f t="shared" si="602"/>
        <v>0</v>
      </c>
      <c r="BO181" s="47">
        <f t="shared" si="603"/>
        <v>0</v>
      </c>
      <c r="BP181" s="47">
        <f t="shared" si="604"/>
        <v>0</v>
      </c>
      <c r="BQ181" s="47">
        <f t="shared" si="605"/>
        <v>0</v>
      </c>
      <c r="BR181" s="47">
        <f t="shared" si="606"/>
        <v>0</v>
      </c>
      <c r="BS181" s="47">
        <f t="shared" si="607"/>
        <v>0</v>
      </c>
      <c r="BT181" s="47">
        <f t="shared" si="608"/>
        <v>0</v>
      </c>
      <c r="BU181" s="47">
        <f t="shared" si="609"/>
        <v>0</v>
      </c>
      <c r="BV181" s="47">
        <f t="shared" si="610"/>
        <v>0</v>
      </c>
      <c r="BW181" s="47">
        <f t="shared" si="611"/>
        <v>0</v>
      </c>
      <c r="BX181" s="47">
        <f t="shared" si="612"/>
        <v>0</v>
      </c>
      <c r="BY181" s="47">
        <f t="shared" si="613"/>
        <v>0</v>
      </c>
      <c r="BZ181" s="47">
        <f t="shared" si="614"/>
        <v>0</v>
      </c>
      <c r="CA181" s="47">
        <f t="shared" si="615"/>
        <v>0</v>
      </c>
      <c r="CB181" s="47">
        <f t="shared" si="616"/>
        <v>0</v>
      </c>
      <c r="CC181" s="48">
        <f t="shared" si="617"/>
        <v>0</v>
      </c>
      <c r="CD181" s="47">
        <f t="shared" si="626"/>
        <v>0</v>
      </c>
      <c r="CE181" s="47">
        <f t="shared" si="627"/>
        <v>0</v>
      </c>
      <c r="CF181" s="46">
        <f t="shared" si="628"/>
        <v>0</v>
      </c>
      <c r="CG181" s="47">
        <f t="shared" si="629"/>
        <v>0</v>
      </c>
      <c r="CH181" s="47">
        <f t="shared" si="630"/>
        <v>0</v>
      </c>
      <c r="CI181" s="47">
        <f t="shared" si="631"/>
        <v>0</v>
      </c>
      <c r="CJ181" s="47">
        <f t="shared" si="632"/>
        <v>0</v>
      </c>
      <c r="CK181" s="47">
        <f t="shared" si="633"/>
        <v>0</v>
      </c>
      <c r="CL181" s="47">
        <f t="shared" si="634"/>
        <v>0</v>
      </c>
      <c r="CM181" s="47">
        <f t="shared" si="635"/>
        <v>0</v>
      </c>
      <c r="CN181" s="47">
        <f t="shared" si="636"/>
        <v>0</v>
      </c>
      <c r="CO181" s="47">
        <f t="shared" si="637"/>
        <v>0</v>
      </c>
      <c r="CP181" s="47">
        <f t="shared" si="638"/>
        <v>0</v>
      </c>
      <c r="CQ181" s="47">
        <f t="shared" si="639"/>
        <v>0</v>
      </c>
      <c r="CR181" s="47">
        <f t="shared" si="640"/>
        <v>0</v>
      </c>
      <c r="CS181" s="47">
        <f t="shared" si="641"/>
        <v>0</v>
      </c>
      <c r="CT181" s="47">
        <f t="shared" si="642"/>
        <v>0</v>
      </c>
      <c r="CU181" s="47">
        <f t="shared" si="643"/>
        <v>0</v>
      </c>
      <c r="CV181" s="47">
        <f t="shared" si="644"/>
        <v>0</v>
      </c>
      <c r="CW181" s="47">
        <f t="shared" si="645"/>
        <v>0</v>
      </c>
      <c r="CX181" s="47">
        <f t="shared" si="646"/>
        <v>0</v>
      </c>
      <c r="CY181" s="48">
        <f t="shared" si="647"/>
        <v>0</v>
      </c>
      <c r="CZ181" s="47">
        <f t="shared" si="648"/>
        <v>0</v>
      </c>
      <c r="DA181" s="47">
        <f t="shared" si="649"/>
        <v>0</v>
      </c>
      <c r="DB181" s="46">
        <f t="shared" si="650"/>
        <v>0</v>
      </c>
      <c r="DC181" s="47">
        <f t="shared" si="651"/>
        <v>0</v>
      </c>
      <c r="DD181" s="47">
        <f t="shared" si="652"/>
        <v>0</v>
      </c>
      <c r="DE181" s="47">
        <f t="shared" si="653"/>
        <v>0</v>
      </c>
      <c r="DF181" s="47">
        <f t="shared" si="654"/>
        <v>0</v>
      </c>
      <c r="DG181" s="47">
        <f t="shared" si="655"/>
        <v>0</v>
      </c>
      <c r="DH181" s="47">
        <f t="shared" si="656"/>
        <v>0</v>
      </c>
      <c r="DI181" s="47">
        <f t="shared" si="657"/>
        <v>0</v>
      </c>
      <c r="DJ181" s="47">
        <f t="shared" si="658"/>
        <v>0</v>
      </c>
      <c r="DK181" s="47">
        <f t="shared" si="659"/>
        <v>0</v>
      </c>
      <c r="DL181" s="47">
        <f t="shared" si="660"/>
        <v>0</v>
      </c>
      <c r="DM181" s="47">
        <f t="shared" si="661"/>
        <v>0</v>
      </c>
      <c r="DN181" s="47">
        <f t="shared" si="662"/>
        <v>0</v>
      </c>
      <c r="DO181" s="47">
        <f t="shared" si="663"/>
        <v>0</v>
      </c>
      <c r="DP181" s="47">
        <f t="shared" si="664"/>
        <v>0</v>
      </c>
      <c r="DQ181" s="47">
        <f t="shared" si="665"/>
        <v>0</v>
      </c>
      <c r="DR181" s="47">
        <f t="shared" si="666"/>
        <v>0</v>
      </c>
      <c r="DS181" s="47">
        <f t="shared" si="667"/>
        <v>0</v>
      </c>
      <c r="DT181" s="47">
        <f t="shared" si="668"/>
        <v>0</v>
      </c>
      <c r="DU181" s="48">
        <f t="shared" si="669"/>
        <v>0</v>
      </c>
      <c r="DV181" s="47">
        <f t="shared" si="670"/>
        <v>0</v>
      </c>
      <c r="DW181" s="47">
        <f t="shared" si="671"/>
        <v>0</v>
      </c>
      <c r="DX181" s="46">
        <f t="shared" si="672"/>
        <v>0</v>
      </c>
      <c r="DY181" s="47">
        <f t="shared" si="673"/>
        <v>0</v>
      </c>
      <c r="DZ181" s="47">
        <f t="shared" si="674"/>
        <v>0</v>
      </c>
      <c r="EA181" s="47">
        <f t="shared" si="675"/>
        <v>0</v>
      </c>
      <c r="EB181" s="47">
        <f t="shared" si="676"/>
        <v>0</v>
      </c>
      <c r="EC181" s="47">
        <f t="shared" si="677"/>
        <v>0</v>
      </c>
      <c r="ED181" s="47">
        <f t="shared" si="678"/>
        <v>0</v>
      </c>
      <c r="EE181" s="47">
        <f t="shared" si="679"/>
        <v>0</v>
      </c>
      <c r="EF181" s="47">
        <f t="shared" si="680"/>
        <v>0</v>
      </c>
      <c r="EG181" s="47">
        <f t="shared" si="681"/>
        <v>0</v>
      </c>
      <c r="EH181" s="47">
        <f t="shared" si="682"/>
        <v>0</v>
      </c>
      <c r="EI181" s="47">
        <f t="shared" si="683"/>
        <v>0</v>
      </c>
      <c r="EJ181" s="47">
        <f t="shared" si="684"/>
        <v>0</v>
      </c>
      <c r="EK181" s="47">
        <f t="shared" si="685"/>
        <v>0</v>
      </c>
      <c r="EL181" s="47">
        <f t="shared" si="686"/>
        <v>0</v>
      </c>
      <c r="EM181" s="47">
        <f t="shared" si="687"/>
        <v>0</v>
      </c>
      <c r="EN181" s="47">
        <f t="shared" si="688"/>
        <v>0</v>
      </c>
      <c r="EO181" s="47">
        <f t="shared" si="689"/>
        <v>0</v>
      </c>
      <c r="EP181" s="47">
        <f t="shared" si="690"/>
        <v>0</v>
      </c>
      <c r="EQ181" s="48">
        <f t="shared" si="691"/>
        <v>0</v>
      </c>
      <c r="ER181" s="47">
        <f t="shared" si="692"/>
        <v>0</v>
      </c>
      <c r="ES181" s="47">
        <f t="shared" si="693"/>
        <v>0</v>
      </c>
      <c r="ET181" s="46">
        <f t="shared" si="694"/>
        <v>0</v>
      </c>
      <c r="EU181" s="47">
        <f t="shared" si="695"/>
        <v>0</v>
      </c>
      <c r="EV181" s="47">
        <f t="shared" si="696"/>
        <v>0</v>
      </c>
      <c r="EW181" s="47">
        <f t="shared" si="697"/>
        <v>0</v>
      </c>
      <c r="EX181" s="47">
        <f t="shared" si="698"/>
        <v>0</v>
      </c>
      <c r="EY181" s="47">
        <f t="shared" si="699"/>
        <v>0</v>
      </c>
      <c r="EZ181" s="47">
        <f t="shared" si="700"/>
        <v>0</v>
      </c>
      <c r="FA181" s="47">
        <f t="shared" si="701"/>
        <v>0</v>
      </c>
      <c r="FB181" s="47">
        <f t="shared" si="702"/>
        <v>0</v>
      </c>
      <c r="FC181" s="47">
        <f t="shared" si="703"/>
        <v>0</v>
      </c>
      <c r="FD181" s="47">
        <f t="shared" si="704"/>
        <v>0</v>
      </c>
      <c r="FE181" s="47">
        <f t="shared" si="705"/>
        <v>0</v>
      </c>
      <c r="FF181" s="47">
        <f t="shared" si="706"/>
        <v>0</v>
      </c>
      <c r="FG181" s="47">
        <f t="shared" si="707"/>
        <v>0</v>
      </c>
      <c r="FH181" s="47">
        <f t="shared" si="708"/>
        <v>0</v>
      </c>
      <c r="FI181" s="47">
        <f t="shared" si="709"/>
        <v>0</v>
      </c>
      <c r="FJ181" s="47">
        <f t="shared" si="710"/>
        <v>0</v>
      </c>
      <c r="FK181" s="47">
        <f t="shared" si="711"/>
        <v>0</v>
      </c>
      <c r="FL181" s="47">
        <f t="shared" si="712"/>
        <v>0</v>
      </c>
      <c r="FM181" s="48">
        <f t="shared" si="713"/>
        <v>0</v>
      </c>
      <c r="FN181" s="47">
        <f t="shared" si="714"/>
        <v>0</v>
      </c>
      <c r="FO181" s="47">
        <f t="shared" si="715"/>
        <v>0</v>
      </c>
      <c r="FP181" s="46">
        <f t="shared" si="716"/>
        <v>0</v>
      </c>
      <c r="FQ181" s="47">
        <f t="shared" si="717"/>
        <v>0</v>
      </c>
      <c r="FR181" s="47">
        <f t="shared" si="718"/>
        <v>0</v>
      </c>
      <c r="FS181" s="47">
        <f t="shared" si="719"/>
        <v>0</v>
      </c>
      <c r="FT181" s="47">
        <f t="shared" si="720"/>
        <v>0</v>
      </c>
      <c r="FU181" s="47">
        <f t="shared" si="721"/>
        <v>0</v>
      </c>
      <c r="FV181" s="47">
        <f t="shared" si="722"/>
        <v>0</v>
      </c>
      <c r="FW181" s="47">
        <f t="shared" si="723"/>
        <v>0</v>
      </c>
      <c r="FX181" s="47">
        <f t="shared" si="724"/>
        <v>0</v>
      </c>
      <c r="FY181" s="47">
        <f t="shared" si="725"/>
        <v>0</v>
      </c>
      <c r="FZ181" s="47">
        <f t="shared" si="726"/>
        <v>0</v>
      </c>
      <c r="GA181" s="47">
        <f t="shared" si="727"/>
        <v>0</v>
      </c>
      <c r="GB181" s="47">
        <f t="shared" si="728"/>
        <v>0</v>
      </c>
      <c r="GC181" s="47">
        <f t="shared" si="729"/>
        <v>0</v>
      </c>
      <c r="GD181" s="47">
        <f t="shared" si="730"/>
        <v>0</v>
      </c>
      <c r="GE181" s="47">
        <f t="shared" si="731"/>
        <v>0</v>
      </c>
      <c r="GF181" s="47">
        <f t="shared" si="732"/>
        <v>0</v>
      </c>
      <c r="GG181" s="47">
        <f t="shared" si="733"/>
        <v>0</v>
      </c>
      <c r="GH181" s="47">
        <f t="shared" si="734"/>
        <v>0</v>
      </c>
      <c r="GI181" s="48">
        <f t="shared" si="735"/>
        <v>0</v>
      </c>
      <c r="GJ181" s="47">
        <f t="shared" si="736"/>
        <v>0</v>
      </c>
      <c r="GK181" s="47">
        <f t="shared" si="737"/>
        <v>0</v>
      </c>
      <c r="GL181" s="46">
        <f t="shared" si="738"/>
        <v>0</v>
      </c>
      <c r="GM181" s="47">
        <f t="shared" si="739"/>
        <v>0</v>
      </c>
      <c r="GN181" s="47">
        <f t="shared" si="740"/>
        <v>0</v>
      </c>
      <c r="GO181" s="47">
        <f t="shared" si="741"/>
        <v>0</v>
      </c>
      <c r="GP181" s="47">
        <f t="shared" si="742"/>
        <v>0</v>
      </c>
      <c r="GQ181" s="47">
        <f t="shared" si="743"/>
        <v>0</v>
      </c>
      <c r="GR181" s="47">
        <f t="shared" si="744"/>
        <v>0</v>
      </c>
      <c r="GS181" s="47">
        <f t="shared" si="745"/>
        <v>0</v>
      </c>
      <c r="GT181" s="47">
        <f t="shared" si="746"/>
        <v>0</v>
      </c>
      <c r="GU181" s="47">
        <f t="shared" si="747"/>
        <v>0</v>
      </c>
      <c r="GV181" s="47">
        <f t="shared" si="748"/>
        <v>0</v>
      </c>
      <c r="GW181" s="47">
        <f t="shared" si="749"/>
        <v>0</v>
      </c>
      <c r="GX181" s="47">
        <f t="shared" si="750"/>
        <v>0</v>
      </c>
      <c r="GY181" s="47">
        <f t="shared" si="751"/>
        <v>0</v>
      </c>
      <c r="GZ181" s="47">
        <f t="shared" si="752"/>
        <v>0</v>
      </c>
      <c r="HA181" s="47">
        <f t="shared" si="753"/>
        <v>0</v>
      </c>
      <c r="HB181" s="47">
        <f t="shared" si="754"/>
        <v>0</v>
      </c>
      <c r="HC181" s="47">
        <f t="shared" si="755"/>
        <v>0</v>
      </c>
      <c r="HD181" s="47">
        <f t="shared" si="756"/>
        <v>0</v>
      </c>
      <c r="HE181" s="48">
        <f t="shared" si="757"/>
        <v>0</v>
      </c>
      <c r="HF181" s="47">
        <f t="shared" si="758"/>
        <v>0</v>
      </c>
      <c r="HG181" s="47">
        <f t="shared" si="759"/>
        <v>0</v>
      </c>
      <c r="HH181" s="46">
        <f t="shared" si="760"/>
        <v>0</v>
      </c>
      <c r="HI181" s="47">
        <f t="shared" si="761"/>
        <v>0</v>
      </c>
      <c r="HJ181" s="47">
        <f t="shared" si="762"/>
        <v>0</v>
      </c>
      <c r="HK181" s="47">
        <f t="shared" si="763"/>
        <v>0</v>
      </c>
      <c r="HL181" s="47">
        <f t="shared" si="764"/>
        <v>0</v>
      </c>
      <c r="HM181" s="47">
        <f t="shared" si="765"/>
        <v>0</v>
      </c>
      <c r="HN181" s="47">
        <f t="shared" si="766"/>
        <v>0</v>
      </c>
      <c r="HO181" s="47">
        <f t="shared" si="767"/>
        <v>0</v>
      </c>
      <c r="HP181" s="47">
        <f t="shared" si="768"/>
        <v>0</v>
      </c>
      <c r="HQ181" s="47">
        <f t="shared" si="769"/>
        <v>0</v>
      </c>
      <c r="HR181" s="47">
        <f t="shared" si="770"/>
        <v>0</v>
      </c>
      <c r="HS181" s="47">
        <f t="shared" si="771"/>
        <v>0</v>
      </c>
      <c r="HT181" s="47">
        <f t="shared" si="772"/>
        <v>0</v>
      </c>
      <c r="HU181" s="47">
        <f t="shared" si="773"/>
        <v>0</v>
      </c>
      <c r="HV181" s="47">
        <f t="shared" si="774"/>
        <v>0</v>
      </c>
      <c r="HW181" s="47">
        <f t="shared" si="775"/>
        <v>0</v>
      </c>
      <c r="HX181" s="47">
        <f t="shared" si="776"/>
        <v>0</v>
      </c>
      <c r="HY181" s="47">
        <f t="shared" si="777"/>
        <v>0</v>
      </c>
      <c r="HZ181" s="47">
        <f t="shared" si="778"/>
        <v>0</v>
      </c>
      <c r="IA181" s="48">
        <f t="shared" si="779"/>
        <v>0</v>
      </c>
      <c r="IB181" s="47">
        <f t="shared" si="780"/>
        <v>0</v>
      </c>
      <c r="IC181" s="47">
        <f t="shared" si="781"/>
        <v>0</v>
      </c>
      <c r="ID181" s="46">
        <f t="shared" si="782"/>
        <v>0</v>
      </c>
      <c r="IE181" s="47">
        <f t="shared" si="783"/>
        <v>0</v>
      </c>
      <c r="IF181" s="47">
        <f t="shared" si="784"/>
        <v>0</v>
      </c>
      <c r="IG181" s="47">
        <f t="shared" si="785"/>
        <v>0</v>
      </c>
      <c r="IH181" s="47">
        <f t="shared" si="786"/>
        <v>0</v>
      </c>
      <c r="II181" s="47">
        <f t="shared" si="787"/>
        <v>0</v>
      </c>
      <c r="IJ181" s="47">
        <f t="shared" si="788"/>
        <v>0</v>
      </c>
      <c r="IK181" s="47">
        <f t="shared" si="789"/>
        <v>0</v>
      </c>
      <c r="IL181" s="47">
        <f t="shared" si="790"/>
        <v>0</v>
      </c>
      <c r="IM181" s="47">
        <f t="shared" si="791"/>
        <v>0</v>
      </c>
      <c r="IN181" s="47">
        <f t="shared" si="792"/>
        <v>0</v>
      </c>
      <c r="IO181" s="47">
        <f t="shared" si="793"/>
        <v>0</v>
      </c>
      <c r="IP181" s="47">
        <f t="shared" si="794"/>
        <v>0</v>
      </c>
      <c r="IQ181" s="47">
        <f t="shared" si="795"/>
        <v>0</v>
      </c>
      <c r="IR181" s="47">
        <f t="shared" si="796"/>
        <v>0</v>
      </c>
      <c r="IS181" s="47">
        <f t="shared" si="797"/>
        <v>0</v>
      </c>
      <c r="IT181" s="47">
        <f t="shared" si="798"/>
        <v>0</v>
      </c>
      <c r="IU181" s="47">
        <f t="shared" si="799"/>
        <v>0</v>
      </c>
      <c r="IV181" s="47">
        <f t="shared" si="800"/>
        <v>0</v>
      </c>
      <c r="IW181" s="48">
        <f t="shared" si="801"/>
        <v>0</v>
      </c>
      <c r="IX181" s="47">
        <f t="shared" si="802"/>
        <v>0</v>
      </c>
      <c r="IY181" s="47">
        <f t="shared" si="803"/>
        <v>0</v>
      </c>
      <c r="IZ181" s="46">
        <f t="shared" si="804"/>
        <v>0</v>
      </c>
      <c r="JA181" s="47">
        <f t="shared" si="805"/>
        <v>0</v>
      </c>
      <c r="JB181" s="47">
        <f t="shared" si="806"/>
        <v>0</v>
      </c>
      <c r="JC181" s="47">
        <f t="shared" si="807"/>
        <v>0</v>
      </c>
      <c r="JD181" s="47">
        <f t="shared" si="808"/>
        <v>0</v>
      </c>
      <c r="JE181" s="47">
        <f t="shared" si="809"/>
        <v>0</v>
      </c>
      <c r="JF181" s="47">
        <f t="shared" si="810"/>
        <v>0</v>
      </c>
      <c r="JG181" s="47">
        <f t="shared" si="811"/>
        <v>0</v>
      </c>
      <c r="JH181" s="47">
        <f t="shared" si="812"/>
        <v>0</v>
      </c>
      <c r="JI181" s="47">
        <f t="shared" si="813"/>
        <v>0</v>
      </c>
      <c r="JJ181" s="47">
        <f t="shared" si="814"/>
        <v>0</v>
      </c>
      <c r="JK181" s="47">
        <f t="shared" si="815"/>
        <v>0</v>
      </c>
      <c r="JL181" s="47">
        <f t="shared" si="816"/>
        <v>0</v>
      </c>
      <c r="JM181" s="47">
        <f t="shared" si="817"/>
        <v>0</v>
      </c>
      <c r="JN181" s="47">
        <f t="shared" si="818"/>
        <v>0</v>
      </c>
      <c r="JO181" s="47">
        <f t="shared" si="819"/>
        <v>0</v>
      </c>
      <c r="JP181" s="47">
        <f t="shared" si="820"/>
        <v>0</v>
      </c>
      <c r="JQ181" s="47">
        <f t="shared" si="821"/>
        <v>0</v>
      </c>
      <c r="JR181" s="47">
        <f t="shared" si="822"/>
        <v>0</v>
      </c>
      <c r="JS181" s="48">
        <f t="shared" si="823"/>
        <v>0</v>
      </c>
      <c r="JT181" s="46">
        <f t="shared" si="824"/>
        <v>0</v>
      </c>
      <c r="JU181" s="48">
        <f t="shared" si="825"/>
        <v>0</v>
      </c>
    </row>
    <row r="182" spans="1:281" x14ac:dyDescent="0.25">
      <c r="A182" s="152"/>
      <c r="B182" s="386"/>
      <c r="C182" s="377"/>
      <c r="D182" s="378"/>
      <c r="E182" s="378"/>
      <c r="F182" s="378"/>
      <c r="G182" s="379"/>
      <c r="H182" s="397"/>
      <c r="I182" s="397"/>
      <c r="J182" s="97"/>
      <c r="K182" s="122">
        <f t="shared" si="555"/>
        <v>0</v>
      </c>
      <c r="L182" s="313">
        <f t="shared" si="556"/>
        <v>0</v>
      </c>
      <c r="M182" s="46">
        <f t="shared" si="557"/>
        <v>0</v>
      </c>
      <c r="N182" s="90">
        <f t="shared" si="618"/>
        <v>0</v>
      </c>
      <c r="O182" s="90">
        <f t="shared" si="619"/>
        <v>0</v>
      </c>
      <c r="P182" s="90">
        <f t="shared" si="620"/>
        <v>0</v>
      </c>
      <c r="Q182" s="90">
        <f t="shared" si="621"/>
        <v>0</v>
      </c>
      <c r="R182" s="408">
        <f t="shared" si="558"/>
        <v>1</v>
      </c>
      <c r="S182" s="46">
        <f t="shared" si="559"/>
        <v>0</v>
      </c>
      <c r="T182" s="47">
        <f t="shared" si="560"/>
        <v>0</v>
      </c>
      <c r="U182" s="47">
        <f t="shared" si="561"/>
        <v>0</v>
      </c>
      <c r="V182" s="47">
        <f t="shared" si="562"/>
        <v>0</v>
      </c>
      <c r="W182" s="47">
        <f t="shared" si="563"/>
        <v>0</v>
      </c>
      <c r="X182" s="47">
        <f t="shared" si="564"/>
        <v>0</v>
      </c>
      <c r="Y182" s="47">
        <f t="shared" si="565"/>
        <v>0</v>
      </c>
      <c r="Z182" s="47">
        <f t="shared" si="566"/>
        <v>0</v>
      </c>
      <c r="AA182" s="47">
        <f t="shared" si="567"/>
        <v>0</v>
      </c>
      <c r="AB182" s="47">
        <f t="shared" si="568"/>
        <v>0</v>
      </c>
      <c r="AC182" s="47">
        <f t="shared" si="569"/>
        <v>0</v>
      </c>
      <c r="AD182" s="47">
        <f t="shared" si="570"/>
        <v>0</v>
      </c>
      <c r="AE182" s="47">
        <f t="shared" si="571"/>
        <v>0</v>
      </c>
      <c r="AF182" s="47">
        <f t="shared" si="572"/>
        <v>0</v>
      </c>
      <c r="AG182" s="47">
        <f t="shared" si="573"/>
        <v>0</v>
      </c>
      <c r="AH182" s="47">
        <f t="shared" si="574"/>
        <v>0</v>
      </c>
      <c r="AI182" s="47">
        <f t="shared" si="575"/>
        <v>0</v>
      </c>
      <c r="AJ182" s="47">
        <f t="shared" si="576"/>
        <v>0</v>
      </c>
      <c r="AK182" s="47">
        <f t="shared" si="577"/>
        <v>0</v>
      </c>
      <c r="AL182" s="48">
        <f t="shared" si="578"/>
        <v>0</v>
      </c>
      <c r="AM182" s="47">
        <f t="shared" si="622"/>
        <v>0</v>
      </c>
      <c r="AN182" s="47">
        <f t="shared" si="623"/>
        <v>0</v>
      </c>
      <c r="AO182" s="46">
        <f t="shared" si="579"/>
        <v>0</v>
      </c>
      <c r="AP182" s="47">
        <f t="shared" si="580"/>
        <v>0</v>
      </c>
      <c r="AQ182" s="47">
        <f t="shared" si="581"/>
        <v>0</v>
      </c>
      <c r="AR182" s="47">
        <f t="shared" si="582"/>
        <v>0</v>
      </c>
      <c r="AS182" s="47">
        <f t="shared" si="583"/>
        <v>0</v>
      </c>
      <c r="AT182" s="47">
        <f t="shared" si="584"/>
        <v>0</v>
      </c>
      <c r="AU182" s="47">
        <f t="shared" si="585"/>
        <v>0</v>
      </c>
      <c r="AV182" s="47">
        <f t="shared" si="586"/>
        <v>0</v>
      </c>
      <c r="AW182" s="47">
        <f t="shared" si="587"/>
        <v>0</v>
      </c>
      <c r="AX182" s="47">
        <f t="shared" si="588"/>
        <v>0</v>
      </c>
      <c r="AY182" s="47">
        <f t="shared" si="589"/>
        <v>0</v>
      </c>
      <c r="AZ182" s="47">
        <f t="shared" si="590"/>
        <v>0</v>
      </c>
      <c r="BA182" s="47">
        <f t="shared" si="591"/>
        <v>0</v>
      </c>
      <c r="BB182" s="47">
        <f t="shared" si="592"/>
        <v>0</v>
      </c>
      <c r="BC182" s="47">
        <f t="shared" si="593"/>
        <v>0</v>
      </c>
      <c r="BD182" s="47">
        <f t="shared" si="594"/>
        <v>0</v>
      </c>
      <c r="BE182" s="47">
        <f t="shared" si="595"/>
        <v>0</v>
      </c>
      <c r="BF182" s="47">
        <f t="shared" si="596"/>
        <v>0</v>
      </c>
      <c r="BG182" s="48">
        <f t="shared" si="597"/>
        <v>0</v>
      </c>
      <c r="BH182" s="47">
        <f t="shared" si="624"/>
        <v>0</v>
      </c>
      <c r="BI182" s="47">
        <f t="shared" si="625"/>
        <v>0</v>
      </c>
      <c r="BJ182" s="46">
        <f t="shared" si="598"/>
        <v>0</v>
      </c>
      <c r="BK182" s="47">
        <f t="shared" si="599"/>
        <v>0</v>
      </c>
      <c r="BL182" s="47">
        <f t="shared" si="600"/>
        <v>0</v>
      </c>
      <c r="BM182" s="47">
        <f t="shared" si="601"/>
        <v>0</v>
      </c>
      <c r="BN182" s="47">
        <f t="shared" si="602"/>
        <v>0</v>
      </c>
      <c r="BO182" s="47">
        <f t="shared" si="603"/>
        <v>0</v>
      </c>
      <c r="BP182" s="47">
        <f t="shared" si="604"/>
        <v>0</v>
      </c>
      <c r="BQ182" s="47">
        <f t="shared" si="605"/>
        <v>0</v>
      </c>
      <c r="BR182" s="47">
        <f t="shared" si="606"/>
        <v>0</v>
      </c>
      <c r="BS182" s="47">
        <f t="shared" si="607"/>
        <v>0</v>
      </c>
      <c r="BT182" s="47">
        <f t="shared" si="608"/>
        <v>0</v>
      </c>
      <c r="BU182" s="47">
        <f t="shared" si="609"/>
        <v>0</v>
      </c>
      <c r="BV182" s="47">
        <f t="shared" si="610"/>
        <v>0</v>
      </c>
      <c r="BW182" s="47">
        <f t="shared" si="611"/>
        <v>0</v>
      </c>
      <c r="BX182" s="47">
        <f t="shared" si="612"/>
        <v>0</v>
      </c>
      <c r="BY182" s="47">
        <f t="shared" si="613"/>
        <v>0</v>
      </c>
      <c r="BZ182" s="47">
        <f t="shared" si="614"/>
        <v>0</v>
      </c>
      <c r="CA182" s="47">
        <f t="shared" si="615"/>
        <v>0</v>
      </c>
      <c r="CB182" s="47">
        <f t="shared" si="616"/>
        <v>0</v>
      </c>
      <c r="CC182" s="48">
        <f t="shared" si="617"/>
        <v>0</v>
      </c>
      <c r="CD182" s="47">
        <f t="shared" si="626"/>
        <v>0</v>
      </c>
      <c r="CE182" s="47">
        <f t="shared" si="627"/>
        <v>0</v>
      </c>
      <c r="CF182" s="46">
        <f t="shared" si="628"/>
        <v>0</v>
      </c>
      <c r="CG182" s="47">
        <f t="shared" si="629"/>
        <v>0</v>
      </c>
      <c r="CH182" s="47">
        <f t="shared" si="630"/>
        <v>0</v>
      </c>
      <c r="CI182" s="47">
        <f t="shared" si="631"/>
        <v>0</v>
      </c>
      <c r="CJ182" s="47">
        <f t="shared" si="632"/>
        <v>0</v>
      </c>
      <c r="CK182" s="47">
        <f t="shared" si="633"/>
        <v>0</v>
      </c>
      <c r="CL182" s="47">
        <f t="shared" si="634"/>
        <v>0</v>
      </c>
      <c r="CM182" s="47">
        <f t="shared" si="635"/>
        <v>0</v>
      </c>
      <c r="CN182" s="47">
        <f t="shared" si="636"/>
        <v>0</v>
      </c>
      <c r="CO182" s="47">
        <f t="shared" si="637"/>
        <v>0</v>
      </c>
      <c r="CP182" s="47">
        <f t="shared" si="638"/>
        <v>0</v>
      </c>
      <c r="CQ182" s="47">
        <f t="shared" si="639"/>
        <v>0</v>
      </c>
      <c r="CR182" s="47">
        <f t="shared" si="640"/>
        <v>0</v>
      </c>
      <c r="CS182" s="47">
        <f t="shared" si="641"/>
        <v>0</v>
      </c>
      <c r="CT182" s="47">
        <f t="shared" si="642"/>
        <v>0</v>
      </c>
      <c r="CU182" s="47">
        <f t="shared" si="643"/>
        <v>0</v>
      </c>
      <c r="CV182" s="47">
        <f t="shared" si="644"/>
        <v>0</v>
      </c>
      <c r="CW182" s="47">
        <f t="shared" si="645"/>
        <v>0</v>
      </c>
      <c r="CX182" s="47">
        <f t="shared" si="646"/>
        <v>0</v>
      </c>
      <c r="CY182" s="48">
        <f t="shared" si="647"/>
        <v>0</v>
      </c>
      <c r="CZ182" s="47">
        <f t="shared" si="648"/>
        <v>0</v>
      </c>
      <c r="DA182" s="47">
        <f t="shared" si="649"/>
        <v>0</v>
      </c>
      <c r="DB182" s="46">
        <f t="shared" si="650"/>
        <v>0</v>
      </c>
      <c r="DC182" s="47">
        <f t="shared" si="651"/>
        <v>0</v>
      </c>
      <c r="DD182" s="47">
        <f t="shared" si="652"/>
        <v>0</v>
      </c>
      <c r="DE182" s="47">
        <f t="shared" si="653"/>
        <v>0</v>
      </c>
      <c r="DF182" s="47">
        <f t="shared" si="654"/>
        <v>0</v>
      </c>
      <c r="DG182" s="47">
        <f t="shared" si="655"/>
        <v>0</v>
      </c>
      <c r="DH182" s="47">
        <f t="shared" si="656"/>
        <v>0</v>
      </c>
      <c r="DI182" s="47">
        <f t="shared" si="657"/>
        <v>0</v>
      </c>
      <c r="DJ182" s="47">
        <f t="shared" si="658"/>
        <v>0</v>
      </c>
      <c r="DK182" s="47">
        <f t="shared" si="659"/>
        <v>0</v>
      </c>
      <c r="DL182" s="47">
        <f t="shared" si="660"/>
        <v>0</v>
      </c>
      <c r="DM182" s="47">
        <f t="shared" si="661"/>
        <v>0</v>
      </c>
      <c r="DN182" s="47">
        <f t="shared" si="662"/>
        <v>0</v>
      </c>
      <c r="DO182" s="47">
        <f t="shared" si="663"/>
        <v>0</v>
      </c>
      <c r="DP182" s="47">
        <f t="shared" si="664"/>
        <v>0</v>
      </c>
      <c r="DQ182" s="47">
        <f t="shared" si="665"/>
        <v>0</v>
      </c>
      <c r="DR182" s="47">
        <f t="shared" si="666"/>
        <v>0</v>
      </c>
      <c r="DS182" s="47">
        <f t="shared" si="667"/>
        <v>0</v>
      </c>
      <c r="DT182" s="47">
        <f t="shared" si="668"/>
        <v>0</v>
      </c>
      <c r="DU182" s="48">
        <f t="shared" si="669"/>
        <v>0</v>
      </c>
      <c r="DV182" s="47">
        <f t="shared" si="670"/>
        <v>0</v>
      </c>
      <c r="DW182" s="47">
        <f t="shared" si="671"/>
        <v>0</v>
      </c>
      <c r="DX182" s="46">
        <f t="shared" si="672"/>
        <v>0</v>
      </c>
      <c r="DY182" s="47">
        <f t="shared" si="673"/>
        <v>0</v>
      </c>
      <c r="DZ182" s="47">
        <f t="shared" si="674"/>
        <v>0</v>
      </c>
      <c r="EA182" s="47">
        <f t="shared" si="675"/>
        <v>0</v>
      </c>
      <c r="EB182" s="47">
        <f t="shared" si="676"/>
        <v>0</v>
      </c>
      <c r="EC182" s="47">
        <f t="shared" si="677"/>
        <v>0</v>
      </c>
      <c r="ED182" s="47">
        <f t="shared" si="678"/>
        <v>0</v>
      </c>
      <c r="EE182" s="47">
        <f t="shared" si="679"/>
        <v>0</v>
      </c>
      <c r="EF182" s="47">
        <f t="shared" si="680"/>
        <v>0</v>
      </c>
      <c r="EG182" s="47">
        <f t="shared" si="681"/>
        <v>0</v>
      </c>
      <c r="EH182" s="47">
        <f t="shared" si="682"/>
        <v>0</v>
      </c>
      <c r="EI182" s="47">
        <f t="shared" si="683"/>
        <v>0</v>
      </c>
      <c r="EJ182" s="47">
        <f t="shared" si="684"/>
        <v>0</v>
      </c>
      <c r="EK182" s="47">
        <f t="shared" si="685"/>
        <v>0</v>
      </c>
      <c r="EL182" s="47">
        <f t="shared" si="686"/>
        <v>0</v>
      </c>
      <c r="EM182" s="47">
        <f t="shared" si="687"/>
        <v>0</v>
      </c>
      <c r="EN182" s="47">
        <f t="shared" si="688"/>
        <v>0</v>
      </c>
      <c r="EO182" s="47">
        <f t="shared" si="689"/>
        <v>0</v>
      </c>
      <c r="EP182" s="47">
        <f t="shared" si="690"/>
        <v>0</v>
      </c>
      <c r="EQ182" s="48">
        <f t="shared" si="691"/>
        <v>0</v>
      </c>
      <c r="ER182" s="47">
        <f t="shared" si="692"/>
        <v>0</v>
      </c>
      <c r="ES182" s="47">
        <f t="shared" si="693"/>
        <v>0</v>
      </c>
      <c r="ET182" s="46">
        <f t="shared" si="694"/>
        <v>0</v>
      </c>
      <c r="EU182" s="47">
        <f t="shared" si="695"/>
        <v>0</v>
      </c>
      <c r="EV182" s="47">
        <f t="shared" si="696"/>
        <v>0</v>
      </c>
      <c r="EW182" s="47">
        <f t="shared" si="697"/>
        <v>0</v>
      </c>
      <c r="EX182" s="47">
        <f t="shared" si="698"/>
        <v>0</v>
      </c>
      <c r="EY182" s="47">
        <f t="shared" si="699"/>
        <v>0</v>
      </c>
      <c r="EZ182" s="47">
        <f t="shared" si="700"/>
        <v>0</v>
      </c>
      <c r="FA182" s="47">
        <f t="shared" si="701"/>
        <v>0</v>
      </c>
      <c r="FB182" s="47">
        <f t="shared" si="702"/>
        <v>0</v>
      </c>
      <c r="FC182" s="47">
        <f t="shared" si="703"/>
        <v>0</v>
      </c>
      <c r="FD182" s="47">
        <f t="shared" si="704"/>
        <v>0</v>
      </c>
      <c r="FE182" s="47">
        <f t="shared" si="705"/>
        <v>0</v>
      </c>
      <c r="FF182" s="47">
        <f t="shared" si="706"/>
        <v>0</v>
      </c>
      <c r="FG182" s="47">
        <f t="shared" si="707"/>
        <v>0</v>
      </c>
      <c r="FH182" s="47">
        <f t="shared" si="708"/>
        <v>0</v>
      </c>
      <c r="FI182" s="47">
        <f t="shared" si="709"/>
        <v>0</v>
      </c>
      <c r="FJ182" s="47">
        <f t="shared" si="710"/>
        <v>0</v>
      </c>
      <c r="FK182" s="47">
        <f t="shared" si="711"/>
        <v>0</v>
      </c>
      <c r="FL182" s="47">
        <f t="shared" si="712"/>
        <v>0</v>
      </c>
      <c r="FM182" s="48">
        <f t="shared" si="713"/>
        <v>0</v>
      </c>
      <c r="FN182" s="47">
        <f t="shared" si="714"/>
        <v>0</v>
      </c>
      <c r="FO182" s="47">
        <f t="shared" si="715"/>
        <v>0</v>
      </c>
      <c r="FP182" s="46">
        <f t="shared" si="716"/>
        <v>0</v>
      </c>
      <c r="FQ182" s="47">
        <f t="shared" si="717"/>
        <v>0</v>
      </c>
      <c r="FR182" s="47">
        <f t="shared" si="718"/>
        <v>0</v>
      </c>
      <c r="FS182" s="47">
        <f t="shared" si="719"/>
        <v>0</v>
      </c>
      <c r="FT182" s="47">
        <f t="shared" si="720"/>
        <v>0</v>
      </c>
      <c r="FU182" s="47">
        <f t="shared" si="721"/>
        <v>0</v>
      </c>
      <c r="FV182" s="47">
        <f t="shared" si="722"/>
        <v>0</v>
      </c>
      <c r="FW182" s="47">
        <f t="shared" si="723"/>
        <v>0</v>
      </c>
      <c r="FX182" s="47">
        <f t="shared" si="724"/>
        <v>0</v>
      </c>
      <c r="FY182" s="47">
        <f t="shared" si="725"/>
        <v>0</v>
      </c>
      <c r="FZ182" s="47">
        <f t="shared" si="726"/>
        <v>0</v>
      </c>
      <c r="GA182" s="47">
        <f t="shared" si="727"/>
        <v>0</v>
      </c>
      <c r="GB182" s="47">
        <f t="shared" si="728"/>
        <v>0</v>
      </c>
      <c r="GC182" s="47">
        <f t="shared" si="729"/>
        <v>0</v>
      </c>
      <c r="GD182" s="47">
        <f t="shared" si="730"/>
        <v>0</v>
      </c>
      <c r="GE182" s="47">
        <f t="shared" si="731"/>
        <v>0</v>
      </c>
      <c r="GF182" s="47">
        <f t="shared" si="732"/>
        <v>0</v>
      </c>
      <c r="GG182" s="47">
        <f t="shared" si="733"/>
        <v>0</v>
      </c>
      <c r="GH182" s="47">
        <f t="shared" si="734"/>
        <v>0</v>
      </c>
      <c r="GI182" s="48">
        <f t="shared" si="735"/>
        <v>0</v>
      </c>
      <c r="GJ182" s="47">
        <f t="shared" si="736"/>
        <v>0</v>
      </c>
      <c r="GK182" s="47">
        <f t="shared" si="737"/>
        <v>0</v>
      </c>
      <c r="GL182" s="46">
        <f t="shared" si="738"/>
        <v>0</v>
      </c>
      <c r="GM182" s="47">
        <f t="shared" si="739"/>
        <v>0</v>
      </c>
      <c r="GN182" s="47">
        <f t="shared" si="740"/>
        <v>0</v>
      </c>
      <c r="GO182" s="47">
        <f t="shared" si="741"/>
        <v>0</v>
      </c>
      <c r="GP182" s="47">
        <f t="shared" si="742"/>
        <v>0</v>
      </c>
      <c r="GQ182" s="47">
        <f t="shared" si="743"/>
        <v>0</v>
      </c>
      <c r="GR182" s="47">
        <f t="shared" si="744"/>
        <v>0</v>
      </c>
      <c r="GS182" s="47">
        <f t="shared" si="745"/>
        <v>0</v>
      </c>
      <c r="GT182" s="47">
        <f t="shared" si="746"/>
        <v>0</v>
      </c>
      <c r="GU182" s="47">
        <f t="shared" si="747"/>
        <v>0</v>
      </c>
      <c r="GV182" s="47">
        <f t="shared" si="748"/>
        <v>0</v>
      </c>
      <c r="GW182" s="47">
        <f t="shared" si="749"/>
        <v>0</v>
      </c>
      <c r="GX182" s="47">
        <f t="shared" si="750"/>
        <v>0</v>
      </c>
      <c r="GY182" s="47">
        <f t="shared" si="751"/>
        <v>0</v>
      </c>
      <c r="GZ182" s="47">
        <f t="shared" si="752"/>
        <v>0</v>
      </c>
      <c r="HA182" s="47">
        <f t="shared" si="753"/>
        <v>0</v>
      </c>
      <c r="HB182" s="47">
        <f t="shared" si="754"/>
        <v>0</v>
      </c>
      <c r="HC182" s="47">
        <f t="shared" si="755"/>
        <v>0</v>
      </c>
      <c r="HD182" s="47">
        <f t="shared" si="756"/>
        <v>0</v>
      </c>
      <c r="HE182" s="48">
        <f t="shared" si="757"/>
        <v>0</v>
      </c>
      <c r="HF182" s="47">
        <f t="shared" si="758"/>
        <v>0</v>
      </c>
      <c r="HG182" s="47">
        <f t="shared" si="759"/>
        <v>0</v>
      </c>
      <c r="HH182" s="46">
        <f t="shared" si="760"/>
        <v>0</v>
      </c>
      <c r="HI182" s="47">
        <f t="shared" si="761"/>
        <v>0</v>
      </c>
      <c r="HJ182" s="47">
        <f t="shared" si="762"/>
        <v>0</v>
      </c>
      <c r="HK182" s="47">
        <f t="shared" si="763"/>
        <v>0</v>
      </c>
      <c r="HL182" s="47">
        <f t="shared" si="764"/>
        <v>0</v>
      </c>
      <c r="HM182" s="47">
        <f t="shared" si="765"/>
        <v>0</v>
      </c>
      <c r="HN182" s="47">
        <f t="shared" si="766"/>
        <v>0</v>
      </c>
      <c r="HO182" s="47">
        <f t="shared" si="767"/>
        <v>0</v>
      </c>
      <c r="HP182" s="47">
        <f t="shared" si="768"/>
        <v>0</v>
      </c>
      <c r="HQ182" s="47">
        <f t="shared" si="769"/>
        <v>0</v>
      </c>
      <c r="HR182" s="47">
        <f t="shared" si="770"/>
        <v>0</v>
      </c>
      <c r="HS182" s="47">
        <f t="shared" si="771"/>
        <v>0</v>
      </c>
      <c r="HT182" s="47">
        <f t="shared" si="772"/>
        <v>0</v>
      </c>
      <c r="HU182" s="47">
        <f t="shared" si="773"/>
        <v>0</v>
      </c>
      <c r="HV182" s="47">
        <f t="shared" si="774"/>
        <v>0</v>
      </c>
      <c r="HW182" s="47">
        <f t="shared" si="775"/>
        <v>0</v>
      </c>
      <c r="HX182" s="47">
        <f t="shared" si="776"/>
        <v>0</v>
      </c>
      <c r="HY182" s="47">
        <f t="shared" si="777"/>
        <v>0</v>
      </c>
      <c r="HZ182" s="47">
        <f t="shared" si="778"/>
        <v>0</v>
      </c>
      <c r="IA182" s="48">
        <f t="shared" si="779"/>
        <v>0</v>
      </c>
      <c r="IB182" s="47">
        <f t="shared" si="780"/>
        <v>0</v>
      </c>
      <c r="IC182" s="47">
        <f t="shared" si="781"/>
        <v>0</v>
      </c>
      <c r="ID182" s="46">
        <f t="shared" si="782"/>
        <v>0</v>
      </c>
      <c r="IE182" s="47">
        <f t="shared" si="783"/>
        <v>0</v>
      </c>
      <c r="IF182" s="47">
        <f t="shared" si="784"/>
        <v>0</v>
      </c>
      <c r="IG182" s="47">
        <f t="shared" si="785"/>
        <v>0</v>
      </c>
      <c r="IH182" s="47">
        <f t="shared" si="786"/>
        <v>0</v>
      </c>
      <c r="II182" s="47">
        <f t="shared" si="787"/>
        <v>0</v>
      </c>
      <c r="IJ182" s="47">
        <f t="shared" si="788"/>
        <v>0</v>
      </c>
      <c r="IK182" s="47">
        <f t="shared" si="789"/>
        <v>0</v>
      </c>
      <c r="IL182" s="47">
        <f t="shared" si="790"/>
        <v>0</v>
      </c>
      <c r="IM182" s="47">
        <f t="shared" si="791"/>
        <v>0</v>
      </c>
      <c r="IN182" s="47">
        <f t="shared" si="792"/>
        <v>0</v>
      </c>
      <c r="IO182" s="47">
        <f t="shared" si="793"/>
        <v>0</v>
      </c>
      <c r="IP182" s="47">
        <f t="shared" si="794"/>
        <v>0</v>
      </c>
      <c r="IQ182" s="47">
        <f t="shared" si="795"/>
        <v>0</v>
      </c>
      <c r="IR182" s="47">
        <f t="shared" si="796"/>
        <v>0</v>
      </c>
      <c r="IS182" s="47">
        <f t="shared" si="797"/>
        <v>0</v>
      </c>
      <c r="IT182" s="47">
        <f t="shared" si="798"/>
        <v>0</v>
      </c>
      <c r="IU182" s="47">
        <f t="shared" si="799"/>
        <v>0</v>
      </c>
      <c r="IV182" s="47">
        <f t="shared" si="800"/>
        <v>0</v>
      </c>
      <c r="IW182" s="48">
        <f t="shared" si="801"/>
        <v>0</v>
      </c>
      <c r="IX182" s="47">
        <f t="shared" si="802"/>
        <v>0</v>
      </c>
      <c r="IY182" s="47">
        <f t="shared" si="803"/>
        <v>0</v>
      </c>
      <c r="IZ182" s="46">
        <f t="shared" si="804"/>
        <v>0</v>
      </c>
      <c r="JA182" s="47">
        <f t="shared" si="805"/>
        <v>0</v>
      </c>
      <c r="JB182" s="47">
        <f t="shared" si="806"/>
        <v>0</v>
      </c>
      <c r="JC182" s="47">
        <f t="shared" si="807"/>
        <v>0</v>
      </c>
      <c r="JD182" s="47">
        <f t="shared" si="808"/>
        <v>0</v>
      </c>
      <c r="JE182" s="47">
        <f t="shared" si="809"/>
        <v>0</v>
      </c>
      <c r="JF182" s="47">
        <f t="shared" si="810"/>
        <v>0</v>
      </c>
      <c r="JG182" s="47">
        <f t="shared" si="811"/>
        <v>0</v>
      </c>
      <c r="JH182" s="47">
        <f t="shared" si="812"/>
        <v>0</v>
      </c>
      <c r="JI182" s="47">
        <f t="shared" si="813"/>
        <v>0</v>
      </c>
      <c r="JJ182" s="47">
        <f t="shared" si="814"/>
        <v>0</v>
      </c>
      <c r="JK182" s="47">
        <f t="shared" si="815"/>
        <v>0</v>
      </c>
      <c r="JL182" s="47">
        <f t="shared" si="816"/>
        <v>0</v>
      </c>
      <c r="JM182" s="47">
        <f t="shared" si="817"/>
        <v>0</v>
      </c>
      <c r="JN182" s="47">
        <f t="shared" si="818"/>
        <v>0</v>
      </c>
      <c r="JO182" s="47">
        <f t="shared" si="819"/>
        <v>0</v>
      </c>
      <c r="JP182" s="47">
        <f t="shared" si="820"/>
        <v>0</v>
      </c>
      <c r="JQ182" s="47">
        <f t="shared" si="821"/>
        <v>0</v>
      </c>
      <c r="JR182" s="47">
        <f t="shared" si="822"/>
        <v>0</v>
      </c>
      <c r="JS182" s="48">
        <f t="shared" si="823"/>
        <v>0</v>
      </c>
      <c r="JT182" s="46">
        <f t="shared" si="824"/>
        <v>0</v>
      </c>
      <c r="JU182" s="48">
        <f t="shared" si="825"/>
        <v>0</v>
      </c>
    </row>
    <row r="183" spans="1:281" x14ac:dyDescent="0.25">
      <c r="A183" s="152"/>
      <c r="B183" s="386"/>
      <c r="C183" s="377"/>
      <c r="D183" s="378"/>
      <c r="E183" s="378"/>
      <c r="F183" s="378"/>
      <c r="G183" s="379"/>
      <c r="H183" s="397"/>
      <c r="I183" s="397"/>
      <c r="J183" s="97"/>
      <c r="K183" s="122">
        <f t="shared" si="555"/>
        <v>0</v>
      </c>
      <c r="L183" s="313">
        <f t="shared" si="556"/>
        <v>0</v>
      </c>
      <c r="M183" s="46">
        <f t="shared" si="557"/>
        <v>0</v>
      </c>
      <c r="N183" s="90">
        <f t="shared" si="618"/>
        <v>0</v>
      </c>
      <c r="O183" s="90">
        <f t="shared" si="619"/>
        <v>0</v>
      </c>
      <c r="P183" s="90">
        <f t="shared" si="620"/>
        <v>0</v>
      </c>
      <c r="Q183" s="90">
        <f t="shared" si="621"/>
        <v>0</v>
      </c>
      <c r="R183" s="408">
        <f t="shared" si="558"/>
        <v>1</v>
      </c>
      <c r="S183" s="46">
        <f t="shared" si="559"/>
        <v>0</v>
      </c>
      <c r="T183" s="47">
        <f t="shared" si="560"/>
        <v>0</v>
      </c>
      <c r="U183" s="47">
        <f t="shared" si="561"/>
        <v>0</v>
      </c>
      <c r="V183" s="47">
        <f t="shared" si="562"/>
        <v>0</v>
      </c>
      <c r="W183" s="47">
        <f t="shared" si="563"/>
        <v>0</v>
      </c>
      <c r="X183" s="47">
        <f t="shared" si="564"/>
        <v>0</v>
      </c>
      <c r="Y183" s="47">
        <f t="shared" si="565"/>
        <v>0</v>
      </c>
      <c r="Z183" s="47">
        <f t="shared" si="566"/>
        <v>0</v>
      </c>
      <c r="AA183" s="47">
        <f t="shared" si="567"/>
        <v>0</v>
      </c>
      <c r="AB183" s="47">
        <f t="shared" si="568"/>
        <v>0</v>
      </c>
      <c r="AC183" s="47">
        <f t="shared" si="569"/>
        <v>0</v>
      </c>
      <c r="AD183" s="47">
        <f t="shared" si="570"/>
        <v>0</v>
      </c>
      <c r="AE183" s="47">
        <f t="shared" si="571"/>
        <v>0</v>
      </c>
      <c r="AF183" s="47">
        <f t="shared" si="572"/>
        <v>0</v>
      </c>
      <c r="AG183" s="47">
        <f t="shared" si="573"/>
        <v>0</v>
      </c>
      <c r="AH183" s="47">
        <f t="shared" si="574"/>
        <v>0</v>
      </c>
      <c r="AI183" s="47">
        <f t="shared" si="575"/>
        <v>0</v>
      </c>
      <c r="AJ183" s="47">
        <f t="shared" si="576"/>
        <v>0</v>
      </c>
      <c r="AK183" s="47">
        <f t="shared" si="577"/>
        <v>0</v>
      </c>
      <c r="AL183" s="48">
        <f t="shared" si="578"/>
        <v>0</v>
      </c>
      <c r="AM183" s="47">
        <f t="shared" si="622"/>
        <v>0</v>
      </c>
      <c r="AN183" s="47">
        <f t="shared" si="623"/>
        <v>0</v>
      </c>
      <c r="AO183" s="46">
        <f t="shared" si="579"/>
        <v>0</v>
      </c>
      <c r="AP183" s="47">
        <f t="shared" si="580"/>
        <v>0</v>
      </c>
      <c r="AQ183" s="47">
        <f t="shared" si="581"/>
        <v>0</v>
      </c>
      <c r="AR183" s="47">
        <f t="shared" si="582"/>
        <v>0</v>
      </c>
      <c r="AS183" s="47">
        <f t="shared" si="583"/>
        <v>0</v>
      </c>
      <c r="AT183" s="47">
        <f t="shared" si="584"/>
        <v>0</v>
      </c>
      <c r="AU183" s="47">
        <f t="shared" si="585"/>
        <v>0</v>
      </c>
      <c r="AV183" s="47">
        <f t="shared" si="586"/>
        <v>0</v>
      </c>
      <c r="AW183" s="47">
        <f t="shared" si="587"/>
        <v>0</v>
      </c>
      <c r="AX183" s="47">
        <f t="shared" si="588"/>
        <v>0</v>
      </c>
      <c r="AY183" s="47">
        <f t="shared" si="589"/>
        <v>0</v>
      </c>
      <c r="AZ183" s="47">
        <f t="shared" si="590"/>
        <v>0</v>
      </c>
      <c r="BA183" s="47">
        <f t="shared" si="591"/>
        <v>0</v>
      </c>
      <c r="BB183" s="47">
        <f t="shared" si="592"/>
        <v>0</v>
      </c>
      <c r="BC183" s="47">
        <f t="shared" si="593"/>
        <v>0</v>
      </c>
      <c r="BD183" s="47">
        <f t="shared" si="594"/>
        <v>0</v>
      </c>
      <c r="BE183" s="47">
        <f t="shared" si="595"/>
        <v>0</v>
      </c>
      <c r="BF183" s="47">
        <f t="shared" si="596"/>
        <v>0</v>
      </c>
      <c r="BG183" s="48">
        <f t="shared" si="597"/>
        <v>0</v>
      </c>
      <c r="BH183" s="47">
        <f t="shared" si="624"/>
        <v>0</v>
      </c>
      <c r="BI183" s="47">
        <f t="shared" si="625"/>
        <v>0</v>
      </c>
      <c r="BJ183" s="46">
        <f t="shared" si="598"/>
        <v>0</v>
      </c>
      <c r="BK183" s="47">
        <f t="shared" si="599"/>
        <v>0</v>
      </c>
      <c r="BL183" s="47">
        <f t="shared" si="600"/>
        <v>0</v>
      </c>
      <c r="BM183" s="47">
        <f t="shared" si="601"/>
        <v>0</v>
      </c>
      <c r="BN183" s="47">
        <f t="shared" si="602"/>
        <v>0</v>
      </c>
      <c r="BO183" s="47">
        <f t="shared" si="603"/>
        <v>0</v>
      </c>
      <c r="BP183" s="47">
        <f t="shared" si="604"/>
        <v>0</v>
      </c>
      <c r="BQ183" s="47">
        <f t="shared" si="605"/>
        <v>0</v>
      </c>
      <c r="BR183" s="47">
        <f t="shared" si="606"/>
        <v>0</v>
      </c>
      <c r="BS183" s="47">
        <f t="shared" si="607"/>
        <v>0</v>
      </c>
      <c r="BT183" s="47">
        <f t="shared" si="608"/>
        <v>0</v>
      </c>
      <c r="BU183" s="47">
        <f t="shared" si="609"/>
        <v>0</v>
      </c>
      <c r="BV183" s="47">
        <f t="shared" si="610"/>
        <v>0</v>
      </c>
      <c r="BW183" s="47">
        <f t="shared" si="611"/>
        <v>0</v>
      </c>
      <c r="BX183" s="47">
        <f t="shared" si="612"/>
        <v>0</v>
      </c>
      <c r="BY183" s="47">
        <f t="shared" si="613"/>
        <v>0</v>
      </c>
      <c r="BZ183" s="47">
        <f t="shared" si="614"/>
        <v>0</v>
      </c>
      <c r="CA183" s="47">
        <f t="shared" si="615"/>
        <v>0</v>
      </c>
      <c r="CB183" s="47">
        <f t="shared" si="616"/>
        <v>0</v>
      </c>
      <c r="CC183" s="48">
        <f t="shared" si="617"/>
        <v>0</v>
      </c>
      <c r="CD183" s="47">
        <f t="shared" si="626"/>
        <v>0</v>
      </c>
      <c r="CE183" s="47">
        <f t="shared" si="627"/>
        <v>0</v>
      </c>
      <c r="CF183" s="46">
        <f t="shared" si="628"/>
        <v>0</v>
      </c>
      <c r="CG183" s="47">
        <f t="shared" si="629"/>
        <v>0</v>
      </c>
      <c r="CH183" s="47">
        <f t="shared" si="630"/>
        <v>0</v>
      </c>
      <c r="CI183" s="47">
        <f t="shared" si="631"/>
        <v>0</v>
      </c>
      <c r="CJ183" s="47">
        <f t="shared" si="632"/>
        <v>0</v>
      </c>
      <c r="CK183" s="47">
        <f t="shared" si="633"/>
        <v>0</v>
      </c>
      <c r="CL183" s="47">
        <f t="shared" si="634"/>
        <v>0</v>
      </c>
      <c r="CM183" s="47">
        <f t="shared" si="635"/>
        <v>0</v>
      </c>
      <c r="CN183" s="47">
        <f t="shared" si="636"/>
        <v>0</v>
      </c>
      <c r="CO183" s="47">
        <f t="shared" si="637"/>
        <v>0</v>
      </c>
      <c r="CP183" s="47">
        <f t="shared" si="638"/>
        <v>0</v>
      </c>
      <c r="CQ183" s="47">
        <f t="shared" si="639"/>
        <v>0</v>
      </c>
      <c r="CR183" s="47">
        <f t="shared" si="640"/>
        <v>0</v>
      </c>
      <c r="CS183" s="47">
        <f t="shared" si="641"/>
        <v>0</v>
      </c>
      <c r="CT183" s="47">
        <f t="shared" si="642"/>
        <v>0</v>
      </c>
      <c r="CU183" s="47">
        <f t="shared" si="643"/>
        <v>0</v>
      </c>
      <c r="CV183" s="47">
        <f t="shared" si="644"/>
        <v>0</v>
      </c>
      <c r="CW183" s="47">
        <f t="shared" si="645"/>
        <v>0</v>
      </c>
      <c r="CX183" s="47">
        <f t="shared" si="646"/>
        <v>0</v>
      </c>
      <c r="CY183" s="48">
        <f t="shared" si="647"/>
        <v>0</v>
      </c>
      <c r="CZ183" s="47">
        <f t="shared" si="648"/>
        <v>0</v>
      </c>
      <c r="DA183" s="47">
        <f t="shared" si="649"/>
        <v>0</v>
      </c>
      <c r="DB183" s="46">
        <f t="shared" si="650"/>
        <v>0</v>
      </c>
      <c r="DC183" s="47">
        <f t="shared" si="651"/>
        <v>0</v>
      </c>
      <c r="DD183" s="47">
        <f t="shared" si="652"/>
        <v>0</v>
      </c>
      <c r="DE183" s="47">
        <f t="shared" si="653"/>
        <v>0</v>
      </c>
      <c r="DF183" s="47">
        <f t="shared" si="654"/>
        <v>0</v>
      </c>
      <c r="DG183" s="47">
        <f t="shared" si="655"/>
        <v>0</v>
      </c>
      <c r="DH183" s="47">
        <f t="shared" si="656"/>
        <v>0</v>
      </c>
      <c r="DI183" s="47">
        <f t="shared" si="657"/>
        <v>0</v>
      </c>
      <c r="DJ183" s="47">
        <f t="shared" si="658"/>
        <v>0</v>
      </c>
      <c r="DK183" s="47">
        <f t="shared" si="659"/>
        <v>0</v>
      </c>
      <c r="DL183" s="47">
        <f t="shared" si="660"/>
        <v>0</v>
      </c>
      <c r="DM183" s="47">
        <f t="shared" si="661"/>
        <v>0</v>
      </c>
      <c r="DN183" s="47">
        <f t="shared" si="662"/>
        <v>0</v>
      </c>
      <c r="DO183" s="47">
        <f t="shared" si="663"/>
        <v>0</v>
      </c>
      <c r="DP183" s="47">
        <f t="shared" si="664"/>
        <v>0</v>
      </c>
      <c r="DQ183" s="47">
        <f t="shared" si="665"/>
        <v>0</v>
      </c>
      <c r="DR183" s="47">
        <f t="shared" si="666"/>
        <v>0</v>
      </c>
      <c r="DS183" s="47">
        <f t="shared" si="667"/>
        <v>0</v>
      </c>
      <c r="DT183" s="47">
        <f t="shared" si="668"/>
        <v>0</v>
      </c>
      <c r="DU183" s="48">
        <f t="shared" si="669"/>
        <v>0</v>
      </c>
      <c r="DV183" s="47">
        <f t="shared" si="670"/>
        <v>0</v>
      </c>
      <c r="DW183" s="47">
        <f t="shared" si="671"/>
        <v>0</v>
      </c>
      <c r="DX183" s="46">
        <f t="shared" si="672"/>
        <v>0</v>
      </c>
      <c r="DY183" s="47">
        <f t="shared" si="673"/>
        <v>0</v>
      </c>
      <c r="DZ183" s="47">
        <f t="shared" si="674"/>
        <v>0</v>
      </c>
      <c r="EA183" s="47">
        <f t="shared" si="675"/>
        <v>0</v>
      </c>
      <c r="EB183" s="47">
        <f t="shared" si="676"/>
        <v>0</v>
      </c>
      <c r="EC183" s="47">
        <f t="shared" si="677"/>
        <v>0</v>
      </c>
      <c r="ED183" s="47">
        <f t="shared" si="678"/>
        <v>0</v>
      </c>
      <c r="EE183" s="47">
        <f t="shared" si="679"/>
        <v>0</v>
      </c>
      <c r="EF183" s="47">
        <f t="shared" si="680"/>
        <v>0</v>
      </c>
      <c r="EG183" s="47">
        <f t="shared" si="681"/>
        <v>0</v>
      </c>
      <c r="EH183" s="47">
        <f t="shared" si="682"/>
        <v>0</v>
      </c>
      <c r="EI183" s="47">
        <f t="shared" si="683"/>
        <v>0</v>
      </c>
      <c r="EJ183" s="47">
        <f t="shared" si="684"/>
        <v>0</v>
      </c>
      <c r="EK183" s="47">
        <f t="shared" si="685"/>
        <v>0</v>
      </c>
      <c r="EL183" s="47">
        <f t="shared" si="686"/>
        <v>0</v>
      </c>
      <c r="EM183" s="47">
        <f t="shared" si="687"/>
        <v>0</v>
      </c>
      <c r="EN183" s="47">
        <f t="shared" si="688"/>
        <v>0</v>
      </c>
      <c r="EO183" s="47">
        <f t="shared" si="689"/>
        <v>0</v>
      </c>
      <c r="EP183" s="47">
        <f t="shared" si="690"/>
        <v>0</v>
      </c>
      <c r="EQ183" s="48">
        <f t="shared" si="691"/>
        <v>0</v>
      </c>
      <c r="ER183" s="47">
        <f t="shared" si="692"/>
        <v>0</v>
      </c>
      <c r="ES183" s="47">
        <f t="shared" si="693"/>
        <v>0</v>
      </c>
      <c r="ET183" s="46">
        <f t="shared" si="694"/>
        <v>0</v>
      </c>
      <c r="EU183" s="47">
        <f t="shared" si="695"/>
        <v>0</v>
      </c>
      <c r="EV183" s="47">
        <f t="shared" si="696"/>
        <v>0</v>
      </c>
      <c r="EW183" s="47">
        <f t="shared" si="697"/>
        <v>0</v>
      </c>
      <c r="EX183" s="47">
        <f t="shared" si="698"/>
        <v>0</v>
      </c>
      <c r="EY183" s="47">
        <f t="shared" si="699"/>
        <v>0</v>
      </c>
      <c r="EZ183" s="47">
        <f t="shared" si="700"/>
        <v>0</v>
      </c>
      <c r="FA183" s="47">
        <f t="shared" si="701"/>
        <v>0</v>
      </c>
      <c r="FB183" s="47">
        <f t="shared" si="702"/>
        <v>0</v>
      </c>
      <c r="FC183" s="47">
        <f t="shared" si="703"/>
        <v>0</v>
      </c>
      <c r="FD183" s="47">
        <f t="shared" si="704"/>
        <v>0</v>
      </c>
      <c r="FE183" s="47">
        <f t="shared" si="705"/>
        <v>0</v>
      </c>
      <c r="FF183" s="47">
        <f t="shared" si="706"/>
        <v>0</v>
      </c>
      <c r="FG183" s="47">
        <f t="shared" si="707"/>
        <v>0</v>
      </c>
      <c r="FH183" s="47">
        <f t="shared" si="708"/>
        <v>0</v>
      </c>
      <c r="FI183" s="47">
        <f t="shared" si="709"/>
        <v>0</v>
      </c>
      <c r="FJ183" s="47">
        <f t="shared" si="710"/>
        <v>0</v>
      </c>
      <c r="FK183" s="47">
        <f t="shared" si="711"/>
        <v>0</v>
      </c>
      <c r="FL183" s="47">
        <f t="shared" si="712"/>
        <v>0</v>
      </c>
      <c r="FM183" s="48">
        <f t="shared" si="713"/>
        <v>0</v>
      </c>
      <c r="FN183" s="47">
        <f t="shared" si="714"/>
        <v>0</v>
      </c>
      <c r="FO183" s="47">
        <f t="shared" si="715"/>
        <v>0</v>
      </c>
      <c r="FP183" s="46">
        <f t="shared" si="716"/>
        <v>0</v>
      </c>
      <c r="FQ183" s="47">
        <f t="shared" si="717"/>
        <v>0</v>
      </c>
      <c r="FR183" s="47">
        <f t="shared" si="718"/>
        <v>0</v>
      </c>
      <c r="FS183" s="47">
        <f t="shared" si="719"/>
        <v>0</v>
      </c>
      <c r="FT183" s="47">
        <f t="shared" si="720"/>
        <v>0</v>
      </c>
      <c r="FU183" s="47">
        <f t="shared" si="721"/>
        <v>0</v>
      </c>
      <c r="FV183" s="47">
        <f t="shared" si="722"/>
        <v>0</v>
      </c>
      <c r="FW183" s="47">
        <f t="shared" si="723"/>
        <v>0</v>
      </c>
      <c r="FX183" s="47">
        <f t="shared" si="724"/>
        <v>0</v>
      </c>
      <c r="FY183" s="47">
        <f t="shared" si="725"/>
        <v>0</v>
      </c>
      <c r="FZ183" s="47">
        <f t="shared" si="726"/>
        <v>0</v>
      </c>
      <c r="GA183" s="47">
        <f t="shared" si="727"/>
        <v>0</v>
      </c>
      <c r="GB183" s="47">
        <f t="shared" si="728"/>
        <v>0</v>
      </c>
      <c r="GC183" s="47">
        <f t="shared" si="729"/>
        <v>0</v>
      </c>
      <c r="GD183" s="47">
        <f t="shared" si="730"/>
        <v>0</v>
      </c>
      <c r="GE183" s="47">
        <f t="shared" si="731"/>
        <v>0</v>
      </c>
      <c r="GF183" s="47">
        <f t="shared" si="732"/>
        <v>0</v>
      </c>
      <c r="GG183" s="47">
        <f t="shared" si="733"/>
        <v>0</v>
      </c>
      <c r="GH183" s="47">
        <f t="shared" si="734"/>
        <v>0</v>
      </c>
      <c r="GI183" s="48">
        <f t="shared" si="735"/>
        <v>0</v>
      </c>
      <c r="GJ183" s="47">
        <f t="shared" si="736"/>
        <v>0</v>
      </c>
      <c r="GK183" s="47">
        <f t="shared" si="737"/>
        <v>0</v>
      </c>
      <c r="GL183" s="46">
        <f t="shared" si="738"/>
        <v>0</v>
      </c>
      <c r="GM183" s="47">
        <f t="shared" si="739"/>
        <v>0</v>
      </c>
      <c r="GN183" s="47">
        <f t="shared" si="740"/>
        <v>0</v>
      </c>
      <c r="GO183" s="47">
        <f t="shared" si="741"/>
        <v>0</v>
      </c>
      <c r="GP183" s="47">
        <f t="shared" si="742"/>
        <v>0</v>
      </c>
      <c r="GQ183" s="47">
        <f t="shared" si="743"/>
        <v>0</v>
      </c>
      <c r="GR183" s="47">
        <f t="shared" si="744"/>
        <v>0</v>
      </c>
      <c r="GS183" s="47">
        <f t="shared" si="745"/>
        <v>0</v>
      </c>
      <c r="GT183" s="47">
        <f t="shared" si="746"/>
        <v>0</v>
      </c>
      <c r="GU183" s="47">
        <f t="shared" si="747"/>
        <v>0</v>
      </c>
      <c r="GV183" s="47">
        <f t="shared" si="748"/>
        <v>0</v>
      </c>
      <c r="GW183" s="47">
        <f t="shared" si="749"/>
        <v>0</v>
      </c>
      <c r="GX183" s="47">
        <f t="shared" si="750"/>
        <v>0</v>
      </c>
      <c r="GY183" s="47">
        <f t="shared" si="751"/>
        <v>0</v>
      </c>
      <c r="GZ183" s="47">
        <f t="shared" si="752"/>
        <v>0</v>
      </c>
      <c r="HA183" s="47">
        <f t="shared" si="753"/>
        <v>0</v>
      </c>
      <c r="HB183" s="47">
        <f t="shared" si="754"/>
        <v>0</v>
      </c>
      <c r="HC183" s="47">
        <f t="shared" si="755"/>
        <v>0</v>
      </c>
      <c r="HD183" s="47">
        <f t="shared" si="756"/>
        <v>0</v>
      </c>
      <c r="HE183" s="48">
        <f t="shared" si="757"/>
        <v>0</v>
      </c>
      <c r="HF183" s="47">
        <f t="shared" si="758"/>
        <v>0</v>
      </c>
      <c r="HG183" s="47">
        <f t="shared" si="759"/>
        <v>0</v>
      </c>
      <c r="HH183" s="46">
        <f t="shared" si="760"/>
        <v>0</v>
      </c>
      <c r="HI183" s="47">
        <f t="shared" si="761"/>
        <v>0</v>
      </c>
      <c r="HJ183" s="47">
        <f t="shared" si="762"/>
        <v>0</v>
      </c>
      <c r="HK183" s="47">
        <f t="shared" si="763"/>
        <v>0</v>
      </c>
      <c r="HL183" s="47">
        <f t="shared" si="764"/>
        <v>0</v>
      </c>
      <c r="HM183" s="47">
        <f t="shared" si="765"/>
        <v>0</v>
      </c>
      <c r="HN183" s="47">
        <f t="shared" si="766"/>
        <v>0</v>
      </c>
      <c r="HO183" s="47">
        <f t="shared" si="767"/>
        <v>0</v>
      </c>
      <c r="HP183" s="47">
        <f t="shared" si="768"/>
        <v>0</v>
      </c>
      <c r="HQ183" s="47">
        <f t="shared" si="769"/>
        <v>0</v>
      </c>
      <c r="HR183" s="47">
        <f t="shared" si="770"/>
        <v>0</v>
      </c>
      <c r="HS183" s="47">
        <f t="shared" si="771"/>
        <v>0</v>
      </c>
      <c r="HT183" s="47">
        <f t="shared" si="772"/>
        <v>0</v>
      </c>
      <c r="HU183" s="47">
        <f t="shared" si="773"/>
        <v>0</v>
      </c>
      <c r="HV183" s="47">
        <f t="shared" si="774"/>
        <v>0</v>
      </c>
      <c r="HW183" s="47">
        <f t="shared" si="775"/>
        <v>0</v>
      </c>
      <c r="HX183" s="47">
        <f t="shared" si="776"/>
        <v>0</v>
      </c>
      <c r="HY183" s="47">
        <f t="shared" si="777"/>
        <v>0</v>
      </c>
      <c r="HZ183" s="47">
        <f t="shared" si="778"/>
        <v>0</v>
      </c>
      <c r="IA183" s="48">
        <f t="shared" si="779"/>
        <v>0</v>
      </c>
      <c r="IB183" s="47">
        <f t="shared" si="780"/>
        <v>0</v>
      </c>
      <c r="IC183" s="47">
        <f t="shared" si="781"/>
        <v>0</v>
      </c>
      <c r="ID183" s="46">
        <f t="shared" si="782"/>
        <v>0</v>
      </c>
      <c r="IE183" s="47">
        <f t="shared" si="783"/>
        <v>0</v>
      </c>
      <c r="IF183" s="47">
        <f t="shared" si="784"/>
        <v>0</v>
      </c>
      <c r="IG183" s="47">
        <f t="shared" si="785"/>
        <v>0</v>
      </c>
      <c r="IH183" s="47">
        <f t="shared" si="786"/>
        <v>0</v>
      </c>
      <c r="II183" s="47">
        <f t="shared" si="787"/>
        <v>0</v>
      </c>
      <c r="IJ183" s="47">
        <f t="shared" si="788"/>
        <v>0</v>
      </c>
      <c r="IK183" s="47">
        <f t="shared" si="789"/>
        <v>0</v>
      </c>
      <c r="IL183" s="47">
        <f t="shared" si="790"/>
        <v>0</v>
      </c>
      <c r="IM183" s="47">
        <f t="shared" si="791"/>
        <v>0</v>
      </c>
      <c r="IN183" s="47">
        <f t="shared" si="792"/>
        <v>0</v>
      </c>
      <c r="IO183" s="47">
        <f t="shared" si="793"/>
        <v>0</v>
      </c>
      <c r="IP183" s="47">
        <f t="shared" si="794"/>
        <v>0</v>
      </c>
      <c r="IQ183" s="47">
        <f t="shared" si="795"/>
        <v>0</v>
      </c>
      <c r="IR183" s="47">
        <f t="shared" si="796"/>
        <v>0</v>
      </c>
      <c r="IS183" s="47">
        <f t="shared" si="797"/>
        <v>0</v>
      </c>
      <c r="IT183" s="47">
        <f t="shared" si="798"/>
        <v>0</v>
      </c>
      <c r="IU183" s="47">
        <f t="shared" si="799"/>
        <v>0</v>
      </c>
      <c r="IV183" s="47">
        <f t="shared" si="800"/>
        <v>0</v>
      </c>
      <c r="IW183" s="48">
        <f t="shared" si="801"/>
        <v>0</v>
      </c>
      <c r="IX183" s="47">
        <f t="shared" si="802"/>
        <v>0</v>
      </c>
      <c r="IY183" s="47">
        <f t="shared" si="803"/>
        <v>0</v>
      </c>
      <c r="IZ183" s="46">
        <f t="shared" si="804"/>
        <v>0</v>
      </c>
      <c r="JA183" s="47">
        <f t="shared" si="805"/>
        <v>0</v>
      </c>
      <c r="JB183" s="47">
        <f t="shared" si="806"/>
        <v>0</v>
      </c>
      <c r="JC183" s="47">
        <f t="shared" si="807"/>
        <v>0</v>
      </c>
      <c r="JD183" s="47">
        <f t="shared" si="808"/>
        <v>0</v>
      </c>
      <c r="JE183" s="47">
        <f t="shared" si="809"/>
        <v>0</v>
      </c>
      <c r="JF183" s="47">
        <f t="shared" si="810"/>
        <v>0</v>
      </c>
      <c r="JG183" s="47">
        <f t="shared" si="811"/>
        <v>0</v>
      </c>
      <c r="JH183" s="47">
        <f t="shared" si="812"/>
        <v>0</v>
      </c>
      <c r="JI183" s="47">
        <f t="shared" si="813"/>
        <v>0</v>
      </c>
      <c r="JJ183" s="47">
        <f t="shared" si="814"/>
        <v>0</v>
      </c>
      <c r="JK183" s="47">
        <f t="shared" si="815"/>
        <v>0</v>
      </c>
      <c r="JL183" s="47">
        <f t="shared" si="816"/>
        <v>0</v>
      </c>
      <c r="JM183" s="47">
        <f t="shared" si="817"/>
        <v>0</v>
      </c>
      <c r="JN183" s="47">
        <f t="shared" si="818"/>
        <v>0</v>
      </c>
      <c r="JO183" s="47">
        <f t="shared" si="819"/>
        <v>0</v>
      </c>
      <c r="JP183" s="47">
        <f t="shared" si="820"/>
        <v>0</v>
      </c>
      <c r="JQ183" s="47">
        <f t="shared" si="821"/>
        <v>0</v>
      </c>
      <c r="JR183" s="47">
        <f t="shared" si="822"/>
        <v>0</v>
      </c>
      <c r="JS183" s="48">
        <f t="shared" si="823"/>
        <v>0</v>
      </c>
      <c r="JT183" s="46">
        <f t="shared" si="824"/>
        <v>0</v>
      </c>
      <c r="JU183" s="48">
        <f t="shared" si="825"/>
        <v>0</v>
      </c>
    </row>
    <row r="184" spans="1:281" x14ac:dyDescent="0.25">
      <c r="A184" s="152"/>
      <c r="B184" s="386"/>
      <c r="C184" s="377"/>
      <c r="D184" s="378"/>
      <c r="E184" s="378"/>
      <c r="F184" s="378"/>
      <c r="G184" s="379"/>
      <c r="H184" s="397"/>
      <c r="I184" s="397"/>
      <c r="J184" s="97"/>
      <c r="K184" s="122">
        <f t="shared" si="555"/>
        <v>0</v>
      </c>
      <c r="L184" s="313">
        <f t="shared" si="556"/>
        <v>0</v>
      </c>
      <c r="M184" s="46">
        <f t="shared" si="557"/>
        <v>0</v>
      </c>
      <c r="N184" s="90">
        <f t="shared" si="618"/>
        <v>0</v>
      </c>
      <c r="O184" s="90">
        <f t="shared" si="619"/>
        <v>0</v>
      </c>
      <c r="P184" s="90">
        <f t="shared" si="620"/>
        <v>0</v>
      </c>
      <c r="Q184" s="90">
        <f t="shared" si="621"/>
        <v>0</v>
      </c>
      <c r="R184" s="408">
        <f t="shared" si="558"/>
        <v>1</v>
      </c>
      <c r="S184" s="46">
        <f t="shared" si="559"/>
        <v>0</v>
      </c>
      <c r="T184" s="47">
        <f t="shared" si="560"/>
        <v>0</v>
      </c>
      <c r="U184" s="47">
        <f t="shared" si="561"/>
        <v>0</v>
      </c>
      <c r="V184" s="47">
        <f t="shared" si="562"/>
        <v>0</v>
      </c>
      <c r="W184" s="47">
        <f t="shared" si="563"/>
        <v>0</v>
      </c>
      <c r="X184" s="47">
        <f t="shared" si="564"/>
        <v>0</v>
      </c>
      <c r="Y184" s="47">
        <f t="shared" si="565"/>
        <v>0</v>
      </c>
      <c r="Z184" s="47">
        <f t="shared" si="566"/>
        <v>0</v>
      </c>
      <c r="AA184" s="47">
        <f t="shared" si="567"/>
        <v>0</v>
      </c>
      <c r="AB184" s="47">
        <f t="shared" si="568"/>
        <v>0</v>
      </c>
      <c r="AC184" s="47">
        <f t="shared" si="569"/>
        <v>0</v>
      </c>
      <c r="AD184" s="47">
        <f t="shared" si="570"/>
        <v>0</v>
      </c>
      <c r="AE184" s="47">
        <f t="shared" si="571"/>
        <v>0</v>
      </c>
      <c r="AF184" s="47">
        <f t="shared" si="572"/>
        <v>0</v>
      </c>
      <c r="AG184" s="47">
        <f t="shared" si="573"/>
        <v>0</v>
      </c>
      <c r="AH184" s="47">
        <f t="shared" si="574"/>
        <v>0</v>
      </c>
      <c r="AI184" s="47">
        <f t="shared" si="575"/>
        <v>0</v>
      </c>
      <c r="AJ184" s="47">
        <f t="shared" si="576"/>
        <v>0</v>
      </c>
      <c r="AK184" s="47">
        <f t="shared" si="577"/>
        <v>0</v>
      </c>
      <c r="AL184" s="48">
        <f t="shared" si="578"/>
        <v>0</v>
      </c>
      <c r="AM184" s="47">
        <f t="shared" si="622"/>
        <v>0</v>
      </c>
      <c r="AN184" s="47">
        <f t="shared" si="623"/>
        <v>0</v>
      </c>
      <c r="AO184" s="46">
        <f t="shared" si="579"/>
        <v>0</v>
      </c>
      <c r="AP184" s="47">
        <f t="shared" si="580"/>
        <v>0</v>
      </c>
      <c r="AQ184" s="47">
        <f t="shared" si="581"/>
        <v>0</v>
      </c>
      <c r="AR184" s="47">
        <f t="shared" si="582"/>
        <v>0</v>
      </c>
      <c r="AS184" s="47">
        <f t="shared" si="583"/>
        <v>0</v>
      </c>
      <c r="AT184" s="47">
        <f t="shared" si="584"/>
        <v>0</v>
      </c>
      <c r="AU184" s="47">
        <f t="shared" si="585"/>
        <v>0</v>
      </c>
      <c r="AV184" s="47">
        <f t="shared" si="586"/>
        <v>0</v>
      </c>
      <c r="AW184" s="47">
        <f t="shared" si="587"/>
        <v>0</v>
      </c>
      <c r="AX184" s="47">
        <f t="shared" si="588"/>
        <v>0</v>
      </c>
      <c r="AY184" s="47">
        <f t="shared" si="589"/>
        <v>0</v>
      </c>
      <c r="AZ184" s="47">
        <f t="shared" si="590"/>
        <v>0</v>
      </c>
      <c r="BA184" s="47">
        <f t="shared" si="591"/>
        <v>0</v>
      </c>
      <c r="BB184" s="47">
        <f t="shared" si="592"/>
        <v>0</v>
      </c>
      <c r="BC184" s="47">
        <f t="shared" si="593"/>
        <v>0</v>
      </c>
      <c r="BD184" s="47">
        <f t="shared" si="594"/>
        <v>0</v>
      </c>
      <c r="BE184" s="47">
        <f t="shared" si="595"/>
        <v>0</v>
      </c>
      <c r="BF184" s="47">
        <f t="shared" si="596"/>
        <v>0</v>
      </c>
      <c r="BG184" s="48">
        <f t="shared" si="597"/>
        <v>0</v>
      </c>
      <c r="BH184" s="47">
        <f t="shared" si="624"/>
        <v>0</v>
      </c>
      <c r="BI184" s="47">
        <f t="shared" si="625"/>
        <v>0</v>
      </c>
      <c r="BJ184" s="46">
        <f t="shared" si="598"/>
        <v>0</v>
      </c>
      <c r="BK184" s="47">
        <f t="shared" si="599"/>
        <v>0</v>
      </c>
      <c r="BL184" s="47">
        <f t="shared" si="600"/>
        <v>0</v>
      </c>
      <c r="BM184" s="47">
        <f t="shared" si="601"/>
        <v>0</v>
      </c>
      <c r="BN184" s="47">
        <f t="shared" si="602"/>
        <v>0</v>
      </c>
      <c r="BO184" s="47">
        <f t="shared" si="603"/>
        <v>0</v>
      </c>
      <c r="BP184" s="47">
        <f t="shared" si="604"/>
        <v>0</v>
      </c>
      <c r="BQ184" s="47">
        <f t="shared" si="605"/>
        <v>0</v>
      </c>
      <c r="BR184" s="47">
        <f t="shared" si="606"/>
        <v>0</v>
      </c>
      <c r="BS184" s="47">
        <f t="shared" si="607"/>
        <v>0</v>
      </c>
      <c r="BT184" s="47">
        <f t="shared" si="608"/>
        <v>0</v>
      </c>
      <c r="BU184" s="47">
        <f t="shared" si="609"/>
        <v>0</v>
      </c>
      <c r="BV184" s="47">
        <f t="shared" si="610"/>
        <v>0</v>
      </c>
      <c r="BW184" s="47">
        <f t="shared" si="611"/>
        <v>0</v>
      </c>
      <c r="BX184" s="47">
        <f t="shared" si="612"/>
        <v>0</v>
      </c>
      <c r="BY184" s="47">
        <f t="shared" si="613"/>
        <v>0</v>
      </c>
      <c r="BZ184" s="47">
        <f t="shared" si="614"/>
        <v>0</v>
      </c>
      <c r="CA184" s="47">
        <f t="shared" si="615"/>
        <v>0</v>
      </c>
      <c r="CB184" s="47">
        <f t="shared" si="616"/>
        <v>0</v>
      </c>
      <c r="CC184" s="48">
        <f t="shared" si="617"/>
        <v>0</v>
      </c>
      <c r="CD184" s="47">
        <f t="shared" si="626"/>
        <v>0</v>
      </c>
      <c r="CE184" s="47">
        <f t="shared" si="627"/>
        <v>0</v>
      </c>
      <c r="CF184" s="46">
        <f t="shared" si="628"/>
        <v>0</v>
      </c>
      <c r="CG184" s="47">
        <f t="shared" si="629"/>
        <v>0</v>
      </c>
      <c r="CH184" s="47">
        <f t="shared" si="630"/>
        <v>0</v>
      </c>
      <c r="CI184" s="47">
        <f t="shared" si="631"/>
        <v>0</v>
      </c>
      <c r="CJ184" s="47">
        <f t="shared" si="632"/>
        <v>0</v>
      </c>
      <c r="CK184" s="47">
        <f t="shared" si="633"/>
        <v>0</v>
      </c>
      <c r="CL184" s="47">
        <f t="shared" si="634"/>
        <v>0</v>
      </c>
      <c r="CM184" s="47">
        <f t="shared" si="635"/>
        <v>0</v>
      </c>
      <c r="CN184" s="47">
        <f t="shared" si="636"/>
        <v>0</v>
      </c>
      <c r="CO184" s="47">
        <f t="shared" si="637"/>
        <v>0</v>
      </c>
      <c r="CP184" s="47">
        <f t="shared" si="638"/>
        <v>0</v>
      </c>
      <c r="CQ184" s="47">
        <f t="shared" si="639"/>
        <v>0</v>
      </c>
      <c r="CR184" s="47">
        <f t="shared" si="640"/>
        <v>0</v>
      </c>
      <c r="CS184" s="47">
        <f t="shared" si="641"/>
        <v>0</v>
      </c>
      <c r="CT184" s="47">
        <f t="shared" si="642"/>
        <v>0</v>
      </c>
      <c r="CU184" s="47">
        <f t="shared" si="643"/>
        <v>0</v>
      </c>
      <c r="CV184" s="47">
        <f t="shared" si="644"/>
        <v>0</v>
      </c>
      <c r="CW184" s="47">
        <f t="shared" si="645"/>
        <v>0</v>
      </c>
      <c r="CX184" s="47">
        <f t="shared" si="646"/>
        <v>0</v>
      </c>
      <c r="CY184" s="48">
        <f t="shared" si="647"/>
        <v>0</v>
      </c>
      <c r="CZ184" s="47">
        <f t="shared" si="648"/>
        <v>0</v>
      </c>
      <c r="DA184" s="47">
        <f t="shared" si="649"/>
        <v>0</v>
      </c>
      <c r="DB184" s="46">
        <f t="shared" si="650"/>
        <v>0</v>
      </c>
      <c r="DC184" s="47">
        <f t="shared" si="651"/>
        <v>0</v>
      </c>
      <c r="DD184" s="47">
        <f t="shared" si="652"/>
        <v>0</v>
      </c>
      <c r="DE184" s="47">
        <f t="shared" si="653"/>
        <v>0</v>
      </c>
      <c r="DF184" s="47">
        <f t="shared" si="654"/>
        <v>0</v>
      </c>
      <c r="DG184" s="47">
        <f t="shared" si="655"/>
        <v>0</v>
      </c>
      <c r="DH184" s="47">
        <f t="shared" si="656"/>
        <v>0</v>
      </c>
      <c r="DI184" s="47">
        <f t="shared" si="657"/>
        <v>0</v>
      </c>
      <c r="DJ184" s="47">
        <f t="shared" si="658"/>
        <v>0</v>
      </c>
      <c r="DK184" s="47">
        <f t="shared" si="659"/>
        <v>0</v>
      </c>
      <c r="DL184" s="47">
        <f t="shared" si="660"/>
        <v>0</v>
      </c>
      <c r="DM184" s="47">
        <f t="shared" si="661"/>
        <v>0</v>
      </c>
      <c r="DN184" s="47">
        <f t="shared" si="662"/>
        <v>0</v>
      </c>
      <c r="DO184" s="47">
        <f t="shared" si="663"/>
        <v>0</v>
      </c>
      <c r="DP184" s="47">
        <f t="shared" si="664"/>
        <v>0</v>
      </c>
      <c r="DQ184" s="47">
        <f t="shared" si="665"/>
        <v>0</v>
      </c>
      <c r="DR184" s="47">
        <f t="shared" si="666"/>
        <v>0</v>
      </c>
      <c r="DS184" s="47">
        <f t="shared" si="667"/>
        <v>0</v>
      </c>
      <c r="DT184" s="47">
        <f t="shared" si="668"/>
        <v>0</v>
      </c>
      <c r="DU184" s="48">
        <f t="shared" si="669"/>
        <v>0</v>
      </c>
      <c r="DV184" s="47">
        <f t="shared" si="670"/>
        <v>0</v>
      </c>
      <c r="DW184" s="47">
        <f t="shared" si="671"/>
        <v>0</v>
      </c>
      <c r="DX184" s="46">
        <f t="shared" si="672"/>
        <v>0</v>
      </c>
      <c r="DY184" s="47">
        <f t="shared" si="673"/>
        <v>0</v>
      </c>
      <c r="DZ184" s="47">
        <f t="shared" si="674"/>
        <v>0</v>
      </c>
      <c r="EA184" s="47">
        <f t="shared" si="675"/>
        <v>0</v>
      </c>
      <c r="EB184" s="47">
        <f t="shared" si="676"/>
        <v>0</v>
      </c>
      <c r="EC184" s="47">
        <f t="shared" si="677"/>
        <v>0</v>
      </c>
      <c r="ED184" s="47">
        <f t="shared" si="678"/>
        <v>0</v>
      </c>
      <c r="EE184" s="47">
        <f t="shared" si="679"/>
        <v>0</v>
      </c>
      <c r="EF184" s="47">
        <f t="shared" si="680"/>
        <v>0</v>
      </c>
      <c r="EG184" s="47">
        <f t="shared" si="681"/>
        <v>0</v>
      </c>
      <c r="EH184" s="47">
        <f t="shared" si="682"/>
        <v>0</v>
      </c>
      <c r="EI184" s="47">
        <f t="shared" si="683"/>
        <v>0</v>
      </c>
      <c r="EJ184" s="47">
        <f t="shared" si="684"/>
        <v>0</v>
      </c>
      <c r="EK184" s="47">
        <f t="shared" si="685"/>
        <v>0</v>
      </c>
      <c r="EL184" s="47">
        <f t="shared" si="686"/>
        <v>0</v>
      </c>
      <c r="EM184" s="47">
        <f t="shared" si="687"/>
        <v>0</v>
      </c>
      <c r="EN184" s="47">
        <f t="shared" si="688"/>
        <v>0</v>
      </c>
      <c r="EO184" s="47">
        <f t="shared" si="689"/>
        <v>0</v>
      </c>
      <c r="EP184" s="47">
        <f t="shared" si="690"/>
        <v>0</v>
      </c>
      <c r="EQ184" s="48">
        <f t="shared" si="691"/>
        <v>0</v>
      </c>
      <c r="ER184" s="47">
        <f t="shared" si="692"/>
        <v>0</v>
      </c>
      <c r="ES184" s="47">
        <f t="shared" si="693"/>
        <v>0</v>
      </c>
      <c r="ET184" s="46">
        <f t="shared" si="694"/>
        <v>0</v>
      </c>
      <c r="EU184" s="47">
        <f t="shared" si="695"/>
        <v>0</v>
      </c>
      <c r="EV184" s="47">
        <f t="shared" si="696"/>
        <v>0</v>
      </c>
      <c r="EW184" s="47">
        <f t="shared" si="697"/>
        <v>0</v>
      </c>
      <c r="EX184" s="47">
        <f t="shared" si="698"/>
        <v>0</v>
      </c>
      <c r="EY184" s="47">
        <f t="shared" si="699"/>
        <v>0</v>
      </c>
      <c r="EZ184" s="47">
        <f t="shared" si="700"/>
        <v>0</v>
      </c>
      <c r="FA184" s="47">
        <f t="shared" si="701"/>
        <v>0</v>
      </c>
      <c r="FB184" s="47">
        <f t="shared" si="702"/>
        <v>0</v>
      </c>
      <c r="FC184" s="47">
        <f t="shared" si="703"/>
        <v>0</v>
      </c>
      <c r="FD184" s="47">
        <f t="shared" si="704"/>
        <v>0</v>
      </c>
      <c r="FE184" s="47">
        <f t="shared" si="705"/>
        <v>0</v>
      </c>
      <c r="FF184" s="47">
        <f t="shared" si="706"/>
        <v>0</v>
      </c>
      <c r="FG184" s="47">
        <f t="shared" si="707"/>
        <v>0</v>
      </c>
      <c r="FH184" s="47">
        <f t="shared" si="708"/>
        <v>0</v>
      </c>
      <c r="FI184" s="47">
        <f t="shared" si="709"/>
        <v>0</v>
      </c>
      <c r="FJ184" s="47">
        <f t="shared" si="710"/>
        <v>0</v>
      </c>
      <c r="FK184" s="47">
        <f t="shared" si="711"/>
        <v>0</v>
      </c>
      <c r="FL184" s="47">
        <f t="shared" si="712"/>
        <v>0</v>
      </c>
      <c r="FM184" s="48">
        <f t="shared" si="713"/>
        <v>0</v>
      </c>
      <c r="FN184" s="47">
        <f t="shared" si="714"/>
        <v>0</v>
      </c>
      <c r="FO184" s="47">
        <f t="shared" si="715"/>
        <v>0</v>
      </c>
      <c r="FP184" s="46">
        <f t="shared" si="716"/>
        <v>0</v>
      </c>
      <c r="FQ184" s="47">
        <f t="shared" si="717"/>
        <v>0</v>
      </c>
      <c r="FR184" s="47">
        <f t="shared" si="718"/>
        <v>0</v>
      </c>
      <c r="FS184" s="47">
        <f t="shared" si="719"/>
        <v>0</v>
      </c>
      <c r="FT184" s="47">
        <f t="shared" si="720"/>
        <v>0</v>
      </c>
      <c r="FU184" s="47">
        <f t="shared" si="721"/>
        <v>0</v>
      </c>
      <c r="FV184" s="47">
        <f t="shared" si="722"/>
        <v>0</v>
      </c>
      <c r="FW184" s="47">
        <f t="shared" si="723"/>
        <v>0</v>
      </c>
      <c r="FX184" s="47">
        <f t="shared" si="724"/>
        <v>0</v>
      </c>
      <c r="FY184" s="47">
        <f t="shared" si="725"/>
        <v>0</v>
      </c>
      <c r="FZ184" s="47">
        <f t="shared" si="726"/>
        <v>0</v>
      </c>
      <c r="GA184" s="47">
        <f t="shared" si="727"/>
        <v>0</v>
      </c>
      <c r="GB184" s="47">
        <f t="shared" si="728"/>
        <v>0</v>
      </c>
      <c r="GC184" s="47">
        <f t="shared" si="729"/>
        <v>0</v>
      </c>
      <c r="GD184" s="47">
        <f t="shared" si="730"/>
        <v>0</v>
      </c>
      <c r="GE184" s="47">
        <f t="shared" si="731"/>
        <v>0</v>
      </c>
      <c r="GF184" s="47">
        <f t="shared" si="732"/>
        <v>0</v>
      </c>
      <c r="GG184" s="47">
        <f t="shared" si="733"/>
        <v>0</v>
      </c>
      <c r="GH184" s="47">
        <f t="shared" si="734"/>
        <v>0</v>
      </c>
      <c r="GI184" s="48">
        <f t="shared" si="735"/>
        <v>0</v>
      </c>
      <c r="GJ184" s="47">
        <f t="shared" si="736"/>
        <v>0</v>
      </c>
      <c r="GK184" s="47">
        <f t="shared" si="737"/>
        <v>0</v>
      </c>
      <c r="GL184" s="46">
        <f t="shared" si="738"/>
        <v>0</v>
      </c>
      <c r="GM184" s="47">
        <f t="shared" si="739"/>
        <v>0</v>
      </c>
      <c r="GN184" s="47">
        <f t="shared" si="740"/>
        <v>0</v>
      </c>
      <c r="GO184" s="47">
        <f t="shared" si="741"/>
        <v>0</v>
      </c>
      <c r="GP184" s="47">
        <f t="shared" si="742"/>
        <v>0</v>
      </c>
      <c r="GQ184" s="47">
        <f t="shared" si="743"/>
        <v>0</v>
      </c>
      <c r="GR184" s="47">
        <f t="shared" si="744"/>
        <v>0</v>
      </c>
      <c r="GS184" s="47">
        <f t="shared" si="745"/>
        <v>0</v>
      </c>
      <c r="GT184" s="47">
        <f t="shared" si="746"/>
        <v>0</v>
      </c>
      <c r="GU184" s="47">
        <f t="shared" si="747"/>
        <v>0</v>
      </c>
      <c r="GV184" s="47">
        <f t="shared" si="748"/>
        <v>0</v>
      </c>
      <c r="GW184" s="47">
        <f t="shared" si="749"/>
        <v>0</v>
      </c>
      <c r="GX184" s="47">
        <f t="shared" si="750"/>
        <v>0</v>
      </c>
      <c r="GY184" s="47">
        <f t="shared" si="751"/>
        <v>0</v>
      </c>
      <c r="GZ184" s="47">
        <f t="shared" si="752"/>
        <v>0</v>
      </c>
      <c r="HA184" s="47">
        <f t="shared" si="753"/>
        <v>0</v>
      </c>
      <c r="HB184" s="47">
        <f t="shared" si="754"/>
        <v>0</v>
      </c>
      <c r="HC184" s="47">
        <f t="shared" si="755"/>
        <v>0</v>
      </c>
      <c r="HD184" s="47">
        <f t="shared" si="756"/>
        <v>0</v>
      </c>
      <c r="HE184" s="48">
        <f t="shared" si="757"/>
        <v>0</v>
      </c>
      <c r="HF184" s="47">
        <f t="shared" si="758"/>
        <v>0</v>
      </c>
      <c r="HG184" s="47">
        <f t="shared" si="759"/>
        <v>0</v>
      </c>
      <c r="HH184" s="46">
        <f t="shared" si="760"/>
        <v>0</v>
      </c>
      <c r="HI184" s="47">
        <f t="shared" si="761"/>
        <v>0</v>
      </c>
      <c r="HJ184" s="47">
        <f t="shared" si="762"/>
        <v>0</v>
      </c>
      <c r="HK184" s="47">
        <f t="shared" si="763"/>
        <v>0</v>
      </c>
      <c r="HL184" s="47">
        <f t="shared" si="764"/>
        <v>0</v>
      </c>
      <c r="HM184" s="47">
        <f t="shared" si="765"/>
        <v>0</v>
      </c>
      <c r="HN184" s="47">
        <f t="shared" si="766"/>
        <v>0</v>
      </c>
      <c r="HO184" s="47">
        <f t="shared" si="767"/>
        <v>0</v>
      </c>
      <c r="HP184" s="47">
        <f t="shared" si="768"/>
        <v>0</v>
      </c>
      <c r="HQ184" s="47">
        <f t="shared" si="769"/>
        <v>0</v>
      </c>
      <c r="HR184" s="47">
        <f t="shared" si="770"/>
        <v>0</v>
      </c>
      <c r="HS184" s="47">
        <f t="shared" si="771"/>
        <v>0</v>
      </c>
      <c r="HT184" s="47">
        <f t="shared" si="772"/>
        <v>0</v>
      </c>
      <c r="HU184" s="47">
        <f t="shared" si="773"/>
        <v>0</v>
      </c>
      <c r="HV184" s="47">
        <f t="shared" si="774"/>
        <v>0</v>
      </c>
      <c r="HW184" s="47">
        <f t="shared" si="775"/>
        <v>0</v>
      </c>
      <c r="HX184" s="47">
        <f t="shared" si="776"/>
        <v>0</v>
      </c>
      <c r="HY184" s="47">
        <f t="shared" si="777"/>
        <v>0</v>
      </c>
      <c r="HZ184" s="47">
        <f t="shared" si="778"/>
        <v>0</v>
      </c>
      <c r="IA184" s="48">
        <f t="shared" si="779"/>
        <v>0</v>
      </c>
      <c r="IB184" s="47">
        <f t="shared" si="780"/>
        <v>0</v>
      </c>
      <c r="IC184" s="47">
        <f t="shared" si="781"/>
        <v>0</v>
      </c>
      <c r="ID184" s="46">
        <f t="shared" si="782"/>
        <v>0</v>
      </c>
      <c r="IE184" s="47">
        <f t="shared" si="783"/>
        <v>0</v>
      </c>
      <c r="IF184" s="47">
        <f t="shared" si="784"/>
        <v>0</v>
      </c>
      <c r="IG184" s="47">
        <f t="shared" si="785"/>
        <v>0</v>
      </c>
      <c r="IH184" s="47">
        <f t="shared" si="786"/>
        <v>0</v>
      </c>
      <c r="II184" s="47">
        <f t="shared" si="787"/>
        <v>0</v>
      </c>
      <c r="IJ184" s="47">
        <f t="shared" si="788"/>
        <v>0</v>
      </c>
      <c r="IK184" s="47">
        <f t="shared" si="789"/>
        <v>0</v>
      </c>
      <c r="IL184" s="47">
        <f t="shared" si="790"/>
        <v>0</v>
      </c>
      <c r="IM184" s="47">
        <f t="shared" si="791"/>
        <v>0</v>
      </c>
      <c r="IN184" s="47">
        <f t="shared" si="792"/>
        <v>0</v>
      </c>
      <c r="IO184" s="47">
        <f t="shared" si="793"/>
        <v>0</v>
      </c>
      <c r="IP184" s="47">
        <f t="shared" si="794"/>
        <v>0</v>
      </c>
      <c r="IQ184" s="47">
        <f t="shared" si="795"/>
        <v>0</v>
      </c>
      <c r="IR184" s="47">
        <f t="shared" si="796"/>
        <v>0</v>
      </c>
      <c r="IS184" s="47">
        <f t="shared" si="797"/>
        <v>0</v>
      </c>
      <c r="IT184" s="47">
        <f t="shared" si="798"/>
        <v>0</v>
      </c>
      <c r="IU184" s="47">
        <f t="shared" si="799"/>
        <v>0</v>
      </c>
      <c r="IV184" s="47">
        <f t="shared" si="800"/>
        <v>0</v>
      </c>
      <c r="IW184" s="48">
        <f t="shared" si="801"/>
        <v>0</v>
      </c>
      <c r="IX184" s="47">
        <f t="shared" si="802"/>
        <v>0</v>
      </c>
      <c r="IY184" s="47">
        <f t="shared" si="803"/>
        <v>0</v>
      </c>
      <c r="IZ184" s="46">
        <f t="shared" si="804"/>
        <v>0</v>
      </c>
      <c r="JA184" s="47">
        <f t="shared" si="805"/>
        <v>0</v>
      </c>
      <c r="JB184" s="47">
        <f t="shared" si="806"/>
        <v>0</v>
      </c>
      <c r="JC184" s="47">
        <f t="shared" si="807"/>
        <v>0</v>
      </c>
      <c r="JD184" s="47">
        <f t="shared" si="808"/>
        <v>0</v>
      </c>
      <c r="JE184" s="47">
        <f t="shared" si="809"/>
        <v>0</v>
      </c>
      <c r="JF184" s="47">
        <f t="shared" si="810"/>
        <v>0</v>
      </c>
      <c r="JG184" s="47">
        <f t="shared" si="811"/>
        <v>0</v>
      </c>
      <c r="JH184" s="47">
        <f t="shared" si="812"/>
        <v>0</v>
      </c>
      <c r="JI184" s="47">
        <f t="shared" si="813"/>
        <v>0</v>
      </c>
      <c r="JJ184" s="47">
        <f t="shared" si="814"/>
        <v>0</v>
      </c>
      <c r="JK184" s="47">
        <f t="shared" si="815"/>
        <v>0</v>
      </c>
      <c r="JL184" s="47">
        <f t="shared" si="816"/>
        <v>0</v>
      </c>
      <c r="JM184" s="47">
        <f t="shared" si="817"/>
        <v>0</v>
      </c>
      <c r="JN184" s="47">
        <f t="shared" si="818"/>
        <v>0</v>
      </c>
      <c r="JO184" s="47">
        <f t="shared" si="819"/>
        <v>0</v>
      </c>
      <c r="JP184" s="47">
        <f t="shared" si="820"/>
        <v>0</v>
      </c>
      <c r="JQ184" s="47">
        <f t="shared" si="821"/>
        <v>0</v>
      </c>
      <c r="JR184" s="47">
        <f t="shared" si="822"/>
        <v>0</v>
      </c>
      <c r="JS184" s="48">
        <f t="shared" si="823"/>
        <v>0</v>
      </c>
      <c r="JT184" s="46">
        <f t="shared" si="824"/>
        <v>0</v>
      </c>
      <c r="JU184" s="48">
        <f t="shared" si="825"/>
        <v>0</v>
      </c>
    </row>
    <row r="185" spans="1:281" x14ac:dyDescent="0.25">
      <c r="A185" s="152"/>
      <c r="B185" s="386"/>
      <c r="C185" s="377"/>
      <c r="D185" s="378"/>
      <c r="E185" s="378"/>
      <c r="F185" s="378"/>
      <c r="G185" s="379"/>
      <c r="H185" s="397"/>
      <c r="I185" s="397"/>
      <c r="J185" s="97"/>
      <c r="K185" s="122">
        <f t="shared" si="555"/>
        <v>0</v>
      </c>
      <c r="L185" s="313">
        <f t="shared" si="556"/>
        <v>0</v>
      </c>
      <c r="M185" s="46">
        <f t="shared" si="557"/>
        <v>0</v>
      </c>
      <c r="N185" s="90">
        <f t="shared" si="618"/>
        <v>0</v>
      </c>
      <c r="O185" s="90">
        <f t="shared" si="619"/>
        <v>0</v>
      </c>
      <c r="P185" s="90">
        <f t="shared" si="620"/>
        <v>0</v>
      </c>
      <c r="Q185" s="90">
        <f t="shared" si="621"/>
        <v>0</v>
      </c>
      <c r="R185" s="408">
        <f t="shared" si="558"/>
        <v>1</v>
      </c>
      <c r="S185" s="46">
        <f t="shared" si="559"/>
        <v>0</v>
      </c>
      <c r="T185" s="47">
        <f t="shared" si="560"/>
        <v>0</v>
      </c>
      <c r="U185" s="47">
        <f t="shared" si="561"/>
        <v>0</v>
      </c>
      <c r="V185" s="47">
        <f t="shared" si="562"/>
        <v>0</v>
      </c>
      <c r="W185" s="47">
        <f t="shared" si="563"/>
        <v>0</v>
      </c>
      <c r="X185" s="47">
        <f t="shared" si="564"/>
        <v>0</v>
      </c>
      <c r="Y185" s="47">
        <f t="shared" si="565"/>
        <v>0</v>
      </c>
      <c r="Z185" s="47">
        <f t="shared" si="566"/>
        <v>0</v>
      </c>
      <c r="AA185" s="47">
        <f t="shared" si="567"/>
        <v>0</v>
      </c>
      <c r="AB185" s="47">
        <f t="shared" si="568"/>
        <v>0</v>
      </c>
      <c r="AC185" s="47">
        <f t="shared" si="569"/>
        <v>0</v>
      </c>
      <c r="AD185" s="47">
        <f t="shared" si="570"/>
        <v>0</v>
      </c>
      <c r="AE185" s="47">
        <f t="shared" si="571"/>
        <v>0</v>
      </c>
      <c r="AF185" s="47">
        <f t="shared" si="572"/>
        <v>0</v>
      </c>
      <c r="AG185" s="47">
        <f t="shared" si="573"/>
        <v>0</v>
      </c>
      <c r="AH185" s="47">
        <f t="shared" si="574"/>
        <v>0</v>
      </c>
      <c r="AI185" s="47">
        <f t="shared" si="575"/>
        <v>0</v>
      </c>
      <c r="AJ185" s="47">
        <f t="shared" si="576"/>
        <v>0</v>
      </c>
      <c r="AK185" s="47">
        <f t="shared" si="577"/>
        <v>0</v>
      </c>
      <c r="AL185" s="48">
        <f t="shared" si="578"/>
        <v>0</v>
      </c>
      <c r="AM185" s="47">
        <f t="shared" si="622"/>
        <v>0</v>
      </c>
      <c r="AN185" s="47">
        <f t="shared" si="623"/>
        <v>0</v>
      </c>
      <c r="AO185" s="46">
        <f t="shared" si="579"/>
        <v>0</v>
      </c>
      <c r="AP185" s="47">
        <f t="shared" si="580"/>
        <v>0</v>
      </c>
      <c r="AQ185" s="47">
        <f t="shared" si="581"/>
        <v>0</v>
      </c>
      <c r="AR185" s="47">
        <f t="shared" si="582"/>
        <v>0</v>
      </c>
      <c r="AS185" s="47">
        <f t="shared" si="583"/>
        <v>0</v>
      </c>
      <c r="AT185" s="47">
        <f t="shared" si="584"/>
        <v>0</v>
      </c>
      <c r="AU185" s="47">
        <f t="shared" si="585"/>
        <v>0</v>
      </c>
      <c r="AV185" s="47">
        <f t="shared" si="586"/>
        <v>0</v>
      </c>
      <c r="AW185" s="47">
        <f t="shared" si="587"/>
        <v>0</v>
      </c>
      <c r="AX185" s="47">
        <f t="shared" si="588"/>
        <v>0</v>
      </c>
      <c r="AY185" s="47">
        <f t="shared" si="589"/>
        <v>0</v>
      </c>
      <c r="AZ185" s="47">
        <f t="shared" si="590"/>
        <v>0</v>
      </c>
      <c r="BA185" s="47">
        <f t="shared" si="591"/>
        <v>0</v>
      </c>
      <c r="BB185" s="47">
        <f t="shared" si="592"/>
        <v>0</v>
      </c>
      <c r="BC185" s="47">
        <f t="shared" si="593"/>
        <v>0</v>
      </c>
      <c r="BD185" s="47">
        <f t="shared" si="594"/>
        <v>0</v>
      </c>
      <c r="BE185" s="47">
        <f t="shared" si="595"/>
        <v>0</v>
      </c>
      <c r="BF185" s="47">
        <f t="shared" si="596"/>
        <v>0</v>
      </c>
      <c r="BG185" s="48">
        <f t="shared" si="597"/>
        <v>0</v>
      </c>
      <c r="BH185" s="47">
        <f t="shared" si="624"/>
        <v>0</v>
      </c>
      <c r="BI185" s="47">
        <f t="shared" si="625"/>
        <v>0</v>
      </c>
      <c r="BJ185" s="46">
        <f t="shared" si="598"/>
        <v>0</v>
      </c>
      <c r="BK185" s="47">
        <f t="shared" si="599"/>
        <v>0</v>
      </c>
      <c r="BL185" s="47">
        <f t="shared" si="600"/>
        <v>0</v>
      </c>
      <c r="BM185" s="47">
        <f t="shared" si="601"/>
        <v>0</v>
      </c>
      <c r="BN185" s="47">
        <f t="shared" si="602"/>
        <v>0</v>
      </c>
      <c r="BO185" s="47">
        <f t="shared" si="603"/>
        <v>0</v>
      </c>
      <c r="BP185" s="47">
        <f t="shared" si="604"/>
        <v>0</v>
      </c>
      <c r="BQ185" s="47">
        <f t="shared" si="605"/>
        <v>0</v>
      </c>
      <c r="BR185" s="47">
        <f t="shared" si="606"/>
        <v>0</v>
      </c>
      <c r="BS185" s="47">
        <f t="shared" si="607"/>
        <v>0</v>
      </c>
      <c r="BT185" s="47">
        <f t="shared" si="608"/>
        <v>0</v>
      </c>
      <c r="BU185" s="47">
        <f t="shared" si="609"/>
        <v>0</v>
      </c>
      <c r="BV185" s="47">
        <f t="shared" si="610"/>
        <v>0</v>
      </c>
      <c r="BW185" s="47">
        <f t="shared" si="611"/>
        <v>0</v>
      </c>
      <c r="BX185" s="47">
        <f t="shared" si="612"/>
        <v>0</v>
      </c>
      <c r="BY185" s="47">
        <f t="shared" si="613"/>
        <v>0</v>
      </c>
      <c r="BZ185" s="47">
        <f t="shared" si="614"/>
        <v>0</v>
      </c>
      <c r="CA185" s="47">
        <f t="shared" si="615"/>
        <v>0</v>
      </c>
      <c r="CB185" s="47">
        <f t="shared" si="616"/>
        <v>0</v>
      </c>
      <c r="CC185" s="48">
        <f t="shared" si="617"/>
        <v>0</v>
      </c>
      <c r="CD185" s="47">
        <f t="shared" si="626"/>
        <v>0</v>
      </c>
      <c r="CE185" s="47">
        <f t="shared" si="627"/>
        <v>0</v>
      </c>
      <c r="CF185" s="46">
        <f t="shared" si="628"/>
        <v>0</v>
      </c>
      <c r="CG185" s="47">
        <f t="shared" si="629"/>
        <v>0</v>
      </c>
      <c r="CH185" s="47">
        <f t="shared" si="630"/>
        <v>0</v>
      </c>
      <c r="CI185" s="47">
        <f t="shared" si="631"/>
        <v>0</v>
      </c>
      <c r="CJ185" s="47">
        <f t="shared" si="632"/>
        <v>0</v>
      </c>
      <c r="CK185" s="47">
        <f t="shared" si="633"/>
        <v>0</v>
      </c>
      <c r="CL185" s="47">
        <f t="shared" si="634"/>
        <v>0</v>
      </c>
      <c r="CM185" s="47">
        <f t="shared" si="635"/>
        <v>0</v>
      </c>
      <c r="CN185" s="47">
        <f t="shared" si="636"/>
        <v>0</v>
      </c>
      <c r="CO185" s="47">
        <f t="shared" si="637"/>
        <v>0</v>
      </c>
      <c r="CP185" s="47">
        <f t="shared" si="638"/>
        <v>0</v>
      </c>
      <c r="CQ185" s="47">
        <f t="shared" si="639"/>
        <v>0</v>
      </c>
      <c r="CR185" s="47">
        <f t="shared" si="640"/>
        <v>0</v>
      </c>
      <c r="CS185" s="47">
        <f t="shared" si="641"/>
        <v>0</v>
      </c>
      <c r="CT185" s="47">
        <f t="shared" si="642"/>
        <v>0</v>
      </c>
      <c r="CU185" s="47">
        <f t="shared" si="643"/>
        <v>0</v>
      </c>
      <c r="CV185" s="47">
        <f t="shared" si="644"/>
        <v>0</v>
      </c>
      <c r="CW185" s="47">
        <f t="shared" si="645"/>
        <v>0</v>
      </c>
      <c r="CX185" s="47">
        <f t="shared" si="646"/>
        <v>0</v>
      </c>
      <c r="CY185" s="48">
        <f t="shared" si="647"/>
        <v>0</v>
      </c>
      <c r="CZ185" s="47">
        <f t="shared" si="648"/>
        <v>0</v>
      </c>
      <c r="DA185" s="47">
        <f t="shared" si="649"/>
        <v>0</v>
      </c>
      <c r="DB185" s="46">
        <f t="shared" si="650"/>
        <v>0</v>
      </c>
      <c r="DC185" s="47">
        <f t="shared" si="651"/>
        <v>0</v>
      </c>
      <c r="DD185" s="47">
        <f t="shared" si="652"/>
        <v>0</v>
      </c>
      <c r="DE185" s="47">
        <f t="shared" si="653"/>
        <v>0</v>
      </c>
      <c r="DF185" s="47">
        <f t="shared" si="654"/>
        <v>0</v>
      </c>
      <c r="DG185" s="47">
        <f t="shared" si="655"/>
        <v>0</v>
      </c>
      <c r="DH185" s="47">
        <f t="shared" si="656"/>
        <v>0</v>
      </c>
      <c r="DI185" s="47">
        <f t="shared" si="657"/>
        <v>0</v>
      </c>
      <c r="DJ185" s="47">
        <f t="shared" si="658"/>
        <v>0</v>
      </c>
      <c r="DK185" s="47">
        <f t="shared" si="659"/>
        <v>0</v>
      </c>
      <c r="DL185" s="47">
        <f t="shared" si="660"/>
        <v>0</v>
      </c>
      <c r="DM185" s="47">
        <f t="shared" si="661"/>
        <v>0</v>
      </c>
      <c r="DN185" s="47">
        <f t="shared" si="662"/>
        <v>0</v>
      </c>
      <c r="DO185" s="47">
        <f t="shared" si="663"/>
        <v>0</v>
      </c>
      <c r="DP185" s="47">
        <f t="shared" si="664"/>
        <v>0</v>
      </c>
      <c r="DQ185" s="47">
        <f t="shared" si="665"/>
        <v>0</v>
      </c>
      <c r="DR185" s="47">
        <f t="shared" si="666"/>
        <v>0</v>
      </c>
      <c r="DS185" s="47">
        <f t="shared" si="667"/>
        <v>0</v>
      </c>
      <c r="DT185" s="47">
        <f t="shared" si="668"/>
        <v>0</v>
      </c>
      <c r="DU185" s="48">
        <f t="shared" si="669"/>
        <v>0</v>
      </c>
      <c r="DV185" s="47">
        <f t="shared" si="670"/>
        <v>0</v>
      </c>
      <c r="DW185" s="47">
        <f t="shared" si="671"/>
        <v>0</v>
      </c>
      <c r="DX185" s="46">
        <f t="shared" si="672"/>
        <v>0</v>
      </c>
      <c r="DY185" s="47">
        <f t="shared" si="673"/>
        <v>0</v>
      </c>
      <c r="DZ185" s="47">
        <f t="shared" si="674"/>
        <v>0</v>
      </c>
      <c r="EA185" s="47">
        <f t="shared" si="675"/>
        <v>0</v>
      </c>
      <c r="EB185" s="47">
        <f t="shared" si="676"/>
        <v>0</v>
      </c>
      <c r="EC185" s="47">
        <f t="shared" si="677"/>
        <v>0</v>
      </c>
      <c r="ED185" s="47">
        <f t="shared" si="678"/>
        <v>0</v>
      </c>
      <c r="EE185" s="47">
        <f t="shared" si="679"/>
        <v>0</v>
      </c>
      <c r="EF185" s="47">
        <f t="shared" si="680"/>
        <v>0</v>
      </c>
      <c r="EG185" s="47">
        <f t="shared" si="681"/>
        <v>0</v>
      </c>
      <c r="EH185" s="47">
        <f t="shared" si="682"/>
        <v>0</v>
      </c>
      <c r="EI185" s="47">
        <f t="shared" si="683"/>
        <v>0</v>
      </c>
      <c r="EJ185" s="47">
        <f t="shared" si="684"/>
        <v>0</v>
      </c>
      <c r="EK185" s="47">
        <f t="shared" si="685"/>
        <v>0</v>
      </c>
      <c r="EL185" s="47">
        <f t="shared" si="686"/>
        <v>0</v>
      </c>
      <c r="EM185" s="47">
        <f t="shared" si="687"/>
        <v>0</v>
      </c>
      <c r="EN185" s="47">
        <f t="shared" si="688"/>
        <v>0</v>
      </c>
      <c r="EO185" s="47">
        <f t="shared" si="689"/>
        <v>0</v>
      </c>
      <c r="EP185" s="47">
        <f t="shared" si="690"/>
        <v>0</v>
      </c>
      <c r="EQ185" s="48">
        <f t="shared" si="691"/>
        <v>0</v>
      </c>
      <c r="ER185" s="47">
        <f t="shared" si="692"/>
        <v>0</v>
      </c>
      <c r="ES185" s="47">
        <f t="shared" si="693"/>
        <v>0</v>
      </c>
      <c r="ET185" s="46">
        <f t="shared" si="694"/>
        <v>0</v>
      </c>
      <c r="EU185" s="47">
        <f t="shared" si="695"/>
        <v>0</v>
      </c>
      <c r="EV185" s="47">
        <f t="shared" si="696"/>
        <v>0</v>
      </c>
      <c r="EW185" s="47">
        <f t="shared" si="697"/>
        <v>0</v>
      </c>
      <c r="EX185" s="47">
        <f t="shared" si="698"/>
        <v>0</v>
      </c>
      <c r="EY185" s="47">
        <f t="shared" si="699"/>
        <v>0</v>
      </c>
      <c r="EZ185" s="47">
        <f t="shared" si="700"/>
        <v>0</v>
      </c>
      <c r="FA185" s="47">
        <f t="shared" si="701"/>
        <v>0</v>
      </c>
      <c r="FB185" s="47">
        <f t="shared" si="702"/>
        <v>0</v>
      </c>
      <c r="FC185" s="47">
        <f t="shared" si="703"/>
        <v>0</v>
      </c>
      <c r="FD185" s="47">
        <f t="shared" si="704"/>
        <v>0</v>
      </c>
      <c r="FE185" s="47">
        <f t="shared" si="705"/>
        <v>0</v>
      </c>
      <c r="FF185" s="47">
        <f t="shared" si="706"/>
        <v>0</v>
      </c>
      <c r="FG185" s="47">
        <f t="shared" si="707"/>
        <v>0</v>
      </c>
      <c r="FH185" s="47">
        <f t="shared" si="708"/>
        <v>0</v>
      </c>
      <c r="FI185" s="47">
        <f t="shared" si="709"/>
        <v>0</v>
      </c>
      <c r="FJ185" s="47">
        <f t="shared" si="710"/>
        <v>0</v>
      </c>
      <c r="FK185" s="47">
        <f t="shared" si="711"/>
        <v>0</v>
      </c>
      <c r="FL185" s="47">
        <f t="shared" si="712"/>
        <v>0</v>
      </c>
      <c r="FM185" s="48">
        <f t="shared" si="713"/>
        <v>0</v>
      </c>
      <c r="FN185" s="47">
        <f t="shared" si="714"/>
        <v>0</v>
      </c>
      <c r="FO185" s="47">
        <f t="shared" si="715"/>
        <v>0</v>
      </c>
      <c r="FP185" s="46">
        <f t="shared" si="716"/>
        <v>0</v>
      </c>
      <c r="FQ185" s="47">
        <f t="shared" si="717"/>
        <v>0</v>
      </c>
      <c r="FR185" s="47">
        <f t="shared" si="718"/>
        <v>0</v>
      </c>
      <c r="FS185" s="47">
        <f t="shared" si="719"/>
        <v>0</v>
      </c>
      <c r="FT185" s="47">
        <f t="shared" si="720"/>
        <v>0</v>
      </c>
      <c r="FU185" s="47">
        <f t="shared" si="721"/>
        <v>0</v>
      </c>
      <c r="FV185" s="47">
        <f t="shared" si="722"/>
        <v>0</v>
      </c>
      <c r="FW185" s="47">
        <f t="shared" si="723"/>
        <v>0</v>
      </c>
      <c r="FX185" s="47">
        <f t="shared" si="724"/>
        <v>0</v>
      </c>
      <c r="FY185" s="47">
        <f t="shared" si="725"/>
        <v>0</v>
      </c>
      <c r="FZ185" s="47">
        <f t="shared" si="726"/>
        <v>0</v>
      </c>
      <c r="GA185" s="47">
        <f t="shared" si="727"/>
        <v>0</v>
      </c>
      <c r="GB185" s="47">
        <f t="shared" si="728"/>
        <v>0</v>
      </c>
      <c r="GC185" s="47">
        <f t="shared" si="729"/>
        <v>0</v>
      </c>
      <c r="GD185" s="47">
        <f t="shared" si="730"/>
        <v>0</v>
      </c>
      <c r="GE185" s="47">
        <f t="shared" si="731"/>
        <v>0</v>
      </c>
      <c r="GF185" s="47">
        <f t="shared" si="732"/>
        <v>0</v>
      </c>
      <c r="GG185" s="47">
        <f t="shared" si="733"/>
        <v>0</v>
      </c>
      <c r="GH185" s="47">
        <f t="shared" si="734"/>
        <v>0</v>
      </c>
      <c r="GI185" s="48">
        <f t="shared" si="735"/>
        <v>0</v>
      </c>
      <c r="GJ185" s="47">
        <f t="shared" si="736"/>
        <v>0</v>
      </c>
      <c r="GK185" s="47">
        <f t="shared" si="737"/>
        <v>0</v>
      </c>
      <c r="GL185" s="46">
        <f t="shared" si="738"/>
        <v>0</v>
      </c>
      <c r="GM185" s="47">
        <f t="shared" si="739"/>
        <v>0</v>
      </c>
      <c r="GN185" s="47">
        <f t="shared" si="740"/>
        <v>0</v>
      </c>
      <c r="GO185" s="47">
        <f t="shared" si="741"/>
        <v>0</v>
      </c>
      <c r="GP185" s="47">
        <f t="shared" si="742"/>
        <v>0</v>
      </c>
      <c r="GQ185" s="47">
        <f t="shared" si="743"/>
        <v>0</v>
      </c>
      <c r="GR185" s="47">
        <f t="shared" si="744"/>
        <v>0</v>
      </c>
      <c r="GS185" s="47">
        <f t="shared" si="745"/>
        <v>0</v>
      </c>
      <c r="GT185" s="47">
        <f t="shared" si="746"/>
        <v>0</v>
      </c>
      <c r="GU185" s="47">
        <f t="shared" si="747"/>
        <v>0</v>
      </c>
      <c r="GV185" s="47">
        <f t="shared" si="748"/>
        <v>0</v>
      </c>
      <c r="GW185" s="47">
        <f t="shared" si="749"/>
        <v>0</v>
      </c>
      <c r="GX185" s="47">
        <f t="shared" si="750"/>
        <v>0</v>
      </c>
      <c r="GY185" s="47">
        <f t="shared" si="751"/>
        <v>0</v>
      </c>
      <c r="GZ185" s="47">
        <f t="shared" si="752"/>
        <v>0</v>
      </c>
      <c r="HA185" s="47">
        <f t="shared" si="753"/>
        <v>0</v>
      </c>
      <c r="HB185" s="47">
        <f t="shared" si="754"/>
        <v>0</v>
      </c>
      <c r="HC185" s="47">
        <f t="shared" si="755"/>
        <v>0</v>
      </c>
      <c r="HD185" s="47">
        <f t="shared" si="756"/>
        <v>0</v>
      </c>
      <c r="HE185" s="48">
        <f t="shared" si="757"/>
        <v>0</v>
      </c>
      <c r="HF185" s="47">
        <f t="shared" si="758"/>
        <v>0</v>
      </c>
      <c r="HG185" s="47">
        <f t="shared" si="759"/>
        <v>0</v>
      </c>
      <c r="HH185" s="46">
        <f t="shared" si="760"/>
        <v>0</v>
      </c>
      <c r="HI185" s="47">
        <f t="shared" si="761"/>
        <v>0</v>
      </c>
      <c r="HJ185" s="47">
        <f t="shared" si="762"/>
        <v>0</v>
      </c>
      <c r="HK185" s="47">
        <f t="shared" si="763"/>
        <v>0</v>
      </c>
      <c r="HL185" s="47">
        <f t="shared" si="764"/>
        <v>0</v>
      </c>
      <c r="HM185" s="47">
        <f t="shared" si="765"/>
        <v>0</v>
      </c>
      <c r="HN185" s="47">
        <f t="shared" si="766"/>
        <v>0</v>
      </c>
      <c r="HO185" s="47">
        <f t="shared" si="767"/>
        <v>0</v>
      </c>
      <c r="HP185" s="47">
        <f t="shared" si="768"/>
        <v>0</v>
      </c>
      <c r="HQ185" s="47">
        <f t="shared" si="769"/>
        <v>0</v>
      </c>
      <c r="HR185" s="47">
        <f t="shared" si="770"/>
        <v>0</v>
      </c>
      <c r="HS185" s="47">
        <f t="shared" si="771"/>
        <v>0</v>
      </c>
      <c r="HT185" s="47">
        <f t="shared" si="772"/>
        <v>0</v>
      </c>
      <c r="HU185" s="47">
        <f t="shared" si="773"/>
        <v>0</v>
      </c>
      <c r="HV185" s="47">
        <f t="shared" si="774"/>
        <v>0</v>
      </c>
      <c r="HW185" s="47">
        <f t="shared" si="775"/>
        <v>0</v>
      </c>
      <c r="HX185" s="47">
        <f t="shared" si="776"/>
        <v>0</v>
      </c>
      <c r="HY185" s="47">
        <f t="shared" si="777"/>
        <v>0</v>
      </c>
      <c r="HZ185" s="47">
        <f t="shared" si="778"/>
        <v>0</v>
      </c>
      <c r="IA185" s="48">
        <f t="shared" si="779"/>
        <v>0</v>
      </c>
      <c r="IB185" s="47">
        <f t="shared" si="780"/>
        <v>0</v>
      </c>
      <c r="IC185" s="47">
        <f t="shared" si="781"/>
        <v>0</v>
      </c>
      <c r="ID185" s="46">
        <f t="shared" si="782"/>
        <v>0</v>
      </c>
      <c r="IE185" s="47">
        <f t="shared" si="783"/>
        <v>0</v>
      </c>
      <c r="IF185" s="47">
        <f t="shared" si="784"/>
        <v>0</v>
      </c>
      <c r="IG185" s="47">
        <f t="shared" si="785"/>
        <v>0</v>
      </c>
      <c r="IH185" s="47">
        <f t="shared" si="786"/>
        <v>0</v>
      </c>
      <c r="II185" s="47">
        <f t="shared" si="787"/>
        <v>0</v>
      </c>
      <c r="IJ185" s="47">
        <f t="shared" si="788"/>
        <v>0</v>
      </c>
      <c r="IK185" s="47">
        <f t="shared" si="789"/>
        <v>0</v>
      </c>
      <c r="IL185" s="47">
        <f t="shared" si="790"/>
        <v>0</v>
      </c>
      <c r="IM185" s="47">
        <f t="shared" si="791"/>
        <v>0</v>
      </c>
      <c r="IN185" s="47">
        <f t="shared" si="792"/>
        <v>0</v>
      </c>
      <c r="IO185" s="47">
        <f t="shared" si="793"/>
        <v>0</v>
      </c>
      <c r="IP185" s="47">
        <f t="shared" si="794"/>
        <v>0</v>
      </c>
      <c r="IQ185" s="47">
        <f t="shared" si="795"/>
        <v>0</v>
      </c>
      <c r="IR185" s="47">
        <f t="shared" si="796"/>
        <v>0</v>
      </c>
      <c r="IS185" s="47">
        <f t="shared" si="797"/>
        <v>0</v>
      </c>
      <c r="IT185" s="47">
        <f t="shared" si="798"/>
        <v>0</v>
      </c>
      <c r="IU185" s="47">
        <f t="shared" si="799"/>
        <v>0</v>
      </c>
      <c r="IV185" s="47">
        <f t="shared" si="800"/>
        <v>0</v>
      </c>
      <c r="IW185" s="48">
        <f t="shared" si="801"/>
        <v>0</v>
      </c>
      <c r="IX185" s="47">
        <f t="shared" si="802"/>
        <v>0</v>
      </c>
      <c r="IY185" s="47">
        <f t="shared" si="803"/>
        <v>0</v>
      </c>
      <c r="IZ185" s="46">
        <f t="shared" si="804"/>
        <v>0</v>
      </c>
      <c r="JA185" s="47">
        <f t="shared" si="805"/>
        <v>0</v>
      </c>
      <c r="JB185" s="47">
        <f t="shared" si="806"/>
        <v>0</v>
      </c>
      <c r="JC185" s="47">
        <f t="shared" si="807"/>
        <v>0</v>
      </c>
      <c r="JD185" s="47">
        <f t="shared" si="808"/>
        <v>0</v>
      </c>
      <c r="JE185" s="47">
        <f t="shared" si="809"/>
        <v>0</v>
      </c>
      <c r="JF185" s="47">
        <f t="shared" si="810"/>
        <v>0</v>
      </c>
      <c r="JG185" s="47">
        <f t="shared" si="811"/>
        <v>0</v>
      </c>
      <c r="JH185" s="47">
        <f t="shared" si="812"/>
        <v>0</v>
      </c>
      <c r="JI185" s="47">
        <f t="shared" si="813"/>
        <v>0</v>
      </c>
      <c r="JJ185" s="47">
        <f t="shared" si="814"/>
        <v>0</v>
      </c>
      <c r="JK185" s="47">
        <f t="shared" si="815"/>
        <v>0</v>
      </c>
      <c r="JL185" s="47">
        <f t="shared" si="816"/>
        <v>0</v>
      </c>
      <c r="JM185" s="47">
        <f t="shared" si="817"/>
        <v>0</v>
      </c>
      <c r="JN185" s="47">
        <f t="shared" si="818"/>
        <v>0</v>
      </c>
      <c r="JO185" s="47">
        <f t="shared" si="819"/>
        <v>0</v>
      </c>
      <c r="JP185" s="47">
        <f t="shared" si="820"/>
        <v>0</v>
      </c>
      <c r="JQ185" s="47">
        <f t="shared" si="821"/>
        <v>0</v>
      </c>
      <c r="JR185" s="47">
        <f t="shared" si="822"/>
        <v>0</v>
      </c>
      <c r="JS185" s="48">
        <f t="shared" si="823"/>
        <v>0</v>
      </c>
      <c r="JT185" s="46">
        <f t="shared" si="824"/>
        <v>0</v>
      </c>
      <c r="JU185" s="48">
        <f t="shared" si="825"/>
        <v>0</v>
      </c>
    </row>
    <row r="186" spans="1:281" x14ac:dyDescent="0.25">
      <c r="A186" s="152"/>
      <c r="B186" s="386"/>
      <c r="C186" s="377"/>
      <c r="D186" s="378"/>
      <c r="E186" s="378"/>
      <c r="F186" s="378"/>
      <c r="G186" s="379"/>
      <c r="H186" s="397"/>
      <c r="I186" s="397"/>
      <c r="J186" s="97"/>
      <c r="K186" s="122">
        <f t="shared" si="555"/>
        <v>0</v>
      </c>
      <c r="L186" s="313">
        <f t="shared" si="556"/>
        <v>0</v>
      </c>
      <c r="M186" s="46">
        <f t="shared" si="557"/>
        <v>0</v>
      </c>
      <c r="N186" s="90">
        <f t="shared" si="618"/>
        <v>0</v>
      </c>
      <c r="O186" s="90">
        <f t="shared" si="619"/>
        <v>0</v>
      </c>
      <c r="P186" s="90">
        <f t="shared" si="620"/>
        <v>0</v>
      </c>
      <c r="Q186" s="90">
        <f t="shared" si="621"/>
        <v>0</v>
      </c>
      <c r="R186" s="408">
        <f t="shared" si="558"/>
        <v>1</v>
      </c>
      <c r="S186" s="46">
        <f t="shared" si="559"/>
        <v>0</v>
      </c>
      <c r="T186" s="47">
        <f t="shared" si="560"/>
        <v>0</v>
      </c>
      <c r="U186" s="47">
        <f t="shared" si="561"/>
        <v>0</v>
      </c>
      <c r="V186" s="47">
        <f t="shared" si="562"/>
        <v>0</v>
      </c>
      <c r="W186" s="47">
        <f t="shared" si="563"/>
        <v>0</v>
      </c>
      <c r="X186" s="47">
        <f t="shared" si="564"/>
        <v>0</v>
      </c>
      <c r="Y186" s="47">
        <f t="shared" si="565"/>
        <v>0</v>
      </c>
      <c r="Z186" s="47">
        <f t="shared" si="566"/>
        <v>0</v>
      </c>
      <c r="AA186" s="47">
        <f t="shared" si="567"/>
        <v>0</v>
      </c>
      <c r="AB186" s="47">
        <f t="shared" si="568"/>
        <v>0</v>
      </c>
      <c r="AC186" s="47">
        <f t="shared" si="569"/>
        <v>0</v>
      </c>
      <c r="AD186" s="47">
        <f t="shared" si="570"/>
        <v>0</v>
      </c>
      <c r="AE186" s="47">
        <f t="shared" si="571"/>
        <v>0</v>
      </c>
      <c r="AF186" s="47">
        <f t="shared" si="572"/>
        <v>0</v>
      </c>
      <c r="AG186" s="47">
        <f t="shared" si="573"/>
        <v>0</v>
      </c>
      <c r="AH186" s="47">
        <f t="shared" si="574"/>
        <v>0</v>
      </c>
      <c r="AI186" s="47">
        <f t="shared" si="575"/>
        <v>0</v>
      </c>
      <c r="AJ186" s="47">
        <f t="shared" si="576"/>
        <v>0</v>
      </c>
      <c r="AK186" s="47">
        <f t="shared" si="577"/>
        <v>0</v>
      </c>
      <c r="AL186" s="48">
        <f t="shared" si="578"/>
        <v>0</v>
      </c>
      <c r="AM186" s="47">
        <f t="shared" si="622"/>
        <v>0</v>
      </c>
      <c r="AN186" s="47">
        <f t="shared" si="623"/>
        <v>0</v>
      </c>
      <c r="AO186" s="46">
        <f t="shared" si="579"/>
        <v>0</v>
      </c>
      <c r="AP186" s="47">
        <f t="shared" si="580"/>
        <v>0</v>
      </c>
      <c r="AQ186" s="47">
        <f t="shared" si="581"/>
        <v>0</v>
      </c>
      <c r="AR186" s="47">
        <f t="shared" si="582"/>
        <v>0</v>
      </c>
      <c r="AS186" s="47">
        <f t="shared" si="583"/>
        <v>0</v>
      </c>
      <c r="AT186" s="47">
        <f t="shared" si="584"/>
        <v>0</v>
      </c>
      <c r="AU186" s="47">
        <f t="shared" si="585"/>
        <v>0</v>
      </c>
      <c r="AV186" s="47">
        <f t="shared" si="586"/>
        <v>0</v>
      </c>
      <c r="AW186" s="47">
        <f t="shared" si="587"/>
        <v>0</v>
      </c>
      <c r="AX186" s="47">
        <f t="shared" si="588"/>
        <v>0</v>
      </c>
      <c r="AY186" s="47">
        <f t="shared" si="589"/>
        <v>0</v>
      </c>
      <c r="AZ186" s="47">
        <f t="shared" si="590"/>
        <v>0</v>
      </c>
      <c r="BA186" s="47">
        <f t="shared" si="591"/>
        <v>0</v>
      </c>
      <c r="BB186" s="47">
        <f t="shared" si="592"/>
        <v>0</v>
      </c>
      <c r="BC186" s="47">
        <f t="shared" si="593"/>
        <v>0</v>
      </c>
      <c r="BD186" s="47">
        <f t="shared" si="594"/>
        <v>0</v>
      </c>
      <c r="BE186" s="47">
        <f t="shared" si="595"/>
        <v>0</v>
      </c>
      <c r="BF186" s="47">
        <f t="shared" si="596"/>
        <v>0</v>
      </c>
      <c r="BG186" s="48">
        <f t="shared" si="597"/>
        <v>0</v>
      </c>
      <c r="BH186" s="47">
        <f t="shared" si="624"/>
        <v>0</v>
      </c>
      <c r="BI186" s="47">
        <f t="shared" si="625"/>
        <v>0</v>
      </c>
      <c r="BJ186" s="46">
        <f t="shared" si="598"/>
        <v>0</v>
      </c>
      <c r="BK186" s="47">
        <f t="shared" si="599"/>
        <v>0</v>
      </c>
      <c r="BL186" s="47">
        <f t="shared" si="600"/>
        <v>0</v>
      </c>
      <c r="BM186" s="47">
        <f t="shared" si="601"/>
        <v>0</v>
      </c>
      <c r="BN186" s="47">
        <f t="shared" si="602"/>
        <v>0</v>
      </c>
      <c r="BO186" s="47">
        <f t="shared" si="603"/>
        <v>0</v>
      </c>
      <c r="BP186" s="47">
        <f t="shared" si="604"/>
        <v>0</v>
      </c>
      <c r="BQ186" s="47">
        <f t="shared" si="605"/>
        <v>0</v>
      </c>
      <c r="BR186" s="47">
        <f t="shared" si="606"/>
        <v>0</v>
      </c>
      <c r="BS186" s="47">
        <f t="shared" si="607"/>
        <v>0</v>
      </c>
      <c r="BT186" s="47">
        <f t="shared" si="608"/>
        <v>0</v>
      </c>
      <c r="BU186" s="47">
        <f t="shared" si="609"/>
        <v>0</v>
      </c>
      <c r="BV186" s="47">
        <f t="shared" si="610"/>
        <v>0</v>
      </c>
      <c r="BW186" s="47">
        <f t="shared" si="611"/>
        <v>0</v>
      </c>
      <c r="BX186" s="47">
        <f t="shared" si="612"/>
        <v>0</v>
      </c>
      <c r="BY186" s="47">
        <f t="shared" si="613"/>
        <v>0</v>
      </c>
      <c r="BZ186" s="47">
        <f t="shared" si="614"/>
        <v>0</v>
      </c>
      <c r="CA186" s="47">
        <f t="shared" si="615"/>
        <v>0</v>
      </c>
      <c r="CB186" s="47">
        <f t="shared" si="616"/>
        <v>0</v>
      </c>
      <c r="CC186" s="48">
        <f t="shared" si="617"/>
        <v>0</v>
      </c>
      <c r="CD186" s="47">
        <f t="shared" si="626"/>
        <v>0</v>
      </c>
      <c r="CE186" s="47">
        <f t="shared" si="627"/>
        <v>0</v>
      </c>
      <c r="CF186" s="46">
        <f t="shared" si="628"/>
        <v>0</v>
      </c>
      <c r="CG186" s="47">
        <f t="shared" si="629"/>
        <v>0</v>
      </c>
      <c r="CH186" s="47">
        <f t="shared" si="630"/>
        <v>0</v>
      </c>
      <c r="CI186" s="47">
        <f t="shared" si="631"/>
        <v>0</v>
      </c>
      <c r="CJ186" s="47">
        <f t="shared" si="632"/>
        <v>0</v>
      </c>
      <c r="CK186" s="47">
        <f t="shared" si="633"/>
        <v>0</v>
      </c>
      <c r="CL186" s="47">
        <f t="shared" si="634"/>
        <v>0</v>
      </c>
      <c r="CM186" s="47">
        <f t="shared" si="635"/>
        <v>0</v>
      </c>
      <c r="CN186" s="47">
        <f t="shared" si="636"/>
        <v>0</v>
      </c>
      <c r="CO186" s="47">
        <f t="shared" si="637"/>
        <v>0</v>
      </c>
      <c r="CP186" s="47">
        <f t="shared" si="638"/>
        <v>0</v>
      </c>
      <c r="CQ186" s="47">
        <f t="shared" si="639"/>
        <v>0</v>
      </c>
      <c r="CR186" s="47">
        <f t="shared" si="640"/>
        <v>0</v>
      </c>
      <c r="CS186" s="47">
        <f t="shared" si="641"/>
        <v>0</v>
      </c>
      <c r="CT186" s="47">
        <f t="shared" si="642"/>
        <v>0</v>
      </c>
      <c r="CU186" s="47">
        <f t="shared" si="643"/>
        <v>0</v>
      </c>
      <c r="CV186" s="47">
        <f t="shared" si="644"/>
        <v>0</v>
      </c>
      <c r="CW186" s="47">
        <f t="shared" si="645"/>
        <v>0</v>
      </c>
      <c r="CX186" s="47">
        <f t="shared" si="646"/>
        <v>0</v>
      </c>
      <c r="CY186" s="48">
        <f t="shared" si="647"/>
        <v>0</v>
      </c>
      <c r="CZ186" s="47">
        <f t="shared" si="648"/>
        <v>0</v>
      </c>
      <c r="DA186" s="47">
        <f t="shared" si="649"/>
        <v>0</v>
      </c>
      <c r="DB186" s="46">
        <f t="shared" si="650"/>
        <v>0</v>
      </c>
      <c r="DC186" s="47">
        <f t="shared" si="651"/>
        <v>0</v>
      </c>
      <c r="DD186" s="47">
        <f t="shared" si="652"/>
        <v>0</v>
      </c>
      <c r="DE186" s="47">
        <f t="shared" si="653"/>
        <v>0</v>
      </c>
      <c r="DF186" s="47">
        <f t="shared" si="654"/>
        <v>0</v>
      </c>
      <c r="DG186" s="47">
        <f t="shared" si="655"/>
        <v>0</v>
      </c>
      <c r="DH186" s="47">
        <f t="shared" si="656"/>
        <v>0</v>
      </c>
      <c r="DI186" s="47">
        <f t="shared" si="657"/>
        <v>0</v>
      </c>
      <c r="DJ186" s="47">
        <f t="shared" si="658"/>
        <v>0</v>
      </c>
      <c r="DK186" s="47">
        <f t="shared" si="659"/>
        <v>0</v>
      </c>
      <c r="DL186" s="47">
        <f t="shared" si="660"/>
        <v>0</v>
      </c>
      <c r="DM186" s="47">
        <f t="shared" si="661"/>
        <v>0</v>
      </c>
      <c r="DN186" s="47">
        <f t="shared" si="662"/>
        <v>0</v>
      </c>
      <c r="DO186" s="47">
        <f t="shared" si="663"/>
        <v>0</v>
      </c>
      <c r="DP186" s="47">
        <f t="shared" si="664"/>
        <v>0</v>
      </c>
      <c r="DQ186" s="47">
        <f t="shared" si="665"/>
        <v>0</v>
      </c>
      <c r="DR186" s="47">
        <f t="shared" si="666"/>
        <v>0</v>
      </c>
      <c r="DS186" s="47">
        <f t="shared" si="667"/>
        <v>0</v>
      </c>
      <c r="DT186" s="47">
        <f t="shared" si="668"/>
        <v>0</v>
      </c>
      <c r="DU186" s="48">
        <f t="shared" si="669"/>
        <v>0</v>
      </c>
      <c r="DV186" s="47">
        <f t="shared" si="670"/>
        <v>0</v>
      </c>
      <c r="DW186" s="47">
        <f t="shared" si="671"/>
        <v>0</v>
      </c>
      <c r="DX186" s="46">
        <f t="shared" si="672"/>
        <v>0</v>
      </c>
      <c r="DY186" s="47">
        <f t="shared" si="673"/>
        <v>0</v>
      </c>
      <c r="DZ186" s="47">
        <f t="shared" si="674"/>
        <v>0</v>
      </c>
      <c r="EA186" s="47">
        <f t="shared" si="675"/>
        <v>0</v>
      </c>
      <c r="EB186" s="47">
        <f t="shared" si="676"/>
        <v>0</v>
      </c>
      <c r="EC186" s="47">
        <f t="shared" si="677"/>
        <v>0</v>
      </c>
      <c r="ED186" s="47">
        <f t="shared" si="678"/>
        <v>0</v>
      </c>
      <c r="EE186" s="47">
        <f t="shared" si="679"/>
        <v>0</v>
      </c>
      <c r="EF186" s="47">
        <f t="shared" si="680"/>
        <v>0</v>
      </c>
      <c r="EG186" s="47">
        <f t="shared" si="681"/>
        <v>0</v>
      </c>
      <c r="EH186" s="47">
        <f t="shared" si="682"/>
        <v>0</v>
      </c>
      <c r="EI186" s="47">
        <f t="shared" si="683"/>
        <v>0</v>
      </c>
      <c r="EJ186" s="47">
        <f t="shared" si="684"/>
        <v>0</v>
      </c>
      <c r="EK186" s="47">
        <f t="shared" si="685"/>
        <v>0</v>
      </c>
      <c r="EL186" s="47">
        <f t="shared" si="686"/>
        <v>0</v>
      </c>
      <c r="EM186" s="47">
        <f t="shared" si="687"/>
        <v>0</v>
      </c>
      <c r="EN186" s="47">
        <f t="shared" si="688"/>
        <v>0</v>
      </c>
      <c r="EO186" s="47">
        <f t="shared" si="689"/>
        <v>0</v>
      </c>
      <c r="EP186" s="47">
        <f t="shared" si="690"/>
        <v>0</v>
      </c>
      <c r="EQ186" s="48">
        <f t="shared" si="691"/>
        <v>0</v>
      </c>
      <c r="ER186" s="47">
        <f t="shared" si="692"/>
        <v>0</v>
      </c>
      <c r="ES186" s="47">
        <f t="shared" si="693"/>
        <v>0</v>
      </c>
      <c r="ET186" s="46">
        <f t="shared" si="694"/>
        <v>0</v>
      </c>
      <c r="EU186" s="47">
        <f t="shared" si="695"/>
        <v>0</v>
      </c>
      <c r="EV186" s="47">
        <f t="shared" si="696"/>
        <v>0</v>
      </c>
      <c r="EW186" s="47">
        <f t="shared" si="697"/>
        <v>0</v>
      </c>
      <c r="EX186" s="47">
        <f t="shared" si="698"/>
        <v>0</v>
      </c>
      <c r="EY186" s="47">
        <f t="shared" si="699"/>
        <v>0</v>
      </c>
      <c r="EZ186" s="47">
        <f t="shared" si="700"/>
        <v>0</v>
      </c>
      <c r="FA186" s="47">
        <f t="shared" si="701"/>
        <v>0</v>
      </c>
      <c r="FB186" s="47">
        <f t="shared" si="702"/>
        <v>0</v>
      </c>
      <c r="FC186" s="47">
        <f t="shared" si="703"/>
        <v>0</v>
      </c>
      <c r="FD186" s="47">
        <f t="shared" si="704"/>
        <v>0</v>
      </c>
      <c r="FE186" s="47">
        <f t="shared" si="705"/>
        <v>0</v>
      </c>
      <c r="FF186" s="47">
        <f t="shared" si="706"/>
        <v>0</v>
      </c>
      <c r="FG186" s="47">
        <f t="shared" si="707"/>
        <v>0</v>
      </c>
      <c r="FH186" s="47">
        <f t="shared" si="708"/>
        <v>0</v>
      </c>
      <c r="FI186" s="47">
        <f t="shared" si="709"/>
        <v>0</v>
      </c>
      <c r="FJ186" s="47">
        <f t="shared" si="710"/>
        <v>0</v>
      </c>
      <c r="FK186" s="47">
        <f t="shared" si="711"/>
        <v>0</v>
      </c>
      <c r="FL186" s="47">
        <f t="shared" si="712"/>
        <v>0</v>
      </c>
      <c r="FM186" s="48">
        <f t="shared" si="713"/>
        <v>0</v>
      </c>
      <c r="FN186" s="47">
        <f t="shared" si="714"/>
        <v>0</v>
      </c>
      <c r="FO186" s="47">
        <f t="shared" si="715"/>
        <v>0</v>
      </c>
      <c r="FP186" s="46">
        <f t="shared" si="716"/>
        <v>0</v>
      </c>
      <c r="FQ186" s="47">
        <f t="shared" si="717"/>
        <v>0</v>
      </c>
      <c r="FR186" s="47">
        <f t="shared" si="718"/>
        <v>0</v>
      </c>
      <c r="FS186" s="47">
        <f t="shared" si="719"/>
        <v>0</v>
      </c>
      <c r="FT186" s="47">
        <f t="shared" si="720"/>
        <v>0</v>
      </c>
      <c r="FU186" s="47">
        <f t="shared" si="721"/>
        <v>0</v>
      </c>
      <c r="FV186" s="47">
        <f t="shared" si="722"/>
        <v>0</v>
      </c>
      <c r="FW186" s="47">
        <f t="shared" si="723"/>
        <v>0</v>
      </c>
      <c r="FX186" s="47">
        <f t="shared" si="724"/>
        <v>0</v>
      </c>
      <c r="FY186" s="47">
        <f t="shared" si="725"/>
        <v>0</v>
      </c>
      <c r="FZ186" s="47">
        <f t="shared" si="726"/>
        <v>0</v>
      </c>
      <c r="GA186" s="47">
        <f t="shared" si="727"/>
        <v>0</v>
      </c>
      <c r="GB186" s="47">
        <f t="shared" si="728"/>
        <v>0</v>
      </c>
      <c r="GC186" s="47">
        <f t="shared" si="729"/>
        <v>0</v>
      </c>
      <c r="GD186" s="47">
        <f t="shared" si="730"/>
        <v>0</v>
      </c>
      <c r="GE186" s="47">
        <f t="shared" si="731"/>
        <v>0</v>
      </c>
      <c r="GF186" s="47">
        <f t="shared" si="732"/>
        <v>0</v>
      </c>
      <c r="GG186" s="47">
        <f t="shared" si="733"/>
        <v>0</v>
      </c>
      <c r="GH186" s="47">
        <f t="shared" si="734"/>
        <v>0</v>
      </c>
      <c r="GI186" s="48">
        <f t="shared" si="735"/>
        <v>0</v>
      </c>
      <c r="GJ186" s="47">
        <f t="shared" si="736"/>
        <v>0</v>
      </c>
      <c r="GK186" s="47">
        <f t="shared" si="737"/>
        <v>0</v>
      </c>
      <c r="GL186" s="46">
        <f t="shared" si="738"/>
        <v>0</v>
      </c>
      <c r="GM186" s="47">
        <f t="shared" si="739"/>
        <v>0</v>
      </c>
      <c r="GN186" s="47">
        <f t="shared" si="740"/>
        <v>0</v>
      </c>
      <c r="GO186" s="47">
        <f t="shared" si="741"/>
        <v>0</v>
      </c>
      <c r="GP186" s="47">
        <f t="shared" si="742"/>
        <v>0</v>
      </c>
      <c r="GQ186" s="47">
        <f t="shared" si="743"/>
        <v>0</v>
      </c>
      <c r="GR186" s="47">
        <f t="shared" si="744"/>
        <v>0</v>
      </c>
      <c r="GS186" s="47">
        <f t="shared" si="745"/>
        <v>0</v>
      </c>
      <c r="GT186" s="47">
        <f t="shared" si="746"/>
        <v>0</v>
      </c>
      <c r="GU186" s="47">
        <f t="shared" si="747"/>
        <v>0</v>
      </c>
      <c r="GV186" s="47">
        <f t="shared" si="748"/>
        <v>0</v>
      </c>
      <c r="GW186" s="47">
        <f t="shared" si="749"/>
        <v>0</v>
      </c>
      <c r="GX186" s="47">
        <f t="shared" si="750"/>
        <v>0</v>
      </c>
      <c r="GY186" s="47">
        <f t="shared" si="751"/>
        <v>0</v>
      </c>
      <c r="GZ186" s="47">
        <f t="shared" si="752"/>
        <v>0</v>
      </c>
      <c r="HA186" s="47">
        <f t="shared" si="753"/>
        <v>0</v>
      </c>
      <c r="HB186" s="47">
        <f t="shared" si="754"/>
        <v>0</v>
      </c>
      <c r="HC186" s="47">
        <f t="shared" si="755"/>
        <v>0</v>
      </c>
      <c r="HD186" s="47">
        <f t="shared" si="756"/>
        <v>0</v>
      </c>
      <c r="HE186" s="48">
        <f t="shared" si="757"/>
        <v>0</v>
      </c>
      <c r="HF186" s="47">
        <f t="shared" si="758"/>
        <v>0</v>
      </c>
      <c r="HG186" s="47">
        <f t="shared" si="759"/>
        <v>0</v>
      </c>
      <c r="HH186" s="46">
        <f t="shared" si="760"/>
        <v>0</v>
      </c>
      <c r="HI186" s="47">
        <f t="shared" si="761"/>
        <v>0</v>
      </c>
      <c r="HJ186" s="47">
        <f t="shared" si="762"/>
        <v>0</v>
      </c>
      <c r="HK186" s="47">
        <f t="shared" si="763"/>
        <v>0</v>
      </c>
      <c r="HL186" s="47">
        <f t="shared" si="764"/>
        <v>0</v>
      </c>
      <c r="HM186" s="47">
        <f t="shared" si="765"/>
        <v>0</v>
      </c>
      <c r="HN186" s="47">
        <f t="shared" si="766"/>
        <v>0</v>
      </c>
      <c r="HO186" s="47">
        <f t="shared" si="767"/>
        <v>0</v>
      </c>
      <c r="HP186" s="47">
        <f t="shared" si="768"/>
        <v>0</v>
      </c>
      <c r="HQ186" s="47">
        <f t="shared" si="769"/>
        <v>0</v>
      </c>
      <c r="HR186" s="47">
        <f t="shared" si="770"/>
        <v>0</v>
      </c>
      <c r="HS186" s="47">
        <f t="shared" si="771"/>
        <v>0</v>
      </c>
      <c r="HT186" s="47">
        <f t="shared" si="772"/>
        <v>0</v>
      </c>
      <c r="HU186" s="47">
        <f t="shared" si="773"/>
        <v>0</v>
      </c>
      <c r="HV186" s="47">
        <f t="shared" si="774"/>
        <v>0</v>
      </c>
      <c r="HW186" s="47">
        <f t="shared" si="775"/>
        <v>0</v>
      </c>
      <c r="HX186" s="47">
        <f t="shared" si="776"/>
        <v>0</v>
      </c>
      <c r="HY186" s="47">
        <f t="shared" si="777"/>
        <v>0</v>
      </c>
      <c r="HZ186" s="47">
        <f t="shared" si="778"/>
        <v>0</v>
      </c>
      <c r="IA186" s="48">
        <f t="shared" si="779"/>
        <v>0</v>
      </c>
      <c r="IB186" s="47">
        <f t="shared" si="780"/>
        <v>0</v>
      </c>
      <c r="IC186" s="47">
        <f t="shared" si="781"/>
        <v>0</v>
      </c>
      <c r="ID186" s="46">
        <f t="shared" si="782"/>
        <v>0</v>
      </c>
      <c r="IE186" s="47">
        <f t="shared" si="783"/>
        <v>0</v>
      </c>
      <c r="IF186" s="47">
        <f t="shared" si="784"/>
        <v>0</v>
      </c>
      <c r="IG186" s="47">
        <f t="shared" si="785"/>
        <v>0</v>
      </c>
      <c r="IH186" s="47">
        <f t="shared" si="786"/>
        <v>0</v>
      </c>
      <c r="II186" s="47">
        <f t="shared" si="787"/>
        <v>0</v>
      </c>
      <c r="IJ186" s="47">
        <f t="shared" si="788"/>
        <v>0</v>
      </c>
      <c r="IK186" s="47">
        <f t="shared" si="789"/>
        <v>0</v>
      </c>
      <c r="IL186" s="47">
        <f t="shared" si="790"/>
        <v>0</v>
      </c>
      <c r="IM186" s="47">
        <f t="shared" si="791"/>
        <v>0</v>
      </c>
      <c r="IN186" s="47">
        <f t="shared" si="792"/>
        <v>0</v>
      </c>
      <c r="IO186" s="47">
        <f t="shared" si="793"/>
        <v>0</v>
      </c>
      <c r="IP186" s="47">
        <f t="shared" si="794"/>
        <v>0</v>
      </c>
      <c r="IQ186" s="47">
        <f t="shared" si="795"/>
        <v>0</v>
      </c>
      <c r="IR186" s="47">
        <f t="shared" si="796"/>
        <v>0</v>
      </c>
      <c r="IS186" s="47">
        <f t="shared" si="797"/>
        <v>0</v>
      </c>
      <c r="IT186" s="47">
        <f t="shared" si="798"/>
        <v>0</v>
      </c>
      <c r="IU186" s="47">
        <f t="shared" si="799"/>
        <v>0</v>
      </c>
      <c r="IV186" s="47">
        <f t="shared" si="800"/>
        <v>0</v>
      </c>
      <c r="IW186" s="48">
        <f t="shared" si="801"/>
        <v>0</v>
      </c>
      <c r="IX186" s="47">
        <f t="shared" si="802"/>
        <v>0</v>
      </c>
      <c r="IY186" s="47">
        <f t="shared" si="803"/>
        <v>0</v>
      </c>
      <c r="IZ186" s="46">
        <f t="shared" si="804"/>
        <v>0</v>
      </c>
      <c r="JA186" s="47">
        <f t="shared" si="805"/>
        <v>0</v>
      </c>
      <c r="JB186" s="47">
        <f t="shared" si="806"/>
        <v>0</v>
      </c>
      <c r="JC186" s="47">
        <f t="shared" si="807"/>
        <v>0</v>
      </c>
      <c r="JD186" s="47">
        <f t="shared" si="808"/>
        <v>0</v>
      </c>
      <c r="JE186" s="47">
        <f t="shared" si="809"/>
        <v>0</v>
      </c>
      <c r="JF186" s="47">
        <f t="shared" si="810"/>
        <v>0</v>
      </c>
      <c r="JG186" s="47">
        <f t="shared" si="811"/>
        <v>0</v>
      </c>
      <c r="JH186" s="47">
        <f t="shared" si="812"/>
        <v>0</v>
      </c>
      <c r="JI186" s="47">
        <f t="shared" si="813"/>
        <v>0</v>
      </c>
      <c r="JJ186" s="47">
        <f t="shared" si="814"/>
        <v>0</v>
      </c>
      <c r="JK186" s="47">
        <f t="shared" si="815"/>
        <v>0</v>
      </c>
      <c r="JL186" s="47">
        <f t="shared" si="816"/>
        <v>0</v>
      </c>
      <c r="JM186" s="47">
        <f t="shared" si="817"/>
        <v>0</v>
      </c>
      <c r="JN186" s="47">
        <f t="shared" si="818"/>
        <v>0</v>
      </c>
      <c r="JO186" s="47">
        <f t="shared" si="819"/>
        <v>0</v>
      </c>
      <c r="JP186" s="47">
        <f t="shared" si="820"/>
        <v>0</v>
      </c>
      <c r="JQ186" s="47">
        <f t="shared" si="821"/>
        <v>0</v>
      </c>
      <c r="JR186" s="47">
        <f t="shared" si="822"/>
        <v>0</v>
      </c>
      <c r="JS186" s="48">
        <f t="shared" si="823"/>
        <v>0</v>
      </c>
      <c r="JT186" s="46">
        <f t="shared" si="824"/>
        <v>0</v>
      </c>
      <c r="JU186" s="48">
        <f t="shared" si="825"/>
        <v>0</v>
      </c>
    </row>
    <row r="187" spans="1:281" x14ac:dyDescent="0.25">
      <c r="A187" s="152"/>
      <c r="B187" s="386"/>
      <c r="C187" s="377"/>
      <c r="D187" s="378"/>
      <c r="E187" s="378"/>
      <c r="F187" s="378"/>
      <c r="G187" s="379"/>
      <c r="H187" s="397"/>
      <c r="I187" s="397"/>
      <c r="J187" s="97"/>
      <c r="K187" s="122">
        <f t="shared" si="555"/>
        <v>0</v>
      </c>
      <c r="L187" s="313">
        <f t="shared" si="556"/>
        <v>0</v>
      </c>
      <c r="M187" s="46">
        <f t="shared" si="557"/>
        <v>0</v>
      </c>
      <c r="N187" s="90">
        <f t="shared" si="618"/>
        <v>0</v>
      </c>
      <c r="O187" s="90">
        <f t="shared" si="619"/>
        <v>0</v>
      </c>
      <c r="P187" s="90">
        <f t="shared" si="620"/>
        <v>0</v>
      </c>
      <c r="Q187" s="90">
        <f t="shared" si="621"/>
        <v>0</v>
      </c>
      <c r="R187" s="408">
        <f t="shared" si="558"/>
        <v>1</v>
      </c>
      <c r="S187" s="46">
        <f t="shared" si="559"/>
        <v>0</v>
      </c>
      <c r="T187" s="47">
        <f t="shared" si="560"/>
        <v>0</v>
      </c>
      <c r="U187" s="47">
        <f t="shared" si="561"/>
        <v>0</v>
      </c>
      <c r="V187" s="47">
        <f t="shared" si="562"/>
        <v>0</v>
      </c>
      <c r="W187" s="47">
        <f t="shared" si="563"/>
        <v>0</v>
      </c>
      <c r="X187" s="47">
        <f t="shared" si="564"/>
        <v>0</v>
      </c>
      <c r="Y187" s="47">
        <f t="shared" si="565"/>
        <v>0</v>
      </c>
      <c r="Z187" s="47">
        <f t="shared" si="566"/>
        <v>0</v>
      </c>
      <c r="AA187" s="47">
        <f t="shared" si="567"/>
        <v>0</v>
      </c>
      <c r="AB187" s="47">
        <f t="shared" si="568"/>
        <v>0</v>
      </c>
      <c r="AC187" s="47">
        <f t="shared" si="569"/>
        <v>0</v>
      </c>
      <c r="AD187" s="47">
        <f t="shared" si="570"/>
        <v>0</v>
      </c>
      <c r="AE187" s="47">
        <f t="shared" si="571"/>
        <v>0</v>
      </c>
      <c r="AF187" s="47">
        <f t="shared" si="572"/>
        <v>0</v>
      </c>
      <c r="AG187" s="47">
        <f t="shared" si="573"/>
        <v>0</v>
      </c>
      <c r="AH187" s="47">
        <f t="shared" si="574"/>
        <v>0</v>
      </c>
      <c r="AI187" s="47">
        <f t="shared" si="575"/>
        <v>0</v>
      </c>
      <c r="AJ187" s="47">
        <f t="shared" si="576"/>
        <v>0</v>
      </c>
      <c r="AK187" s="47">
        <f t="shared" si="577"/>
        <v>0</v>
      </c>
      <c r="AL187" s="48">
        <f t="shared" si="578"/>
        <v>0</v>
      </c>
      <c r="AM187" s="47">
        <f t="shared" si="622"/>
        <v>0</v>
      </c>
      <c r="AN187" s="47">
        <f t="shared" si="623"/>
        <v>0</v>
      </c>
      <c r="AO187" s="46">
        <f t="shared" si="579"/>
        <v>0</v>
      </c>
      <c r="AP187" s="47">
        <f t="shared" si="580"/>
        <v>0</v>
      </c>
      <c r="AQ187" s="47">
        <f t="shared" si="581"/>
        <v>0</v>
      </c>
      <c r="AR187" s="47">
        <f t="shared" si="582"/>
        <v>0</v>
      </c>
      <c r="AS187" s="47">
        <f t="shared" si="583"/>
        <v>0</v>
      </c>
      <c r="AT187" s="47">
        <f t="shared" si="584"/>
        <v>0</v>
      </c>
      <c r="AU187" s="47">
        <f t="shared" si="585"/>
        <v>0</v>
      </c>
      <c r="AV187" s="47">
        <f t="shared" si="586"/>
        <v>0</v>
      </c>
      <c r="AW187" s="47">
        <f t="shared" si="587"/>
        <v>0</v>
      </c>
      <c r="AX187" s="47">
        <f t="shared" si="588"/>
        <v>0</v>
      </c>
      <c r="AY187" s="47">
        <f t="shared" si="589"/>
        <v>0</v>
      </c>
      <c r="AZ187" s="47">
        <f t="shared" si="590"/>
        <v>0</v>
      </c>
      <c r="BA187" s="47">
        <f t="shared" si="591"/>
        <v>0</v>
      </c>
      <c r="BB187" s="47">
        <f t="shared" si="592"/>
        <v>0</v>
      </c>
      <c r="BC187" s="47">
        <f t="shared" si="593"/>
        <v>0</v>
      </c>
      <c r="BD187" s="47">
        <f t="shared" si="594"/>
        <v>0</v>
      </c>
      <c r="BE187" s="47">
        <f t="shared" si="595"/>
        <v>0</v>
      </c>
      <c r="BF187" s="47">
        <f t="shared" si="596"/>
        <v>0</v>
      </c>
      <c r="BG187" s="48">
        <f t="shared" si="597"/>
        <v>0</v>
      </c>
      <c r="BH187" s="47">
        <f t="shared" si="624"/>
        <v>0</v>
      </c>
      <c r="BI187" s="47">
        <f t="shared" si="625"/>
        <v>0</v>
      </c>
      <c r="BJ187" s="46">
        <f t="shared" si="598"/>
        <v>0</v>
      </c>
      <c r="BK187" s="47">
        <f t="shared" si="599"/>
        <v>0</v>
      </c>
      <c r="BL187" s="47">
        <f t="shared" si="600"/>
        <v>0</v>
      </c>
      <c r="BM187" s="47">
        <f t="shared" si="601"/>
        <v>0</v>
      </c>
      <c r="BN187" s="47">
        <f t="shared" si="602"/>
        <v>0</v>
      </c>
      <c r="BO187" s="47">
        <f t="shared" si="603"/>
        <v>0</v>
      </c>
      <c r="BP187" s="47">
        <f t="shared" si="604"/>
        <v>0</v>
      </c>
      <c r="BQ187" s="47">
        <f t="shared" si="605"/>
        <v>0</v>
      </c>
      <c r="BR187" s="47">
        <f t="shared" si="606"/>
        <v>0</v>
      </c>
      <c r="BS187" s="47">
        <f t="shared" si="607"/>
        <v>0</v>
      </c>
      <c r="BT187" s="47">
        <f t="shared" si="608"/>
        <v>0</v>
      </c>
      <c r="BU187" s="47">
        <f t="shared" si="609"/>
        <v>0</v>
      </c>
      <c r="BV187" s="47">
        <f t="shared" si="610"/>
        <v>0</v>
      </c>
      <c r="BW187" s="47">
        <f t="shared" si="611"/>
        <v>0</v>
      </c>
      <c r="BX187" s="47">
        <f t="shared" si="612"/>
        <v>0</v>
      </c>
      <c r="BY187" s="47">
        <f t="shared" si="613"/>
        <v>0</v>
      </c>
      <c r="BZ187" s="47">
        <f t="shared" si="614"/>
        <v>0</v>
      </c>
      <c r="CA187" s="47">
        <f t="shared" si="615"/>
        <v>0</v>
      </c>
      <c r="CB187" s="47">
        <f t="shared" si="616"/>
        <v>0</v>
      </c>
      <c r="CC187" s="48">
        <f t="shared" si="617"/>
        <v>0</v>
      </c>
      <c r="CD187" s="47">
        <f t="shared" si="626"/>
        <v>0</v>
      </c>
      <c r="CE187" s="47">
        <f t="shared" si="627"/>
        <v>0</v>
      </c>
      <c r="CF187" s="46">
        <f t="shared" si="628"/>
        <v>0</v>
      </c>
      <c r="CG187" s="47">
        <f t="shared" si="629"/>
        <v>0</v>
      </c>
      <c r="CH187" s="47">
        <f t="shared" si="630"/>
        <v>0</v>
      </c>
      <c r="CI187" s="47">
        <f t="shared" si="631"/>
        <v>0</v>
      </c>
      <c r="CJ187" s="47">
        <f t="shared" si="632"/>
        <v>0</v>
      </c>
      <c r="CK187" s="47">
        <f t="shared" si="633"/>
        <v>0</v>
      </c>
      <c r="CL187" s="47">
        <f t="shared" si="634"/>
        <v>0</v>
      </c>
      <c r="CM187" s="47">
        <f t="shared" si="635"/>
        <v>0</v>
      </c>
      <c r="CN187" s="47">
        <f t="shared" si="636"/>
        <v>0</v>
      </c>
      <c r="CO187" s="47">
        <f t="shared" si="637"/>
        <v>0</v>
      </c>
      <c r="CP187" s="47">
        <f t="shared" si="638"/>
        <v>0</v>
      </c>
      <c r="CQ187" s="47">
        <f t="shared" si="639"/>
        <v>0</v>
      </c>
      <c r="CR187" s="47">
        <f t="shared" si="640"/>
        <v>0</v>
      </c>
      <c r="CS187" s="47">
        <f t="shared" si="641"/>
        <v>0</v>
      </c>
      <c r="CT187" s="47">
        <f t="shared" si="642"/>
        <v>0</v>
      </c>
      <c r="CU187" s="47">
        <f t="shared" si="643"/>
        <v>0</v>
      </c>
      <c r="CV187" s="47">
        <f t="shared" si="644"/>
        <v>0</v>
      </c>
      <c r="CW187" s="47">
        <f t="shared" si="645"/>
        <v>0</v>
      </c>
      <c r="CX187" s="47">
        <f t="shared" si="646"/>
        <v>0</v>
      </c>
      <c r="CY187" s="48">
        <f t="shared" si="647"/>
        <v>0</v>
      </c>
      <c r="CZ187" s="47">
        <f t="shared" si="648"/>
        <v>0</v>
      </c>
      <c r="DA187" s="47">
        <f t="shared" si="649"/>
        <v>0</v>
      </c>
      <c r="DB187" s="46">
        <f t="shared" si="650"/>
        <v>0</v>
      </c>
      <c r="DC187" s="47">
        <f t="shared" si="651"/>
        <v>0</v>
      </c>
      <c r="DD187" s="47">
        <f t="shared" si="652"/>
        <v>0</v>
      </c>
      <c r="DE187" s="47">
        <f t="shared" si="653"/>
        <v>0</v>
      </c>
      <c r="DF187" s="47">
        <f t="shared" si="654"/>
        <v>0</v>
      </c>
      <c r="DG187" s="47">
        <f t="shared" si="655"/>
        <v>0</v>
      </c>
      <c r="DH187" s="47">
        <f t="shared" si="656"/>
        <v>0</v>
      </c>
      <c r="DI187" s="47">
        <f t="shared" si="657"/>
        <v>0</v>
      </c>
      <c r="DJ187" s="47">
        <f t="shared" si="658"/>
        <v>0</v>
      </c>
      <c r="DK187" s="47">
        <f t="shared" si="659"/>
        <v>0</v>
      </c>
      <c r="DL187" s="47">
        <f t="shared" si="660"/>
        <v>0</v>
      </c>
      <c r="DM187" s="47">
        <f t="shared" si="661"/>
        <v>0</v>
      </c>
      <c r="DN187" s="47">
        <f t="shared" si="662"/>
        <v>0</v>
      </c>
      <c r="DO187" s="47">
        <f t="shared" si="663"/>
        <v>0</v>
      </c>
      <c r="DP187" s="47">
        <f t="shared" si="664"/>
        <v>0</v>
      </c>
      <c r="DQ187" s="47">
        <f t="shared" si="665"/>
        <v>0</v>
      </c>
      <c r="DR187" s="47">
        <f t="shared" si="666"/>
        <v>0</v>
      </c>
      <c r="DS187" s="47">
        <f t="shared" si="667"/>
        <v>0</v>
      </c>
      <c r="DT187" s="47">
        <f t="shared" si="668"/>
        <v>0</v>
      </c>
      <c r="DU187" s="48">
        <f t="shared" si="669"/>
        <v>0</v>
      </c>
      <c r="DV187" s="47">
        <f t="shared" si="670"/>
        <v>0</v>
      </c>
      <c r="DW187" s="47">
        <f t="shared" si="671"/>
        <v>0</v>
      </c>
      <c r="DX187" s="46">
        <f t="shared" si="672"/>
        <v>0</v>
      </c>
      <c r="DY187" s="47">
        <f t="shared" si="673"/>
        <v>0</v>
      </c>
      <c r="DZ187" s="47">
        <f t="shared" si="674"/>
        <v>0</v>
      </c>
      <c r="EA187" s="47">
        <f t="shared" si="675"/>
        <v>0</v>
      </c>
      <c r="EB187" s="47">
        <f t="shared" si="676"/>
        <v>0</v>
      </c>
      <c r="EC187" s="47">
        <f t="shared" si="677"/>
        <v>0</v>
      </c>
      <c r="ED187" s="47">
        <f t="shared" si="678"/>
        <v>0</v>
      </c>
      <c r="EE187" s="47">
        <f t="shared" si="679"/>
        <v>0</v>
      </c>
      <c r="EF187" s="47">
        <f t="shared" si="680"/>
        <v>0</v>
      </c>
      <c r="EG187" s="47">
        <f t="shared" si="681"/>
        <v>0</v>
      </c>
      <c r="EH187" s="47">
        <f t="shared" si="682"/>
        <v>0</v>
      </c>
      <c r="EI187" s="47">
        <f t="shared" si="683"/>
        <v>0</v>
      </c>
      <c r="EJ187" s="47">
        <f t="shared" si="684"/>
        <v>0</v>
      </c>
      <c r="EK187" s="47">
        <f t="shared" si="685"/>
        <v>0</v>
      </c>
      <c r="EL187" s="47">
        <f t="shared" si="686"/>
        <v>0</v>
      </c>
      <c r="EM187" s="47">
        <f t="shared" si="687"/>
        <v>0</v>
      </c>
      <c r="EN187" s="47">
        <f t="shared" si="688"/>
        <v>0</v>
      </c>
      <c r="EO187" s="47">
        <f t="shared" si="689"/>
        <v>0</v>
      </c>
      <c r="EP187" s="47">
        <f t="shared" si="690"/>
        <v>0</v>
      </c>
      <c r="EQ187" s="48">
        <f t="shared" si="691"/>
        <v>0</v>
      </c>
      <c r="ER187" s="47">
        <f t="shared" si="692"/>
        <v>0</v>
      </c>
      <c r="ES187" s="47">
        <f t="shared" si="693"/>
        <v>0</v>
      </c>
      <c r="ET187" s="46">
        <f t="shared" si="694"/>
        <v>0</v>
      </c>
      <c r="EU187" s="47">
        <f t="shared" si="695"/>
        <v>0</v>
      </c>
      <c r="EV187" s="47">
        <f t="shared" si="696"/>
        <v>0</v>
      </c>
      <c r="EW187" s="47">
        <f t="shared" si="697"/>
        <v>0</v>
      </c>
      <c r="EX187" s="47">
        <f t="shared" si="698"/>
        <v>0</v>
      </c>
      <c r="EY187" s="47">
        <f t="shared" si="699"/>
        <v>0</v>
      </c>
      <c r="EZ187" s="47">
        <f t="shared" si="700"/>
        <v>0</v>
      </c>
      <c r="FA187" s="47">
        <f t="shared" si="701"/>
        <v>0</v>
      </c>
      <c r="FB187" s="47">
        <f t="shared" si="702"/>
        <v>0</v>
      </c>
      <c r="FC187" s="47">
        <f t="shared" si="703"/>
        <v>0</v>
      </c>
      <c r="FD187" s="47">
        <f t="shared" si="704"/>
        <v>0</v>
      </c>
      <c r="FE187" s="47">
        <f t="shared" si="705"/>
        <v>0</v>
      </c>
      <c r="FF187" s="47">
        <f t="shared" si="706"/>
        <v>0</v>
      </c>
      <c r="FG187" s="47">
        <f t="shared" si="707"/>
        <v>0</v>
      </c>
      <c r="FH187" s="47">
        <f t="shared" si="708"/>
        <v>0</v>
      </c>
      <c r="FI187" s="47">
        <f t="shared" si="709"/>
        <v>0</v>
      </c>
      <c r="FJ187" s="47">
        <f t="shared" si="710"/>
        <v>0</v>
      </c>
      <c r="FK187" s="47">
        <f t="shared" si="711"/>
        <v>0</v>
      </c>
      <c r="FL187" s="47">
        <f t="shared" si="712"/>
        <v>0</v>
      </c>
      <c r="FM187" s="48">
        <f t="shared" si="713"/>
        <v>0</v>
      </c>
      <c r="FN187" s="47">
        <f t="shared" si="714"/>
        <v>0</v>
      </c>
      <c r="FO187" s="47">
        <f t="shared" si="715"/>
        <v>0</v>
      </c>
      <c r="FP187" s="46">
        <f t="shared" si="716"/>
        <v>0</v>
      </c>
      <c r="FQ187" s="47">
        <f t="shared" si="717"/>
        <v>0</v>
      </c>
      <c r="FR187" s="47">
        <f t="shared" si="718"/>
        <v>0</v>
      </c>
      <c r="FS187" s="47">
        <f t="shared" si="719"/>
        <v>0</v>
      </c>
      <c r="FT187" s="47">
        <f t="shared" si="720"/>
        <v>0</v>
      </c>
      <c r="FU187" s="47">
        <f t="shared" si="721"/>
        <v>0</v>
      </c>
      <c r="FV187" s="47">
        <f t="shared" si="722"/>
        <v>0</v>
      </c>
      <c r="FW187" s="47">
        <f t="shared" si="723"/>
        <v>0</v>
      </c>
      <c r="FX187" s="47">
        <f t="shared" si="724"/>
        <v>0</v>
      </c>
      <c r="FY187" s="47">
        <f t="shared" si="725"/>
        <v>0</v>
      </c>
      <c r="FZ187" s="47">
        <f t="shared" si="726"/>
        <v>0</v>
      </c>
      <c r="GA187" s="47">
        <f t="shared" si="727"/>
        <v>0</v>
      </c>
      <c r="GB187" s="47">
        <f t="shared" si="728"/>
        <v>0</v>
      </c>
      <c r="GC187" s="47">
        <f t="shared" si="729"/>
        <v>0</v>
      </c>
      <c r="GD187" s="47">
        <f t="shared" si="730"/>
        <v>0</v>
      </c>
      <c r="GE187" s="47">
        <f t="shared" si="731"/>
        <v>0</v>
      </c>
      <c r="GF187" s="47">
        <f t="shared" si="732"/>
        <v>0</v>
      </c>
      <c r="GG187" s="47">
        <f t="shared" si="733"/>
        <v>0</v>
      </c>
      <c r="GH187" s="47">
        <f t="shared" si="734"/>
        <v>0</v>
      </c>
      <c r="GI187" s="48">
        <f t="shared" si="735"/>
        <v>0</v>
      </c>
      <c r="GJ187" s="47">
        <f t="shared" si="736"/>
        <v>0</v>
      </c>
      <c r="GK187" s="47">
        <f t="shared" si="737"/>
        <v>0</v>
      </c>
      <c r="GL187" s="46">
        <f t="shared" si="738"/>
        <v>0</v>
      </c>
      <c r="GM187" s="47">
        <f t="shared" si="739"/>
        <v>0</v>
      </c>
      <c r="GN187" s="47">
        <f t="shared" si="740"/>
        <v>0</v>
      </c>
      <c r="GO187" s="47">
        <f t="shared" si="741"/>
        <v>0</v>
      </c>
      <c r="GP187" s="47">
        <f t="shared" si="742"/>
        <v>0</v>
      </c>
      <c r="GQ187" s="47">
        <f t="shared" si="743"/>
        <v>0</v>
      </c>
      <c r="GR187" s="47">
        <f t="shared" si="744"/>
        <v>0</v>
      </c>
      <c r="GS187" s="47">
        <f t="shared" si="745"/>
        <v>0</v>
      </c>
      <c r="GT187" s="47">
        <f t="shared" si="746"/>
        <v>0</v>
      </c>
      <c r="GU187" s="47">
        <f t="shared" si="747"/>
        <v>0</v>
      </c>
      <c r="GV187" s="47">
        <f t="shared" si="748"/>
        <v>0</v>
      </c>
      <c r="GW187" s="47">
        <f t="shared" si="749"/>
        <v>0</v>
      </c>
      <c r="GX187" s="47">
        <f t="shared" si="750"/>
        <v>0</v>
      </c>
      <c r="GY187" s="47">
        <f t="shared" si="751"/>
        <v>0</v>
      </c>
      <c r="GZ187" s="47">
        <f t="shared" si="752"/>
        <v>0</v>
      </c>
      <c r="HA187" s="47">
        <f t="shared" si="753"/>
        <v>0</v>
      </c>
      <c r="HB187" s="47">
        <f t="shared" si="754"/>
        <v>0</v>
      </c>
      <c r="HC187" s="47">
        <f t="shared" si="755"/>
        <v>0</v>
      </c>
      <c r="HD187" s="47">
        <f t="shared" si="756"/>
        <v>0</v>
      </c>
      <c r="HE187" s="48">
        <f t="shared" si="757"/>
        <v>0</v>
      </c>
      <c r="HF187" s="47">
        <f t="shared" si="758"/>
        <v>0</v>
      </c>
      <c r="HG187" s="47">
        <f t="shared" si="759"/>
        <v>0</v>
      </c>
      <c r="HH187" s="46">
        <f t="shared" si="760"/>
        <v>0</v>
      </c>
      <c r="HI187" s="47">
        <f t="shared" si="761"/>
        <v>0</v>
      </c>
      <c r="HJ187" s="47">
        <f t="shared" si="762"/>
        <v>0</v>
      </c>
      <c r="HK187" s="47">
        <f t="shared" si="763"/>
        <v>0</v>
      </c>
      <c r="HL187" s="47">
        <f t="shared" si="764"/>
        <v>0</v>
      </c>
      <c r="HM187" s="47">
        <f t="shared" si="765"/>
        <v>0</v>
      </c>
      <c r="HN187" s="47">
        <f t="shared" si="766"/>
        <v>0</v>
      </c>
      <c r="HO187" s="47">
        <f t="shared" si="767"/>
        <v>0</v>
      </c>
      <c r="HP187" s="47">
        <f t="shared" si="768"/>
        <v>0</v>
      </c>
      <c r="HQ187" s="47">
        <f t="shared" si="769"/>
        <v>0</v>
      </c>
      <c r="HR187" s="47">
        <f t="shared" si="770"/>
        <v>0</v>
      </c>
      <c r="HS187" s="47">
        <f t="shared" si="771"/>
        <v>0</v>
      </c>
      <c r="HT187" s="47">
        <f t="shared" si="772"/>
        <v>0</v>
      </c>
      <c r="HU187" s="47">
        <f t="shared" si="773"/>
        <v>0</v>
      </c>
      <c r="HV187" s="47">
        <f t="shared" si="774"/>
        <v>0</v>
      </c>
      <c r="HW187" s="47">
        <f t="shared" si="775"/>
        <v>0</v>
      </c>
      <c r="HX187" s="47">
        <f t="shared" si="776"/>
        <v>0</v>
      </c>
      <c r="HY187" s="47">
        <f t="shared" si="777"/>
        <v>0</v>
      </c>
      <c r="HZ187" s="47">
        <f t="shared" si="778"/>
        <v>0</v>
      </c>
      <c r="IA187" s="48">
        <f t="shared" si="779"/>
        <v>0</v>
      </c>
      <c r="IB187" s="47">
        <f t="shared" si="780"/>
        <v>0</v>
      </c>
      <c r="IC187" s="47">
        <f t="shared" si="781"/>
        <v>0</v>
      </c>
      <c r="ID187" s="46">
        <f t="shared" si="782"/>
        <v>0</v>
      </c>
      <c r="IE187" s="47">
        <f t="shared" si="783"/>
        <v>0</v>
      </c>
      <c r="IF187" s="47">
        <f t="shared" si="784"/>
        <v>0</v>
      </c>
      <c r="IG187" s="47">
        <f t="shared" si="785"/>
        <v>0</v>
      </c>
      <c r="IH187" s="47">
        <f t="shared" si="786"/>
        <v>0</v>
      </c>
      <c r="II187" s="47">
        <f t="shared" si="787"/>
        <v>0</v>
      </c>
      <c r="IJ187" s="47">
        <f t="shared" si="788"/>
        <v>0</v>
      </c>
      <c r="IK187" s="47">
        <f t="shared" si="789"/>
        <v>0</v>
      </c>
      <c r="IL187" s="47">
        <f t="shared" si="790"/>
        <v>0</v>
      </c>
      <c r="IM187" s="47">
        <f t="shared" si="791"/>
        <v>0</v>
      </c>
      <c r="IN187" s="47">
        <f t="shared" si="792"/>
        <v>0</v>
      </c>
      <c r="IO187" s="47">
        <f t="shared" si="793"/>
        <v>0</v>
      </c>
      <c r="IP187" s="47">
        <f t="shared" si="794"/>
        <v>0</v>
      </c>
      <c r="IQ187" s="47">
        <f t="shared" si="795"/>
        <v>0</v>
      </c>
      <c r="IR187" s="47">
        <f t="shared" si="796"/>
        <v>0</v>
      </c>
      <c r="IS187" s="47">
        <f t="shared" si="797"/>
        <v>0</v>
      </c>
      <c r="IT187" s="47">
        <f t="shared" si="798"/>
        <v>0</v>
      </c>
      <c r="IU187" s="47">
        <f t="shared" si="799"/>
        <v>0</v>
      </c>
      <c r="IV187" s="47">
        <f t="shared" si="800"/>
        <v>0</v>
      </c>
      <c r="IW187" s="48">
        <f t="shared" si="801"/>
        <v>0</v>
      </c>
      <c r="IX187" s="47">
        <f t="shared" si="802"/>
        <v>0</v>
      </c>
      <c r="IY187" s="47">
        <f t="shared" si="803"/>
        <v>0</v>
      </c>
      <c r="IZ187" s="46">
        <f t="shared" si="804"/>
        <v>0</v>
      </c>
      <c r="JA187" s="47">
        <f t="shared" si="805"/>
        <v>0</v>
      </c>
      <c r="JB187" s="47">
        <f t="shared" si="806"/>
        <v>0</v>
      </c>
      <c r="JC187" s="47">
        <f t="shared" si="807"/>
        <v>0</v>
      </c>
      <c r="JD187" s="47">
        <f t="shared" si="808"/>
        <v>0</v>
      </c>
      <c r="JE187" s="47">
        <f t="shared" si="809"/>
        <v>0</v>
      </c>
      <c r="JF187" s="47">
        <f t="shared" si="810"/>
        <v>0</v>
      </c>
      <c r="JG187" s="47">
        <f t="shared" si="811"/>
        <v>0</v>
      </c>
      <c r="JH187" s="47">
        <f t="shared" si="812"/>
        <v>0</v>
      </c>
      <c r="JI187" s="47">
        <f t="shared" si="813"/>
        <v>0</v>
      </c>
      <c r="JJ187" s="47">
        <f t="shared" si="814"/>
        <v>0</v>
      </c>
      <c r="JK187" s="47">
        <f t="shared" si="815"/>
        <v>0</v>
      </c>
      <c r="JL187" s="47">
        <f t="shared" si="816"/>
        <v>0</v>
      </c>
      <c r="JM187" s="47">
        <f t="shared" si="817"/>
        <v>0</v>
      </c>
      <c r="JN187" s="47">
        <f t="shared" si="818"/>
        <v>0</v>
      </c>
      <c r="JO187" s="47">
        <f t="shared" si="819"/>
        <v>0</v>
      </c>
      <c r="JP187" s="47">
        <f t="shared" si="820"/>
        <v>0</v>
      </c>
      <c r="JQ187" s="47">
        <f t="shared" si="821"/>
        <v>0</v>
      </c>
      <c r="JR187" s="47">
        <f t="shared" si="822"/>
        <v>0</v>
      </c>
      <c r="JS187" s="48">
        <f t="shared" si="823"/>
        <v>0</v>
      </c>
      <c r="JT187" s="46">
        <f t="shared" si="824"/>
        <v>0</v>
      </c>
      <c r="JU187" s="48">
        <f t="shared" si="825"/>
        <v>0</v>
      </c>
    </row>
    <row r="188" spans="1:281" x14ac:dyDescent="0.25">
      <c r="A188" s="152"/>
      <c r="B188" s="386"/>
      <c r="C188" s="377"/>
      <c r="D188" s="378"/>
      <c r="E188" s="378"/>
      <c r="F188" s="378"/>
      <c r="G188" s="379"/>
      <c r="H188" s="397"/>
      <c r="I188" s="397"/>
      <c r="J188" s="97"/>
      <c r="K188" s="122">
        <f t="shared" si="555"/>
        <v>0</v>
      </c>
      <c r="L188" s="313">
        <f t="shared" si="556"/>
        <v>0</v>
      </c>
      <c r="M188" s="46">
        <f t="shared" si="557"/>
        <v>0</v>
      </c>
      <c r="N188" s="90">
        <f t="shared" si="618"/>
        <v>0</v>
      </c>
      <c r="O188" s="90">
        <f t="shared" si="619"/>
        <v>0</v>
      </c>
      <c r="P188" s="90">
        <f t="shared" si="620"/>
        <v>0</v>
      </c>
      <c r="Q188" s="90">
        <f t="shared" si="621"/>
        <v>0</v>
      </c>
      <c r="R188" s="408">
        <f t="shared" si="558"/>
        <v>1</v>
      </c>
      <c r="S188" s="46">
        <f t="shared" si="559"/>
        <v>0</v>
      </c>
      <c r="T188" s="47">
        <f t="shared" si="560"/>
        <v>0</v>
      </c>
      <c r="U188" s="47">
        <f t="shared" si="561"/>
        <v>0</v>
      </c>
      <c r="V188" s="47">
        <f t="shared" si="562"/>
        <v>0</v>
      </c>
      <c r="W188" s="47">
        <f t="shared" si="563"/>
        <v>0</v>
      </c>
      <c r="X188" s="47">
        <f t="shared" si="564"/>
        <v>0</v>
      </c>
      <c r="Y188" s="47">
        <f t="shared" si="565"/>
        <v>0</v>
      </c>
      <c r="Z188" s="47">
        <f t="shared" si="566"/>
        <v>0</v>
      </c>
      <c r="AA188" s="47">
        <f t="shared" si="567"/>
        <v>0</v>
      </c>
      <c r="AB188" s="47">
        <f t="shared" si="568"/>
        <v>0</v>
      </c>
      <c r="AC188" s="47">
        <f t="shared" si="569"/>
        <v>0</v>
      </c>
      <c r="AD188" s="47">
        <f t="shared" si="570"/>
        <v>0</v>
      </c>
      <c r="AE188" s="47">
        <f t="shared" si="571"/>
        <v>0</v>
      </c>
      <c r="AF188" s="47">
        <f t="shared" si="572"/>
        <v>0</v>
      </c>
      <c r="AG188" s="47">
        <f t="shared" si="573"/>
        <v>0</v>
      </c>
      <c r="AH188" s="47">
        <f t="shared" si="574"/>
        <v>0</v>
      </c>
      <c r="AI188" s="47">
        <f t="shared" si="575"/>
        <v>0</v>
      </c>
      <c r="AJ188" s="47">
        <f t="shared" si="576"/>
        <v>0</v>
      </c>
      <c r="AK188" s="47">
        <f t="shared" si="577"/>
        <v>0</v>
      </c>
      <c r="AL188" s="48">
        <f t="shared" si="578"/>
        <v>0</v>
      </c>
      <c r="AM188" s="47">
        <f t="shared" si="622"/>
        <v>0</v>
      </c>
      <c r="AN188" s="47">
        <f t="shared" si="623"/>
        <v>0</v>
      </c>
      <c r="AO188" s="46">
        <f t="shared" si="579"/>
        <v>0</v>
      </c>
      <c r="AP188" s="47">
        <f t="shared" si="580"/>
        <v>0</v>
      </c>
      <c r="AQ188" s="47">
        <f t="shared" si="581"/>
        <v>0</v>
      </c>
      <c r="AR188" s="47">
        <f t="shared" si="582"/>
        <v>0</v>
      </c>
      <c r="AS188" s="47">
        <f t="shared" si="583"/>
        <v>0</v>
      </c>
      <c r="AT188" s="47">
        <f t="shared" si="584"/>
        <v>0</v>
      </c>
      <c r="AU188" s="47">
        <f t="shared" si="585"/>
        <v>0</v>
      </c>
      <c r="AV188" s="47">
        <f t="shared" si="586"/>
        <v>0</v>
      </c>
      <c r="AW188" s="47">
        <f t="shared" si="587"/>
        <v>0</v>
      </c>
      <c r="AX188" s="47">
        <f t="shared" si="588"/>
        <v>0</v>
      </c>
      <c r="AY188" s="47">
        <f t="shared" si="589"/>
        <v>0</v>
      </c>
      <c r="AZ188" s="47">
        <f t="shared" si="590"/>
        <v>0</v>
      </c>
      <c r="BA188" s="47">
        <f t="shared" si="591"/>
        <v>0</v>
      </c>
      <c r="BB188" s="47">
        <f t="shared" si="592"/>
        <v>0</v>
      </c>
      <c r="BC188" s="47">
        <f t="shared" si="593"/>
        <v>0</v>
      </c>
      <c r="BD188" s="47">
        <f t="shared" si="594"/>
        <v>0</v>
      </c>
      <c r="BE188" s="47">
        <f t="shared" si="595"/>
        <v>0</v>
      </c>
      <c r="BF188" s="47">
        <f t="shared" si="596"/>
        <v>0</v>
      </c>
      <c r="BG188" s="48">
        <f t="shared" si="597"/>
        <v>0</v>
      </c>
      <c r="BH188" s="47">
        <f t="shared" si="624"/>
        <v>0</v>
      </c>
      <c r="BI188" s="47">
        <f t="shared" si="625"/>
        <v>0</v>
      </c>
      <c r="BJ188" s="46">
        <f t="shared" si="598"/>
        <v>0</v>
      </c>
      <c r="BK188" s="47">
        <f t="shared" si="599"/>
        <v>0</v>
      </c>
      <c r="BL188" s="47">
        <f t="shared" si="600"/>
        <v>0</v>
      </c>
      <c r="BM188" s="47">
        <f t="shared" si="601"/>
        <v>0</v>
      </c>
      <c r="BN188" s="47">
        <f t="shared" si="602"/>
        <v>0</v>
      </c>
      <c r="BO188" s="47">
        <f t="shared" si="603"/>
        <v>0</v>
      </c>
      <c r="BP188" s="47">
        <f t="shared" si="604"/>
        <v>0</v>
      </c>
      <c r="BQ188" s="47">
        <f t="shared" si="605"/>
        <v>0</v>
      </c>
      <c r="BR188" s="47">
        <f t="shared" si="606"/>
        <v>0</v>
      </c>
      <c r="BS188" s="47">
        <f t="shared" si="607"/>
        <v>0</v>
      </c>
      <c r="BT188" s="47">
        <f t="shared" si="608"/>
        <v>0</v>
      </c>
      <c r="BU188" s="47">
        <f t="shared" si="609"/>
        <v>0</v>
      </c>
      <c r="BV188" s="47">
        <f t="shared" si="610"/>
        <v>0</v>
      </c>
      <c r="BW188" s="47">
        <f t="shared" si="611"/>
        <v>0</v>
      </c>
      <c r="BX188" s="47">
        <f t="shared" si="612"/>
        <v>0</v>
      </c>
      <c r="BY188" s="47">
        <f t="shared" si="613"/>
        <v>0</v>
      </c>
      <c r="BZ188" s="47">
        <f t="shared" si="614"/>
        <v>0</v>
      </c>
      <c r="CA188" s="47">
        <f t="shared" si="615"/>
        <v>0</v>
      </c>
      <c r="CB188" s="47">
        <f t="shared" si="616"/>
        <v>0</v>
      </c>
      <c r="CC188" s="48">
        <f t="shared" si="617"/>
        <v>0</v>
      </c>
      <c r="CD188" s="47">
        <f t="shared" si="626"/>
        <v>0</v>
      </c>
      <c r="CE188" s="47">
        <f t="shared" si="627"/>
        <v>0</v>
      </c>
      <c r="CF188" s="46">
        <f t="shared" si="628"/>
        <v>0</v>
      </c>
      <c r="CG188" s="47">
        <f t="shared" si="629"/>
        <v>0</v>
      </c>
      <c r="CH188" s="47">
        <f t="shared" si="630"/>
        <v>0</v>
      </c>
      <c r="CI188" s="47">
        <f t="shared" si="631"/>
        <v>0</v>
      </c>
      <c r="CJ188" s="47">
        <f t="shared" si="632"/>
        <v>0</v>
      </c>
      <c r="CK188" s="47">
        <f t="shared" si="633"/>
        <v>0</v>
      </c>
      <c r="CL188" s="47">
        <f t="shared" si="634"/>
        <v>0</v>
      </c>
      <c r="CM188" s="47">
        <f t="shared" si="635"/>
        <v>0</v>
      </c>
      <c r="CN188" s="47">
        <f t="shared" si="636"/>
        <v>0</v>
      </c>
      <c r="CO188" s="47">
        <f t="shared" si="637"/>
        <v>0</v>
      </c>
      <c r="CP188" s="47">
        <f t="shared" si="638"/>
        <v>0</v>
      </c>
      <c r="CQ188" s="47">
        <f t="shared" si="639"/>
        <v>0</v>
      </c>
      <c r="CR188" s="47">
        <f t="shared" si="640"/>
        <v>0</v>
      </c>
      <c r="CS188" s="47">
        <f t="shared" si="641"/>
        <v>0</v>
      </c>
      <c r="CT188" s="47">
        <f t="shared" si="642"/>
        <v>0</v>
      </c>
      <c r="CU188" s="47">
        <f t="shared" si="643"/>
        <v>0</v>
      </c>
      <c r="CV188" s="47">
        <f t="shared" si="644"/>
        <v>0</v>
      </c>
      <c r="CW188" s="47">
        <f t="shared" si="645"/>
        <v>0</v>
      </c>
      <c r="CX188" s="47">
        <f t="shared" si="646"/>
        <v>0</v>
      </c>
      <c r="CY188" s="48">
        <f t="shared" si="647"/>
        <v>0</v>
      </c>
      <c r="CZ188" s="47">
        <f t="shared" si="648"/>
        <v>0</v>
      </c>
      <c r="DA188" s="47">
        <f t="shared" si="649"/>
        <v>0</v>
      </c>
      <c r="DB188" s="46">
        <f t="shared" si="650"/>
        <v>0</v>
      </c>
      <c r="DC188" s="47">
        <f t="shared" si="651"/>
        <v>0</v>
      </c>
      <c r="DD188" s="47">
        <f t="shared" si="652"/>
        <v>0</v>
      </c>
      <c r="DE188" s="47">
        <f t="shared" si="653"/>
        <v>0</v>
      </c>
      <c r="DF188" s="47">
        <f t="shared" si="654"/>
        <v>0</v>
      </c>
      <c r="DG188" s="47">
        <f t="shared" si="655"/>
        <v>0</v>
      </c>
      <c r="DH188" s="47">
        <f t="shared" si="656"/>
        <v>0</v>
      </c>
      <c r="DI188" s="47">
        <f t="shared" si="657"/>
        <v>0</v>
      </c>
      <c r="DJ188" s="47">
        <f t="shared" si="658"/>
        <v>0</v>
      </c>
      <c r="DK188" s="47">
        <f t="shared" si="659"/>
        <v>0</v>
      </c>
      <c r="DL188" s="47">
        <f t="shared" si="660"/>
        <v>0</v>
      </c>
      <c r="DM188" s="47">
        <f t="shared" si="661"/>
        <v>0</v>
      </c>
      <c r="DN188" s="47">
        <f t="shared" si="662"/>
        <v>0</v>
      </c>
      <c r="DO188" s="47">
        <f t="shared" si="663"/>
        <v>0</v>
      </c>
      <c r="DP188" s="47">
        <f t="shared" si="664"/>
        <v>0</v>
      </c>
      <c r="DQ188" s="47">
        <f t="shared" si="665"/>
        <v>0</v>
      </c>
      <c r="DR188" s="47">
        <f t="shared" si="666"/>
        <v>0</v>
      </c>
      <c r="DS188" s="47">
        <f t="shared" si="667"/>
        <v>0</v>
      </c>
      <c r="DT188" s="47">
        <f t="shared" si="668"/>
        <v>0</v>
      </c>
      <c r="DU188" s="48">
        <f t="shared" si="669"/>
        <v>0</v>
      </c>
      <c r="DV188" s="47">
        <f t="shared" si="670"/>
        <v>0</v>
      </c>
      <c r="DW188" s="47">
        <f t="shared" si="671"/>
        <v>0</v>
      </c>
      <c r="DX188" s="46">
        <f t="shared" si="672"/>
        <v>0</v>
      </c>
      <c r="DY188" s="47">
        <f t="shared" si="673"/>
        <v>0</v>
      </c>
      <c r="DZ188" s="47">
        <f t="shared" si="674"/>
        <v>0</v>
      </c>
      <c r="EA188" s="47">
        <f t="shared" si="675"/>
        <v>0</v>
      </c>
      <c r="EB188" s="47">
        <f t="shared" si="676"/>
        <v>0</v>
      </c>
      <c r="EC188" s="47">
        <f t="shared" si="677"/>
        <v>0</v>
      </c>
      <c r="ED188" s="47">
        <f t="shared" si="678"/>
        <v>0</v>
      </c>
      <c r="EE188" s="47">
        <f t="shared" si="679"/>
        <v>0</v>
      </c>
      <c r="EF188" s="47">
        <f t="shared" si="680"/>
        <v>0</v>
      </c>
      <c r="EG188" s="47">
        <f t="shared" si="681"/>
        <v>0</v>
      </c>
      <c r="EH188" s="47">
        <f t="shared" si="682"/>
        <v>0</v>
      </c>
      <c r="EI188" s="47">
        <f t="shared" si="683"/>
        <v>0</v>
      </c>
      <c r="EJ188" s="47">
        <f t="shared" si="684"/>
        <v>0</v>
      </c>
      <c r="EK188" s="47">
        <f t="shared" si="685"/>
        <v>0</v>
      </c>
      <c r="EL188" s="47">
        <f t="shared" si="686"/>
        <v>0</v>
      </c>
      <c r="EM188" s="47">
        <f t="shared" si="687"/>
        <v>0</v>
      </c>
      <c r="EN188" s="47">
        <f t="shared" si="688"/>
        <v>0</v>
      </c>
      <c r="EO188" s="47">
        <f t="shared" si="689"/>
        <v>0</v>
      </c>
      <c r="EP188" s="47">
        <f t="shared" si="690"/>
        <v>0</v>
      </c>
      <c r="EQ188" s="48">
        <f t="shared" si="691"/>
        <v>0</v>
      </c>
      <c r="ER188" s="47">
        <f t="shared" si="692"/>
        <v>0</v>
      </c>
      <c r="ES188" s="47">
        <f t="shared" si="693"/>
        <v>0</v>
      </c>
      <c r="ET188" s="46">
        <f t="shared" si="694"/>
        <v>0</v>
      </c>
      <c r="EU188" s="47">
        <f t="shared" si="695"/>
        <v>0</v>
      </c>
      <c r="EV188" s="47">
        <f t="shared" si="696"/>
        <v>0</v>
      </c>
      <c r="EW188" s="47">
        <f t="shared" si="697"/>
        <v>0</v>
      </c>
      <c r="EX188" s="47">
        <f t="shared" si="698"/>
        <v>0</v>
      </c>
      <c r="EY188" s="47">
        <f t="shared" si="699"/>
        <v>0</v>
      </c>
      <c r="EZ188" s="47">
        <f t="shared" si="700"/>
        <v>0</v>
      </c>
      <c r="FA188" s="47">
        <f t="shared" si="701"/>
        <v>0</v>
      </c>
      <c r="FB188" s="47">
        <f t="shared" si="702"/>
        <v>0</v>
      </c>
      <c r="FC188" s="47">
        <f t="shared" si="703"/>
        <v>0</v>
      </c>
      <c r="FD188" s="47">
        <f t="shared" si="704"/>
        <v>0</v>
      </c>
      <c r="FE188" s="47">
        <f t="shared" si="705"/>
        <v>0</v>
      </c>
      <c r="FF188" s="47">
        <f t="shared" si="706"/>
        <v>0</v>
      </c>
      <c r="FG188" s="47">
        <f t="shared" si="707"/>
        <v>0</v>
      </c>
      <c r="FH188" s="47">
        <f t="shared" si="708"/>
        <v>0</v>
      </c>
      <c r="FI188" s="47">
        <f t="shared" si="709"/>
        <v>0</v>
      </c>
      <c r="FJ188" s="47">
        <f t="shared" si="710"/>
        <v>0</v>
      </c>
      <c r="FK188" s="47">
        <f t="shared" si="711"/>
        <v>0</v>
      </c>
      <c r="FL188" s="47">
        <f t="shared" si="712"/>
        <v>0</v>
      </c>
      <c r="FM188" s="48">
        <f t="shared" si="713"/>
        <v>0</v>
      </c>
      <c r="FN188" s="47">
        <f t="shared" si="714"/>
        <v>0</v>
      </c>
      <c r="FO188" s="47">
        <f t="shared" si="715"/>
        <v>0</v>
      </c>
      <c r="FP188" s="46">
        <f t="shared" si="716"/>
        <v>0</v>
      </c>
      <c r="FQ188" s="47">
        <f t="shared" si="717"/>
        <v>0</v>
      </c>
      <c r="FR188" s="47">
        <f t="shared" si="718"/>
        <v>0</v>
      </c>
      <c r="FS188" s="47">
        <f t="shared" si="719"/>
        <v>0</v>
      </c>
      <c r="FT188" s="47">
        <f t="shared" si="720"/>
        <v>0</v>
      </c>
      <c r="FU188" s="47">
        <f t="shared" si="721"/>
        <v>0</v>
      </c>
      <c r="FV188" s="47">
        <f t="shared" si="722"/>
        <v>0</v>
      </c>
      <c r="FW188" s="47">
        <f t="shared" si="723"/>
        <v>0</v>
      </c>
      <c r="FX188" s="47">
        <f t="shared" si="724"/>
        <v>0</v>
      </c>
      <c r="FY188" s="47">
        <f t="shared" si="725"/>
        <v>0</v>
      </c>
      <c r="FZ188" s="47">
        <f t="shared" si="726"/>
        <v>0</v>
      </c>
      <c r="GA188" s="47">
        <f t="shared" si="727"/>
        <v>0</v>
      </c>
      <c r="GB188" s="47">
        <f t="shared" si="728"/>
        <v>0</v>
      </c>
      <c r="GC188" s="47">
        <f t="shared" si="729"/>
        <v>0</v>
      </c>
      <c r="GD188" s="47">
        <f t="shared" si="730"/>
        <v>0</v>
      </c>
      <c r="GE188" s="47">
        <f t="shared" si="731"/>
        <v>0</v>
      </c>
      <c r="GF188" s="47">
        <f t="shared" si="732"/>
        <v>0</v>
      </c>
      <c r="GG188" s="47">
        <f t="shared" si="733"/>
        <v>0</v>
      </c>
      <c r="GH188" s="47">
        <f t="shared" si="734"/>
        <v>0</v>
      </c>
      <c r="GI188" s="48">
        <f t="shared" si="735"/>
        <v>0</v>
      </c>
      <c r="GJ188" s="47">
        <f t="shared" si="736"/>
        <v>0</v>
      </c>
      <c r="GK188" s="47">
        <f t="shared" si="737"/>
        <v>0</v>
      </c>
      <c r="GL188" s="46">
        <f t="shared" si="738"/>
        <v>0</v>
      </c>
      <c r="GM188" s="47">
        <f t="shared" si="739"/>
        <v>0</v>
      </c>
      <c r="GN188" s="47">
        <f t="shared" si="740"/>
        <v>0</v>
      </c>
      <c r="GO188" s="47">
        <f t="shared" si="741"/>
        <v>0</v>
      </c>
      <c r="GP188" s="47">
        <f t="shared" si="742"/>
        <v>0</v>
      </c>
      <c r="GQ188" s="47">
        <f t="shared" si="743"/>
        <v>0</v>
      </c>
      <c r="GR188" s="47">
        <f t="shared" si="744"/>
        <v>0</v>
      </c>
      <c r="GS188" s="47">
        <f t="shared" si="745"/>
        <v>0</v>
      </c>
      <c r="GT188" s="47">
        <f t="shared" si="746"/>
        <v>0</v>
      </c>
      <c r="GU188" s="47">
        <f t="shared" si="747"/>
        <v>0</v>
      </c>
      <c r="GV188" s="47">
        <f t="shared" si="748"/>
        <v>0</v>
      </c>
      <c r="GW188" s="47">
        <f t="shared" si="749"/>
        <v>0</v>
      </c>
      <c r="GX188" s="47">
        <f t="shared" si="750"/>
        <v>0</v>
      </c>
      <c r="GY188" s="47">
        <f t="shared" si="751"/>
        <v>0</v>
      </c>
      <c r="GZ188" s="47">
        <f t="shared" si="752"/>
        <v>0</v>
      </c>
      <c r="HA188" s="47">
        <f t="shared" si="753"/>
        <v>0</v>
      </c>
      <c r="HB188" s="47">
        <f t="shared" si="754"/>
        <v>0</v>
      </c>
      <c r="HC188" s="47">
        <f t="shared" si="755"/>
        <v>0</v>
      </c>
      <c r="HD188" s="47">
        <f t="shared" si="756"/>
        <v>0</v>
      </c>
      <c r="HE188" s="48">
        <f t="shared" si="757"/>
        <v>0</v>
      </c>
      <c r="HF188" s="47">
        <f t="shared" si="758"/>
        <v>0</v>
      </c>
      <c r="HG188" s="47">
        <f t="shared" si="759"/>
        <v>0</v>
      </c>
      <c r="HH188" s="46">
        <f t="shared" si="760"/>
        <v>0</v>
      </c>
      <c r="HI188" s="47">
        <f t="shared" si="761"/>
        <v>0</v>
      </c>
      <c r="HJ188" s="47">
        <f t="shared" si="762"/>
        <v>0</v>
      </c>
      <c r="HK188" s="47">
        <f t="shared" si="763"/>
        <v>0</v>
      </c>
      <c r="HL188" s="47">
        <f t="shared" si="764"/>
        <v>0</v>
      </c>
      <c r="HM188" s="47">
        <f t="shared" si="765"/>
        <v>0</v>
      </c>
      <c r="HN188" s="47">
        <f t="shared" si="766"/>
        <v>0</v>
      </c>
      <c r="HO188" s="47">
        <f t="shared" si="767"/>
        <v>0</v>
      </c>
      <c r="HP188" s="47">
        <f t="shared" si="768"/>
        <v>0</v>
      </c>
      <c r="HQ188" s="47">
        <f t="shared" si="769"/>
        <v>0</v>
      </c>
      <c r="HR188" s="47">
        <f t="shared" si="770"/>
        <v>0</v>
      </c>
      <c r="HS188" s="47">
        <f t="shared" si="771"/>
        <v>0</v>
      </c>
      <c r="HT188" s="47">
        <f t="shared" si="772"/>
        <v>0</v>
      </c>
      <c r="HU188" s="47">
        <f t="shared" si="773"/>
        <v>0</v>
      </c>
      <c r="HV188" s="47">
        <f t="shared" si="774"/>
        <v>0</v>
      </c>
      <c r="HW188" s="47">
        <f t="shared" si="775"/>
        <v>0</v>
      </c>
      <c r="HX188" s="47">
        <f t="shared" si="776"/>
        <v>0</v>
      </c>
      <c r="HY188" s="47">
        <f t="shared" si="777"/>
        <v>0</v>
      </c>
      <c r="HZ188" s="47">
        <f t="shared" si="778"/>
        <v>0</v>
      </c>
      <c r="IA188" s="48">
        <f t="shared" si="779"/>
        <v>0</v>
      </c>
      <c r="IB188" s="47">
        <f t="shared" si="780"/>
        <v>0</v>
      </c>
      <c r="IC188" s="47">
        <f t="shared" si="781"/>
        <v>0</v>
      </c>
      <c r="ID188" s="46">
        <f t="shared" si="782"/>
        <v>0</v>
      </c>
      <c r="IE188" s="47">
        <f t="shared" si="783"/>
        <v>0</v>
      </c>
      <c r="IF188" s="47">
        <f t="shared" si="784"/>
        <v>0</v>
      </c>
      <c r="IG188" s="47">
        <f t="shared" si="785"/>
        <v>0</v>
      </c>
      <c r="IH188" s="47">
        <f t="shared" si="786"/>
        <v>0</v>
      </c>
      <c r="II188" s="47">
        <f t="shared" si="787"/>
        <v>0</v>
      </c>
      <c r="IJ188" s="47">
        <f t="shared" si="788"/>
        <v>0</v>
      </c>
      <c r="IK188" s="47">
        <f t="shared" si="789"/>
        <v>0</v>
      </c>
      <c r="IL188" s="47">
        <f t="shared" si="790"/>
        <v>0</v>
      </c>
      <c r="IM188" s="47">
        <f t="shared" si="791"/>
        <v>0</v>
      </c>
      <c r="IN188" s="47">
        <f t="shared" si="792"/>
        <v>0</v>
      </c>
      <c r="IO188" s="47">
        <f t="shared" si="793"/>
        <v>0</v>
      </c>
      <c r="IP188" s="47">
        <f t="shared" si="794"/>
        <v>0</v>
      </c>
      <c r="IQ188" s="47">
        <f t="shared" si="795"/>
        <v>0</v>
      </c>
      <c r="IR188" s="47">
        <f t="shared" si="796"/>
        <v>0</v>
      </c>
      <c r="IS188" s="47">
        <f t="shared" si="797"/>
        <v>0</v>
      </c>
      <c r="IT188" s="47">
        <f t="shared" si="798"/>
        <v>0</v>
      </c>
      <c r="IU188" s="47">
        <f t="shared" si="799"/>
        <v>0</v>
      </c>
      <c r="IV188" s="47">
        <f t="shared" si="800"/>
        <v>0</v>
      </c>
      <c r="IW188" s="48">
        <f t="shared" si="801"/>
        <v>0</v>
      </c>
      <c r="IX188" s="47">
        <f t="shared" si="802"/>
        <v>0</v>
      </c>
      <c r="IY188" s="47">
        <f t="shared" si="803"/>
        <v>0</v>
      </c>
      <c r="IZ188" s="46">
        <f t="shared" si="804"/>
        <v>0</v>
      </c>
      <c r="JA188" s="47">
        <f t="shared" si="805"/>
        <v>0</v>
      </c>
      <c r="JB188" s="47">
        <f t="shared" si="806"/>
        <v>0</v>
      </c>
      <c r="JC188" s="47">
        <f t="shared" si="807"/>
        <v>0</v>
      </c>
      <c r="JD188" s="47">
        <f t="shared" si="808"/>
        <v>0</v>
      </c>
      <c r="JE188" s="47">
        <f t="shared" si="809"/>
        <v>0</v>
      </c>
      <c r="JF188" s="47">
        <f t="shared" si="810"/>
        <v>0</v>
      </c>
      <c r="JG188" s="47">
        <f t="shared" si="811"/>
        <v>0</v>
      </c>
      <c r="JH188" s="47">
        <f t="shared" si="812"/>
        <v>0</v>
      </c>
      <c r="JI188" s="47">
        <f t="shared" si="813"/>
        <v>0</v>
      </c>
      <c r="JJ188" s="47">
        <f t="shared" si="814"/>
        <v>0</v>
      </c>
      <c r="JK188" s="47">
        <f t="shared" si="815"/>
        <v>0</v>
      </c>
      <c r="JL188" s="47">
        <f t="shared" si="816"/>
        <v>0</v>
      </c>
      <c r="JM188" s="47">
        <f t="shared" si="817"/>
        <v>0</v>
      </c>
      <c r="JN188" s="47">
        <f t="shared" si="818"/>
        <v>0</v>
      </c>
      <c r="JO188" s="47">
        <f t="shared" si="819"/>
        <v>0</v>
      </c>
      <c r="JP188" s="47">
        <f t="shared" si="820"/>
        <v>0</v>
      </c>
      <c r="JQ188" s="47">
        <f t="shared" si="821"/>
        <v>0</v>
      </c>
      <c r="JR188" s="47">
        <f t="shared" si="822"/>
        <v>0</v>
      </c>
      <c r="JS188" s="48">
        <f t="shared" si="823"/>
        <v>0</v>
      </c>
      <c r="JT188" s="46">
        <f t="shared" si="824"/>
        <v>0</v>
      </c>
      <c r="JU188" s="48">
        <f t="shared" si="825"/>
        <v>0</v>
      </c>
    </row>
    <row r="189" spans="1:281" x14ac:dyDescent="0.25">
      <c r="A189" s="152"/>
      <c r="B189" s="386"/>
      <c r="C189" s="377"/>
      <c r="D189" s="378"/>
      <c r="E189" s="378"/>
      <c r="F189" s="378"/>
      <c r="G189" s="379"/>
      <c r="H189" s="397"/>
      <c r="I189" s="397"/>
      <c r="J189" s="97"/>
      <c r="K189" s="122">
        <f t="shared" si="555"/>
        <v>0</v>
      </c>
      <c r="L189" s="313">
        <f t="shared" si="556"/>
        <v>0</v>
      </c>
      <c r="M189" s="46">
        <f t="shared" si="557"/>
        <v>0</v>
      </c>
      <c r="N189" s="90">
        <f t="shared" si="618"/>
        <v>0</v>
      </c>
      <c r="O189" s="90">
        <f t="shared" si="619"/>
        <v>0</v>
      </c>
      <c r="P189" s="90">
        <f t="shared" si="620"/>
        <v>0</v>
      </c>
      <c r="Q189" s="90">
        <f t="shared" si="621"/>
        <v>0</v>
      </c>
      <c r="R189" s="408">
        <f t="shared" si="558"/>
        <v>1</v>
      </c>
      <c r="S189" s="46">
        <f t="shared" si="559"/>
        <v>0</v>
      </c>
      <c r="T189" s="47">
        <f t="shared" si="560"/>
        <v>0</v>
      </c>
      <c r="U189" s="47">
        <f t="shared" si="561"/>
        <v>0</v>
      </c>
      <c r="V189" s="47">
        <f t="shared" si="562"/>
        <v>0</v>
      </c>
      <c r="W189" s="47">
        <f t="shared" si="563"/>
        <v>0</v>
      </c>
      <c r="X189" s="47">
        <f t="shared" si="564"/>
        <v>0</v>
      </c>
      <c r="Y189" s="47">
        <f t="shared" si="565"/>
        <v>0</v>
      </c>
      <c r="Z189" s="47">
        <f t="shared" si="566"/>
        <v>0</v>
      </c>
      <c r="AA189" s="47">
        <f t="shared" si="567"/>
        <v>0</v>
      </c>
      <c r="AB189" s="47">
        <f t="shared" si="568"/>
        <v>0</v>
      </c>
      <c r="AC189" s="47">
        <f t="shared" si="569"/>
        <v>0</v>
      </c>
      <c r="AD189" s="47">
        <f t="shared" si="570"/>
        <v>0</v>
      </c>
      <c r="AE189" s="47">
        <f t="shared" si="571"/>
        <v>0</v>
      </c>
      <c r="AF189" s="47">
        <f t="shared" si="572"/>
        <v>0</v>
      </c>
      <c r="AG189" s="47">
        <f t="shared" si="573"/>
        <v>0</v>
      </c>
      <c r="AH189" s="47">
        <f t="shared" si="574"/>
        <v>0</v>
      </c>
      <c r="AI189" s="47">
        <f t="shared" si="575"/>
        <v>0</v>
      </c>
      <c r="AJ189" s="47">
        <f t="shared" si="576"/>
        <v>0</v>
      </c>
      <c r="AK189" s="47">
        <f t="shared" si="577"/>
        <v>0</v>
      </c>
      <c r="AL189" s="48">
        <f t="shared" si="578"/>
        <v>0</v>
      </c>
      <c r="AM189" s="47">
        <f t="shared" si="622"/>
        <v>0</v>
      </c>
      <c r="AN189" s="47">
        <f t="shared" si="623"/>
        <v>0</v>
      </c>
      <c r="AO189" s="46">
        <f t="shared" si="579"/>
        <v>0</v>
      </c>
      <c r="AP189" s="47">
        <f t="shared" si="580"/>
        <v>0</v>
      </c>
      <c r="AQ189" s="47">
        <f t="shared" si="581"/>
        <v>0</v>
      </c>
      <c r="AR189" s="47">
        <f t="shared" si="582"/>
        <v>0</v>
      </c>
      <c r="AS189" s="47">
        <f t="shared" si="583"/>
        <v>0</v>
      </c>
      <c r="AT189" s="47">
        <f t="shared" si="584"/>
        <v>0</v>
      </c>
      <c r="AU189" s="47">
        <f t="shared" si="585"/>
        <v>0</v>
      </c>
      <c r="AV189" s="47">
        <f t="shared" si="586"/>
        <v>0</v>
      </c>
      <c r="AW189" s="47">
        <f t="shared" si="587"/>
        <v>0</v>
      </c>
      <c r="AX189" s="47">
        <f t="shared" si="588"/>
        <v>0</v>
      </c>
      <c r="AY189" s="47">
        <f t="shared" si="589"/>
        <v>0</v>
      </c>
      <c r="AZ189" s="47">
        <f t="shared" si="590"/>
        <v>0</v>
      </c>
      <c r="BA189" s="47">
        <f t="shared" si="591"/>
        <v>0</v>
      </c>
      <c r="BB189" s="47">
        <f t="shared" si="592"/>
        <v>0</v>
      </c>
      <c r="BC189" s="47">
        <f t="shared" si="593"/>
        <v>0</v>
      </c>
      <c r="BD189" s="47">
        <f t="shared" si="594"/>
        <v>0</v>
      </c>
      <c r="BE189" s="47">
        <f t="shared" si="595"/>
        <v>0</v>
      </c>
      <c r="BF189" s="47">
        <f t="shared" si="596"/>
        <v>0</v>
      </c>
      <c r="BG189" s="48">
        <f t="shared" si="597"/>
        <v>0</v>
      </c>
      <c r="BH189" s="47">
        <f t="shared" si="624"/>
        <v>0</v>
      </c>
      <c r="BI189" s="47">
        <f t="shared" si="625"/>
        <v>0</v>
      </c>
      <c r="BJ189" s="46">
        <f t="shared" si="598"/>
        <v>0</v>
      </c>
      <c r="BK189" s="47">
        <f t="shared" si="599"/>
        <v>0</v>
      </c>
      <c r="BL189" s="47">
        <f t="shared" si="600"/>
        <v>0</v>
      </c>
      <c r="BM189" s="47">
        <f t="shared" si="601"/>
        <v>0</v>
      </c>
      <c r="BN189" s="47">
        <f t="shared" si="602"/>
        <v>0</v>
      </c>
      <c r="BO189" s="47">
        <f t="shared" si="603"/>
        <v>0</v>
      </c>
      <c r="BP189" s="47">
        <f t="shared" si="604"/>
        <v>0</v>
      </c>
      <c r="BQ189" s="47">
        <f t="shared" si="605"/>
        <v>0</v>
      </c>
      <c r="BR189" s="47">
        <f t="shared" si="606"/>
        <v>0</v>
      </c>
      <c r="BS189" s="47">
        <f t="shared" si="607"/>
        <v>0</v>
      </c>
      <c r="BT189" s="47">
        <f t="shared" si="608"/>
        <v>0</v>
      </c>
      <c r="BU189" s="47">
        <f t="shared" si="609"/>
        <v>0</v>
      </c>
      <c r="BV189" s="47">
        <f t="shared" si="610"/>
        <v>0</v>
      </c>
      <c r="BW189" s="47">
        <f t="shared" si="611"/>
        <v>0</v>
      </c>
      <c r="BX189" s="47">
        <f t="shared" si="612"/>
        <v>0</v>
      </c>
      <c r="BY189" s="47">
        <f t="shared" si="613"/>
        <v>0</v>
      </c>
      <c r="BZ189" s="47">
        <f t="shared" si="614"/>
        <v>0</v>
      </c>
      <c r="CA189" s="47">
        <f t="shared" si="615"/>
        <v>0</v>
      </c>
      <c r="CB189" s="47">
        <f t="shared" si="616"/>
        <v>0</v>
      </c>
      <c r="CC189" s="48">
        <f t="shared" si="617"/>
        <v>0</v>
      </c>
      <c r="CD189" s="47">
        <f t="shared" si="626"/>
        <v>0</v>
      </c>
      <c r="CE189" s="47">
        <f t="shared" si="627"/>
        <v>0</v>
      </c>
      <c r="CF189" s="46">
        <f t="shared" si="628"/>
        <v>0</v>
      </c>
      <c r="CG189" s="47">
        <f t="shared" si="629"/>
        <v>0</v>
      </c>
      <c r="CH189" s="47">
        <f t="shared" si="630"/>
        <v>0</v>
      </c>
      <c r="CI189" s="47">
        <f t="shared" si="631"/>
        <v>0</v>
      </c>
      <c r="CJ189" s="47">
        <f t="shared" si="632"/>
        <v>0</v>
      </c>
      <c r="CK189" s="47">
        <f t="shared" si="633"/>
        <v>0</v>
      </c>
      <c r="CL189" s="47">
        <f t="shared" si="634"/>
        <v>0</v>
      </c>
      <c r="CM189" s="47">
        <f t="shared" si="635"/>
        <v>0</v>
      </c>
      <c r="CN189" s="47">
        <f t="shared" si="636"/>
        <v>0</v>
      </c>
      <c r="CO189" s="47">
        <f t="shared" si="637"/>
        <v>0</v>
      </c>
      <c r="CP189" s="47">
        <f t="shared" si="638"/>
        <v>0</v>
      </c>
      <c r="CQ189" s="47">
        <f t="shared" si="639"/>
        <v>0</v>
      </c>
      <c r="CR189" s="47">
        <f t="shared" si="640"/>
        <v>0</v>
      </c>
      <c r="CS189" s="47">
        <f t="shared" si="641"/>
        <v>0</v>
      </c>
      <c r="CT189" s="47">
        <f t="shared" si="642"/>
        <v>0</v>
      </c>
      <c r="CU189" s="47">
        <f t="shared" si="643"/>
        <v>0</v>
      </c>
      <c r="CV189" s="47">
        <f t="shared" si="644"/>
        <v>0</v>
      </c>
      <c r="CW189" s="47">
        <f t="shared" si="645"/>
        <v>0</v>
      </c>
      <c r="CX189" s="47">
        <f t="shared" si="646"/>
        <v>0</v>
      </c>
      <c r="CY189" s="48">
        <f t="shared" si="647"/>
        <v>0</v>
      </c>
      <c r="CZ189" s="47">
        <f t="shared" si="648"/>
        <v>0</v>
      </c>
      <c r="DA189" s="47">
        <f t="shared" si="649"/>
        <v>0</v>
      </c>
      <c r="DB189" s="46">
        <f t="shared" si="650"/>
        <v>0</v>
      </c>
      <c r="DC189" s="47">
        <f t="shared" si="651"/>
        <v>0</v>
      </c>
      <c r="DD189" s="47">
        <f t="shared" si="652"/>
        <v>0</v>
      </c>
      <c r="DE189" s="47">
        <f t="shared" si="653"/>
        <v>0</v>
      </c>
      <c r="DF189" s="47">
        <f t="shared" si="654"/>
        <v>0</v>
      </c>
      <c r="DG189" s="47">
        <f t="shared" si="655"/>
        <v>0</v>
      </c>
      <c r="DH189" s="47">
        <f t="shared" si="656"/>
        <v>0</v>
      </c>
      <c r="DI189" s="47">
        <f t="shared" si="657"/>
        <v>0</v>
      </c>
      <c r="DJ189" s="47">
        <f t="shared" si="658"/>
        <v>0</v>
      </c>
      <c r="DK189" s="47">
        <f t="shared" si="659"/>
        <v>0</v>
      </c>
      <c r="DL189" s="47">
        <f t="shared" si="660"/>
        <v>0</v>
      </c>
      <c r="DM189" s="47">
        <f t="shared" si="661"/>
        <v>0</v>
      </c>
      <c r="DN189" s="47">
        <f t="shared" si="662"/>
        <v>0</v>
      </c>
      <c r="DO189" s="47">
        <f t="shared" si="663"/>
        <v>0</v>
      </c>
      <c r="DP189" s="47">
        <f t="shared" si="664"/>
        <v>0</v>
      </c>
      <c r="DQ189" s="47">
        <f t="shared" si="665"/>
        <v>0</v>
      </c>
      <c r="DR189" s="47">
        <f t="shared" si="666"/>
        <v>0</v>
      </c>
      <c r="DS189" s="47">
        <f t="shared" si="667"/>
        <v>0</v>
      </c>
      <c r="DT189" s="47">
        <f t="shared" si="668"/>
        <v>0</v>
      </c>
      <c r="DU189" s="48">
        <f t="shared" si="669"/>
        <v>0</v>
      </c>
      <c r="DV189" s="47">
        <f t="shared" si="670"/>
        <v>0</v>
      </c>
      <c r="DW189" s="47">
        <f t="shared" si="671"/>
        <v>0</v>
      </c>
      <c r="DX189" s="46">
        <f t="shared" si="672"/>
        <v>0</v>
      </c>
      <c r="DY189" s="47">
        <f t="shared" si="673"/>
        <v>0</v>
      </c>
      <c r="DZ189" s="47">
        <f t="shared" si="674"/>
        <v>0</v>
      </c>
      <c r="EA189" s="47">
        <f t="shared" si="675"/>
        <v>0</v>
      </c>
      <c r="EB189" s="47">
        <f t="shared" si="676"/>
        <v>0</v>
      </c>
      <c r="EC189" s="47">
        <f t="shared" si="677"/>
        <v>0</v>
      </c>
      <c r="ED189" s="47">
        <f t="shared" si="678"/>
        <v>0</v>
      </c>
      <c r="EE189" s="47">
        <f t="shared" si="679"/>
        <v>0</v>
      </c>
      <c r="EF189" s="47">
        <f t="shared" si="680"/>
        <v>0</v>
      </c>
      <c r="EG189" s="47">
        <f t="shared" si="681"/>
        <v>0</v>
      </c>
      <c r="EH189" s="47">
        <f t="shared" si="682"/>
        <v>0</v>
      </c>
      <c r="EI189" s="47">
        <f t="shared" si="683"/>
        <v>0</v>
      </c>
      <c r="EJ189" s="47">
        <f t="shared" si="684"/>
        <v>0</v>
      </c>
      <c r="EK189" s="47">
        <f t="shared" si="685"/>
        <v>0</v>
      </c>
      <c r="EL189" s="47">
        <f t="shared" si="686"/>
        <v>0</v>
      </c>
      <c r="EM189" s="47">
        <f t="shared" si="687"/>
        <v>0</v>
      </c>
      <c r="EN189" s="47">
        <f t="shared" si="688"/>
        <v>0</v>
      </c>
      <c r="EO189" s="47">
        <f t="shared" si="689"/>
        <v>0</v>
      </c>
      <c r="EP189" s="47">
        <f t="shared" si="690"/>
        <v>0</v>
      </c>
      <c r="EQ189" s="48">
        <f t="shared" si="691"/>
        <v>0</v>
      </c>
      <c r="ER189" s="47">
        <f t="shared" si="692"/>
        <v>0</v>
      </c>
      <c r="ES189" s="47">
        <f t="shared" si="693"/>
        <v>0</v>
      </c>
      <c r="ET189" s="46">
        <f t="shared" si="694"/>
        <v>0</v>
      </c>
      <c r="EU189" s="47">
        <f t="shared" si="695"/>
        <v>0</v>
      </c>
      <c r="EV189" s="47">
        <f t="shared" si="696"/>
        <v>0</v>
      </c>
      <c r="EW189" s="47">
        <f t="shared" si="697"/>
        <v>0</v>
      </c>
      <c r="EX189" s="47">
        <f t="shared" si="698"/>
        <v>0</v>
      </c>
      <c r="EY189" s="47">
        <f t="shared" si="699"/>
        <v>0</v>
      </c>
      <c r="EZ189" s="47">
        <f t="shared" si="700"/>
        <v>0</v>
      </c>
      <c r="FA189" s="47">
        <f t="shared" si="701"/>
        <v>0</v>
      </c>
      <c r="FB189" s="47">
        <f t="shared" si="702"/>
        <v>0</v>
      </c>
      <c r="FC189" s="47">
        <f t="shared" si="703"/>
        <v>0</v>
      </c>
      <c r="FD189" s="47">
        <f t="shared" si="704"/>
        <v>0</v>
      </c>
      <c r="FE189" s="47">
        <f t="shared" si="705"/>
        <v>0</v>
      </c>
      <c r="FF189" s="47">
        <f t="shared" si="706"/>
        <v>0</v>
      </c>
      <c r="FG189" s="47">
        <f t="shared" si="707"/>
        <v>0</v>
      </c>
      <c r="FH189" s="47">
        <f t="shared" si="708"/>
        <v>0</v>
      </c>
      <c r="FI189" s="47">
        <f t="shared" si="709"/>
        <v>0</v>
      </c>
      <c r="FJ189" s="47">
        <f t="shared" si="710"/>
        <v>0</v>
      </c>
      <c r="FK189" s="47">
        <f t="shared" si="711"/>
        <v>0</v>
      </c>
      <c r="FL189" s="47">
        <f t="shared" si="712"/>
        <v>0</v>
      </c>
      <c r="FM189" s="48">
        <f t="shared" si="713"/>
        <v>0</v>
      </c>
      <c r="FN189" s="47">
        <f t="shared" si="714"/>
        <v>0</v>
      </c>
      <c r="FO189" s="47">
        <f t="shared" si="715"/>
        <v>0</v>
      </c>
      <c r="FP189" s="46">
        <f t="shared" si="716"/>
        <v>0</v>
      </c>
      <c r="FQ189" s="47">
        <f t="shared" si="717"/>
        <v>0</v>
      </c>
      <c r="FR189" s="47">
        <f t="shared" si="718"/>
        <v>0</v>
      </c>
      <c r="FS189" s="47">
        <f t="shared" si="719"/>
        <v>0</v>
      </c>
      <c r="FT189" s="47">
        <f t="shared" si="720"/>
        <v>0</v>
      </c>
      <c r="FU189" s="47">
        <f t="shared" si="721"/>
        <v>0</v>
      </c>
      <c r="FV189" s="47">
        <f t="shared" si="722"/>
        <v>0</v>
      </c>
      <c r="FW189" s="47">
        <f t="shared" si="723"/>
        <v>0</v>
      </c>
      <c r="FX189" s="47">
        <f t="shared" si="724"/>
        <v>0</v>
      </c>
      <c r="FY189" s="47">
        <f t="shared" si="725"/>
        <v>0</v>
      </c>
      <c r="FZ189" s="47">
        <f t="shared" si="726"/>
        <v>0</v>
      </c>
      <c r="GA189" s="47">
        <f t="shared" si="727"/>
        <v>0</v>
      </c>
      <c r="GB189" s="47">
        <f t="shared" si="728"/>
        <v>0</v>
      </c>
      <c r="GC189" s="47">
        <f t="shared" si="729"/>
        <v>0</v>
      </c>
      <c r="GD189" s="47">
        <f t="shared" si="730"/>
        <v>0</v>
      </c>
      <c r="GE189" s="47">
        <f t="shared" si="731"/>
        <v>0</v>
      </c>
      <c r="GF189" s="47">
        <f t="shared" si="732"/>
        <v>0</v>
      </c>
      <c r="GG189" s="47">
        <f t="shared" si="733"/>
        <v>0</v>
      </c>
      <c r="GH189" s="47">
        <f t="shared" si="734"/>
        <v>0</v>
      </c>
      <c r="GI189" s="48">
        <f t="shared" si="735"/>
        <v>0</v>
      </c>
      <c r="GJ189" s="47">
        <f t="shared" si="736"/>
        <v>0</v>
      </c>
      <c r="GK189" s="47">
        <f t="shared" si="737"/>
        <v>0</v>
      </c>
      <c r="GL189" s="46">
        <f t="shared" si="738"/>
        <v>0</v>
      </c>
      <c r="GM189" s="47">
        <f t="shared" si="739"/>
        <v>0</v>
      </c>
      <c r="GN189" s="47">
        <f t="shared" si="740"/>
        <v>0</v>
      </c>
      <c r="GO189" s="47">
        <f t="shared" si="741"/>
        <v>0</v>
      </c>
      <c r="GP189" s="47">
        <f t="shared" si="742"/>
        <v>0</v>
      </c>
      <c r="GQ189" s="47">
        <f t="shared" si="743"/>
        <v>0</v>
      </c>
      <c r="GR189" s="47">
        <f t="shared" si="744"/>
        <v>0</v>
      </c>
      <c r="GS189" s="47">
        <f t="shared" si="745"/>
        <v>0</v>
      </c>
      <c r="GT189" s="47">
        <f t="shared" si="746"/>
        <v>0</v>
      </c>
      <c r="GU189" s="47">
        <f t="shared" si="747"/>
        <v>0</v>
      </c>
      <c r="GV189" s="47">
        <f t="shared" si="748"/>
        <v>0</v>
      </c>
      <c r="GW189" s="47">
        <f t="shared" si="749"/>
        <v>0</v>
      </c>
      <c r="GX189" s="47">
        <f t="shared" si="750"/>
        <v>0</v>
      </c>
      <c r="GY189" s="47">
        <f t="shared" si="751"/>
        <v>0</v>
      </c>
      <c r="GZ189" s="47">
        <f t="shared" si="752"/>
        <v>0</v>
      </c>
      <c r="HA189" s="47">
        <f t="shared" si="753"/>
        <v>0</v>
      </c>
      <c r="HB189" s="47">
        <f t="shared" si="754"/>
        <v>0</v>
      </c>
      <c r="HC189" s="47">
        <f t="shared" si="755"/>
        <v>0</v>
      </c>
      <c r="HD189" s="47">
        <f t="shared" si="756"/>
        <v>0</v>
      </c>
      <c r="HE189" s="48">
        <f t="shared" si="757"/>
        <v>0</v>
      </c>
      <c r="HF189" s="47">
        <f t="shared" si="758"/>
        <v>0</v>
      </c>
      <c r="HG189" s="47">
        <f t="shared" si="759"/>
        <v>0</v>
      </c>
      <c r="HH189" s="46">
        <f t="shared" si="760"/>
        <v>0</v>
      </c>
      <c r="HI189" s="47">
        <f t="shared" si="761"/>
        <v>0</v>
      </c>
      <c r="HJ189" s="47">
        <f t="shared" si="762"/>
        <v>0</v>
      </c>
      <c r="HK189" s="47">
        <f t="shared" si="763"/>
        <v>0</v>
      </c>
      <c r="HL189" s="47">
        <f t="shared" si="764"/>
        <v>0</v>
      </c>
      <c r="HM189" s="47">
        <f t="shared" si="765"/>
        <v>0</v>
      </c>
      <c r="HN189" s="47">
        <f t="shared" si="766"/>
        <v>0</v>
      </c>
      <c r="HO189" s="47">
        <f t="shared" si="767"/>
        <v>0</v>
      </c>
      <c r="HP189" s="47">
        <f t="shared" si="768"/>
        <v>0</v>
      </c>
      <c r="HQ189" s="47">
        <f t="shared" si="769"/>
        <v>0</v>
      </c>
      <c r="HR189" s="47">
        <f t="shared" si="770"/>
        <v>0</v>
      </c>
      <c r="HS189" s="47">
        <f t="shared" si="771"/>
        <v>0</v>
      </c>
      <c r="HT189" s="47">
        <f t="shared" si="772"/>
        <v>0</v>
      </c>
      <c r="HU189" s="47">
        <f t="shared" si="773"/>
        <v>0</v>
      </c>
      <c r="HV189" s="47">
        <f t="shared" si="774"/>
        <v>0</v>
      </c>
      <c r="HW189" s="47">
        <f t="shared" si="775"/>
        <v>0</v>
      </c>
      <c r="HX189" s="47">
        <f t="shared" si="776"/>
        <v>0</v>
      </c>
      <c r="HY189" s="47">
        <f t="shared" si="777"/>
        <v>0</v>
      </c>
      <c r="HZ189" s="47">
        <f t="shared" si="778"/>
        <v>0</v>
      </c>
      <c r="IA189" s="48">
        <f t="shared" si="779"/>
        <v>0</v>
      </c>
      <c r="IB189" s="47">
        <f t="shared" si="780"/>
        <v>0</v>
      </c>
      <c r="IC189" s="47">
        <f t="shared" si="781"/>
        <v>0</v>
      </c>
      <c r="ID189" s="46">
        <f t="shared" si="782"/>
        <v>0</v>
      </c>
      <c r="IE189" s="47">
        <f t="shared" si="783"/>
        <v>0</v>
      </c>
      <c r="IF189" s="47">
        <f t="shared" si="784"/>
        <v>0</v>
      </c>
      <c r="IG189" s="47">
        <f t="shared" si="785"/>
        <v>0</v>
      </c>
      <c r="IH189" s="47">
        <f t="shared" si="786"/>
        <v>0</v>
      </c>
      <c r="II189" s="47">
        <f t="shared" si="787"/>
        <v>0</v>
      </c>
      <c r="IJ189" s="47">
        <f t="shared" si="788"/>
        <v>0</v>
      </c>
      <c r="IK189" s="47">
        <f t="shared" si="789"/>
        <v>0</v>
      </c>
      <c r="IL189" s="47">
        <f t="shared" si="790"/>
        <v>0</v>
      </c>
      <c r="IM189" s="47">
        <f t="shared" si="791"/>
        <v>0</v>
      </c>
      <c r="IN189" s="47">
        <f t="shared" si="792"/>
        <v>0</v>
      </c>
      <c r="IO189" s="47">
        <f t="shared" si="793"/>
        <v>0</v>
      </c>
      <c r="IP189" s="47">
        <f t="shared" si="794"/>
        <v>0</v>
      </c>
      <c r="IQ189" s="47">
        <f t="shared" si="795"/>
        <v>0</v>
      </c>
      <c r="IR189" s="47">
        <f t="shared" si="796"/>
        <v>0</v>
      </c>
      <c r="IS189" s="47">
        <f t="shared" si="797"/>
        <v>0</v>
      </c>
      <c r="IT189" s="47">
        <f t="shared" si="798"/>
        <v>0</v>
      </c>
      <c r="IU189" s="47">
        <f t="shared" si="799"/>
        <v>0</v>
      </c>
      <c r="IV189" s="47">
        <f t="shared" si="800"/>
        <v>0</v>
      </c>
      <c r="IW189" s="48">
        <f t="shared" si="801"/>
        <v>0</v>
      </c>
      <c r="IX189" s="47">
        <f t="shared" si="802"/>
        <v>0</v>
      </c>
      <c r="IY189" s="47">
        <f t="shared" si="803"/>
        <v>0</v>
      </c>
      <c r="IZ189" s="46">
        <f t="shared" si="804"/>
        <v>0</v>
      </c>
      <c r="JA189" s="47">
        <f t="shared" si="805"/>
        <v>0</v>
      </c>
      <c r="JB189" s="47">
        <f t="shared" si="806"/>
        <v>0</v>
      </c>
      <c r="JC189" s="47">
        <f t="shared" si="807"/>
        <v>0</v>
      </c>
      <c r="JD189" s="47">
        <f t="shared" si="808"/>
        <v>0</v>
      </c>
      <c r="JE189" s="47">
        <f t="shared" si="809"/>
        <v>0</v>
      </c>
      <c r="JF189" s="47">
        <f t="shared" si="810"/>
        <v>0</v>
      </c>
      <c r="JG189" s="47">
        <f t="shared" si="811"/>
        <v>0</v>
      </c>
      <c r="JH189" s="47">
        <f t="shared" si="812"/>
        <v>0</v>
      </c>
      <c r="JI189" s="47">
        <f t="shared" si="813"/>
        <v>0</v>
      </c>
      <c r="JJ189" s="47">
        <f t="shared" si="814"/>
        <v>0</v>
      </c>
      <c r="JK189" s="47">
        <f t="shared" si="815"/>
        <v>0</v>
      </c>
      <c r="JL189" s="47">
        <f t="shared" si="816"/>
        <v>0</v>
      </c>
      <c r="JM189" s="47">
        <f t="shared" si="817"/>
        <v>0</v>
      </c>
      <c r="JN189" s="47">
        <f t="shared" si="818"/>
        <v>0</v>
      </c>
      <c r="JO189" s="47">
        <f t="shared" si="819"/>
        <v>0</v>
      </c>
      <c r="JP189" s="47">
        <f t="shared" si="820"/>
        <v>0</v>
      </c>
      <c r="JQ189" s="47">
        <f t="shared" si="821"/>
        <v>0</v>
      </c>
      <c r="JR189" s="47">
        <f t="shared" si="822"/>
        <v>0</v>
      </c>
      <c r="JS189" s="48">
        <f t="shared" si="823"/>
        <v>0</v>
      </c>
      <c r="JT189" s="46">
        <f t="shared" si="824"/>
        <v>0</v>
      </c>
      <c r="JU189" s="48">
        <f t="shared" si="825"/>
        <v>0</v>
      </c>
    </row>
    <row r="190" spans="1:281" x14ac:dyDescent="0.25">
      <c r="A190" s="152"/>
      <c r="B190" s="386"/>
      <c r="C190" s="377"/>
      <c r="D190" s="378"/>
      <c r="E190" s="378"/>
      <c r="F190" s="378"/>
      <c r="G190" s="379"/>
      <c r="H190" s="397"/>
      <c r="I190" s="397"/>
      <c r="J190" s="97"/>
      <c r="K190" s="122">
        <f t="shared" si="555"/>
        <v>0</v>
      </c>
      <c r="L190" s="313">
        <f t="shared" si="556"/>
        <v>0</v>
      </c>
      <c r="M190" s="46">
        <f t="shared" si="557"/>
        <v>0</v>
      </c>
      <c r="N190" s="90">
        <f t="shared" si="618"/>
        <v>0</v>
      </c>
      <c r="O190" s="90">
        <f t="shared" si="619"/>
        <v>0</v>
      </c>
      <c r="P190" s="90">
        <f t="shared" si="620"/>
        <v>0</v>
      </c>
      <c r="Q190" s="90">
        <f t="shared" si="621"/>
        <v>0</v>
      </c>
      <c r="R190" s="408">
        <f t="shared" si="558"/>
        <v>1</v>
      </c>
      <c r="S190" s="46">
        <f t="shared" si="559"/>
        <v>0</v>
      </c>
      <c r="T190" s="47">
        <f t="shared" si="560"/>
        <v>0</v>
      </c>
      <c r="U190" s="47">
        <f t="shared" si="561"/>
        <v>0</v>
      </c>
      <c r="V190" s="47">
        <f t="shared" si="562"/>
        <v>0</v>
      </c>
      <c r="W190" s="47">
        <f t="shared" si="563"/>
        <v>0</v>
      </c>
      <c r="X190" s="47">
        <f t="shared" si="564"/>
        <v>0</v>
      </c>
      <c r="Y190" s="47">
        <f t="shared" si="565"/>
        <v>0</v>
      </c>
      <c r="Z190" s="47">
        <f t="shared" si="566"/>
        <v>0</v>
      </c>
      <c r="AA190" s="47">
        <f t="shared" si="567"/>
        <v>0</v>
      </c>
      <c r="AB190" s="47">
        <f t="shared" si="568"/>
        <v>0</v>
      </c>
      <c r="AC190" s="47">
        <f t="shared" si="569"/>
        <v>0</v>
      </c>
      <c r="AD190" s="47">
        <f t="shared" si="570"/>
        <v>0</v>
      </c>
      <c r="AE190" s="47">
        <f t="shared" si="571"/>
        <v>0</v>
      </c>
      <c r="AF190" s="47">
        <f t="shared" si="572"/>
        <v>0</v>
      </c>
      <c r="AG190" s="47">
        <f t="shared" si="573"/>
        <v>0</v>
      </c>
      <c r="AH190" s="47">
        <f t="shared" si="574"/>
        <v>0</v>
      </c>
      <c r="AI190" s="47">
        <f t="shared" si="575"/>
        <v>0</v>
      </c>
      <c r="AJ190" s="47">
        <f t="shared" si="576"/>
        <v>0</v>
      </c>
      <c r="AK190" s="47">
        <f t="shared" si="577"/>
        <v>0</v>
      </c>
      <c r="AL190" s="48">
        <f t="shared" si="578"/>
        <v>0</v>
      </c>
      <c r="AM190" s="47">
        <f t="shared" si="622"/>
        <v>0</v>
      </c>
      <c r="AN190" s="47">
        <f t="shared" si="623"/>
        <v>0</v>
      </c>
      <c r="AO190" s="46">
        <f t="shared" si="579"/>
        <v>0</v>
      </c>
      <c r="AP190" s="47">
        <f t="shared" si="580"/>
        <v>0</v>
      </c>
      <c r="AQ190" s="47">
        <f t="shared" si="581"/>
        <v>0</v>
      </c>
      <c r="AR190" s="47">
        <f t="shared" si="582"/>
        <v>0</v>
      </c>
      <c r="AS190" s="47">
        <f t="shared" si="583"/>
        <v>0</v>
      </c>
      <c r="AT190" s="47">
        <f t="shared" si="584"/>
        <v>0</v>
      </c>
      <c r="AU190" s="47">
        <f t="shared" si="585"/>
        <v>0</v>
      </c>
      <c r="AV190" s="47">
        <f t="shared" si="586"/>
        <v>0</v>
      </c>
      <c r="AW190" s="47">
        <f t="shared" si="587"/>
        <v>0</v>
      </c>
      <c r="AX190" s="47">
        <f t="shared" si="588"/>
        <v>0</v>
      </c>
      <c r="AY190" s="47">
        <f t="shared" si="589"/>
        <v>0</v>
      </c>
      <c r="AZ190" s="47">
        <f t="shared" si="590"/>
        <v>0</v>
      </c>
      <c r="BA190" s="47">
        <f t="shared" si="591"/>
        <v>0</v>
      </c>
      <c r="BB190" s="47">
        <f t="shared" si="592"/>
        <v>0</v>
      </c>
      <c r="BC190" s="47">
        <f t="shared" si="593"/>
        <v>0</v>
      </c>
      <c r="BD190" s="47">
        <f t="shared" si="594"/>
        <v>0</v>
      </c>
      <c r="BE190" s="47">
        <f t="shared" si="595"/>
        <v>0</v>
      </c>
      <c r="BF190" s="47">
        <f t="shared" si="596"/>
        <v>0</v>
      </c>
      <c r="BG190" s="48">
        <f t="shared" si="597"/>
        <v>0</v>
      </c>
      <c r="BH190" s="47">
        <f t="shared" si="624"/>
        <v>0</v>
      </c>
      <c r="BI190" s="47">
        <f t="shared" si="625"/>
        <v>0</v>
      </c>
      <c r="BJ190" s="46">
        <f t="shared" si="598"/>
        <v>0</v>
      </c>
      <c r="BK190" s="47">
        <f t="shared" si="599"/>
        <v>0</v>
      </c>
      <c r="BL190" s="47">
        <f t="shared" si="600"/>
        <v>0</v>
      </c>
      <c r="BM190" s="47">
        <f t="shared" si="601"/>
        <v>0</v>
      </c>
      <c r="BN190" s="47">
        <f t="shared" si="602"/>
        <v>0</v>
      </c>
      <c r="BO190" s="47">
        <f t="shared" si="603"/>
        <v>0</v>
      </c>
      <c r="BP190" s="47">
        <f t="shared" si="604"/>
        <v>0</v>
      </c>
      <c r="BQ190" s="47">
        <f t="shared" si="605"/>
        <v>0</v>
      </c>
      <c r="BR190" s="47">
        <f t="shared" si="606"/>
        <v>0</v>
      </c>
      <c r="BS190" s="47">
        <f t="shared" si="607"/>
        <v>0</v>
      </c>
      <c r="BT190" s="47">
        <f t="shared" si="608"/>
        <v>0</v>
      </c>
      <c r="BU190" s="47">
        <f t="shared" si="609"/>
        <v>0</v>
      </c>
      <c r="BV190" s="47">
        <f t="shared" si="610"/>
        <v>0</v>
      </c>
      <c r="BW190" s="47">
        <f t="shared" si="611"/>
        <v>0</v>
      </c>
      <c r="BX190" s="47">
        <f t="shared" si="612"/>
        <v>0</v>
      </c>
      <c r="BY190" s="47">
        <f t="shared" si="613"/>
        <v>0</v>
      </c>
      <c r="BZ190" s="47">
        <f t="shared" si="614"/>
        <v>0</v>
      </c>
      <c r="CA190" s="47">
        <f t="shared" si="615"/>
        <v>0</v>
      </c>
      <c r="CB190" s="47">
        <f t="shared" si="616"/>
        <v>0</v>
      </c>
      <c r="CC190" s="48">
        <f t="shared" si="617"/>
        <v>0</v>
      </c>
      <c r="CD190" s="47">
        <f t="shared" si="626"/>
        <v>0</v>
      </c>
      <c r="CE190" s="47">
        <f t="shared" si="627"/>
        <v>0</v>
      </c>
      <c r="CF190" s="46">
        <f t="shared" si="628"/>
        <v>0</v>
      </c>
      <c r="CG190" s="47">
        <f t="shared" si="629"/>
        <v>0</v>
      </c>
      <c r="CH190" s="47">
        <f t="shared" si="630"/>
        <v>0</v>
      </c>
      <c r="CI190" s="47">
        <f t="shared" si="631"/>
        <v>0</v>
      </c>
      <c r="CJ190" s="47">
        <f t="shared" si="632"/>
        <v>0</v>
      </c>
      <c r="CK190" s="47">
        <f t="shared" si="633"/>
        <v>0</v>
      </c>
      <c r="CL190" s="47">
        <f t="shared" si="634"/>
        <v>0</v>
      </c>
      <c r="CM190" s="47">
        <f t="shared" si="635"/>
        <v>0</v>
      </c>
      <c r="CN190" s="47">
        <f t="shared" si="636"/>
        <v>0</v>
      </c>
      <c r="CO190" s="47">
        <f t="shared" si="637"/>
        <v>0</v>
      </c>
      <c r="CP190" s="47">
        <f t="shared" si="638"/>
        <v>0</v>
      </c>
      <c r="CQ190" s="47">
        <f t="shared" si="639"/>
        <v>0</v>
      </c>
      <c r="CR190" s="47">
        <f t="shared" si="640"/>
        <v>0</v>
      </c>
      <c r="CS190" s="47">
        <f t="shared" si="641"/>
        <v>0</v>
      </c>
      <c r="CT190" s="47">
        <f t="shared" si="642"/>
        <v>0</v>
      </c>
      <c r="CU190" s="47">
        <f t="shared" si="643"/>
        <v>0</v>
      </c>
      <c r="CV190" s="47">
        <f t="shared" si="644"/>
        <v>0</v>
      </c>
      <c r="CW190" s="47">
        <f t="shared" si="645"/>
        <v>0</v>
      </c>
      <c r="CX190" s="47">
        <f t="shared" si="646"/>
        <v>0</v>
      </c>
      <c r="CY190" s="48">
        <f t="shared" si="647"/>
        <v>0</v>
      </c>
      <c r="CZ190" s="47">
        <f t="shared" si="648"/>
        <v>0</v>
      </c>
      <c r="DA190" s="47">
        <f t="shared" si="649"/>
        <v>0</v>
      </c>
      <c r="DB190" s="46">
        <f t="shared" si="650"/>
        <v>0</v>
      </c>
      <c r="DC190" s="47">
        <f t="shared" si="651"/>
        <v>0</v>
      </c>
      <c r="DD190" s="47">
        <f t="shared" si="652"/>
        <v>0</v>
      </c>
      <c r="DE190" s="47">
        <f t="shared" si="653"/>
        <v>0</v>
      </c>
      <c r="DF190" s="47">
        <f t="shared" si="654"/>
        <v>0</v>
      </c>
      <c r="DG190" s="47">
        <f t="shared" si="655"/>
        <v>0</v>
      </c>
      <c r="DH190" s="47">
        <f t="shared" si="656"/>
        <v>0</v>
      </c>
      <c r="DI190" s="47">
        <f t="shared" si="657"/>
        <v>0</v>
      </c>
      <c r="DJ190" s="47">
        <f t="shared" si="658"/>
        <v>0</v>
      </c>
      <c r="DK190" s="47">
        <f t="shared" si="659"/>
        <v>0</v>
      </c>
      <c r="DL190" s="47">
        <f t="shared" si="660"/>
        <v>0</v>
      </c>
      <c r="DM190" s="47">
        <f t="shared" si="661"/>
        <v>0</v>
      </c>
      <c r="DN190" s="47">
        <f t="shared" si="662"/>
        <v>0</v>
      </c>
      <c r="DO190" s="47">
        <f t="shared" si="663"/>
        <v>0</v>
      </c>
      <c r="DP190" s="47">
        <f t="shared" si="664"/>
        <v>0</v>
      </c>
      <c r="DQ190" s="47">
        <f t="shared" si="665"/>
        <v>0</v>
      </c>
      <c r="DR190" s="47">
        <f t="shared" si="666"/>
        <v>0</v>
      </c>
      <c r="DS190" s="47">
        <f t="shared" si="667"/>
        <v>0</v>
      </c>
      <c r="DT190" s="47">
        <f t="shared" si="668"/>
        <v>0</v>
      </c>
      <c r="DU190" s="48">
        <f t="shared" si="669"/>
        <v>0</v>
      </c>
      <c r="DV190" s="47">
        <f t="shared" si="670"/>
        <v>0</v>
      </c>
      <c r="DW190" s="47">
        <f t="shared" si="671"/>
        <v>0</v>
      </c>
      <c r="DX190" s="46">
        <f t="shared" si="672"/>
        <v>0</v>
      </c>
      <c r="DY190" s="47">
        <f t="shared" si="673"/>
        <v>0</v>
      </c>
      <c r="DZ190" s="47">
        <f t="shared" si="674"/>
        <v>0</v>
      </c>
      <c r="EA190" s="47">
        <f t="shared" si="675"/>
        <v>0</v>
      </c>
      <c r="EB190" s="47">
        <f t="shared" si="676"/>
        <v>0</v>
      </c>
      <c r="EC190" s="47">
        <f t="shared" si="677"/>
        <v>0</v>
      </c>
      <c r="ED190" s="47">
        <f t="shared" si="678"/>
        <v>0</v>
      </c>
      <c r="EE190" s="47">
        <f t="shared" si="679"/>
        <v>0</v>
      </c>
      <c r="EF190" s="47">
        <f t="shared" si="680"/>
        <v>0</v>
      </c>
      <c r="EG190" s="47">
        <f t="shared" si="681"/>
        <v>0</v>
      </c>
      <c r="EH190" s="47">
        <f t="shared" si="682"/>
        <v>0</v>
      </c>
      <c r="EI190" s="47">
        <f t="shared" si="683"/>
        <v>0</v>
      </c>
      <c r="EJ190" s="47">
        <f t="shared" si="684"/>
        <v>0</v>
      </c>
      <c r="EK190" s="47">
        <f t="shared" si="685"/>
        <v>0</v>
      </c>
      <c r="EL190" s="47">
        <f t="shared" si="686"/>
        <v>0</v>
      </c>
      <c r="EM190" s="47">
        <f t="shared" si="687"/>
        <v>0</v>
      </c>
      <c r="EN190" s="47">
        <f t="shared" si="688"/>
        <v>0</v>
      </c>
      <c r="EO190" s="47">
        <f t="shared" si="689"/>
        <v>0</v>
      </c>
      <c r="EP190" s="47">
        <f t="shared" si="690"/>
        <v>0</v>
      </c>
      <c r="EQ190" s="48">
        <f t="shared" si="691"/>
        <v>0</v>
      </c>
      <c r="ER190" s="47">
        <f t="shared" si="692"/>
        <v>0</v>
      </c>
      <c r="ES190" s="47">
        <f t="shared" si="693"/>
        <v>0</v>
      </c>
      <c r="ET190" s="46">
        <f t="shared" si="694"/>
        <v>0</v>
      </c>
      <c r="EU190" s="47">
        <f t="shared" si="695"/>
        <v>0</v>
      </c>
      <c r="EV190" s="47">
        <f t="shared" si="696"/>
        <v>0</v>
      </c>
      <c r="EW190" s="47">
        <f t="shared" si="697"/>
        <v>0</v>
      </c>
      <c r="EX190" s="47">
        <f t="shared" si="698"/>
        <v>0</v>
      </c>
      <c r="EY190" s="47">
        <f t="shared" si="699"/>
        <v>0</v>
      </c>
      <c r="EZ190" s="47">
        <f t="shared" si="700"/>
        <v>0</v>
      </c>
      <c r="FA190" s="47">
        <f t="shared" si="701"/>
        <v>0</v>
      </c>
      <c r="FB190" s="47">
        <f t="shared" si="702"/>
        <v>0</v>
      </c>
      <c r="FC190" s="47">
        <f t="shared" si="703"/>
        <v>0</v>
      </c>
      <c r="FD190" s="47">
        <f t="shared" si="704"/>
        <v>0</v>
      </c>
      <c r="FE190" s="47">
        <f t="shared" si="705"/>
        <v>0</v>
      </c>
      <c r="FF190" s="47">
        <f t="shared" si="706"/>
        <v>0</v>
      </c>
      <c r="FG190" s="47">
        <f t="shared" si="707"/>
        <v>0</v>
      </c>
      <c r="FH190" s="47">
        <f t="shared" si="708"/>
        <v>0</v>
      </c>
      <c r="FI190" s="47">
        <f t="shared" si="709"/>
        <v>0</v>
      </c>
      <c r="FJ190" s="47">
        <f t="shared" si="710"/>
        <v>0</v>
      </c>
      <c r="FK190" s="47">
        <f t="shared" si="711"/>
        <v>0</v>
      </c>
      <c r="FL190" s="47">
        <f t="shared" si="712"/>
        <v>0</v>
      </c>
      <c r="FM190" s="48">
        <f t="shared" si="713"/>
        <v>0</v>
      </c>
      <c r="FN190" s="47">
        <f t="shared" si="714"/>
        <v>0</v>
      </c>
      <c r="FO190" s="47">
        <f t="shared" si="715"/>
        <v>0</v>
      </c>
      <c r="FP190" s="46">
        <f t="shared" si="716"/>
        <v>0</v>
      </c>
      <c r="FQ190" s="47">
        <f t="shared" si="717"/>
        <v>0</v>
      </c>
      <c r="FR190" s="47">
        <f t="shared" si="718"/>
        <v>0</v>
      </c>
      <c r="FS190" s="47">
        <f t="shared" si="719"/>
        <v>0</v>
      </c>
      <c r="FT190" s="47">
        <f t="shared" si="720"/>
        <v>0</v>
      </c>
      <c r="FU190" s="47">
        <f t="shared" si="721"/>
        <v>0</v>
      </c>
      <c r="FV190" s="47">
        <f t="shared" si="722"/>
        <v>0</v>
      </c>
      <c r="FW190" s="47">
        <f t="shared" si="723"/>
        <v>0</v>
      </c>
      <c r="FX190" s="47">
        <f t="shared" si="724"/>
        <v>0</v>
      </c>
      <c r="FY190" s="47">
        <f t="shared" si="725"/>
        <v>0</v>
      </c>
      <c r="FZ190" s="47">
        <f t="shared" si="726"/>
        <v>0</v>
      </c>
      <c r="GA190" s="47">
        <f t="shared" si="727"/>
        <v>0</v>
      </c>
      <c r="GB190" s="47">
        <f t="shared" si="728"/>
        <v>0</v>
      </c>
      <c r="GC190" s="47">
        <f t="shared" si="729"/>
        <v>0</v>
      </c>
      <c r="GD190" s="47">
        <f t="shared" si="730"/>
        <v>0</v>
      </c>
      <c r="GE190" s="47">
        <f t="shared" si="731"/>
        <v>0</v>
      </c>
      <c r="GF190" s="47">
        <f t="shared" si="732"/>
        <v>0</v>
      </c>
      <c r="GG190" s="47">
        <f t="shared" si="733"/>
        <v>0</v>
      </c>
      <c r="GH190" s="47">
        <f t="shared" si="734"/>
        <v>0</v>
      </c>
      <c r="GI190" s="48">
        <f t="shared" si="735"/>
        <v>0</v>
      </c>
      <c r="GJ190" s="47">
        <f t="shared" si="736"/>
        <v>0</v>
      </c>
      <c r="GK190" s="47">
        <f t="shared" si="737"/>
        <v>0</v>
      </c>
      <c r="GL190" s="46">
        <f t="shared" si="738"/>
        <v>0</v>
      </c>
      <c r="GM190" s="47">
        <f t="shared" si="739"/>
        <v>0</v>
      </c>
      <c r="GN190" s="47">
        <f t="shared" si="740"/>
        <v>0</v>
      </c>
      <c r="GO190" s="47">
        <f t="shared" si="741"/>
        <v>0</v>
      </c>
      <c r="GP190" s="47">
        <f t="shared" si="742"/>
        <v>0</v>
      </c>
      <c r="GQ190" s="47">
        <f t="shared" si="743"/>
        <v>0</v>
      </c>
      <c r="GR190" s="47">
        <f t="shared" si="744"/>
        <v>0</v>
      </c>
      <c r="GS190" s="47">
        <f t="shared" si="745"/>
        <v>0</v>
      </c>
      <c r="GT190" s="47">
        <f t="shared" si="746"/>
        <v>0</v>
      </c>
      <c r="GU190" s="47">
        <f t="shared" si="747"/>
        <v>0</v>
      </c>
      <c r="GV190" s="47">
        <f t="shared" si="748"/>
        <v>0</v>
      </c>
      <c r="GW190" s="47">
        <f t="shared" si="749"/>
        <v>0</v>
      </c>
      <c r="GX190" s="47">
        <f t="shared" si="750"/>
        <v>0</v>
      </c>
      <c r="GY190" s="47">
        <f t="shared" si="751"/>
        <v>0</v>
      </c>
      <c r="GZ190" s="47">
        <f t="shared" si="752"/>
        <v>0</v>
      </c>
      <c r="HA190" s="47">
        <f t="shared" si="753"/>
        <v>0</v>
      </c>
      <c r="HB190" s="47">
        <f t="shared" si="754"/>
        <v>0</v>
      </c>
      <c r="HC190" s="47">
        <f t="shared" si="755"/>
        <v>0</v>
      </c>
      <c r="HD190" s="47">
        <f t="shared" si="756"/>
        <v>0</v>
      </c>
      <c r="HE190" s="48">
        <f t="shared" si="757"/>
        <v>0</v>
      </c>
      <c r="HF190" s="47">
        <f t="shared" si="758"/>
        <v>0</v>
      </c>
      <c r="HG190" s="47">
        <f t="shared" si="759"/>
        <v>0</v>
      </c>
      <c r="HH190" s="46">
        <f t="shared" si="760"/>
        <v>0</v>
      </c>
      <c r="HI190" s="47">
        <f t="shared" si="761"/>
        <v>0</v>
      </c>
      <c r="HJ190" s="47">
        <f t="shared" si="762"/>
        <v>0</v>
      </c>
      <c r="HK190" s="47">
        <f t="shared" si="763"/>
        <v>0</v>
      </c>
      <c r="HL190" s="47">
        <f t="shared" si="764"/>
        <v>0</v>
      </c>
      <c r="HM190" s="47">
        <f t="shared" si="765"/>
        <v>0</v>
      </c>
      <c r="HN190" s="47">
        <f t="shared" si="766"/>
        <v>0</v>
      </c>
      <c r="HO190" s="47">
        <f t="shared" si="767"/>
        <v>0</v>
      </c>
      <c r="HP190" s="47">
        <f t="shared" si="768"/>
        <v>0</v>
      </c>
      <c r="HQ190" s="47">
        <f t="shared" si="769"/>
        <v>0</v>
      </c>
      <c r="HR190" s="47">
        <f t="shared" si="770"/>
        <v>0</v>
      </c>
      <c r="HS190" s="47">
        <f t="shared" si="771"/>
        <v>0</v>
      </c>
      <c r="HT190" s="47">
        <f t="shared" si="772"/>
        <v>0</v>
      </c>
      <c r="HU190" s="47">
        <f t="shared" si="773"/>
        <v>0</v>
      </c>
      <c r="HV190" s="47">
        <f t="shared" si="774"/>
        <v>0</v>
      </c>
      <c r="HW190" s="47">
        <f t="shared" si="775"/>
        <v>0</v>
      </c>
      <c r="HX190" s="47">
        <f t="shared" si="776"/>
        <v>0</v>
      </c>
      <c r="HY190" s="47">
        <f t="shared" si="777"/>
        <v>0</v>
      </c>
      <c r="HZ190" s="47">
        <f t="shared" si="778"/>
        <v>0</v>
      </c>
      <c r="IA190" s="48">
        <f t="shared" si="779"/>
        <v>0</v>
      </c>
      <c r="IB190" s="47">
        <f t="shared" si="780"/>
        <v>0</v>
      </c>
      <c r="IC190" s="47">
        <f t="shared" si="781"/>
        <v>0</v>
      </c>
      <c r="ID190" s="46">
        <f t="shared" si="782"/>
        <v>0</v>
      </c>
      <c r="IE190" s="47">
        <f t="shared" si="783"/>
        <v>0</v>
      </c>
      <c r="IF190" s="47">
        <f t="shared" si="784"/>
        <v>0</v>
      </c>
      <c r="IG190" s="47">
        <f t="shared" si="785"/>
        <v>0</v>
      </c>
      <c r="IH190" s="47">
        <f t="shared" si="786"/>
        <v>0</v>
      </c>
      <c r="II190" s="47">
        <f t="shared" si="787"/>
        <v>0</v>
      </c>
      <c r="IJ190" s="47">
        <f t="shared" si="788"/>
        <v>0</v>
      </c>
      <c r="IK190" s="47">
        <f t="shared" si="789"/>
        <v>0</v>
      </c>
      <c r="IL190" s="47">
        <f t="shared" si="790"/>
        <v>0</v>
      </c>
      <c r="IM190" s="47">
        <f t="shared" si="791"/>
        <v>0</v>
      </c>
      <c r="IN190" s="47">
        <f t="shared" si="792"/>
        <v>0</v>
      </c>
      <c r="IO190" s="47">
        <f t="shared" si="793"/>
        <v>0</v>
      </c>
      <c r="IP190" s="47">
        <f t="shared" si="794"/>
        <v>0</v>
      </c>
      <c r="IQ190" s="47">
        <f t="shared" si="795"/>
        <v>0</v>
      </c>
      <c r="IR190" s="47">
        <f t="shared" si="796"/>
        <v>0</v>
      </c>
      <c r="IS190" s="47">
        <f t="shared" si="797"/>
        <v>0</v>
      </c>
      <c r="IT190" s="47">
        <f t="shared" si="798"/>
        <v>0</v>
      </c>
      <c r="IU190" s="47">
        <f t="shared" si="799"/>
        <v>0</v>
      </c>
      <c r="IV190" s="47">
        <f t="shared" si="800"/>
        <v>0</v>
      </c>
      <c r="IW190" s="48">
        <f t="shared" si="801"/>
        <v>0</v>
      </c>
      <c r="IX190" s="47">
        <f t="shared" si="802"/>
        <v>0</v>
      </c>
      <c r="IY190" s="47">
        <f t="shared" si="803"/>
        <v>0</v>
      </c>
      <c r="IZ190" s="46">
        <f t="shared" si="804"/>
        <v>0</v>
      </c>
      <c r="JA190" s="47">
        <f t="shared" si="805"/>
        <v>0</v>
      </c>
      <c r="JB190" s="47">
        <f t="shared" si="806"/>
        <v>0</v>
      </c>
      <c r="JC190" s="47">
        <f t="shared" si="807"/>
        <v>0</v>
      </c>
      <c r="JD190" s="47">
        <f t="shared" si="808"/>
        <v>0</v>
      </c>
      <c r="JE190" s="47">
        <f t="shared" si="809"/>
        <v>0</v>
      </c>
      <c r="JF190" s="47">
        <f t="shared" si="810"/>
        <v>0</v>
      </c>
      <c r="JG190" s="47">
        <f t="shared" si="811"/>
        <v>0</v>
      </c>
      <c r="JH190" s="47">
        <f t="shared" si="812"/>
        <v>0</v>
      </c>
      <c r="JI190" s="47">
        <f t="shared" si="813"/>
        <v>0</v>
      </c>
      <c r="JJ190" s="47">
        <f t="shared" si="814"/>
        <v>0</v>
      </c>
      <c r="JK190" s="47">
        <f t="shared" si="815"/>
        <v>0</v>
      </c>
      <c r="JL190" s="47">
        <f t="shared" si="816"/>
        <v>0</v>
      </c>
      <c r="JM190" s="47">
        <f t="shared" si="817"/>
        <v>0</v>
      </c>
      <c r="JN190" s="47">
        <f t="shared" si="818"/>
        <v>0</v>
      </c>
      <c r="JO190" s="47">
        <f t="shared" si="819"/>
        <v>0</v>
      </c>
      <c r="JP190" s="47">
        <f t="shared" si="820"/>
        <v>0</v>
      </c>
      <c r="JQ190" s="47">
        <f t="shared" si="821"/>
        <v>0</v>
      </c>
      <c r="JR190" s="47">
        <f t="shared" si="822"/>
        <v>0</v>
      </c>
      <c r="JS190" s="48">
        <f t="shared" si="823"/>
        <v>0</v>
      </c>
      <c r="JT190" s="46">
        <f t="shared" si="824"/>
        <v>0</v>
      </c>
      <c r="JU190" s="48">
        <f t="shared" si="825"/>
        <v>0</v>
      </c>
    </row>
    <row r="191" spans="1:281" x14ac:dyDescent="0.25">
      <c r="A191" s="152"/>
      <c r="B191" s="386"/>
      <c r="C191" s="377"/>
      <c r="D191" s="378"/>
      <c r="E191" s="378"/>
      <c r="F191" s="378"/>
      <c r="G191" s="379"/>
      <c r="H191" s="397"/>
      <c r="I191" s="397"/>
      <c r="J191" s="97"/>
      <c r="K191" s="122">
        <f t="shared" si="555"/>
        <v>0</v>
      </c>
      <c r="L191" s="313">
        <f t="shared" si="556"/>
        <v>0</v>
      </c>
      <c r="M191" s="46">
        <f t="shared" si="557"/>
        <v>0</v>
      </c>
      <c r="N191" s="90">
        <f t="shared" si="618"/>
        <v>0</v>
      </c>
      <c r="O191" s="90">
        <f t="shared" si="619"/>
        <v>0</v>
      </c>
      <c r="P191" s="90">
        <f t="shared" si="620"/>
        <v>0</v>
      </c>
      <c r="Q191" s="90">
        <f t="shared" si="621"/>
        <v>0</v>
      </c>
      <c r="R191" s="408">
        <f t="shared" si="558"/>
        <v>1</v>
      </c>
      <c r="S191" s="46">
        <f t="shared" si="559"/>
        <v>0</v>
      </c>
      <c r="T191" s="47">
        <f t="shared" si="560"/>
        <v>0</v>
      </c>
      <c r="U191" s="47">
        <f t="shared" si="561"/>
        <v>0</v>
      </c>
      <c r="V191" s="47">
        <f t="shared" si="562"/>
        <v>0</v>
      </c>
      <c r="W191" s="47">
        <f t="shared" si="563"/>
        <v>0</v>
      </c>
      <c r="X191" s="47">
        <f t="shared" si="564"/>
        <v>0</v>
      </c>
      <c r="Y191" s="47">
        <f t="shared" si="565"/>
        <v>0</v>
      </c>
      <c r="Z191" s="47">
        <f t="shared" si="566"/>
        <v>0</v>
      </c>
      <c r="AA191" s="47">
        <f t="shared" si="567"/>
        <v>0</v>
      </c>
      <c r="AB191" s="47">
        <f t="shared" si="568"/>
        <v>0</v>
      </c>
      <c r="AC191" s="47">
        <f t="shared" si="569"/>
        <v>0</v>
      </c>
      <c r="AD191" s="47">
        <f t="shared" si="570"/>
        <v>0</v>
      </c>
      <c r="AE191" s="47">
        <f t="shared" si="571"/>
        <v>0</v>
      </c>
      <c r="AF191" s="47">
        <f t="shared" si="572"/>
        <v>0</v>
      </c>
      <c r="AG191" s="47">
        <f t="shared" si="573"/>
        <v>0</v>
      </c>
      <c r="AH191" s="47">
        <f t="shared" si="574"/>
        <v>0</v>
      </c>
      <c r="AI191" s="47">
        <f t="shared" si="575"/>
        <v>0</v>
      </c>
      <c r="AJ191" s="47">
        <f t="shared" si="576"/>
        <v>0</v>
      </c>
      <c r="AK191" s="47">
        <f t="shared" si="577"/>
        <v>0</v>
      </c>
      <c r="AL191" s="48">
        <f t="shared" si="578"/>
        <v>0</v>
      </c>
      <c r="AM191" s="47">
        <f t="shared" si="622"/>
        <v>0</v>
      </c>
      <c r="AN191" s="47">
        <f t="shared" si="623"/>
        <v>0</v>
      </c>
      <c r="AO191" s="46">
        <f t="shared" si="579"/>
        <v>0</v>
      </c>
      <c r="AP191" s="47">
        <f t="shared" si="580"/>
        <v>0</v>
      </c>
      <c r="AQ191" s="47">
        <f t="shared" si="581"/>
        <v>0</v>
      </c>
      <c r="AR191" s="47">
        <f t="shared" si="582"/>
        <v>0</v>
      </c>
      <c r="AS191" s="47">
        <f t="shared" si="583"/>
        <v>0</v>
      </c>
      <c r="AT191" s="47">
        <f t="shared" si="584"/>
        <v>0</v>
      </c>
      <c r="AU191" s="47">
        <f t="shared" si="585"/>
        <v>0</v>
      </c>
      <c r="AV191" s="47">
        <f t="shared" si="586"/>
        <v>0</v>
      </c>
      <c r="AW191" s="47">
        <f t="shared" si="587"/>
        <v>0</v>
      </c>
      <c r="AX191" s="47">
        <f t="shared" si="588"/>
        <v>0</v>
      </c>
      <c r="AY191" s="47">
        <f t="shared" si="589"/>
        <v>0</v>
      </c>
      <c r="AZ191" s="47">
        <f t="shared" si="590"/>
        <v>0</v>
      </c>
      <c r="BA191" s="47">
        <f t="shared" si="591"/>
        <v>0</v>
      </c>
      <c r="BB191" s="47">
        <f t="shared" si="592"/>
        <v>0</v>
      </c>
      <c r="BC191" s="47">
        <f t="shared" si="593"/>
        <v>0</v>
      </c>
      <c r="BD191" s="47">
        <f t="shared" si="594"/>
        <v>0</v>
      </c>
      <c r="BE191" s="47">
        <f t="shared" si="595"/>
        <v>0</v>
      </c>
      <c r="BF191" s="47">
        <f t="shared" si="596"/>
        <v>0</v>
      </c>
      <c r="BG191" s="48">
        <f t="shared" si="597"/>
        <v>0</v>
      </c>
      <c r="BH191" s="47">
        <f t="shared" si="624"/>
        <v>0</v>
      </c>
      <c r="BI191" s="47">
        <f t="shared" si="625"/>
        <v>0</v>
      </c>
      <c r="BJ191" s="46">
        <f t="shared" si="598"/>
        <v>0</v>
      </c>
      <c r="BK191" s="47">
        <f t="shared" si="599"/>
        <v>0</v>
      </c>
      <c r="BL191" s="47">
        <f t="shared" si="600"/>
        <v>0</v>
      </c>
      <c r="BM191" s="47">
        <f t="shared" si="601"/>
        <v>0</v>
      </c>
      <c r="BN191" s="47">
        <f t="shared" si="602"/>
        <v>0</v>
      </c>
      <c r="BO191" s="47">
        <f t="shared" si="603"/>
        <v>0</v>
      </c>
      <c r="BP191" s="47">
        <f t="shared" si="604"/>
        <v>0</v>
      </c>
      <c r="BQ191" s="47">
        <f t="shared" si="605"/>
        <v>0</v>
      </c>
      <c r="BR191" s="47">
        <f t="shared" si="606"/>
        <v>0</v>
      </c>
      <c r="BS191" s="47">
        <f t="shared" si="607"/>
        <v>0</v>
      </c>
      <c r="BT191" s="47">
        <f t="shared" si="608"/>
        <v>0</v>
      </c>
      <c r="BU191" s="47">
        <f t="shared" si="609"/>
        <v>0</v>
      </c>
      <c r="BV191" s="47">
        <f t="shared" si="610"/>
        <v>0</v>
      </c>
      <c r="BW191" s="47">
        <f t="shared" si="611"/>
        <v>0</v>
      </c>
      <c r="BX191" s="47">
        <f t="shared" si="612"/>
        <v>0</v>
      </c>
      <c r="BY191" s="47">
        <f t="shared" si="613"/>
        <v>0</v>
      </c>
      <c r="BZ191" s="47">
        <f t="shared" si="614"/>
        <v>0</v>
      </c>
      <c r="CA191" s="47">
        <f t="shared" si="615"/>
        <v>0</v>
      </c>
      <c r="CB191" s="47">
        <f t="shared" si="616"/>
        <v>0</v>
      </c>
      <c r="CC191" s="48">
        <f t="shared" si="617"/>
        <v>0</v>
      </c>
      <c r="CD191" s="47">
        <f t="shared" si="626"/>
        <v>0</v>
      </c>
      <c r="CE191" s="47">
        <f t="shared" si="627"/>
        <v>0</v>
      </c>
      <c r="CF191" s="46">
        <f t="shared" si="628"/>
        <v>0</v>
      </c>
      <c r="CG191" s="47">
        <f t="shared" si="629"/>
        <v>0</v>
      </c>
      <c r="CH191" s="47">
        <f t="shared" si="630"/>
        <v>0</v>
      </c>
      <c r="CI191" s="47">
        <f t="shared" si="631"/>
        <v>0</v>
      </c>
      <c r="CJ191" s="47">
        <f t="shared" si="632"/>
        <v>0</v>
      </c>
      <c r="CK191" s="47">
        <f t="shared" si="633"/>
        <v>0</v>
      </c>
      <c r="CL191" s="47">
        <f t="shared" si="634"/>
        <v>0</v>
      </c>
      <c r="CM191" s="47">
        <f t="shared" si="635"/>
        <v>0</v>
      </c>
      <c r="CN191" s="47">
        <f t="shared" si="636"/>
        <v>0</v>
      </c>
      <c r="CO191" s="47">
        <f t="shared" si="637"/>
        <v>0</v>
      </c>
      <c r="CP191" s="47">
        <f t="shared" si="638"/>
        <v>0</v>
      </c>
      <c r="CQ191" s="47">
        <f t="shared" si="639"/>
        <v>0</v>
      </c>
      <c r="CR191" s="47">
        <f t="shared" si="640"/>
        <v>0</v>
      </c>
      <c r="CS191" s="47">
        <f t="shared" si="641"/>
        <v>0</v>
      </c>
      <c r="CT191" s="47">
        <f t="shared" si="642"/>
        <v>0</v>
      </c>
      <c r="CU191" s="47">
        <f t="shared" si="643"/>
        <v>0</v>
      </c>
      <c r="CV191" s="47">
        <f t="shared" si="644"/>
        <v>0</v>
      </c>
      <c r="CW191" s="47">
        <f t="shared" si="645"/>
        <v>0</v>
      </c>
      <c r="CX191" s="47">
        <f t="shared" si="646"/>
        <v>0</v>
      </c>
      <c r="CY191" s="48">
        <f t="shared" si="647"/>
        <v>0</v>
      </c>
      <c r="CZ191" s="47">
        <f t="shared" si="648"/>
        <v>0</v>
      </c>
      <c r="DA191" s="47">
        <f t="shared" si="649"/>
        <v>0</v>
      </c>
      <c r="DB191" s="46">
        <f t="shared" si="650"/>
        <v>0</v>
      </c>
      <c r="DC191" s="47">
        <f t="shared" si="651"/>
        <v>0</v>
      </c>
      <c r="DD191" s="47">
        <f t="shared" si="652"/>
        <v>0</v>
      </c>
      <c r="DE191" s="47">
        <f t="shared" si="653"/>
        <v>0</v>
      </c>
      <c r="DF191" s="47">
        <f t="shared" si="654"/>
        <v>0</v>
      </c>
      <c r="DG191" s="47">
        <f t="shared" si="655"/>
        <v>0</v>
      </c>
      <c r="DH191" s="47">
        <f t="shared" si="656"/>
        <v>0</v>
      </c>
      <c r="DI191" s="47">
        <f t="shared" si="657"/>
        <v>0</v>
      </c>
      <c r="DJ191" s="47">
        <f t="shared" si="658"/>
        <v>0</v>
      </c>
      <c r="DK191" s="47">
        <f t="shared" si="659"/>
        <v>0</v>
      </c>
      <c r="DL191" s="47">
        <f t="shared" si="660"/>
        <v>0</v>
      </c>
      <c r="DM191" s="47">
        <f t="shared" si="661"/>
        <v>0</v>
      </c>
      <c r="DN191" s="47">
        <f t="shared" si="662"/>
        <v>0</v>
      </c>
      <c r="DO191" s="47">
        <f t="shared" si="663"/>
        <v>0</v>
      </c>
      <c r="DP191" s="47">
        <f t="shared" si="664"/>
        <v>0</v>
      </c>
      <c r="DQ191" s="47">
        <f t="shared" si="665"/>
        <v>0</v>
      </c>
      <c r="DR191" s="47">
        <f t="shared" si="666"/>
        <v>0</v>
      </c>
      <c r="DS191" s="47">
        <f t="shared" si="667"/>
        <v>0</v>
      </c>
      <c r="DT191" s="47">
        <f t="shared" si="668"/>
        <v>0</v>
      </c>
      <c r="DU191" s="48">
        <f t="shared" si="669"/>
        <v>0</v>
      </c>
      <c r="DV191" s="47">
        <f t="shared" si="670"/>
        <v>0</v>
      </c>
      <c r="DW191" s="47">
        <f t="shared" si="671"/>
        <v>0</v>
      </c>
      <c r="DX191" s="46">
        <f t="shared" si="672"/>
        <v>0</v>
      </c>
      <c r="DY191" s="47">
        <f t="shared" si="673"/>
        <v>0</v>
      </c>
      <c r="DZ191" s="47">
        <f t="shared" si="674"/>
        <v>0</v>
      </c>
      <c r="EA191" s="47">
        <f t="shared" si="675"/>
        <v>0</v>
      </c>
      <c r="EB191" s="47">
        <f t="shared" si="676"/>
        <v>0</v>
      </c>
      <c r="EC191" s="47">
        <f t="shared" si="677"/>
        <v>0</v>
      </c>
      <c r="ED191" s="47">
        <f t="shared" si="678"/>
        <v>0</v>
      </c>
      <c r="EE191" s="47">
        <f t="shared" si="679"/>
        <v>0</v>
      </c>
      <c r="EF191" s="47">
        <f t="shared" si="680"/>
        <v>0</v>
      </c>
      <c r="EG191" s="47">
        <f t="shared" si="681"/>
        <v>0</v>
      </c>
      <c r="EH191" s="47">
        <f t="shared" si="682"/>
        <v>0</v>
      </c>
      <c r="EI191" s="47">
        <f t="shared" si="683"/>
        <v>0</v>
      </c>
      <c r="EJ191" s="47">
        <f t="shared" si="684"/>
        <v>0</v>
      </c>
      <c r="EK191" s="47">
        <f t="shared" si="685"/>
        <v>0</v>
      </c>
      <c r="EL191" s="47">
        <f t="shared" si="686"/>
        <v>0</v>
      </c>
      <c r="EM191" s="47">
        <f t="shared" si="687"/>
        <v>0</v>
      </c>
      <c r="EN191" s="47">
        <f t="shared" si="688"/>
        <v>0</v>
      </c>
      <c r="EO191" s="47">
        <f t="shared" si="689"/>
        <v>0</v>
      </c>
      <c r="EP191" s="47">
        <f t="shared" si="690"/>
        <v>0</v>
      </c>
      <c r="EQ191" s="48">
        <f t="shared" si="691"/>
        <v>0</v>
      </c>
      <c r="ER191" s="47">
        <f t="shared" si="692"/>
        <v>0</v>
      </c>
      <c r="ES191" s="47">
        <f t="shared" si="693"/>
        <v>0</v>
      </c>
      <c r="ET191" s="46">
        <f t="shared" si="694"/>
        <v>0</v>
      </c>
      <c r="EU191" s="47">
        <f t="shared" si="695"/>
        <v>0</v>
      </c>
      <c r="EV191" s="47">
        <f t="shared" si="696"/>
        <v>0</v>
      </c>
      <c r="EW191" s="47">
        <f t="shared" si="697"/>
        <v>0</v>
      </c>
      <c r="EX191" s="47">
        <f t="shared" si="698"/>
        <v>0</v>
      </c>
      <c r="EY191" s="47">
        <f t="shared" si="699"/>
        <v>0</v>
      </c>
      <c r="EZ191" s="47">
        <f t="shared" si="700"/>
        <v>0</v>
      </c>
      <c r="FA191" s="47">
        <f t="shared" si="701"/>
        <v>0</v>
      </c>
      <c r="FB191" s="47">
        <f t="shared" si="702"/>
        <v>0</v>
      </c>
      <c r="FC191" s="47">
        <f t="shared" si="703"/>
        <v>0</v>
      </c>
      <c r="FD191" s="47">
        <f t="shared" si="704"/>
        <v>0</v>
      </c>
      <c r="FE191" s="47">
        <f t="shared" si="705"/>
        <v>0</v>
      </c>
      <c r="FF191" s="47">
        <f t="shared" si="706"/>
        <v>0</v>
      </c>
      <c r="FG191" s="47">
        <f t="shared" si="707"/>
        <v>0</v>
      </c>
      <c r="FH191" s="47">
        <f t="shared" si="708"/>
        <v>0</v>
      </c>
      <c r="FI191" s="47">
        <f t="shared" si="709"/>
        <v>0</v>
      </c>
      <c r="FJ191" s="47">
        <f t="shared" si="710"/>
        <v>0</v>
      </c>
      <c r="FK191" s="47">
        <f t="shared" si="711"/>
        <v>0</v>
      </c>
      <c r="FL191" s="47">
        <f t="shared" si="712"/>
        <v>0</v>
      </c>
      <c r="FM191" s="48">
        <f t="shared" si="713"/>
        <v>0</v>
      </c>
      <c r="FN191" s="47">
        <f t="shared" si="714"/>
        <v>0</v>
      </c>
      <c r="FO191" s="47">
        <f t="shared" si="715"/>
        <v>0</v>
      </c>
      <c r="FP191" s="46">
        <f t="shared" si="716"/>
        <v>0</v>
      </c>
      <c r="FQ191" s="47">
        <f t="shared" si="717"/>
        <v>0</v>
      </c>
      <c r="FR191" s="47">
        <f t="shared" si="718"/>
        <v>0</v>
      </c>
      <c r="FS191" s="47">
        <f t="shared" si="719"/>
        <v>0</v>
      </c>
      <c r="FT191" s="47">
        <f t="shared" si="720"/>
        <v>0</v>
      </c>
      <c r="FU191" s="47">
        <f t="shared" si="721"/>
        <v>0</v>
      </c>
      <c r="FV191" s="47">
        <f t="shared" si="722"/>
        <v>0</v>
      </c>
      <c r="FW191" s="47">
        <f t="shared" si="723"/>
        <v>0</v>
      </c>
      <c r="FX191" s="47">
        <f t="shared" si="724"/>
        <v>0</v>
      </c>
      <c r="FY191" s="47">
        <f t="shared" si="725"/>
        <v>0</v>
      </c>
      <c r="FZ191" s="47">
        <f t="shared" si="726"/>
        <v>0</v>
      </c>
      <c r="GA191" s="47">
        <f t="shared" si="727"/>
        <v>0</v>
      </c>
      <c r="GB191" s="47">
        <f t="shared" si="728"/>
        <v>0</v>
      </c>
      <c r="GC191" s="47">
        <f t="shared" si="729"/>
        <v>0</v>
      </c>
      <c r="GD191" s="47">
        <f t="shared" si="730"/>
        <v>0</v>
      </c>
      <c r="GE191" s="47">
        <f t="shared" si="731"/>
        <v>0</v>
      </c>
      <c r="GF191" s="47">
        <f t="shared" si="732"/>
        <v>0</v>
      </c>
      <c r="GG191" s="47">
        <f t="shared" si="733"/>
        <v>0</v>
      </c>
      <c r="GH191" s="47">
        <f t="shared" si="734"/>
        <v>0</v>
      </c>
      <c r="GI191" s="48">
        <f t="shared" si="735"/>
        <v>0</v>
      </c>
      <c r="GJ191" s="47">
        <f t="shared" si="736"/>
        <v>0</v>
      </c>
      <c r="GK191" s="47">
        <f t="shared" si="737"/>
        <v>0</v>
      </c>
      <c r="GL191" s="46">
        <f t="shared" si="738"/>
        <v>0</v>
      </c>
      <c r="GM191" s="47">
        <f t="shared" si="739"/>
        <v>0</v>
      </c>
      <c r="GN191" s="47">
        <f t="shared" si="740"/>
        <v>0</v>
      </c>
      <c r="GO191" s="47">
        <f t="shared" si="741"/>
        <v>0</v>
      </c>
      <c r="GP191" s="47">
        <f t="shared" si="742"/>
        <v>0</v>
      </c>
      <c r="GQ191" s="47">
        <f t="shared" si="743"/>
        <v>0</v>
      </c>
      <c r="GR191" s="47">
        <f t="shared" si="744"/>
        <v>0</v>
      </c>
      <c r="GS191" s="47">
        <f t="shared" si="745"/>
        <v>0</v>
      </c>
      <c r="GT191" s="47">
        <f t="shared" si="746"/>
        <v>0</v>
      </c>
      <c r="GU191" s="47">
        <f t="shared" si="747"/>
        <v>0</v>
      </c>
      <c r="GV191" s="47">
        <f t="shared" si="748"/>
        <v>0</v>
      </c>
      <c r="GW191" s="47">
        <f t="shared" si="749"/>
        <v>0</v>
      </c>
      <c r="GX191" s="47">
        <f t="shared" si="750"/>
        <v>0</v>
      </c>
      <c r="GY191" s="47">
        <f t="shared" si="751"/>
        <v>0</v>
      </c>
      <c r="GZ191" s="47">
        <f t="shared" si="752"/>
        <v>0</v>
      </c>
      <c r="HA191" s="47">
        <f t="shared" si="753"/>
        <v>0</v>
      </c>
      <c r="HB191" s="47">
        <f t="shared" si="754"/>
        <v>0</v>
      </c>
      <c r="HC191" s="47">
        <f t="shared" si="755"/>
        <v>0</v>
      </c>
      <c r="HD191" s="47">
        <f t="shared" si="756"/>
        <v>0</v>
      </c>
      <c r="HE191" s="48">
        <f t="shared" si="757"/>
        <v>0</v>
      </c>
      <c r="HF191" s="47">
        <f t="shared" si="758"/>
        <v>0</v>
      </c>
      <c r="HG191" s="47">
        <f t="shared" si="759"/>
        <v>0</v>
      </c>
      <c r="HH191" s="46">
        <f t="shared" si="760"/>
        <v>0</v>
      </c>
      <c r="HI191" s="47">
        <f t="shared" si="761"/>
        <v>0</v>
      </c>
      <c r="HJ191" s="47">
        <f t="shared" si="762"/>
        <v>0</v>
      </c>
      <c r="HK191" s="47">
        <f t="shared" si="763"/>
        <v>0</v>
      </c>
      <c r="HL191" s="47">
        <f t="shared" si="764"/>
        <v>0</v>
      </c>
      <c r="HM191" s="47">
        <f t="shared" si="765"/>
        <v>0</v>
      </c>
      <c r="HN191" s="47">
        <f t="shared" si="766"/>
        <v>0</v>
      </c>
      <c r="HO191" s="47">
        <f t="shared" si="767"/>
        <v>0</v>
      </c>
      <c r="HP191" s="47">
        <f t="shared" si="768"/>
        <v>0</v>
      </c>
      <c r="HQ191" s="47">
        <f t="shared" si="769"/>
        <v>0</v>
      </c>
      <c r="HR191" s="47">
        <f t="shared" si="770"/>
        <v>0</v>
      </c>
      <c r="HS191" s="47">
        <f t="shared" si="771"/>
        <v>0</v>
      </c>
      <c r="HT191" s="47">
        <f t="shared" si="772"/>
        <v>0</v>
      </c>
      <c r="HU191" s="47">
        <f t="shared" si="773"/>
        <v>0</v>
      </c>
      <c r="HV191" s="47">
        <f t="shared" si="774"/>
        <v>0</v>
      </c>
      <c r="HW191" s="47">
        <f t="shared" si="775"/>
        <v>0</v>
      </c>
      <c r="HX191" s="47">
        <f t="shared" si="776"/>
        <v>0</v>
      </c>
      <c r="HY191" s="47">
        <f t="shared" si="777"/>
        <v>0</v>
      </c>
      <c r="HZ191" s="47">
        <f t="shared" si="778"/>
        <v>0</v>
      </c>
      <c r="IA191" s="48">
        <f t="shared" si="779"/>
        <v>0</v>
      </c>
      <c r="IB191" s="47">
        <f t="shared" si="780"/>
        <v>0</v>
      </c>
      <c r="IC191" s="47">
        <f t="shared" si="781"/>
        <v>0</v>
      </c>
      <c r="ID191" s="46">
        <f t="shared" si="782"/>
        <v>0</v>
      </c>
      <c r="IE191" s="47">
        <f t="shared" si="783"/>
        <v>0</v>
      </c>
      <c r="IF191" s="47">
        <f t="shared" si="784"/>
        <v>0</v>
      </c>
      <c r="IG191" s="47">
        <f t="shared" si="785"/>
        <v>0</v>
      </c>
      <c r="IH191" s="47">
        <f t="shared" si="786"/>
        <v>0</v>
      </c>
      <c r="II191" s="47">
        <f t="shared" si="787"/>
        <v>0</v>
      </c>
      <c r="IJ191" s="47">
        <f t="shared" si="788"/>
        <v>0</v>
      </c>
      <c r="IK191" s="47">
        <f t="shared" si="789"/>
        <v>0</v>
      </c>
      <c r="IL191" s="47">
        <f t="shared" si="790"/>
        <v>0</v>
      </c>
      <c r="IM191" s="47">
        <f t="shared" si="791"/>
        <v>0</v>
      </c>
      <c r="IN191" s="47">
        <f t="shared" si="792"/>
        <v>0</v>
      </c>
      <c r="IO191" s="47">
        <f t="shared" si="793"/>
        <v>0</v>
      </c>
      <c r="IP191" s="47">
        <f t="shared" si="794"/>
        <v>0</v>
      </c>
      <c r="IQ191" s="47">
        <f t="shared" si="795"/>
        <v>0</v>
      </c>
      <c r="IR191" s="47">
        <f t="shared" si="796"/>
        <v>0</v>
      </c>
      <c r="IS191" s="47">
        <f t="shared" si="797"/>
        <v>0</v>
      </c>
      <c r="IT191" s="47">
        <f t="shared" si="798"/>
        <v>0</v>
      </c>
      <c r="IU191" s="47">
        <f t="shared" si="799"/>
        <v>0</v>
      </c>
      <c r="IV191" s="47">
        <f t="shared" si="800"/>
        <v>0</v>
      </c>
      <c r="IW191" s="48">
        <f t="shared" si="801"/>
        <v>0</v>
      </c>
      <c r="IX191" s="47">
        <f t="shared" si="802"/>
        <v>0</v>
      </c>
      <c r="IY191" s="47">
        <f t="shared" si="803"/>
        <v>0</v>
      </c>
      <c r="IZ191" s="46">
        <f t="shared" si="804"/>
        <v>0</v>
      </c>
      <c r="JA191" s="47">
        <f t="shared" si="805"/>
        <v>0</v>
      </c>
      <c r="JB191" s="47">
        <f t="shared" si="806"/>
        <v>0</v>
      </c>
      <c r="JC191" s="47">
        <f t="shared" si="807"/>
        <v>0</v>
      </c>
      <c r="JD191" s="47">
        <f t="shared" si="808"/>
        <v>0</v>
      </c>
      <c r="JE191" s="47">
        <f t="shared" si="809"/>
        <v>0</v>
      </c>
      <c r="JF191" s="47">
        <f t="shared" si="810"/>
        <v>0</v>
      </c>
      <c r="JG191" s="47">
        <f t="shared" si="811"/>
        <v>0</v>
      </c>
      <c r="JH191" s="47">
        <f t="shared" si="812"/>
        <v>0</v>
      </c>
      <c r="JI191" s="47">
        <f t="shared" si="813"/>
        <v>0</v>
      </c>
      <c r="JJ191" s="47">
        <f t="shared" si="814"/>
        <v>0</v>
      </c>
      <c r="JK191" s="47">
        <f t="shared" si="815"/>
        <v>0</v>
      </c>
      <c r="JL191" s="47">
        <f t="shared" si="816"/>
        <v>0</v>
      </c>
      <c r="JM191" s="47">
        <f t="shared" si="817"/>
        <v>0</v>
      </c>
      <c r="JN191" s="47">
        <f t="shared" si="818"/>
        <v>0</v>
      </c>
      <c r="JO191" s="47">
        <f t="shared" si="819"/>
        <v>0</v>
      </c>
      <c r="JP191" s="47">
        <f t="shared" si="820"/>
        <v>0</v>
      </c>
      <c r="JQ191" s="47">
        <f t="shared" si="821"/>
        <v>0</v>
      </c>
      <c r="JR191" s="47">
        <f t="shared" si="822"/>
        <v>0</v>
      </c>
      <c r="JS191" s="48">
        <f t="shared" si="823"/>
        <v>0</v>
      </c>
      <c r="JT191" s="46">
        <f t="shared" si="824"/>
        <v>0</v>
      </c>
      <c r="JU191" s="48">
        <f t="shared" si="825"/>
        <v>0</v>
      </c>
    </row>
    <row r="192" spans="1:281" x14ac:dyDescent="0.25">
      <c r="A192" s="152"/>
      <c r="B192" s="386"/>
      <c r="C192" s="377"/>
      <c r="D192" s="378"/>
      <c r="E192" s="378"/>
      <c r="F192" s="378"/>
      <c r="G192" s="379"/>
      <c r="H192" s="397"/>
      <c r="I192" s="397"/>
      <c r="J192" s="97"/>
      <c r="K192" s="122">
        <f t="shared" si="555"/>
        <v>0</v>
      </c>
      <c r="L192" s="313">
        <f t="shared" si="556"/>
        <v>0</v>
      </c>
      <c r="M192" s="46">
        <f t="shared" si="557"/>
        <v>0</v>
      </c>
      <c r="N192" s="90">
        <f t="shared" si="618"/>
        <v>0</v>
      </c>
      <c r="O192" s="90">
        <f t="shared" si="619"/>
        <v>0</v>
      </c>
      <c r="P192" s="90">
        <f t="shared" si="620"/>
        <v>0</v>
      </c>
      <c r="Q192" s="90">
        <f t="shared" si="621"/>
        <v>0</v>
      </c>
      <c r="R192" s="408">
        <f t="shared" si="558"/>
        <v>1</v>
      </c>
      <c r="S192" s="46">
        <f t="shared" si="559"/>
        <v>0</v>
      </c>
      <c r="T192" s="47">
        <f t="shared" si="560"/>
        <v>0</v>
      </c>
      <c r="U192" s="47">
        <f t="shared" si="561"/>
        <v>0</v>
      </c>
      <c r="V192" s="47">
        <f t="shared" si="562"/>
        <v>0</v>
      </c>
      <c r="W192" s="47">
        <f t="shared" si="563"/>
        <v>0</v>
      </c>
      <c r="X192" s="47">
        <f t="shared" si="564"/>
        <v>0</v>
      </c>
      <c r="Y192" s="47">
        <f t="shared" si="565"/>
        <v>0</v>
      </c>
      <c r="Z192" s="47">
        <f t="shared" si="566"/>
        <v>0</v>
      </c>
      <c r="AA192" s="47">
        <f t="shared" si="567"/>
        <v>0</v>
      </c>
      <c r="AB192" s="47">
        <f t="shared" si="568"/>
        <v>0</v>
      </c>
      <c r="AC192" s="47">
        <f t="shared" si="569"/>
        <v>0</v>
      </c>
      <c r="AD192" s="47">
        <f t="shared" si="570"/>
        <v>0</v>
      </c>
      <c r="AE192" s="47">
        <f t="shared" si="571"/>
        <v>0</v>
      </c>
      <c r="AF192" s="47">
        <f t="shared" si="572"/>
        <v>0</v>
      </c>
      <c r="AG192" s="47">
        <f t="shared" si="573"/>
        <v>0</v>
      </c>
      <c r="AH192" s="47">
        <f t="shared" si="574"/>
        <v>0</v>
      </c>
      <c r="AI192" s="47">
        <f t="shared" si="575"/>
        <v>0</v>
      </c>
      <c r="AJ192" s="47">
        <f t="shared" si="576"/>
        <v>0</v>
      </c>
      <c r="AK192" s="47">
        <f t="shared" si="577"/>
        <v>0</v>
      </c>
      <c r="AL192" s="48">
        <f t="shared" si="578"/>
        <v>0</v>
      </c>
      <c r="AM192" s="47">
        <f t="shared" si="622"/>
        <v>0</v>
      </c>
      <c r="AN192" s="47">
        <f t="shared" si="623"/>
        <v>0</v>
      </c>
      <c r="AO192" s="46">
        <f t="shared" si="579"/>
        <v>0</v>
      </c>
      <c r="AP192" s="47">
        <f t="shared" si="580"/>
        <v>0</v>
      </c>
      <c r="AQ192" s="47">
        <f t="shared" si="581"/>
        <v>0</v>
      </c>
      <c r="AR192" s="47">
        <f t="shared" si="582"/>
        <v>0</v>
      </c>
      <c r="AS192" s="47">
        <f t="shared" si="583"/>
        <v>0</v>
      </c>
      <c r="AT192" s="47">
        <f t="shared" si="584"/>
        <v>0</v>
      </c>
      <c r="AU192" s="47">
        <f t="shared" si="585"/>
        <v>0</v>
      </c>
      <c r="AV192" s="47">
        <f t="shared" si="586"/>
        <v>0</v>
      </c>
      <c r="AW192" s="47">
        <f t="shared" si="587"/>
        <v>0</v>
      </c>
      <c r="AX192" s="47">
        <f t="shared" si="588"/>
        <v>0</v>
      </c>
      <c r="AY192" s="47">
        <f t="shared" si="589"/>
        <v>0</v>
      </c>
      <c r="AZ192" s="47">
        <f t="shared" si="590"/>
        <v>0</v>
      </c>
      <c r="BA192" s="47">
        <f t="shared" si="591"/>
        <v>0</v>
      </c>
      <c r="BB192" s="47">
        <f t="shared" si="592"/>
        <v>0</v>
      </c>
      <c r="BC192" s="47">
        <f t="shared" si="593"/>
        <v>0</v>
      </c>
      <c r="BD192" s="47">
        <f t="shared" si="594"/>
        <v>0</v>
      </c>
      <c r="BE192" s="47">
        <f t="shared" si="595"/>
        <v>0</v>
      </c>
      <c r="BF192" s="47">
        <f t="shared" si="596"/>
        <v>0</v>
      </c>
      <c r="BG192" s="48">
        <f t="shared" si="597"/>
        <v>0</v>
      </c>
      <c r="BH192" s="47">
        <f t="shared" si="624"/>
        <v>0</v>
      </c>
      <c r="BI192" s="47">
        <f t="shared" si="625"/>
        <v>0</v>
      </c>
      <c r="BJ192" s="46">
        <f t="shared" si="598"/>
        <v>0</v>
      </c>
      <c r="BK192" s="47">
        <f t="shared" si="599"/>
        <v>0</v>
      </c>
      <c r="BL192" s="47">
        <f t="shared" si="600"/>
        <v>0</v>
      </c>
      <c r="BM192" s="47">
        <f t="shared" si="601"/>
        <v>0</v>
      </c>
      <c r="BN192" s="47">
        <f t="shared" si="602"/>
        <v>0</v>
      </c>
      <c r="BO192" s="47">
        <f t="shared" si="603"/>
        <v>0</v>
      </c>
      <c r="BP192" s="47">
        <f t="shared" si="604"/>
        <v>0</v>
      </c>
      <c r="BQ192" s="47">
        <f t="shared" si="605"/>
        <v>0</v>
      </c>
      <c r="BR192" s="47">
        <f t="shared" si="606"/>
        <v>0</v>
      </c>
      <c r="BS192" s="47">
        <f t="shared" si="607"/>
        <v>0</v>
      </c>
      <c r="BT192" s="47">
        <f t="shared" si="608"/>
        <v>0</v>
      </c>
      <c r="BU192" s="47">
        <f t="shared" si="609"/>
        <v>0</v>
      </c>
      <c r="BV192" s="47">
        <f t="shared" si="610"/>
        <v>0</v>
      </c>
      <c r="BW192" s="47">
        <f t="shared" si="611"/>
        <v>0</v>
      </c>
      <c r="BX192" s="47">
        <f t="shared" si="612"/>
        <v>0</v>
      </c>
      <c r="BY192" s="47">
        <f t="shared" si="613"/>
        <v>0</v>
      </c>
      <c r="BZ192" s="47">
        <f t="shared" si="614"/>
        <v>0</v>
      </c>
      <c r="CA192" s="47">
        <f t="shared" si="615"/>
        <v>0</v>
      </c>
      <c r="CB192" s="47">
        <f t="shared" si="616"/>
        <v>0</v>
      </c>
      <c r="CC192" s="48">
        <f t="shared" si="617"/>
        <v>0</v>
      </c>
      <c r="CD192" s="47">
        <f t="shared" si="626"/>
        <v>0</v>
      </c>
      <c r="CE192" s="47">
        <f t="shared" si="627"/>
        <v>0</v>
      </c>
      <c r="CF192" s="46">
        <f t="shared" si="628"/>
        <v>0</v>
      </c>
      <c r="CG192" s="47">
        <f t="shared" si="629"/>
        <v>0</v>
      </c>
      <c r="CH192" s="47">
        <f t="shared" si="630"/>
        <v>0</v>
      </c>
      <c r="CI192" s="47">
        <f t="shared" si="631"/>
        <v>0</v>
      </c>
      <c r="CJ192" s="47">
        <f t="shared" si="632"/>
        <v>0</v>
      </c>
      <c r="CK192" s="47">
        <f t="shared" si="633"/>
        <v>0</v>
      </c>
      <c r="CL192" s="47">
        <f t="shared" si="634"/>
        <v>0</v>
      </c>
      <c r="CM192" s="47">
        <f t="shared" si="635"/>
        <v>0</v>
      </c>
      <c r="CN192" s="47">
        <f t="shared" si="636"/>
        <v>0</v>
      </c>
      <c r="CO192" s="47">
        <f t="shared" si="637"/>
        <v>0</v>
      </c>
      <c r="CP192" s="47">
        <f t="shared" si="638"/>
        <v>0</v>
      </c>
      <c r="CQ192" s="47">
        <f t="shared" si="639"/>
        <v>0</v>
      </c>
      <c r="CR192" s="47">
        <f t="shared" si="640"/>
        <v>0</v>
      </c>
      <c r="CS192" s="47">
        <f t="shared" si="641"/>
        <v>0</v>
      </c>
      <c r="CT192" s="47">
        <f t="shared" si="642"/>
        <v>0</v>
      </c>
      <c r="CU192" s="47">
        <f t="shared" si="643"/>
        <v>0</v>
      </c>
      <c r="CV192" s="47">
        <f t="shared" si="644"/>
        <v>0</v>
      </c>
      <c r="CW192" s="47">
        <f t="shared" si="645"/>
        <v>0</v>
      </c>
      <c r="CX192" s="47">
        <f t="shared" si="646"/>
        <v>0</v>
      </c>
      <c r="CY192" s="48">
        <f t="shared" si="647"/>
        <v>0</v>
      </c>
      <c r="CZ192" s="47">
        <f t="shared" si="648"/>
        <v>0</v>
      </c>
      <c r="DA192" s="47">
        <f t="shared" si="649"/>
        <v>0</v>
      </c>
      <c r="DB192" s="46">
        <f t="shared" si="650"/>
        <v>0</v>
      </c>
      <c r="DC192" s="47">
        <f t="shared" si="651"/>
        <v>0</v>
      </c>
      <c r="DD192" s="47">
        <f t="shared" si="652"/>
        <v>0</v>
      </c>
      <c r="DE192" s="47">
        <f t="shared" si="653"/>
        <v>0</v>
      </c>
      <c r="DF192" s="47">
        <f t="shared" si="654"/>
        <v>0</v>
      </c>
      <c r="DG192" s="47">
        <f t="shared" si="655"/>
        <v>0</v>
      </c>
      <c r="DH192" s="47">
        <f t="shared" si="656"/>
        <v>0</v>
      </c>
      <c r="DI192" s="47">
        <f t="shared" si="657"/>
        <v>0</v>
      </c>
      <c r="DJ192" s="47">
        <f t="shared" si="658"/>
        <v>0</v>
      </c>
      <c r="DK192" s="47">
        <f t="shared" si="659"/>
        <v>0</v>
      </c>
      <c r="DL192" s="47">
        <f t="shared" si="660"/>
        <v>0</v>
      </c>
      <c r="DM192" s="47">
        <f t="shared" si="661"/>
        <v>0</v>
      </c>
      <c r="DN192" s="47">
        <f t="shared" si="662"/>
        <v>0</v>
      </c>
      <c r="DO192" s="47">
        <f t="shared" si="663"/>
        <v>0</v>
      </c>
      <c r="DP192" s="47">
        <f t="shared" si="664"/>
        <v>0</v>
      </c>
      <c r="DQ192" s="47">
        <f t="shared" si="665"/>
        <v>0</v>
      </c>
      <c r="DR192" s="47">
        <f t="shared" si="666"/>
        <v>0</v>
      </c>
      <c r="DS192" s="47">
        <f t="shared" si="667"/>
        <v>0</v>
      </c>
      <c r="DT192" s="47">
        <f t="shared" si="668"/>
        <v>0</v>
      </c>
      <c r="DU192" s="48">
        <f t="shared" si="669"/>
        <v>0</v>
      </c>
      <c r="DV192" s="47">
        <f t="shared" si="670"/>
        <v>0</v>
      </c>
      <c r="DW192" s="47">
        <f t="shared" si="671"/>
        <v>0</v>
      </c>
      <c r="DX192" s="46">
        <f t="shared" si="672"/>
        <v>0</v>
      </c>
      <c r="DY192" s="47">
        <f t="shared" si="673"/>
        <v>0</v>
      </c>
      <c r="DZ192" s="47">
        <f t="shared" si="674"/>
        <v>0</v>
      </c>
      <c r="EA192" s="47">
        <f t="shared" si="675"/>
        <v>0</v>
      </c>
      <c r="EB192" s="47">
        <f t="shared" si="676"/>
        <v>0</v>
      </c>
      <c r="EC192" s="47">
        <f t="shared" si="677"/>
        <v>0</v>
      </c>
      <c r="ED192" s="47">
        <f t="shared" si="678"/>
        <v>0</v>
      </c>
      <c r="EE192" s="47">
        <f t="shared" si="679"/>
        <v>0</v>
      </c>
      <c r="EF192" s="47">
        <f t="shared" si="680"/>
        <v>0</v>
      </c>
      <c r="EG192" s="47">
        <f t="shared" si="681"/>
        <v>0</v>
      </c>
      <c r="EH192" s="47">
        <f t="shared" si="682"/>
        <v>0</v>
      </c>
      <c r="EI192" s="47">
        <f t="shared" si="683"/>
        <v>0</v>
      </c>
      <c r="EJ192" s="47">
        <f t="shared" si="684"/>
        <v>0</v>
      </c>
      <c r="EK192" s="47">
        <f t="shared" si="685"/>
        <v>0</v>
      </c>
      <c r="EL192" s="47">
        <f t="shared" si="686"/>
        <v>0</v>
      </c>
      <c r="EM192" s="47">
        <f t="shared" si="687"/>
        <v>0</v>
      </c>
      <c r="EN192" s="47">
        <f t="shared" si="688"/>
        <v>0</v>
      </c>
      <c r="EO192" s="47">
        <f t="shared" si="689"/>
        <v>0</v>
      </c>
      <c r="EP192" s="47">
        <f t="shared" si="690"/>
        <v>0</v>
      </c>
      <c r="EQ192" s="48">
        <f t="shared" si="691"/>
        <v>0</v>
      </c>
      <c r="ER192" s="47">
        <f t="shared" si="692"/>
        <v>0</v>
      </c>
      <c r="ES192" s="47">
        <f t="shared" si="693"/>
        <v>0</v>
      </c>
      <c r="ET192" s="46">
        <f t="shared" si="694"/>
        <v>0</v>
      </c>
      <c r="EU192" s="47">
        <f t="shared" si="695"/>
        <v>0</v>
      </c>
      <c r="EV192" s="47">
        <f t="shared" si="696"/>
        <v>0</v>
      </c>
      <c r="EW192" s="47">
        <f t="shared" si="697"/>
        <v>0</v>
      </c>
      <c r="EX192" s="47">
        <f t="shared" si="698"/>
        <v>0</v>
      </c>
      <c r="EY192" s="47">
        <f t="shared" si="699"/>
        <v>0</v>
      </c>
      <c r="EZ192" s="47">
        <f t="shared" si="700"/>
        <v>0</v>
      </c>
      <c r="FA192" s="47">
        <f t="shared" si="701"/>
        <v>0</v>
      </c>
      <c r="FB192" s="47">
        <f t="shared" si="702"/>
        <v>0</v>
      </c>
      <c r="FC192" s="47">
        <f t="shared" si="703"/>
        <v>0</v>
      </c>
      <c r="FD192" s="47">
        <f t="shared" si="704"/>
        <v>0</v>
      </c>
      <c r="FE192" s="47">
        <f t="shared" si="705"/>
        <v>0</v>
      </c>
      <c r="FF192" s="47">
        <f t="shared" si="706"/>
        <v>0</v>
      </c>
      <c r="FG192" s="47">
        <f t="shared" si="707"/>
        <v>0</v>
      </c>
      <c r="FH192" s="47">
        <f t="shared" si="708"/>
        <v>0</v>
      </c>
      <c r="FI192" s="47">
        <f t="shared" si="709"/>
        <v>0</v>
      </c>
      <c r="FJ192" s="47">
        <f t="shared" si="710"/>
        <v>0</v>
      </c>
      <c r="FK192" s="47">
        <f t="shared" si="711"/>
        <v>0</v>
      </c>
      <c r="FL192" s="47">
        <f t="shared" si="712"/>
        <v>0</v>
      </c>
      <c r="FM192" s="48">
        <f t="shared" si="713"/>
        <v>0</v>
      </c>
      <c r="FN192" s="47">
        <f t="shared" si="714"/>
        <v>0</v>
      </c>
      <c r="FO192" s="47">
        <f t="shared" si="715"/>
        <v>0</v>
      </c>
      <c r="FP192" s="46">
        <f t="shared" si="716"/>
        <v>0</v>
      </c>
      <c r="FQ192" s="47">
        <f t="shared" si="717"/>
        <v>0</v>
      </c>
      <c r="FR192" s="47">
        <f t="shared" si="718"/>
        <v>0</v>
      </c>
      <c r="FS192" s="47">
        <f t="shared" si="719"/>
        <v>0</v>
      </c>
      <c r="FT192" s="47">
        <f t="shared" si="720"/>
        <v>0</v>
      </c>
      <c r="FU192" s="47">
        <f t="shared" si="721"/>
        <v>0</v>
      </c>
      <c r="FV192" s="47">
        <f t="shared" si="722"/>
        <v>0</v>
      </c>
      <c r="FW192" s="47">
        <f t="shared" si="723"/>
        <v>0</v>
      </c>
      <c r="FX192" s="47">
        <f t="shared" si="724"/>
        <v>0</v>
      </c>
      <c r="FY192" s="47">
        <f t="shared" si="725"/>
        <v>0</v>
      </c>
      <c r="FZ192" s="47">
        <f t="shared" si="726"/>
        <v>0</v>
      </c>
      <c r="GA192" s="47">
        <f t="shared" si="727"/>
        <v>0</v>
      </c>
      <c r="GB192" s="47">
        <f t="shared" si="728"/>
        <v>0</v>
      </c>
      <c r="GC192" s="47">
        <f t="shared" si="729"/>
        <v>0</v>
      </c>
      <c r="GD192" s="47">
        <f t="shared" si="730"/>
        <v>0</v>
      </c>
      <c r="GE192" s="47">
        <f t="shared" si="731"/>
        <v>0</v>
      </c>
      <c r="GF192" s="47">
        <f t="shared" si="732"/>
        <v>0</v>
      </c>
      <c r="GG192" s="47">
        <f t="shared" si="733"/>
        <v>0</v>
      </c>
      <c r="GH192" s="47">
        <f t="shared" si="734"/>
        <v>0</v>
      </c>
      <c r="GI192" s="48">
        <f t="shared" si="735"/>
        <v>0</v>
      </c>
      <c r="GJ192" s="47">
        <f t="shared" si="736"/>
        <v>0</v>
      </c>
      <c r="GK192" s="47">
        <f t="shared" si="737"/>
        <v>0</v>
      </c>
      <c r="GL192" s="46">
        <f t="shared" si="738"/>
        <v>0</v>
      </c>
      <c r="GM192" s="47">
        <f t="shared" si="739"/>
        <v>0</v>
      </c>
      <c r="GN192" s="47">
        <f t="shared" si="740"/>
        <v>0</v>
      </c>
      <c r="GO192" s="47">
        <f t="shared" si="741"/>
        <v>0</v>
      </c>
      <c r="GP192" s="47">
        <f t="shared" si="742"/>
        <v>0</v>
      </c>
      <c r="GQ192" s="47">
        <f t="shared" si="743"/>
        <v>0</v>
      </c>
      <c r="GR192" s="47">
        <f t="shared" si="744"/>
        <v>0</v>
      </c>
      <c r="GS192" s="47">
        <f t="shared" si="745"/>
        <v>0</v>
      </c>
      <c r="GT192" s="47">
        <f t="shared" si="746"/>
        <v>0</v>
      </c>
      <c r="GU192" s="47">
        <f t="shared" si="747"/>
        <v>0</v>
      </c>
      <c r="GV192" s="47">
        <f t="shared" si="748"/>
        <v>0</v>
      </c>
      <c r="GW192" s="47">
        <f t="shared" si="749"/>
        <v>0</v>
      </c>
      <c r="GX192" s="47">
        <f t="shared" si="750"/>
        <v>0</v>
      </c>
      <c r="GY192" s="47">
        <f t="shared" si="751"/>
        <v>0</v>
      </c>
      <c r="GZ192" s="47">
        <f t="shared" si="752"/>
        <v>0</v>
      </c>
      <c r="HA192" s="47">
        <f t="shared" si="753"/>
        <v>0</v>
      </c>
      <c r="HB192" s="47">
        <f t="shared" si="754"/>
        <v>0</v>
      </c>
      <c r="HC192" s="47">
        <f t="shared" si="755"/>
        <v>0</v>
      </c>
      <c r="HD192" s="47">
        <f t="shared" si="756"/>
        <v>0</v>
      </c>
      <c r="HE192" s="48">
        <f t="shared" si="757"/>
        <v>0</v>
      </c>
      <c r="HF192" s="47">
        <f t="shared" si="758"/>
        <v>0</v>
      </c>
      <c r="HG192" s="47">
        <f t="shared" si="759"/>
        <v>0</v>
      </c>
      <c r="HH192" s="46">
        <f t="shared" si="760"/>
        <v>0</v>
      </c>
      <c r="HI192" s="47">
        <f t="shared" si="761"/>
        <v>0</v>
      </c>
      <c r="HJ192" s="47">
        <f t="shared" si="762"/>
        <v>0</v>
      </c>
      <c r="HK192" s="47">
        <f t="shared" si="763"/>
        <v>0</v>
      </c>
      <c r="HL192" s="47">
        <f t="shared" si="764"/>
        <v>0</v>
      </c>
      <c r="HM192" s="47">
        <f t="shared" si="765"/>
        <v>0</v>
      </c>
      <c r="HN192" s="47">
        <f t="shared" si="766"/>
        <v>0</v>
      </c>
      <c r="HO192" s="47">
        <f t="shared" si="767"/>
        <v>0</v>
      </c>
      <c r="HP192" s="47">
        <f t="shared" si="768"/>
        <v>0</v>
      </c>
      <c r="HQ192" s="47">
        <f t="shared" si="769"/>
        <v>0</v>
      </c>
      <c r="HR192" s="47">
        <f t="shared" si="770"/>
        <v>0</v>
      </c>
      <c r="HS192" s="47">
        <f t="shared" si="771"/>
        <v>0</v>
      </c>
      <c r="HT192" s="47">
        <f t="shared" si="772"/>
        <v>0</v>
      </c>
      <c r="HU192" s="47">
        <f t="shared" si="773"/>
        <v>0</v>
      </c>
      <c r="HV192" s="47">
        <f t="shared" si="774"/>
        <v>0</v>
      </c>
      <c r="HW192" s="47">
        <f t="shared" si="775"/>
        <v>0</v>
      </c>
      <c r="HX192" s="47">
        <f t="shared" si="776"/>
        <v>0</v>
      </c>
      <c r="HY192" s="47">
        <f t="shared" si="777"/>
        <v>0</v>
      </c>
      <c r="HZ192" s="47">
        <f t="shared" si="778"/>
        <v>0</v>
      </c>
      <c r="IA192" s="48">
        <f t="shared" si="779"/>
        <v>0</v>
      </c>
      <c r="IB192" s="47">
        <f t="shared" si="780"/>
        <v>0</v>
      </c>
      <c r="IC192" s="47">
        <f t="shared" si="781"/>
        <v>0</v>
      </c>
      <c r="ID192" s="46">
        <f t="shared" si="782"/>
        <v>0</v>
      </c>
      <c r="IE192" s="47">
        <f t="shared" si="783"/>
        <v>0</v>
      </c>
      <c r="IF192" s="47">
        <f t="shared" si="784"/>
        <v>0</v>
      </c>
      <c r="IG192" s="47">
        <f t="shared" si="785"/>
        <v>0</v>
      </c>
      <c r="IH192" s="47">
        <f t="shared" si="786"/>
        <v>0</v>
      </c>
      <c r="II192" s="47">
        <f t="shared" si="787"/>
        <v>0</v>
      </c>
      <c r="IJ192" s="47">
        <f t="shared" si="788"/>
        <v>0</v>
      </c>
      <c r="IK192" s="47">
        <f t="shared" si="789"/>
        <v>0</v>
      </c>
      <c r="IL192" s="47">
        <f t="shared" si="790"/>
        <v>0</v>
      </c>
      <c r="IM192" s="47">
        <f t="shared" si="791"/>
        <v>0</v>
      </c>
      <c r="IN192" s="47">
        <f t="shared" si="792"/>
        <v>0</v>
      </c>
      <c r="IO192" s="47">
        <f t="shared" si="793"/>
        <v>0</v>
      </c>
      <c r="IP192" s="47">
        <f t="shared" si="794"/>
        <v>0</v>
      </c>
      <c r="IQ192" s="47">
        <f t="shared" si="795"/>
        <v>0</v>
      </c>
      <c r="IR192" s="47">
        <f t="shared" si="796"/>
        <v>0</v>
      </c>
      <c r="IS192" s="47">
        <f t="shared" si="797"/>
        <v>0</v>
      </c>
      <c r="IT192" s="47">
        <f t="shared" si="798"/>
        <v>0</v>
      </c>
      <c r="IU192" s="47">
        <f t="shared" si="799"/>
        <v>0</v>
      </c>
      <c r="IV192" s="47">
        <f t="shared" si="800"/>
        <v>0</v>
      </c>
      <c r="IW192" s="48">
        <f t="shared" si="801"/>
        <v>0</v>
      </c>
      <c r="IX192" s="47">
        <f t="shared" si="802"/>
        <v>0</v>
      </c>
      <c r="IY192" s="47">
        <f t="shared" si="803"/>
        <v>0</v>
      </c>
      <c r="IZ192" s="46">
        <f t="shared" si="804"/>
        <v>0</v>
      </c>
      <c r="JA192" s="47">
        <f t="shared" si="805"/>
        <v>0</v>
      </c>
      <c r="JB192" s="47">
        <f t="shared" si="806"/>
        <v>0</v>
      </c>
      <c r="JC192" s="47">
        <f t="shared" si="807"/>
        <v>0</v>
      </c>
      <c r="JD192" s="47">
        <f t="shared" si="808"/>
        <v>0</v>
      </c>
      <c r="JE192" s="47">
        <f t="shared" si="809"/>
        <v>0</v>
      </c>
      <c r="JF192" s="47">
        <f t="shared" si="810"/>
        <v>0</v>
      </c>
      <c r="JG192" s="47">
        <f t="shared" si="811"/>
        <v>0</v>
      </c>
      <c r="JH192" s="47">
        <f t="shared" si="812"/>
        <v>0</v>
      </c>
      <c r="JI192" s="47">
        <f t="shared" si="813"/>
        <v>0</v>
      </c>
      <c r="JJ192" s="47">
        <f t="shared" si="814"/>
        <v>0</v>
      </c>
      <c r="JK192" s="47">
        <f t="shared" si="815"/>
        <v>0</v>
      </c>
      <c r="JL192" s="47">
        <f t="shared" si="816"/>
        <v>0</v>
      </c>
      <c r="JM192" s="47">
        <f t="shared" si="817"/>
        <v>0</v>
      </c>
      <c r="JN192" s="47">
        <f t="shared" si="818"/>
        <v>0</v>
      </c>
      <c r="JO192" s="47">
        <f t="shared" si="819"/>
        <v>0</v>
      </c>
      <c r="JP192" s="47">
        <f t="shared" si="820"/>
        <v>0</v>
      </c>
      <c r="JQ192" s="47">
        <f t="shared" si="821"/>
        <v>0</v>
      </c>
      <c r="JR192" s="47">
        <f t="shared" si="822"/>
        <v>0</v>
      </c>
      <c r="JS192" s="48">
        <f t="shared" si="823"/>
        <v>0</v>
      </c>
      <c r="JT192" s="46">
        <f t="shared" si="824"/>
        <v>0</v>
      </c>
      <c r="JU192" s="48">
        <f t="shared" si="825"/>
        <v>0</v>
      </c>
    </row>
    <row r="193" spans="1:281" x14ac:dyDescent="0.25">
      <c r="A193" s="152"/>
      <c r="B193" s="386"/>
      <c r="C193" s="377"/>
      <c r="D193" s="378"/>
      <c r="E193" s="378"/>
      <c r="F193" s="378"/>
      <c r="G193" s="379"/>
      <c r="H193" s="397"/>
      <c r="I193" s="397"/>
      <c r="J193" s="97"/>
      <c r="K193" s="122">
        <f t="shared" si="555"/>
        <v>0</v>
      </c>
      <c r="L193" s="313">
        <f t="shared" si="556"/>
        <v>0</v>
      </c>
      <c r="M193" s="46">
        <f t="shared" si="557"/>
        <v>0</v>
      </c>
      <c r="N193" s="90">
        <f t="shared" si="618"/>
        <v>0</v>
      </c>
      <c r="O193" s="90">
        <f t="shared" si="619"/>
        <v>0</v>
      </c>
      <c r="P193" s="90">
        <f t="shared" si="620"/>
        <v>0</v>
      </c>
      <c r="Q193" s="90">
        <f t="shared" si="621"/>
        <v>0</v>
      </c>
      <c r="R193" s="408">
        <f t="shared" si="558"/>
        <v>1</v>
      </c>
      <c r="S193" s="46">
        <f t="shared" si="559"/>
        <v>0</v>
      </c>
      <c r="T193" s="47">
        <f t="shared" si="560"/>
        <v>0</v>
      </c>
      <c r="U193" s="47">
        <f t="shared" si="561"/>
        <v>0</v>
      </c>
      <c r="V193" s="47">
        <f t="shared" si="562"/>
        <v>0</v>
      </c>
      <c r="W193" s="47">
        <f t="shared" si="563"/>
        <v>0</v>
      </c>
      <c r="X193" s="47">
        <f t="shared" si="564"/>
        <v>0</v>
      </c>
      <c r="Y193" s="47">
        <f t="shared" si="565"/>
        <v>0</v>
      </c>
      <c r="Z193" s="47">
        <f t="shared" si="566"/>
        <v>0</v>
      </c>
      <c r="AA193" s="47">
        <f t="shared" si="567"/>
        <v>0</v>
      </c>
      <c r="AB193" s="47">
        <f t="shared" si="568"/>
        <v>0</v>
      </c>
      <c r="AC193" s="47">
        <f t="shared" si="569"/>
        <v>0</v>
      </c>
      <c r="AD193" s="47">
        <f t="shared" si="570"/>
        <v>0</v>
      </c>
      <c r="AE193" s="47">
        <f t="shared" si="571"/>
        <v>0</v>
      </c>
      <c r="AF193" s="47">
        <f t="shared" si="572"/>
        <v>0</v>
      </c>
      <c r="AG193" s="47">
        <f t="shared" si="573"/>
        <v>0</v>
      </c>
      <c r="AH193" s="47">
        <f t="shared" si="574"/>
        <v>0</v>
      </c>
      <c r="AI193" s="47">
        <f t="shared" si="575"/>
        <v>0</v>
      </c>
      <c r="AJ193" s="47">
        <f t="shared" si="576"/>
        <v>0</v>
      </c>
      <c r="AK193" s="47">
        <f t="shared" si="577"/>
        <v>0</v>
      </c>
      <c r="AL193" s="48">
        <f t="shared" si="578"/>
        <v>0</v>
      </c>
      <c r="AM193" s="47">
        <f t="shared" si="622"/>
        <v>0</v>
      </c>
      <c r="AN193" s="47">
        <f t="shared" si="623"/>
        <v>0</v>
      </c>
      <c r="AO193" s="46">
        <f t="shared" si="579"/>
        <v>0</v>
      </c>
      <c r="AP193" s="47">
        <f t="shared" si="580"/>
        <v>0</v>
      </c>
      <c r="AQ193" s="47">
        <f t="shared" si="581"/>
        <v>0</v>
      </c>
      <c r="AR193" s="47">
        <f t="shared" si="582"/>
        <v>0</v>
      </c>
      <c r="AS193" s="47">
        <f t="shared" si="583"/>
        <v>0</v>
      </c>
      <c r="AT193" s="47">
        <f t="shared" si="584"/>
        <v>0</v>
      </c>
      <c r="AU193" s="47">
        <f t="shared" si="585"/>
        <v>0</v>
      </c>
      <c r="AV193" s="47">
        <f t="shared" si="586"/>
        <v>0</v>
      </c>
      <c r="AW193" s="47">
        <f t="shared" si="587"/>
        <v>0</v>
      </c>
      <c r="AX193" s="47">
        <f t="shared" si="588"/>
        <v>0</v>
      </c>
      <c r="AY193" s="47">
        <f t="shared" si="589"/>
        <v>0</v>
      </c>
      <c r="AZ193" s="47">
        <f t="shared" si="590"/>
        <v>0</v>
      </c>
      <c r="BA193" s="47">
        <f t="shared" si="591"/>
        <v>0</v>
      </c>
      <c r="BB193" s="47">
        <f t="shared" si="592"/>
        <v>0</v>
      </c>
      <c r="BC193" s="47">
        <f t="shared" si="593"/>
        <v>0</v>
      </c>
      <c r="BD193" s="47">
        <f t="shared" si="594"/>
        <v>0</v>
      </c>
      <c r="BE193" s="47">
        <f t="shared" si="595"/>
        <v>0</v>
      </c>
      <c r="BF193" s="47">
        <f t="shared" si="596"/>
        <v>0</v>
      </c>
      <c r="BG193" s="48">
        <f t="shared" si="597"/>
        <v>0</v>
      </c>
      <c r="BH193" s="47">
        <f t="shared" si="624"/>
        <v>0</v>
      </c>
      <c r="BI193" s="47">
        <f t="shared" si="625"/>
        <v>0</v>
      </c>
      <c r="BJ193" s="46">
        <f t="shared" si="598"/>
        <v>0</v>
      </c>
      <c r="BK193" s="47">
        <f t="shared" si="599"/>
        <v>0</v>
      </c>
      <c r="BL193" s="47">
        <f t="shared" si="600"/>
        <v>0</v>
      </c>
      <c r="BM193" s="47">
        <f t="shared" si="601"/>
        <v>0</v>
      </c>
      <c r="BN193" s="47">
        <f t="shared" si="602"/>
        <v>0</v>
      </c>
      <c r="BO193" s="47">
        <f t="shared" si="603"/>
        <v>0</v>
      </c>
      <c r="BP193" s="47">
        <f t="shared" si="604"/>
        <v>0</v>
      </c>
      <c r="BQ193" s="47">
        <f t="shared" si="605"/>
        <v>0</v>
      </c>
      <c r="BR193" s="47">
        <f t="shared" si="606"/>
        <v>0</v>
      </c>
      <c r="BS193" s="47">
        <f t="shared" si="607"/>
        <v>0</v>
      </c>
      <c r="BT193" s="47">
        <f t="shared" si="608"/>
        <v>0</v>
      </c>
      <c r="BU193" s="47">
        <f t="shared" si="609"/>
        <v>0</v>
      </c>
      <c r="BV193" s="47">
        <f t="shared" si="610"/>
        <v>0</v>
      </c>
      <c r="BW193" s="47">
        <f t="shared" si="611"/>
        <v>0</v>
      </c>
      <c r="BX193" s="47">
        <f t="shared" si="612"/>
        <v>0</v>
      </c>
      <c r="BY193" s="47">
        <f t="shared" si="613"/>
        <v>0</v>
      </c>
      <c r="BZ193" s="47">
        <f t="shared" si="614"/>
        <v>0</v>
      </c>
      <c r="CA193" s="47">
        <f t="shared" si="615"/>
        <v>0</v>
      </c>
      <c r="CB193" s="47">
        <f t="shared" si="616"/>
        <v>0</v>
      </c>
      <c r="CC193" s="48">
        <f t="shared" si="617"/>
        <v>0</v>
      </c>
      <c r="CD193" s="47">
        <f t="shared" si="626"/>
        <v>0</v>
      </c>
      <c r="CE193" s="47">
        <f t="shared" si="627"/>
        <v>0</v>
      </c>
      <c r="CF193" s="46">
        <f t="shared" si="628"/>
        <v>0</v>
      </c>
      <c r="CG193" s="47">
        <f t="shared" si="629"/>
        <v>0</v>
      </c>
      <c r="CH193" s="47">
        <f t="shared" si="630"/>
        <v>0</v>
      </c>
      <c r="CI193" s="47">
        <f t="shared" si="631"/>
        <v>0</v>
      </c>
      <c r="CJ193" s="47">
        <f t="shared" si="632"/>
        <v>0</v>
      </c>
      <c r="CK193" s="47">
        <f t="shared" si="633"/>
        <v>0</v>
      </c>
      <c r="CL193" s="47">
        <f t="shared" si="634"/>
        <v>0</v>
      </c>
      <c r="CM193" s="47">
        <f t="shared" si="635"/>
        <v>0</v>
      </c>
      <c r="CN193" s="47">
        <f t="shared" si="636"/>
        <v>0</v>
      </c>
      <c r="CO193" s="47">
        <f t="shared" si="637"/>
        <v>0</v>
      </c>
      <c r="CP193" s="47">
        <f t="shared" si="638"/>
        <v>0</v>
      </c>
      <c r="CQ193" s="47">
        <f t="shared" si="639"/>
        <v>0</v>
      </c>
      <c r="CR193" s="47">
        <f t="shared" si="640"/>
        <v>0</v>
      </c>
      <c r="CS193" s="47">
        <f t="shared" si="641"/>
        <v>0</v>
      </c>
      <c r="CT193" s="47">
        <f t="shared" si="642"/>
        <v>0</v>
      </c>
      <c r="CU193" s="47">
        <f t="shared" si="643"/>
        <v>0</v>
      </c>
      <c r="CV193" s="47">
        <f t="shared" si="644"/>
        <v>0</v>
      </c>
      <c r="CW193" s="47">
        <f t="shared" si="645"/>
        <v>0</v>
      </c>
      <c r="CX193" s="47">
        <f t="shared" si="646"/>
        <v>0</v>
      </c>
      <c r="CY193" s="48">
        <f t="shared" si="647"/>
        <v>0</v>
      </c>
      <c r="CZ193" s="47">
        <f t="shared" si="648"/>
        <v>0</v>
      </c>
      <c r="DA193" s="47">
        <f t="shared" si="649"/>
        <v>0</v>
      </c>
      <c r="DB193" s="46">
        <f t="shared" si="650"/>
        <v>0</v>
      </c>
      <c r="DC193" s="47">
        <f t="shared" si="651"/>
        <v>0</v>
      </c>
      <c r="DD193" s="47">
        <f t="shared" si="652"/>
        <v>0</v>
      </c>
      <c r="DE193" s="47">
        <f t="shared" si="653"/>
        <v>0</v>
      </c>
      <c r="DF193" s="47">
        <f t="shared" si="654"/>
        <v>0</v>
      </c>
      <c r="DG193" s="47">
        <f t="shared" si="655"/>
        <v>0</v>
      </c>
      <c r="DH193" s="47">
        <f t="shared" si="656"/>
        <v>0</v>
      </c>
      <c r="DI193" s="47">
        <f t="shared" si="657"/>
        <v>0</v>
      </c>
      <c r="DJ193" s="47">
        <f t="shared" si="658"/>
        <v>0</v>
      </c>
      <c r="DK193" s="47">
        <f t="shared" si="659"/>
        <v>0</v>
      </c>
      <c r="DL193" s="47">
        <f t="shared" si="660"/>
        <v>0</v>
      </c>
      <c r="DM193" s="47">
        <f t="shared" si="661"/>
        <v>0</v>
      </c>
      <c r="DN193" s="47">
        <f t="shared" si="662"/>
        <v>0</v>
      </c>
      <c r="DO193" s="47">
        <f t="shared" si="663"/>
        <v>0</v>
      </c>
      <c r="DP193" s="47">
        <f t="shared" si="664"/>
        <v>0</v>
      </c>
      <c r="DQ193" s="47">
        <f t="shared" si="665"/>
        <v>0</v>
      </c>
      <c r="DR193" s="47">
        <f t="shared" si="666"/>
        <v>0</v>
      </c>
      <c r="DS193" s="47">
        <f t="shared" si="667"/>
        <v>0</v>
      </c>
      <c r="DT193" s="47">
        <f t="shared" si="668"/>
        <v>0</v>
      </c>
      <c r="DU193" s="48">
        <f t="shared" si="669"/>
        <v>0</v>
      </c>
      <c r="DV193" s="47">
        <f t="shared" si="670"/>
        <v>0</v>
      </c>
      <c r="DW193" s="47">
        <f t="shared" si="671"/>
        <v>0</v>
      </c>
      <c r="DX193" s="46">
        <f t="shared" si="672"/>
        <v>0</v>
      </c>
      <c r="DY193" s="47">
        <f t="shared" si="673"/>
        <v>0</v>
      </c>
      <c r="DZ193" s="47">
        <f t="shared" si="674"/>
        <v>0</v>
      </c>
      <c r="EA193" s="47">
        <f t="shared" si="675"/>
        <v>0</v>
      </c>
      <c r="EB193" s="47">
        <f t="shared" si="676"/>
        <v>0</v>
      </c>
      <c r="EC193" s="47">
        <f t="shared" si="677"/>
        <v>0</v>
      </c>
      <c r="ED193" s="47">
        <f t="shared" si="678"/>
        <v>0</v>
      </c>
      <c r="EE193" s="47">
        <f t="shared" si="679"/>
        <v>0</v>
      </c>
      <c r="EF193" s="47">
        <f t="shared" si="680"/>
        <v>0</v>
      </c>
      <c r="EG193" s="47">
        <f t="shared" si="681"/>
        <v>0</v>
      </c>
      <c r="EH193" s="47">
        <f t="shared" si="682"/>
        <v>0</v>
      </c>
      <c r="EI193" s="47">
        <f t="shared" si="683"/>
        <v>0</v>
      </c>
      <c r="EJ193" s="47">
        <f t="shared" si="684"/>
        <v>0</v>
      </c>
      <c r="EK193" s="47">
        <f t="shared" si="685"/>
        <v>0</v>
      </c>
      <c r="EL193" s="47">
        <f t="shared" si="686"/>
        <v>0</v>
      </c>
      <c r="EM193" s="47">
        <f t="shared" si="687"/>
        <v>0</v>
      </c>
      <c r="EN193" s="47">
        <f t="shared" si="688"/>
        <v>0</v>
      </c>
      <c r="EO193" s="47">
        <f t="shared" si="689"/>
        <v>0</v>
      </c>
      <c r="EP193" s="47">
        <f t="shared" si="690"/>
        <v>0</v>
      </c>
      <c r="EQ193" s="48">
        <f t="shared" si="691"/>
        <v>0</v>
      </c>
      <c r="ER193" s="47">
        <f t="shared" si="692"/>
        <v>0</v>
      </c>
      <c r="ES193" s="47">
        <f t="shared" si="693"/>
        <v>0</v>
      </c>
      <c r="ET193" s="46">
        <f t="shared" si="694"/>
        <v>0</v>
      </c>
      <c r="EU193" s="47">
        <f t="shared" si="695"/>
        <v>0</v>
      </c>
      <c r="EV193" s="47">
        <f t="shared" si="696"/>
        <v>0</v>
      </c>
      <c r="EW193" s="47">
        <f t="shared" si="697"/>
        <v>0</v>
      </c>
      <c r="EX193" s="47">
        <f t="shared" si="698"/>
        <v>0</v>
      </c>
      <c r="EY193" s="47">
        <f t="shared" si="699"/>
        <v>0</v>
      </c>
      <c r="EZ193" s="47">
        <f t="shared" si="700"/>
        <v>0</v>
      </c>
      <c r="FA193" s="47">
        <f t="shared" si="701"/>
        <v>0</v>
      </c>
      <c r="FB193" s="47">
        <f t="shared" si="702"/>
        <v>0</v>
      </c>
      <c r="FC193" s="47">
        <f t="shared" si="703"/>
        <v>0</v>
      </c>
      <c r="FD193" s="47">
        <f t="shared" si="704"/>
        <v>0</v>
      </c>
      <c r="FE193" s="47">
        <f t="shared" si="705"/>
        <v>0</v>
      </c>
      <c r="FF193" s="47">
        <f t="shared" si="706"/>
        <v>0</v>
      </c>
      <c r="FG193" s="47">
        <f t="shared" si="707"/>
        <v>0</v>
      </c>
      <c r="FH193" s="47">
        <f t="shared" si="708"/>
        <v>0</v>
      </c>
      <c r="FI193" s="47">
        <f t="shared" si="709"/>
        <v>0</v>
      </c>
      <c r="FJ193" s="47">
        <f t="shared" si="710"/>
        <v>0</v>
      </c>
      <c r="FK193" s="47">
        <f t="shared" si="711"/>
        <v>0</v>
      </c>
      <c r="FL193" s="47">
        <f t="shared" si="712"/>
        <v>0</v>
      </c>
      <c r="FM193" s="48">
        <f t="shared" si="713"/>
        <v>0</v>
      </c>
      <c r="FN193" s="47">
        <f t="shared" si="714"/>
        <v>0</v>
      </c>
      <c r="FO193" s="47">
        <f t="shared" si="715"/>
        <v>0</v>
      </c>
      <c r="FP193" s="46">
        <f t="shared" si="716"/>
        <v>0</v>
      </c>
      <c r="FQ193" s="47">
        <f t="shared" si="717"/>
        <v>0</v>
      </c>
      <c r="FR193" s="47">
        <f t="shared" si="718"/>
        <v>0</v>
      </c>
      <c r="FS193" s="47">
        <f t="shared" si="719"/>
        <v>0</v>
      </c>
      <c r="FT193" s="47">
        <f t="shared" si="720"/>
        <v>0</v>
      </c>
      <c r="FU193" s="47">
        <f t="shared" si="721"/>
        <v>0</v>
      </c>
      <c r="FV193" s="47">
        <f t="shared" si="722"/>
        <v>0</v>
      </c>
      <c r="FW193" s="47">
        <f t="shared" si="723"/>
        <v>0</v>
      </c>
      <c r="FX193" s="47">
        <f t="shared" si="724"/>
        <v>0</v>
      </c>
      <c r="FY193" s="47">
        <f t="shared" si="725"/>
        <v>0</v>
      </c>
      <c r="FZ193" s="47">
        <f t="shared" si="726"/>
        <v>0</v>
      </c>
      <c r="GA193" s="47">
        <f t="shared" si="727"/>
        <v>0</v>
      </c>
      <c r="GB193" s="47">
        <f t="shared" si="728"/>
        <v>0</v>
      </c>
      <c r="GC193" s="47">
        <f t="shared" si="729"/>
        <v>0</v>
      </c>
      <c r="GD193" s="47">
        <f t="shared" si="730"/>
        <v>0</v>
      </c>
      <c r="GE193" s="47">
        <f t="shared" si="731"/>
        <v>0</v>
      </c>
      <c r="GF193" s="47">
        <f t="shared" si="732"/>
        <v>0</v>
      </c>
      <c r="GG193" s="47">
        <f t="shared" si="733"/>
        <v>0</v>
      </c>
      <c r="GH193" s="47">
        <f t="shared" si="734"/>
        <v>0</v>
      </c>
      <c r="GI193" s="48">
        <f t="shared" si="735"/>
        <v>0</v>
      </c>
      <c r="GJ193" s="47">
        <f t="shared" si="736"/>
        <v>0</v>
      </c>
      <c r="GK193" s="47">
        <f t="shared" si="737"/>
        <v>0</v>
      </c>
      <c r="GL193" s="46">
        <f t="shared" si="738"/>
        <v>0</v>
      </c>
      <c r="GM193" s="47">
        <f t="shared" si="739"/>
        <v>0</v>
      </c>
      <c r="GN193" s="47">
        <f t="shared" si="740"/>
        <v>0</v>
      </c>
      <c r="GO193" s="47">
        <f t="shared" si="741"/>
        <v>0</v>
      </c>
      <c r="GP193" s="47">
        <f t="shared" si="742"/>
        <v>0</v>
      </c>
      <c r="GQ193" s="47">
        <f t="shared" si="743"/>
        <v>0</v>
      </c>
      <c r="GR193" s="47">
        <f t="shared" si="744"/>
        <v>0</v>
      </c>
      <c r="GS193" s="47">
        <f t="shared" si="745"/>
        <v>0</v>
      </c>
      <c r="GT193" s="47">
        <f t="shared" si="746"/>
        <v>0</v>
      </c>
      <c r="GU193" s="47">
        <f t="shared" si="747"/>
        <v>0</v>
      </c>
      <c r="GV193" s="47">
        <f t="shared" si="748"/>
        <v>0</v>
      </c>
      <c r="GW193" s="47">
        <f t="shared" si="749"/>
        <v>0</v>
      </c>
      <c r="GX193" s="47">
        <f t="shared" si="750"/>
        <v>0</v>
      </c>
      <c r="GY193" s="47">
        <f t="shared" si="751"/>
        <v>0</v>
      </c>
      <c r="GZ193" s="47">
        <f t="shared" si="752"/>
        <v>0</v>
      </c>
      <c r="HA193" s="47">
        <f t="shared" si="753"/>
        <v>0</v>
      </c>
      <c r="HB193" s="47">
        <f t="shared" si="754"/>
        <v>0</v>
      </c>
      <c r="HC193" s="47">
        <f t="shared" si="755"/>
        <v>0</v>
      </c>
      <c r="HD193" s="47">
        <f t="shared" si="756"/>
        <v>0</v>
      </c>
      <c r="HE193" s="48">
        <f t="shared" si="757"/>
        <v>0</v>
      </c>
      <c r="HF193" s="47">
        <f t="shared" si="758"/>
        <v>0</v>
      </c>
      <c r="HG193" s="47">
        <f t="shared" si="759"/>
        <v>0</v>
      </c>
      <c r="HH193" s="46">
        <f t="shared" si="760"/>
        <v>0</v>
      </c>
      <c r="HI193" s="47">
        <f t="shared" si="761"/>
        <v>0</v>
      </c>
      <c r="HJ193" s="47">
        <f t="shared" si="762"/>
        <v>0</v>
      </c>
      <c r="HK193" s="47">
        <f t="shared" si="763"/>
        <v>0</v>
      </c>
      <c r="HL193" s="47">
        <f t="shared" si="764"/>
        <v>0</v>
      </c>
      <c r="HM193" s="47">
        <f t="shared" si="765"/>
        <v>0</v>
      </c>
      <c r="HN193" s="47">
        <f t="shared" si="766"/>
        <v>0</v>
      </c>
      <c r="HO193" s="47">
        <f t="shared" si="767"/>
        <v>0</v>
      </c>
      <c r="HP193" s="47">
        <f t="shared" si="768"/>
        <v>0</v>
      </c>
      <c r="HQ193" s="47">
        <f t="shared" si="769"/>
        <v>0</v>
      </c>
      <c r="HR193" s="47">
        <f t="shared" si="770"/>
        <v>0</v>
      </c>
      <c r="HS193" s="47">
        <f t="shared" si="771"/>
        <v>0</v>
      </c>
      <c r="HT193" s="47">
        <f t="shared" si="772"/>
        <v>0</v>
      </c>
      <c r="HU193" s="47">
        <f t="shared" si="773"/>
        <v>0</v>
      </c>
      <c r="HV193" s="47">
        <f t="shared" si="774"/>
        <v>0</v>
      </c>
      <c r="HW193" s="47">
        <f t="shared" si="775"/>
        <v>0</v>
      </c>
      <c r="HX193" s="47">
        <f t="shared" si="776"/>
        <v>0</v>
      </c>
      <c r="HY193" s="47">
        <f t="shared" si="777"/>
        <v>0</v>
      </c>
      <c r="HZ193" s="47">
        <f t="shared" si="778"/>
        <v>0</v>
      </c>
      <c r="IA193" s="48">
        <f t="shared" si="779"/>
        <v>0</v>
      </c>
      <c r="IB193" s="47">
        <f t="shared" si="780"/>
        <v>0</v>
      </c>
      <c r="IC193" s="47">
        <f t="shared" si="781"/>
        <v>0</v>
      </c>
      <c r="ID193" s="46">
        <f t="shared" si="782"/>
        <v>0</v>
      </c>
      <c r="IE193" s="47">
        <f t="shared" si="783"/>
        <v>0</v>
      </c>
      <c r="IF193" s="47">
        <f t="shared" si="784"/>
        <v>0</v>
      </c>
      <c r="IG193" s="47">
        <f t="shared" si="785"/>
        <v>0</v>
      </c>
      <c r="IH193" s="47">
        <f t="shared" si="786"/>
        <v>0</v>
      </c>
      <c r="II193" s="47">
        <f t="shared" si="787"/>
        <v>0</v>
      </c>
      <c r="IJ193" s="47">
        <f t="shared" si="788"/>
        <v>0</v>
      </c>
      <c r="IK193" s="47">
        <f t="shared" si="789"/>
        <v>0</v>
      </c>
      <c r="IL193" s="47">
        <f t="shared" si="790"/>
        <v>0</v>
      </c>
      <c r="IM193" s="47">
        <f t="shared" si="791"/>
        <v>0</v>
      </c>
      <c r="IN193" s="47">
        <f t="shared" si="792"/>
        <v>0</v>
      </c>
      <c r="IO193" s="47">
        <f t="shared" si="793"/>
        <v>0</v>
      </c>
      <c r="IP193" s="47">
        <f t="shared" si="794"/>
        <v>0</v>
      </c>
      <c r="IQ193" s="47">
        <f t="shared" si="795"/>
        <v>0</v>
      </c>
      <c r="IR193" s="47">
        <f t="shared" si="796"/>
        <v>0</v>
      </c>
      <c r="IS193" s="47">
        <f t="shared" si="797"/>
        <v>0</v>
      </c>
      <c r="IT193" s="47">
        <f t="shared" si="798"/>
        <v>0</v>
      </c>
      <c r="IU193" s="47">
        <f t="shared" si="799"/>
        <v>0</v>
      </c>
      <c r="IV193" s="47">
        <f t="shared" si="800"/>
        <v>0</v>
      </c>
      <c r="IW193" s="48">
        <f t="shared" si="801"/>
        <v>0</v>
      </c>
      <c r="IX193" s="47">
        <f t="shared" si="802"/>
        <v>0</v>
      </c>
      <c r="IY193" s="47">
        <f t="shared" si="803"/>
        <v>0</v>
      </c>
      <c r="IZ193" s="46">
        <f t="shared" si="804"/>
        <v>0</v>
      </c>
      <c r="JA193" s="47">
        <f t="shared" si="805"/>
        <v>0</v>
      </c>
      <c r="JB193" s="47">
        <f t="shared" si="806"/>
        <v>0</v>
      </c>
      <c r="JC193" s="47">
        <f t="shared" si="807"/>
        <v>0</v>
      </c>
      <c r="JD193" s="47">
        <f t="shared" si="808"/>
        <v>0</v>
      </c>
      <c r="JE193" s="47">
        <f t="shared" si="809"/>
        <v>0</v>
      </c>
      <c r="JF193" s="47">
        <f t="shared" si="810"/>
        <v>0</v>
      </c>
      <c r="JG193" s="47">
        <f t="shared" si="811"/>
        <v>0</v>
      </c>
      <c r="JH193" s="47">
        <f t="shared" si="812"/>
        <v>0</v>
      </c>
      <c r="JI193" s="47">
        <f t="shared" si="813"/>
        <v>0</v>
      </c>
      <c r="JJ193" s="47">
        <f t="shared" si="814"/>
        <v>0</v>
      </c>
      <c r="JK193" s="47">
        <f t="shared" si="815"/>
        <v>0</v>
      </c>
      <c r="JL193" s="47">
        <f t="shared" si="816"/>
        <v>0</v>
      </c>
      <c r="JM193" s="47">
        <f t="shared" si="817"/>
        <v>0</v>
      </c>
      <c r="JN193" s="47">
        <f t="shared" si="818"/>
        <v>0</v>
      </c>
      <c r="JO193" s="47">
        <f t="shared" si="819"/>
        <v>0</v>
      </c>
      <c r="JP193" s="47">
        <f t="shared" si="820"/>
        <v>0</v>
      </c>
      <c r="JQ193" s="47">
        <f t="shared" si="821"/>
        <v>0</v>
      </c>
      <c r="JR193" s="47">
        <f t="shared" si="822"/>
        <v>0</v>
      </c>
      <c r="JS193" s="48">
        <f t="shared" si="823"/>
        <v>0</v>
      </c>
      <c r="JT193" s="46">
        <f t="shared" si="824"/>
        <v>0</v>
      </c>
      <c r="JU193" s="48">
        <f t="shared" si="825"/>
        <v>0</v>
      </c>
    </row>
    <row r="194" spans="1:281" x14ac:dyDescent="0.25">
      <c r="A194" s="152"/>
      <c r="B194" s="386"/>
      <c r="C194" s="377"/>
      <c r="D194" s="378"/>
      <c r="E194" s="378"/>
      <c r="F194" s="378"/>
      <c r="G194" s="379"/>
      <c r="H194" s="397"/>
      <c r="I194" s="397"/>
      <c r="J194" s="97"/>
      <c r="K194" s="122">
        <f t="shared" si="555"/>
        <v>0</v>
      </c>
      <c r="L194" s="313">
        <f t="shared" si="556"/>
        <v>0</v>
      </c>
      <c r="M194" s="46">
        <f t="shared" si="557"/>
        <v>0</v>
      </c>
      <c r="N194" s="90">
        <f t="shared" si="618"/>
        <v>0</v>
      </c>
      <c r="O194" s="90">
        <f t="shared" si="619"/>
        <v>0</v>
      </c>
      <c r="P194" s="90">
        <f t="shared" si="620"/>
        <v>0</v>
      </c>
      <c r="Q194" s="90">
        <f t="shared" si="621"/>
        <v>0</v>
      </c>
      <c r="R194" s="408">
        <f t="shared" si="558"/>
        <v>1</v>
      </c>
      <c r="S194" s="46">
        <f t="shared" si="559"/>
        <v>0</v>
      </c>
      <c r="T194" s="47">
        <f t="shared" si="560"/>
        <v>0</v>
      </c>
      <c r="U194" s="47">
        <f t="shared" si="561"/>
        <v>0</v>
      </c>
      <c r="V194" s="47">
        <f t="shared" si="562"/>
        <v>0</v>
      </c>
      <c r="W194" s="47">
        <f t="shared" si="563"/>
        <v>0</v>
      </c>
      <c r="X194" s="47">
        <f t="shared" si="564"/>
        <v>0</v>
      </c>
      <c r="Y194" s="47">
        <f t="shared" si="565"/>
        <v>0</v>
      </c>
      <c r="Z194" s="47">
        <f t="shared" si="566"/>
        <v>0</v>
      </c>
      <c r="AA194" s="47">
        <f t="shared" si="567"/>
        <v>0</v>
      </c>
      <c r="AB194" s="47">
        <f t="shared" si="568"/>
        <v>0</v>
      </c>
      <c r="AC194" s="47">
        <f t="shared" si="569"/>
        <v>0</v>
      </c>
      <c r="AD194" s="47">
        <f t="shared" si="570"/>
        <v>0</v>
      </c>
      <c r="AE194" s="47">
        <f t="shared" si="571"/>
        <v>0</v>
      </c>
      <c r="AF194" s="47">
        <f t="shared" si="572"/>
        <v>0</v>
      </c>
      <c r="AG194" s="47">
        <f t="shared" si="573"/>
        <v>0</v>
      </c>
      <c r="AH194" s="47">
        <f t="shared" si="574"/>
        <v>0</v>
      </c>
      <c r="AI194" s="47">
        <f t="shared" si="575"/>
        <v>0</v>
      </c>
      <c r="AJ194" s="47">
        <f t="shared" si="576"/>
        <v>0</v>
      </c>
      <c r="AK194" s="47">
        <f t="shared" si="577"/>
        <v>0</v>
      </c>
      <c r="AL194" s="48">
        <f t="shared" si="578"/>
        <v>0</v>
      </c>
      <c r="AM194" s="47">
        <f t="shared" si="622"/>
        <v>0</v>
      </c>
      <c r="AN194" s="47">
        <f t="shared" si="623"/>
        <v>0</v>
      </c>
      <c r="AO194" s="46">
        <f t="shared" si="579"/>
        <v>0</v>
      </c>
      <c r="AP194" s="47">
        <f t="shared" si="580"/>
        <v>0</v>
      </c>
      <c r="AQ194" s="47">
        <f t="shared" si="581"/>
        <v>0</v>
      </c>
      <c r="AR194" s="47">
        <f t="shared" si="582"/>
        <v>0</v>
      </c>
      <c r="AS194" s="47">
        <f t="shared" si="583"/>
        <v>0</v>
      </c>
      <c r="AT194" s="47">
        <f t="shared" si="584"/>
        <v>0</v>
      </c>
      <c r="AU194" s="47">
        <f t="shared" si="585"/>
        <v>0</v>
      </c>
      <c r="AV194" s="47">
        <f t="shared" si="586"/>
        <v>0</v>
      </c>
      <c r="AW194" s="47">
        <f t="shared" si="587"/>
        <v>0</v>
      </c>
      <c r="AX194" s="47">
        <f t="shared" si="588"/>
        <v>0</v>
      </c>
      <c r="AY194" s="47">
        <f t="shared" si="589"/>
        <v>0</v>
      </c>
      <c r="AZ194" s="47">
        <f t="shared" si="590"/>
        <v>0</v>
      </c>
      <c r="BA194" s="47">
        <f t="shared" si="591"/>
        <v>0</v>
      </c>
      <c r="BB194" s="47">
        <f t="shared" si="592"/>
        <v>0</v>
      </c>
      <c r="BC194" s="47">
        <f t="shared" si="593"/>
        <v>0</v>
      </c>
      <c r="BD194" s="47">
        <f t="shared" si="594"/>
        <v>0</v>
      </c>
      <c r="BE194" s="47">
        <f t="shared" si="595"/>
        <v>0</v>
      </c>
      <c r="BF194" s="47">
        <f t="shared" si="596"/>
        <v>0</v>
      </c>
      <c r="BG194" s="48">
        <f t="shared" si="597"/>
        <v>0</v>
      </c>
      <c r="BH194" s="47">
        <f t="shared" si="624"/>
        <v>0</v>
      </c>
      <c r="BI194" s="47">
        <f t="shared" si="625"/>
        <v>0</v>
      </c>
      <c r="BJ194" s="46">
        <f t="shared" si="598"/>
        <v>0</v>
      </c>
      <c r="BK194" s="47">
        <f t="shared" si="599"/>
        <v>0</v>
      </c>
      <c r="BL194" s="47">
        <f t="shared" si="600"/>
        <v>0</v>
      </c>
      <c r="BM194" s="47">
        <f t="shared" si="601"/>
        <v>0</v>
      </c>
      <c r="BN194" s="47">
        <f t="shared" si="602"/>
        <v>0</v>
      </c>
      <c r="BO194" s="47">
        <f t="shared" si="603"/>
        <v>0</v>
      </c>
      <c r="BP194" s="47">
        <f t="shared" si="604"/>
        <v>0</v>
      </c>
      <c r="BQ194" s="47">
        <f t="shared" si="605"/>
        <v>0</v>
      </c>
      <c r="BR194" s="47">
        <f t="shared" si="606"/>
        <v>0</v>
      </c>
      <c r="BS194" s="47">
        <f t="shared" si="607"/>
        <v>0</v>
      </c>
      <c r="BT194" s="47">
        <f t="shared" si="608"/>
        <v>0</v>
      </c>
      <c r="BU194" s="47">
        <f t="shared" si="609"/>
        <v>0</v>
      </c>
      <c r="BV194" s="47">
        <f t="shared" si="610"/>
        <v>0</v>
      </c>
      <c r="BW194" s="47">
        <f t="shared" si="611"/>
        <v>0</v>
      </c>
      <c r="BX194" s="47">
        <f t="shared" si="612"/>
        <v>0</v>
      </c>
      <c r="BY194" s="47">
        <f t="shared" si="613"/>
        <v>0</v>
      </c>
      <c r="BZ194" s="47">
        <f t="shared" si="614"/>
        <v>0</v>
      </c>
      <c r="CA194" s="47">
        <f t="shared" si="615"/>
        <v>0</v>
      </c>
      <c r="CB194" s="47">
        <f t="shared" si="616"/>
        <v>0</v>
      </c>
      <c r="CC194" s="48">
        <f t="shared" si="617"/>
        <v>0</v>
      </c>
      <c r="CD194" s="47">
        <f t="shared" si="626"/>
        <v>0</v>
      </c>
      <c r="CE194" s="47">
        <f t="shared" si="627"/>
        <v>0</v>
      </c>
      <c r="CF194" s="46">
        <f t="shared" si="628"/>
        <v>0</v>
      </c>
      <c r="CG194" s="47">
        <f t="shared" si="629"/>
        <v>0</v>
      </c>
      <c r="CH194" s="47">
        <f t="shared" si="630"/>
        <v>0</v>
      </c>
      <c r="CI194" s="47">
        <f t="shared" si="631"/>
        <v>0</v>
      </c>
      <c r="CJ194" s="47">
        <f t="shared" si="632"/>
        <v>0</v>
      </c>
      <c r="CK194" s="47">
        <f t="shared" si="633"/>
        <v>0</v>
      </c>
      <c r="CL194" s="47">
        <f t="shared" si="634"/>
        <v>0</v>
      </c>
      <c r="CM194" s="47">
        <f t="shared" si="635"/>
        <v>0</v>
      </c>
      <c r="CN194" s="47">
        <f t="shared" si="636"/>
        <v>0</v>
      </c>
      <c r="CO194" s="47">
        <f t="shared" si="637"/>
        <v>0</v>
      </c>
      <c r="CP194" s="47">
        <f t="shared" si="638"/>
        <v>0</v>
      </c>
      <c r="CQ194" s="47">
        <f t="shared" si="639"/>
        <v>0</v>
      </c>
      <c r="CR194" s="47">
        <f t="shared" si="640"/>
        <v>0</v>
      </c>
      <c r="CS194" s="47">
        <f t="shared" si="641"/>
        <v>0</v>
      </c>
      <c r="CT194" s="47">
        <f t="shared" si="642"/>
        <v>0</v>
      </c>
      <c r="CU194" s="47">
        <f t="shared" si="643"/>
        <v>0</v>
      </c>
      <c r="CV194" s="47">
        <f t="shared" si="644"/>
        <v>0</v>
      </c>
      <c r="CW194" s="47">
        <f t="shared" si="645"/>
        <v>0</v>
      </c>
      <c r="CX194" s="47">
        <f t="shared" si="646"/>
        <v>0</v>
      </c>
      <c r="CY194" s="48">
        <f t="shared" si="647"/>
        <v>0</v>
      </c>
      <c r="CZ194" s="47">
        <f t="shared" si="648"/>
        <v>0</v>
      </c>
      <c r="DA194" s="47">
        <f t="shared" si="649"/>
        <v>0</v>
      </c>
      <c r="DB194" s="46">
        <f t="shared" si="650"/>
        <v>0</v>
      </c>
      <c r="DC194" s="47">
        <f t="shared" si="651"/>
        <v>0</v>
      </c>
      <c r="DD194" s="47">
        <f t="shared" si="652"/>
        <v>0</v>
      </c>
      <c r="DE194" s="47">
        <f t="shared" si="653"/>
        <v>0</v>
      </c>
      <c r="DF194" s="47">
        <f t="shared" si="654"/>
        <v>0</v>
      </c>
      <c r="DG194" s="47">
        <f t="shared" si="655"/>
        <v>0</v>
      </c>
      <c r="DH194" s="47">
        <f t="shared" si="656"/>
        <v>0</v>
      </c>
      <c r="DI194" s="47">
        <f t="shared" si="657"/>
        <v>0</v>
      </c>
      <c r="DJ194" s="47">
        <f t="shared" si="658"/>
        <v>0</v>
      </c>
      <c r="DK194" s="47">
        <f t="shared" si="659"/>
        <v>0</v>
      </c>
      <c r="DL194" s="47">
        <f t="shared" si="660"/>
        <v>0</v>
      </c>
      <c r="DM194" s="47">
        <f t="shared" si="661"/>
        <v>0</v>
      </c>
      <c r="DN194" s="47">
        <f t="shared" si="662"/>
        <v>0</v>
      </c>
      <c r="DO194" s="47">
        <f t="shared" si="663"/>
        <v>0</v>
      </c>
      <c r="DP194" s="47">
        <f t="shared" si="664"/>
        <v>0</v>
      </c>
      <c r="DQ194" s="47">
        <f t="shared" si="665"/>
        <v>0</v>
      </c>
      <c r="DR194" s="47">
        <f t="shared" si="666"/>
        <v>0</v>
      </c>
      <c r="DS194" s="47">
        <f t="shared" si="667"/>
        <v>0</v>
      </c>
      <c r="DT194" s="47">
        <f t="shared" si="668"/>
        <v>0</v>
      </c>
      <c r="DU194" s="48">
        <f t="shared" si="669"/>
        <v>0</v>
      </c>
      <c r="DV194" s="47">
        <f t="shared" si="670"/>
        <v>0</v>
      </c>
      <c r="DW194" s="47">
        <f t="shared" si="671"/>
        <v>0</v>
      </c>
      <c r="DX194" s="46">
        <f t="shared" si="672"/>
        <v>0</v>
      </c>
      <c r="DY194" s="47">
        <f t="shared" si="673"/>
        <v>0</v>
      </c>
      <c r="DZ194" s="47">
        <f t="shared" si="674"/>
        <v>0</v>
      </c>
      <c r="EA194" s="47">
        <f t="shared" si="675"/>
        <v>0</v>
      </c>
      <c r="EB194" s="47">
        <f t="shared" si="676"/>
        <v>0</v>
      </c>
      <c r="EC194" s="47">
        <f t="shared" si="677"/>
        <v>0</v>
      </c>
      <c r="ED194" s="47">
        <f t="shared" si="678"/>
        <v>0</v>
      </c>
      <c r="EE194" s="47">
        <f t="shared" si="679"/>
        <v>0</v>
      </c>
      <c r="EF194" s="47">
        <f t="shared" si="680"/>
        <v>0</v>
      </c>
      <c r="EG194" s="47">
        <f t="shared" si="681"/>
        <v>0</v>
      </c>
      <c r="EH194" s="47">
        <f t="shared" si="682"/>
        <v>0</v>
      </c>
      <c r="EI194" s="47">
        <f t="shared" si="683"/>
        <v>0</v>
      </c>
      <c r="EJ194" s="47">
        <f t="shared" si="684"/>
        <v>0</v>
      </c>
      <c r="EK194" s="47">
        <f t="shared" si="685"/>
        <v>0</v>
      </c>
      <c r="EL194" s="47">
        <f t="shared" si="686"/>
        <v>0</v>
      </c>
      <c r="EM194" s="47">
        <f t="shared" si="687"/>
        <v>0</v>
      </c>
      <c r="EN194" s="47">
        <f t="shared" si="688"/>
        <v>0</v>
      </c>
      <c r="EO194" s="47">
        <f t="shared" si="689"/>
        <v>0</v>
      </c>
      <c r="EP194" s="47">
        <f t="shared" si="690"/>
        <v>0</v>
      </c>
      <c r="EQ194" s="48">
        <f t="shared" si="691"/>
        <v>0</v>
      </c>
      <c r="ER194" s="47">
        <f t="shared" si="692"/>
        <v>0</v>
      </c>
      <c r="ES194" s="47">
        <f t="shared" si="693"/>
        <v>0</v>
      </c>
      <c r="ET194" s="46">
        <f t="shared" si="694"/>
        <v>0</v>
      </c>
      <c r="EU194" s="47">
        <f t="shared" si="695"/>
        <v>0</v>
      </c>
      <c r="EV194" s="47">
        <f t="shared" si="696"/>
        <v>0</v>
      </c>
      <c r="EW194" s="47">
        <f t="shared" si="697"/>
        <v>0</v>
      </c>
      <c r="EX194" s="47">
        <f t="shared" si="698"/>
        <v>0</v>
      </c>
      <c r="EY194" s="47">
        <f t="shared" si="699"/>
        <v>0</v>
      </c>
      <c r="EZ194" s="47">
        <f t="shared" si="700"/>
        <v>0</v>
      </c>
      <c r="FA194" s="47">
        <f t="shared" si="701"/>
        <v>0</v>
      </c>
      <c r="FB194" s="47">
        <f t="shared" si="702"/>
        <v>0</v>
      </c>
      <c r="FC194" s="47">
        <f t="shared" si="703"/>
        <v>0</v>
      </c>
      <c r="FD194" s="47">
        <f t="shared" si="704"/>
        <v>0</v>
      </c>
      <c r="FE194" s="47">
        <f t="shared" si="705"/>
        <v>0</v>
      </c>
      <c r="FF194" s="47">
        <f t="shared" si="706"/>
        <v>0</v>
      </c>
      <c r="FG194" s="47">
        <f t="shared" si="707"/>
        <v>0</v>
      </c>
      <c r="FH194" s="47">
        <f t="shared" si="708"/>
        <v>0</v>
      </c>
      <c r="FI194" s="47">
        <f t="shared" si="709"/>
        <v>0</v>
      </c>
      <c r="FJ194" s="47">
        <f t="shared" si="710"/>
        <v>0</v>
      </c>
      <c r="FK194" s="47">
        <f t="shared" si="711"/>
        <v>0</v>
      </c>
      <c r="FL194" s="47">
        <f t="shared" si="712"/>
        <v>0</v>
      </c>
      <c r="FM194" s="48">
        <f t="shared" si="713"/>
        <v>0</v>
      </c>
      <c r="FN194" s="47">
        <f t="shared" si="714"/>
        <v>0</v>
      </c>
      <c r="FO194" s="47">
        <f t="shared" si="715"/>
        <v>0</v>
      </c>
      <c r="FP194" s="46">
        <f t="shared" si="716"/>
        <v>0</v>
      </c>
      <c r="FQ194" s="47">
        <f t="shared" si="717"/>
        <v>0</v>
      </c>
      <c r="FR194" s="47">
        <f t="shared" si="718"/>
        <v>0</v>
      </c>
      <c r="FS194" s="47">
        <f t="shared" si="719"/>
        <v>0</v>
      </c>
      <c r="FT194" s="47">
        <f t="shared" si="720"/>
        <v>0</v>
      </c>
      <c r="FU194" s="47">
        <f t="shared" si="721"/>
        <v>0</v>
      </c>
      <c r="FV194" s="47">
        <f t="shared" si="722"/>
        <v>0</v>
      </c>
      <c r="FW194" s="47">
        <f t="shared" si="723"/>
        <v>0</v>
      </c>
      <c r="FX194" s="47">
        <f t="shared" si="724"/>
        <v>0</v>
      </c>
      <c r="FY194" s="47">
        <f t="shared" si="725"/>
        <v>0</v>
      </c>
      <c r="FZ194" s="47">
        <f t="shared" si="726"/>
        <v>0</v>
      </c>
      <c r="GA194" s="47">
        <f t="shared" si="727"/>
        <v>0</v>
      </c>
      <c r="GB194" s="47">
        <f t="shared" si="728"/>
        <v>0</v>
      </c>
      <c r="GC194" s="47">
        <f t="shared" si="729"/>
        <v>0</v>
      </c>
      <c r="GD194" s="47">
        <f t="shared" si="730"/>
        <v>0</v>
      </c>
      <c r="GE194" s="47">
        <f t="shared" si="731"/>
        <v>0</v>
      </c>
      <c r="GF194" s="47">
        <f t="shared" si="732"/>
        <v>0</v>
      </c>
      <c r="GG194" s="47">
        <f t="shared" si="733"/>
        <v>0</v>
      </c>
      <c r="GH194" s="47">
        <f t="shared" si="734"/>
        <v>0</v>
      </c>
      <c r="GI194" s="48">
        <f t="shared" si="735"/>
        <v>0</v>
      </c>
      <c r="GJ194" s="47">
        <f t="shared" si="736"/>
        <v>0</v>
      </c>
      <c r="GK194" s="47">
        <f t="shared" si="737"/>
        <v>0</v>
      </c>
      <c r="GL194" s="46">
        <f t="shared" si="738"/>
        <v>0</v>
      </c>
      <c r="GM194" s="47">
        <f t="shared" si="739"/>
        <v>0</v>
      </c>
      <c r="GN194" s="47">
        <f t="shared" si="740"/>
        <v>0</v>
      </c>
      <c r="GO194" s="47">
        <f t="shared" si="741"/>
        <v>0</v>
      </c>
      <c r="GP194" s="47">
        <f t="shared" si="742"/>
        <v>0</v>
      </c>
      <c r="GQ194" s="47">
        <f t="shared" si="743"/>
        <v>0</v>
      </c>
      <c r="GR194" s="47">
        <f t="shared" si="744"/>
        <v>0</v>
      </c>
      <c r="GS194" s="47">
        <f t="shared" si="745"/>
        <v>0</v>
      </c>
      <c r="GT194" s="47">
        <f t="shared" si="746"/>
        <v>0</v>
      </c>
      <c r="GU194" s="47">
        <f t="shared" si="747"/>
        <v>0</v>
      </c>
      <c r="GV194" s="47">
        <f t="shared" si="748"/>
        <v>0</v>
      </c>
      <c r="GW194" s="47">
        <f t="shared" si="749"/>
        <v>0</v>
      </c>
      <c r="GX194" s="47">
        <f t="shared" si="750"/>
        <v>0</v>
      </c>
      <c r="GY194" s="47">
        <f t="shared" si="751"/>
        <v>0</v>
      </c>
      <c r="GZ194" s="47">
        <f t="shared" si="752"/>
        <v>0</v>
      </c>
      <c r="HA194" s="47">
        <f t="shared" si="753"/>
        <v>0</v>
      </c>
      <c r="HB194" s="47">
        <f t="shared" si="754"/>
        <v>0</v>
      </c>
      <c r="HC194" s="47">
        <f t="shared" si="755"/>
        <v>0</v>
      </c>
      <c r="HD194" s="47">
        <f t="shared" si="756"/>
        <v>0</v>
      </c>
      <c r="HE194" s="48">
        <f t="shared" si="757"/>
        <v>0</v>
      </c>
      <c r="HF194" s="47">
        <f t="shared" si="758"/>
        <v>0</v>
      </c>
      <c r="HG194" s="47">
        <f t="shared" si="759"/>
        <v>0</v>
      </c>
      <c r="HH194" s="46">
        <f t="shared" si="760"/>
        <v>0</v>
      </c>
      <c r="HI194" s="47">
        <f t="shared" si="761"/>
        <v>0</v>
      </c>
      <c r="HJ194" s="47">
        <f t="shared" si="762"/>
        <v>0</v>
      </c>
      <c r="HK194" s="47">
        <f t="shared" si="763"/>
        <v>0</v>
      </c>
      <c r="HL194" s="47">
        <f t="shared" si="764"/>
        <v>0</v>
      </c>
      <c r="HM194" s="47">
        <f t="shared" si="765"/>
        <v>0</v>
      </c>
      <c r="HN194" s="47">
        <f t="shared" si="766"/>
        <v>0</v>
      </c>
      <c r="HO194" s="47">
        <f t="shared" si="767"/>
        <v>0</v>
      </c>
      <c r="HP194" s="47">
        <f t="shared" si="768"/>
        <v>0</v>
      </c>
      <c r="HQ194" s="47">
        <f t="shared" si="769"/>
        <v>0</v>
      </c>
      <c r="HR194" s="47">
        <f t="shared" si="770"/>
        <v>0</v>
      </c>
      <c r="HS194" s="47">
        <f t="shared" si="771"/>
        <v>0</v>
      </c>
      <c r="HT194" s="47">
        <f t="shared" si="772"/>
        <v>0</v>
      </c>
      <c r="HU194" s="47">
        <f t="shared" si="773"/>
        <v>0</v>
      </c>
      <c r="HV194" s="47">
        <f t="shared" si="774"/>
        <v>0</v>
      </c>
      <c r="HW194" s="47">
        <f t="shared" si="775"/>
        <v>0</v>
      </c>
      <c r="HX194" s="47">
        <f t="shared" si="776"/>
        <v>0</v>
      </c>
      <c r="HY194" s="47">
        <f t="shared" si="777"/>
        <v>0</v>
      </c>
      <c r="HZ194" s="47">
        <f t="shared" si="778"/>
        <v>0</v>
      </c>
      <c r="IA194" s="48">
        <f t="shared" si="779"/>
        <v>0</v>
      </c>
      <c r="IB194" s="47">
        <f t="shared" si="780"/>
        <v>0</v>
      </c>
      <c r="IC194" s="47">
        <f t="shared" si="781"/>
        <v>0</v>
      </c>
      <c r="ID194" s="46">
        <f t="shared" si="782"/>
        <v>0</v>
      </c>
      <c r="IE194" s="47">
        <f t="shared" si="783"/>
        <v>0</v>
      </c>
      <c r="IF194" s="47">
        <f t="shared" si="784"/>
        <v>0</v>
      </c>
      <c r="IG194" s="47">
        <f t="shared" si="785"/>
        <v>0</v>
      </c>
      <c r="IH194" s="47">
        <f t="shared" si="786"/>
        <v>0</v>
      </c>
      <c r="II194" s="47">
        <f t="shared" si="787"/>
        <v>0</v>
      </c>
      <c r="IJ194" s="47">
        <f t="shared" si="788"/>
        <v>0</v>
      </c>
      <c r="IK194" s="47">
        <f t="shared" si="789"/>
        <v>0</v>
      </c>
      <c r="IL194" s="47">
        <f t="shared" si="790"/>
        <v>0</v>
      </c>
      <c r="IM194" s="47">
        <f t="shared" si="791"/>
        <v>0</v>
      </c>
      <c r="IN194" s="47">
        <f t="shared" si="792"/>
        <v>0</v>
      </c>
      <c r="IO194" s="47">
        <f t="shared" si="793"/>
        <v>0</v>
      </c>
      <c r="IP194" s="47">
        <f t="shared" si="794"/>
        <v>0</v>
      </c>
      <c r="IQ194" s="47">
        <f t="shared" si="795"/>
        <v>0</v>
      </c>
      <c r="IR194" s="47">
        <f t="shared" si="796"/>
        <v>0</v>
      </c>
      <c r="IS194" s="47">
        <f t="shared" si="797"/>
        <v>0</v>
      </c>
      <c r="IT194" s="47">
        <f t="shared" si="798"/>
        <v>0</v>
      </c>
      <c r="IU194" s="47">
        <f t="shared" si="799"/>
        <v>0</v>
      </c>
      <c r="IV194" s="47">
        <f t="shared" si="800"/>
        <v>0</v>
      </c>
      <c r="IW194" s="48">
        <f t="shared" si="801"/>
        <v>0</v>
      </c>
      <c r="IX194" s="47">
        <f t="shared" si="802"/>
        <v>0</v>
      </c>
      <c r="IY194" s="47">
        <f t="shared" si="803"/>
        <v>0</v>
      </c>
      <c r="IZ194" s="46">
        <f t="shared" si="804"/>
        <v>0</v>
      </c>
      <c r="JA194" s="47">
        <f t="shared" si="805"/>
        <v>0</v>
      </c>
      <c r="JB194" s="47">
        <f t="shared" si="806"/>
        <v>0</v>
      </c>
      <c r="JC194" s="47">
        <f t="shared" si="807"/>
        <v>0</v>
      </c>
      <c r="JD194" s="47">
        <f t="shared" si="808"/>
        <v>0</v>
      </c>
      <c r="JE194" s="47">
        <f t="shared" si="809"/>
        <v>0</v>
      </c>
      <c r="JF194" s="47">
        <f t="shared" si="810"/>
        <v>0</v>
      </c>
      <c r="JG194" s="47">
        <f t="shared" si="811"/>
        <v>0</v>
      </c>
      <c r="JH194" s="47">
        <f t="shared" si="812"/>
        <v>0</v>
      </c>
      <c r="JI194" s="47">
        <f t="shared" si="813"/>
        <v>0</v>
      </c>
      <c r="JJ194" s="47">
        <f t="shared" si="814"/>
        <v>0</v>
      </c>
      <c r="JK194" s="47">
        <f t="shared" si="815"/>
        <v>0</v>
      </c>
      <c r="JL194" s="47">
        <f t="shared" si="816"/>
        <v>0</v>
      </c>
      <c r="JM194" s="47">
        <f t="shared" si="817"/>
        <v>0</v>
      </c>
      <c r="JN194" s="47">
        <f t="shared" si="818"/>
        <v>0</v>
      </c>
      <c r="JO194" s="47">
        <f t="shared" si="819"/>
        <v>0</v>
      </c>
      <c r="JP194" s="47">
        <f t="shared" si="820"/>
        <v>0</v>
      </c>
      <c r="JQ194" s="47">
        <f t="shared" si="821"/>
        <v>0</v>
      </c>
      <c r="JR194" s="47">
        <f t="shared" si="822"/>
        <v>0</v>
      </c>
      <c r="JS194" s="48">
        <f t="shared" si="823"/>
        <v>0</v>
      </c>
      <c r="JT194" s="46">
        <f t="shared" si="824"/>
        <v>0</v>
      </c>
      <c r="JU194" s="48">
        <f t="shared" si="825"/>
        <v>0</v>
      </c>
    </row>
    <row r="195" spans="1:281" x14ac:dyDescent="0.25">
      <c r="A195" s="152"/>
      <c r="B195" s="386"/>
      <c r="C195" s="377"/>
      <c r="D195" s="378"/>
      <c r="E195" s="378"/>
      <c r="F195" s="378"/>
      <c r="G195" s="379"/>
      <c r="H195" s="397"/>
      <c r="I195" s="397"/>
      <c r="J195" s="97"/>
      <c r="K195" s="122">
        <f t="shared" si="555"/>
        <v>0</v>
      </c>
      <c r="L195" s="313">
        <f t="shared" si="556"/>
        <v>0</v>
      </c>
      <c r="M195" s="46">
        <f t="shared" si="557"/>
        <v>0</v>
      </c>
      <c r="N195" s="90">
        <f t="shared" si="618"/>
        <v>0</v>
      </c>
      <c r="O195" s="90">
        <f t="shared" si="619"/>
        <v>0</v>
      </c>
      <c r="P195" s="90">
        <f t="shared" si="620"/>
        <v>0</v>
      </c>
      <c r="Q195" s="90">
        <f t="shared" si="621"/>
        <v>0</v>
      </c>
      <c r="R195" s="408">
        <f t="shared" si="558"/>
        <v>1</v>
      </c>
      <c r="S195" s="46">
        <f t="shared" si="559"/>
        <v>0</v>
      </c>
      <c r="T195" s="47">
        <f t="shared" si="560"/>
        <v>0</v>
      </c>
      <c r="U195" s="47">
        <f t="shared" si="561"/>
        <v>0</v>
      </c>
      <c r="V195" s="47">
        <f t="shared" si="562"/>
        <v>0</v>
      </c>
      <c r="W195" s="47">
        <f t="shared" si="563"/>
        <v>0</v>
      </c>
      <c r="X195" s="47">
        <f t="shared" si="564"/>
        <v>0</v>
      </c>
      <c r="Y195" s="47">
        <f t="shared" si="565"/>
        <v>0</v>
      </c>
      <c r="Z195" s="47">
        <f t="shared" si="566"/>
        <v>0</v>
      </c>
      <c r="AA195" s="47">
        <f t="shared" si="567"/>
        <v>0</v>
      </c>
      <c r="AB195" s="47">
        <f t="shared" si="568"/>
        <v>0</v>
      </c>
      <c r="AC195" s="47">
        <f t="shared" si="569"/>
        <v>0</v>
      </c>
      <c r="AD195" s="47">
        <f t="shared" si="570"/>
        <v>0</v>
      </c>
      <c r="AE195" s="47">
        <f t="shared" si="571"/>
        <v>0</v>
      </c>
      <c r="AF195" s="47">
        <f t="shared" si="572"/>
        <v>0</v>
      </c>
      <c r="AG195" s="47">
        <f t="shared" si="573"/>
        <v>0</v>
      </c>
      <c r="AH195" s="47">
        <f t="shared" si="574"/>
        <v>0</v>
      </c>
      <c r="AI195" s="47">
        <f t="shared" si="575"/>
        <v>0</v>
      </c>
      <c r="AJ195" s="47">
        <f t="shared" si="576"/>
        <v>0</v>
      </c>
      <c r="AK195" s="47">
        <f t="shared" si="577"/>
        <v>0</v>
      </c>
      <c r="AL195" s="48">
        <f t="shared" si="578"/>
        <v>0</v>
      </c>
      <c r="AM195" s="47">
        <f t="shared" si="622"/>
        <v>0</v>
      </c>
      <c r="AN195" s="47">
        <f t="shared" si="623"/>
        <v>0</v>
      </c>
      <c r="AO195" s="46">
        <f t="shared" si="579"/>
        <v>0</v>
      </c>
      <c r="AP195" s="47">
        <f t="shared" si="580"/>
        <v>0</v>
      </c>
      <c r="AQ195" s="47">
        <f t="shared" si="581"/>
        <v>0</v>
      </c>
      <c r="AR195" s="47">
        <f t="shared" si="582"/>
        <v>0</v>
      </c>
      <c r="AS195" s="47">
        <f t="shared" si="583"/>
        <v>0</v>
      </c>
      <c r="AT195" s="47">
        <f t="shared" si="584"/>
        <v>0</v>
      </c>
      <c r="AU195" s="47">
        <f t="shared" si="585"/>
        <v>0</v>
      </c>
      <c r="AV195" s="47">
        <f t="shared" si="586"/>
        <v>0</v>
      </c>
      <c r="AW195" s="47">
        <f t="shared" si="587"/>
        <v>0</v>
      </c>
      <c r="AX195" s="47">
        <f t="shared" si="588"/>
        <v>0</v>
      </c>
      <c r="AY195" s="47">
        <f t="shared" si="589"/>
        <v>0</v>
      </c>
      <c r="AZ195" s="47">
        <f t="shared" si="590"/>
        <v>0</v>
      </c>
      <c r="BA195" s="47">
        <f t="shared" si="591"/>
        <v>0</v>
      </c>
      <c r="BB195" s="47">
        <f t="shared" si="592"/>
        <v>0</v>
      </c>
      <c r="BC195" s="47">
        <f t="shared" si="593"/>
        <v>0</v>
      </c>
      <c r="BD195" s="47">
        <f t="shared" si="594"/>
        <v>0</v>
      </c>
      <c r="BE195" s="47">
        <f t="shared" si="595"/>
        <v>0</v>
      </c>
      <c r="BF195" s="47">
        <f t="shared" si="596"/>
        <v>0</v>
      </c>
      <c r="BG195" s="48">
        <f t="shared" si="597"/>
        <v>0</v>
      </c>
      <c r="BH195" s="47">
        <f t="shared" si="624"/>
        <v>0</v>
      </c>
      <c r="BI195" s="47">
        <f t="shared" si="625"/>
        <v>0</v>
      </c>
      <c r="BJ195" s="46">
        <f t="shared" si="598"/>
        <v>0</v>
      </c>
      <c r="BK195" s="47">
        <f t="shared" si="599"/>
        <v>0</v>
      </c>
      <c r="BL195" s="47">
        <f t="shared" si="600"/>
        <v>0</v>
      </c>
      <c r="BM195" s="47">
        <f t="shared" si="601"/>
        <v>0</v>
      </c>
      <c r="BN195" s="47">
        <f t="shared" si="602"/>
        <v>0</v>
      </c>
      <c r="BO195" s="47">
        <f t="shared" si="603"/>
        <v>0</v>
      </c>
      <c r="BP195" s="47">
        <f t="shared" si="604"/>
        <v>0</v>
      </c>
      <c r="BQ195" s="47">
        <f t="shared" si="605"/>
        <v>0</v>
      </c>
      <c r="BR195" s="47">
        <f t="shared" si="606"/>
        <v>0</v>
      </c>
      <c r="BS195" s="47">
        <f t="shared" si="607"/>
        <v>0</v>
      </c>
      <c r="BT195" s="47">
        <f t="shared" si="608"/>
        <v>0</v>
      </c>
      <c r="BU195" s="47">
        <f t="shared" si="609"/>
        <v>0</v>
      </c>
      <c r="BV195" s="47">
        <f t="shared" si="610"/>
        <v>0</v>
      </c>
      <c r="BW195" s="47">
        <f t="shared" si="611"/>
        <v>0</v>
      </c>
      <c r="BX195" s="47">
        <f t="shared" si="612"/>
        <v>0</v>
      </c>
      <c r="BY195" s="47">
        <f t="shared" si="613"/>
        <v>0</v>
      </c>
      <c r="BZ195" s="47">
        <f t="shared" si="614"/>
        <v>0</v>
      </c>
      <c r="CA195" s="47">
        <f t="shared" si="615"/>
        <v>0</v>
      </c>
      <c r="CB195" s="47">
        <f t="shared" si="616"/>
        <v>0</v>
      </c>
      <c r="CC195" s="48">
        <f t="shared" si="617"/>
        <v>0</v>
      </c>
      <c r="CD195" s="47">
        <f t="shared" si="626"/>
        <v>0</v>
      </c>
      <c r="CE195" s="47">
        <f t="shared" si="627"/>
        <v>0</v>
      </c>
      <c r="CF195" s="46">
        <f t="shared" si="628"/>
        <v>0</v>
      </c>
      <c r="CG195" s="47">
        <f t="shared" si="629"/>
        <v>0</v>
      </c>
      <c r="CH195" s="47">
        <f t="shared" si="630"/>
        <v>0</v>
      </c>
      <c r="CI195" s="47">
        <f t="shared" si="631"/>
        <v>0</v>
      </c>
      <c r="CJ195" s="47">
        <f t="shared" si="632"/>
        <v>0</v>
      </c>
      <c r="CK195" s="47">
        <f t="shared" si="633"/>
        <v>0</v>
      </c>
      <c r="CL195" s="47">
        <f t="shared" si="634"/>
        <v>0</v>
      </c>
      <c r="CM195" s="47">
        <f t="shared" si="635"/>
        <v>0</v>
      </c>
      <c r="CN195" s="47">
        <f t="shared" si="636"/>
        <v>0</v>
      </c>
      <c r="CO195" s="47">
        <f t="shared" si="637"/>
        <v>0</v>
      </c>
      <c r="CP195" s="47">
        <f t="shared" si="638"/>
        <v>0</v>
      </c>
      <c r="CQ195" s="47">
        <f t="shared" si="639"/>
        <v>0</v>
      </c>
      <c r="CR195" s="47">
        <f t="shared" si="640"/>
        <v>0</v>
      </c>
      <c r="CS195" s="47">
        <f t="shared" si="641"/>
        <v>0</v>
      </c>
      <c r="CT195" s="47">
        <f t="shared" si="642"/>
        <v>0</v>
      </c>
      <c r="CU195" s="47">
        <f t="shared" si="643"/>
        <v>0</v>
      </c>
      <c r="CV195" s="47">
        <f t="shared" si="644"/>
        <v>0</v>
      </c>
      <c r="CW195" s="47">
        <f t="shared" si="645"/>
        <v>0</v>
      </c>
      <c r="CX195" s="47">
        <f t="shared" si="646"/>
        <v>0</v>
      </c>
      <c r="CY195" s="48">
        <f t="shared" si="647"/>
        <v>0</v>
      </c>
      <c r="CZ195" s="47">
        <f t="shared" si="648"/>
        <v>0</v>
      </c>
      <c r="DA195" s="47">
        <f t="shared" si="649"/>
        <v>0</v>
      </c>
      <c r="DB195" s="46">
        <f t="shared" si="650"/>
        <v>0</v>
      </c>
      <c r="DC195" s="47">
        <f t="shared" si="651"/>
        <v>0</v>
      </c>
      <c r="DD195" s="47">
        <f t="shared" si="652"/>
        <v>0</v>
      </c>
      <c r="DE195" s="47">
        <f t="shared" si="653"/>
        <v>0</v>
      </c>
      <c r="DF195" s="47">
        <f t="shared" si="654"/>
        <v>0</v>
      </c>
      <c r="DG195" s="47">
        <f t="shared" si="655"/>
        <v>0</v>
      </c>
      <c r="DH195" s="47">
        <f t="shared" si="656"/>
        <v>0</v>
      </c>
      <c r="DI195" s="47">
        <f t="shared" si="657"/>
        <v>0</v>
      </c>
      <c r="DJ195" s="47">
        <f t="shared" si="658"/>
        <v>0</v>
      </c>
      <c r="DK195" s="47">
        <f t="shared" si="659"/>
        <v>0</v>
      </c>
      <c r="DL195" s="47">
        <f t="shared" si="660"/>
        <v>0</v>
      </c>
      <c r="DM195" s="47">
        <f t="shared" si="661"/>
        <v>0</v>
      </c>
      <c r="DN195" s="47">
        <f t="shared" si="662"/>
        <v>0</v>
      </c>
      <c r="DO195" s="47">
        <f t="shared" si="663"/>
        <v>0</v>
      </c>
      <c r="DP195" s="47">
        <f t="shared" si="664"/>
        <v>0</v>
      </c>
      <c r="DQ195" s="47">
        <f t="shared" si="665"/>
        <v>0</v>
      </c>
      <c r="DR195" s="47">
        <f t="shared" si="666"/>
        <v>0</v>
      </c>
      <c r="DS195" s="47">
        <f t="shared" si="667"/>
        <v>0</v>
      </c>
      <c r="DT195" s="47">
        <f t="shared" si="668"/>
        <v>0</v>
      </c>
      <c r="DU195" s="48">
        <f t="shared" si="669"/>
        <v>0</v>
      </c>
      <c r="DV195" s="47">
        <f t="shared" si="670"/>
        <v>0</v>
      </c>
      <c r="DW195" s="47">
        <f t="shared" si="671"/>
        <v>0</v>
      </c>
      <c r="DX195" s="46">
        <f t="shared" si="672"/>
        <v>0</v>
      </c>
      <c r="DY195" s="47">
        <f t="shared" si="673"/>
        <v>0</v>
      </c>
      <c r="DZ195" s="47">
        <f t="shared" si="674"/>
        <v>0</v>
      </c>
      <c r="EA195" s="47">
        <f t="shared" si="675"/>
        <v>0</v>
      </c>
      <c r="EB195" s="47">
        <f t="shared" si="676"/>
        <v>0</v>
      </c>
      <c r="EC195" s="47">
        <f t="shared" si="677"/>
        <v>0</v>
      </c>
      <c r="ED195" s="47">
        <f t="shared" si="678"/>
        <v>0</v>
      </c>
      <c r="EE195" s="47">
        <f t="shared" si="679"/>
        <v>0</v>
      </c>
      <c r="EF195" s="47">
        <f t="shared" si="680"/>
        <v>0</v>
      </c>
      <c r="EG195" s="47">
        <f t="shared" si="681"/>
        <v>0</v>
      </c>
      <c r="EH195" s="47">
        <f t="shared" si="682"/>
        <v>0</v>
      </c>
      <c r="EI195" s="47">
        <f t="shared" si="683"/>
        <v>0</v>
      </c>
      <c r="EJ195" s="47">
        <f t="shared" si="684"/>
        <v>0</v>
      </c>
      <c r="EK195" s="47">
        <f t="shared" si="685"/>
        <v>0</v>
      </c>
      <c r="EL195" s="47">
        <f t="shared" si="686"/>
        <v>0</v>
      </c>
      <c r="EM195" s="47">
        <f t="shared" si="687"/>
        <v>0</v>
      </c>
      <c r="EN195" s="47">
        <f t="shared" si="688"/>
        <v>0</v>
      </c>
      <c r="EO195" s="47">
        <f t="shared" si="689"/>
        <v>0</v>
      </c>
      <c r="EP195" s="47">
        <f t="shared" si="690"/>
        <v>0</v>
      </c>
      <c r="EQ195" s="48">
        <f t="shared" si="691"/>
        <v>0</v>
      </c>
      <c r="ER195" s="47">
        <f t="shared" si="692"/>
        <v>0</v>
      </c>
      <c r="ES195" s="47">
        <f t="shared" si="693"/>
        <v>0</v>
      </c>
      <c r="ET195" s="46">
        <f t="shared" si="694"/>
        <v>0</v>
      </c>
      <c r="EU195" s="47">
        <f t="shared" si="695"/>
        <v>0</v>
      </c>
      <c r="EV195" s="47">
        <f t="shared" si="696"/>
        <v>0</v>
      </c>
      <c r="EW195" s="47">
        <f t="shared" si="697"/>
        <v>0</v>
      </c>
      <c r="EX195" s="47">
        <f t="shared" si="698"/>
        <v>0</v>
      </c>
      <c r="EY195" s="47">
        <f t="shared" si="699"/>
        <v>0</v>
      </c>
      <c r="EZ195" s="47">
        <f t="shared" si="700"/>
        <v>0</v>
      </c>
      <c r="FA195" s="47">
        <f t="shared" si="701"/>
        <v>0</v>
      </c>
      <c r="FB195" s="47">
        <f t="shared" si="702"/>
        <v>0</v>
      </c>
      <c r="FC195" s="47">
        <f t="shared" si="703"/>
        <v>0</v>
      </c>
      <c r="FD195" s="47">
        <f t="shared" si="704"/>
        <v>0</v>
      </c>
      <c r="FE195" s="47">
        <f t="shared" si="705"/>
        <v>0</v>
      </c>
      <c r="FF195" s="47">
        <f t="shared" si="706"/>
        <v>0</v>
      </c>
      <c r="FG195" s="47">
        <f t="shared" si="707"/>
        <v>0</v>
      </c>
      <c r="FH195" s="47">
        <f t="shared" si="708"/>
        <v>0</v>
      </c>
      <c r="FI195" s="47">
        <f t="shared" si="709"/>
        <v>0</v>
      </c>
      <c r="FJ195" s="47">
        <f t="shared" si="710"/>
        <v>0</v>
      </c>
      <c r="FK195" s="47">
        <f t="shared" si="711"/>
        <v>0</v>
      </c>
      <c r="FL195" s="47">
        <f t="shared" si="712"/>
        <v>0</v>
      </c>
      <c r="FM195" s="48">
        <f t="shared" si="713"/>
        <v>0</v>
      </c>
      <c r="FN195" s="47">
        <f t="shared" si="714"/>
        <v>0</v>
      </c>
      <c r="FO195" s="47">
        <f t="shared" si="715"/>
        <v>0</v>
      </c>
      <c r="FP195" s="46">
        <f t="shared" si="716"/>
        <v>0</v>
      </c>
      <c r="FQ195" s="47">
        <f t="shared" si="717"/>
        <v>0</v>
      </c>
      <c r="FR195" s="47">
        <f t="shared" si="718"/>
        <v>0</v>
      </c>
      <c r="FS195" s="47">
        <f t="shared" si="719"/>
        <v>0</v>
      </c>
      <c r="FT195" s="47">
        <f t="shared" si="720"/>
        <v>0</v>
      </c>
      <c r="FU195" s="47">
        <f t="shared" si="721"/>
        <v>0</v>
      </c>
      <c r="FV195" s="47">
        <f t="shared" si="722"/>
        <v>0</v>
      </c>
      <c r="FW195" s="47">
        <f t="shared" si="723"/>
        <v>0</v>
      </c>
      <c r="FX195" s="47">
        <f t="shared" si="724"/>
        <v>0</v>
      </c>
      <c r="FY195" s="47">
        <f t="shared" si="725"/>
        <v>0</v>
      </c>
      <c r="FZ195" s="47">
        <f t="shared" si="726"/>
        <v>0</v>
      </c>
      <c r="GA195" s="47">
        <f t="shared" si="727"/>
        <v>0</v>
      </c>
      <c r="GB195" s="47">
        <f t="shared" si="728"/>
        <v>0</v>
      </c>
      <c r="GC195" s="47">
        <f t="shared" si="729"/>
        <v>0</v>
      </c>
      <c r="GD195" s="47">
        <f t="shared" si="730"/>
        <v>0</v>
      </c>
      <c r="GE195" s="47">
        <f t="shared" si="731"/>
        <v>0</v>
      </c>
      <c r="GF195" s="47">
        <f t="shared" si="732"/>
        <v>0</v>
      </c>
      <c r="GG195" s="47">
        <f t="shared" si="733"/>
        <v>0</v>
      </c>
      <c r="GH195" s="47">
        <f t="shared" si="734"/>
        <v>0</v>
      </c>
      <c r="GI195" s="48">
        <f t="shared" si="735"/>
        <v>0</v>
      </c>
      <c r="GJ195" s="47">
        <f t="shared" si="736"/>
        <v>0</v>
      </c>
      <c r="GK195" s="47">
        <f t="shared" si="737"/>
        <v>0</v>
      </c>
      <c r="GL195" s="46">
        <f t="shared" si="738"/>
        <v>0</v>
      </c>
      <c r="GM195" s="47">
        <f t="shared" si="739"/>
        <v>0</v>
      </c>
      <c r="GN195" s="47">
        <f t="shared" si="740"/>
        <v>0</v>
      </c>
      <c r="GO195" s="47">
        <f t="shared" si="741"/>
        <v>0</v>
      </c>
      <c r="GP195" s="47">
        <f t="shared" si="742"/>
        <v>0</v>
      </c>
      <c r="GQ195" s="47">
        <f t="shared" si="743"/>
        <v>0</v>
      </c>
      <c r="GR195" s="47">
        <f t="shared" si="744"/>
        <v>0</v>
      </c>
      <c r="GS195" s="47">
        <f t="shared" si="745"/>
        <v>0</v>
      </c>
      <c r="GT195" s="47">
        <f t="shared" si="746"/>
        <v>0</v>
      </c>
      <c r="GU195" s="47">
        <f t="shared" si="747"/>
        <v>0</v>
      </c>
      <c r="GV195" s="47">
        <f t="shared" si="748"/>
        <v>0</v>
      </c>
      <c r="GW195" s="47">
        <f t="shared" si="749"/>
        <v>0</v>
      </c>
      <c r="GX195" s="47">
        <f t="shared" si="750"/>
        <v>0</v>
      </c>
      <c r="GY195" s="47">
        <f t="shared" si="751"/>
        <v>0</v>
      </c>
      <c r="GZ195" s="47">
        <f t="shared" si="752"/>
        <v>0</v>
      </c>
      <c r="HA195" s="47">
        <f t="shared" si="753"/>
        <v>0</v>
      </c>
      <c r="HB195" s="47">
        <f t="shared" si="754"/>
        <v>0</v>
      </c>
      <c r="HC195" s="47">
        <f t="shared" si="755"/>
        <v>0</v>
      </c>
      <c r="HD195" s="47">
        <f t="shared" si="756"/>
        <v>0</v>
      </c>
      <c r="HE195" s="48">
        <f t="shared" si="757"/>
        <v>0</v>
      </c>
      <c r="HF195" s="47">
        <f t="shared" si="758"/>
        <v>0</v>
      </c>
      <c r="HG195" s="47">
        <f t="shared" si="759"/>
        <v>0</v>
      </c>
      <c r="HH195" s="46">
        <f t="shared" si="760"/>
        <v>0</v>
      </c>
      <c r="HI195" s="47">
        <f t="shared" si="761"/>
        <v>0</v>
      </c>
      <c r="HJ195" s="47">
        <f t="shared" si="762"/>
        <v>0</v>
      </c>
      <c r="HK195" s="47">
        <f t="shared" si="763"/>
        <v>0</v>
      </c>
      <c r="HL195" s="47">
        <f t="shared" si="764"/>
        <v>0</v>
      </c>
      <c r="HM195" s="47">
        <f t="shared" si="765"/>
        <v>0</v>
      </c>
      <c r="HN195" s="47">
        <f t="shared" si="766"/>
        <v>0</v>
      </c>
      <c r="HO195" s="47">
        <f t="shared" si="767"/>
        <v>0</v>
      </c>
      <c r="HP195" s="47">
        <f t="shared" si="768"/>
        <v>0</v>
      </c>
      <c r="HQ195" s="47">
        <f t="shared" si="769"/>
        <v>0</v>
      </c>
      <c r="HR195" s="47">
        <f t="shared" si="770"/>
        <v>0</v>
      </c>
      <c r="HS195" s="47">
        <f t="shared" si="771"/>
        <v>0</v>
      </c>
      <c r="HT195" s="47">
        <f t="shared" si="772"/>
        <v>0</v>
      </c>
      <c r="HU195" s="47">
        <f t="shared" si="773"/>
        <v>0</v>
      </c>
      <c r="HV195" s="47">
        <f t="shared" si="774"/>
        <v>0</v>
      </c>
      <c r="HW195" s="47">
        <f t="shared" si="775"/>
        <v>0</v>
      </c>
      <c r="HX195" s="47">
        <f t="shared" si="776"/>
        <v>0</v>
      </c>
      <c r="HY195" s="47">
        <f t="shared" si="777"/>
        <v>0</v>
      </c>
      <c r="HZ195" s="47">
        <f t="shared" si="778"/>
        <v>0</v>
      </c>
      <c r="IA195" s="48">
        <f t="shared" si="779"/>
        <v>0</v>
      </c>
      <c r="IB195" s="47">
        <f t="shared" si="780"/>
        <v>0</v>
      </c>
      <c r="IC195" s="47">
        <f t="shared" si="781"/>
        <v>0</v>
      </c>
      <c r="ID195" s="46">
        <f t="shared" si="782"/>
        <v>0</v>
      </c>
      <c r="IE195" s="47">
        <f t="shared" si="783"/>
        <v>0</v>
      </c>
      <c r="IF195" s="47">
        <f t="shared" si="784"/>
        <v>0</v>
      </c>
      <c r="IG195" s="47">
        <f t="shared" si="785"/>
        <v>0</v>
      </c>
      <c r="IH195" s="47">
        <f t="shared" si="786"/>
        <v>0</v>
      </c>
      <c r="II195" s="47">
        <f t="shared" si="787"/>
        <v>0</v>
      </c>
      <c r="IJ195" s="47">
        <f t="shared" si="788"/>
        <v>0</v>
      </c>
      <c r="IK195" s="47">
        <f t="shared" si="789"/>
        <v>0</v>
      </c>
      <c r="IL195" s="47">
        <f t="shared" si="790"/>
        <v>0</v>
      </c>
      <c r="IM195" s="47">
        <f t="shared" si="791"/>
        <v>0</v>
      </c>
      <c r="IN195" s="47">
        <f t="shared" si="792"/>
        <v>0</v>
      </c>
      <c r="IO195" s="47">
        <f t="shared" si="793"/>
        <v>0</v>
      </c>
      <c r="IP195" s="47">
        <f t="shared" si="794"/>
        <v>0</v>
      </c>
      <c r="IQ195" s="47">
        <f t="shared" si="795"/>
        <v>0</v>
      </c>
      <c r="IR195" s="47">
        <f t="shared" si="796"/>
        <v>0</v>
      </c>
      <c r="IS195" s="47">
        <f t="shared" si="797"/>
        <v>0</v>
      </c>
      <c r="IT195" s="47">
        <f t="shared" si="798"/>
        <v>0</v>
      </c>
      <c r="IU195" s="47">
        <f t="shared" si="799"/>
        <v>0</v>
      </c>
      <c r="IV195" s="47">
        <f t="shared" si="800"/>
        <v>0</v>
      </c>
      <c r="IW195" s="48">
        <f t="shared" si="801"/>
        <v>0</v>
      </c>
      <c r="IX195" s="47">
        <f t="shared" si="802"/>
        <v>0</v>
      </c>
      <c r="IY195" s="47">
        <f t="shared" si="803"/>
        <v>0</v>
      </c>
      <c r="IZ195" s="46">
        <f t="shared" si="804"/>
        <v>0</v>
      </c>
      <c r="JA195" s="47">
        <f t="shared" si="805"/>
        <v>0</v>
      </c>
      <c r="JB195" s="47">
        <f t="shared" si="806"/>
        <v>0</v>
      </c>
      <c r="JC195" s="47">
        <f t="shared" si="807"/>
        <v>0</v>
      </c>
      <c r="JD195" s="47">
        <f t="shared" si="808"/>
        <v>0</v>
      </c>
      <c r="JE195" s="47">
        <f t="shared" si="809"/>
        <v>0</v>
      </c>
      <c r="JF195" s="47">
        <f t="shared" si="810"/>
        <v>0</v>
      </c>
      <c r="JG195" s="47">
        <f t="shared" si="811"/>
        <v>0</v>
      </c>
      <c r="JH195" s="47">
        <f t="shared" si="812"/>
        <v>0</v>
      </c>
      <c r="JI195" s="47">
        <f t="shared" si="813"/>
        <v>0</v>
      </c>
      <c r="JJ195" s="47">
        <f t="shared" si="814"/>
        <v>0</v>
      </c>
      <c r="JK195" s="47">
        <f t="shared" si="815"/>
        <v>0</v>
      </c>
      <c r="JL195" s="47">
        <f t="shared" si="816"/>
        <v>0</v>
      </c>
      <c r="JM195" s="47">
        <f t="shared" si="817"/>
        <v>0</v>
      </c>
      <c r="JN195" s="47">
        <f t="shared" si="818"/>
        <v>0</v>
      </c>
      <c r="JO195" s="47">
        <f t="shared" si="819"/>
        <v>0</v>
      </c>
      <c r="JP195" s="47">
        <f t="shared" si="820"/>
        <v>0</v>
      </c>
      <c r="JQ195" s="47">
        <f t="shared" si="821"/>
        <v>0</v>
      </c>
      <c r="JR195" s="47">
        <f t="shared" si="822"/>
        <v>0</v>
      </c>
      <c r="JS195" s="48">
        <f t="shared" si="823"/>
        <v>0</v>
      </c>
      <c r="JT195" s="46">
        <f t="shared" si="824"/>
        <v>0</v>
      </c>
      <c r="JU195" s="48">
        <f t="shared" si="825"/>
        <v>0</v>
      </c>
    </row>
    <row r="196" spans="1:281" x14ac:dyDescent="0.25">
      <c r="A196" s="152"/>
      <c r="B196" s="386"/>
      <c r="C196" s="377"/>
      <c r="D196" s="378"/>
      <c r="E196" s="378"/>
      <c r="F196" s="378"/>
      <c r="G196" s="379"/>
      <c r="H196" s="397"/>
      <c r="I196" s="397"/>
      <c r="J196" s="97"/>
      <c r="K196" s="122">
        <f t="shared" si="555"/>
        <v>0</v>
      </c>
      <c r="L196" s="313">
        <f t="shared" si="556"/>
        <v>0</v>
      </c>
      <c r="M196" s="46">
        <f t="shared" si="557"/>
        <v>0</v>
      </c>
      <c r="N196" s="90">
        <f t="shared" si="618"/>
        <v>0</v>
      </c>
      <c r="O196" s="90">
        <f t="shared" si="619"/>
        <v>0</v>
      </c>
      <c r="P196" s="90">
        <f t="shared" si="620"/>
        <v>0</v>
      </c>
      <c r="Q196" s="90">
        <f t="shared" si="621"/>
        <v>0</v>
      </c>
      <c r="R196" s="408">
        <f t="shared" si="558"/>
        <v>1</v>
      </c>
      <c r="S196" s="46">
        <f t="shared" si="559"/>
        <v>0</v>
      </c>
      <c r="T196" s="47">
        <f t="shared" si="560"/>
        <v>0</v>
      </c>
      <c r="U196" s="47">
        <f t="shared" si="561"/>
        <v>0</v>
      </c>
      <c r="V196" s="47">
        <f t="shared" si="562"/>
        <v>0</v>
      </c>
      <c r="W196" s="47">
        <f t="shared" si="563"/>
        <v>0</v>
      </c>
      <c r="X196" s="47">
        <f t="shared" si="564"/>
        <v>0</v>
      </c>
      <c r="Y196" s="47">
        <f t="shared" si="565"/>
        <v>0</v>
      </c>
      <c r="Z196" s="47">
        <f t="shared" si="566"/>
        <v>0</v>
      </c>
      <c r="AA196" s="47">
        <f t="shared" si="567"/>
        <v>0</v>
      </c>
      <c r="AB196" s="47">
        <f t="shared" si="568"/>
        <v>0</v>
      </c>
      <c r="AC196" s="47">
        <f t="shared" si="569"/>
        <v>0</v>
      </c>
      <c r="AD196" s="47">
        <f t="shared" si="570"/>
        <v>0</v>
      </c>
      <c r="AE196" s="47">
        <f t="shared" si="571"/>
        <v>0</v>
      </c>
      <c r="AF196" s="47">
        <f t="shared" si="572"/>
        <v>0</v>
      </c>
      <c r="AG196" s="47">
        <f t="shared" si="573"/>
        <v>0</v>
      </c>
      <c r="AH196" s="47">
        <f t="shared" si="574"/>
        <v>0</v>
      </c>
      <c r="AI196" s="47">
        <f t="shared" si="575"/>
        <v>0</v>
      </c>
      <c r="AJ196" s="47">
        <f t="shared" si="576"/>
        <v>0</v>
      </c>
      <c r="AK196" s="47">
        <f t="shared" si="577"/>
        <v>0</v>
      </c>
      <c r="AL196" s="48">
        <f t="shared" si="578"/>
        <v>0</v>
      </c>
      <c r="AM196" s="47">
        <f t="shared" si="622"/>
        <v>0</v>
      </c>
      <c r="AN196" s="47">
        <f t="shared" si="623"/>
        <v>0</v>
      </c>
      <c r="AO196" s="46">
        <f t="shared" si="579"/>
        <v>0</v>
      </c>
      <c r="AP196" s="47">
        <f t="shared" si="580"/>
        <v>0</v>
      </c>
      <c r="AQ196" s="47">
        <f t="shared" si="581"/>
        <v>0</v>
      </c>
      <c r="AR196" s="47">
        <f t="shared" si="582"/>
        <v>0</v>
      </c>
      <c r="AS196" s="47">
        <f t="shared" si="583"/>
        <v>0</v>
      </c>
      <c r="AT196" s="47">
        <f t="shared" si="584"/>
        <v>0</v>
      </c>
      <c r="AU196" s="47">
        <f t="shared" si="585"/>
        <v>0</v>
      </c>
      <c r="AV196" s="47">
        <f t="shared" si="586"/>
        <v>0</v>
      </c>
      <c r="AW196" s="47">
        <f t="shared" si="587"/>
        <v>0</v>
      </c>
      <c r="AX196" s="47">
        <f t="shared" si="588"/>
        <v>0</v>
      </c>
      <c r="AY196" s="47">
        <f t="shared" si="589"/>
        <v>0</v>
      </c>
      <c r="AZ196" s="47">
        <f t="shared" si="590"/>
        <v>0</v>
      </c>
      <c r="BA196" s="47">
        <f t="shared" si="591"/>
        <v>0</v>
      </c>
      <c r="BB196" s="47">
        <f t="shared" si="592"/>
        <v>0</v>
      </c>
      <c r="BC196" s="47">
        <f t="shared" si="593"/>
        <v>0</v>
      </c>
      <c r="BD196" s="47">
        <f t="shared" si="594"/>
        <v>0</v>
      </c>
      <c r="BE196" s="47">
        <f t="shared" si="595"/>
        <v>0</v>
      </c>
      <c r="BF196" s="47">
        <f t="shared" si="596"/>
        <v>0</v>
      </c>
      <c r="BG196" s="48">
        <f t="shared" si="597"/>
        <v>0</v>
      </c>
      <c r="BH196" s="47">
        <f t="shared" si="624"/>
        <v>0</v>
      </c>
      <c r="BI196" s="47">
        <f t="shared" si="625"/>
        <v>0</v>
      </c>
      <c r="BJ196" s="46">
        <f t="shared" si="598"/>
        <v>0</v>
      </c>
      <c r="BK196" s="47">
        <f t="shared" si="599"/>
        <v>0</v>
      </c>
      <c r="BL196" s="47">
        <f t="shared" si="600"/>
        <v>0</v>
      </c>
      <c r="BM196" s="47">
        <f t="shared" si="601"/>
        <v>0</v>
      </c>
      <c r="BN196" s="47">
        <f t="shared" si="602"/>
        <v>0</v>
      </c>
      <c r="BO196" s="47">
        <f t="shared" si="603"/>
        <v>0</v>
      </c>
      <c r="BP196" s="47">
        <f t="shared" si="604"/>
        <v>0</v>
      </c>
      <c r="BQ196" s="47">
        <f t="shared" si="605"/>
        <v>0</v>
      </c>
      <c r="BR196" s="47">
        <f t="shared" si="606"/>
        <v>0</v>
      </c>
      <c r="BS196" s="47">
        <f t="shared" si="607"/>
        <v>0</v>
      </c>
      <c r="BT196" s="47">
        <f t="shared" si="608"/>
        <v>0</v>
      </c>
      <c r="BU196" s="47">
        <f t="shared" si="609"/>
        <v>0</v>
      </c>
      <c r="BV196" s="47">
        <f t="shared" si="610"/>
        <v>0</v>
      </c>
      <c r="BW196" s="47">
        <f t="shared" si="611"/>
        <v>0</v>
      </c>
      <c r="BX196" s="47">
        <f t="shared" si="612"/>
        <v>0</v>
      </c>
      <c r="BY196" s="47">
        <f t="shared" si="613"/>
        <v>0</v>
      </c>
      <c r="BZ196" s="47">
        <f t="shared" si="614"/>
        <v>0</v>
      </c>
      <c r="CA196" s="47">
        <f t="shared" si="615"/>
        <v>0</v>
      </c>
      <c r="CB196" s="47">
        <f t="shared" si="616"/>
        <v>0</v>
      </c>
      <c r="CC196" s="48">
        <f t="shared" si="617"/>
        <v>0</v>
      </c>
      <c r="CD196" s="47">
        <f t="shared" si="626"/>
        <v>0</v>
      </c>
      <c r="CE196" s="47">
        <f t="shared" si="627"/>
        <v>0</v>
      </c>
      <c r="CF196" s="46">
        <f t="shared" si="628"/>
        <v>0</v>
      </c>
      <c r="CG196" s="47">
        <f t="shared" si="629"/>
        <v>0</v>
      </c>
      <c r="CH196" s="47">
        <f t="shared" si="630"/>
        <v>0</v>
      </c>
      <c r="CI196" s="47">
        <f t="shared" si="631"/>
        <v>0</v>
      </c>
      <c r="CJ196" s="47">
        <f t="shared" si="632"/>
        <v>0</v>
      </c>
      <c r="CK196" s="47">
        <f t="shared" si="633"/>
        <v>0</v>
      </c>
      <c r="CL196" s="47">
        <f t="shared" si="634"/>
        <v>0</v>
      </c>
      <c r="CM196" s="47">
        <f t="shared" si="635"/>
        <v>0</v>
      </c>
      <c r="CN196" s="47">
        <f t="shared" si="636"/>
        <v>0</v>
      </c>
      <c r="CO196" s="47">
        <f t="shared" si="637"/>
        <v>0</v>
      </c>
      <c r="CP196" s="47">
        <f t="shared" si="638"/>
        <v>0</v>
      </c>
      <c r="CQ196" s="47">
        <f t="shared" si="639"/>
        <v>0</v>
      </c>
      <c r="CR196" s="47">
        <f t="shared" si="640"/>
        <v>0</v>
      </c>
      <c r="CS196" s="47">
        <f t="shared" si="641"/>
        <v>0</v>
      </c>
      <c r="CT196" s="47">
        <f t="shared" si="642"/>
        <v>0</v>
      </c>
      <c r="CU196" s="47">
        <f t="shared" si="643"/>
        <v>0</v>
      </c>
      <c r="CV196" s="47">
        <f t="shared" si="644"/>
        <v>0</v>
      </c>
      <c r="CW196" s="47">
        <f t="shared" si="645"/>
        <v>0</v>
      </c>
      <c r="CX196" s="47">
        <f t="shared" si="646"/>
        <v>0</v>
      </c>
      <c r="CY196" s="48">
        <f t="shared" si="647"/>
        <v>0</v>
      </c>
      <c r="CZ196" s="47">
        <f t="shared" si="648"/>
        <v>0</v>
      </c>
      <c r="DA196" s="47">
        <f t="shared" si="649"/>
        <v>0</v>
      </c>
      <c r="DB196" s="46">
        <f t="shared" si="650"/>
        <v>0</v>
      </c>
      <c r="DC196" s="47">
        <f t="shared" si="651"/>
        <v>0</v>
      </c>
      <c r="DD196" s="47">
        <f t="shared" si="652"/>
        <v>0</v>
      </c>
      <c r="DE196" s="47">
        <f t="shared" si="653"/>
        <v>0</v>
      </c>
      <c r="DF196" s="47">
        <f t="shared" si="654"/>
        <v>0</v>
      </c>
      <c r="DG196" s="47">
        <f t="shared" si="655"/>
        <v>0</v>
      </c>
      <c r="DH196" s="47">
        <f t="shared" si="656"/>
        <v>0</v>
      </c>
      <c r="DI196" s="47">
        <f t="shared" si="657"/>
        <v>0</v>
      </c>
      <c r="DJ196" s="47">
        <f t="shared" si="658"/>
        <v>0</v>
      </c>
      <c r="DK196" s="47">
        <f t="shared" si="659"/>
        <v>0</v>
      </c>
      <c r="DL196" s="47">
        <f t="shared" si="660"/>
        <v>0</v>
      </c>
      <c r="DM196" s="47">
        <f t="shared" si="661"/>
        <v>0</v>
      </c>
      <c r="DN196" s="47">
        <f t="shared" si="662"/>
        <v>0</v>
      </c>
      <c r="DO196" s="47">
        <f t="shared" si="663"/>
        <v>0</v>
      </c>
      <c r="DP196" s="47">
        <f t="shared" si="664"/>
        <v>0</v>
      </c>
      <c r="DQ196" s="47">
        <f t="shared" si="665"/>
        <v>0</v>
      </c>
      <c r="DR196" s="47">
        <f t="shared" si="666"/>
        <v>0</v>
      </c>
      <c r="DS196" s="47">
        <f t="shared" si="667"/>
        <v>0</v>
      </c>
      <c r="DT196" s="47">
        <f t="shared" si="668"/>
        <v>0</v>
      </c>
      <c r="DU196" s="48">
        <f t="shared" si="669"/>
        <v>0</v>
      </c>
      <c r="DV196" s="47">
        <f t="shared" si="670"/>
        <v>0</v>
      </c>
      <c r="DW196" s="47">
        <f t="shared" si="671"/>
        <v>0</v>
      </c>
      <c r="DX196" s="46">
        <f t="shared" si="672"/>
        <v>0</v>
      </c>
      <c r="DY196" s="47">
        <f t="shared" si="673"/>
        <v>0</v>
      </c>
      <c r="DZ196" s="47">
        <f t="shared" si="674"/>
        <v>0</v>
      </c>
      <c r="EA196" s="47">
        <f t="shared" si="675"/>
        <v>0</v>
      </c>
      <c r="EB196" s="47">
        <f t="shared" si="676"/>
        <v>0</v>
      </c>
      <c r="EC196" s="47">
        <f t="shared" si="677"/>
        <v>0</v>
      </c>
      <c r="ED196" s="47">
        <f t="shared" si="678"/>
        <v>0</v>
      </c>
      <c r="EE196" s="47">
        <f t="shared" si="679"/>
        <v>0</v>
      </c>
      <c r="EF196" s="47">
        <f t="shared" si="680"/>
        <v>0</v>
      </c>
      <c r="EG196" s="47">
        <f t="shared" si="681"/>
        <v>0</v>
      </c>
      <c r="EH196" s="47">
        <f t="shared" si="682"/>
        <v>0</v>
      </c>
      <c r="EI196" s="47">
        <f t="shared" si="683"/>
        <v>0</v>
      </c>
      <c r="EJ196" s="47">
        <f t="shared" si="684"/>
        <v>0</v>
      </c>
      <c r="EK196" s="47">
        <f t="shared" si="685"/>
        <v>0</v>
      </c>
      <c r="EL196" s="47">
        <f t="shared" si="686"/>
        <v>0</v>
      </c>
      <c r="EM196" s="47">
        <f t="shared" si="687"/>
        <v>0</v>
      </c>
      <c r="EN196" s="47">
        <f t="shared" si="688"/>
        <v>0</v>
      </c>
      <c r="EO196" s="47">
        <f t="shared" si="689"/>
        <v>0</v>
      </c>
      <c r="EP196" s="47">
        <f t="shared" si="690"/>
        <v>0</v>
      </c>
      <c r="EQ196" s="48">
        <f t="shared" si="691"/>
        <v>0</v>
      </c>
      <c r="ER196" s="47">
        <f t="shared" si="692"/>
        <v>0</v>
      </c>
      <c r="ES196" s="47">
        <f t="shared" si="693"/>
        <v>0</v>
      </c>
      <c r="ET196" s="46">
        <f t="shared" si="694"/>
        <v>0</v>
      </c>
      <c r="EU196" s="47">
        <f t="shared" si="695"/>
        <v>0</v>
      </c>
      <c r="EV196" s="47">
        <f t="shared" si="696"/>
        <v>0</v>
      </c>
      <c r="EW196" s="47">
        <f t="shared" si="697"/>
        <v>0</v>
      </c>
      <c r="EX196" s="47">
        <f t="shared" si="698"/>
        <v>0</v>
      </c>
      <c r="EY196" s="47">
        <f t="shared" si="699"/>
        <v>0</v>
      </c>
      <c r="EZ196" s="47">
        <f t="shared" si="700"/>
        <v>0</v>
      </c>
      <c r="FA196" s="47">
        <f t="shared" si="701"/>
        <v>0</v>
      </c>
      <c r="FB196" s="47">
        <f t="shared" si="702"/>
        <v>0</v>
      </c>
      <c r="FC196" s="47">
        <f t="shared" si="703"/>
        <v>0</v>
      </c>
      <c r="FD196" s="47">
        <f t="shared" si="704"/>
        <v>0</v>
      </c>
      <c r="FE196" s="47">
        <f t="shared" si="705"/>
        <v>0</v>
      </c>
      <c r="FF196" s="47">
        <f t="shared" si="706"/>
        <v>0</v>
      </c>
      <c r="FG196" s="47">
        <f t="shared" si="707"/>
        <v>0</v>
      </c>
      <c r="FH196" s="47">
        <f t="shared" si="708"/>
        <v>0</v>
      </c>
      <c r="FI196" s="47">
        <f t="shared" si="709"/>
        <v>0</v>
      </c>
      <c r="FJ196" s="47">
        <f t="shared" si="710"/>
        <v>0</v>
      </c>
      <c r="FK196" s="47">
        <f t="shared" si="711"/>
        <v>0</v>
      </c>
      <c r="FL196" s="47">
        <f t="shared" si="712"/>
        <v>0</v>
      </c>
      <c r="FM196" s="48">
        <f t="shared" si="713"/>
        <v>0</v>
      </c>
      <c r="FN196" s="47">
        <f t="shared" si="714"/>
        <v>0</v>
      </c>
      <c r="FO196" s="47">
        <f t="shared" si="715"/>
        <v>0</v>
      </c>
      <c r="FP196" s="46">
        <f t="shared" si="716"/>
        <v>0</v>
      </c>
      <c r="FQ196" s="47">
        <f t="shared" si="717"/>
        <v>0</v>
      </c>
      <c r="FR196" s="47">
        <f t="shared" si="718"/>
        <v>0</v>
      </c>
      <c r="FS196" s="47">
        <f t="shared" si="719"/>
        <v>0</v>
      </c>
      <c r="FT196" s="47">
        <f t="shared" si="720"/>
        <v>0</v>
      </c>
      <c r="FU196" s="47">
        <f t="shared" si="721"/>
        <v>0</v>
      </c>
      <c r="FV196" s="47">
        <f t="shared" si="722"/>
        <v>0</v>
      </c>
      <c r="FW196" s="47">
        <f t="shared" si="723"/>
        <v>0</v>
      </c>
      <c r="FX196" s="47">
        <f t="shared" si="724"/>
        <v>0</v>
      </c>
      <c r="FY196" s="47">
        <f t="shared" si="725"/>
        <v>0</v>
      </c>
      <c r="FZ196" s="47">
        <f t="shared" si="726"/>
        <v>0</v>
      </c>
      <c r="GA196" s="47">
        <f t="shared" si="727"/>
        <v>0</v>
      </c>
      <c r="GB196" s="47">
        <f t="shared" si="728"/>
        <v>0</v>
      </c>
      <c r="GC196" s="47">
        <f t="shared" si="729"/>
        <v>0</v>
      </c>
      <c r="GD196" s="47">
        <f t="shared" si="730"/>
        <v>0</v>
      </c>
      <c r="GE196" s="47">
        <f t="shared" si="731"/>
        <v>0</v>
      </c>
      <c r="GF196" s="47">
        <f t="shared" si="732"/>
        <v>0</v>
      </c>
      <c r="GG196" s="47">
        <f t="shared" si="733"/>
        <v>0</v>
      </c>
      <c r="GH196" s="47">
        <f t="shared" si="734"/>
        <v>0</v>
      </c>
      <c r="GI196" s="48">
        <f t="shared" si="735"/>
        <v>0</v>
      </c>
      <c r="GJ196" s="47">
        <f t="shared" si="736"/>
        <v>0</v>
      </c>
      <c r="GK196" s="47">
        <f t="shared" si="737"/>
        <v>0</v>
      </c>
      <c r="GL196" s="46">
        <f t="shared" si="738"/>
        <v>0</v>
      </c>
      <c r="GM196" s="47">
        <f t="shared" si="739"/>
        <v>0</v>
      </c>
      <c r="GN196" s="47">
        <f t="shared" si="740"/>
        <v>0</v>
      </c>
      <c r="GO196" s="47">
        <f t="shared" si="741"/>
        <v>0</v>
      </c>
      <c r="GP196" s="47">
        <f t="shared" si="742"/>
        <v>0</v>
      </c>
      <c r="GQ196" s="47">
        <f t="shared" si="743"/>
        <v>0</v>
      </c>
      <c r="GR196" s="47">
        <f t="shared" si="744"/>
        <v>0</v>
      </c>
      <c r="GS196" s="47">
        <f t="shared" si="745"/>
        <v>0</v>
      </c>
      <c r="GT196" s="47">
        <f t="shared" si="746"/>
        <v>0</v>
      </c>
      <c r="GU196" s="47">
        <f t="shared" si="747"/>
        <v>0</v>
      </c>
      <c r="GV196" s="47">
        <f t="shared" si="748"/>
        <v>0</v>
      </c>
      <c r="GW196" s="47">
        <f t="shared" si="749"/>
        <v>0</v>
      </c>
      <c r="GX196" s="47">
        <f t="shared" si="750"/>
        <v>0</v>
      </c>
      <c r="GY196" s="47">
        <f t="shared" si="751"/>
        <v>0</v>
      </c>
      <c r="GZ196" s="47">
        <f t="shared" si="752"/>
        <v>0</v>
      </c>
      <c r="HA196" s="47">
        <f t="shared" si="753"/>
        <v>0</v>
      </c>
      <c r="HB196" s="47">
        <f t="shared" si="754"/>
        <v>0</v>
      </c>
      <c r="HC196" s="47">
        <f t="shared" si="755"/>
        <v>0</v>
      </c>
      <c r="HD196" s="47">
        <f t="shared" si="756"/>
        <v>0</v>
      </c>
      <c r="HE196" s="48">
        <f t="shared" si="757"/>
        <v>0</v>
      </c>
      <c r="HF196" s="47">
        <f t="shared" si="758"/>
        <v>0</v>
      </c>
      <c r="HG196" s="47">
        <f t="shared" si="759"/>
        <v>0</v>
      </c>
      <c r="HH196" s="46">
        <f t="shared" si="760"/>
        <v>0</v>
      </c>
      <c r="HI196" s="47">
        <f t="shared" si="761"/>
        <v>0</v>
      </c>
      <c r="HJ196" s="47">
        <f t="shared" si="762"/>
        <v>0</v>
      </c>
      <c r="HK196" s="47">
        <f t="shared" si="763"/>
        <v>0</v>
      </c>
      <c r="HL196" s="47">
        <f t="shared" si="764"/>
        <v>0</v>
      </c>
      <c r="HM196" s="47">
        <f t="shared" si="765"/>
        <v>0</v>
      </c>
      <c r="HN196" s="47">
        <f t="shared" si="766"/>
        <v>0</v>
      </c>
      <c r="HO196" s="47">
        <f t="shared" si="767"/>
        <v>0</v>
      </c>
      <c r="HP196" s="47">
        <f t="shared" si="768"/>
        <v>0</v>
      </c>
      <c r="HQ196" s="47">
        <f t="shared" si="769"/>
        <v>0</v>
      </c>
      <c r="HR196" s="47">
        <f t="shared" si="770"/>
        <v>0</v>
      </c>
      <c r="HS196" s="47">
        <f t="shared" si="771"/>
        <v>0</v>
      </c>
      <c r="HT196" s="47">
        <f t="shared" si="772"/>
        <v>0</v>
      </c>
      <c r="HU196" s="47">
        <f t="shared" si="773"/>
        <v>0</v>
      </c>
      <c r="HV196" s="47">
        <f t="shared" si="774"/>
        <v>0</v>
      </c>
      <c r="HW196" s="47">
        <f t="shared" si="775"/>
        <v>0</v>
      </c>
      <c r="HX196" s="47">
        <f t="shared" si="776"/>
        <v>0</v>
      </c>
      <c r="HY196" s="47">
        <f t="shared" si="777"/>
        <v>0</v>
      </c>
      <c r="HZ196" s="47">
        <f t="shared" si="778"/>
        <v>0</v>
      </c>
      <c r="IA196" s="48">
        <f t="shared" si="779"/>
        <v>0</v>
      </c>
      <c r="IB196" s="47">
        <f t="shared" si="780"/>
        <v>0</v>
      </c>
      <c r="IC196" s="47">
        <f t="shared" si="781"/>
        <v>0</v>
      </c>
      <c r="ID196" s="46">
        <f t="shared" si="782"/>
        <v>0</v>
      </c>
      <c r="IE196" s="47">
        <f t="shared" si="783"/>
        <v>0</v>
      </c>
      <c r="IF196" s="47">
        <f t="shared" si="784"/>
        <v>0</v>
      </c>
      <c r="IG196" s="47">
        <f t="shared" si="785"/>
        <v>0</v>
      </c>
      <c r="IH196" s="47">
        <f t="shared" si="786"/>
        <v>0</v>
      </c>
      <c r="II196" s="47">
        <f t="shared" si="787"/>
        <v>0</v>
      </c>
      <c r="IJ196" s="47">
        <f t="shared" si="788"/>
        <v>0</v>
      </c>
      <c r="IK196" s="47">
        <f t="shared" si="789"/>
        <v>0</v>
      </c>
      <c r="IL196" s="47">
        <f t="shared" si="790"/>
        <v>0</v>
      </c>
      <c r="IM196" s="47">
        <f t="shared" si="791"/>
        <v>0</v>
      </c>
      <c r="IN196" s="47">
        <f t="shared" si="792"/>
        <v>0</v>
      </c>
      <c r="IO196" s="47">
        <f t="shared" si="793"/>
        <v>0</v>
      </c>
      <c r="IP196" s="47">
        <f t="shared" si="794"/>
        <v>0</v>
      </c>
      <c r="IQ196" s="47">
        <f t="shared" si="795"/>
        <v>0</v>
      </c>
      <c r="IR196" s="47">
        <f t="shared" si="796"/>
        <v>0</v>
      </c>
      <c r="IS196" s="47">
        <f t="shared" si="797"/>
        <v>0</v>
      </c>
      <c r="IT196" s="47">
        <f t="shared" si="798"/>
        <v>0</v>
      </c>
      <c r="IU196" s="47">
        <f t="shared" si="799"/>
        <v>0</v>
      </c>
      <c r="IV196" s="47">
        <f t="shared" si="800"/>
        <v>0</v>
      </c>
      <c r="IW196" s="48">
        <f t="shared" si="801"/>
        <v>0</v>
      </c>
      <c r="IX196" s="47">
        <f t="shared" si="802"/>
        <v>0</v>
      </c>
      <c r="IY196" s="47">
        <f t="shared" si="803"/>
        <v>0</v>
      </c>
      <c r="IZ196" s="46">
        <f t="shared" si="804"/>
        <v>0</v>
      </c>
      <c r="JA196" s="47">
        <f t="shared" si="805"/>
        <v>0</v>
      </c>
      <c r="JB196" s="47">
        <f t="shared" si="806"/>
        <v>0</v>
      </c>
      <c r="JC196" s="47">
        <f t="shared" si="807"/>
        <v>0</v>
      </c>
      <c r="JD196" s="47">
        <f t="shared" si="808"/>
        <v>0</v>
      </c>
      <c r="JE196" s="47">
        <f t="shared" si="809"/>
        <v>0</v>
      </c>
      <c r="JF196" s="47">
        <f t="shared" si="810"/>
        <v>0</v>
      </c>
      <c r="JG196" s="47">
        <f t="shared" si="811"/>
        <v>0</v>
      </c>
      <c r="JH196" s="47">
        <f t="shared" si="812"/>
        <v>0</v>
      </c>
      <c r="JI196" s="47">
        <f t="shared" si="813"/>
        <v>0</v>
      </c>
      <c r="JJ196" s="47">
        <f t="shared" si="814"/>
        <v>0</v>
      </c>
      <c r="JK196" s="47">
        <f t="shared" si="815"/>
        <v>0</v>
      </c>
      <c r="JL196" s="47">
        <f t="shared" si="816"/>
        <v>0</v>
      </c>
      <c r="JM196" s="47">
        <f t="shared" si="817"/>
        <v>0</v>
      </c>
      <c r="JN196" s="47">
        <f t="shared" si="818"/>
        <v>0</v>
      </c>
      <c r="JO196" s="47">
        <f t="shared" si="819"/>
        <v>0</v>
      </c>
      <c r="JP196" s="47">
        <f t="shared" si="820"/>
        <v>0</v>
      </c>
      <c r="JQ196" s="47">
        <f t="shared" si="821"/>
        <v>0</v>
      </c>
      <c r="JR196" s="47">
        <f t="shared" si="822"/>
        <v>0</v>
      </c>
      <c r="JS196" s="48">
        <f t="shared" si="823"/>
        <v>0</v>
      </c>
      <c r="JT196" s="46">
        <f t="shared" si="824"/>
        <v>0</v>
      </c>
      <c r="JU196" s="48">
        <f t="shared" si="825"/>
        <v>0</v>
      </c>
    </row>
    <row r="197" spans="1:281" x14ac:dyDescent="0.25">
      <c r="A197" s="152"/>
      <c r="B197" s="386"/>
      <c r="C197" s="377"/>
      <c r="D197" s="378"/>
      <c r="E197" s="378"/>
      <c r="F197" s="378"/>
      <c r="G197" s="379"/>
      <c r="H197" s="397"/>
      <c r="I197" s="397"/>
      <c r="J197" s="97"/>
      <c r="K197" s="122">
        <f t="shared" si="555"/>
        <v>0</v>
      </c>
      <c r="L197" s="313">
        <f t="shared" si="556"/>
        <v>0</v>
      </c>
      <c r="M197" s="46">
        <f t="shared" si="557"/>
        <v>0</v>
      </c>
      <c r="N197" s="90">
        <f t="shared" si="618"/>
        <v>0</v>
      </c>
      <c r="O197" s="90">
        <f t="shared" si="619"/>
        <v>0</v>
      </c>
      <c r="P197" s="90">
        <f t="shared" si="620"/>
        <v>0</v>
      </c>
      <c r="Q197" s="90">
        <f t="shared" si="621"/>
        <v>0</v>
      </c>
      <c r="R197" s="408">
        <f t="shared" si="558"/>
        <v>1</v>
      </c>
      <c r="S197" s="46">
        <f t="shared" si="559"/>
        <v>0</v>
      </c>
      <c r="T197" s="47">
        <f t="shared" si="560"/>
        <v>0</v>
      </c>
      <c r="U197" s="47">
        <f t="shared" si="561"/>
        <v>0</v>
      </c>
      <c r="V197" s="47">
        <f t="shared" si="562"/>
        <v>0</v>
      </c>
      <c r="W197" s="47">
        <f t="shared" si="563"/>
        <v>0</v>
      </c>
      <c r="X197" s="47">
        <f t="shared" si="564"/>
        <v>0</v>
      </c>
      <c r="Y197" s="47">
        <f t="shared" si="565"/>
        <v>0</v>
      </c>
      <c r="Z197" s="47">
        <f t="shared" si="566"/>
        <v>0</v>
      </c>
      <c r="AA197" s="47">
        <f t="shared" si="567"/>
        <v>0</v>
      </c>
      <c r="AB197" s="47">
        <f t="shared" si="568"/>
        <v>0</v>
      </c>
      <c r="AC197" s="47">
        <f t="shared" si="569"/>
        <v>0</v>
      </c>
      <c r="AD197" s="47">
        <f t="shared" si="570"/>
        <v>0</v>
      </c>
      <c r="AE197" s="47">
        <f t="shared" si="571"/>
        <v>0</v>
      </c>
      <c r="AF197" s="47">
        <f t="shared" si="572"/>
        <v>0</v>
      </c>
      <c r="AG197" s="47">
        <f t="shared" si="573"/>
        <v>0</v>
      </c>
      <c r="AH197" s="47">
        <f t="shared" si="574"/>
        <v>0</v>
      </c>
      <c r="AI197" s="47">
        <f t="shared" si="575"/>
        <v>0</v>
      </c>
      <c r="AJ197" s="47">
        <f t="shared" si="576"/>
        <v>0</v>
      </c>
      <c r="AK197" s="47">
        <f t="shared" si="577"/>
        <v>0</v>
      </c>
      <c r="AL197" s="48">
        <f t="shared" si="578"/>
        <v>0</v>
      </c>
      <c r="AM197" s="47">
        <f t="shared" si="622"/>
        <v>0</v>
      </c>
      <c r="AN197" s="47">
        <f t="shared" si="623"/>
        <v>0</v>
      </c>
      <c r="AO197" s="46">
        <f t="shared" si="579"/>
        <v>0</v>
      </c>
      <c r="AP197" s="47">
        <f t="shared" si="580"/>
        <v>0</v>
      </c>
      <c r="AQ197" s="47">
        <f t="shared" si="581"/>
        <v>0</v>
      </c>
      <c r="AR197" s="47">
        <f t="shared" si="582"/>
        <v>0</v>
      </c>
      <c r="AS197" s="47">
        <f t="shared" si="583"/>
        <v>0</v>
      </c>
      <c r="AT197" s="47">
        <f t="shared" si="584"/>
        <v>0</v>
      </c>
      <c r="AU197" s="47">
        <f t="shared" si="585"/>
        <v>0</v>
      </c>
      <c r="AV197" s="47">
        <f t="shared" si="586"/>
        <v>0</v>
      </c>
      <c r="AW197" s="47">
        <f t="shared" si="587"/>
        <v>0</v>
      </c>
      <c r="AX197" s="47">
        <f t="shared" si="588"/>
        <v>0</v>
      </c>
      <c r="AY197" s="47">
        <f t="shared" si="589"/>
        <v>0</v>
      </c>
      <c r="AZ197" s="47">
        <f t="shared" si="590"/>
        <v>0</v>
      </c>
      <c r="BA197" s="47">
        <f t="shared" si="591"/>
        <v>0</v>
      </c>
      <c r="BB197" s="47">
        <f t="shared" si="592"/>
        <v>0</v>
      </c>
      <c r="BC197" s="47">
        <f t="shared" si="593"/>
        <v>0</v>
      </c>
      <c r="BD197" s="47">
        <f t="shared" si="594"/>
        <v>0</v>
      </c>
      <c r="BE197" s="47">
        <f t="shared" si="595"/>
        <v>0</v>
      </c>
      <c r="BF197" s="47">
        <f t="shared" si="596"/>
        <v>0</v>
      </c>
      <c r="BG197" s="48">
        <f t="shared" si="597"/>
        <v>0</v>
      </c>
      <c r="BH197" s="47">
        <f t="shared" si="624"/>
        <v>0</v>
      </c>
      <c r="BI197" s="47">
        <f t="shared" si="625"/>
        <v>0</v>
      </c>
      <c r="BJ197" s="46">
        <f t="shared" si="598"/>
        <v>0</v>
      </c>
      <c r="BK197" s="47">
        <f t="shared" si="599"/>
        <v>0</v>
      </c>
      <c r="BL197" s="47">
        <f t="shared" si="600"/>
        <v>0</v>
      </c>
      <c r="BM197" s="47">
        <f t="shared" si="601"/>
        <v>0</v>
      </c>
      <c r="BN197" s="47">
        <f t="shared" si="602"/>
        <v>0</v>
      </c>
      <c r="BO197" s="47">
        <f t="shared" si="603"/>
        <v>0</v>
      </c>
      <c r="BP197" s="47">
        <f t="shared" si="604"/>
        <v>0</v>
      </c>
      <c r="BQ197" s="47">
        <f t="shared" si="605"/>
        <v>0</v>
      </c>
      <c r="BR197" s="47">
        <f t="shared" si="606"/>
        <v>0</v>
      </c>
      <c r="BS197" s="47">
        <f t="shared" si="607"/>
        <v>0</v>
      </c>
      <c r="BT197" s="47">
        <f t="shared" si="608"/>
        <v>0</v>
      </c>
      <c r="BU197" s="47">
        <f t="shared" si="609"/>
        <v>0</v>
      </c>
      <c r="BV197" s="47">
        <f t="shared" si="610"/>
        <v>0</v>
      </c>
      <c r="BW197" s="47">
        <f t="shared" si="611"/>
        <v>0</v>
      </c>
      <c r="BX197" s="47">
        <f t="shared" si="612"/>
        <v>0</v>
      </c>
      <c r="BY197" s="47">
        <f t="shared" si="613"/>
        <v>0</v>
      </c>
      <c r="BZ197" s="47">
        <f t="shared" si="614"/>
        <v>0</v>
      </c>
      <c r="CA197" s="47">
        <f t="shared" si="615"/>
        <v>0</v>
      </c>
      <c r="CB197" s="47">
        <f t="shared" si="616"/>
        <v>0</v>
      </c>
      <c r="CC197" s="48">
        <f t="shared" si="617"/>
        <v>0</v>
      </c>
      <c r="CD197" s="47">
        <f t="shared" si="626"/>
        <v>0</v>
      </c>
      <c r="CE197" s="47">
        <f t="shared" si="627"/>
        <v>0</v>
      </c>
      <c r="CF197" s="46">
        <f t="shared" si="628"/>
        <v>0</v>
      </c>
      <c r="CG197" s="47">
        <f t="shared" si="629"/>
        <v>0</v>
      </c>
      <c r="CH197" s="47">
        <f t="shared" si="630"/>
        <v>0</v>
      </c>
      <c r="CI197" s="47">
        <f t="shared" si="631"/>
        <v>0</v>
      </c>
      <c r="CJ197" s="47">
        <f t="shared" si="632"/>
        <v>0</v>
      </c>
      <c r="CK197" s="47">
        <f t="shared" si="633"/>
        <v>0</v>
      </c>
      <c r="CL197" s="47">
        <f t="shared" si="634"/>
        <v>0</v>
      </c>
      <c r="CM197" s="47">
        <f t="shared" si="635"/>
        <v>0</v>
      </c>
      <c r="CN197" s="47">
        <f t="shared" si="636"/>
        <v>0</v>
      </c>
      <c r="CO197" s="47">
        <f t="shared" si="637"/>
        <v>0</v>
      </c>
      <c r="CP197" s="47">
        <f t="shared" si="638"/>
        <v>0</v>
      </c>
      <c r="CQ197" s="47">
        <f t="shared" si="639"/>
        <v>0</v>
      </c>
      <c r="CR197" s="47">
        <f t="shared" si="640"/>
        <v>0</v>
      </c>
      <c r="CS197" s="47">
        <f t="shared" si="641"/>
        <v>0</v>
      </c>
      <c r="CT197" s="47">
        <f t="shared" si="642"/>
        <v>0</v>
      </c>
      <c r="CU197" s="47">
        <f t="shared" si="643"/>
        <v>0</v>
      </c>
      <c r="CV197" s="47">
        <f t="shared" si="644"/>
        <v>0</v>
      </c>
      <c r="CW197" s="47">
        <f t="shared" si="645"/>
        <v>0</v>
      </c>
      <c r="CX197" s="47">
        <f t="shared" si="646"/>
        <v>0</v>
      </c>
      <c r="CY197" s="48">
        <f t="shared" si="647"/>
        <v>0</v>
      </c>
      <c r="CZ197" s="47">
        <f t="shared" si="648"/>
        <v>0</v>
      </c>
      <c r="DA197" s="47">
        <f t="shared" si="649"/>
        <v>0</v>
      </c>
      <c r="DB197" s="46">
        <f t="shared" si="650"/>
        <v>0</v>
      </c>
      <c r="DC197" s="47">
        <f t="shared" si="651"/>
        <v>0</v>
      </c>
      <c r="DD197" s="47">
        <f t="shared" si="652"/>
        <v>0</v>
      </c>
      <c r="DE197" s="47">
        <f t="shared" si="653"/>
        <v>0</v>
      </c>
      <c r="DF197" s="47">
        <f t="shared" si="654"/>
        <v>0</v>
      </c>
      <c r="DG197" s="47">
        <f t="shared" si="655"/>
        <v>0</v>
      </c>
      <c r="DH197" s="47">
        <f t="shared" si="656"/>
        <v>0</v>
      </c>
      <c r="DI197" s="47">
        <f t="shared" si="657"/>
        <v>0</v>
      </c>
      <c r="DJ197" s="47">
        <f t="shared" si="658"/>
        <v>0</v>
      </c>
      <c r="DK197" s="47">
        <f t="shared" si="659"/>
        <v>0</v>
      </c>
      <c r="DL197" s="47">
        <f t="shared" si="660"/>
        <v>0</v>
      </c>
      <c r="DM197" s="47">
        <f t="shared" si="661"/>
        <v>0</v>
      </c>
      <c r="DN197" s="47">
        <f t="shared" si="662"/>
        <v>0</v>
      </c>
      <c r="DO197" s="47">
        <f t="shared" si="663"/>
        <v>0</v>
      </c>
      <c r="DP197" s="47">
        <f t="shared" si="664"/>
        <v>0</v>
      </c>
      <c r="DQ197" s="47">
        <f t="shared" si="665"/>
        <v>0</v>
      </c>
      <c r="DR197" s="47">
        <f t="shared" si="666"/>
        <v>0</v>
      </c>
      <c r="DS197" s="47">
        <f t="shared" si="667"/>
        <v>0</v>
      </c>
      <c r="DT197" s="47">
        <f t="shared" si="668"/>
        <v>0</v>
      </c>
      <c r="DU197" s="48">
        <f t="shared" si="669"/>
        <v>0</v>
      </c>
      <c r="DV197" s="47">
        <f t="shared" si="670"/>
        <v>0</v>
      </c>
      <c r="DW197" s="47">
        <f t="shared" si="671"/>
        <v>0</v>
      </c>
      <c r="DX197" s="46">
        <f t="shared" si="672"/>
        <v>0</v>
      </c>
      <c r="DY197" s="47">
        <f t="shared" si="673"/>
        <v>0</v>
      </c>
      <c r="DZ197" s="47">
        <f t="shared" si="674"/>
        <v>0</v>
      </c>
      <c r="EA197" s="47">
        <f t="shared" si="675"/>
        <v>0</v>
      </c>
      <c r="EB197" s="47">
        <f t="shared" si="676"/>
        <v>0</v>
      </c>
      <c r="EC197" s="47">
        <f t="shared" si="677"/>
        <v>0</v>
      </c>
      <c r="ED197" s="47">
        <f t="shared" si="678"/>
        <v>0</v>
      </c>
      <c r="EE197" s="47">
        <f t="shared" si="679"/>
        <v>0</v>
      </c>
      <c r="EF197" s="47">
        <f t="shared" si="680"/>
        <v>0</v>
      </c>
      <c r="EG197" s="47">
        <f t="shared" si="681"/>
        <v>0</v>
      </c>
      <c r="EH197" s="47">
        <f t="shared" si="682"/>
        <v>0</v>
      </c>
      <c r="EI197" s="47">
        <f t="shared" si="683"/>
        <v>0</v>
      </c>
      <c r="EJ197" s="47">
        <f t="shared" si="684"/>
        <v>0</v>
      </c>
      <c r="EK197" s="47">
        <f t="shared" si="685"/>
        <v>0</v>
      </c>
      <c r="EL197" s="47">
        <f t="shared" si="686"/>
        <v>0</v>
      </c>
      <c r="EM197" s="47">
        <f t="shared" si="687"/>
        <v>0</v>
      </c>
      <c r="EN197" s="47">
        <f t="shared" si="688"/>
        <v>0</v>
      </c>
      <c r="EO197" s="47">
        <f t="shared" si="689"/>
        <v>0</v>
      </c>
      <c r="EP197" s="47">
        <f t="shared" si="690"/>
        <v>0</v>
      </c>
      <c r="EQ197" s="48">
        <f t="shared" si="691"/>
        <v>0</v>
      </c>
      <c r="ER197" s="47">
        <f t="shared" si="692"/>
        <v>0</v>
      </c>
      <c r="ES197" s="47">
        <f t="shared" si="693"/>
        <v>0</v>
      </c>
      <c r="ET197" s="46">
        <f t="shared" si="694"/>
        <v>0</v>
      </c>
      <c r="EU197" s="47">
        <f t="shared" si="695"/>
        <v>0</v>
      </c>
      <c r="EV197" s="47">
        <f t="shared" si="696"/>
        <v>0</v>
      </c>
      <c r="EW197" s="47">
        <f t="shared" si="697"/>
        <v>0</v>
      </c>
      <c r="EX197" s="47">
        <f t="shared" si="698"/>
        <v>0</v>
      </c>
      <c r="EY197" s="47">
        <f t="shared" si="699"/>
        <v>0</v>
      </c>
      <c r="EZ197" s="47">
        <f t="shared" si="700"/>
        <v>0</v>
      </c>
      <c r="FA197" s="47">
        <f t="shared" si="701"/>
        <v>0</v>
      </c>
      <c r="FB197" s="47">
        <f t="shared" si="702"/>
        <v>0</v>
      </c>
      <c r="FC197" s="47">
        <f t="shared" si="703"/>
        <v>0</v>
      </c>
      <c r="FD197" s="47">
        <f t="shared" si="704"/>
        <v>0</v>
      </c>
      <c r="FE197" s="47">
        <f t="shared" si="705"/>
        <v>0</v>
      </c>
      <c r="FF197" s="47">
        <f t="shared" si="706"/>
        <v>0</v>
      </c>
      <c r="FG197" s="47">
        <f t="shared" si="707"/>
        <v>0</v>
      </c>
      <c r="FH197" s="47">
        <f t="shared" si="708"/>
        <v>0</v>
      </c>
      <c r="FI197" s="47">
        <f t="shared" si="709"/>
        <v>0</v>
      </c>
      <c r="FJ197" s="47">
        <f t="shared" si="710"/>
        <v>0</v>
      </c>
      <c r="FK197" s="47">
        <f t="shared" si="711"/>
        <v>0</v>
      </c>
      <c r="FL197" s="47">
        <f t="shared" si="712"/>
        <v>0</v>
      </c>
      <c r="FM197" s="48">
        <f t="shared" si="713"/>
        <v>0</v>
      </c>
      <c r="FN197" s="47">
        <f t="shared" si="714"/>
        <v>0</v>
      </c>
      <c r="FO197" s="47">
        <f t="shared" si="715"/>
        <v>0</v>
      </c>
      <c r="FP197" s="46">
        <f t="shared" si="716"/>
        <v>0</v>
      </c>
      <c r="FQ197" s="47">
        <f t="shared" si="717"/>
        <v>0</v>
      </c>
      <c r="FR197" s="47">
        <f t="shared" si="718"/>
        <v>0</v>
      </c>
      <c r="FS197" s="47">
        <f t="shared" si="719"/>
        <v>0</v>
      </c>
      <c r="FT197" s="47">
        <f t="shared" si="720"/>
        <v>0</v>
      </c>
      <c r="FU197" s="47">
        <f t="shared" si="721"/>
        <v>0</v>
      </c>
      <c r="FV197" s="47">
        <f t="shared" si="722"/>
        <v>0</v>
      </c>
      <c r="FW197" s="47">
        <f t="shared" si="723"/>
        <v>0</v>
      </c>
      <c r="FX197" s="47">
        <f t="shared" si="724"/>
        <v>0</v>
      </c>
      <c r="FY197" s="47">
        <f t="shared" si="725"/>
        <v>0</v>
      </c>
      <c r="FZ197" s="47">
        <f t="shared" si="726"/>
        <v>0</v>
      </c>
      <c r="GA197" s="47">
        <f t="shared" si="727"/>
        <v>0</v>
      </c>
      <c r="GB197" s="47">
        <f t="shared" si="728"/>
        <v>0</v>
      </c>
      <c r="GC197" s="47">
        <f t="shared" si="729"/>
        <v>0</v>
      </c>
      <c r="GD197" s="47">
        <f t="shared" si="730"/>
        <v>0</v>
      </c>
      <c r="GE197" s="47">
        <f t="shared" si="731"/>
        <v>0</v>
      </c>
      <c r="GF197" s="47">
        <f t="shared" si="732"/>
        <v>0</v>
      </c>
      <c r="GG197" s="47">
        <f t="shared" si="733"/>
        <v>0</v>
      </c>
      <c r="GH197" s="47">
        <f t="shared" si="734"/>
        <v>0</v>
      </c>
      <c r="GI197" s="48">
        <f t="shared" si="735"/>
        <v>0</v>
      </c>
      <c r="GJ197" s="47">
        <f t="shared" si="736"/>
        <v>0</v>
      </c>
      <c r="GK197" s="47">
        <f t="shared" si="737"/>
        <v>0</v>
      </c>
      <c r="GL197" s="46">
        <f t="shared" si="738"/>
        <v>0</v>
      </c>
      <c r="GM197" s="47">
        <f t="shared" si="739"/>
        <v>0</v>
      </c>
      <c r="GN197" s="47">
        <f t="shared" si="740"/>
        <v>0</v>
      </c>
      <c r="GO197" s="47">
        <f t="shared" si="741"/>
        <v>0</v>
      </c>
      <c r="GP197" s="47">
        <f t="shared" si="742"/>
        <v>0</v>
      </c>
      <c r="GQ197" s="47">
        <f t="shared" si="743"/>
        <v>0</v>
      </c>
      <c r="GR197" s="47">
        <f t="shared" si="744"/>
        <v>0</v>
      </c>
      <c r="GS197" s="47">
        <f t="shared" si="745"/>
        <v>0</v>
      </c>
      <c r="GT197" s="47">
        <f t="shared" si="746"/>
        <v>0</v>
      </c>
      <c r="GU197" s="47">
        <f t="shared" si="747"/>
        <v>0</v>
      </c>
      <c r="GV197" s="47">
        <f t="shared" si="748"/>
        <v>0</v>
      </c>
      <c r="GW197" s="47">
        <f t="shared" si="749"/>
        <v>0</v>
      </c>
      <c r="GX197" s="47">
        <f t="shared" si="750"/>
        <v>0</v>
      </c>
      <c r="GY197" s="47">
        <f t="shared" si="751"/>
        <v>0</v>
      </c>
      <c r="GZ197" s="47">
        <f t="shared" si="752"/>
        <v>0</v>
      </c>
      <c r="HA197" s="47">
        <f t="shared" si="753"/>
        <v>0</v>
      </c>
      <c r="HB197" s="47">
        <f t="shared" si="754"/>
        <v>0</v>
      </c>
      <c r="HC197" s="47">
        <f t="shared" si="755"/>
        <v>0</v>
      </c>
      <c r="HD197" s="47">
        <f t="shared" si="756"/>
        <v>0</v>
      </c>
      <c r="HE197" s="48">
        <f t="shared" si="757"/>
        <v>0</v>
      </c>
      <c r="HF197" s="47">
        <f t="shared" si="758"/>
        <v>0</v>
      </c>
      <c r="HG197" s="47">
        <f t="shared" si="759"/>
        <v>0</v>
      </c>
      <c r="HH197" s="46">
        <f t="shared" si="760"/>
        <v>0</v>
      </c>
      <c r="HI197" s="47">
        <f t="shared" si="761"/>
        <v>0</v>
      </c>
      <c r="HJ197" s="47">
        <f t="shared" si="762"/>
        <v>0</v>
      </c>
      <c r="HK197" s="47">
        <f t="shared" si="763"/>
        <v>0</v>
      </c>
      <c r="HL197" s="47">
        <f t="shared" si="764"/>
        <v>0</v>
      </c>
      <c r="HM197" s="47">
        <f t="shared" si="765"/>
        <v>0</v>
      </c>
      <c r="HN197" s="47">
        <f t="shared" si="766"/>
        <v>0</v>
      </c>
      <c r="HO197" s="47">
        <f t="shared" si="767"/>
        <v>0</v>
      </c>
      <c r="HP197" s="47">
        <f t="shared" si="768"/>
        <v>0</v>
      </c>
      <c r="HQ197" s="47">
        <f t="shared" si="769"/>
        <v>0</v>
      </c>
      <c r="HR197" s="47">
        <f t="shared" si="770"/>
        <v>0</v>
      </c>
      <c r="HS197" s="47">
        <f t="shared" si="771"/>
        <v>0</v>
      </c>
      <c r="HT197" s="47">
        <f t="shared" si="772"/>
        <v>0</v>
      </c>
      <c r="HU197" s="47">
        <f t="shared" si="773"/>
        <v>0</v>
      </c>
      <c r="HV197" s="47">
        <f t="shared" si="774"/>
        <v>0</v>
      </c>
      <c r="HW197" s="47">
        <f t="shared" si="775"/>
        <v>0</v>
      </c>
      <c r="HX197" s="47">
        <f t="shared" si="776"/>
        <v>0</v>
      </c>
      <c r="HY197" s="47">
        <f t="shared" si="777"/>
        <v>0</v>
      </c>
      <c r="HZ197" s="47">
        <f t="shared" si="778"/>
        <v>0</v>
      </c>
      <c r="IA197" s="48">
        <f t="shared" si="779"/>
        <v>0</v>
      </c>
      <c r="IB197" s="47">
        <f t="shared" si="780"/>
        <v>0</v>
      </c>
      <c r="IC197" s="47">
        <f t="shared" si="781"/>
        <v>0</v>
      </c>
      <c r="ID197" s="46">
        <f t="shared" si="782"/>
        <v>0</v>
      </c>
      <c r="IE197" s="47">
        <f t="shared" si="783"/>
        <v>0</v>
      </c>
      <c r="IF197" s="47">
        <f t="shared" si="784"/>
        <v>0</v>
      </c>
      <c r="IG197" s="47">
        <f t="shared" si="785"/>
        <v>0</v>
      </c>
      <c r="IH197" s="47">
        <f t="shared" si="786"/>
        <v>0</v>
      </c>
      <c r="II197" s="47">
        <f t="shared" si="787"/>
        <v>0</v>
      </c>
      <c r="IJ197" s="47">
        <f t="shared" si="788"/>
        <v>0</v>
      </c>
      <c r="IK197" s="47">
        <f t="shared" si="789"/>
        <v>0</v>
      </c>
      <c r="IL197" s="47">
        <f t="shared" si="790"/>
        <v>0</v>
      </c>
      <c r="IM197" s="47">
        <f t="shared" si="791"/>
        <v>0</v>
      </c>
      <c r="IN197" s="47">
        <f t="shared" si="792"/>
        <v>0</v>
      </c>
      <c r="IO197" s="47">
        <f t="shared" si="793"/>
        <v>0</v>
      </c>
      <c r="IP197" s="47">
        <f t="shared" si="794"/>
        <v>0</v>
      </c>
      <c r="IQ197" s="47">
        <f t="shared" si="795"/>
        <v>0</v>
      </c>
      <c r="IR197" s="47">
        <f t="shared" si="796"/>
        <v>0</v>
      </c>
      <c r="IS197" s="47">
        <f t="shared" si="797"/>
        <v>0</v>
      </c>
      <c r="IT197" s="47">
        <f t="shared" si="798"/>
        <v>0</v>
      </c>
      <c r="IU197" s="47">
        <f t="shared" si="799"/>
        <v>0</v>
      </c>
      <c r="IV197" s="47">
        <f t="shared" si="800"/>
        <v>0</v>
      </c>
      <c r="IW197" s="48">
        <f t="shared" si="801"/>
        <v>0</v>
      </c>
      <c r="IX197" s="47">
        <f t="shared" si="802"/>
        <v>0</v>
      </c>
      <c r="IY197" s="47">
        <f t="shared" si="803"/>
        <v>0</v>
      </c>
      <c r="IZ197" s="46">
        <f t="shared" si="804"/>
        <v>0</v>
      </c>
      <c r="JA197" s="47">
        <f t="shared" si="805"/>
        <v>0</v>
      </c>
      <c r="JB197" s="47">
        <f t="shared" si="806"/>
        <v>0</v>
      </c>
      <c r="JC197" s="47">
        <f t="shared" si="807"/>
        <v>0</v>
      </c>
      <c r="JD197" s="47">
        <f t="shared" si="808"/>
        <v>0</v>
      </c>
      <c r="JE197" s="47">
        <f t="shared" si="809"/>
        <v>0</v>
      </c>
      <c r="JF197" s="47">
        <f t="shared" si="810"/>
        <v>0</v>
      </c>
      <c r="JG197" s="47">
        <f t="shared" si="811"/>
        <v>0</v>
      </c>
      <c r="JH197" s="47">
        <f t="shared" si="812"/>
        <v>0</v>
      </c>
      <c r="JI197" s="47">
        <f t="shared" si="813"/>
        <v>0</v>
      </c>
      <c r="JJ197" s="47">
        <f t="shared" si="814"/>
        <v>0</v>
      </c>
      <c r="JK197" s="47">
        <f t="shared" si="815"/>
        <v>0</v>
      </c>
      <c r="JL197" s="47">
        <f t="shared" si="816"/>
        <v>0</v>
      </c>
      <c r="JM197" s="47">
        <f t="shared" si="817"/>
        <v>0</v>
      </c>
      <c r="JN197" s="47">
        <f t="shared" si="818"/>
        <v>0</v>
      </c>
      <c r="JO197" s="47">
        <f t="shared" si="819"/>
        <v>0</v>
      </c>
      <c r="JP197" s="47">
        <f t="shared" si="820"/>
        <v>0</v>
      </c>
      <c r="JQ197" s="47">
        <f t="shared" si="821"/>
        <v>0</v>
      </c>
      <c r="JR197" s="47">
        <f t="shared" si="822"/>
        <v>0</v>
      </c>
      <c r="JS197" s="48">
        <f t="shared" si="823"/>
        <v>0</v>
      </c>
      <c r="JT197" s="46">
        <f t="shared" si="824"/>
        <v>0</v>
      </c>
      <c r="JU197" s="48">
        <f t="shared" si="825"/>
        <v>0</v>
      </c>
    </row>
    <row r="198" spans="1:281" x14ac:dyDescent="0.25">
      <c r="A198" s="152"/>
      <c r="B198" s="386"/>
      <c r="C198" s="377"/>
      <c r="D198" s="378"/>
      <c r="E198" s="378"/>
      <c r="F198" s="378"/>
      <c r="G198" s="379"/>
      <c r="H198" s="397"/>
      <c r="I198" s="397"/>
      <c r="J198" s="97"/>
      <c r="K198" s="122">
        <f t="shared" si="555"/>
        <v>0</v>
      </c>
      <c r="L198" s="313">
        <f t="shared" si="556"/>
        <v>0</v>
      </c>
      <c r="M198" s="46">
        <f t="shared" si="557"/>
        <v>0</v>
      </c>
      <c r="N198" s="90">
        <f t="shared" si="618"/>
        <v>0</v>
      </c>
      <c r="O198" s="90">
        <f t="shared" si="619"/>
        <v>0</v>
      </c>
      <c r="P198" s="90">
        <f t="shared" si="620"/>
        <v>0</v>
      </c>
      <c r="Q198" s="90">
        <f t="shared" si="621"/>
        <v>0</v>
      </c>
      <c r="R198" s="408">
        <f t="shared" si="558"/>
        <v>1</v>
      </c>
      <c r="S198" s="46">
        <f t="shared" si="559"/>
        <v>0</v>
      </c>
      <c r="T198" s="47">
        <f t="shared" si="560"/>
        <v>0</v>
      </c>
      <c r="U198" s="47">
        <f t="shared" si="561"/>
        <v>0</v>
      </c>
      <c r="V198" s="47">
        <f t="shared" si="562"/>
        <v>0</v>
      </c>
      <c r="W198" s="47">
        <f t="shared" si="563"/>
        <v>0</v>
      </c>
      <c r="X198" s="47">
        <f t="shared" si="564"/>
        <v>0</v>
      </c>
      <c r="Y198" s="47">
        <f t="shared" si="565"/>
        <v>0</v>
      </c>
      <c r="Z198" s="47">
        <f t="shared" si="566"/>
        <v>0</v>
      </c>
      <c r="AA198" s="47">
        <f t="shared" si="567"/>
        <v>0</v>
      </c>
      <c r="AB198" s="47">
        <f t="shared" si="568"/>
        <v>0</v>
      </c>
      <c r="AC198" s="47">
        <f t="shared" si="569"/>
        <v>0</v>
      </c>
      <c r="AD198" s="47">
        <f t="shared" si="570"/>
        <v>0</v>
      </c>
      <c r="AE198" s="47">
        <f t="shared" si="571"/>
        <v>0</v>
      </c>
      <c r="AF198" s="47">
        <f t="shared" si="572"/>
        <v>0</v>
      </c>
      <c r="AG198" s="47">
        <f t="shared" si="573"/>
        <v>0</v>
      </c>
      <c r="AH198" s="47">
        <f t="shared" si="574"/>
        <v>0</v>
      </c>
      <c r="AI198" s="47">
        <f t="shared" si="575"/>
        <v>0</v>
      </c>
      <c r="AJ198" s="47">
        <f t="shared" si="576"/>
        <v>0</v>
      </c>
      <c r="AK198" s="47">
        <f t="shared" si="577"/>
        <v>0</v>
      </c>
      <c r="AL198" s="48">
        <f t="shared" si="578"/>
        <v>0</v>
      </c>
      <c r="AM198" s="47">
        <f t="shared" si="622"/>
        <v>0</v>
      </c>
      <c r="AN198" s="47">
        <f t="shared" si="623"/>
        <v>0</v>
      </c>
      <c r="AO198" s="46">
        <f t="shared" si="579"/>
        <v>0</v>
      </c>
      <c r="AP198" s="47">
        <f t="shared" si="580"/>
        <v>0</v>
      </c>
      <c r="AQ198" s="47">
        <f t="shared" si="581"/>
        <v>0</v>
      </c>
      <c r="AR198" s="47">
        <f t="shared" si="582"/>
        <v>0</v>
      </c>
      <c r="AS198" s="47">
        <f t="shared" si="583"/>
        <v>0</v>
      </c>
      <c r="AT198" s="47">
        <f t="shared" si="584"/>
        <v>0</v>
      </c>
      <c r="AU198" s="47">
        <f t="shared" si="585"/>
        <v>0</v>
      </c>
      <c r="AV198" s="47">
        <f t="shared" si="586"/>
        <v>0</v>
      </c>
      <c r="AW198" s="47">
        <f t="shared" si="587"/>
        <v>0</v>
      </c>
      <c r="AX198" s="47">
        <f t="shared" si="588"/>
        <v>0</v>
      </c>
      <c r="AY198" s="47">
        <f t="shared" si="589"/>
        <v>0</v>
      </c>
      <c r="AZ198" s="47">
        <f t="shared" si="590"/>
        <v>0</v>
      </c>
      <c r="BA198" s="47">
        <f t="shared" si="591"/>
        <v>0</v>
      </c>
      <c r="BB198" s="47">
        <f t="shared" si="592"/>
        <v>0</v>
      </c>
      <c r="BC198" s="47">
        <f t="shared" si="593"/>
        <v>0</v>
      </c>
      <c r="BD198" s="47">
        <f t="shared" si="594"/>
        <v>0</v>
      </c>
      <c r="BE198" s="47">
        <f t="shared" si="595"/>
        <v>0</v>
      </c>
      <c r="BF198" s="47">
        <f t="shared" si="596"/>
        <v>0</v>
      </c>
      <c r="BG198" s="48">
        <f t="shared" si="597"/>
        <v>0</v>
      </c>
      <c r="BH198" s="47">
        <f t="shared" si="624"/>
        <v>0</v>
      </c>
      <c r="BI198" s="47">
        <f t="shared" si="625"/>
        <v>0</v>
      </c>
      <c r="BJ198" s="46">
        <f t="shared" si="598"/>
        <v>0</v>
      </c>
      <c r="BK198" s="47">
        <f t="shared" si="599"/>
        <v>0</v>
      </c>
      <c r="BL198" s="47">
        <f t="shared" si="600"/>
        <v>0</v>
      </c>
      <c r="BM198" s="47">
        <f t="shared" si="601"/>
        <v>0</v>
      </c>
      <c r="BN198" s="47">
        <f t="shared" si="602"/>
        <v>0</v>
      </c>
      <c r="BO198" s="47">
        <f t="shared" si="603"/>
        <v>0</v>
      </c>
      <c r="BP198" s="47">
        <f t="shared" si="604"/>
        <v>0</v>
      </c>
      <c r="BQ198" s="47">
        <f t="shared" si="605"/>
        <v>0</v>
      </c>
      <c r="BR198" s="47">
        <f t="shared" si="606"/>
        <v>0</v>
      </c>
      <c r="BS198" s="47">
        <f t="shared" si="607"/>
        <v>0</v>
      </c>
      <c r="BT198" s="47">
        <f t="shared" si="608"/>
        <v>0</v>
      </c>
      <c r="BU198" s="47">
        <f t="shared" si="609"/>
        <v>0</v>
      </c>
      <c r="BV198" s="47">
        <f t="shared" si="610"/>
        <v>0</v>
      </c>
      <c r="BW198" s="47">
        <f t="shared" si="611"/>
        <v>0</v>
      </c>
      <c r="BX198" s="47">
        <f t="shared" si="612"/>
        <v>0</v>
      </c>
      <c r="BY198" s="47">
        <f t="shared" si="613"/>
        <v>0</v>
      </c>
      <c r="BZ198" s="47">
        <f t="shared" si="614"/>
        <v>0</v>
      </c>
      <c r="CA198" s="47">
        <f t="shared" si="615"/>
        <v>0</v>
      </c>
      <c r="CB198" s="47">
        <f t="shared" si="616"/>
        <v>0</v>
      </c>
      <c r="CC198" s="48">
        <f t="shared" si="617"/>
        <v>0</v>
      </c>
      <c r="CD198" s="47">
        <f t="shared" si="626"/>
        <v>0</v>
      </c>
      <c r="CE198" s="47">
        <f t="shared" si="627"/>
        <v>0</v>
      </c>
      <c r="CF198" s="46">
        <f t="shared" si="628"/>
        <v>0</v>
      </c>
      <c r="CG198" s="47">
        <f t="shared" si="629"/>
        <v>0</v>
      </c>
      <c r="CH198" s="47">
        <f t="shared" si="630"/>
        <v>0</v>
      </c>
      <c r="CI198" s="47">
        <f t="shared" si="631"/>
        <v>0</v>
      </c>
      <c r="CJ198" s="47">
        <f t="shared" si="632"/>
        <v>0</v>
      </c>
      <c r="CK198" s="47">
        <f t="shared" si="633"/>
        <v>0</v>
      </c>
      <c r="CL198" s="47">
        <f t="shared" si="634"/>
        <v>0</v>
      </c>
      <c r="CM198" s="47">
        <f t="shared" si="635"/>
        <v>0</v>
      </c>
      <c r="CN198" s="47">
        <f t="shared" si="636"/>
        <v>0</v>
      </c>
      <c r="CO198" s="47">
        <f t="shared" si="637"/>
        <v>0</v>
      </c>
      <c r="CP198" s="47">
        <f t="shared" si="638"/>
        <v>0</v>
      </c>
      <c r="CQ198" s="47">
        <f t="shared" si="639"/>
        <v>0</v>
      </c>
      <c r="CR198" s="47">
        <f t="shared" si="640"/>
        <v>0</v>
      </c>
      <c r="CS198" s="47">
        <f t="shared" si="641"/>
        <v>0</v>
      </c>
      <c r="CT198" s="47">
        <f t="shared" si="642"/>
        <v>0</v>
      </c>
      <c r="CU198" s="47">
        <f t="shared" si="643"/>
        <v>0</v>
      </c>
      <c r="CV198" s="47">
        <f t="shared" si="644"/>
        <v>0</v>
      </c>
      <c r="CW198" s="47">
        <f t="shared" si="645"/>
        <v>0</v>
      </c>
      <c r="CX198" s="47">
        <f t="shared" si="646"/>
        <v>0</v>
      </c>
      <c r="CY198" s="48">
        <f t="shared" si="647"/>
        <v>0</v>
      </c>
      <c r="CZ198" s="47">
        <f t="shared" si="648"/>
        <v>0</v>
      </c>
      <c r="DA198" s="47">
        <f t="shared" si="649"/>
        <v>0</v>
      </c>
      <c r="DB198" s="46">
        <f t="shared" si="650"/>
        <v>0</v>
      </c>
      <c r="DC198" s="47">
        <f t="shared" si="651"/>
        <v>0</v>
      </c>
      <c r="DD198" s="47">
        <f t="shared" si="652"/>
        <v>0</v>
      </c>
      <c r="DE198" s="47">
        <f t="shared" si="653"/>
        <v>0</v>
      </c>
      <c r="DF198" s="47">
        <f t="shared" si="654"/>
        <v>0</v>
      </c>
      <c r="DG198" s="47">
        <f t="shared" si="655"/>
        <v>0</v>
      </c>
      <c r="DH198" s="47">
        <f t="shared" si="656"/>
        <v>0</v>
      </c>
      <c r="DI198" s="47">
        <f t="shared" si="657"/>
        <v>0</v>
      </c>
      <c r="DJ198" s="47">
        <f t="shared" si="658"/>
        <v>0</v>
      </c>
      <c r="DK198" s="47">
        <f t="shared" si="659"/>
        <v>0</v>
      </c>
      <c r="DL198" s="47">
        <f t="shared" si="660"/>
        <v>0</v>
      </c>
      <c r="DM198" s="47">
        <f t="shared" si="661"/>
        <v>0</v>
      </c>
      <c r="DN198" s="47">
        <f t="shared" si="662"/>
        <v>0</v>
      </c>
      <c r="DO198" s="47">
        <f t="shared" si="663"/>
        <v>0</v>
      </c>
      <c r="DP198" s="47">
        <f t="shared" si="664"/>
        <v>0</v>
      </c>
      <c r="DQ198" s="47">
        <f t="shared" si="665"/>
        <v>0</v>
      </c>
      <c r="DR198" s="47">
        <f t="shared" si="666"/>
        <v>0</v>
      </c>
      <c r="DS198" s="47">
        <f t="shared" si="667"/>
        <v>0</v>
      </c>
      <c r="DT198" s="47">
        <f t="shared" si="668"/>
        <v>0</v>
      </c>
      <c r="DU198" s="48">
        <f t="shared" si="669"/>
        <v>0</v>
      </c>
      <c r="DV198" s="47">
        <f t="shared" si="670"/>
        <v>0</v>
      </c>
      <c r="DW198" s="47">
        <f t="shared" si="671"/>
        <v>0</v>
      </c>
      <c r="DX198" s="46">
        <f t="shared" si="672"/>
        <v>0</v>
      </c>
      <c r="DY198" s="47">
        <f t="shared" si="673"/>
        <v>0</v>
      </c>
      <c r="DZ198" s="47">
        <f t="shared" si="674"/>
        <v>0</v>
      </c>
      <c r="EA198" s="47">
        <f t="shared" si="675"/>
        <v>0</v>
      </c>
      <c r="EB198" s="47">
        <f t="shared" si="676"/>
        <v>0</v>
      </c>
      <c r="EC198" s="47">
        <f t="shared" si="677"/>
        <v>0</v>
      </c>
      <c r="ED198" s="47">
        <f t="shared" si="678"/>
        <v>0</v>
      </c>
      <c r="EE198" s="47">
        <f t="shared" si="679"/>
        <v>0</v>
      </c>
      <c r="EF198" s="47">
        <f t="shared" si="680"/>
        <v>0</v>
      </c>
      <c r="EG198" s="47">
        <f t="shared" si="681"/>
        <v>0</v>
      </c>
      <c r="EH198" s="47">
        <f t="shared" si="682"/>
        <v>0</v>
      </c>
      <c r="EI198" s="47">
        <f t="shared" si="683"/>
        <v>0</v>
      </c>
      <c r="EJ198" s="47">
        <f t="shared" si="684"/>
        <v>0</v>
      </c>
      <c r="EK198" s="47">
        <f t="shared" si="685"/>
        <v>0</v>
      </c>
      <c r="EL198" s="47">
        <f t="shared" si="686"/>
        <v>0</v>
      </c>
      <c r="EM198" s="47">
        <f t="shared" si="687"/>
        <v>0</v>
      </c>
      <c r="EN198" s="47">
        <f t="shared" si="688"/>
        <v>0</v>
      </c>
      <c r="EO198" s="47">
        <f t="shared" si="689"/>
        <v>0</v>
      </c>
      <c r="EP198" s="47">
        <f t="shared" si="690"/>
        <v>0</v>
      </c>
      <c r="EQ198" s="48">
        <f t="shared" si="691"/>
        <v>0</v>
      </c>
      <c r="ER198" s="47">
        <f t="shared" si="692"/>
        <v>0</v>
      </c>
      <c r="ES198" s="47">
        <f t="shared" si="693"/>
        <v>0</v>
      </c>
      <c r="ET198" s="46">
        <f t="shared" si="694"/>
        <v>0</v>
      </c>
      <c r="EU198" s="47">
        <f t="shared" si="695"/>
        <v>0</v>
      </c>
      <c r="EV198" s="47">
        <f t="shared" si="696"/>
        <v>0</v>
      </c>
      <c r="EW198" s="47">
        <f t="shared" si="697"/>
        <v>0</v>
      </c>
      <c r="EX198" s="47">
        <f t="shared" si="698"/>
        <v>0</v>
      </c>
      <c r="EY198" s="47">
        <f t="shared" si="699"/>
        <v>0</v>
      </c>
      <c r="EZ198" s="47">
        <f t="shared" si="700"/>
        <v>0</v>
      </c>
      <c r="FA198" s="47">
        <f t="shared" si="701"/>
        <v>0</v>
      </c>
      <c r="FB198" s="47">
        <f t="shared" si="702"/>
        <v>0</v>
      </c>
      <c r="FC198" s="47">
        <f t="shared" si="703"/>
        <v>0</v>
      </c>
      <c r="FD198" s="47">
        <f t="shared" si="704"/>
        <v>0</v>
      </c>
      <c r="FE198" s="47">
        <f t="shared" si="705"/>
        <v>0</v>
      </c>
      <c r="FF198" s="47">
        <f t="shared" si="706"/>
        <v>0</v>
      </c>
      <c r="FG198" s="47">
        <f t="shared" si="707"/>
        <v>0</v>
      </c>
      <c r="FH198" s="47">
        <f t="shared" si="708"/>
        <v>0</v>
      </c>
      <c r="FI198" s="47">
        <f t="shared" si="709"/>
        <v>0</v>
      </c>
      <c r="FJ198" s="47">
        <f t="shared" si="710"/>
        <v>0</v>
      </c>
      <c r="FK198" s="47">
        <f t="shared" si="711"/>
        <v>0</v>
      </c>
      <c r="FL198" s="47">
        <f t="shared" si="712"/>
        <v>0</v>
      </c>
      <c r="FM198" s="48">
        <f t="shared" si="713"/>
        <v>0</v>
      </c>
      <c r="FN198" s="47">
        <f t="shared" si="714"/>
        <v>0</v>
      </c>
      <c r="FO198" s="47">
        <f t="shared" si="715"/>
        <v>0</v>
      </c>
      <c r="FP198" s="46">
        <f t="shared" si="716"/>
        <v>0</v>
      </c>
      <c r="FQ198" s="47">
        <f t="shared" si="717"/>
        <v>0</v>
      </c>
      <c r="FR198" s="47">
        <f t="shared" si="718"/>
        <v>0</v>
      </c>
      <c r="FS198" s="47">
        <f t="shared" si="719"/>
        <v>0</v>
      </c>
      <c r="FT198" s="47">
        <f t="shared" si="720"/>
        <v>0</v>
      </c>
      <c r="FU198" s="47">
        <f t="shared" si="721"/>
        <v>0</v>
      </c>
      <c r="FV198" s="47">
        <f t="shared" si="722"/>
        <v>0</v>
      </c>
      <c r="FW198" s="47">
        <f t="shared" si="723"/>
        <v>0</v>
      </c>
      <c r="FX198" s="47">
        <f t="shared" si="724"/>
        <v>0</v>
      </c>
      <c r="FY198" s="47">
        <f t="shared" si="725"/>
        <v>0</v>
      </c>
      <c r="FZ198" s="47">
        <f t="shared" si="726"/>
        <v>0</v>
      </c>
      <c r="GA198" s="47">
        <f t="shared" si="727"/>
        <v>0</v>
      </c>
      <c r="GB198" s="47">
        <f t="shared" si="728"/>
        <v>0</v>
      </c>
      <c r="GC198" s="47">
        <f t="shared" si="729"/>
        <v>0</v>
      </c>
      <c r="GD198" s="47">
        <f t="shared" si="730"/>
        <v>0</v>
      </c>
      <c r="GE198" s="47">
        <f t="shared" si="731"/>
        <v>0</v>
      </c>
      <c r="GF198" s="47">
        <f t="shared" si="732"/>
        <v>0</v>
      </c>
      <c r="GG198" s="47">
        <f t="shared" si="733"/>
        <v>0</v>
      </c>
      <c r="GH198" s="47">
        <f t="shared" si="734"/>
        <v>0</v>
      </c>
      <c r="GI198" s="48">
        <f t="shared" si="735"/>
        <v>0</v>
      </c>
      <c r="GJ198" s="47">
        <f t="shared" si="736"/>
        <v>0</v>
      </c>
      <c r="GK198" s="47">
        <f t="shared" si="737"/>
        <v>0</v>
      </c>
      <c r="GL198" s="46">
        <f t="shared" si="738"/>
        <v>0</v>
      </c>
      <c r="GM198" s="47">
        <f t="shared" si="739"/>
        <v>0</v>
      </c>
      <c r="GN198" s="47">
        <f t="shared" si="740"/>
        <v>0</v>
      </c>
      <c r="GO198" s="47">
        <f t="shared" si="741"/>
        <v>0</v>
      </c>
      <c r="GP198" s="47">
        <f t="shared" si="742"/>
        <v>0</v>
      </c>
      <c r="GQ198" s="47">
        <f t="shared" si="743"/>
        <v>0</v>
      </c>
      <c r="GR198" s="47">
        <f t="shared" si="744"/>
        <v>0</v>
      </c>
      <c r="GS198" s="47">
        <f t="shared" si="745"/>
        <v>0</v>
      </c>
      <c r="GT198" s="47">
        <f t="shared" si="746"/>
        <v>0</v>
      </c>
      <c r="GU198" s="47">
        <f t="shared" si="747"/>
        <v>0</v>
      </c>
      <c r="GV198" s="47">
        <f t="shared" si="748"/>
        <v>0</v>
      </c>
      <c r="GW198" s="47">
        <f t="shared" si="749"/>
        <v>0</v>
      </c>
      <c r="GX198" s="47">
        <f t="shared" si="750"/>
        <v>0</v>
      </c>
      <c r="GY198" s="47">
        <f t="shared" si="751"/>
        <v>0</v>
      </c>
      <c r="GZ198" s="47">
        <f t="shared" si="752"/>
        <v>0</v>
      </c>
      <c r="HA198" s="47">
        <f t="shared" si="753"/>
        <v>0</v>
      </c>
      <c r="HB198" s="47">
        <f t="shared" si="754"/>
        <v>0</v>
      </c>
      <c r="HC198" s="47">
        <f t="shared" si="755"/>
        <v>0</v>
      </c>
      <c r="HD198" s="47">
        <f t="shared" si="756"/>
        <v>0</v>
      </c>
      <c r="HE198" s="48">
        <f t="shared" si="757"/>
        <v>0</v>
      </c>
      <c r="HF198" s="47">
        <f t="shared" si="758"/>
        <v>0</v>
      </c>
      <c r="HG198" s="47">
        <f t="shared" si="759"/>
        <v>0</v>
      </c>
      <c r="HH198" s="46">
        <f t="shared" si="760"/>
        <v>0</v>
      </c>
      <c r="HI198" s="47">
        <f t="shared" si="761"/>
        <v>0</v>
      </c>
      <c r="HJ198" s="47">
        <f t="shared" si="762"/>
        <v>0</v>
      </c>
      <c r="HK198" s="47">
        <f t="shared" si="763"/>
        <v>0</v>
      </c>
      <c r="HL198" s="47">
        <f t="shared" si="764"/>
        <v>0</v>
      </c>
      <c r="HM198" s="47">
        <f t="shared" si="765"/>
        <v>0</v>
      </c>
      <c r="HN198" s="47">
        <f t="shared" si="766"/>
        <v>0</v>
      </c>
      <c r="HO198" s="47">
        <f t="shared" si="767"/>
        <v>0</v>
      </c>
      <c r="HP198" s="47">
        <f t="shared" si="768"/>
        <v>0</v>
      </c>
      <c r="HQ198" s="47">
        <f t="shared" si="769"/>
        <v>0</v>
      </c>
      <c r="HR198" s="47">
        <f t="shared" si="770"/>
        <v>0</v>
      </c>
      <c r="HS198" s="47">
        <f t="shared" si="771"/>
        <v>0</v>
      </c>
      <c r="HT198" s="47">
        <f t="shared" si="772"/>
        <v>0</v>
      </c>
      <c r="HU198" s="47">
        <f t="shared" si="773"/>
        <v>0</v>
      </c>
      <c r="HV198" s="47">
        <f t="shared" si="774"/>
        <v>0</v>
      </c>
      <c r="HW198" s="47">
        <f t="shared" si="775"/>
        <v>0</v>
      </c>
      <c r="HX198" s="47">
        <f t="shared" si="776"/>
        <v>0</v>
      </c>
      <c r="HY198" s="47">
        <f t="shared" si="777"/>
        <v>0</v>
      </c>
      <c r="HZ198" s="47">
        <f t="shared" si="778"/>
        <v>0</v>
      </c>
      <c r="IA198" s="48">
        <f t="shared" si="779"/>
        <v>0</v>
      </c>
      <c r="IB198" s="47">
        <f t="shared" si="780"/>
        <v>0</v>
      </c>
      <c r="IC198" s="47">
        <f t="shared" si="781"/>
        <v>0</v>
      </c>
      <c r="ID198" s="46">
        <f t="shared" si="782"/>
        <v>0</v>
      </c>
      <c r="IE198" s="47">
        <f t="shared" si="783"/>
        <v>0</v>
      </c>
      <c r="IF198" s="47">
        <f t="shared" si="784"/>
        <v>0</v>
      </c>
      <c r="IG198" s="47">
        <f t="shared" si="785"/>
        <v>0</v>
      </c>
      <c r="IH198" s="47">
        <f t="shared" si="786"/>
        <v>0</v>
      </c>
      <c r="II198" s="47">
        <f t="shared" si="787"/>
        <v>0</v>
      </c>
      <c r="IJ198" s="47">
        <f t="shared" si="788"/>
        <v>0</v>
      </c>
      <c r="IK198" s="47">
        <f t="shared" si="789"/>
        <v>0</v>
      </c>
      <c r="IL198" s="47">
        <f t="shared" si="790"/>
        <v>0</v>
      </c>
      <c r="IM198" s="47">
        <f t="shared" si="791"/>
        <v>0</v>
      </c>
      <c r="IN198" s="47">
        <f t="shared" si="792"/>
        <v>0</v>
      </c>
      <c r="IO198" s="47">
        <f t="shared" si="793"/>
        <v>0</v>
      </c>
      <c r="IP198" s="47">
        <f t="shared" si="794"/>
        <v>0</v>
      </c>
      <c r="IQ198" s="47">
        <f t="shared" si="795"/>
        <v>0</v>
      </c>
      <c r="IR198" s="47">
        <f t="shared" si="796"/>
        <v>0</v>
      </c>
      <c r="IS198" s="47">
        <f t="shared" si="797"/>
        <v>0</v>
      </c>
      <c r="IT198" s="47">
        <f t="shared" si="798"/>
        <v>0</v>
      </c>
      <c r="IU198" s="47">
        <f t="shared" si="799"/>
        <v>0</v>
      </c>
      <c r="IV198" s="47">
        <f t="shared" si="800"/>
        <v>0</v>
      </c>
      <c r="IW198" s="48">
        <f t="shared" si="801"/>
        <v>0</v>
      </c>
      <c r="IX198" s="47">
        <f t="shared" si="802"/>
        <v>0</v>
      </c>
      <c r="IY198" s="47">
        <f t="shared" si="803"/>
        <v>0</v>
      </c>
      <c r="IZ198" s="46">
        <f t="shared" si="804"/>
        <v>0</v>
      </c>
      <c r="JA198" s="47">
        <f t="shared" si="805"/>
        <v>0</v>
      </c>
      <c r="JB198" s="47">
        <f t="shared" si="806"/>
        <v>0</v>
      </c>
      <c r="JC198" s="47">
        <f t="shared" si="807"/>
        <v>0</v>
      </c>
      <c r="JD198" s="47">
        <f t="shared" si="808"/>
        <v>0</v>
      </c>
      <c r="JE198" s="47">
        <f t="shared" si="809"/>
        <v>0</v>
      </c>
      <c r="JF198" s="47">
        <f t="shared" si="810"/>
        <v>0</v>
      </c>
      <c r="JG198" s="47">
        <f t="shared" si="811"/>
        <v>0</v>
      </c>
      <c r="JH198" s="47">
        <f t="shared" si="812"/>
        <v>0</v>
      </c>
      <c r="JI198" s="47">
        <f t="shared" si="813"/>
        <v>0</v>
      </c>
      <c r="JJ198" s="47">
        <f t="shared" si="814"/>
        <v>0</v>
      </c>
      <c r="JK198" s="47">
        <f t="shared" si="815"/>
        <v>0</v>
      </c>
      <c r="JL198" s="47">
        <f t="shared" si="816"/>
        <v>0</v>
      </c>
      <c r="JM198" s="47">
        <f t="shared" si="817"/>
        <v>0</v>
      </c>
      <c r="JN198" s="47">
        <f t="shared" si="818"/>
        <v>0</v>
      </c>
      <c r="JO198" s="47">
        <f t="shared" si="819"/>
        <v>0</v>
      </c>
      <c r="JP198" s="47">
        <f t="shared" si="820"/>
        <v>0</v>
      </c>
      <c r="JQ198" s="47">
        <f t="shared" si="821"/>
        <v>0</v>
      </c>
      <c r="JR198" s="47">
        <f t="shared" si="822"/>
        <v>0</v>
      </c>
      <c r="JS198" s="48">
        <f t="shared" si="823"/>
        <v>0</v>
      </c>
      <c r="JT198" s="46">
        <f t="shared" si="824"/>
        <v>0</v>
      </c>
      <c r="JU198" s="48">
        <f t="shared" si="825"/>
        <v>0</v>
      </c>
    </row>
    <row r="199" spans="1:281" x14ac:dyDescent="0.25">
      <c r="A199" s="152"/>
      <c r="B199" s="386"/>
      <c r="C199" s="377"/>
      <c r="D199" s="378"/>
      <c r="E199" s="378"/>
      <c r="F199" s="378"/>
      <c r="G199" s="379"/>
      <c r="H199" s="397"/>
      <c r="I199" s="397"/>
      <c r="J199" s="97"/>
      <c r="K199" s="122">
        <f t="shared" si="555"/>
        <v>0</v>
      </c>
      <c r="L199" s="313">
        <f t="shared" si="556"/>
        <v>0</v>
      </c>
      <c r="M199" s="46">
        <f t="shared" si="557"/>
        <v>0</v>
      </c>
      <c r="N199" s="90">
        <f t="shared" si="618"/>
        <v>0</v>
      </c>
      <c r="O199" s="90">
        <f t="shared" si="619"/>
        <v>0</v>
      </c>
      <c r="P199" s="90">
        <f t="shared" si="620"/>
        <v>0</v>
      </c>
      <c r="Q199" s="90">
        <f t="shared" si="621"/>
        <v>0</v>
      </c>
      <c r="R199" s="408">
        <f t="shared" si="558"/>
        <v>1</v>
      </c>
      <c r="S199" s="46">
        <f t="shared" si="559"/>
        <v>0</v>
      </c>
      <c r="T199" s="47">
        <f t="shared" si="560"/>
        <v>0</v>
      </c>
      <c r="U199" s="47">
        <f t="shared" si="561"/>
        <v>0</v>
      </c>
      <c r="V199" s="47">
        <f t="shared" si="562"/>
        <v>0</v>
      </c>
      <c r="W199" s="47">
        <f t="shared" si="563"/>
        <v>0</v>
      </c>
      <c r="X199" s="47">
        <f t="shared" si="564"/>
        <v>0</v>
      </c>
      <c r="Y199" s="47">
        <f t="shared" si="565"/>
        <v>0</v>
      </c>
      <c r="Z199" s="47">
        <f t="shared" si="566"/>
        <v>0</v>
      </c>
      <c r="AA199" s="47">
        <f t="shared" si="567"/>
        <v>0</v>
      </c>
      <c r="AB199" s="47">
        <f t="shared" si="568"/>
        <v>0</v>
      </c>
      <c r="AC199" s="47">
        <f t="shared" si="569"/>
        <v>0</v>
      </c>
      <c r="AD199" s="47">
        <f t="shared" si="570"/>
        <v>0</v>
      </c>
      <c r="AE199" s="47">
        <f t="shared" si="571"/>
        <v>0</v>
      </c>
      <c r="AF199" s="47">
        <f t="shared" si="572"/>
        <v>0</v>
      </c>
      <c r="AG199" s="47">
        <f t="shared" si="573"/>
        <v>0</v>
      </c>
      <c r="AH199" s="47">
        <f t="shared" si="574"/>
        <v>0</v>
      </c>
      <c r="AI199" s="47">
        <f t="shared" si="575"/>
        <v>0</v>
      </c>
      <c r="AJ199" s="47">
        <f t="shared" si="576"/>
        <v>0</v>
      </c>
      <c r="AK199" s="47">
        <f t="shared" si="577"/>
        <v>0</v>
      </c>
      <c r="AL199" s="48">
        <f t="shared" si="578"/>
        <v>0</v>
      </c>
      <c r="AM199" s="47">
        <f t="shared" si="622"/>
        <v>0</v>
      </c>
      <c r="AN199" s="47">
        <f t="shared" si="623"/>
        <v>0</v>
      </c>
      <c r="AO199" s="46">
        <f t="shared" si="579"/>
        <v>0</v>
      </c>
      <c r="AP199" s="47">
        <f t="shared" si="580"/>
        <v>0</v>
      </c>
      <c r="AQ199" s="47">
        <f t="shared" si="581"/>
        <v>0</v>
      </c>
      <c r="AR199" s="47">
        <f t="shared" si="582"/>
        <v>0</v>
      </c>
      <c r="AS199" s="47">
        <f t="shared" si="583"/>
        <v>0</v>
      </c>
      <c r="AT199" s="47">
        <f t="shared" si="584"/>
        <v>0</v>
      </c>
      <c r="AU199" s="47">
        <f t="shared" si="585"/>
        <v>0</v>
      </c>
      <c r="AV199" s="47">
        <f t="shared" si="586"/>
        <v>0</v>
      </c>
      <c r="AW199" s="47">
        <f t="shared" si="587"/>
        <v>0</v>
      </c>
      <c r="AX199" s="47">
        <f t="shared" si="588"/>
        <v>0</v>
      </c>
      <c r="AY199" s="47">
        <f t="shared" si="589"/>
        <v>0</v>
      </c>
      <c r="AZ199" s="47">
        <f t="shared" si="590"/>
        <v>0</v>
      </c>
      <c r="BA199" s="47">
        <f t="shared" si="591"/>
        <v>0</v>
      </c>
      <c r="BB199" s="47">
        <f t="shared" si="592"/>
        <v>0</v>
      </c>
      <c r="BC199" s="47">
        <f t="shared" si="593"/>
        <v>0</v>
      </c>
      <c r="BD199" s="47">
        <f t="shared" si="594"/>
        <v>0</v>
      </c>
      <c r="BE199" s="47">
        <f t="shared" si="595"/>
        <v>0</v>
      </c>
      <c r="BF199" s="47">
        <f t="shared" si="596"/>
        <v>0</v>
      </c>
      <c r="BG199" s="48">
        <f t="shared" si="597"/>
        <v>0</v>
      </c>
      <c r="BH199" s="47">
        <f t="shared" si="624"/>
        <v>0</v>
      </c>
      <c r="BI199" s="47">
        <f t="shared" si="625"/>
        <v>0</v>
      </c>
      <c r="BJ199" s="46">
        <f t="shared" si="598"/>
        <v>0</v>
      </c>
      <c r="BK199" s="47">
        <f t="shared" si="599"/>
        <v>0</v>
      </c>
      <c r="BL199" s="47">
        <f t="shared" si="600"/>
        <v>0</v>
      </c>
      <c r="BM199" s="47">
        <f t="shared" si="601"/>
        <v>0</v>
      </c>
      <c r="BN199" s="47">
        <f t="shared" si="602"/>
        <v>0</v>
      </c>
      <c r="BO199" s="47">
        <f t="shared" si="603"/>
        <v>0</v>
      </c>
      <c r="BP199" s="47">
        <f t="shared" si="604"/>
        <v>0</v>
      </c>
      <c r="BQ199" s="47">
        <f t="shared" si="605"/>
        <v>0</v>
      </c>
      <c r="BR199" s="47">
        <f t="shared" si="606"/>
        <v>0</v>
      </c>
      <c r="BS199" s="47">
        <f t="shared" si="607"/>
        <v>0</v>
      </c>
      <c r="BT199" s="47">
        <f t="shared" si="608"/>
        <v>0</v>
      </c>
      <c r="BU199" s="47">
        <f t="shared" si="609"/>
        <v>0</v>
      </c>
      <c r="BV199" s="47">
        <f t="shared" si="610"/>
        <v>0</v>
      </c>
      <c r="BW199" s="47">
        <f t="shared" si="611"/>
        <v>0</v>
      </c>
      <c r="BX199" s="47">
        <f t="shared" si="612"/>
        <v>0</v>
      </c>
      <c r="BY199" s="47">
        <f t="shared" si="613"/>
        <v>0</v>
      </c>
      <c r="BZ199" s="47">
        <f t="shared" si="614"/>
        <v>0</v>
      </c>
      <c r="CA199" s="47">
        <f t="shared" si="615"/>
        <v>0</v>
      </c>
      <c r="CB199" s="47">
        <f t="shared" si="616"/>
        <v>0</v>
      </c>
      <c r="CC199" s="48">
        <f t="shared" si="617"/>
        <v>0</v>
      </c>
      <c r="CD199" s="47">
        <f t="shared" si="626"/>
        <v>0</v>
      </c>
      <c r="CE199" s="47">
        <f t="shared" si="627"/>
        <v>0</v>
      </c>
      <c r="CF199" s="46">
        <f t="shared" si="628"/>
        <v>0</v>
      </c>
      <c r="CG199" s="47">
        <f t="shared" si="629"/>
        <v>0</v>
      </c>
      <c r="CH199" s="47">
        <f t="shared" si="630"/>
        <v>0</v>
      </c>
      <c r="CI199" s="47">
        <f t="shared" si="631"/>
        <v>0</v>
      </c>
      <c r="CJ199" s="47">
        <f t="shared" si="632"/>
        <v>0</v>
      </c>
      <c r="CK199" s="47">
        <f t="shared" si="633"/>
        <v>0</v>
      </c>
      <c r="CL199" s="47">
        <f t="shared" si="634"/>
        <v>0</v>
      </c>
      <c r="CM199" s="47">
        <f t="shared" si="635"/>
        <v>0</v>
      </c>
      <c r="CN199" s="47">
        <f t="shared" si="636"/>
        <v>0</v>
      </c>
      <c r="CO199" s="47">
        <f t="shared" si="637"/>
        <v>0</v>
      </c>
      <c r="CP199" s="47">
        <f t="shared" si="638"/>
        <v>0</v>
      </c>
      <c r="CQ199" s="47">
        <f t="shared" si="639"/>
        <v>0</v>
      </c>
      <c r="CR199" s="47">
        <f t="shared" si="640"/>
        <v>0</v>
      </c>
      <c r="CS199" s="47">
        <f t="shared" si="641"/>
        <v>0</v>
      </c>
      <c r="CT199" s="47">
        <f t="shared" si="642"/>
        <v>0</v>
      </c>
      <c r="CU199" s="47">
        <f t="shared" si="643"/>
        <v>0</v>
      </c>
      <c r="CV199" s="47">
        <f t="shared" si="644"/>
        <v>0</v>
      </c>
      <c r="CW199" s="47">
        <f t="shared" si="645"/>
        <v>0</v>
      </c>
      <c r="CX199" s="47">
        <f t="shared" si="646"/>
        <v>0</v>
      </c>
      <c r="CY199" s="48">
        <f t="shared" si="647"/>
        <v>0</v>
      </c>
      <c r="CZ199" s="47">
        <f t="shared" si="648"/>
        <v>0</v>
      </c>
      <c r="DA199" s="47">
        <f t="shared" si="649"/>
        <v>0</v>
      </c>
      <c r="DB199" s="46">
        <f t="shared" si="650"/>
        <v>0</v>
      </c>
      <c r="DC199" s="47">
        <f t="shared" si="651"/>
        <v>0</v>
      </c>
      <c r="DD199" s="47">
        <f t="shared" si="652"/>
        <v>0</v>
      </c>
      <c r="DE199" s="47">
        <f t="shared" si="653"/>
        <v>0</v>
      </c>
      <c r="DF199" s="47">
        <f t="shared" si="654"/>
        <v>0</v>
      </c>
      <c r="DG199" s="47">
        <f t="shared" si="655"/>
        <v>0</v>
      </c>
      <c r="DH199" s="47">
        <f t="shared" si="656"/>
        <v>0</v>
      </c>
      <c r="DI199" s="47">
        <f t="shared" si="657"/>
        <v>0</v>
      </c>
      <c r="DJ199" s="47">
        <f t="shared" si="658"/>
        <v>0</v>
      </c>
      <c r="DK199" s="47">
        <f t="shared" si="659"/>
        <v>0</v>
      </c>
      <c r="DL199" s="47">
        <f t="shared" si="660"/>
        <v>0</v>
      </c>
      <c r="DM199" s="47">
        <f t="shared" si="661"/>
        <v>0</v>
      </c>
      <c r="DN199" s="47">
        <f t="shared" si="662"/>
        <v>0</v>
      </c>
      <c r="DO199" s="47">
        <f t="shared" si="663"/>
        <v>0</v>
      </c>
      <c r="DP199" s="47">
        <f t="shared" si="664"/>
        <v>0</v>
      </c>
      <c r="DQ199" s="47">
        <f t="shared" si="665"/>
        <v>0</v>
      </c>
      <c r="DR199" s="47">
        <f t="shared" si="666"/>
        <v>0</v>
      </c>
      <c r="DS199" s="47">
        <f t="shared" si="667"/>
        <v>0</v>
      </c>
      <c r="DT199" s="47">
        <f t="shared" si="668"/>
        <v>0</v>
      </c>
      <c r="DU199" s="48">
        <f t="shared" si="669"/>
        <v>0</v>
      </c>
      <c r="DV199" s="47">
        <f t="shared" si="670"/>
        <v>0</v>
      </c>
      <c r="DW199" s="47">
        <f t="shared" si="671"/>
        <v>0</v>
      </c>
      <c r="DX199" s="46">
        <f t="shared" si="672"/>
        <v>0</v>
      </c>
      <c r="DY199" s="47">
        <f t="shared" si="673"/>
        <v>0</v>
      </c>
      <c r="DZ199" s="47">
        <f t="shared" si="674"/>
        <v>0</v>
      </c>
      <c r="EA199" s="47">
        <f t="shared" si="675"/>
        <v>0</v>
      </c>
      <c r="EB199" s="47">
        <f t="shared" si="676"/>
        <v>0</v>
      </c>
      <c r="EC199" s="47">
        <f t="shared" si="677"/>
        <v>0</v>
      </c>
      <c r="ED199" s="47">
        <f t="shared" si="678"/>
        <v>0</v>
      </c>
      <c r="EE199" s="47">
        <f t="shared" si="679"/>
        <v>0</v>
      </c>
      <c r="EF199" s="47">
        <f t="shared" si="680"/>
        <v>0</v>
      </c>
      <c r="EG199" s="47">
        <f t="shared" si="681"/>
        <v>0</v>
      </c>
      <c r="EH199" s="47">
        <f t="shared" si="682"/>
        <v>0</v>
      </c>
      <c r="EI199" s="47">
        <f t="shared" si="683"/>
        <v>0</v>
      </c>
      <c r="EJ199" s="47">
        <f t="shared" si="684"/>
        <v>0</v>
      </c>
      <c r="EK199" s="47">
        <f t="shared" si="685"/>
        <v>0</v>
      </c>
      <c r="EL199" s="47">
        <f t="shared" si="686"/>
        <v>0</v>
      </c>
      <c r="EM199" s="47">
        <f t="shared" si="687"/>
        <v>0</v>
      </c>
      <c r="EN199" s="47">
        <f t="shared" si="688"/>
        <v>0</v>
      </c>
      <c r="EO199" s="47">
        <f t="shared" si="689"/>
        <v>0</v>
      </c>
      <c r="EP199" s="47">
        <f t="shared" si="690"/>
        <v>0</v>
      </c>
      <c r="EQ199" s="48">
        <f t="shared" si="691"/>
        <v>0</v>
      </c>
      <c r="ER199" s="47">
        <f t="shared" si="692"/>
        <v>0</v>
      </c>
      <c r="ES199" s="47">
        <f t="shared" si="693"/>
        <v>0</v>
      </c>
      <c r="ET199" s="46">
        <f t="shared" si="694"/>
        <v>0</v>
      </c>
      <c r="EU199" s="47">
        <f t="shared" si="695"/>
        <v>0</v>
      </c>
      <c r="EV199" s="47">
        <f t="shared" si="696"/>
        <v>0</v>
      </c>
      <c r="EW199" s="47">
        <f t="shared" si="697"/>
        <v>0</v>
      </c>
      <c r="EX199" s="47">
        <f t="shared" si="698"/>
        <v>0</v>
      </c>
      <c r="EY199" s="47">
        <f t="shared" si="699"/>
        <v>0</v>
      </c>
      <c r="EZ199" s="47">
        <f t="shared" si="700"/>
        <v>0</v>
      </c>
      <c r="FA199" s="47">
        <f t="shared" si="701"/>
        <v>0</v>
      </c>
      <c r="FB199" s="47">
        <f t="shared" si="702"/>
        <v>0</v>
      </c>
      <c r="FC199" s="47">
        <f t="shared" si="703"/>
        <v>0</v>
      </c>
      <c r="FD199" s="47">
        <f t="shared" si="704"/>
        <v>0</v>
      </c>
      <c r="FE199" s="47">
        <f t="shared" si="705"/>
        <v>0</v>
      </c>
      <c r="FF199" s="47">
        <f t="shared" si="706"/>
        <v>0</v>
      </c>
      <c r="FG199" s="47">
        <f t="shared" si="707"/>
        <v>0</v>
      </c>
      <c r="FH199" s="47">
        <f t="shared" si="708"/>
        <v>0</v>
      </c>
      <c r="FI199" s="47">
        <f t="shared" si="709"/>
        <v>0</v>
      </c>
      <c r="FJ199" s="47">
        <f t="shared" si="710"/>
        <v>0</v>
      </c>
      <c r="FK199" s="47">
        <f t="shared" si="711"/>
        <v>0</v>
      </c>
      <c r="FL199" s="47">
        <f t="shared" si="712"/>
        <v>0</v>
      </c>
      <c r="FM199" s="48">
        <f t="shared" si="713"/>
        <v>0</v>
      </c>
      <c r="FN199" s="47">
        <f t="shared" si="714"/>
        <v>0</v>
      </c>
      <c r="FO199" s="47">
        <f t="shared" si="715"/>
        <v>0</v>
      </c>
      <c r="FP199" s="46">
        <f t="shared" si="716"/>
        <v>0</v>
      </c>
      <c r="FQ199" s="47">
        <f t="shared" si="717"/>
        <v>0</v>
      </c>
      <c r="FR199" s="47">
        <f t="shared" si="718"/>
        <v>0</v>
      </c>
      <c r="FS199" s="47">
        <f t="shared" si="719"/>
        <v>0</v>
      </c>
      <c r="FT199" s="47">
        <f t="shared" si="720"/>
        <v>0</v>
      </c>
      <c r="FU199" s="47">
        <f t="shared" si="721"/>
        <v>0</v>
      </c>
      <c r="FV199" s="47">
        <f t="shared" si="722"/>
        <v>0</v>
      </c>
      <c r="FW199" s="47">
        <f t="shared" si="723"/>
        <v>0</v>
      </c>
      <c r="FX199" s="47">
        <f t="shared" si="724"/>
        <v>0</v>
      </c>
      <c r="FY199" s="47">
        <f t="shared" si="725"/>
        <v>0</v>
      </c>
      <c r="FZ199" s="47">
        <f t="shared" si="726"/>
        <v>0</v>
      </c>
      <c r="GA199" s="47">
        <f t="shared" si="727"/>
        <v>0</v>
      </c>
      <c r="GB199" s="47">
        <f t="shared" si="728"/>
        <v>0</v>
      </c>
      <c r="GC199" s="47">
        <f t="shared" si="729"/>
        <v>0</v>
      </c>
      <c r="GD199" s="47">
        <f t="shared" si="730"/>
        <v>0</v>
      </c>
      <c r="GE199" s="47">
        <f t="shared" si="731"/>
        <v>0</v>
      </c>
      <c r="GF199" s="47">
        <f t="shared" si="732"/>
        <v>0</v>
      </c>
      <c r="GG199" s="47">
        <f t="shared" si="733"/>
        <v>0</v>
      </c>
      <c r="GH199" s="47">
        <f t="shared" si="734"/>
        <v>0</v>
      </c>
      <c r="GI199" s="48">
        <f t="shared" si="735"/>
        <v>0</v>
      </c>
      <c r="GJ199" s="47">
        <f t="shared" si="736"/>
        <v>0</v>
      </c>
      <c r="GK199" s="47">
        <f t="shared" si="737"/>
        <v>0</v>
      </c>
      <c r="GL199" s="46">
        <f t="shared" si="738"/>
        <v>0</v>
      </c>
      <c r="GM199" s="47">
        <f t="shared" si="739"/>
        <v>0</v>
      </c>
      <c r="GN199" s="47">
        <f t="shared" si="740"/>
        <v>0</v>
      </c>
      <c r="GO199" s="47">
        <f t="shared" si="741"/>
        <v>0</v>
      </c>
      <c r="GP199" s="47">
        <f t="shared" si="742"/>
        <v>0</v>
      </c>
      <c r="GQ199" s="47">
        <f t="shared" si="743"/>
        <v>0</v>
      </c>
      <c r="GR199" s="47">
        <f t="shared" si="744"/>
        <v>0</v>
      </c>
      <c r="GS199" s="47">
        <f t="shared" si="745"/>
        <v>0</v>
      </c>
      <c r="GT199" s="47">
        <f t="shared" si="746"/>
        <v>0</v>
      </c>
      <c r="GU199" s="47">
        <f t="shared" si="747"/>
        <v>0</v>
      </c>
      <c r="GV199" s="47">
        <f t="shared" si="748"/>
        <v>0</v>
      </c>
      <c r="GW199" s="47">
        <f t="shared" si="749"/>
        <v>0</v>
      </c>
      <c r="GX199" s="47">
        <f t="shared" si="750"/>
        <v>0</v>
      </c>
      <c r="GY199" s="47">
        <f t="shared" si="751"/>
        <v>0</v>
      </c>
      <c r="GZ199" s="47">
        <f t="shared" si="752"/>
        <v>0</v>
      </c>
      <c r="HA199" s="47">
        <f t="shared" si="753"/>
        <v>0</v>
      </c>
      <c r="HB199" s="47">
        <f t="shared" si="754"/>
        <v>0</v>
      </c>
      <c r="HC199" s="47">
        <f t="shared" si="755"/>
        <v>0</v>
      </c>
      <c r="HD199" s="47">
        <f t="shared" si="756"/>
        <v>0</v>
      </c>
      <c r="HE199" s="48">
        <f t="shared" si="757"/>
        <v>0</v>
      </c>
      <c r="HF199" s="47">
        <f t="shared" si="758"/>
        <v>0</v>
      </c>
      <c r="HG199" s="47">
        <f t="shared" si="759"/>
        <v>0</v>
      </c>
      <c r="HH199" s="46">
        <f t="shared" si="760"/>
        <v>0</v>
      </c>
      <c r="HI199" s="47">
        <f t="shared" si="761"/>
        <v>0</v>
      </c>
      <c r="HJ199" s="47">
        <f t="shared" si="762"/>
        <v>0</v>
      </c>
      <c r="HK199" s="47">
        <f t="shared" si="763"/>
        <v>0</v>
      </c>
      <c r="HL199" s="47">
        <f t="shared" si="764"/>
        <v>0</v>
      </c>
      <c r="HM199" s="47">
        <f t="shared" si="765"/>
        <v>0</v>
      </c>
      <c r="HN199" s="47">
        <f t="shared" si="766"/>
        <v>0</v>
      </c>
      <c r="HO199" s="47">
        <f t="shared" si="767"/>
        <v>0</v>
      </c>
      <c r="HP199" s="47">
        <f t="shared" si="768"/>
        <v>0</v>
      </c>
      <c r="HQ199" s="47">
        <f t="shared" si="769"/>
        <v>0</v>
      </c>
      <c r="HR199" s="47">
        <f t="shared" si="770"/>
        <v>0</v>
      </c>
      <c r="HS199" s="47">
        <f t="shared" si="771"/>
        <v>0</v>
      </c>
      <c r="HT199" s="47">
        <f t="shared" si="772"/>
        <v>0</v>
      </c>
      <c r="HU199" s="47">
        <f t="shared" si="773"/>
        <v>0</v>
      </c>
      <c r="HV199" s="47">
        <f t="shared" si="774"/>
        <v>0</v>
      </c>
      <c r="HW199" s="47">
        <f t="shared" si="775"/>
        <v>0</v>
      </c>
      <c r="HX199" s="47">
        <f t="shared" si="776"/>
        <v>0</v>
      </c>
      <c r="HY199" s="47">
        <f t="shared" si="777"/>
        <v>0</v>
      </c>
      <c r="HZ199" s="47">
        <f t="shared" si="778"/>
        <v>0</v>
      </c>
      <c r="IA199" s="48">
        <f t="shared" si="779"/>
        <v>0</v>
      </c>
      <c r="IB199" s="47">
        <f t="shared" si="780"/>
        <v>0</v>
      </c>
      <c r="IC199" s="47">
        <f t="shared" si="781"/>
        <v>0</v>
      </c>
      <c r="ID199" s="46">
        <f t="shared" si="782"/>
        <v>0</v>
      </c>
      <c r="IE199" s="47">
        <f t="shared" si="783"/>
        <v>0</v>
      </c>
      <c r="IF199" s="47">
        <f t="shared" si="784"/>
        <v>0</v>
      </c>
      <c r="IG199" s="47">
        <f t="shared" si="785"/>
        <v>0</v>
      </c>
      <c r="IH199" s="47">
        <f t="shared" si="786"/>
        <v>0</v>
      </c>
      <c r="II199" s="47">
        <f t="shared" si="787"/>
        <v>0</v>
      </c>
      <c r="IJ199" s="47">
        <f t="shared" si="788"/>
        <v>0</v>
      </c>
      <c r="IK199" s="47">
        <f t="shared" si="789"/>
        <v>0</v>
      </c>
      <c r="IL199" s="47">
        <f t="shared" si="790"/>
        <v>0</v>
      </c>
      <c r="IM199" s="47">
        <f t="shared" si="791"/>
        <v>0</v>
      </c>
      <c r="IN199" s="47">
        <f t="shared" si="792"/>
        <v>0</v>
      </c>
      <c r="IO199" s="47">
        <f t="shared" si="793"/>
        <v>0</v>
      </c>
      <c r="IP199" s="47">
        <f t="shared" si="794"/>
        <v>0</v>
      </c>
      <c r="IQ199" s="47">
        <f t="shared" si="795"/>
        <v>0</v>
      </c>
      <c r="IR199" s="47">
        <f t="shared" si="796"/>
        <v>0</v>
      </c>
      <c r="IS199" s="47">
        <f t="shared" si="797"/>
        <v>0</v>
      </c>
      <c r="IT199" s="47">
        <f t="shared" si="798"/>
        <v>0</v>
      </c>
      <c r="IU199" s="47">
        <f t="shared" si="799"/>
        <v>0</v>
      </c>
      <c r="IV199" s="47">
        <f t="shared" si="800"/>
        <v>0</v>
      </c>
      <c r="IW199" s="48">
        <f t="shared" si="801"/>
        <v>0</v>
      </c>
      <c r="IX199" s="47">
        <f t="shared" si="802"/>
        <v>0</v>
      </c>
      <c r="IY199" s="47">
        <f t="shared" si="803"/>
        <v>0</v>
      </c>
      <c r="IZ199" s="46">
        <f t="shared" si="804"/>
        <v>0</v>
      </c>
      <c r="JA199" s="47">
        <f t="shared" si="805"/>
        <v>0</v>
      </c>
      <c r="JB199" s="47">
        <f t="shared" si="806"/>
        <v>0</v>
      </c>
      <c r="JC199" s="47">
        <f t="shared" si="807"/>
        <v>0</v>
      </c>
      <c r="JD199" s="47">
        <f t="shared" si="808"/>
        <v>0</v>
      </c>
      <c r="JE199" s="47">
        <f t="shared" si="809"/>
        <v>0</v>
      </c>
      <c r="JF199" s="47">
        <f t="shared" si="810"/>
        <v>0</v>
      </c>
      <c r="JG199" s="47">
        <f t="shared" si="811"/>
        <v>0</v>
      </c>
      <c r="JH199" s="47">
        <f t="shared" si="812"/>
        <v>0</v>
      </c>
      <c r="JI199" s="47">
        <f t="shared" si="813"/>
        <v>0</v>
      </c>
      <c r="JJ199" s="47">
        <f t="shared" si="814"/>
        <v>0</v>
      </c>
      <c r="JK199" s="47">
        <f t="shared" si="815"/>
        <v>0</v>
      </c>
      <c r="JL199" s="47">
        <f t="shared" si="816"/>
        <v>0</v>
      </c>
      <c r="JM199" s="47">
        <f t="shared" si="817"/>
        <v>0</v>
      </c>
      <c r="JN199" s="47">
        <f t="shared" si="818"/>
        <v>0</v>
      </c>
      <c r="JO199" s="47">
        <f t="shared" si="819"/>
        <v>0</v>
      </c>
      <c r="JP199" s="47">
        <f t="shared" si="820"/>
        <v>0</v>
      </c>
      <c r="JQ199" s="47">
        <f t="shared" si="821"/>
        <v>0</v>
      </c>
      <c r="JR199" s="47">
        <f t="shared" si="822"/>
        <v>0</v>
      </c>
      <c r="JS199" s="48">
        <f t="shared" si="823"/>
        <v>0</v>
      </c>
      <c r="JT199" s="46">
        <f t="shared" si="824"/>
        <v>0</v>
      </c>
      <c r="JU199" s="48">
        <f t="shared" si="825"/>
        <v>0</v>
      </c>
    </row>
    <row r="200" spans="1:281" x14ac:dyDescent="0.25">
      <c r="A200" s="152"/>
      <c r="B200" s="386"/>
      <c r="C200" s="377"/>
      <c r="D200" s="378"/>
      <c r="E200" s="378"/>
      <c r="F200" s="378"/>
      <c r="G200" s="379"/>
      <c r="H200" s="397"/>
      <c r="I200" s="397"/>
      <c r="J200" s="97"/>
      <c r="K200" s="122">
        <f t="shared" si="555"/>
        <v>0</v>
      </c>
      <c r="L200" s="313">
        <f t="shared" si="556"/>
        <v>0</v>
      </c>
      <c r="M200" s="46">
        <f t="shared" si="557"/>
        <v>0</v>
      </c>
      <c r="N200" s="90">
        <f t="shared" si="618"/>
        <v>0</v>
      </c>
      <c r="O200" s="90">
        <f t="shared" si="619"/>
        <v>0</v>
      </c>
      <c r="P200" s="90">
        <f t="shared" si="620"/>
        <v>0</v>
      </c>
      <c r="Q200" s="90">
        <f t="shared" si="621"/>
        <v>0</v>
      </c>
      <c r="R200" s="408">
        <f t="shared" si="558"/>
        <v>1</v>
      </c>
      <c r="S200" s="46">
        <f t="shared" si="559"/>
        <v>0</v>
      </c>
      <c r="T200" s="47">
        <f t="shared" si="560"/>
        <v>0</v>
      </c>
      <c r="U200" s="47">
        <f t="shared" si="561"/>
        <v>0</v>
      </c>
      <c r="V200" s="47">
        <f t="shared" si="562"/>
        <v>0</v>
      </c>
      <c r="W200" s="47">
        <f t="shared" si="563"/>
        <v>0</v>
      </c>
      <c r="X200" s="47">
        <f t="shared" si="564"/>
        <v>0</v>
      </c>
      <c r="Y200" s="47">
        <f t="shared" si="565"/>
        <v>0</v>
      </c>
      <c r="Z200" s="47">
        <f t="shared" si="566"/>
        <v>0</v>
      </c>
      <c r="AA200" s="47">
        <f t="shared" si="567"/>
        <v>0</v>
      </c>
      <c r="AB200" s="47">
        <f t="shared" si="568"/>
        <v>0</v>
      </c>
      <c r="AC200" s="47">
        <f t="shared" si="569"/>
        <v>0</v>
      </c>
      <c r="AD200" s="47">
        <f t="shared" si="570"/>
        <v>0</v>
      </c>
      <c r="AE200" s="47">
        <f t="shared" si="571"/>
        <v>0</v>
      </c>
      <c r="AF200" s="47">
        <f t="shared" si="572"/>
        <v>0</v>
      </c>
      <c r="AG200" s="47">
        <f t="shared" si="573"/>
        <v>0</v>
      </c>
      <c r="AH200" s="47">
        <f t="shared" si="574"/>
        <v>0</v>
      </c>
      <c r="AI200" s="47">
        <f t="shared" si="575"/>
        <v>0</v>
      </c>
      <c r="AJ200" s="47">
        <f t="shared" si="576"/>
        <v>0</v>
      </c>
      <c r="AK200" s="47">
        <f t="shared" si="577"/>
        <v>0</v>
      </c>
      <c r="AL200" s="48">
        <f t="shared" si="578"/>
        <v>0</v>
      </c>
      <c r="AM200" s="47">
        <f t="shared" si="622"/>
        <v>0</v>
      </c>
      <c r="AN200" s="47">
        <f t="shared" si="623"/>
        <v>0</v>
      </c>
      <c r="AO200" s="46">
        <f t="shared" si="579"/>
        <v>0</v>
      </c>
      <c r="AP200" s="47">
        <f t="shared" si="580"/>
        <v>0</v>
      </c>
      <c r="AQ200" s="47">
        <f t="shared" si="581"/>
        <v>0</v>
      </c>
      <c r="AR200" s="47">
        <f t="shared" si="582"/>
        <v>0</v>
      </c>
      <c r="AS200" s="47">
        <f t="shared" si="583"/>
        <v>0</v>
      </c>
      <c r="AT200" s="47">
        <f t="shared" si="584"/>
        <v>0</v>
      </c>
      <c r="AU200" s="47">
        <f t="shared" si="585"/>
        <v>0</v>
      </c>
      <c r="AV200" s="47">
        <f t="shared" si="586"/>
        <v>0</v>
      </c>
      <c r="AW200" s="47">
        <f t="shared" si="587"/>
        <v>0</v>
      </c>
      <c r="AX200" s="47">
        <f t="shared" si="588"/>
        <v>0</v>
      </c>
      <c r="AY200" s="47">
        <f t="shared" si="589"/>
        <v>0</v>
      </c>
      <c r="AZ200" s="47">
        <f t="shared" si="590"/>
        <v>0</v>
      </c>
      <c r="BA200" s="47">
        <f t="shared" si="591"/>
        <v>0</v>
      </c>
      <c r="BB200" s="47">
        <f t="shared" si="592"/>
        <v>0</v>
      </c>
      <c r="BC200" s="47">
        <f t="shared" si="593"/>
        <v>0</v>
      </c>
      <c r="BD200" s="47">
        <f t="shared" si="594"/>
        <v>0</v>
      </c>
      <c r="BE200" s="47">
        <f t="shared" si="595"/>
        <v>0</v>
      </c>
      <c r="BF200" s="47">
        <f t="shared" si="596"/>
        <v>0</v>
      </c>
      <c r="BG200" s="48">
        <f t="shared" si="597"/>
        <v>0</v>
      </c>
      <c r="BH200" s="47">
        <f t="shared" si="624"/>
        <v>0</v>
      </c>
      <c r="BI200" s="47">
        <f t="shared" si="625"/>
        <v>0</v>
      </c>
      <c r="BJ200" s="46">
        <f t="shared" si="598"/>
        <v>0</v>
      </c>
      <c r="BK200" s="47">
        <f t="shared" si="599"/>
        <v>0</v>
      </c>
      <c r="BL200" s="47">
        <f t="shared" si="600"/>
        <v>0</v>
      </c>
      <c r="BM200" s="47">
        <f t="shared" si="601"/>
        <v>0</v>
      </c>
      <c r="BN200" s="47">
        <f t="shared" si="602"/>
        <v>0</v>
      </c>
      <c r="BO200" s="47">
        <f t="shared" si="603"/>
        <v>0</v>
      </c>
      <c r="BP200" s="47">
        <f t="shared" si="604"/>
        <v>0</v>
      </c>
      <c r="BQ200" s="47">
        <f t="shared" si="605"/>
        <v>0</v>
      </c>
      <c r="BR200" s="47">
        <f t="shared" si="606"/>
        <v>0</v>
      </c>
      <c r="BS200" s="47">
        <f t="shared" si="607"/>
        <v>0</v>
      </c>
      <c r="BT200" s="47">
        <f t="shared" si="608"/>
        <v>0</v>
      </c>
      <c r="BU200" s="47">
        <f t="shared" si="609"/>
        <v>0</v>
      </c>
      <c r="BV200" s="47">
        <f t="shared" si="610"/>
        <v>0</v>
      </c>
      <c r="BW200" s="47">
        <f t="shared" si="611"/>
        <v>0</v>
      </c>
      <c r="BX200" s="47">
        <f t="shared" si="612"/>
        <v>0</v>
      </c>
      <c r="BY200" s="47">
        <f t="shared" si="613"/>
        <v>0</v>
      </c>
      <c r="BZ200" s="47">
        <f t="shared" si="614"/>
        <v>0</v>
      </c>
      <c r="CA200" s="47">
        <f t="shared" si="615"/>
        <v>0</v>
      </c>
      <c r="CB200" s="47">
        <f t="shared" si="616"/>
        <v>0</v>
      </c>
      <c r="CC200" s="48">
        <f t="shared" si="617"/>
        <v>0</v>
      </c>
      <c r="CD200" s="47">
        <f t="shared" si="626"/>
        <v>0</v>
      </c>
      <c r="CE200" s="47">
        <f t="shared" si="627"/>
        <v>0</v>
      </c>
      <c r="CF200" s="46">
        <f t="shared" si="628"/>
        <v>0</v>
      </c>
      <c r="CG200" s="47">
        <f t="shared" si="629"/>
        <v>0</v>
      </c>
      <c r="CH200" s="47">
        <f t="shared" si="630"/>
        <v>0</v>
      </c>
      <c r="CI200" s="47">
        <f t="shared" si="631"/>
        <v>0</v>
      </c>
      <c r="CJ200" s="47">
        <f t="shared" si="632"/>
        <v>0</v>
      </c>
      <c r="CK200" s="47">
        <f t="shared" si="633"/>
        <v>0</v>
      </c>
      <c r="CL200" s="47">
        <f t="shared" si="634"/>
        <v>0</v>
      </c>
      <c r="CM200" s="47">
        <f t="shared" si="635"/>
        <v>0</v>
      </c>
      <c r="CN200" s="47">
        <f t="shared" si="636"/>
        <v>0</v>
      </c>
      <c r="CO200" s="47">
        <f t="shared" si="637"/>
        <v>0</v>
      </c>
      <c r="CP200" s="47">
        <f t="shared" si="638"/>
        <v>0</v>
      </c>
      <c r="CQ200" s="47">
        <f t="shared" si="639"/>
        <v>0</v>
      </c>
      <c r="CR200" s="47">
        <f t="shared" si="640"/>
        <v>0</v>
      </c>
      <c r="CS200" s="47">
        <f t="shared" si="641"/>
        <v>0</v>
      </c>
      <c r="CT200" s="47">
        <f t="shared" si="642"/>
        <v>0</v>
      </c>
      <c r="CU200" s="47">
        <f t="shared" si="643"/>
        <v>0</v>
      </c>
      <c r="CV200" s="47">
        <f t="shared" si="644"/>
        <v>0</v>
      </c>
      <c r="CW200" s="47">
        <f t="shared" si="645"/>
        <v>0</v>
      </c>
      <c r="CX200" s="47">
        <f t="shared" si="646"/>
        <v>0</v>
      </c>
      <c r="CY200" s="48">
        <f t="shared" si="647"/>
        <v>0</v>
      </c>
      <c r="CZ200" s="47">
        <f t="shared" si="648"/>
        <v>0</v>
      </c>
      <c r="DA200" s="47">
        <f t="shared" si="649"/>
        <v>0</v>
      </c>
      <c r="DB200" s="46">
        <f t="shared" si="650"/>
        <v>0</v>
      </c>
      <c r="DC200" s="47">
        <f t="shared" si="651"/>
        <v>0</v>
      </c>
      <c r="DD200" s="47">
        <f t="shared" si="652"/>
        <v>0</v>
      </c>
      <c r="DE200" s="47">
        <f t="shared" si="653"/>
        <v>0</v>
      </c>
      <c r="DF200" s="47">
        <f t="shared" si="654"/>
        <v>0</v>
      </c>
      <c r="DG200" s="47">
        <f t="shared" si="655"/>
        <v>0</v>
      </c>
      <c r="DH200" s="47">
        <f t="shared" si="656"/>
        <v>0</v>
      </c>
      <c r="DI200" s="47">
        <f t="shared" si="657"/>
        <v>0</v>
      </c>
      <c r="DJ200" s="47">
        <f t="shared" si="658"/>
        <v>0</v>
      </c>
      <c r="DK200" s="47">
        <f t="shared" si="659"/>
        <v>0</v>
      </c>
      <c r="DL200" s="47">
        <f t="shared" si="660"/>
        <v>0</v>
      </c>
      <c r="DM200" s="47">
        <f t="shared" si="661"/>
        <v>0</v>
      </c>
      <c r="DN200" s="47">
        <f t="shared" si="662"/>
        <v>0</v>
      </c>
      <c r="DO200" s="47">
        <f t="shared" si="663"/>
        <v>0</v>
      </c>
      <c r="DP200" s="47">
        <f t="shared" si="664"/>
        <v>0</v>
      </c>
      <c r="DQ200" s="47">
        <f t="shared" si="665"/>
        <v>0</v>
      </c>
      <c r="DR200" s="47">
        <f t="shared" si="666"/>
        <v>0</v>
      </c>
      <c r="DS200" s="47">
        <f t="shared" si="667"/>
        <v>0</v>
      </c>
      <c r="DT200" s="47">
        <f t="shared" si="668"/>
        <v>0</v>
      </c>
      <c r="DU200" s="48">
        <f t="shared" si="669"/>
        <v>0</v>
      </c>
      <c r="DV200" s="47">
        <f t="shared" si="670"/>
        <v>0</v>
      </c>
      <c r="DW200" s="47">
        <f t="shared" si="671"/>
        <v>0</v>
      </c>
      <c r="DX200" s="46">
        <f t="shared" si="672"/>
        <v>0</v>
      </c>
      <c r="DY200" s="47">
        <f t="shared" si="673"/>
        <v>0</v>
      </c>
      <c r="DZ200" s="47">
        <f t="shared" si="674"/>
        <v>0</v>
      </c>
      <c r="EA200" s="47">
        <f t="shared" si="675"/>
        <v>0</v>
      </c>
      <c r="EB200" s="47">
        <f t="shared" si="676"/>
        <v>0</v>
      </c>
      <c r="EC200" s="47">
        <f t="shared" si="677"/>
        <v>0</v>
      </c>
      <c r="ED200" s="47">
        <f t="shared" si="678"/>
        <v>0</v>
      </c>
      <c r="EE200" s="47">
        <f t="shared" si="679"/>
        <v>0</v>
      </c>
      <c r="EF200" s="47">
        <f t="shared" si="680"/>
        <v>0</v>
      </c>
      <c r="EG200" s="47">
        <f t="shared" si="681"/>
        <v>0</v>
      </c>
      <c r="EH200" s="47">
        <f t="shared" si="682"/>
        <v>0</v>
      </c>
      <c r="EI200" s="47">
        <f t="shared" si="683"/>
        <v>0</v>
      </c>
      <c r="EJ200" s="47">
        <f t="shared" si="684"/>
        <v>0</v>
      </c>
      <c r="EK200" s="47">
        <f t="shared" si="685"/>
        <v>0</v>
      </c>
      <c r="EL200" s="47">
        <f t="shared" si="686"/>
        <v>0</v>
      </c>
      <c r="EM200" s="47">
        <f t="shared" si="687"/>
        <v>0</v>
      </c>
      <c r="EN200" s="47">
        <f t="shared" si="688"/>
        <v>0</v>
      </c>
      <c r="EO200" s="47">
        <f t="shared" si="689"/>
        <v>0</v>
      </c>
      <c r="EP200" s="47">
        <f t="shared" si="690"/>
        <v>0</v>
      </c>
      <c r="EQ200" s="48">
        <f t="shared" si="691"/>
        <v>0</v>
      </c>
      <c r="ER200" s="47">
        <f t="shared" si="692"/>
        <v>0</v>
      </c>
      <c r="ES200" s="47">
        <f t="shared" si="693"/>
        <v>0</v>
      </c>
      <c r="ET200" s="46">
        <f t="shared" si="694"/>
        <v>0</v>
      </c>
      <c r="EU200" s="47">
        <f t="shared" si="695"/>
        <v>0</v>
      </c>
      <c r="EV200" s="47">
        <f t="shared" si="696"/>
        <v>0</v>
      </c>
      <c r="EW200" s="47">
        <f t="shared" si="697"/>
        <v>0</v>
      </c>
      <c r="EX200" s="47">
        <f t="shared" si="698"/>
        <v>0</v>
      </c>
      <c r="EY200" s="47">
        <f t="shared" si="699"/>
        <v>0</v>
      </c>
      <c r="EZ200" s="47">
        <f t="shared" si="700"/>
        <v>0</v>
      </c>
      <c r="FA200" s="47">
        <f t="shared" si="701"/>
        <v>0</v>
      </c>
      <c r="FB200" s="47">
        <f t="shared" si="702"/>
        <v>0</v>
      </c>
      <c r="FC200" s="47">
        <f t="shared" si="703"/>
        <v>0</v>
      </c>
      <c r="FD200" s="47">
        <f t="shared" si="704"/>
        <v>0</v>
      </c>
      <c r="FE200" s="47">
        <f t="shared" si="705"/>
        <v>0</v>
      </c>
      <c r="FF200" s="47">
        <f t="shared" si="706"/>
        <v>0</v>
      </c>
      <c r="FG200" s="47">
        <f t="shared" si="707"/>
        <v>0</v>
      </c>
      <c r="FH200" s="47">
        <f t="shared" si="708"/>
        <v>0</v>
      </c>
      <c r="FI200" s="47">
        <f t="shared" si="709"/>
        <v>0</v>
      </c>
      <c r="FJ200" s="47">
        <f t="shared" si="710"/>
        <v>0</v>
      </c>
      <c r="FK200" s="47">
        <f t="shared" si="711"/>
        <v>0</v>
      </c>
      <c r="FL200" s="47">
        <f t="shared" si="712"/>
        <v>0</v>
      </c>
      <c r="FM200" s="48">
        <f t="shared" si="713"/>
        <v>0</v>
      </c>
      <c r="FN200" s="47">
        <f t="shared" si="714"/>
        <v>0</v>
      </c>
      <c r="FO200" s="47">
        <f t="shared" si="715"/>
        <v>0</v>
      </c>
      <c r="FP200" s="46">
        <f t="shared" si="716"/>
        <v>0</v>
      </c>
      <c r="FQ200" s="47">
        <f t="shared" si="717"/>
        <v>0</v>
      </c>
      <c r="FR200" s="47">
        <f t="shared" si="718"/>
        <v>0</v>
      </c>
      <c r="FS200" s="47">
        <f t="shared" si="719"/>
        <v>0</v>
      </c>
      <c r="FT200" s="47">
        <f t="shared" si="720"/>
        <v>0</v>
      </c>
      <c r="FU200" s="47">
        <f t="shared" si="721"/>
        <v>0</v>
      </c>
      <c r="FV200" s="47">
        <f t="shared" si="722"/>
        <v>0</v>
      </c>
      <c r="FW200" s="47">
        <f t="shared" si="723"/>
        <v>0</v>
      </c>
      <c r="FX200" s="47">
        <f t="shared" si="724"/>
        <v>0</v>
      </c>
      <c r="FY200" s="47">
        <f t="shared" si="725"/>
        <v>0</v>
      </c>
      <c r="FZ200" s="47">
        <f t="shared" si="726"/>
        <v>0</v>
      </c>
      <c r="GA200" s="47">
        <f t="shared" si="727"/>
        <v>0</v>
      </c>
      <c r="GB200" s="47">
        <f t="shared" si="728"/>
        <v>0</v>
      </c>
      <c r="GC200" s="47">
        <f t="shared" si="729"/>
        <v>0</v>
      </c>
      <c r="GD200" s="47">
        <f t="shared" si="730"/>
        <v>0</v>
      </c>
      <c r="GE200" s="47">
        <f t="shared" si="731"/>
        <v>0</v>
      </c>
      <c r="GF200" s="47">
        <f t="shared" si="732"/>
        <v>0</v>
      </c>
      <c r="GG200" s="47">
        <f t="shared" si="733"/>
        <v>0</v>
      </c>
      <c r="GH200" s="47">
        <f t="shared" si="734"/>
        <v>0</v>
      </c>
      <c r="GI200" s="48">
        <f t="shared" si="735"/>
        <v>0</v>
      </c>
      <c r="GJ200" s="47">
        <f t="shared" si="736"/>
        <v>0</v>
      </c>
      <c r="GK200" s="47">
        <f t="shared" si="737"/>
        <v>0</v>
      </c>
      <c r="GL200" s="46">
        <f t="shared" si="738"/>
        <v>0</v>
      </c>
      <c r="GM200" s="47">
        <f t="shared" si="739"/>
        <v>0</v>
      </c>
      <c r="GN200" s="47">
        <f t="shared" si="740"/>
        <v>0</v>
      </c>
      <c r="GO200" s="47">
        <f t="shared" si="741"/>
        <v>0</v>
      </c>
      <c r="GP200" s="47">
        <f t="shared" si="742"/>
        <v>0</v>
      </c>
      <c r="GQ200" s="47">
        <f t="shared" si="743"/>
        <v>0</v>
      </c>
      <c r="GR200" s="47">
        <f t="shared" si="744"/>
        <v>0</v>
      </c>
      <c r="GS200" s="47">
        <f t="shared" si="745"/>
        <v>0</v>
      </c>
      <c r="GT200" s="47">
        <f t="shared" si="746"/>
        <v>0</v>
      </c>
      <c r="GU200" s="47">
        <f t="shared" si="747"/>
        <v>0</v>
      </c>
      <c r="GV200" s="47">
        <f t="shared" si="748"/>
        <v>0</v>
      </c>
      <c r="GW200" s="47">
        <f t="shared" si="749"/>
        <v>0</v>
      </c>
      <c r="GX200" s="47">
        <f t="shared" si="750"/>
        <v>0</v>
      </c>
      <c r="GY200" s="47">
        <f t="shared" si="751"/>
        <v>0</v>
      </c>
      <c r="GZ200" s="47">
        <f t="shared" si="752"/>
        <v>0</v>
      </c>
      <c r="HA200" s="47">
        <f t="shared" si="753"/>
        <v>0</v>
      </c>
      <c r="HB200" s="47">
        <f t="shared" si="754"/>
        <v>0</v>
      </c>
      <c r="HC200" s="47">
        <f t="shared" si="755"/>
        <v>0</v>
      </c>
      <c r="HD200" s="47">
        <f t="shared" si="756"/>
        <v>0</v>
      </c>
      <c r="HE200" s="48">
        <f t="shared" si="757"/>
        <v>0</v>
      </c>
      <c r="HF200" s="47">
        <f t="shared" si="758"/>
        <v>0</v>
      </c>
      <c r="HG200" s="47">
        <f t="shared" si="759"/>
        <v>0</v>
      </c>
      <c r="HH200" s="46">
        <f t="shared" si="760"/>
        <v>0</v>
      </c>
      <c r="HI200" s="47">
        <f t="shared" si="761"/>
        <v>0</v>
      </c>
      <c r="HJ200" s="47">
        <f t="shared" si="762"/>
        <v>0</v>
      </c>
      <c r="HK200" s="47">
        <f t="shared" si="763"/>
        <v>0</v>
      </c>
      <c r="HL200" s="47">
        <f t="shared" si="764"/>
        <v>0</v>
      </c>
      <c r="HM200" s="47">
        <f t="shared" si="765"/>
        <v>0</v>
      </c>
      <c r="HN200" s="47">
        <f t="shared" si="766"/>
        <v>0</v>
      </c>
      <c r="HO200" s="47">
        <f t="shared" si="767"/>
        <v>0</v>
      </c>
      <c r="HP200" s="47">
        <f t="shared" si="768"/>
        <v>0</v>
      </c>
      <c r="HQ200" s="47">
        <f t="shared" si="769"/>
        <v>0</v>
      </c>
      <c r="HR200" s="47">
        <f t="shared" si="770"/>
        <v>0</v>
      </c>
      <c r="HS200" s="47">
        <f t="shared" si="771"/>
        <v>0</v>
      </c>
      <c r="HT200" s="47">
        <f t="shared" si="772"/>
        <v>0</v>
      </c>
      <c r="HU200" s="47">
        <f t="shared" si="773"/>
        <v>0</v>
      </c>
      <c r="HV200" s="47">
        <f t="shared" si="774"/>
        <v>0</v>
      </c>
      <c r="HW200" s="47">
        <f t="shared" si="775"/>
        <v>0</v>
      </c>
      <c r="HX200" s="47">
        <f t="shared" si="776"/>
        <v>0</v>
      </c>
      <c r="HY200" s="47">
        <f t="shared" si="777"/>
        <v>0</v>
      </c>
      <c r="HZ200" s="47">
        <f t="shared" si="778"/>
        <v>0</v>
      </c>
      <c r="IA200" s="48">
        <f t="shared" si="779"/>
        <v>0</v>
      </c>
      <c r="IB200" s="47">
        <f t="shared" si="780"/>
        <v>0</v>
      </c>
      <c r="IC200" s="47">
        <f t="shared" si="781"/>
        <v>0</v>
      </c>
      <c r="ID200" s="46">
        <f t="shared" si="782"/>
        <v>0</v>
      </c>
      <c r="IE200" s="47">
        <f t="shared" si="783"/>
        <v>0</v>
      </c>
      <c r="IF200" s="47">
        <f t="shared" si="784"/>
        <v>0</v>
      </c>
      <c r="IG200" s="47">
        <f t="shared" si="785"/>
        <v>0</v>
      </c>
      <c r="IH200" s="47">
        <f t="shared" si="786"/>
        <v>0</v>
      </c>
      <c r="II200" s="47">
        <f t="shared" si="787"/>
        <v>0</v>
      </c>
      <c r="IJ200" s="47">
        <f t="shared" si="788"/>
        <v>0</v>
      </c>
      <c r="IK200" s="47">
        <f t="shared" si="789"/>
        <v>0</v>
      </c>
      <c r="IL200" s="47">
        <f t="shared" si="790"/>
        <v>0</v>
      </c>
      <c r="IM200" s="47">
        <f t="shared" si="791"/>
        <v>0</v>
      </c>
      <c r="IN200" s="47">
        <f t="shared" si="792"/>
        <v>0</v>
      </c>
      <c r="IO200" s="47">
        <f t="shared" si="793"/>
        <v>0</v>
      </c>
      <c r="IP200" s="47">
        <f t="shared" si="794"/>
        <v>0</v>
      </c>
      <c r="IQ200" s="47">
        <f t="shared" si="795"/>
        <v>0</v>
      </c>
      <c r="IR200" s="47">
        <f t="shared" si="796"/>
        <v>0</v>
      </c>
      <c r="IS200" s="47">
        <f t="shared" si="797"/>
        <v>0</v>
      </c>
      <c r="IT200" s="47">
        <f t="shared" si="798"/>
        <v>0</v>
      </c>
      <c r="IU200" s="47">
        <f t="shared" si="799"/>
        <v>0</v>
      </c>
      <c r="IV200" s="47">
        <f t="shared" si="800"/>
        <v>0</v>
      </c>
      <c r="IW200" s="48">
        <f t="shared" si="801"/>
        <v>0</v>
      </c>
      <c r="IX200" s="47">
        <f t="shared" si="802"/>
        <v>0</v>
      </c>
      <c r="IY200" s="47">
        <f t="shared" si="803"/>
        <v>0</v>
      </c>
      <c r="IZ200" s="46">
        <f t="shared" si="804"/>
        <v>0</v>
      </c>
      <c r="JA200" s="47">
        <f t="shared" si="805"/>
        <v>0</v>
      </c>
      <c r="JB200" s="47">
        <f t="shared" si="806"/>
        <v>0</v>
      </c>
      <c r="JC200" s="47">
        <f t="shared" si="807"/>
        <v>0</v>
      </c>
      <c r="JD200" s="47">
        <f t="shared" si="808"/>
        <v>0</v>
      </c>
      <c r="JE200" s="47">
        <f t="shared" si="809"/>
        <v>0</v>
      </c>
      <c r="JF200" s="47">
        <f t="shared" si="810"/>
        <v>0</v>
      </c>
      <c r="JG200" s="47">
        <f t="shared" si="811"/>
        <v>0</v>
      </c>
      <c r="JH200" s="47">
        <f t="shared" si="812"/>
        <v>0</v>
      </c>
      <c r="JI200" s="47">
        <f t="shared" si="813"/>
        <v>0</v>
      </c>
      <c r="JJ200" s="47">
        <f t="shared" si="814"/>
        <v>0</v>
      </c>
      <c r="JK200" s="47">
        <f t="shared" si="815"/>
        <v>0</v>
      </c>
      <c r="JL200" s="47">
        <f t="shared" si="816"/>
        <v>0</v>
      </c>
      <c r="JM200" s="47">
        <f t="shared" si="817"/>
        <v>0</v>
      </c>
      <c r="JN200" s="47">
        <f t="shared" si="818"/>
        <v>0</v>
      </c>
      <c r="JO200" s="47">
        <f t="shared" si="819"/>
        <v>0</v>
      </c>
      <c r="JP200" s="47">
        <f t="shared" si="820"/>
        <v>0</v>
      </c>
      <c r="JQ200" s="47">
        <f t="shared" si="821"/>
        <v>0</v>
      </c>
      <c r="JR200" s="47">
        <f t="shared" si="822"/>
        <v>0</v>
      </c>
      <c r="JS200" s="48">
        <f t="shared" si="823"/>
        <v>0</v>
      </c>
      <c r="JT200" s="46">
        <f t="shared" si="824"/>
        <v>0</v>
      </c>
      <c r="JU200" s="48">
        <f t="shared" si="825"/>
        <v>0</v>
      </c>
    </row>
    <row r="201" spans="1:281" x14ac:dyDescent="0.25">
      <c r="A201" s="152"/>
      <c r="B201" s="386"/>
      <c r="C201" s="377"/>
      <c r="D201" s="378"/>
      <c r="E201" s="378"/>
      <c r="F201" s="378"/>
      <c r="G201" s="379"/>
      <c r="H201" s="397"/>
      <c r="I201" s="397"/>
      <c r="J201" s="97"/>
      <c r="K201" s="122">
        <f t="shared" si="555"/>
        <v>0</v>
      </c>
      <c r="L201" s="313">
        <f t="shared" si="556"/>
        <v>0</v>
      </c>
      <c r="M201" s="46">
        <f t="shared" si="557"/>
        <v>0</v>
      </c>
      <c r="N201" s="90">
        <f t="shared" si="618"/>
        <v>0</v>
      </c>
      <c r="O201" s="90">
        <f t="shared" si="619"/>
        <v>0</v>
      </c>
      <c r="P201" s="90">
        <f t="shared" si="620"/>
        <v>0</v>
      </c>
      <c r="Q201" s="90">
        <f t="shared" si="621"/>
        <v>0</v>
      </c>
      <c r="R201" s="408">
        <f t="shared" si="558"/>
        <v>1</v>
      </c>
      <c r="S201" s="46">
        <f t="shared" si="559"/>
        <v>0</v>
      </c>
      <c r="T201" s="47">
        <f t="shared" si="560"/>
        <v>0</v>
      </c>
      <c r="U201" s="47">
        <f t="shared" si="561"/>
        <v>0</v>
      </c>
      <c r="V201" s="47">
        <f t="shared" si="562"/>
        <v>0</v>
      </c>
      <c r="W201" s="47">
        <f t="shared" si="563"/>
        <v>0</v>
      </c>
      <c r="X201" s="47">
        <f t="shared" si="564"/>
        <v>0</v>
      </c>
      <c r="Y201" s="47">
        <f t="shared" si="565"/>
        <v>0</v>
      </c>
      <c r="Z201" s="47">
        <f t="shared" si="566"/>
        <v>0</v>
      </c>
      <c r="AA201" s="47">
        <f t="shared" si="567"/>
        <v>0</v>
      </c>
      <c r="AB201" s="47">
        <f t="shared" si="568"/>
        <v>0</v>
      </c>
      <c r="AC201" s="47">
        <f t="shared" si="569"/>
        <v>0</v>
      </c>
      <c r="AD201" s="47">
        <f t="shared" si="570"/>
        <v>0</v>
      </c>
      <c r="AE201" s="47">
        <f t="shared" si="571"/>
        <v>0</v>
      </c>
      <c r="AF201" s="47">
        <f t="shared" si="572"/>
        <v>0</v>
      </c>
      <c r="AG201" s="47">
        <f t="shared" si="573"/>
        <v>0</v>
      </c>
      <c r="AH201" s="47">
        <f t="shared" si="574"/>
        <v>0</v>
      </c>
      <c r="AI201" s="47">
        <f t="shared" si="575"/>
        <v>0</v>
      </c>
      <c r="AJ201" s="47">
        <f t="shared" si="576"/>
        <v>0</v>
      </c>
      <c r="AK201" s="47">
        <f t="shared" si="577"/>
        <v>0</v>
      </c>
      <c r="AL201" s="48">
        <f t="shared" si="578"/>
        <v>0</v>
      </c>
      <c r="AM201" s="47">
        <f t="shared" si="622"/>
        <v>0</v>
      </c>
      <c r="AN201" s="47">
        <f t="shared" si="623"/>
        <v>0</v>
      </c>
      <c r="AO201" s="46">
        <f t="shared" si="579"/>
        <v>0</v>
      </c>
      <c r="AP201" s="47">
        <f t="shared" si="580"/>
        <v>0</v>
      </c>
      <c r="AQ201" s="47">
        <f t="shared" si="581"/>
        <v>0</v>
      </c>
      <c r="AR201" s="47">
        <f t="shared" si="582"/>
        <v>0</v>
      </c>
      <c r="AS201" s="47">
        <f t="shared" si="583"/>
        <v>0</v>
      </c>
      <c r="AT201" s="47">
        <f t="shared" si="584"/>
        <v>0</v>
      </c>
      <c r="AU201" s="47">
        <f t="shared" si="585"/>
        <v>0</v>
      </c>
      <c r="AV201" s="47">
        <f t="shared" si="586"/>
        <v>0</v>
      </c>
      <c r="AW201" s="47">
        <f t="shared" si="587"/>
        <v>0</v>
      </c>
      <c r="AX201" s="47">
        <f t="shared" si="588"/>
        <v>0</v>
      </c>
      <c r="AY201" s="47">
        <f t="shared" si="589"/>
        <v>0</v>
      </c>
      <c r="AZ201" s="47">
        <f t="shared" si="590"/>
        <v>0</v>
      </c>
      <c r="BA201" s="47">
        <f t="shared" si="591"/>
        <v>0</v>
      </c>
      <c r="BB201" s="47">
        <f t="shared" si="592"/>
        <v>0</v>
      </c>
      <c r="BC201" s="47">
        <f t="shared" si="593"/>
        <v>0</v>
      </c>
      <c r="BD201" s="47">
        <f t="shared" si="594"/>
        <v>0</v>
      </c>
      <c r="BE201" s="47">
        <f t="shared" si="595"/>
        <v>0</v>
      </c>
      <c r="BF201" s="47">
        <f t="shared" si="596"/>
        <v>0</v>
      </c>
      <c r="BG201" s="48">
        <f t="shared" si="597"/>
        <v>0</v>
      </c>
      <c r="BH201" s="47">
        <f t="shared" si="624"/>
        <v>0</v>
      </c>
      <c r="BI201" s="47">
        <f t="shared" si="625"/>
        <v>0</v>
      </c>
      <c r="BJ201" s="46">
        <f t="shared" si="598"/>
        <v>0</v>
      </c>
      <c r="BK201" s="47">
        <f t="shared" si="599"/>
        <v>0</v>
      </c>
      <c r="BL201" s="47">
        <f t="shared" si="600"/>
        <v>0</v>
      </c>
      <c r="BM201" s="47">
        <f t="shared" si="601"/>
        <v>0</v>
      </c>
      <c r="BN201" s="47">
        <f t="shared" si="602"/>
        <v>0</v>
      </c>
      <c r="BO201" s="47">
        <f t="shared" si="603"/>
        <v>0</v>
      </c>
      <c r="BP201" s="47">
        <f t="shared" si="604"/>
        <v>0</v>
      </c>
      <c r="BQ201" s="47">
        <f t="shared" si="605"/>
        <v>0</v>
      </c>
      <c r="BR201" s="47">
        <f t="shared" si="606"/>
        <v>0</v>
      </c>
      <c r="BS201" s="47">
        <f t="shared" si="607"/>
        <v>0</v>
      </c>
      <c r="BT201" s="47">
        <f t="shared" si="608"/>
        <v>0</v>
      </c>
      <c r="BU201" s="47">
        <f t="shared" si="609"/>
        <v>0</v>
      </c>
      <c r="BV201" s="47">
        <f t="shared" si="610"/>
        <v>0</v>
      </c>
      <c r="BW201" s="47">
        <f t="shared" si="611"/>
        <v>0</v>
      </c>
      <c r="BX201" s="47">
        <f t="shared" si="612"/>
        <v>0</v>
      </c>
      <c r="BY201" s="47">
        <f t="shared" si="613"/>
        <v>0</v>
      </c>
      <c r="BZ201" s="47">
        <f t="shared" si="614"/>
        <v>0</v>
      </c>
      <c r="CA201" s="47">
        <f t="shared" si="615"/>
        <v>0</v>
      </c>
      <c r="CB201" s="47">
        <f t="shared" si="616"/>
        <v>0</v>
      </c>
      <c r="CC201" s="48">
        <f t="shared" si="617"/>
        <v>0</v>
      </c>
      <c r="CD201" s="47">
        <f t="shared" si="626"/>
        <v>0</v>
      </c>
      <c r="CE201" s="47">
        <f t="shared" si="627"/>
        <v>0</v>
      </c>
      <c r="CF201" s="46">
        <f t="shared" si="628"/>
        <v>0</v>
      </c>
      <c r="CG201" s="47">
        <f t="shared" si="629"/>
        <v>0</v>
      </c>
      <c r="CH201" s="47">
        <f t="shared" si="630"/>
        <v>0</v>
      </c>
      <c r="CI201" s="47">
        <f t="shared" si="631"/>
        <v>0</v>
      </c>
      <c r="CJ201" s="47">
        <f t="shared" si="632"/>
        <v>0</v>
      </c>
      <c r="CK201" s="47">
        <f t="shared" si="633"/>
        <v>0</v>
      </c>
      <c r="CL201" s="47">
        <f t="shared" si="634"/>
        <v>0</v>
      </c>
      <c r="CM201" s="47">
        <f t="shared" si="635"/>
        <v>0</v>
      </c>
      <c r="CN201" s="47">
        <f t="shared" si="636"/>
        <v>0</v>
      </c>
      <c r="CO201" s="47">
        <f t="shared" si="637"/>
        <v>0</v>
      </c>
      <c r="CP201" s="47">
        <f t="shared" si="638"/>
        <v>0</v>
      </c>
      <c r="CQ201" s="47">
        <f t="shared" si="639"/>
        <v>0</v>
      </c>
      <c r="CR201" s="47">
        <f t="shared" si="640"/>
        <v>0</v>
      </c>
      <c r="CS201" s="47">
        <f t="shared" si="641"/>
        <v>0</v>
      </c>
      <c r="CT201" s="47">
        <f t="shared" si="642"/>
        <v>0</v>
      </c>
      <c r="CU201" s="47">
        <f t="shared" si="643"/>
        <v>0</v>
      </c>
      <c r="CV201" s="47">
        <f t="shared" si="644"/>
        <v>0</v>
      </c>
      <c r="CW201" s="47">
        <f t="shared" si="645"/>
        <v>0</v>
      </c>
      <c r="CX201" s="47">
        <f t="shared" si="646"/>
        <v>0</v>
      </c>
      <c r="CY201" s="48">
        <f t="shared" si="647"/>
        <v>0</v>
      </c>
      <c r="CZ201" s="47">
        <f t="shared" si="648"/>
        <v>0</v>
      </c>
      <c r="DA201" s="47">
        <f t="shared" si="649"/>
        <v>0</v>
      </c>
      <c r="DB201" s="46">
        <f t="shared" si="650"/>
        <v>0</v>
      </c>
      <c r="DC201" s="47">
        <f t="shared" si="651"/>
        <v>0</v>
      </c>
      <c r="DD201" s="47">
        <f t="shared" si="652"/>
        <v>0</v>
      </c>
      <c r="DE201" s="47">
        <f t="shared" si="653"/>
        <v>0</v>
      </c>
      <c r="DF201" s="47">
        <f t="shared" si="654"/>
        <v>0</v>
      </c>
      <c r="DG201" s="47">
        <f t="shared" si="655"/>
        <v>0</v>
      </c>
      <c r="DH201" s="47">
        <f t="shared" si="656"/>
        <v>0</v>
      </c>
      <c r="DI201" s="47">
        <f t="shared" si="657"/>
        <v>0</v>
      </c>
      <c r="DJ201" s="47">
        <f t="shared" si="658"/>
        <v>0</v>
      </c>
      <c r="DK201" s="47">
        <f t="shared" si="659"/>
        <v>0</v>
      </c>
      <c r="DL201" s="47">
        <f t="shared" si="660"/>
        <v>0</v>
      </c>
      <c r="DM201" s="47">
        <f t="shared" si="661"/>
        <v>0</v>
      </c>
      <c r="DN201" s="47">
        <f t="shared" si="662"/>
        <v>0</v>
      </c>
      <c r="DO201" s="47">
        <f t="shared" si="663"/>
        <v>0</v>
      </c>
      <c r="DP201" s="47">
        <f t="shared" si="664"/>
        <v>0</v>
      </c>
      <c r="DQ201" s="47">
        <f t="shared" si="665"/>
        <v>0</v>
      </c>
      <c r="DR201" s="47">
        <f t="shared" si="666"/>
        <v>0</v>
      </c>
      <c r="DS201" s="47">
        <f t="shared" si="667"/>
        <v>0</v>
      </c>
      <c r="DT201" s="47">
        <f t="shared" si="668"/>
        <v>0</v>
      </c>
      <c r="DU201" s="48">
        <f t="shared" si="669"/>
        <v>0</v>
      </c>
      <c r="DV201" s="47">
        <f t="shared" si="670"/>
        <v>0</v>
      </c>
      <c r="DW201" s="47">
        <f t="shared" si="671"/>
        <v>0</v>
      </c>
      <c r="DX201" s="46">
        <f t="shared" si="672"/>
        <v>0</v>
      </c>
      <c r="DY201" s="47">
        <f t="shared" si="673"/>
        <v>0</v>
      </c>
      <c r="DZ201" s="47">
        <f t="shared" si="674"/>
        <v>0</v>
      </c>
      <c r="EA201" s="47">
        <f t="shared" si="675"/>
        <v>0</v>
      </c>
      <c r="EB201" s="47">
        <f t="shared" si="676"/>
        <v>0</v>
      </c>
      <c r="EC201" s="47">
        <f t="shared" si="677"/>
        <v>0</v>
      </c>
      <c r="ED201" s="47">
        <f t="shared" si="678"/>
        <v>0</v>
      </c>
      <c r="EE201" s="47">
        <f t="shared" si="679"/>
        <v>0</v>
      </c>
      <c r="EF201" s="47">
        <f t="shared" si="680"/>
        <v>0</v>
      </c>
      <c r="EG201" s="47">
        <f t="shared" si="681"/>
        <v>0</v>
      </c>
      <c r="EH201" s="47">
        <f t="shared" si="682"/>
        <v>0</v>
      </c>
      <c r="EI201" s="47">
        <f t="shared" si="683"/>
        <v>0</v>
      </c>
      <c r="EJ201" s="47">
        <f t="shared" si="684"/>
        <v>0</v>
      </c>
      <c r="EK201" s="47">
        <f t="shared" si="685"/>
        <v>0</v>
      </c>
      <c r="EL201" s="47">
        <f t="shared" si="686"/>
        <v>0</v>
      </c>
      <c r="EM201" s="47">
        <f t="shared" si="687"/>
        <v>0</v>
      </c>
      <c r="EN201" s="47">
        <f t="shared" si="688"/>
        <v>0</v>
      </c>
      <c r="EO201" s="47">
        <f t="shared" si="689"/>
        <v>0</v>
      </c>
      <c r="EP201" s="47">
        <f t="shared" si="690"/>
        <v>0</v>
      </c>
      <c r="EQ201" s="48">
        <f t="shared" si="691"/>
        <v>0</v>
      </c>
      <c r="ER201" s="47">
        <f t="shared" si="692"/>
        <v>0</v>
      </c>
      <c r="ES201" s="47">
        <f t="shared" si="693"/>
        <v>0</v>
      </c>
      <c r="ET201" s="46">
        <f t="shared" si="694"/>
        <v>0</v>
      </c>
      <c r="EU201" s="47">
        <f t="shared" si="695"/>
        <v>0</v>
      </c>
      <c r="EV201" s="47">
        <f t="shared" si="696"/>
        <v>0</v>
      </c>
      <c r="EW201" s="47">
        <f t="shared" si="697"/>
        <v>0</v>
      </c>
      <c r="EX201" s="47">
        <f t="shared" si="698"/>
        <v>0</v>
      </c>
      <c r="EY201" s="47">
        <f t="shared" si="699"/>
        <v>0</v>
      </c>
      <c r="EZ201" s="47">
        <f t="shared" si="700"/>
        <v>0</v>
      </c>
      <c r="FA201" s="47">
        <f t="shared" si="701"/>
        <v>0</v>
      </c>
      <c r="FB201" s="47">
        <f t="shared" si="702"/>
        <v>0</v>
      </c>
      <c r="FC201" s="47">
        <f t="shared" si="703"/>
        <v>0</v>
      </c>
      <c r="FD201" s="47">
        <f t="shared" si="704"/>
        <v>0</v>
      </c>
      <c r="FE201" s="47">
        <f t="shared" si="705"/>
        <v>0</v>
      </c>
      <c r="FF201" s="47">
        <f t="shared" si="706"/>
        <v>0</v>
      </c>
      <c r="FG201" s="47">
        <f t="shared" si="707"/>
        <v>0</v>
      </c>
      <c r="FH201" s="47">
        <f t="shared" si="708"/>
        <v>0</v>
      </c>
      <c r="FI201" s="47">
        <f t="shared" si="709"/>
        <v>0</v>
      </c>
      <c r="FJ201" s="47">
        <f t="shared" si="710"/>
        <v>0</v>
      </c>
      <c r="FK201" s="47">
        <f t="shared" si="711"/>
        <v>0</v>
      </c>
      <c r="FL201" s="47">
        <f t="shared" si="712"/>
        <v>0</v>
      </c>
      <c r="FM201" s="48">
        <f t="shared" si="713"/>
        <v>0</v>
      </c>
      <c r="FN201" s="47">
        <f t="shared" si="714"/>
        <v>0</v>
      </c>
      <c r="FO201" s="47">
        <f t="shared" si="715"/>
        <v>0</v>
      </c>
      <c r="FP201" s="46">
        <f t="shared" si="716"/>
        <v>0</v>
      </c>
      <c r="FQ201" s="47">
        <f t="shared" si="717"/>
        <v>0</v>
      </c>
      <c r="FR201" s="47">
        <f t="shared" si="718"/>
        <v>0</v>
      </c>
      <c r="FS201" s="47">
        <f t="shared" si="719"/>
        <v>0</v>
      </c>
      <c r="FT201" s="47">
        <f t="shared" si="720"/>
        <v>0</v>
      </c>
      <c r="FU201" s="47">
        <f t="shared" si="721"/>
        <v>0</v>
      </c>
      <c r="FV201" s="47">
        <f t="shared" si="722"/>
        <v>0</v>
      </c>
      <c r="FW201" s="47">
        <f t="shared" si="723"/>
        <v>0</v>
      </c>
      <c r="FX201" s="47">
        <f t="shared" si="724"/>
        <v>0</v>
      </c>
      <c r="FY201" s="47">
        <f t="shared" si="725"/>
        <v>0</v>
      </c>
      <c r="FZ201" s="47">
        <f t="shared" si="726"/>
        <v>0</v>
      </c>
      <c r="GA201" s="47">
        <f t="shared" si="727"/>
        <v>0</v>
      </c>
      <c r="GB201" s="47">
        <f t="shared" si="728"/>
        <v>0</v>
      </c>
      <c r="GC201" s="47">
        <f t="shared" si="729"/>
        <v>0</v>
      </c>
      <c r="GD201" s="47">
        <f t="shared" si="730"/>
        <v>0</v>
      </c>
      <c r="GE201" s="47">
        <f t="shared" si="731"/>
        <v>0</v>
      </c>
      <c r="GF201" s="47">
        <f t="shared" si="732"/>
        <v>0</v>
      </c>
      <c r="GG201" s="47">
        <f t="shared" si="733"/>
        <v>0</v>
      </c>
      <c r="GH201" s="47">
        <f t="shared" si="734"/>
        <v>0</v>
      </c>
      <c r="GI201" s="48">
        <f t="shared" si="735"/>
        <v>0</v>
      </c>
      <c r="GJ201" s="47">
        <f t="shared" si="736"/>
        <v>0</v>
      </c>
      <c r="GK201" s="47">
        <f t="shared" si="737"/>
        <v>0</v>
      </c>
      <c r="GL201" s="46">
        <f t="shared" si="738"/>
        <v>0</v>
      </c>
      <c r="GM201" s="47">
        <f t="shared" si="739"/>
        <v>0</v>
      </c>
      <c r="GN201" s="47">
        <f t="shared" si="740"/>
        <v>0</v>
      </c>
      <c r="GO201" s="47">
        <f t="shared" si="741"/>
        <v>0</v>
      </c>
      <c r="GP201" s="47">
        <f t="shared" si="742"/>
        <v>0</v>
      </c>
      <c r="GQ201" s="47">
        <f t="shared" si="743"/>
        <v>0</v>
      </c>
      <c r="GR201" s="47">
        <f t="shared" si="744"/>
        <v>0</v>
      </c>
      <c r="GS201" s="47">
        <f t="shared" si="745"/>
        <v>0</v>
      </c>
      <c r="GT201" s="47">
        <f t="shared" si="746"/>
        <v>0</v>
      </c>
      <c r="GU201" s="47">
        <f t="shared" si="747"/>
        <v>0</v>
      </c>
      <c r="GV201" s="47">
        <f t="shared" si="748"/>
        <v>0</v>
      </c>
      <c r="GW201" s="47">
        <f t="shared" si="749"/>
        <v>0</v>
      </c>
      <c r="GX201" s="47">
        <f t="shared" si="750"/>
        <v>0</v>
      </c>
      <c r="GY201" s="47">
        <f t="shared" si="751"/>
        <v>0</v>
      </c>
      <c r="GZ201" s="47">
        <f t="shared" si="752"/>
        <v>0</v>
      </c>
      <c r="HA201" s="47">
        <f t="shared" si="753"/>
        <v>0</v>
      </c>
      <c r="HB201" s="47">
        <f t="shared" si="754"/>
        <v>0</v>
      </c>
      <c r="HC201" s="47">
        <f t="shared" si="755"/>
        <v>0</v>
      </c>
      <c r="HD201" s="47">
        <f t="shared" si="756"/>
        <v>0</v>
      </c>
      <c r="HE201" s="48">
        <f t="shared" si="757"/>
        <v>0</v>
      </c>
      <c r="HF201" s="47">
        <f t="shared" si="758"/>
        <v>0</v>
      </c>
      <c r="HG201" s="47">
        <f t="shared" si="759"/>
        <v>0</v>
      </c>
      <c r="HH201" s="46">
        <f t="shared" si="760"/>
        <v>0</v>
      </c>
      <c r="HI201" s="47">
        <f t="shared" si="761"/>
        <v>0</v>
      </c>
      <c r="HJ201" s="47">
        <f t="shared" si="762"/>
        <v>0</v>
      </c>
      <c r="HK201" s="47">
        <f t="shared" si="763"/>
        <v>0</v>
      </c>
      <c r="HL201" s="47">
        <f t="shared" si="764"/>
        <v>0</v>
      </c>
      <c r="HM201" s="47">
        <f t="shared" si="765"/>
        <v>0</v>
      </c>
      <c r="HN201" s="47">
        <f t="shared" si="766"/>
        <v>0</v>
      </c>
      <c r="HO201" s="47">
        <f t="shared" si="767"/>
        <v>0</v>
      </c>
      <c r="HP201" s="47">
        <f t="shared" si="768"/>
        <v>0</v>
      </c>
      <c r="HQ201" s="47">
        <f t="shared" si="769"/>
        <v>0</v>
      </c>
      <c r="HR201" s="47">
        <f t="shared" si="770"/>
        <v>0</v>
      </c>
      <c r="HS201" s="47">
        <f t="shared" si="771"/>
        <v>0</v>
      </c>
      <c r="HT201" s="47">
        <f t="shared" si="772"/>
        <v>0</v>
      </c>
      <c r="HU201" s="47">
        <f t="shared" si="773"/>
        <v>0</v>
      </c>
      <c r="HV201" s="47">
        <f t="shared" si="774"/>
        <v>0</v>
      </c>
      <c r="HW201" s="47">
        <f t="shared" si="775"/>
        <v>0</v>
      </c>
      <c r="HX201" s="47">
        <f t="shared" si="776"/>
        <v>0</v>
      </c>
      <c r="HY201" s="47">
        <f t="shared" si="777"/>
        <v>0</v>
      </c>
      <c r="HZ201" s="47">
        <f t="shared" si="778"/>
        <v>0</v>
      </c>
      <c r="IA201" s="48">
        <f t="shared" si="779"/>
        <v>0</v>
      </c>
      <c r="IB201" s="47">
        <f t="shared" si="780"/>
        <v>0</v>
      </c>
      <c r="IC201" s="47">
        <f t="shared" si="781"/>
        <v>0</v>
      </c>
      <c r="ID201" s="46">
        <f t="shared" si="782"/>
        <v>0</v>
      </c>
      <c r="IE201" s="47">
        <f t="shared" si="783"/>
        <v>0</v>
      </c>
      <c r="IF201" s="47">
        <f t="shared" si="784"/>
        <v>0</v>
      </c>
      <c r="IG201" s="47">
        <f t="shared" si="785"/>
        <v>0</v>
      </c>
      <c r="IH201" s="47">
        <f t="shared" si="786"/>
        <v>0</v>
      </c>
      <c r="II201" s="47">
        <f t="shared" si="787"/>
        <v>0</v>
      </c>
      <c r="IJ201" s="47">
        <f t="shared" si="788"/>
        <v>0</v>
      </c>
      <c r="IK201" s="47">
        <f t="shared" si="789"/>
        <v>0</v>
      </c>
      <c r="IL201" s="47">
        <f t="shared" si="790"/>
        <v>0</v>
      </c>
      <c r="IM201" s="47">
        <f t="shared" si="791"/>
        <v>0</v>
      </c>
      <c r="IN201" s="47">
        <f t="shared" si="792"/>
        <v>0</v>
      </c>
      <c r="IO201" s="47">
        <f t="shared" si="793"/>
        <v>0</v>
      </c>
      <c r="IP201" s="47">
        <f t="shared" si="794"/>
        <v>0</v>
      </c>
      <c r="IQ201" s="47">
        <f t="shared" si="795"/>
        <v>0</v>
      </c>
      <c r="IR201" s="47">
        <f t="shared" si="796"/>
        <v>0</v>
      </c>
      <c r="IS201" s="47">
        <f t="shared" si="797"/>
        <v>0</v>
      </c>
      <c r="IT201" s="47">
        <f t="shared" si="798"/>
        <v>0</v>
      </c>
      <c r="IU201" s="47">
        <f t="shared" si="799"/>
        <v>0</v>
      </c>
      <c r="IV201" s="47">
        <f t="shared" si="800"/>
        <v>0</v>
      </c>
      <c r="IW201" s="48">
        <f t="shared" si="801"/>
        <v>0</v>
      </c>
      <c r="IX201" s="47">
        <f t="shared" si="802"/>
        <v>0</v>
      </c>
      <c r="IY201" s="47">
        <f t="shared" si="803"/>
        <v>0</v>
      </c>
      <c r="IZ201" s="46">
        <f t="shared" si="804"/>
        <v>0</v>
      </c>
      <c r="JA201" s="47">
        <f t="shared" si="805"/>
        <v>0</v>
      </c>
      <c r="JB201" s="47">
        <f t="shared" si="806"/>
        <v>0</v>
      </c>
      <c r="JC201" s="47">
        <f t="shared" si="807"/>
        <v>0</v>
      </c>
      <c r="JD201" s="47">
        <f t="shared" si="808"/>
        <v>0</v>
      </c>
      <c r="JE201" s="47">
        <f t="shared" si="809"/>
        <v>0</v>
      </c>
      <c r="JF201" s="47">
        <f t="shared" si="810"/>
        <v>0</v>
      </c>
      <c r="JG201" s="47">
        <f t="shared" si="811"/>
        <v>0</v>
      </c>
      <c r="JH201" s="47">
        <f t="shared" si="812"/>
        <v>0</v>
      </c>
      <c r="JI201" s="47">
        <f t="shared" si="813"/>
        <v>0</v>
      </c>
      <c r="JJ201" s="47">
        <f t="shared" si="814"/>
        <v>0</v>
      </c>
      <c r="JK201" s="47">
        <f t="shared" si="815"/>
        <v>0</v>
      </c>
      <c r="JL201" s="47">
        <f t="shared" si="816"/>
        <v>0</v>
      </c>
      <c r="JM201" s="47">
        <f t="shared" si="817"/>
        <v>0</v>
      </c>
      <c r="JN201" s="47">
        <f t="shared" si="818"/>
        <v>0</v>
      </c>
      <c r="JO201" s="47">
        <f t="shared" si="819"/>
        <v>0</v>
      </c>
      <c r="JP201" s="47">
        <f t="shared" si="820"/>
        <v>0</v>
      </c>
      <c r="JQ201" s="47">
        <f t="shared" si="821"/>
        <v>0</v>
      </c>
      <c r="JR201" s="47">
        <f t="shared" si="822"/>
        <v>0</v>
      </c>
      <c r="JS201" s="48">
        <f t="shared" si="823"/>
        <v>0</v>
      </c>
      <c r="JT201" s="46">
        <f t="shared" si="824"/>
        <v>0</v>
      </c>
      <c r="JU201" s="48">
        <f t="shared" si="825"/>
        <v>0</v>
      </c>
    </row>
    <row r="202" spans="1:281" x14ac:dyDescent="0.25">
      <c r="A202" s="152"/>
      <c r="B202" s="386"/>
      <c r="C202" s="377"/>
      <c r="D202" s="378"/>
      <c r="E202" s="378"/>
      <c r="F202" s="378"/>
      <c r="G202" s="379"/>
      <c r="H202" s="397"/>
      <c r="I202" s="397"/>
      <c r="J202" s="97"/>
      <c r="K202" s="122">
        <f t="shared" si="555"/>
        <v>0</v>
      </c>
      <c r="L202" s="313">
        <f t="shared" si="556"/>
        <v>0</v>
      </c>
      <c r="M202" s="46">
        <f t="shared" si="557"/>
        <v>0</v>
      </c>
      <c r="N202" s="90">
        <f t="shared" si="618"/>
        <v>0</v>
      </c>
      <c r="O202" s="90">
        <f t="shared" si="619"/>
        <v>0</v>
      </c>
      <c r="P202" s="90">
        <f t="shared" si="620"/>
        <v>0</v>
      </c>
      <c r="Q202" s="90">
        <f t="shared" si="621"/>
        <v>0</v>
      </c>
      <c r="R202" s="408">
        <f t="shared" si="558"/>
        <v>1</v>
      </c>
      <c r="S202" s="46">
        <f t="shared" si="559"/>
        <v>0</v>
      </c>
      <c r="T202" s="47">
        <f t="shared" si="560"/>
        <v>0</v>
      </c>
      <c r="U202" s="47">
        <f t="shared" si="561"/>
        <v>0</v>
      </c>
      <c r="V202" s="47">
        <f t="shared" si="562"/>
        <v>0</v>
      </c>
      <c r="W202" s="47">
        <f t="shared" si="563"/>
        <v>0</v>
      </c>
      <c r="X202" s="47">
        <f t="shared" si="564"/>
        <v>0</v>
      </c>
      <c r="Y202" s="47">
        <f t="shared" si="565"/>
        <v>0</v>
      </c>
      <c r="Z202" s="47">
        <f t="shared" si="566"/>
        <v>0</v>
      </c>
      <c r="AA202" s="47">
        <f t="shared" si="567"/>
        <v>0</v>
      </c>
      <c r="AB202" s="47">
        <f t="shared" si="568"/>
        <v>0</v>
      </c>
      <c r="AC202" s="47">
        <f t="shared" si="569"/>
        <v>0</v>
      </c>
      <c r="AD202" s="47">
        <f t="shared" si="570"/>
        <v>0</v>
      </c>
      <c r="AE202" s="47">
        <f t="shared" si="571"/>
        <v>0</v>
      </c>
      <c r="AF202" s="47">
        <f t="shared" si="572"/>
        <v>0</v>
      </c>
      <c r="AG202" s="47">
        <f t="shared" si="573"/>
        <v>0</v>
      </c>
      <c r="AH202" s="47">
        <f t="shared" si="574"/>
        <v>0</v>
      </c>
      <c r="AI202" s="47">
        <f t="shared" si="575"/>
        <v>0</v>
      </c>
      <c r="AJ202" s="47">
        <f t="shared" si="576"/>
        <v>0</v>
      </c>
      <c r="AK202" s="47">
        <f t="shared" si="577"/>
        <v>0</v>
      </c>
      <c r="AL202" s="48">
        <f t="shared" si="578"/>
        <v>0</v>
      </c>
      <c r="AM202" s="47">
        <f t="shared" si="622"/>
        <v>0</v>
      </c>
      <c r="AN202" s="47">
        <f t="shared" si="623"/>
        <v>0</v>
      </c>
      <c r="AO202" s="46">
        <f t="shared" si="579"/>
        <v>0</v>
      </c>
      <c r="AP202" s="47">
        <f t="shared" si="580"/>
        <v>0</v>
      </c>
      <c r="AQ202" s="47">
        <f t="shared" si="581"/>
        <v>0</v>
      </c>
      <c r="AR202" s="47">
        <f t="shared" si="582"/>
        <v>0</v>
      </c>
      <c r="AS202" s="47">
        <f t="shared" si="583"/>
        <v>0</v>
      </c>
      <c r="AT202" s="47">
        <f t="shared" si="584"/>
        <v>0</v>
      </c>
      <c r="AU202" s="47">
        <f t="shared" si="585"/>
        <v>0</v>
      </c>
      <c r="AV202" s="47">
        <f t="shared" si="586"/>
        <v>0</v>
      </c>
      <c r="AW202" s="47">
        <f t="shared" si="587"/>
        <v>0</v>
      </c>
      <c r="AX202" s="47">
        <f t="shared" si="588"/>
        <v>0</v>
      </c>
      <c r="AY202" s="47">
        <f t="shared" si="589"/>
        <v>0</v>
      </c>
      <c r="AZ202" s="47">
        <f t="shared" si="590"/>
        <v>0</v>
      </c>
      <c r="BA202" s="47">
        <f t="shared" si="591"/>
        <v>0</v>
      </c>
      <c r="BB202" s="47">
        <f t="shared" si="592"/>
        <v>0</v>
      </c>
      <c r="BC202" s="47">
        <f t="shared" si="593"/>
        <v>0</v>
      </c>
      <c r="BD202" s="47">
        <f t="shared" si="594"/>
        <v>0</v>
      </c>
      <c r="BE202" s="47">
        <f t="shared" si="595"/>
        <v>0</v>
      </c>
      <c r="BF202" s="47">
        <f t="shared" si="596"/>
        <v>0</v>
      </c>
      <c r="BG202" s="48">
        <f t="shared" si="597"/>
        <v>0</v>
      </c>
      <c r="BH202" s="47">
        <f t="shared" si="624"/>
        <v>0</v>
      </c>
      <c r="BI202" s="47">
        <f t="shared" si="625"/>
        <v>0</v>
      </c>
      <c r="BJ202" s="46">
        <f t="shared" si="598"/>
        <v>0</v>
      </c>
      <c r="BK202" s="47">
        <f t="shared" si="599"/>
        <v>0</v>
      </c>
      <c r="BL202" s="47">
        <f t="shared" si="600"/>
        <v>0</v>
      </c>
      <c r="BM202" s="47">
        <f t="shared" si="601"/>
        <v>0</v>
      </c>
      <c r="BN202" s="47">
        <f t="shared" si="602"/>
        <v>0</v>
      </c>
      <c r="BO202" s="47">
        <f t="shared" si="603"/>
        <v>0</v>
      </c>
      <c r="BP202" s="47">
        <f t="shared" si="604"/>
        <v>0</v>
      </c>
      <c r="BQ202" s="47">
        <f t="shared" si="605"/>
        <v>0</v>
      </c>
      <c r="BR202" s="47">
        <f t="shared" si="606"/>
        <v>0</v>
      </c>
      <c r="BS202" s="47">
        <f t="shared" si="607"/>
        <v>0</v>
      </c>
      <c r="BT202" s="47">
        <f t="shared" si="608"/>
        <v>0</v>
      </c>
      <c r="BU202" s="47">
        <f t="shared" si="609"/>
        <v>0</v>
      </c>
      <c r="BV202" s="47">
        <f t="shared" si="610"/>
        <v>0</v>
      </c>
      <c r="BW202" s="47">
        <f t="shared" si="611"/>
        <v>0</v>
      </c>
      <c r="BX202" s="47">
        <f t="shared" si="612"/>
        <v>0</v>
      </c>
      <c r="BY202" s="47">
        <f t="shared" si="613"/>
        <v>0</v>
      </c>
      <c r="BZ202" s="47">
        <f t="shared" si="614"/>
        <v>0</v>
      </c>
      <c r="CA202" s="47">
        <f t="shared" si="615"/>
        <v>0</v>
      </c>
      <c r="CB202" s="47">
        <f t="shared" si="616"/>
        <v>0</v>
      </c>
      <c r="CC202" s="48">
        <f t="shared" si="617"/>
        <v>0</v>
      </c>
      <c r="CD202" s="47">
        <f t="shared" si="626"/>
        <v>0</v>
      </c>
      <c r="CE202" s="47">
        <f t="shared" si="627"/>
        <v>0</v>
      </c>
      <c r="CF202" s="46">
        <f t="shared" si="628"/>
        <v>0</v>
      </c>
      <c r="CG202" s="47">
        <f t="shared" si="629"/>
        <v>0</v>
      </c>
      <c r="CH202" s="47">
        <f t="shared" si="630"/>
        <v>0</v>
      </c>
      <c r="CI202" s="47">
        <f t="shared" si="631"/>
        <v>0</v>
      </c>
      <c r="CJ202" s="47">
        <f t="shared" si="632"/>
        <v>0</v>
      </c>
      <c r="CK202" s="47">
        <f t="shared" si="633"/>
        <v>0</v>
      </c>
      <c r="CL202" s="47">
        <f t="shared" si="634"/>
        <v>0</v>
      </c>
      <c r="CM202" s="47">
        <f t="shared" si="635"/>
        <v>0</v>
      </c>
      <c r="CN202" s="47">
        <f t="shared" si="636"/>
        <v>0</v>
      </c>
      <c r="CO202" s="47">
        <f t="shared" si="637"/>
        <v>0</v>
      </c>
      <c r="CP202" s="47">
        <f t="shared" si="638"/>
        <v>0</v>
      </c>
      <c r="CQ202" s="47">
        <f t="shared" si="639"/>
        <v>0</v>
      </c>
      <c r="CR202" s="47">
        <f t="shared" si="640"/>
        <v>0</v>
      </c>
      <c r="CS202" s="47">
        <f t="shared" si="641"/>
        <v>0</v>
      </c>
      <c r="CT202" s="47">
        <f t="shared" si="642"/>
        <v>0</v>
      </c>
      <c r="CU202" s="47">
        <f t="shared" si="643"/>
        <v>0</v>
      </c>
      <c r="CV202" s="47">
        <f t="shared" si="644"/>
        <v>0</v>
      </c>
      <c r="CW202" s="47">
        <f t="shared" si="645"/>
        <v>0</v>
      </c>
      <c r="CX202" s="47">
        <f t="shared" si="646"/>
        <v>0</v>
      </c>
      <c r="CY202" s="48">
        <f t="shared" si="647"/>
        <v>0</v>
      </c>
      <c r="CZ202" s="47">
        <f t="shared" si="648"/>
        <v>0</v>
      </c>
      <c r="DA202" s="47">
        <f t="shared" si="649"/>
        <v>0</v>
      </c>
      <c r="DB202" s="46">
        <f t="shared" si="650"/>
        <v>0</v>
      </c>
      <c r="DC202" s="47">
        <f t="shared" si="651"/>
        <v>0</v>
      </c>
      <c r="DD202" s="47">
        <f t="shared" si="652"/>
        <v>0</v>
      </c>
      <c r="DE202" s="47">
        <f t="shared" si="653"/>
        <v>0</v>
      </c>
      <c r="DF202" s="47">
        <f t="shared" si="654"/>
        <v>0</v>
      </c>
      <c r="DG202" s="47">
        <f t="shared" si="655"/>
        <v>0</v>
      </c>
      <c r="DH202" s="47">
        <f t="shared" si="656"/>
        <v>0</v>
      </c>
      <c r="DI202" s="47">
        <f t="shared" si="657"/>
        <v>0</v>
      </c>
      <c r="DJ202" s="47">
        <f t="shared" si="658"/>
        <v>0</v>
      </c>
      <c r="DK202" s="47">
        <f t="shared" si="659"/>
        <v>0</v>
      </c>
      <c r="DL202" s="47">
        <f t="shared" si="660"/>
        <v>0</v>
      </c>
      <c r="DM202" s="47">
        <f t="shared" si="661"/>
        <v>0</v>
      </c>
      <c r="DN202" s="47">
        <f t="shared" si="662"/>
        <v>0</v>
      </c>
      <c r="DO202" s="47">
        <f t="shared" si="663"/>
        <v>0</v>
      </c>
      <c r="DP202" s="47">
        <f t="shared" si="664"/>
        <v>0</v>
      </c>
      <c r="DQ202" s="47">
        <f t="shared" si="665"/>
        <v>0</v>
      </c>
      <c r="DR202" s="47">
        <f t="shared" si="666"/>
        <v>0</v>
      </c>
      <c r="DS202" s="47">
        <f t="shared" si="667"/>
        <v>0</v>
      </c>
      <c r="DT202" s="47">
        <f t="shared" si="668"/>
        <v>0</v>
      </c>
      <c r="DU202" s="48">
        <f t="shared" si="669"/>
        <v>0</v>
      </c>
      <c r="DV202" s="47">
        <f t="shared" si="670"/>
        <v>0</v>
      </c>
      <c r="DW202" s="47">
        <f t="shared" si="671"/>
        <v>0</v>
      </c>
      <c r="DX202" s="46">
        <f t="shared" si="672"/>
        <v>0</v>
      </c>
      <c r="DY202" s="47">
        <f t="shared" si="673"/>
        <v>0</v>
      </c>
      <c r="DZ202" s="47">
        <f t="shared" si="674"/>
        <v>0</v>
      </c>
      <c r="EA202" s="47">
        <f t="shared" si="675"/>
        <v>0</v>
      </c>
      <c r="EB202" s="47">
        <f t="shared" si="676"/>
        <v>0</v>
      </c>
      <c r="EC202" s="47">
        <f t="shared" si="677"/>
        <v>0</v>
      </c>
      <c r="ED202" s="47">
        <f t="shared" si="678"/>
        <v>0</v>
      </c>
      <c r="EE202" s="47">
        <f t="shared" si="679"/>
        <v>0</v>
      </c>
      <c r="EF202" s="47">
        <f t="shared" si="680"/>
        <v>0</v>
      </c>
      <c r="EG202" s="47">
        <f t="shared" si="681"/>
        <v>0</v>
      </c>
      <c r="EH202" s="47">
        <f t="shared" si="682"/>
        <v>0</v>
      </c>
      <c r="EI202" s="47">
        <f t="shared" si="683"/>
        <v>0</v>
      </c>
      <c r="EJ202" s="47">
        <f t="shared" si="684"/>
        <v>0</v>
      </c>
      <c r="EK202" s="47">
        <f t="shared" si="685"/>
        <v>0</v>
      </c>
      <c r="EL202" s="47">
        <f t="shared" si="686"/>
        <v>0</v>
      </c>
      <c r="EM202" s="47">
        <f t="shared" si="687"/>
        <v>0</v>
      </c>
      <c r="EN202" s="47">
        <f t="shared" si="688"/>
        <v>0</v>
      </c>
      <c r="EO202" s="47">
        <f t="shared" si="689"/>
        <v>0</v>
      </c>
      <c r="EP202" s="47">
        <f t="shared" si="690"/>
        <v>0</v>
      </c>
      <c r="EQ202" s="48">
        <f t="shared" si="691"/>
        <v>0</v>
      </c>
      <c r="ER202" s="47">
        <f t="shared" si="692"/>
        <v>0</v>
      </c>
      <c r="ES202" s="47">
        <f t="shared" si="693"/>
        <v>0</v>
      </c>
      <c r="ET202" s="46">
        <f t="shared" si="694"/>
        <v>0</v>
      </c>
      <c r="EU202" s="47">
        <f t="shared" si="695"/>
        <v>0</v>
      </c>
      <c r="EV202" s="47">
        <f t="shared" si="696"/>
        <v>0</v>
      </c>
      <c r="EW202" s="47">
        <f t="shared" si="697"/>
        <v>0</v>
      </c>
      <c r="EX202" s="47">
        <f t="shared" si="698"/>
        <v>0</v>
      </c>
      <c r="EY202" s="47">
        <f t="shared" si="699"/>
        <v>0</v>
      </c>
      <c r="EZ202" s="47">
        <f t="shared" si="700"/>
        <v>0</v>
      </c>
      <c r="FA202" s="47">
        <f t="shared" si="701"/>
        <v>0</v>
      </c>
      <c r="FB202" s="47">
        <f t="shared" si="702"/>
        <v>0</v>
      </c>
      <c r="FC202" s="47">
        <f t="shared" si="703"/>
        <v>0</v>
      </c>
      <c r="FD202" s="47">
        <f t="shared" si="704"/>
        <v>0</v>
      </c>
      <c r="FE202" s="47">
        <f t="shared" si="705"/>
        <v>0</v>
      </c>
      <c r="FF202" s="47">
        <f t="shared" si="706"/>
        <v>0</v>
      </c>
      <c r="FG202" s="47">
        <f t="shared" si="707"/>
        <v>0</v>
      </c>
      <c r="FH202" s="47">
        <f t="shared" si="708"/>
        <v>0</v>
      </c>
      <c r="FI202" s="47">
        <f t="shared" si="709"/>
        <v>0</v>
      </c>
      <c r="FJ202" s="47">
        <f t="shared" si="710"/>
        <v>0</v>
      </c>
      <c r="FK202" s="47">
        <f t="shared" si="711"/>
        <v>0</v>
      </c>
      <c r="FL202" s="47">
        <f t="shared" si="712"/>
        <v>0</v>
      </c>
      <c r="FM202" s="48">
        <f t="shared" si="713"/>
        <v>0</v>
      </c>
      <c r="FN202" s="47">
        <f t="shared" si="714"/>
        <v>0</v>
      </c>
      <c r="FO202" s="47">
        <f t="shared" si="715"/>
        <v>0</v>
      </c>
      <c r="FP202" s="46">
        <f t="shared" si="716"/>
        <v>0</v>
      </c>
      <c r="FQ202" s="47">
        <f t="shared" si="717"/>
        <v>0</v>
      </c>
      <c r="FR202" s="47">
        <f t="shared" si="718"/>
        <v>0</v>
      </c>
      <c r="FS202" s="47">
        <f t="shared" si="719"/>
        <v>0</v>
      </c>
      <c r="FT202" s="47">
        <f t="shared" si="720"/>
        <v>0</v>
      </c>
      <c r="FU202" s="47">
        <f t="shared" si="721"/>
        <v>0</v>
      </c>
      <c r="FV202" s="47">
        <f t="shared" si="722"/>
        <v>0</v>
      </c>
      <c r="FW202" s="47">
        <f t="shared" si="723"/>
        <v>0</v>
      </c>
      <c r="FX202" s="47">
        <f t="shared" si="724"/>
        <v>0</v>
      </c>
      <c r="FY202" s="47">
        <f t="shared" si="725"/>
        <v>0</v>
      </c>
      <c r="FZ202" s="47">
        <f t="shared" si="726"/>
        <v>0</v>
      </c>
      <c r="GA202" s="47">
        <f t="shared" si="727"/>
        <v>0</v>
      </c>
      <c r="GB202" s="47">
        <f t="shared" si="728"/>
        <v>0</v>
      </c>
      <c r="GC202" s="47">
        <f t="shared" si="729"/>
        <v>0</v>
      </c>
      <c r="GD202" s="47">
        <f t="shared" si="730"/>
        <v>0</v>
      </c>
      <c r="GE202" s="47">
        <f t="shared" si="731"/>
        <v>0</v>
      </c>
      <c r="GF202" s="47">
        <f t="shared" si="732"/>
        <v>0</v>
      </c>
      <c r="GG202" s="47">
        <f t="shared" si="733"/>
        <v>0</v>
      </c>
      <c r="GH202" s="47">
        <f t="shared" si="734"/>
        <v>0</v>
      </c>
      <c r="GI202" s="48">
        <f t="shared" si="735"/>
        <v>0</v>
      </c>
      <c r="GJ202" s="47">
        <f t="shared" si="736"/>
        <v>0</v>
      </c>
      <c r="GK202" s="47">
        <f t="shared" si="737"/>
        <v>0</v>
      </c>
      <c r="GL202" s="46">
        <f t="shared" si="738"/>
        <v>0</v>
      </c>
      <c r="GM202" s="47">
        <f t="shared" si="739"/>
        <v>0</v>
      </c>
      <c r="GN202" s="47">
        <f t="shared" si="740"/>
        <v>0</v>
      </c>
      <c r="GO202" s="47">
        <f t="shared" si="741"/>
        <v>0</v>
      </c>
      <c r="GP202" s="47">
        <f t="shared" si="742"/>
        <v>0</v>
      </c>
      <c r="GQ202" s="47">
        <f t="shared" si="743"/>
        <v>0</v>
      </c>
      <c r="GR202" s="47">
        <f t="shared" si="744"/>
        <v>0</v>
      </c>
      <c r="GS202" s="47">
        <f t="shared" si="745"/>
        <v>0</v>
      </c>
      <c r="GT202" s="47">
        <f t="shared" si="746"/>
        <v>0</v>
      </c>
      <c r="GU202" s="47">
        <f t="shared" si="747"/>
        <v>0</v>
      </c>
      <c r="GV202" s="47">
        <f t="shared" si="748"/>
        <v>0</v>
      </c>
      <c r="GW202" s="47">
        <f t="shared" si="749"/>
        <v>0</v>
      </c>
      <c r="GX202" s="47">
        <f t="shared" si="750"/>
        <v>0</v>
      </c>
      <c r="GY202" s="47">
        <f t="shared" si="751"/>
        <v>0</v>
      </c>
      <c r="GZ202" s="47">
        <f t="shared" si="752"/>
        <v>0</v>
      </c>
      <c r="HA202" s="47">
        <f t="shared" si="753"/>
        <v>0</v>
      </c>
      <c r="HB202" s="47">
        <f t="shared" si="754"/>
        <v>0</v>
      </c>
      <c r="HC202" s="47">
        <f t="shared" si="755"/>
        <v>0</v>
      </c>
      <c r="HD202" s="47">
        <f t="shared" si="756"/>
        <v>0</v>
      </c>
      <c r="HE202" s="48">
        <f t="shared" si="757"/>
        <v>0</v>
      </c>
      <c r="HF202" s="47">
        <f t="shared" si="758"/>
        <v>0</v>
      </c>
      <c r="HG202" s="47">
        <f t="shared" si="759"/>
        <v>0</v>
      </c>
      <c r="HH202" s="46">
        <f t="shared" si="760"/>
        <v>0</v>
      </c>
      <c r="HI202" s="47">
        <f t="shared" si="761"/>
        <v>0</v>
      </c>
      <c r="HJ202" s="47">
        <f t="shared" si="762"/>
        <v>0</v>
      </c>
      <c r="HK202" s="47">
        <f t="shared" si="763"/>
        <v>0</v>
      </c>
      <c r="HL202" s="47">
        <f t="shared" si="764"/>
        <v>0</v>
      </c>
      <c r="HM202" s="47">
        <f t="shared" si="765"/>
        <v>0</v>
      </c>
      <c r="HN202" s="47">
        <f t="shared" si="766"/>
        <v>0</v>
      </c>
      <c r="HO202" s="47">
        <f t="shared" si="767"/>
        <v>0</v>
      </c>
      <c r="HP202" s="47">
        <f t="shared" si="768"/>
        <v>0</v>
      </c>
      <c r="HQ202" s="47">
        <f t="shared" si="769"/>
        <v>0</v>
      </c>
      <c r="HR202" s="47">
        <f t="shared" si="770"/>
        <v>0</v>
      </c>
      <c r="HS202" s="47">
        <f t="shared" si="771"/>
        <v>0</v>
      </c>
      <c r="HT202" s="47">
        <f t="shared" si="772"/>
        <v>0</v>
      </c>
      <c r="HU202" s="47">
        <f t="shared" si="773"/>
        <v>0</v>
      </c>
      <c r="HV202" s="47">
        <f t="shared" si="774"/>
        <v>0</v>
      </c>
      <c r="HW202" s="47">
        <f t="shared" si="775"/>
        <v>0</v>
      </c>
      <c r="HX202" s="47">
        <f t="shared" si="776"/>
        <v>0</v>
      </c>
      <c r="HY202" s="47">
        <f t="shared" si="777"/>
        <v>0</v>
      </c>
      <c r="HZ202" s="47">
        <f t="shared" si="778"/>
        <v>0</v>
      </c>
      <c r="IA202" s="48">
        <f t="shared" si="779"/>
        <v>0</v>
      </c>
      <c r="IB202" s="47">
        <f t="shared" si="780"/>
        <v>0</v>
      </c>
      <c r="IC202" s="47">
        <f t="shared" si="781"/>
        <v>0</v>
      </c>
      <c r="ID202" s="46">
        <f t="shared" si="782"/>
        <v>0</v>
      </c>
      <c r="IE202" s="47">
        <f t="shared" si="783"/>
        <v>0</v>
      </c>
      <c r="IF202" s="47">
        <f t="shared" si="784"/>
        <v>0</v>
      </c>
      <c r="IG202" s="47">
        <f t="shared" si="785"/>
        <v>0</v>
      </c>
      <c r="IH202" s="47">
        <f t="shared" si="786"/>
        <v>0</v>
      </c>
      <c r="II202" s="47">
        <f t="shared" si="787"/>
        <v>0</v>
      </c>
      <c r="IJ202" s="47">
        <f t="shared" si="788"/>
        <v>0</v>
      </c>
      <c r="IK202" s="47">
        <f t="shared" si="789"/>
        <v>0</v>
      </c>
      <c r="IL202" s="47">
        <f t="shared" si="790"/>
        <v>0</v>
      </c>
      <c r="IM202" s="47">
        <f t="shared" si="791"/>
        <v>0</v>
      </c>
      <c r="IN202" s="47">
        <f t="shared" si="792"/>
        <v>0</v>
      </c>
      <c r="IO202" s="47">
        <f t="shared" si="793"/>
        <v>0</v>
      </c>
      <c r="IP202" s="47">
        <f t="shared" si="794"/>
        <v>0</v>
      </c>
      <c r="IQ202" s="47">
        <f t="shared" si="795"/>
        <v>0</v>
      </c>
      <c r="IR202" s="47">
        <f t="shared" si="796"/>
        <v>0</v>
      </c>
      <c r="IS202" s="47">
        <f t="shared" si="797"/>
        <v>0</v>
      </c>
      <c r="IT202" s="47">
        <f t="shared" si="798"/>
        <v>0</v>
      </c>
      <c r="IU202" s="47">
        <f t="shared" si="799"/>
        <v>0</v>
      </c>
      <c r="IV202" s="47">
        <f t="shared" si="800"/>
        <v>0</v>
      </c>
      <c r="IW202" s="48">
        <f t="shared" si="801"/>
        <v>0</v>
      </c>
      <c r="IX202" s="47">
        <f t="shared" si="802"/>
        <v>0</v>
      </c>
      <c r="IY202" s="47">
        <f t="shared" si="803"/>
        <v>0</v>
      </c>
      <c r="IZ202" s="46">
        <f t="shared" si="804"/>
        <v>0</v>
      </c>
      <c r="JA202" s="47">
        <f t="shared" si="805"/>
        <v>0</v>
      </c>
      <c r="JB202" s="47">
        <f t="shared" si="806"/>
        <v>0</v>
      </c>
      <c r="JC202" s="47">
        <f t="shared" si="807"/>
        <v>0</v>
      </c>
      <c r="JD202" s="47">
        <f t="shared" si="808"/>
        <v>0</v>
      </c>
      <c r="JE202" s="47">
        <f t="shared" si="809"/>
        <v>0</v>
      </c>
      <c r="JF202" s="47">
        <f t="shared" si="810"/>
        <v>0</v>
      </c>
      <c r="JG202" s="47">
        <f t="shared" si="811"/>
        <v>0</v>
      </c>
      <c r="JH202" s="47">
        <f t="shared" si="812"/>
        <v>0</v>
      </c>
      <c r="JI202" s="47">
        <f t="shared" si="813"/>
        <v>0</v>
      </c>
      <c r="JJ202" s="47">
        <f t="shared" si="814"/>
        <v>0</v>
      </c>
      <c r="JK202" s="47">
        <f t="shared" si="815"/>
        <v>0</v>
      </c>
      <c r="JL202" s="47">
        <f t="shared" si="816"/>
        <v>0</v>
      </c>
      <c r="JM202" s="47">
        <f t="shared" si="817"/>
        <v>0</v>
      </c>
      <c r="JN202" s="47">
        <f t="shared" si="818"/>
        <v>0</v>
      </c>
      <c r="JO202" s="47">
        <f t="shared" si="819"/>
        <v>0</v>
      </c>
      <c r="JP202" s="47">
        <f t="shared" si="820"/>
        <v>0</v>
      </c>
      <c r="JQ202" s="47">
        <f t="shared" si="821"/>
        <v>0</v>
      </c>
      <c r="JR202" s="47">
        <f t="shared" si="822"/>
        <v>0</v>
      </c>
      <c r="JS202" s="48">
        <f t="shared" si="823"/>
        <v>0</v>
      </c>
      <c r="JT202" s="46">
        <f t="shared" si="824"/>
        <v>0</v>
      </c>
      <c r="JU202" s="48">
        <f t="shared" si="825"/>
        <v>0</v>
      </c>
    </row>
    <row r="203" spans="1:281" x14ac:dyDescent="0.25">
      <c r="A203" s="152"/>
      <c r="B203" s="386"/>
      <c r="C203" s="377"/>
      <c r="D203" s="378"/>
      <c r="E203" s="378"/>
      <c r="F203" s="378"/>
      <c r="G203" s="379"/>
      <c r="H203" s="397"/>
      <c r="I203" s="397"/>
      <c r="J203" s="97"/>
      <c r="K203" s="122">
        <f t="shared" si="555"/>
        <v>0</v>
      </c>
      <c r="L203" s="313">
        <f t="shared" si="556"/>
        <v>0</v>
      </c>
      <c r="M203" s="46">
        <f t="shared" si="557"/>
        <v>0</v>
      </c>
      <c r="N203" s="90">
        <f t="shared" si="618"/>
        <v>0</v>
      </c>
      <c r="O203" s="90">
        <f t="shared" si="619"/>
        <v>0</v>
      </c>
      <c r="P203" s="90">
        <f t="shared" si="620"/>
        <v>0</v>
      </c>
      <c r="Q203" s="90">
        <f t="shared" si="621"/>
        <v>0</v>
      </c>
      <c r="R203" s="408">
        <f t="shared" si="558"/>
        <v>1</v>
      </c>
      <c r="S203" s="46">
        <f t="shared" si="559"/>
        <v>0</v>
      </c>
      <c r="T203" s="47">
        <f t="shared" si="560"/>
        <v>0</v>
      </c>
      <c r="U203" s="47">
        <f t="shared" si="561"/>
        <v>0</v>
      </c>
      <c r="V203" s="47">
        <f t="shared" si="562"/>
        <v>0</v>
      </c>
      <c r="W203" s="47">
        <f t="shared" si="563"/>
        <v>0</v>
      </c>
      <c r="X203" s="47">
        <f t="shared" si="564"/>
        <v>0</v>
      </c>
      <c r="Y203" s="47">
        <f t="shared" si="565"/>
        <v>0</v>
      </c>
      <c r="Z203" s="47">
        <f t="shared" si="566"/>
        <v>0</v>
      </c>
      <c r="AA203" s="47">
        <f t="shared" si="567"/>
        <v>0</v>
      </c>
      <c r="AB203" s="47">
        <f t="shared" si="568"/>
        <v>0</v>
      </c>
      <c r="AC203" s="47">
        <f t="shared" si="569"/>
        <v>0</v>
      </c>
      <c r="AD203" s="47">
        <f t="shared" si="570"/>
        <v>0</v>
      </c>
      <c r="AE203" s="47">
        <f t="shared" si="571"/>
        <v>0</v>
      </c>
      <c r="AF203" s="47">
        <f t="shared" si="572"/>
        <v>0</v>
      </c>
      <c r="AG203" s="47">
        <f t="shared" si="573"/>
        <v>0</v>
      </c>
      <c r="AH203" s="47">
        <f t="shared" si="574"/>
        <v>0</v>
      </c>
      <c r="AI203" s="47">
        <f t="shared" si="575"/>
        <v>0</v>
      </c>
      <c r="AJ203" s="47">
        <f t="shared" si="576"/>
        <v>0</v>
      </c>
      <c r="AK203" s="47">
        <f t="shared" si="577"/>
        <v>0</v>
      </c>
      <c r="AL203" s="48">
        <f t="shared" si="578"/>
        <v>0</v>
      </c>
      <c r="AM203" s="47">
        <f t="shared" si="622"/>
        <v>0</v>
      </c>
      <c r="AN203" s="47">
        <f t="shared" si="623"/>
        <v>0</v>
      </c>
      <c r="AO203" s="46">
        <f t="shared" si="579"/>
        <v>0</v>
      </c>
      <c r="AP203" s="47">
        <f t="shared" si="580"/>
        <v>0</v>
      </c>
      <c r="AQ203" s="47">
        <f t="shared" si="581"/>
        <v>0</v>
      </c>
      <c r="AR203" s="47">
        <f t="shared" si="582"/>
        <v>0</v>
      </c>
      <c r="AS203" s="47">
        <f t="shared" si="583"/>
        <v>0</v>
      </c>
      <c r="AT203" s="47">
        <f t="shared" si="584"/>
        <v>0</v>
      </c>
      <c r="AU203" s="47">
        <f t="shared" si="585"/>
        <v>0</v>
      </c>
      <c r="AV203" s="47">
        <f t="shared" si="586"/>
        <v>0</v>
      </c>
      <c r="AW203" s="47">
        <f t="shared" si="587"/>
        <v>0</v>
      </c>
      <c r="AX203" s="47">
        <f t="shared" si="588"/>
        <v>0</v>
      </c>
      <c r="AY203" s="47">
        <f t="shared" si="589"/>
        <v>0</v>
      </c>
      <c r="AZ203" s="47">
        <f t="shared" si="590"/>
        <v>0</v>
      </c>
      <c r="BA203" s="47">
        <f t="shared" si="591"/>
        <v>0</v>
      </c>
      <c r="BB203" s="47">
        <f t="shared" si="592"/>
        <v>0</v>
      </c>
      <c r="BC203" s="47">
        <f t="shared" si="593"/>
        <v>0</v>
      </c>
      <c r="BD203" s="47">
        <f t="shared" si="594"/>
        <v>0</v>
      </c>
      <c r="BE203" s="47">
        <f t="shared" si="595"/>
        <v>0</v>
      </c>
      <c r="BF203" s="47">
        <f t="shared" si="596"/>
        <v>0</v>
      </c>
      <c r="BG203" s="48">
        <f t="shared" si="597"/>
        <v>0</v>
      </c>
      <c r="BH203" s="47">
        <f t="shared" si="624"/>
        <v>0</v>
      </c>
      <c r="BI203" s="47">
        <f t="shared" si="625"/>
        <v>0</v>
      </c>
      <c r="BJ203" s="46">
        <f t="shared" si="598"/>
        <v>0</v>
      </c>
      <c r="BK203" s="47">
        <f t="shared" si="599"/>
        <v>0</v>
      </c>
      <c r="BL203" s="47">
        <f t="shared" si="600"/>
        <v>0</v>
      </c>
      <c r="BM203" s="47">
        <f t="shared" si="601"/>
        <v>0</v>
      </c>
      <c r="BN203" s="47">
        <f t="shared" si="602"/>
        <v>0</v>
      </c>
      <c r="BO203" s="47">
        <f t="shared" si="603"/>
        <v>0</v>
      </c>
      <c r="BP203" s="47">
        <f t="shared" si="604"/>
        <v>0</v>
      </c>
      <c r="BQ203" s="47">
        <f t="shared" si="605"/>
        <v>0</v>
      </c>
      <c r="BR203" s="47">
        <f t="shared" si="606"/>
        <v>0</v>
      </c>
      <c r="BS203" s="47">
        <f t="shared" si="607"/>
        <v>0</v>
      </c>
      <c r="BT203" s="47">
        <f t="shared" si="608"/>
        <v>0</v>
      </c>
      <c r="BU203" s="47">
        <f t="shared" si="609"/>
        <v>0</v>
      </c>
      <c r="BV203" s="47">
        <f t="shared" si="610"/>
        <v>0</v>
      </c>
      <c r="BW203" s="47">
        <f t="shared" si="611"/>
        <v>0</v>
      </c>
      <c r="BX203" s="47">
        <f t="shared" si="612"/>
        <v>0</v>
      </c>
      <c r="BY203" s="47">
        <f t="shared" si="613"/>
        <v>0</v>
      </c>
      <c r="BZ203" s="47">
        <f t="shared" si="614"/>
        <v>0</v>
      </c>
      <c r="CA203" s="47">
        <f t="shared" si="615"/>
        <v>0</v>
      </c>
      <c r="CB203" s="47">
        <f t="shared" si="616"/>
        <v>0</v>
      </c>
      <c r="CC203" s="48">
        <f t="shared" si="617"/>
        <v>0</v>
      </c>
      <c r="CD203" s="47">
        <f t="shared" si="626"/>
        <v>0</v>
      </c>
      <c r="CE203" s="47">
        <f t="shared" si="627"/>
        <v>0</v>
      </c>
      <c r="CF203" s="46">
        <f t="shared" si="628"/>
        <v>0</v>
      </c>
      <c r="CG203" s="47">
        <f t="shared" si="629"/>
        <v>0</v>
      </c>
      <c r="CH203" s="47">
        <f t="shared" si="630"/>
        <v>0</v>
      </c>
      <c r="CI203" s="47">
        <f t="shared" si="631"/>
        <v>0</v>
      </c>
      <c r="CJ203" s="47">
        <f t="shared" si="632"/>
        <v>0</v>
      </c>
      <c r="CK203" s="47">
        <f t="shared" si="633"/>
        <v>0</v>
      </c>
      <c r="CL203" s="47">
        <f t="shared" si="634"/>
        <v>0</v>
      </c>
      <c r="CM203" s="47">
        <f t="shared" si="635"/>
        <v>0</v>
      </c>
      <c r="CN203" s="47">
        <f t="shared" si="636"/>
        <v>0</v>
      </c>
      <c r="CO203" s="47">
        <f t="shared" si="637"/>
        <v>0</v>
      </c>
      <c r="CP203" s="47">
        <f t="shared" si="638"/>
        <v>0</v>
      </c>
      <c r="CQ203" s="47">
        <f t="shared" si="639"/>
        <v>0</v>
      </c>
      <c r="CR203" s="47">
        <f t="shared" si="640"/>
        <v>0</v>
      </c>
      <c r="CS203" s="47">
        <f t="shared" si="641"/>
        <v>0</v>
      </c>
      <c r="CT203" s="47">
        <f t="shared" si="642"/>
        <v>0</v>
      </c>
      <c r="CU203" s="47">
        <f t="shared" si="643"/>
        <v>0</v>
      </c>
      <c r="CV203" s="47">
        <f t="shared" si="644"/>
        <v>0</v>
      </c>
      <c r="CW203" s="47">
        <f t="shared" si="645"/>
        <v>0</v>
      </c>
      <c r="CX203" s="47">
        <f t="shared" si="646"/>
        <v>0</v>
      </c>
      <c r="CY203" s="48">
        <f t="shared" si="647"/>
        <v>0</v>
      </c>
      <c r="CZ203" s="47">
        <f t="shared" si="648"/>
        <v>0</v>
      </c>
      <c r="DA203" s="47">
        <f t="shared" si="649"/>
        <v>0</v>
      </c>
      <c r="DB203" s="46">
        <f t="shared" si="650"/>
        <v>0</v>
      </c>
      <c r="DC203" s="47">
        <f t="shared" si="651"/>
        <v>0</v>
      </c>
      <c r="DD203" s="47">
        <f t="shared" si="652"/>
        <v>0</v>
      </c>
      <c r="DE203" s="47">
        <f t="shared" si="653"/>
        <v>0</v>
      </c>
      <c r="DF203" s="47">
        <f t="shared" si="654"/>
        <v>0</v>
      </c>
      <c r="DG203" s="47">
        <f t="shared" si="655"/>
        <v>0</v>
      </c>
      <c r="DH203" s="47">
        <f t="shared" si="656"/>
        <v>0</v>
      </c>
      <c r="DI203" s="47">
        <f t="shared" si="657"/>
        <v>0</v>
      </c>
      <c r="DJ203" s="47">
        <f t="shared" si="658"/>
        <v>0</v>
      </c>
      <c r="DK203" s="47">
        <f t="shared" si="659"/>
        <v>0</v>
      </c>
      <c r="DL203" s="47">
        <f t="shared" si="660"/>
        <v>0</v>
      </c>
      <c r="DM203" s="47">
        <f t="shared" si="661"/>
        <v>0</v>
      </c>
      <c r="DN203" s="47">
        <f t="shared" si="662"/>
        <v>0</v>
      </c>
      <c r="DO203" s="47">
        <f t="shared" si="663"/>
        <v>0</v>
      </c>
      <c r="DP203" s="47">
        <f t="shared" si="664"/>
        <v>0</v>
      </c>
      <c r="DQ203" s="47">
        <f t="shared" si="665"/>
        <v>0</v>
      </c>
      <c r="DR203" s="47">
        <f t="shared" si="666"/>
        <v>0</v>
      </c>
      <c r="DS203" s="47">
        <f t="shared" si="667"/>
        <v>0</v>
      </c>
      <c r="DT203" s="47">
        <f t="shared" si="668"/>
        <v>0</v>
      </c>
      <c r="DU203" s="48">
        <f t="shared" si="669"/>
        <v>0</v>
      </c>
      <c r="DV203" s="47">
        <f t="shared" si="670"/>
        <v>0</v>
      </c>
      <c r="DW203" s="47">
        <f t="shared" si="671"/>
        <v>0</v>
      </c>
      <c r="DX203" s="46">
        <f t="shared" si="672"/>
        <v>0</v>
      </c>
      <c r="DY203" s="47">
        <f t="shared" si="673"/>
        <v>0</v>
      </c>
      <c r="DZ203" s="47">
        <f t="shared" si="674"/>
        <v>0</v>
      </c>
      <c r="EA203" s="47">
        <f t="shared" si="675"/>
        <v>0</v>
      </c>
      <c r="EB203" s="47">
        <f t="shared" si="676"/>
        <v>0</v>
      </c>
      <c r="EC203" s="47">
        <f t="shared" si="677"/>
        <v>0</v>
      </c>
      <c r="ED203" s="47">
        <f t="shared" si="678"/>
        <v>0</v>
      </c>
      <c r="EE203" s="47">
        <f t="shared" si="679"/>
        <v>0</v>
      </c>
      <c r="EF203" s="47">
        <f t="shared" si="680"/>
        <v>0</v>
      </c>
      <c r="EG203" s="47">
        <f t="shared" si="681"/>
        <v>0</v>
      </c>
      <c r="EH203" s="47">
        <f t="shared" si="682"/>
        <v>0</v>
      </c>
      <c r="EI203" s="47">
        <f t="shared" si="683"/>
        <v>0</v>
      </c>
      <c r="EJ203" s="47">
        <f t="shared" si="684"/>
        <v>0</v>
      </c>
      <c r="EK203" s="47">
        <f t="shared" si="685"/>
        <v>0</v>
      </c>
      <c r="EL203" s="47">
        <f t="shared" si="686"/>
        <v>0</v>
      </c>
      <c r="EM203" s="47">
        <f t="shared" si="687"/>
        <v>0</v>
      </c>
      <c r="EN203" s="47">
        <f t="shared" si="688"/>
        <v>0</v>
      </c>
      <c r="EO203" s="47">
        <f t="shared" si="689"/>
        <v>0</v>
      </c>
      <c r="EP203" s="47">
        <f t="shared" si="690"/>
        <v>0</v>
      </c>
      <c r="EQ203" s="48">
        <f t="shared" si="691"/>
        <v>0</v>
      </c>
      <c r="ER203" s="47">
        <f t="shared" si="692"/>
        <v>0</v>
      </c>
      <c r="ES203" s="47">
        <f t="shared" si="693"/>
        <v>0</v>
      </c>
      <c r="ET203" s="46">
        <f t="shared" si="694"/>
        <v>0</v>
      </c>
      <c r="EU203" s="47">
        <f t="shared" si="695"/>
        <v>0</v>
      </c>
      <c r="EV203" s="47">
        <f t="shared" si="696"/>
        <v>0</v>
      </c>
      <c r="EW203" s="47">
        <f t="shared" si="697"/>
        <v>0</v>
      </c>
      <c r="EX203" s="47">
        <f t="shared" si="698"/>
        <v>0</v>
      </c>
      <c r="EY203" s="47">
        <f t="shared" si="699"/>
        <v>0</v>
      </c>
      <c r="EZ203" s="47">
        <f t="shared" si="700"/>
        <v>0</v>
      </c>
      <c r="FA203" s="47">
        <f t="shared" si="701"/>
        <v>0</v>
      </c>
      <c r="FB203" s="47">
        <f t="shared" si="702"/>
        <v>0</v>
      </c>
      <c r="FC203" s="47">
        <f t="shared" si="703"/>
        <v>0</v>
      </c>
      <c r="FD203" s="47">
        <f t="shared" si="704"/>
        <v>0</v>
      </c>
      <c r="FE203" s="47">
        <f t="shared" si="705"/>
        <v>0</v>
      </c>
      <c r="FF203" s="47">
        <f t="shared" si="706"/>
        <v>0</v>
      </c>
      <c r="FG203" s="47">
        <f t="shared" si="707"/>
        <v>0</v>
      </c>
      <c r="FH203" s="47">
        <f t="shared" si="708"/>
        <v>0</v>
      </c>
      <c r="FI203" s="47">
        <f t="shared" si="709"/>
        <v>0</v>
      </c>
      <c r="FJ203" s="47">
        <f t="shared" si="710"/>
        <v>0</v>
      </c>
      <c r="FK203" s="47">
        <f t="shared" si="711"/>
        <v>0</v>
      </c>
      <c r="FL203" s="47">
        <f t="shared" si="712"/>
        <v>0</v>
      </c>
      <c r="FM203" s="48">
        <f t="shared" si="713"/>
        <v>0</v>
      </c>
      <c r="FN203" s="47">
        <f t="shared" si="714"/>
        <v>0</v>
      </c>
      <c r="FO203" s="47">
        <f t="shared" si="715"/>
        <v>0</v>
      </c>
      <c r="FP203" s="46">
        <f t="shared" si="716"/>
        <v>0</v>
      </c>
      <c r="FQ203" s="47">
        <f t="shared" si="717"/>
        <v>0</v>
      </c>
      <c r="FR203" s="47">
        <f t="shared" si="718"/>
        <v>0</v>
      </c>
      <c r="FS203" s="47">
        <f t="shared" si="719"/>
        <v>0</v>
      </c>
      <c r="FT203" s="47">
        <f t="shared" si="720"/>
        <v>0</v>
      </c>
      <c r="FU203" s="47">
        <f t="shared" si="721"/>
        <v>0</v>
      </c>
      <c r="FV203" s="47">
        <f t="shared" si="722"/>
        <v>0</v>
      </c>
      <c r="FW203" s="47">
        <f t="shared" si="723"/>
        <v>0</v>
      </c>
      <c r="FX203" s="47">
        <f t="shared" si="724"/>
        <v>0</v>
      </c>
      <c r="FY203" s="47">
        <f t="shared" si="725"/>
        <v>0</v>
      </c>
      <c r="FZ203" s="47">
        <f t="shared" si="726"/>
        <v>0</v>
      </c>
      <c r="GA203" s="47">
        <f t="shared" si="727"/>
        <v>0</v>
      </c>
      <c r="GB203" s="47">
        <f t="shared" si="728"/>
        <v>0</v>
      </c>
      <c r="GC203" s="47">
        <f t="shared" si="729"/>
        <v>0</v>
      </c>
      <c r="GD203" s="47">
        <f t="shared" si="730"/>
        <v>0</v>
      </c>
      <c r="GE203" s="47">
        <f t="shared" si="731"/>
        <v>0</v>
      </c>
      <c r="GF203" s="47">
        <f t="shared" si="732"/>
        <v>0</v>
      </c>
      <c r="GG203" s="47">
        <f t="shared" si="733"/>
        <v>0</v>
      </c>
      <c r="GH203" s="47">
        <f t="shared" si="734"/>
        <v>0</v>
      </c>
      <c r="GI203" s="48">
        <f t="shared" si="735"/>
        <v>0</v>
      </c>
      <c r="GJ203" s="47">
        <f t="shared" si="736"/>
        <v>0</v>
      </c>
      <c r="GK203" s="47">
        <f t="shared" si="737"/>
        <v>0</v>
      </c>
      <c r="GL203" s="46">
        <f t="shared" si="738"/>
        <v>0</v>
      </c>
      <c r="GM203" s="47">
        <f t="shared" si="739"/>
        <v>0</v>
      </c>
      <c r="GN203" s="47">
        <f t="shared" si="740"/>
        <v>0</v>
      </c>
      <c r="GO203" s="47">
        <f t="shared" si="741"/>
        <v>0</v>
      </c>
      <c r="GP203" s="47">
        <f t="shared" si="742"/>
        <v>0</v>
      </c>
      <c r="GQ203" s="47">
        <f t="shared" si="743"/>
        <v>0</v>
      </c>
      <c r="GR203" s="47">
        <f t="shared" si="744"/>
        <v>0</v>
      </c>
      <c r="GS203" s="47">
        <f t="shared" si="745"/>
        <v>0</v>
      </c>
      <c r="GT203" s="47">
        <f t="shared" si="746"/>
        <v>0</v>
      </c>
      <c r="GU203" s="47">
        <f t="shared" si="747"/>
        <v>0</v>
      </c>
      <c r="GV203" s="47">
        <f t="shared" si="748"/>
        <v>0</v>
      </c>
      <c r="GW203" s="47">
        <f t="shared" si="749"/>
        <v>0</v>
      </c>
      <c r="GX203" s="47">
        <f t="shared" si="750"/>
        <v>0</v>
      </c>
      <c r="GY203" s="47">
        <f t="shared" si="751"/>
        <v>0</v>
      </c>
      <c r="GZ203" s="47">
        <f t="shared" si="752"/>
        <v>0</v>
      </c>
      <c r="HA203" s="47">
        <f t="shared" si="753"/>
        <v>0</v>
      </c>
      <c r="HB203" s="47">
        <f t="shared" si="754"/>
        <v>0</v>
      </c>
      <c r="HC203" s="47">
        <f t="shared" si="755"/>
        <v>0</v>
      </c>
      <c r="HD203" s="47">
        <f t="shared" si="756"/>
        <v>0</v>
      </c>
      <c r="HE203" s="48">
        <f t="shared" si="757"/>
        <v>0</v>
      </c>
      <c r="HF203" s="47">
        <f t="shared" si="758"/>
        <v>0</v>
      </c>
      <c r="HG203" s="47">
        <f t="shared" si="759"/>
        <v>0</v>
      </c>
      <c r="HH203" s="46">
        <f t="shared" si="760"/>
        <v>0</v>
      </c>
      <c r="HI203" s="47">
        <f t="shared" si="761"/>
        <v>0</v>
      </c>
      <c r="HJ203" s="47">
        <f t="shared" si="762"/>
        <v>0</v>
      </c>
      <c r="HK203" s="47">
        <f t="shared" si="763"/>
        <v>0</v>
      </c>
      <c r="HL203" s="47">
        <f t="shared" si="764"/>
        <v>0</v>
      </c>
      <c r="HM203" s="47">
        <f t="shared" si="765"/>
        <v>0</v>
      </c>
      <c r="HN203" s="47">
        <f t="shared" si="766"/>
        <v>0</v>
      </c>
      <c r="HO203" s="47">
        <f t="shared" si="767"/>
        <v>0</v>
      </c>
      <c r="HP203" s="47">
        <f t="shared" si="768"/>
        <v>0</v>
      </c>
      <c r="HQ203" s="47">
        <f t="shared" si="769"/>
        <v>0</v>
      </c>
      <c r="HR203" s="47">
        <f t="shared" si="770"/>
        <v>0</v>
      </c>
      <c r="HS203" s="47">
        <f t="shared" si="771"/>
        <v>0</v>
      </c>
      <c r="HT203" s="47">
        <f t="shared" si="772"/>
        <v>0</v>
      </c>
      <c r="HU203" s="47">
        <f t="shared" si="773"/>
        <v>0</v>
      </c>
      <c r="HV203" s="47">
        <f t="shared" si="774"/>
        <v>0</v>
      </c>
      <c r="HW203" s="47">
        <f t="shared" si="775"/>
        <v>0</v>
      </c>
      <c r="HX203" s="47">
        <f t="shared" si="776"/>
        <v>0</v>
      </c>
      <c r="HY203" s="47">
        <f t="shared" si="777"/>
        <v>0</v>
      </c>
      <c r="HZ203" s="47">
        <f t="shared" si="778"/>
        <v>0</v>
      </c>
      <c r="IA203" s="48">
        <f t="shared" si="779"/>
        <v>0</v>
      </c>
      <c r="IB203" s="47">
        <f t="shared" si="780"/>
        <v>0</v>
      </c>
      <c r="IC203" s="47">
        <f t="shared" si="781"/>
        <v>0</v>
      </c>
      <c r="ID203" s="46">
        <f t="shared" si="782"/>
        <v>0</v>
      </c>
      <c r="IE203" s="47">
        <f t="shared" si="783"/>
        <v>0</v>
      </c>
      <c r="IF203" s="47">
        <f t="shared" si="784"/>
        <v>0</v>
      </c>
      <c r="IG203" s="47">
        <f t="shared" si="785"/>
        <v>0</v>
      </c>
      <c r="IH203" s="47">
        <f t="shared" si="786"/>
        <v>0</v>
      </c>
      <c r="II203" s="47">
        <f t="shared" si="787"/>
        <v>0</v>
      </c>
      <c r="IJ203" s="47">
        <f t="shared" si="788"/>
        <v>0</v>
      </c>
      <c r="IK203" s="47">
        <f t="shared" si="789"/>
        <v>0</v>
      </c>
      <c r="IL203" s="47">
        <f t="shared" si="790"/>
        <v>0</v>
      </c>
      <c r="IM203" s="47">
        <f t="shared" si="791"/>
        <v>0</v>
      </c>
      <c r="IN203" s="47">
        <f t="shared" si="792"/>
        <v>0</v>
      </c>
      <c r="IO203" s="47">
        <f t="shared" si="793"/>
        <v>0</v>
      </c>
      <c r="IP203" s="47">
        <f t="shared" si="794"/>
        <v>0</v>
      </c>
      <c r="IQ203" s="47">
        <f t="shared" si="795"/>
        <v>0</v>
      </c>
      <c r="IR203" s="47">
        <f t="shared" si="796"/>
        <v>0</v>
      </c>
      <c r="IS203" s="47">
        <f t="shared" si="797"/>
        <v>0</v>
      </c>
      <c r="IT203" s="47">
        <f t="shared" si="798"/>
        <v>0</v>
      </c>
      <c r="IU203" s="47">
        <f t="shared" si="799"/>
        <v>0</v>
      </c>
      <c r="IV203" s="47">
        <f t="shared" si="800"/>
        <v>0</v>
      </c>
      <c r="IW203" s="48">
        <f t="shared" si="801"/>
        <v>0</v>
      </c>
      <c r="IX203" s="47">
        <f t="shared" si="802"/>
        <v>0</v>
      </c>
      <c r="IY203" s="47">
        <f t="shared" si="803"/>
        <v>0</v>
      </c>
      <c r="IZ203" s="46">
        <f t="shared" si="804"/>
        <v>0</v>
      </c>
      <c r="JA203" s="47">
        <f t="shared" si="805"/>
        <v>0</v>
      </c>
      <c r="JB203" s="47">
        <f t="shared" si="806"/>
        <v>0</v>
      </c>
      <c r="JC203" s="47">
        <f t="shared" si="807"/>
        <v>0</v>
      </c>
      <c r="JD203" s="47">
        <f t="shared" si="808"/>
        <v>0</v>
      </c>
      <c r="JE203" s="47">
        <f t="shared" si="809"/>
        <v>0</v>
      </c>
      <c r="JF203" s="47">
        <f t="shared" si="810"/>
        <v>0</v>
      </c>
      <c r="JG203" s="47">
        <f t="shared" si="811"/>
        <v>0</v>
      </c>
      <c r="JH203" s="47">
        <f t="shared" si="812"/>
        <v>0</v>
      </c>
      <c r="JI203" s="47">
        <f t="shared" si="813"/>
        <v>0</v>
      </c>
      <c r="JJ203" s="47">
        <f t="shared" si="814"/>
        <v>0</v>
      </c>
      <c r="JK203" s="47">
        <f t="shared" si="815"/>
        <v>0</v>
      </c>
      <c r="JL203" s="47">
        <f t="shared" si="816"/>
        <v>0</v>
      </c>
      <c r="JM203" s="47">
        <f t="shared" si="817"/>
        <v>0</v>
      </c>
      <c r="JN203" s="47">
        <f t="shared" si="818"/>
        <v>0</v>
      </c>
      <c r="JO203" s="47">
        <f t="shared" si="819"/>
        <v>0</v>
      </c>
      <c r="JP203" s="47">
        <f t="shared" si="820"/>
        <v>0</v>
      </c>
      <c r="JQ203" s="47">
        <f t="shared" si="821"/>
        <v>0</v>
      </c>
      <c r="JR203" s="47">
        <f t="shared" si="822"/>
        <v>0</v>
      </c>
      <c r="JS203" s="48">
        <f t="shared" si="823"/>
        <v>0</v>
      </c>
      <c r="JT203" s="46">
        <f t="shared" si="824"/>
        <v>0</v>
      </c>
      <c r="JU203" s="48">
        <f t="shared" si="825"/>
        <v>0</v>
      </c>
    </row>
    <row r="204" spans="1:281" x14ac:dyDescent="0.25">
      <c r="A204" s="152"/>
      <c r="B204" s="386"/>
      <c r="C204" s="377"/>
      <c r="D204" s="378"/>
      <c r="E204" s="378"/>
      <c r="F204" s="378"/>
      <c r="G204" s="379"/>
      <c r="H204" s="397"/>
      <c r="I204" s="397"/>
      <c r="J204" s="97"/>
      <c r="K204" s="122">
        <f t="shared" si="555"/>
        <v>0</v>
      </c>
      <c r="L204" s="313">
        <f t="shared" si="556"/>
        <v>0</v>
      </c>
      <c r="M204" s="46">
        <f t="shared" si="557"/>
        <v>0</v>
      </c>
      <c r="N204" s="90">
        <f t="shared" si="618"/>
        <v>0</v>
      </c>
      <c r="O204" s="90">
        <f t="shared" si="619"/>
        <v>0</v>
      </c>
      <c r="P204" s="90">
        <f t="shared" si="620"/>
        <v>0</v>
      </c>
      <c r="Q204" s="90">
        <f t="shared" si="621"/>
        <v>0</v>
      </c>
      <c r="R204" s="408">
        <f t="shared" si="558"/>
        <v>1</v>
      </c>
      <c r="S204" s="46">
        <f t="shared" si="559"/>
        <v>0</v>
      </c>
      <c r="T204" s="47">
        <f t="shared" si="560"/>
        <v>0</v>
      </c>
      <c r="U204" s="47">
        <f t="shared" si="561"/>
        <v>0</v>
      </c>
      <c r="V204" s="47">
        <f t="shared" si="562"/>
        <v>0</v>
      </c>
      <c r="W204" s="47">
        <f t="shared" si="563"/>
        <v>0</v>
      </c>
      <c r="X204" s="47">
        <f t="shared" si="564"/>
        <v>0</v>
      </c>
      <c r="Y204" s="47">
        <f t="shared" si="565"/>
        <v>0</v>
      </c>
      <c r="Z204" s="47">
        <f t="shared" si="566"/>
        <v>0</v>
      </c>
      <c r="AA204" s="47">
        <f t="shared" si="567"/>
        <v>0</v>
      </c>
      <c r="AB204" s="47">
        <f t="shared" si="568"/>
        <v>0</v>
      </c>
      <c r="AC204" s="47">
        <f t="shared" si="569"/>
        <v>0</v>
      </c>
      <c r="AD204" s="47">
        <f t="shared" si="570"/>
        <v>0</v>
      </c>
      <c r="AE204" s="47">
        <f t="shared" si="571"/>
        <v>0</v>
      </c>
      <c r="AF204" s="47">
        <f t="shared" si="572"/>
        <v>0</v>
      </c>
      <c r="AG204" s="47">
        <f t="shared" si="573"/>
        <v>0</v>
      </c>
      <c r="AH204" s="47">
        <f t="shared" si="574"/>
        <v>0</v>
      </c>
      <c r="AI204" s="47">
        <f t="shared" si="575"/>
        <v>0</v>
      </c>
      <c r="AJ204" s="47">
        <f t="shared" si="576"/>
        <v>0</v>
      </c>
      <c r="AK204" s="47">
        <f t="shared" si="577"/>
        <v>0</v>
      </c>
      <c r="AL204" s="48">
        <f t="shared" si="578"/>
        <v>0</v>
      </c>
      <c r="AM204" s="47">
        <f t="shared" si="622"/>
        <v>0</v>
      </c>
      <c r="AN204" s="47">
        <f t="shared" si="623"/>
        <v>0</v>
      </c>
      <c r="AO204" s="46">
        <f t="shared" si="579"/>
        <v>0</v>
      </c>
      <c r="AP204" s="47">
        <f t="shared" si="580"/>
        <v>0</v>
      </c>
      <c r="AQ204" s="47">
        <f t="shared" si="581"/>
        <v>0</v>
      </c>
      <c r="AR204" s="47">
        <f t="shared" si="582"/>
        <v>0</v>
      </c>
      <c r="AS204" s="47">
        <f t="shared" si="583"/>
        <v>0</v>
      </c>
      <c r="AT204" s="47">
        <f t="shared" si="584"/>
        <v>0</v>
      </c>
      <c r="AU204" s="47">
        <f t="shared" si="585"/>
        <v>0</v>
      </c>
      <c r="AV204" s="47">
        <f t="shared" si="586"/>
        <v>0</v>
      </c>
      <c r="AW204" s="47">
        <f t="shared" si="587"/>
        <v>0</v>
      </c>
      <c r="AX204" s="47">
        <f t="shared" si="588"/>
        <v>0</v>
      </c>
      <c r="AY204" s="47">
        <f t="shared" si="589"/>
        <v>0</v>
      </c>
      <c r="AZ204" s="47">
        <f t="shared" si="590"/>
        <v>0</v>
      </c>
      <c r="BA204" s="47">
        <f t="shared" si="591"/>
        <v>0</v>
      </c>
      <c r="BB204" s="47">
        <f t="shared" si="592"/>
        <v>0</v>
      </c>
      <c r="BC204" s="47">
        <f t="shared" si="593"/>
        <v>0</v>
      </c>
      <c r="BD204" s="47">
        <f t="shared" si="594"/>
        <v>0</v>
      </c>
      <c r="BE204" s="47">
        <f t="shared" si="595"/>
        <v>0</v>
      </c>
      <c r="BF204" s="47">
        <f t="shared" si="596"/>
        <v>0</v>
      </c>
      <c r="BG204" s="48">
        <f t="shared" si="597"/>
        <v>0</v>
      </c>
      <c r="BH204" s="47">
        <f t="shared" si="624"/>
        <v>0</v>
      </c>
      <c r="BI204" s="47">
        <f t="shared" si="625"/>
        <v>0</v>
      </c>
      <c r="BJ204" s="46">
        <f t="shared" si="598"/>
        <v>0</v>
      </c>
      <c r="BK204" s="47">
        <f t="shared" si="599"/>
        <v>0</v>
      </c>
      <c r="BL204" s="47">
        <f t="shared" si="600"/>
        <v>0</v>
      </c>
      <c r="BM204" s="47">
        <f t="shared" si="601"/>
        <v>0</v>
      </c>
      <c r="BN204" s="47">
        <f t="shared" si="602"/>
        <v>0</v>
      </c>
      <c r="BO204" s="47">
        <f t="shared" si="603"/>
        <v>0</v>
      </c>
      <c r="BP204" s="47">
        <f t="shared" si="604"/>
        <v>0</v>
      </c>
      <c r="BQ204" s="47">
        <f t="shared" si="605"/>
        <v>0</v>
      </c>
      <c r="BR204" s="47">
        <f t="shared" si="606"/>
        <v>0</v>
      </c>
      <c r="BS204" s="47">
        <f t="shared" si="607"/>
        <v>0</v>
      </c>
      <c r="BT204" s="47">
        <f t="shared" si="608"/>
        <v>0</v>
      </c>
      <c r="BU204" s="47">
        <f t="shared" si="609"/>
        <v>0</v>
      </c>
      <c r="BV204" s="47">
        <f t="shared" si="610"/>
        <v>0</v>
      </c>
      <c r="BW204" s="47">
        <f t="shared" si="611"/>
        <v>0</v>
      </c>
      <c r="BX204" s="47">
        <f t="shared" si="612"/>
        <v>0</v>
      </c>
      <c r="BY204" s="47">
        <f t="shared" si="613"/>
        <v>0</v>
      </c>
      <c r="BZ204" s="47">
        <f t="shared" si="614"/>
        <v>0</v>
      </c>
      <c r="CA204" s="47">
        <f t="shared" si="615"/>
        <v>0</v>
      </c>
      <c r="CB204" s="47">
        <f t="shared" si="616"/>
        <v>0</v>
      </c>
      <c r="CC204" s="48">
        <f t="shared" si="617"/>
        <v>0</v>
      </c>
      <c r="CD204" s="47">
        <f t="shared" si="626"/>
        <v>0</v>
      </c>
      <c r="CE204" s="47">
        <f t="shared" si="627"/>
        <v>0</v>
      </c>
      <c r="CF204" s="46">
        <f t="shared" si="628"/>
        <v>0</v>
      </c>
      <c r="CG204" s="47">
        <f t="shared" si="629"/>
        <v>0</v>
      </c>
      <c r="CH204" s="47">
        <f t="shared" si="630"/>
        <v>0</v>
      </c>
      <c r="CI204" s="47">
        <f t="shared" si="631"/>
        <v>0</v>
      </c>
      <c r="CJ204" s="47">
        <f t="shared" si="632"/>
        <v>0</v>
      </c>
      <c r="CK204" s="47">
        <f t="shared" si="633"/>
        <v>0</v>
      </c>
      <c r="CL204" s="47">
        <f t="shared" si="634"/>
        <v>0</v>
      </c>
      <c r="CM204" s="47">
        <f t="shared" si="635"/>
        <v>0</v>
      </c>
      <c r="CN204" s="47">
        <f t="shared" si="636"/>
        <v>0</v>
      </c>
      <c r="CO204" s="47">
        <f t="shared" si="637"/>
        <v>0</v>
      </c>
      <c r="CP204" s="47">
        <f t="shared" si="638"/>
        <v>0</v>
      </c>
      <c r="CQ204" s="47">
        <f t="shared" si="639"/>
        <v>0</v>
      </c>
      <c r="CR204" s="47">
        <f t="shared" si="640"/>
        <v>0</v>
      </c>
      <c r="CS204" s="47">
        <f t="shared" si="641"/>
        <v>0</v>
      </c>
      <c r="CT204" s="47">
        <f t="shared" si="642"/>
        <v>0</v>
      </c>
      <c r="CU204" s="47">
        <f t="shared" si="643"/>
        <v>0</v>
      </c>
      <c r="CV204" s="47">
        <f t="shared" si="644"/>
        <v>0</v>
      </c>
      <c r="CW204" s="47">
        <f t="shared" si="645"/>
        <v>0</v>
      </c>
      <c r="CX204" s="47">
        <f t="shared" si="646"/>
        <v>0</v>
      </c>
      <c r="CY204" s="48">
        <f t="shared" si="647"/>
        <v>0</v>
      </c>
      <c r="CZ204" s="47">
        <f t="shared" si="648"/>
        <v>0</v>
      </c>
      <c r="DA204" s="47">
        <f t="shared" si="649"/>
        <v>0</v>
      </c>
      <c r="DB204" s="46">
        <f t="shared" si="650"/>
        <v>0</v>
      </c>
      <c r="DC204" s="47">
        <f t="shared" si="651"/>
        <v>0</v>
      </c>
      <c r="DD204" s="47">
        <f t="shared" si="652"/>
        <v>0</v>
      </c>
      <c r="DE204" s="47">
        <f t="shared" si="653"/>
        <v>0</v>
      </c>
      <c r="DF204" s="47">
        <f t="shared" si="654"/>
        <v>0</v>
      </c>
      <c r="DG204" s="47">
        <f t="shared" si="655"/>
        <v>0</v>
      </c>
      <c r="DH204" s="47">
        <f t="shared" si="656"/>
        <v>0</v>
      </c>
      <c r="DI204" s="47">
        <f t="shared" si="657"/>
        <v>0</v>
      </c>
      <c r="DJ204" s="47">
        <f t="shared" si="658"/>
        <v>0</v>
      </c>
      <c r="DK204" s="47">
        <f t="shared" si="659"/>
        <v>0</v>
      </c>
      <c r="DL204" s="47">
        <f t="shared" si="660"/>
        <v>0</v>
      </c>
      <c r="DM204" s="47">
        <f t="shared" si="661"/>
        <v>0</v>
      </c>
      <c r="DN204" s="47">
        <f t="shared" si="662"/>
        <v>0</v>
      </c>
      <c r="DO204" s="47">
        <f t="shared" si="663"/>
        <v>0</v>
      </c>
      <c r="DP204" s="47">
        <f t="shared" si="664"/>
        <v>0</v>
      </c>
      <c r="DQ204" s="47">
        <f t="shared" si="665"/>
        <v>0</v>
      </c>
      <c r="DR204" s="47">
        <f t="shared" si="666"/>
        <v>0</v>
      </c>
      <c r="DS204" s="47">
        <f t="shared" si="667"/>
        <v>0</v>
      </c>
      <c r="DT204" s="47">
        <f t="shared" si="668"/>
        <v>0</v>
      </c>
      <c r="DU204" s="48">
        <f t="shared" si="669"/>
        <v>0</v>
      </c>
      <c r="DV204" s="47">
        <f t="shared" si="670"/>
        <v>0</v>
      </c>
      <c r="DW204" s="47">
        <f t="shared" si="671"/>
        <v>0</v>
      </c>
      <c r="DX204" s="46">
        <f t="shared" si="672"/>
        <v>0</v>
      </c>
      <c r="DY204" s="47">
        <f t="shared" si="673"/>
        <v>0</v>
      </c>
      <c r="DZ204" s="47">
        <f t="shared" si="674"/>
        <v>0</v>
      </c>
      <c r="EA204" s="47">
        <f t="shared" si="675"/>
        <v>0</v>
      </c>
      <c r="EB204" s="47">
        <f t="shared" si="676"/>
        <v>0</v>
      </c>
      <c r="EC204" s="47">
        <f t="shared" si="677"/>
        <v>0</v>
      </c>
      <c r="ED204" s="47">
        <f t="shared" si="678"/>
        <v>0</v>
      </c>
      <c r="EE204" s="47">
        <f t="shared" si="679"/>
        <v>0</v>
      </c>
      <c r="EF204" s="47">
        <f t="shared" si="680"/>
        <v>0</v>
      </c>
      <c r="EG204" s="47">
        <f t="shared" si="681"/>
        <v>0</v>
      </c>
      <c r="EH204" s="47">
        <f t="shared" si="682"/>
        <v>0</v>
      </c>
      <c r="EI204" s="47">
        <f t="shared" si="683"/>
        <v>0</v>
      </c>
      <c r="EJ204" s="47">
        <f t="shared" si="684"/>
        <v>0</v>
      </c>
      <c r="EK204" s="47">
        <f t="shared" si="685"/>
        <v>0</v>
      </c>
      <c r="EL204" s="47">
        <f t="shared" si="686"/>
        <v>0</v>
      </c>
      <c r="EM204" s="47">
        <f t="shared" si="687"/>
        <v>0</v>
      </c>
      <c r="EN204" s="47">
        <f t="shared" si="688"/>
        <v>0</v>
      </c>
      <c r="EO204" s="47">
        <f t="shared" si="689"/>
        <v>0</v>
      </c>
      <c r="EP204" s="47">
        <f t="shared" si="690"/>
        <v>0</v>
      </c>
      <c r="EQ204" s="48">
        <f t="shared" si="691"/>
        <v>0</v>
      </c>
      <c r="ER204" s="47">
        <f t="shared" si="692"/>
        <v>0</v>
      </c>
      <c r="ES204" s="47">
        <f t="shared" si="693"/>
        <v>0</v>
      </c>
      <c r="ET204" s="46">
        <f t="shared" si="694"/>
        <v>0</v>
      </c>
      <c r="EU204" s="47">
        <f t="shared" si="695"/>
        <v>0</v>
      </c>
      <c r="EV204" s="47">
        <f t="shared" si="696"/>
        <v>0</v>
      </c>
      <c r="EW204" s="47">
        <f t="shared" si="697"/>
        <v>0</v>
      </c>
      <c r="EX204" s="47">
        <f t="shared" si="698"/>
        <v>0</v>
      </c>
      <c r="EY204" s="47">
        <f t="shared" si="699"/>
        <v>0</v>
      </c>
      <c r="EZ204" s="47">
        <f t="shared" si="700"/>
        <v>0</v>
      </c>
      <c r="FA204" s="47">
        <f t="shared" si="701"/>
        <v>0</v>
      </c>
      <c r="FB204" s="47">
        <f t="shared" si="702"/>
        <v>0</v>
      </c>
      <c r="FC204" s="47">
        <f t="shared" si="703"/>
        <v>0</v>
      </c>
      <c r="FD204" s="47">
        <f t="shared" si="704"/>
        <v>0</v>
      </c>
      <c r="FE204" s="47">
        <f t="shared" si="705"/>
        <v>0</v>
      </c>
      <c r="FF204" s="47">
        <f t="shared" si="706"/>
        <v>0</v>
      </c>
      <c r="FG204" s="47">
        <f t="shared" si="707"/>
        <v>0</v>
      </c>
      <c r="FH204" s="47">
        <f t="shared" si="708"/>
        <v>0</v>
      </c>
      <c r="FI204" s="47">
        <f t="shared" si="709"/>
        <v>0</v>
      </c>
      <c r="FJ204" s="47">
        <f t="shared" si="710"/>
        <v>0</v>
      </c>
      <c r="FK204" s="47">
        <f t="shared" si="711"/>
        <v>0</v>
      </c>
      <c r="FL204" s="47">
        <f t="shared" si="712"/>
        <v>0</v>
      </c>
      <c r="FM204" s="48">
        <f t="shared" si="713"/>
        <v>0</v>
      </c>
      <c r="FN204" s="47">
        <f t="shared" si="714"/>
        <v>0</v>
      </c>
      <c r="FO204" s="47">
        <f t="shared" si="715"/>
        <v>0</v>
      </c>
      <c r="FP204" s="46">
        <f t="shared" si="716"/>
        <v>0</v>
      </c>
      <c r="FQ204" s="47">
        <f t="shared" si="717"/>
        <v>0</v>
      </c>
      <c r="FR204" s="47">
        <f t="shared" si="718"/>
        <v>0</v>
      </c>
      <c r="FS204" s="47">
        <f t="shared" si="719"/>
        <v>0</v>
      </c>
      <c r="FT204" s="47">
        <f t="shared" si="720"/>
        <v>0</v>
      </c>
      <c r="FU204" s="47">
        <f t="shared" si="721"/>
        <v>0</v>
      </c>
      <c r="FV204" s="47">
        <f t="shared" si="722"/>
        <v>0</v>
      </c>
      <c r="FW204" s="47">
        <f t="shared" si="723"/>
        <v>0</v>
      </c>
      <c r="FX204" s="47">
        <f t="shared" si="724"/>
        <v>0</v>
      </c>
      <c r="FY204" s="47">
        <f t="shared" si="725"/>
        <v>0</v>
      </c>
      <c r="FZ204" s="47">
        <f t="shared" si="726"/>
        <v>0</v>
      </c>
      <c r="GA204" s="47">
        <f t="shared" si="727"/>
        <v>0</v>
      </c>
      <c r="GB204" s="47">
        <f t="shared" si="728"/>
        <v>0</v>
      </c>
      <c r="GC204" s="47">
        <f t="shared" si="729"/>
        <v>0</v>
      </c>
      <c r="GD204" s="47">
        <f t="shared" si="730"/>
        <v>0</v>
      </c>
      <c r="GE204" s="47">
        <f t="shared" si="731"/>
        <v>0</v>
      </c>
      <c r="GF204" s="47">
        <f t="shared" si="732"/>
        <v>0</v>
      </c>
      <c r="GG204" s="47">
        <f t="shared" si="733"/>
        <v>0</v>
      </c>
      <c r="GH204" s="47">
        <f t="shared" si="734"/>
        <v>0</v>
      </c>
      <c r="GI204" s="48">
        <f t="shared" si="735"/>
        <v>0</v>
      </c>
      <c r="GJ204" s="47">
        <f t="shared" si="736"/>
        <v>0</v>
      </c>
      <c r="GK204" s="47">
        <f t="shared" si="737"/>
        <v>0</v>
      </c>
      <c r="GL204" s="46">
        <f t="shared" si="738"/>
        <v>0</v>
      </c>
      <c r="GM204" s="47">
        <f t="shared" si="739"/>
        <v>0</v>
      </c>
      <c r="GN204" s="47">
        <f t="shared" si="740"/>
        <v>0</v>
      </c>
      <c r="GO204" s="47">
        <f t="shared" si="741"/>
        <v>0</v>
      </c>
      <c r="GP204" s="47">
        <f t="shared" si="742"/>
        <v>0</v>
      </c>
      <c r="GQ204" s="47">
        <f t="shared" si="743"/>
        <v>0</v>
      </c>
      <c r="GR204" s="47">
        <f t="shared" si="744"/>
        <v>0</v>
      </c>
      <c r="GS204" s="47">
        <f t="shared" si="745"/>
        <v>0</v>
      </c>
      <c r="GT204" s="47">
        <f t="shared" si="746"/>
        <v>0</v>
      </c>
      <c r="GU204" s="47">
        <f t="shared" si="747"/>
        <v>0</v>
      </c>
      <c r="GV204" s="47">
        <f t="shared" si="748"/>
        <v>0</v>
      </c>
      <c r="GW204" s="47">
        <f t="shared" si="749"/>
        <v>0</v>
      </c>
      <c r="GX204" s="47">
        <f t="shared" si="750"/>
        <v>0</v>
      </c>
      <c r="GY204" s="47">
        <f t="shared" si="751"/>
        <v>0</v>
      </c>
      <c r="GZ204" s="47">
        <f t="shared" si="752"/>
        <v>0</v>
      </c>
      <c r="HA204" s="47">
        <f t="shared" si="753"/>
        <v>0</v>
      </c>
      <c r="HB204" s="47">
        <f t="shared" si="754"/>
        <v>0</v>
      </c>
      <c r="HC204" s="47">
        <f t="shared" si="755"/>
        <v>0</v>
      </c>
      <c r="HD204" s="47">
        <f t="shared" si="756"/>
        <v>0</v>
      </c>
      <c r="HE204" s="48">
        <f t="shared" si="757"/>
        <v>0</v>
      </c>
      <c r="HF204" s="47">
        <f t="shared" si="758"/>
        <v>0</v>
      </c>
      <c r="HG204" s="47">
        <f t="shared" si="759"/>
        <v>0</v>
      </c>
      <c r="HH204" s="46">
        <f t="shared" si="760"/>
        <v>0</v>
      </c>
      <c r="HI204" s="47">
        <f t="shared" si="761"/>
        <v>0</v>
      </c>
      <c r="HJ204" s="47">
        <f t="shared" si="762"/>
        <v>0</v>
      </c>
      <c r="HK204" s="47">
        <f t="shared" si="763"/>
        <v>0</v>
      </c>
      <c r="HL204" s="47">
        <f t="shared" si="764"/>
        <v>0</v>
      </c>
      <c r="HM204" s="47">
        <f t="shared" si="765"/>
        <v>0</v>
      </c>
      <c r="HN204" s="47">
        <f t="shared" si="766"/>
        <v>0</v>
      </c>
      <c r="HO204" s="47">
        <f t="shared" si="767"/>
        <v>0</v>
      </c>
      <c r="HP204" s="47">
        <f t="shared" si="768"/>
        <v>0</v>
      </c>
      <c r="HQ204" s="47">
        <f t="shared" si="769"/>
        <v>0</v>
      </c>
      <c r="HR204" s="47">
        <f t="shared" si="770"/>
        <v>0</v>
      </c>
      <c r="HS204" s="47">
        <f t="shared" si="771"/>
        <v>0</v>
      </c>
      <c r="HT204" s="47">
        <f t="shared" si="772"/>
        <v>0</v>
      </c>
      <c r="HU204" s="47">
        <f t="shared" si="773"/>
        <v>0</v>
      </c>
      <c r="HV204" s="47">
        <f t="shared" si="774"/>
        <v>0</v>
      </c>
      <c r="HW204" s="47">
        <f t="shared" si="775"/>
        <v>0</v>
      </c>
      <c r="HX204" s="47">
        <f t="shared" si="776"/>
        <v>0</v>
      </c>
      <c r="HY204" s="47">
        <f t="shared" si="777"/>
        <v>0</v>
      </c>
      <c r="HZ204" s="47">
        <f t="shared" si="778"/>
        <v>0</v>
      </c>
      <c r="IA204" s="48">
        <f t="shared" si="779"/>
        <v>0</v>
      </c>
      <c r="IB204" s="47">
        <f t="shared" si="780"/>
        <v>0</v>
      </c>
      <c r="IC204" s="47">
        <f t="shared" si="781"/>
        <v>0</v>
      </c>
      <c r="ID204" s="46">
        <f t="shared" si="782"/>
        <v>0</v>
      </c>
      <c r="IE204" s="47">
        <f t="shared" si="783"/>
        <v>0</v>
      </c>
      <c r="IF204" s="47">
        <f t="shared" si="784"/>
        <v>0</v>
      </c>
      <c r="IG204" s="47">
        <f t="shared" si="785"/>
        <v>0</v>
      </c>
      <c r="IH204" s="47">
        <f t="shared" si="786"/>
        <v>0</v>
      </c>
      <c r="II204" s="47">
        <f t="shared" si="787"/>
        <v>0</v>
      </c>
      <c r="IJ204" s="47">
        <f t="shared" si="788"/>
        <v>0</v>
      </c>
      <c r="IK204" s="47">
        <f t="shared" si="789"/>
        <v>0</v>
      </c>
      <c r="IL204" s="47">
        <f t="shared" si="790"/>
        <v>0</v>
      </c>
      <c r="IM204" s="47">
        <f t="shared" si="791"/>
        <v>0</v>
      </c>
      <c r="IN204" s="47">
        <f t="shared" si="792"/>
        <v>0</v>
      </c>
      <c r="IO204" s="47">
        <f t="shared" si="793"/>
        <v>0</v>
      </c>
      <c r="IP204" s="47">
        <f t="shared" si="794"/>
        <v>0</v>
      </c>
      <c r="IQ204" s="47">
        <f t="shared" si="795"/>
        <v>0</v>
      </c>
      <c r="IR204" s="47">
        <f t="shared" si="796"/>
        <v>0</v>
      </c>
      <c r="IS204" s="47">
        <f t="shared" si="797"/>
        <v>0</v>
      </c>
      <c r="IT204" s="47">
        <f t="shared" si="798"/>
        <v>0</v>
      </c>
      <c r="IU204" s="47">
        <f t="shared" si="799"/>
        <v>0</v>
      </c>
      <c r="IV204" s="47">
        <f t="shared" si="800"/>
        <v>0</v>
      </c>
      <c r="IW204" s="48">
        <f t="shared" si="801"/>
        <v>0</v>
      </c>
      <c r="IX204" s="47">
        <f t="shared" si="802"/>
        <v>0</v>
      </c>
      <c r="IY204" s="47">
        <f t="shared" si="803"/>
        <v>0</v>
      </c>
      <c r="IZ204" s="46">
        <f t="shared" si="804"/>
        <v>0</v>
      </c>
      <c r="JA204" s="47">
        <f t="shared" si="805"/>
        <v>0</v>
      </c>
      <c r="JB204" s="47">
        <f t="shared" si="806"/>
        <v>0</v>
      </c>
      <c r="JC204" s="47">
        <f t="shared" si="807"/>
        <v>0</v>
      </c>
      <c r="JD204" s="47">
        <f t="shared" si="808"/>
        <v>0</v>
      </c>
      <c r="JE204" s="47">
        <f t="shared" si="809"/>
        <v>0</v>
      </c>
      <c r="JF204" s="47">
        <f t="shared" si="810"/>
        <v>0</v>
      </c>
      <c r="JG204" s="47">
        <f t="shared" si="811"/>
        <v>0</v>
      </c>
      <c r="JH204" s="47">
        <f t="shared" si="812"/>
        <v>0</v>
      </c>
      <c r="JI204" s="47">
        <f t="shared" si="813"/>
        <v>0</v>
      </c>
      <c r="JJ204" s="47">
        <f t="shared" si="814"/>
        <v>0</v>
      </c>
      <c r="JK204" s="47">
        <f t="shared" si="815"/>
        <v>0</v>
      </c>
      <c r="JL204" s="47">
        <f t="shared" si="816"/>
        <v>0</v>
      </c>
      <c r="JM204" s="47">
        <f t="shared" si="817"/>
        <v>0</v>
      </c>
      <c r="JN204" s="47">
        <f t="shared" si="818"/>
        <v>0</v>
      </c>
      <c r="JO204" s="47">
        <f t="shared" si="819"/>
        <v>0</v>
      </c>
      <c r="JP204" s="47">
        <f t="shared" si="820"/>
        <v>0</v>
      </c>
      <c r="JQ204" s="47">
        <f t="shared" si="821"/>
        <v>0</v>
      </c>
      <c r="JR204" s="47">
        <f t="shared" si="822"/>
        <v>0</v>
      </c>
      <c r="JS204" s="48">
        <f t="shared" si="823"/>
        <v>0</v>
      </c>
      <c r="JT204" s="46">
        <f t="shared" si="824"/>
        <v>0</v>
      </c>
      <c r="JU204" s="48">
        <f t="shared" si="825"/>
        <v>0</v>
      </c>
    </row>
    <row r="205" spans="1:281" x14ac:dyDescent="0.25">
      <c r="A205" s="152"/>
      <c r="B205" s="386"/>
      <c r="C205" s="377"/>
      <c r="D205" s="378"/>
      <c r="E205" s="378"/>
      <c r="F205" s="378"/>
      <c r="G205" s="379"/>
      <c r="H205" s="397"/>
      <c r="I205" s="397"/>
      <c r="J205" s="97"/>
      <c r="K205" s="122">
        <f t="shared" si="555"/>
        <v>0</v>
      </c>
      <c r="L205" s="313">
        <f t="shared" si="556"/>
        <v>0</v>
      </c>
      <c r="M205" s="46">
        <f t="shared" si="557"/>
        <v>0</v>
      </c>
      <c r="N205" s="90">
        <f t="shared" si="618"/>
        <v>0</v>
      </c>
      <c r="O205" s="90">
        <f t="shared" si="619"/>
        <v>0</v>
      </c>
      <c r="P205" s="90">
        <f t="shared" si="620"/>
        <v>0</v>
      </c>
      <c r="Q205" s="90">
        <f t="shared" si="621"/>
        <v>0</v>
      </c>
      <c r="R205" s="408">
        <f t="shared" si="558"/>
        <v>1</v>
      </c>
      <c r="S205" s="46">
        <f t="shared" si="559"/>
        <v>0</v>
      </c>
      <c r="T205" s="47">
        <f t="shared" si="560"/>
        <v>0</v>
      </c>
      <c r="U205" s="47">
        <f t="shared" si="561"/>
        <v>0</v>
      </c>
      <c r="V205" s="47">
        <f t="shared" si="562"/>
        <v>0</v>
      </c>
      <c r="W205" s="47">
        <f t="shared" si="563"/>
        <v>0</v>
      </c>
      <c r="X205" s="47">
        <f t="shared" si="564"/>
        <v>0</v>
      </c>
      <c r="Y205" s="47">
        <f t="shared" si="565"/>
        <v>0</v>
      </c>
      <c r="Z205" s="47">
        <f t="shared" si="566"/>
        <v>0</v>
      </c>
      <c r="AA205" s="47">
        <f t="shared" si="567"/>
        <v>0</v>
      </c>
      <c r="AB205" s="47">
        <f t="shared" si="568"/>
        <v>0</v>
      </c>
      <c r="AC205" s="47">
        <f t="shared" si="569"/>
        <v>0</v>
      </c>
      <c r="AD205" s="47">
        <f t="shared" si="570"/>
        <v>0</v>
      </c>
      <c r="AE205" s="47">
        <f t="shared" si="571"/>
        <v>0</v>
      </c>
      <c r="AF205" s="47">
        <f t="shared" si="572"/>
        <v>0</v>
      </c>
      <c r="AG205" s="47">
        <f t="shared" si="573"/>
        <v>0</v>
      </c>
      <c r="AH205" s="47">
        <f t="shared" si="574"/>
        <v>0</v>
      </c>
      <c r="AI205" s="47">
        <f t="shared" si="575"/>
        <v>0</v>
      </c>
      <c r="AJ205" s="47">
        <f t="shared" si="576"/>
        <v>0</v>
      </c>
      <c r="AK205" s="47">
        <f t="shared" si="577"/>
        <v>0</v>
      </c>
      <c r="AL205" s="48">
        <f t="shared" si="578"/>
        <v>0</v>
      </c>
      <c r="AM205" s="47">
        <f t="shared" si="622"/>
        <v>0</v>
      </c>
      <c r="AN205" s="47">
        <f t="shared" si="623"/>
        <v>0</v>
      </c>
      <c r="AO205" s="46">
        <f t="shared" si="579"/>
        <v>0</v>
      </c>
      <c r="AP205" s="47">
        <f t="shared" si="580"/>
        <v>0</v>
      </c>
      <c r="AQ205" s="47">
        <f t="shared" si="581"/>
        <v>0</v>
      </c>
      <c r="AR205" s="47">
        <f t="shared" si="582"/>
        <v>0</v>
      </c>
      <c r="AS205" s="47">
        <f t="shared" si="583"/>
        <v>0</v>
      </c>
      <c r="AT205" s="47">
        <f t="shared" si="584"/>
        <v>0</v>
      </c>
      <c r="AU205" s="47">
        <f t="shared" si="585"/>
        <v>0</v>
      </c>
      <c r="AV205" s="47">
        <f t="shared" si="586"/>
        <v>0</v>
      </c>
      <c r="AW205" s="47">
        <f t="shared" si="587"/>
        <v>0</v>
      </c>
      <c r="AX205" s="47">
        <f t="shared" si="588"/>
        <v>0</v>
      </c>
      <c r="AY205" s="47">
        <f t="shared" si="589"/>
        <v>0</v>
      </c>
      <c r="AZ205" s="47">
        <f t="shared" si="590"/>
        <v>0</v>
      </c>
      <c r="BA205" s="47">
        <f t="shared" si="591"/>
        <v>0</v>
      </c>
      <c r="BB205" s="47">
        <f t="shared" si="592"/>
        <v>0</v>
      </c>
      <c r="BC205" s="47">
        <f t="shared" si="593"/>
        <v>0</v>
      </c>
      <c r="BD205" s="47">
        <f t="shared" si="594"/>
        <v>0</v>
      </c>
      <c r="BE205" s="47">
        <f t="shared" si="595"/>
        <v>0</v>
      </c>
      <c r="BF205" s="47">
        <f t="shared" si="596"/>
        <v>0</v>
      </c>
      <c r="BG205" s="48">
        <f t="shared" si="597"/>
        <v>0</v>
      </c>
      <c r="BH205" s="47">
        <f t="shared" si="624"/>
        <v>0</v>
      </c>
      <c r="BI205" s="47">
        <f t="shared" si="625"/>
        <v>0</v>
      </c>
      <c r="BJ205" s="46">
        <f t="shared" si="598"/>
        <v>0</v>
      </c>
      <c r="BK205" s="47">
        <f t="shared" si="599"/>
        <v>0</v>
      </c>
      <c r="BL205" s="47">
        <f t="shared" si="600"/>
        <v>0</v>
      </c>
      <c r="BM205" s="47">
        <f t="shared" si="601"/>
        <v>0</v>
      </c>
      <c r="BN205" s="47">
        <f t="shared" si="602"/>
        <v>0</v>
      </c>
      <c r="BO205" s="47">
        <f t="shared" si="603"/>
        <v>0</v>
      </c>
      <c r="BP205" s="47">
        <f t="shared" si="604"/>
        <v>0</v>
      </c>
      <c r="BQ205" s="47">
        <f t="shared" si="605"/>
        <v>0</v>
      </c>
      <c r="BR205" s="47">
        <f t="shared" si="606"/>
        <v>0</v>
      </c>
      <c r="BS205" s="47">
        <f t="shared" si="607"/>
        <v>0</v>
      </c>
      <c r="BT205" s="47">
        <f t="shared" si="608"/>
        <v>0</v>
      </c>
      <c r="BU205" s="47">
        <f t="shared" si="609"/>
        <v>0</v>
      </c>
      <c r="BV205" s="47">
        <f t="shared" si="610"/>
        <v>0</v>
      </c>
      <c r="BW205" s="47">
        <f t="shared" si="611"/>
        <v>0</v>
      </c>
      <c r="BX205" s="47">
        <f t="shared" si="612"/>
        <v>0</v>
      </c>
      <c r="BY205" s="47">
        <f t="shared" si="613"/>
        <v>0</v>
      </c>
      <c r="BZ205" s="47">
        <f t="shared" si="614"/>
        <v>0</v>
      </c>
      <c r="CA205" s="47">
        <f t="shared" si="615"/>
        <v>0</v>
      </c>
      <c r="CB205" s="47">
        <f t="shared" si="616"/>
        <v>0</v>
      </c>
      <c r="CC205" s="48">
        <f t="shared" si="617"/>
        <v>0</v>
      </c>
      <c r="CD205" s="47">
        <f t="shared" si="626"/>
        <v>0</v>
      </c>
      <c r="CE205" s="47">
        <f t="shared" si="627"/>
        <v>0</v>
      </c>
      <c r="CF205" s="46">
        <f t="shared" si="628"/>
        <v>0</v>
      </c>
      <c r="CG205" s="47">
        <f t="shared" si="629"/>
        <v>0</v>
      </c>
      <c r="CH205" s="47">
        <f t="shared" si="630"/>
        <v>0</v>
      </c>
      <c r="CI205" s="47">
        <f t="shared" si="631"/>
        <v>0</v>
      </c>
      <c r="CJ205" s="47">
        <f t="shared" si="632"/>
        <v>0</v>
      </c>
      <c r="CK205" s="47">
        <f t="shared" si="633"/>
        <v>0</v>
      </c>
      <c r="CL205" s="47">
        <f t="shared" si="634"/>
        <v>0</v>
      </c>
      <c r="CM205" s="47">
        <f t="shared" si="635"/>
        <v>0</v>
      </c>
      <c r="CN205" s="47">
        <f t="shared" si="636"/>
        <v>0</v>
      </c>
      <c r="CO205" s="47">
        <f t="shared" si="637"/>
        <v>0</v>
      </c>
      <c r="CP205" s="47">
        <f t="shared" si="638"/>
        <v>0</v>
      </c>
      <c r="CQ205" s="47">
        <f t="shared" si="639"/>
        <v>0</v>
      </c>
      <c r="CR205" s="47">
        <f t="shared" si="640"/>
        <v>0</v>
      </c>
      <c r="CS205" s="47">
        <f t="shared" si="641"/>
        <v>0</v>
      </c>
      <c r="CT205" s="47">
        <f t="shared" si="642"/>
        <v>0</v>
      </c>
      <c r="CU205" s="47">
        <f t="shared" si="643"/>
        <v>0</v>
      </c>
      <c r="CV205" s="47">
        <f t="shared" si="644"/>
        <v>0</v>
      </c>
      <c r="CW205" s="47">
        <f t="shared" si="645"/>
        <v>0</v>
      </c>
      <c r="CX205" s="47">
        <f t="shared" si="646"/>
        <v>0</v>
      </c>
      <c r="CY205" s="48">
        <f t="shared" si="647"/>
        <v>0</v>
      </c>
      <c r="CZ205" s="47">
        <f t="shared" si="648"/>
        <v>0</v>
      </c>
      <c r="DA205" s="47">
        <f t="shared" si="649"/>
        <v>0</v>
      </c>
      <c r="DB205" s="46">
        <f t="shared" si="650"/>
        <v>0</v>
      </c>
      <c r="DC205" s="47">
        <f t="shared" si="651"/>
        <v>0</v>
      </c>
      <c r="DD205" s="47">
        <f t="shared" si="652"/>
        <v>0</v>
      </c>
      <c r="DE205" s="47">
        <f t="shared" si="653"/>
        <v>0</v>
      </c>
      <c r="DF205" s="47">
        <f t="shared" si="654"/>
        <v>0</v>
      </c>
      <c r="DG205" s="47">
        <f t="shared" si="655"/>
        <v>0</v>
      </c>
      <c r="DH205" s="47">
        <f t="shared" si="656"/>
        <v>0</v>
      </c>
      <c r="DI205" s="47">
        <f t="shared" si="657"/>
        <v>0</v>
      </c>
      <c r="DJ205" s="47">
        <f t="shared" si="658"/>
        <v>0</v>
      </c>
      <c r="DK205" s="47">
        <f t="shared" si="659"/>
        <v>0</v>
      </c>
      <c r="DL205" s="47">
        <f t="shared" si="660"/>
        <v>0</v>
      </c>
      <c r="DM205" s="47">
        <f t="shared" si="661"/>
        <v>0</v>
      </c>
      <c r="DN205" s="47">
        <f t="shared" si="662"/>
        <v>0</v>
      </c>
      <c r="DO205" s="47">
        <f t="shared" si="663"/>
        <v>0</v>
      </c>
      <c r="DP205" s="47">
        <f t="shared" si="664"/>
        <v>0</v>
      </c>
      <c r="DQ205" s="47">
        <f t="shared" si="665"/>
        <v>0</v>
      </c>
      <c r="DR205" s="47">
        <f t="shared" si="666"/>
        <v>0</v>
      </c>
      <c r="DS205" s="47">
        <f t="shared" si="667"/>
        <v>0</v>
      </c>
      <c r="DT205" s="47">
        <f t="shared" si="668"/>
        <v>0</v>
      </c>
      <c r="DU205" s="48">
        <f t="shared" si="669"/>
        <v>0</v>
      </c>
      <c r="DV205" s="47">
        <f t="shared" si="670"/>
        <v>0</v>
      </c>
      <c r="DW205" s="47">
        <f t="shared" si="671"/>
        <v>0</v>
      </c>
      <c r="DX205" s="46">
        <f t="shared" si="672"/>
        <v>0</v>
      </c>
      <c r="DY205" s="47">
        <f t="shared" si="673"/>
        <v>0</v>
      </c>
      <c r="DZ205" s="47">
        <f t="shared" si="674"/>
        <v>0</v>
      </c>
      <c r="EA205" s="47">
        <f t="shared" si="675"/>
        <v>0</v>
      </c>
      <c r="EB205" s="47">
        <f t="shared" si="676"/>
        <v>0</v>
      </c>
      <c r="EC205" s="47">
        <f t="shared" si="677"/>
        <v>0</v>
      </c>
      <c r="ED205" s="47">
        <f t="shared" si="678"/>
        <v>0</v>
      </c>
      <c r="EE205" s="47">
        <f t="shared" si="679"/>
        <v>0</v>
      </c>
      <c r="EF205" s="47">
        <f t="shared" si="680"/>
        <v>0</v>
      </c>
      <c r="EG205" s="47">
        <f t="shared" si="681"/>
        <v>0</v>
      </c>
      <c r="EH205" s="47">
        <f t="shared" si="682"/>
        <v>0</v>
      </c>
      <c r="EI205" s="47">
        <f t="shared" si="683"/>
        <v>0</v>
      </c>
      <c r="EJ205" s="47">
        <f t="shared" si="684"/>
        <v>0</v>
      </c>
      <c r="EK205" s="47">
        <f t="shared" si="685"/>
        <v>0</v>
      </c>
      <c r="EL205" s="47">
        <f t="shared" si="686"/>
        <v>0</v>
      </c>
      <c r="EM205" s="47">
        <f t="shared" si="687"/>
        <v>0</v>
      </c>
      <c r="EN205" s="47">
        <f t="shared" si="688"/>
        <v>0</v>
      </c>
      <c r="EO205" s="47">
        <f t="shared" si="689"/>
        <v>0</v>
      </c>
      <c r="EP205" s="47">
        <f t="shared" si="690"/>
        <v>0</v>
      </c>
      <c r="EQ205" s="48">
        <f t="shared" si="691"/>
        <v>0</v>
      </c>
      <c r="ER205" s="47">
        <f t="shared" si="692"/>
        <v>0</v>
      </c>
      <c r="ES205" s="47">
        <f t="shared" si="693"/>
        <v>0</v>
      </c>
      <c r="ET205" s="46">
        <f t="shared" si="694"/>
        <v>0</v>
      </c>
      <c r="EU205" s="47">
        <f t="shared" si="695"/>
        <v>0</v>
      </c>
      <c r="EV205" s="47">
        <f t="shared" si="696"/>
        <v>0</v>
      </c>
      <c r="EW205" s="47">
        <f t="shared" si="697"/>
        <v>0</v>
      </c>
      <c r="EX205" s="47">
        <f t="shared" si="698"/>
        <v>0</v>
      </c>
      <c r="EY205" s="47">
        <f t="shared" si="699"/>
        <v>0</v>
      </c>
      <c r="EZ205" s="47">
        <f t="shared" si="700"/>
        <v>0</v>
      </c>
      <c r="FA205" s="47">
        <f t="shared" si="701"/>
        <v>0</v>
      </c>
      <c r="FB205" s="47">
        <f t="shared" si="702"/>
        <v>0</v>
      </c>
      <c r="FC205" s="47">
        <f t="shared" si="703"/>
        <v>0</v>
      </c>
      <c r="FD205" s="47">
        <f t="shared" si="704"/>
        <v>0</v>
      </c>
      <c r="FE205" s="47">
        <f t="shared" si="705"/>
        <v>0</v>
      </c>
      <c r="FF205" s="47">
        <f t="shared" si="706"/>
        <v>0</v>
      </c>
      <c r="FG205" s="47">
        <f t="shared" si="707"/>
        <v>0</v>
      </c>
      <c r="FH205" s="47">
        <f t="shared" si="708"/>
        <v>0</v>
      </c>
      <c r="FI205" s="47">
        <f t="shared" si="709"/>
        <v>0</v>
      </c>
      <c r="FJ205" s="47">
        <f t="shared" si="710"/>
        <v>0</v>
      </c>
      <c r="FK205" s="47">
        <f t="shared" si="711"/>
        <v>0</v>
      </c>
      <c r="FL205" s="47">
        <f t="shared" si="712"/>
        <v>0</v>
      </c>
      <c r="FM205" s="48">
        <f t="shared" si="713"/>
        <v>0</v>
      </c>
      <c r="FN205" s="47">
        <f t="shared" si="714"/>
        <v>0</v>
      </c>
      <c r="FO205" s="47">
        <f t="shared" si="715"/>
        <v>0</v>
      </c>
      <c r="FP205" s="46">
        <f t="shared" si="716"/>
        <v>0</v>
      </c>
      <c r="FQ205" s="47">
        <f t="shared" si="717"/>
        <v>0</v>
      </c>
      <c r="FR205" s="47">
        <f t="shared" si="718"/>
        <v>0</v>
      </c>
      <c r="FS205" s="47">
        <f t="shared" si="719"/>
        <v>0</v>
      </c>
      <c r="FT205" s="47">
        <f t="shared" si="720"/>
        <v>0</v>
      </c>
      <c r="FU205" s="47">
        <f t="shared" si="721"/>
        <v>0</v>
      </c>
      <c r="FV205" s="47">
        <f t="shared" si="722"/>
        <v>0</v>
      </c>
      <c r="FW205" s="47">
        <f t="shared" si="723"/>
        <v>0</v>
      </c>
      <c r="FX205" s="47">
        <f t="shared" si="724"/>
        <v>0</v>
      </c>
      <c r="FY205" s="47">
        <f t="shared" si="725"/>
        <v>0</v>
      </c>
      <c r="FZ205" s="47">
        <f t="shared" si="726"/>
        <v>0</v>
      </c>
      <c r="GA205" s="47">
        <f t="shared" si="727"/>
        <v>0</v>
      </c>
      <c r="GB205" s="47">
        <f t="shared" si="728"/>
        <v>0</v>
      </c>
      <c r="GC205" s="47">
        <f t="shared" si="729"/>
        <v>0</v>
      </c>
      <c r="GD205" s="47">
        <f t="shared" si="730"/>
        <v>0</v>
      </c>
      <c r="GE205" s="47">
        <f t="shared" si="731"/>
        <v>0</v>
      </c>
      <c r="GF205" s="47">
        <f t="shared" si="732"/>
        <v>0</v>
      </c>
      <c r="GG205" s="47">
        <f t="shared" si="733"/>
        <v>0</v>
      </c>
      <c r="GH205" s="47">
        <f t="shared" si="734"/>
        <v>0</v>
      </c>
      <c r="GI205" s="48">
        <f t="shared" si="735"/>
        <v>0</v>
      </c>
      <c r="GJ205" s="47">
        <f t="shared" si="736"/>
        <v>0</v>
      </c>
      <c r="GK205" s="47">
        <f t="shared" si="737"/>
        <v>0</v>
      </c>
      <c r="GL205" s="46">
        <f t="shared" si="738"/>
        <v>0</v>
      </c>
      <c r="GM205" s="47">
        <f t="shared" si="739"/>
        <v>0</v>
      </c>
      <c r="GN205" s="47">
        <f t="shared" si="740"/>
        <v>0</v>
      </c>
      <c r="GO205" s="47">
        <f t="shared" si="741"/>
        <v>0</v>
      </c>
      <c r="GP205" s="47">
        <f t="shared" si="742"/>
        <v>0</v>
      </c>
      <c r="GQ205" s="47">
        <f t="shared" si="743"/>
        <v>0</v>
      </c>
      <c r="GR205" s="47">
        <f t="shared" si="744"/>
        <v>0</v>
      </c>
      <c r="GS205" s="47">
        <f t="shared" si="745"/>
        <v>0</v>
      </c>
      <c r="GT205" s="47">
        <f t="shared" si="746"/>
        <v>0</v>
      </c>
      <c r="GU205" s="47">
        <f t="shared" si="747"/>
        <v>0</v>
      </c>
      <c r="GV205" s="47">
        <f t="shared" si="748"/>
        <v>0</v>
      </c>
      <c r="GW205" s="47">
        <f t="shared" si="749"/>
        <v>0</v>
      </c>
      <c r="GX205" s="47">
        <f t="shared" si="750"/>
        <v>0</v>
      </c>
      <c r="GY205" s="47">
        <f t="shared" si="751"/>
        <v>0</v>
      </c>
      <c r="GZ205" s="47">
        <f t="shared" si="752"/>
        <v>0</v>
      </c>
      <c r="HA205" s="47">
        <f t="shared" si="753"/>
        <v>0</v>
      </c>
      <c r="HB205" s="47">
        <f t="shared" si="754"/>
        <v>0</v>
      </c>
      <c r="HC205" s="47">
        <f t="shared" si="755"/>
        <v>0</v>
      </c>
      <c r="HD205" s="47">
        <f t="shared" si="756"/>
        <v>0</v>
      </c>
      <c r="HE205" s="48">
        <f t="shared" si="757"/>
        <v>0</v>
      </c>
      <c r="HF205" s="47">
        <f t="shared" si="758"/>
        <v>0</v>
      </c>
      <c r="HG205" s="47">
        <f t="shared" si="759"/>
        <v>0</v>
      </c>
      <c r="HH205" s="46">
        <f t="shared" si="760"/>
        <v>0</v>
      </c>
      <c r="HI205" s="47">
        <f t="shared" si="761"/>
        <v>0</v>
      </c>
      <c r="HJ205" s="47">
        <f t="shared" si="762"/>
        <v>0</v>
      </c>
      <c r="HK205" s="47">
        <f t="shared" si="763"/>
        <v>0</v>
      </c>
      <c r="HL205" s="47">
        <f t="shared" si="764"/>
        <v>0</v>
      </c>
      <c r="HM205" s="47">
        <f t="shared" si="765"/>
        <v>0</v>
      </c>
      <c r="HN205" s="47">
        <f t="shared" si="766"/>
        <v>0</v>
      </c>
      <c r="HO205" s="47">
        <f t="shared" si="767"/>
        <v>0</v>
      </c>
      <c r="HP205" s="47">
        <f t="shared" si="768"/>
        <v>0</v>
      </c>
      <c r="HQ205" s="47">
        <f t="shared" si="769"/>
        <v>0</v>
      </c>
      <c r="HR205" s="47">
        <f t="shared" si="770"/>
        <v>0</v>
      </c>
      <c r="HS205" s="47">
        <f t="shared" si="771"/>
        <v>0</v>
      </c>
      <c r="HT205" s="47">
        <f t="shared" si="772"/>
        <v>0</v>
      </c>
      <c r="HU205" s="47">
        <f t="shared" si="773"/>
        <v>0</v>
      </c>
      <c r="HV205" s="47">
        <f t="shared" si="774"/>
        <v>0</v>
      </c>
      <c r="HW205" s="47">
        <f t="shared" si="775"/>
        <v>0</v>
      </c>
      <c r="HX205" s="47">
        <f t="shared" si="776"/>
        <v>0</v>
      </c>
      <c r="HY205" s="47">
        <f t="shared" si="777"/>
        <v>0</v>
      </c>
      <c r="HZ205" s="47">
        <f t="shared" si="778"/>
        <v>0</v>
      </c>
      <c r="IA205" s="48">
        <f t="shared" si="779"/>
        <v>0</v>
      </c>
      <c r="IB205" s="47">
        <f t="shared" si="780"/>
        <v>0</v>
      </c>
      <c r="IC205" s="47">
        <f t="shared" si="781"/>
        <v>0</v>
      </c>
      <c r="ID205" s="46">
        <f t="shared" si="782"/>
        <v>0</v>
      </c>
      <c r="IE205" s="47">
        <f t="shared" si="783"/>
        <v>0</v>
      </c>
      <c r="IF205" s="47">
        <f t="shared" si="784"/>
        <v>0</v>
      </c>
      <c r="IG205" s="47">
        <f t="shared" si="785"/>
        <v>0</v>
      </c>
      <c r="IH205" s="47">
        <f t="shared" si="786"/>
        <v>0</v>
      </c>
      <c r="II205" s="47">
        <f t="shared" si="787"/>
        <v>0</v>
      </c>
      <c r="IJ205" s="47">
        <f t="shared" si="788"/>
        <v>0</v>
      </c>
      <c r="IK205" s="47">
        <f t="shared" si="789"/>
        <v>0</v>
      </c>
      <c r="IL205" s="47">
        <f t="shared" si="790"/>
        <v>0</v>
      </c>
      <c r="IM205" s="47">
        <f t="shared" si="791"/>
        <v>0</v>
      </c>
      <c r="IN205" s="47">
        <f t="shared" si="792"/>
        <v>0</v>
      </c>
      <c r="IO205" s="47">
        <f t="shared" si="793"/>
        <v>0</v>
      </c>
      <c r="IP205" s="47">
        <f t="shared" si="794"/>
        <v>0</v>
      </c>
      <c r="IQ205" s="47">
        <f t="shared" si="795"/>
        <v>0</v>
      </c>
      <c r="IR205" s="47">
        <f t="shared" si="796"/>
        <v>0</v>
      </c>
      <c r="IS205" s="47">
        <f t="shared" si="797"/>
        <v>0</v>
      </c>
      <c r="IT205" s="47">
        <f t="shared" si="798"/>
        <v>0</v>
      </c>
      <c r="IU205" s="47">
        <f t="shared" si="799"/>
        <v>0</v>
      </c>
      <c r="IV205" s="47">
        <f t="shared" si="800"/>
        <v>0</v>
      </c>
      <c r="IW205" s="48">
        <f t="shared" si="801"/>
        <v>0</v>
      </c>
      <c r="IX205" s="47">
        <f t="shared" si="802"/>
        <v>0</v>
      </c>
      <c r="IY205" s="47">
        <f t="shared" si="803"/>
        <v>0</v>
      </c>
      <c r="IZ205" s="46">
        <f t="shared" si="804"/>
        <v>0</v>
      </c>
      <c r="JA205" s="47">
        <f t="shared" si="805"/>
        <v>0</v>
      </c>
      <c r="JB205" s="47">
        <f t="shared" si="806"/>
        <v>0</v>
      </c>
      <c r="JC205" s="47">
        <f t="shared" si="807"/>
        <v>0</v>
      </c>
      <c r="JD205" s="47">
        <f t="shared" si="808"/>
        <v>0</v>
      </c>
      <c r="JE205" s="47">
        <f t="shared" si="809"/>
        <v>0</v>
      </c>
      <c r="JF205" s="47">
        <f t="shared" si="810"/>
        <v>0</v>
      </c>
      <c r="JG205" s="47">
        <f t="shared" si="811"/>
        <v>0</v>
      </c>
      <c r="JH205" s="47">
        <f t="shared" si="812"/>
        <v>0</v>
      </c>
      <c r="JI205" s="47">
        <f t="shared" si="813"/>
        <v>0</v>
      </c>
      <c r="JJ205" s="47">
        <f t="shared" si="814"/>
        <v>0</v>
      </c>
      <c r="JK205" s="47">
        <f t="shared" si="815"/>
        <v>0</v>
      </c>
      <c r="JL205" s="47">
        <f t="shared" si="816"/>
        <v>0</v>
      </c>
      <c r="JM205" s="47">
        <f t="shared" si="817"/>
        <v>0</v>
      </c>
      <c r="JN205" s="47">
        <f t="shared" si="818"/>
        <v>0</v>
      </c>
      <c r="JO205" s="47">
        <f t="shared" si="819"/>
        <v>0</v>
      </c>
      <c r="JP205" s="47">
        <f t="shared" si="820"/>
        <v>0</v>
      </c>
      <c r="JQ205" s="47">
        <f t="shared" si="821"/>
        <v>0</v>
      </c>
      <c r="JR205" s="47">
        <f t="shared" si="822"/>
        <v>0</v>
      </c>
      <c r="JS205" s="48">
        <f t="shared" si="823"/>
        <v>0</v>
      </c>
      <c r="JT205" s="46">
        <f t="shared" si="824"/>
        <v>0</v>
      </c>
      <c r="JU205" s="48">
        <f t="shared" si="825"/>
        <v>0</v>
      </c>
    </row>
    <row r="206" spans="1:281" x14ac:dyDescent="0.25">
      <c r="A206" s="152"/>
      <c r="B206" s="386"/>
      <c r="C206" s="377"/>
      <c r="D206" s="378"/>
      <c r="E206" s="378"/>
      <c r="F206" s="378"/>
      <c r="G206" s="379"/>
      <c r="H206" s="397"/>
      <c r="I206" s="397"/>
      <c r="J206" s="97"/>
      <c r="K206" s="122">
        <f t="shared" si="555"/>
        <v>0</v>
      </c>
      <c r="L206" s="313">
        <f t="shared" si="556"/>
        <v>0</v>
      </c>
      <c r="M206" s="46">
        <f t="shared" si="557"/>
        <v>0</v>
      </c>
      <c r="N206" s="90">
        <f t="shared" si="618"/>
        <v>0</v>
      </c>
      <c r="O206" s="90">
        <f t="shared" si="619"/>
        <v>0</v>
      </c>
      <c r="P206" s="90">
        <f t="shared" si="620"/>
        <v>0</v>
      </c>
      <c r="Q206" s="90">
        <f t="shared" si="621"/>
        <v>0</v>
      </c>
      <c r="R206" s="408">
        <f t="shared" si="558"/>
        <v>1</v>
      </c>
      <c r="S206" s="46">
        <f t="shared" si="559"/>
        <v>0</v>
      </c>
      <c r="T206" s="47">
        <f t="shared" si="560"/>
        <v>0</v>
      </c>
      <c r="U206" s="47">
        <f t="shared" si="561"/>
        <v>0</v>
      </c>
      <c r="V206" s="47">
        <f t="shared" si="562"/>
        <v>0</v>
      </c>
      <c r="W206" s="47">
        <f t="shared" si="563"/>
        <v>0</v>
      </c>
      <c r="X206" s="47">
        <f t="shared" si="564"/>
        <v>0</v>
      </c>
      <c r="Y206" s="47">
        <f t="shared" si="565"/>
        <v>0</v>
      </c>
      <c r="Z206" s="47">
        <f t="shared" si="566"/>
        <v>0</v>
      </c>
      <c r="AA206" s="47">
        <f t="shared" si="567"/>
        <v>0</v>
      </c>
      <c r="AB206" s="47">
        <f t="shared" si="568"/>
        <v>0</v>
      </c>
      <c r="AC206" s="47">
        <f t="shared" si="569"/>
        <v>0</v>
      </c>
      <c r="AD206" s="47">
        <f t="shared" si="570"/>
        <v>0</v>
      </c>
      <c r="AE206" s="47">
        <f t="shared" si="571"/>
        <v>0</v>
      </c>
      <c r="AF206" s="47">
        <f t="shared" si="572"/>
        <v>0</v>
      </c>
      <c r="AG206" s="47">
        <f t="shared" si="573"/>
        <v>0</v>
      </c>
      <c r="AH206" s="47">
        <f t="shared" si="574"/>
        <v>0</v>
      </c>
      <c r="AI206" s="47">
        <f t="shared" si="575"/>
        <v>0</v>
      </c>
      <c r="AJ206" s="47">
        <f t="shared" si="576"/>
        <v>0</v>
      </c>
      <c r="AK206" s="47">
        <f t="shared" si="577"/>
        <v>0</v>
      </c>
      <c r="AL206" s="48">
        <f t="shared" si="578"/>
        <v>0</v>
      </c>
      <c r="AM206" s="47">
        <f t="shared" si="622"/>
        <v>0</v>
      </c>
      <c r="AN206" s="47">
        <f t="shared" si="623"/>
        <v>0</v>
      </c>
      <c r="AO206" s="46">
        <f t="shared" si="579"/>
        <v>0</v>
      </c>
      <c r="AP206" s="47">
        <f t="shared" si="580"/>
        <v>0</v>
      </c>
      <c r="AQ206" s="47">
        <f t="shared" si="581"/>
        <v>0</v>
      </c>
      <c r="AR206" s="47">
        <f t="shared" si="582"/>
        <v>0</v>
      </c>
      <c r="AS206" s="47">
        <f t="shared" si="583"/>
        <v>0</v>
      </c>
      <c r="AT206" s="47">
        <f t="shared" si="584"/>
        <v>0</v>
      </c>
      <c r="AU206" s="47">
        <f t="shared" si="585"/>
        <v>0</v>
      </c>
      <c r="AV206" s="47">
        <f t="shared" si="586"/>
        <v>0</v>
      </c>
      <c r="AW206" s="47">
        <f t="shared" si="587"/>
        <v>0</v>
      </c>
      <c r="AX206" s="47">
        <f t="shared" si="588"/>
        <v>0</v>
      </c>
      <c r="AY206" s="47">
        <f t="shared" si="589"/>
        <v>0</v>
      </c>
      <c r="AZ206" s="47">
        <f t="shared" si="590"/>
        <v>0</v>
      </c>
      <c r="BA206" s="47">
        <f t="shared" si="591"/>
        <v>0</v>
      </c>
      <c r="BB206" s="47">
        <f t="shared" si="592"/>
        <v>0</v>
      </c>
      <c r="BC206" s="47">
        <f t="shared" si="593"/>
        <v>0</v>
      </c>
      <c r="BD206" s="47">
        <f t="shared" si="594"/>
        <v>0</v>
      </c>
      <c r="BE206" s="47">
        <f t="shared" si="595"/>
        <v>0</v>
      </c>
      <c r="BF206" s="47">
        <f t="shared" si="596"/>
        <v>0</v>
      </c>
      <c r="BG206" s="48">
        <f t="shared" si="597"/>
        <v>0</v>
      </c>
      <c r="BH206" s="47">
        <f t="shared" si="624"/>
        <v>0</v>
      </c>
      <c r="BI206" s="47">
        <f t="shared" si="625"/>
        <v>0</v>
      </c>
      <c r="BJ206" s="46">
        <f t="shared" si="598"/>
        <v>0</v>
      </c>
      <c r="BK206" s="47">
        <f t="shared" si="599"/>
        <v>0</v>
      </c>
      <c r="BL206" s="47">
        <f t="shared" si="600"/>
        <v>0</v>
      </c>
      <c r="BM206" s="47">
        <f t="shared" si="601"/>
        <v>0</v>
      </c>
      <c r="BN206" s="47">
        <f t="shared" si="602"/>
        <v>0</v>
      </c>
      <c r="BO206" s="47">
        <f t="shared" si="603"/>
        <v>0</v>
      </c>
      <c r="BP206" s="47">
        <f t="shared" si="604"/>
        <v>0</v>
      </c>
      <c r="BQ206" s="47">
        <f t="shared" si="605"/>
        <v>0</v>
      </c>
      <c r="BR206" s="47">
        <f t="shared" si="606"/>
        <v>0</v>
      </c>
      <c r="BS206" s="47">
        <f t="shared" si="607"/>
        <v>0</v>
      </c>
      <c r="BT206" s="47">
        <f t="shared" si="608"/>
        <v>0</v>
      </c>
      <c r="BU206" s="47">
        <f t="shared" si="609"/>
        <v>0</v>
      </c>
      <c r="BV206" s="47">
        <f t="shared" si="610"/>
        <v>0</v>
      </c>
      <c r="BW206" s="47">
        <f t="shared" si="611"/>
        <v>0</v>
      </c>
      <c r="BX206" s="47">
        <f t="shared" si="612"/>
        <v>0</v>
      </c>
      <c r="BY206" s="47">
        <f t="shared" si="613"/>
        <v>0</v>
      </c>
      <c r="BZ206" s="47">
        <f t="shared" si="614"/>
        <v>0</v>
      </c>
      <c r="CA206" s="47">
        <f t="shared" si="615"/>
        <v>0</v>
      </c>
      <c r="CB206" s="47">
        <f t="shared" si="616"/>
        <v>0</v>
      </c>
      <c r="CC206" s="48">
        <f t="shared" si="617"/>
        <v>0</v>
      </c>
      <c r="CD206" s="47">
        <f t="shared" si="626"/>
        <v>0</v>
      </c>
      <c r="CE206" s="47">
        <f t="shared" si="627"/>
        <v>0</v>
      </c>
      <c r="CF206" s="46">
        <f t="shared" si="628"/>
        <v>0</v>
      </c>
      <c r="CG206" s="47">
        <f t="shared" si="629"/>
        <v>0</v>
      </c>
      <c r="CH206" s="47">
        <f t="shared" si="630"/>
        <v>0</v>
      </c>
      <c r="CI206" s="47">
        <f t="shared" si="631"/>
        <v>0</v>
      </c>
      <c r="CJ206" s="47">
        <f t="shared" si="632"/>
        <v>0</v>
      </c>
      <c r="CK206" s="47">
        <f t="shared" si="633"/>
        <v>0</v>
      </c>
      <c r="CL206" s="47">
        <f t="shared" si="634"/>
        <v>0</v>
      </c>
      <c r="CM206" s="47">
        <f t="shared" si="635"/>
        <v>0</v>
      </c>
      <c r="CN206" s="47">
        <f t="shared" si="636"/>
        <v>0</v>
      </c>
      <c r="CO206" s="47">
        <f t="shared" si="637"/>
        <v>0</v>
      </c>
      <c r="CP206" s="47">
        <f t="shared" si="638"/>
        <v>0</v>
      </c>
      <c r="CQ206" s="47">
        <f t="shared" si="639"/>
        <v>0</v>
      </c>
      <c r="CR206" s="47">
        <f t="shared" si="640"/>
        <v>0</v>
      </c>
      <c r="CS206" s="47">
        <f t="shared" si="641"/>
        <v>0</v>
      </c>
      <c r="CT206" s="47">
        <f t="shared" si="642"/>
        <v>0</v>
      </c>
      <c r="CU206" s="47">
        <f t="shared" si="643"/>
        <v>0</v>
      </c>
      <c r="CV206" s="47">
        <f t="shared" si="644"/>
        <v>0</v>
      </c>
      <c r="CW206" s="47">
        <f t="shared" si="645"/>
        <v>0</v>
      </c>
      <c r="CX206" s="47">
        <f t="shared" si="646"/>
        <v>0</v>
      </c>
      <c r="CY206" s="48">
        <f t="shared" si="647"/>
        <v>0</v>
      </c>
      <c r="CZ206" s="47">
        <f t="shared" si="648"/>
        <v>0</v>
      </c>
      <c r="DA206" s="47">
        <f t="shared" si="649"/>
        <v>0</v>
      </c>
      <c r="DB206" s="46">
        <f t="shared" si="650"/>
        <v>0</v>
      </c>
      <c r="DC206" s="47">
        <f t="shared" si="651"/>
        <v>0</v>
      </c>
      <c r="DD206" s="47">
        <f t="shared" si="652"/>
        <v>0</v>
      </c>
      <c r="DE206" s="47">
        <f t="shared" si="653"/>
        <v>0</v>
      </c>
      <c r="DF206" s="47">
        <f t="shared" si="654"/>
        <v>0</v>
      </c>
      <c r="DG206" s="47">
        <f t="shared" si="655"/>
        <v>0</v>
      </c>
      <c r="DH206" s="47">
        <f t="shared" si="656"/>
        <v>0</v>
      </c>
      <c r="DI206" s="47">
        <f t="shared" si="657"/>
        <v>0</v>
      </c>
      <c r="DJ206" s="47">
        <f t="shared" si="658"/>
        <v>0</v>
      </c>
      <c r="DK206" s="47">
        <f t="shared" si="659"/>
        <v>0</v>
      </c>
      <c r="DL206" s="47">
        <f t="shared" si="660"/>
        <v>0</v>
      </c>
      <c r="DM206" s="47">
        <f t="shared" si="661"/>
        <v>0</v>
      </c>
      <c r="DN206" s="47">
        <f t="shared" si="662"/>
        <v>0</v>
      </c>
      <c r="DO206" s="47">
        <f t="shared" si="663"/>
        <v>0</v>
      </c>
      <c r="DP206" s="47">
        <f t="shared" si="664"/>
        <v>0</v>
      </c>
      <c r="DQ206" s="47">
        <f t="shared" si="665"/>
        <v>0</v>
      </c>
      <c r="DR206" s="47">
        <f t="shared" si="666"/>
        <v>0</v>
      </c>
      <c r="DS206" s="47">
        <f t="shared" si="667"/>
        <v>0</v>
      </c>
      <c r="DT206" s="47">
        <f t="shared" si="668"/>
        <v>0</v>
      </c>
      <c r="DU206" s="48">
        <f t="shared" si="669"/>
        <v>0</v>
      </c>
      <c r="DV206" s="47">
        <f t="shared" si="670"/>
        <v>0</v>
      </c>
      <c r="DW206" s="47">
        <f t="shared" si="671"/>
        <v>0</v>
      </c>
      <c r="DX206" s="46">
        <f t="shared" si="672"/>
        <v>0</v>
      </c>
      <c r="DY206" s="47">
        <f t="shared" si="673"/>
        <v>0</v>
      </c>
      <c r="DZ206" s="47">
        <f t="shared" si="674"/>
        <v>0</v>
      </c>
      <c r="EA206" s="47">
        <f t="shared" si="675"/>
        <v>0</v>
      </c>
      <c r="EB206" s="47">
        <f t="shared" si="676"/>
        <v>0</v>
      </c>
      <c r="EC206" s="47">
        <f t="shared" si="677"/>
        <v>0</v>
      </c>
      <c r="ED206" s="47">
        <f t="shared" si="678"/>
        <v>0</v>
      </c>
      <c r="EE206" s="47">
        <f t="shared" si="679"/>
        <v>0</v>
      </c>
      <c r="EF206" s="47">
        <f t="shared" si="680"/>
        <v>0</v>
      </c>
      <c r="EG206" s="47">
        <f t="shared" si="681"/>
        <v>0</v>
      </c>
      <c r="EH206" s="47">
        <f t="shared" si="682"/>
        <v>0</v>
      </c>
      <c r="EI206" s="47">
        <f t="shared" si="683"/>
        <v>0</v>
      </c>
      <c r="EJ206" s="47">
        <f t="shared" si="684"/>
        <v>0</v>
      </c>
      <c r="EK206" s="47">
        <f t="shared" si="685"/>
        <v>0</v>
      </c>
      <c r="EL206" s="47">
        <f t="shared" si="686"/>
        <v>0</v>
      </c>
      <c r="EM206" s="47">
        <f t="shared" si="687"/>
        <v>0</v>
      </c>
      <c r="EN206" s="47">
        <f t="shared" si="688"/>
        <v>0</v>
      </c>
      <c r="EO206" s="47">
        <f t="shared" si="689"/>
        <v>0</v>
      </c>
      <c r="EP206" s="47">
        <f t="shared" si="690"/>
        <v>0</v>
      </c>
      <c r="EQ206" s="48">
        <f t="shared" si="691"/>
        <v>0</v>
      </c>
      <c r="ER206" s="47">
        <f t="shared" si="692"/>
        <v>0</v>
      </c>
      <c r="ES206" s="47">
        <f t="shared" si="693"/>
        <v>0</v>
      </c>
      <c r="ET206" s="46">
        <f t="shared" si="694"/>
        <v>0</v>
      </c>
      <c r="EU206" s="47">
        <f t="shared" si="695"/>
        <v>0</v>
      </c>
      <c r="EV206" s="47">
        <f t="shared" si="696"/>
        <v>0</v>
      </c>
      <c r="EW206" s="47">
        <f t="shared" si="697"/>
        <v>0</v>
      </c>
      <c r="EX206" s="47">
        <f t="shared" si="698"/>
        <v>0</v>
      </c>
      <c r="EY206" s="47">
        <f t="shared" si="699"/>
        <v>0</v>
      </c>
      <c r="EZ206" s="47">
        <f t="shared" si="700"/>
        <v>0</v>
      </c>
      <c r="FA206" s="47">
        <f t="shared" si="701"/>
        <v>0</v>
      </c>
      <c r="FB206" s="47">
        <f t="shared" si="702"/>
        <v>0</v>
      </c>
      <c r="FC206" s="47">
        <f t="shared" si="703"/>
        <v>0</v>
      </c>
      <c r="FD206" s="47">
        <f t="shared" si="704"/>
        <v>0</v>
      </c>
      <c r="FE206" s="47">
        <f t="shared" si="705"/>
        <v>0</v>
      </c>
      <c r="FF206" s="47">
        <f t="shared" si="706"/>
        <v>0</v>
      </c>
      <c r="FG206" s="47">
        <f t="shared" si="707"/>
        <v>0</v>
      </c>
      <c r="FH206" s="47">
        <f t="shared" si="708"/>
        <v>0</v>
      </c>
      <c r="FI206" s="47">
        <f t="shared" si="709"/>
        <v>0</v>
      </c>
      <c r="FJ206" s="47">
        <f t="shared" si="710"/>
        <v>0</v>
      </c>
      <c r="FK206" s="47">
        <f t="shared" si="711"/>
        <v>0</v>
      </c>
      <c r="FL206" s="47">
        <f t="shared" si="712"/>
        <v>0</v>
      </c>
      <c r="FM206" s="48">
        <f t="shared" si="713"/>
        <v>0</v>
      </c>
      <c r="FN206" s="47">
        <f t="shared" si="714"/>
        <v>0</v>
      </c>
      <c r="FO206" s="47">
        <f t="shared" si="715"/>
        <v>0</v>
      </c>
      <c r="FP206" s="46">
        <f t="shared" si="716"/>
        <v>0</v>
      </c>
      <c r="FQ206" s="47">
        <f t="shared" si="717"/>
        <v>0</v>
      </c>
      <c r="FR206" s="47">
        <f t="shared" si="718"/>
        <v>0</v>
      </c>
      <c r="FS206" s="47">
        <f t="shared" si="719"/>
        <v>0</v>
      </c>
      <c r="FT206" s="47">
        <f t="shared" si="720"/>
        <v>0</v>
      </c>
      <c r="FU206" s="47">
        <f t="shared" si="721"/>
        <v>0</v>
      </c>
      <c r="FV206" s="47">
        <f t="shared" si="722"/>
        <v>0</v>
      </c>
      <c r="FW206" s="47">
        <f t="shared" si="723"/>
        <v>0</v>
      </c>
      <c r="FX206" s="47">
        <f t="shared" si="724"/>
        <v>0</v>
      </c>
      <c r="FY206" s="47">
        <f t="shared" si="725"/>
        <v>0</v>
      </c>
      <c r="FZ206" s="47">
        <f t="shared" si="726"/>
        <v>0</v>
      </c>
      <c r="GA206" s="47">
        <f t="shared" si="727"/>
        <v>0</v>
      </c>
      <c r="GB206" s="47">
        <f t="shared" si="728"/>
        <v>0</v>
      </c>
      <c r="GC206" s="47">
        <f t="shared" si="729"/>
        <v>0</v>
      </c>
      <c r="GD206" s="47">
        <f t="shared" si="730"/>
        <v>0</v>
      </c>
      <c r="GE206" s="47">
        <f t="shared" si="731"/>
        <v>0</v>
      </c>
      <c r="GF206" s="47">
        <f t="shared" si="732"/>
        <v>0</v>
      </c>
      <c r="GG206" s="47">
        <f t="shared" si="733"/>
        <v>0</v>
      </c>
      <c r="GH206" s="47">
        <f t="shared" si="734"/>
        <v>0</v>
      </c>
      <c r="GI206" s="48">
        <f t="shared" si="735"/>
        <v>0</v>
      </c>
      <c r="GJ206" s="47">
        <f t="shared" si="736"/>
        <v>0</v>
      </c>
      <c r="GK206" s="47">
        <f t="shared" si="737"/>
        <v>0</v>
      </c>
      <c r="GL206" s="46">
        <f t="shared" si="738"/>
        <v>0</v>
      </c>
      <c r="GM206" s="47">
        <f t="shared" si="739"/>
        <v>0</v>
      </c>
      <c r="GN206" s="47">
        <f t="shared" si="740"/>
        <v>0</v>
      </c>
      <c r="GO206" s="47">
        <f t="shared" si="741"/>
        <v>0</v>
      </c>
      <c r="GP206" s="47">
        <f t="shared" si="742"/>
        <v>0</v>
      </c>
      <c r="GQ206" s="47">
        <f t="shared" si="743"/>
        <v>0</v>
      </c>
      <c r="GR206" s="47">
        <f t="shared" si="744"/>
        <v>0</v>
      </c>
      <c r="GS206" s="47">
        <f t="shared" si="745"/>
        <v>0</v>
      </c>
      <c r="GT206" s="47">
        <f t="shared" si="746"/>
        <v>0</v>
      </c>
      <c r="GU206" s="47">
        <f t="shared" si="747"/>
        <v>0</v>
      </c>
      <c r="GV206" s="47">
        <f t="shared" si="748"/>
        <v>0</v>
      </c>
      <c r="GW206" s="47">
        <f t="shared" si="749"/>
        <v>0</v>
      </c>
      <c r="GX206" s="47">
        <f t="shared" si="750"/>
        <v>0</v>
      </c>
      <c r="GY206" s="47">
        <f t="shared" si="751"/>
        <v>0</v>
      </c>
      <c r="GZ206" s="47">
        <f t="shared" si="752"/>
        <v>0</v>
      </c>
      <c r="HA206" s="47">
        <f t="shared" si="753"/>
        <v>0</v>
      </c>
      <c r="HB206" s="47">
        <f t="shared" si="754"/>
        <v>0</v>
      </c>
      <c r="HC206" s="47">
        <f t="shared" si="755"/>
        <v>0</v>
      </c>
      <c r="HD206" s="47">
        <f t="shared" si="756"/>
        <v>0</v>
      </c>
      <c r="HE206" s="48">
        <f t="shared" si="757"/>
        <v>0</v>
      </c>
      <c r="HF206" s="47">
        <f t="shared" si="758"/>
        <v>0</v>
      </c>
      <c r="HG206" s="47">
        <f t="shared" si="759"/>
        <v>0</v>
      </c>
      <c r="HH206" s="46">
        <f t="shared" si="760"/>
        <v>0</v>
      </c>
      <c r="HI206" s="47">
        <f t="shared" si="761"/>
        <v>0</v>
      </c>
      <c r="HJ206" s="47">
        <f t="shared" si="762"/>
        <v>0</v>
      </c>
      <c r="HK206" s="47">
        <f t="shared" si="763"/>
        <v>0</v>
      </c>
      <c r="HL206" s="47">
        <f t="shared" si="764"/>
        <v>0</v>
      </c>
      <c r="HM206" s="47">
        <f t="shared" si="765"/>
        <v>0</v>
      </c>
      <c r="HN206" s="47">
        <f t="shared" si="766"/>
        <v>0</v>
      </c>
      <c r="HO206" s="47">
        <f t="shared" si="767"/>
        <v>0</v>
      </c>
      <c r="HP206" s="47">
        <f t="shared" si="768"/>
        <v>0</v>
      </c>
      <c r="HQ206" s="47">
        <f t="shared" si="769"/>
        <v>0</v>
      </c>
      <c r="HR206" s="47">
        <f t="shared" si="770"/>
        <v>0</v>
      </c>
      <c r="HS206" s="47">
        <f t="shared" si="771"/>
        <v>0</v>
      </c>
      <c r="HT206" s="47">
        <f t="shared" si="772"/>
        <v>0</v>
      </c>
      <c r="HU206" s="47">
        <f t="shared" si="773"/>
        <v>0</v>
      </c>
      <c r="HV206" s="47">
        <f t="shared" si="774"/>
        <v>0</v>
      </c>
      <c r="HW206" s="47">
        <f t="shared" si="775"/>
        <v>0</v>
      </c>
      <c r="HX206" s="47">
        <f t="shared" si="776"/>
        <v>0</v>
      </c>
      <c r="HY206" s="47">
        <f t="shared" si="777"/>
        <v>0</v>
      </c>
      <c r="HZ206" s="47">
        <f t="shared" si="778"/>
        <v>0</v>
      </c>
      <c r="IA206" s="48">
        <f t="shared" si="779"/>
        <v>0</v>
      </c>
      <c r="IB206" s="47">
        <f t="shared" si="780"/>
        <v>0</v>
      </c>
      <c r="IC206" s="47">
        <f t="shared" si="781"/>
        <v>0</v>
      </c>
      <c r="ID206" s="46">
        <f t="shared" si="782"/>
        <v>0</v>
      </c>
      <c r="IE206" s="47">
        <f t="shared" si="783"/>
        <v>0</v>
      </c>
      <c r="IF206" s="47">
        <f t="shared" si="784"/>
        <v>0</v>
      </c>
      <c r="IG206" s="47">
        <f t="shared" si="785"/>
        <v>0</v>
      </c>
      <c r="IH206" s="47">
        <f t="shared" si="786"/>
        <v>0</v>
      </c>
      <c r="II206" s="47">
        <f t="shared" si="787"/>
        <v>0</v>
      </c>
      <c r="IJ206" s="47">
        <f t="shared" si="788"/>
        <v>0</v>
      </c>
      <c r="IK206" s="47">
        <f t="shared" si="789"/>
        <v>0</v>
      </c>
      <c r="IL206" s="47">
        <f t="shared" si="790"/>
        <v>0</v>
      </c>
      <c r="IM206" s="47">
        <f t="shared" si="791"/>
        <v>0</v>
      </c>
      <c r="IN206" s="47">
        <f t="shared" si="792"/>
        <v>0</v>
      </c>
      <c r="IO206" s="47">
        <f t="shared" si="793"/>
        <v>0</v>
      </c>
      <c r="IP206" s="47">
        <f t="shared" si="794"/>
        <v>0</v>
      </c>
      <c r="IQ206" s="47">
        <f t="shared" si="795"/>
        <v>0</v>
      </c>
      <c r="IR206" s="47">
        <f t="shared" si="796"/>
        <v>0</v>
      </c>
      <c r="IS206" s="47">
        <f t="shared" si="797"/>
        <v>0</v>
      </c>
      <c r="IT206" s="47">
        <f t="shared" si="798"/>
        <v>0</v>
      </c>
      <c r="IU206" s="47">
        <f t="shared" si="799"/>
        <v>0</v>
      </c>
      <c r="IV206" s="47">
        <f t="shared" si="800"/>
        <v>0</v>
      </c>
      <c r="IW206" s="48">
        <f t="shared" si="801"/>
        <v>0</v>
      </c>
      <c r="IX206" s="47">
        <f t="shared" si="802"/>
        <v>0</v>
      </c>
      <c r="IY206" s="47">
        <f t="shared" si="803"/>
        <v>0</v>
      </c>
      <c r="IZ206" s="46">
        <f t="shared" si="804"/>
        <v>0</v>
      </c>
      <c r="JA206" s="47">
        <f t="shared" si="805"/>
        <v>0</v>
      </c>
      <c r="JB206" s="47">
        <f t="shared" si="806"/>
        <v>0</v>
      </c>
      <c r="JC206" s="47">
        <f t="shared" si="807"/>
        <v>0</v>
      </c>
      <c r="JD206" s="47">
        <f t="shared" si="808"/>
        <v>0</v>
      </c>
      <c r="JE206" s="47">
        <f t="shared" si="809"/>
        <v>0</v>
      </c>
      <c r="JF206" s="47">
        <f t="shared" si="810"/>
        <v>0</v>
      </c>
      <c r="JG206" s="47">
        <f t="shared" si="811"/>
        <v>0</v>
      </c>
      <c r="JH206" s="47">
        <f t="shared" si="812"/>
        <v>0</v>
      </c>
      <c r="JI206" s="47">
        <f t="shared" si="813"/>
        <v>0</v>
      </c>
      <c r="JJ206" s="47">
        <f t="shared" si="814"/>
        <v>0</v>
      </c>
      <c r="JK206" s="47">
        <f t="shared" si="815"/>
        <v>0</v>
      </c>
      <c r="JL206" s="47">
        <f t="shared" si="816"/>
        <v>0</v>
      </c>
      <c r="JM206" s="47">
        <f t="shared" si="817"/>
        <v>0</v>
      </c>
      <c r="JN206" s="47">
        <f t="shared" si="818"/>
        <v>0</v>
      </c>
      <c r="JO206" s="47">
        <f t="shared" si="819"/>
        <v>0</v>
      </c>
      <c r="JP206" s="47">
        <f t="shared" si="820"/>
        <v>0</v>
      </c>
      <c r="JQ206" s="47">
        <f t="shared" si="821"/>
        <v>0</v>
      </c>
      <c r="JR206" s="47">
        <f t="shared" si="822"/>
        <v>0</v>
      </c>
      <c r="JS206" s="48">
        <f t="shared" si="823"/>
        <v>0</v>
      </c>
      <c r="JT206" s="46">
        <f t="shared" si="824"/>
        <v>0</v>
      </c>
      <c r="JU206" s="48">
        <f t="shared" si="825"/>
        <v>0</v>
      </c>
    </row>
    <row r="207" spans="1:281" x14ac:dyDescent="0.25">
      <c r="A207" s="152"/>
      <c r="B207" s="386"/>
      <c r="C207" s="377"/>
      <c r="D207" s="378"/>
      <c r="E207" s="378"/>
      <c r="F207" s="378"/>
      <c r="G207" s="379"/>
      <c r="H207" s="397"/>
      <c r="I207" s="397"/>
      <c r="J207" s="97"/>
      <c r="K207" s="122">
        <f t="shared" si="555"/>
        <v>0</v>
      </c>
      <c r="L207" s="313">
        <f t="shared" si="556"/>
        <v>0</v>
      </c>
      <c r="M207" s="46">
        <f t="shared" si="557"/>
        <v>0</v>
      </c>
      <c r="N207" s="90">
        <f t="shared" si="618"/>
        <v>0</v>
      </c>
      <c r="O207" s="90">
        <f t="shared" si="619"/>
        <v>0</v>
      </c>
      <c r="P207" s="90">
        <f t="shared" si="620"/>
        <v>0</v>
      </c>
      <c r="Q207" s="90">
        <f t="shared" si="621"/>
        <v>0</v>
      </c>
      <c r="R207" s="408">
        <f t="shared" si="558"/>
        <v>1</v>
      </c>
      <c r="S207" s="46">
        <f t="shared" si="559"/>
        <v>0</v>
      </c>
      <c r="T207" s="47">
        <f t="shared" si="560"/>
        <v>0</v>
      </c>
      <c r="U207" s="47">
        <f t="shared" si="561"/>
        <v>0</v>
      </c>
      <c r="V207" s="47">
        <f t="shared" si="562"/>
        <v>0</v>
      </c>
      <c r="W207" s="47">
        <f t="shared" si="563"/>
        <v>0</v>
      </c>
      <c r="X207" s="47">
        <f t="shared" si="564"/>
        <v>0</v>
      </c>
      <c r="Y207" s="47">
        <f t="shared" si="565"/>
        <v>0</v>
      </c>
      <c r="Z207" s="47">
        <f t="shared" si="566"/>
        <v>0</v>
      </c>
      <c r="AA207" s="47">
        <f t="shared" si="567"/>
        <v>0</v>
      </c>
      <c r="AB207" s="47">
        <f t="shared" si="568"/>
        <v>0</v>
      </c>
      <c r="AC207" s="47">
        <f t="shared" si="569"/>
        <v>0</v>
      </c>
      <c r="AD207" s="47">
        <f t="shared" si="570"/>
        <v>0</v>
      </c>
      <c r="AE207" s="47">
        <f t="shared" si="571"/>
        <v>0</v>
      </c>
      <c r="AF207" s="47">
        <f t="shared" si="572"/>
        <v>0</v>
      </c>
      <c r="AG207" s="47">
        <f t="shared" si="573"/>
        <v>0</v>
      </c>
      <c r="AH207" s="47">
        <f t="shared" si="574"/>
        <v>0</v>
      </c>
      <c r="AI207" s="47">
        <f t="shared" si="575"/>
        <v>0</v>
      </c>
      <c r="AJ207" s="47">
        <f t="shared" si="576"/>
        <v>0</v>
      </c>
      <c r="AK207" s="47">
        <f t="shared" si="577"/>
        <v>0</v>
      </c>
      <c r="AL207" s="48">
        <f t="shared" si="578"/>
        <v>0</v>
      </c>
      <c r="AM207" s="47">
        <f t="shared" si="622"/>
        <v>0</v>
      </c>
      <c r="AN207" s="47">
        <f t="shared" si="623"/>
        <v>0</v>
      </c>
      <c r="AO207" s="46">
        <f t="shared" si="579"/>
        <v>0</v>
      </c>
      <c r="AP207" s="47">
        <f t="shared" si="580"/>
        <v>0</v>
      </c>
      <c r="AQ207" s="47">
        <f t="shared" si="581"/>
        <v>0</v>
      </c>
      <c r="AR207" s="47">
        <f t="shared" si="582"/>
        <v>0</v>
      </c>
      <c r="AS207" s="47">
        <f t="shared" si="583"/>
        <v>0</v>
      </c>
      <c r="AT207" s="47">
        <f t="shared" si="584"/>
        <v>0</v>
      </c>
      <c r="AU207" s="47">
        <f t="shared" si="585"/>
        <v>0</v>
      </c>
      <c r="AV207" s="47">
        <f t="shared" si="586"/>
        <v>0</v>
      </c>
      <c r="AW207" s="47">
        <f t="shared" si="587"/>
        <v>0</v>
      </c>
      <c r="AX207" s="47">
        <f t="shared" si="588"/>
        <v>0</v>
      </c>
      <c r="AY207" s="47">
        <f t="shared" si="589"/>
        <v>0</v>
      </c>
      <c r="AZ207" s="47">
        <f t="shared" si="590"/>
        <v>0</v>
      </c>
      <c r="BA207" s="47">
        <f t="shared" si="591"/>
        <v>0</v>
      </c>
      <c r="BB207" s="47">
        <f t="shared" si="592"/>
        <v>0</v>
      </c>
      <c r="BC207" s="47">
        <f t="shared" si="593"/>
        <v>0</v>
      </c>
      <c r="BD207" s="47">
        <f t="shared" si="594"/>
        <v>0</v>
      </c>
      <c r="BE207" s="47">
        <f t="shared" si="595"/>
        <v>0</v>
      </c>
      <c r="BF207" s="47">
        <f t="shared" si="596"/>
        <v>0</v>
      </c>
      <c r="BG207" s="48">
        <f t="shared" si="597"/>
        <v>0</v>
      </c>
      <c r="BH207" s="47">
        <f t="shared" si="624"/>
        <v>0</v>
      </c>
      <c r="BI207" s="47">
        <f t="shared" si="625"/>
        <v>0</v>
      </c>
      <c r="BJ207" s="46">
        <f t="shared" si="598"/>
        <v>0</v>
      </c>
      <c r="BK207" s="47">
        <f t="shared" si="599"/>
        <v>0</v>
      </c>
      <c r="BL207" s="47">
        <f t="shared" si="600"/>
        <v>0</v>
      </c>
      <c r="BM207" s="47">
        <f t="shared" si="601"/>
        <v>0</v>
      </c>
      <c r="BN207" s="47">
        <f t="shared" si="602"/>
        <v>0</v>
      </c>
      <c r="BO207" s="47">
        <f t="shared" si="603"/>
        <v>0</v>
      </c>
      <c r="BP207" s="47">
        <f t="shared" si="604"/>
        <v>0</v>
      </c>
      <c r="BQ207" s="47">
        <f t="shared" si="605"/>
        <v>0</v>
      </c>
      <c r="BR207" s="47">
        <f t="shared" si="606"/>
        <v>0</v>
      </c>
      <c r="BS207" s="47">
        <f t="shared" si="607"/>
        <v>0</v>
      </c>
      <c r="BT207" s="47">
        <f t="shared" si="608"/>
        <v>0</v>
      </c>
      <c r="BU207" s="47">
        <f t="shared" si="609"/>
        <v>0</v>
      </c>
      <c r="BV207" s="47">
        <f t="shared" si="610"/>
        <v>0</v>
      </c>
      <c r="BW207" s="47">
        <f t="shared" si="611"/>
        <v>0</v>
      </c>
      <c r="BX207" s="47">
        <f t="shared" si="612"/>
        <v>0</v>
      </c>
      <c r="BY207" s="47">
        <f t="shared" si="613"/>
        <v>0</v>
      </c>
      <c r="BZ207" s="47">
        <f t="shared" si="614"/>
        <v>0</v>
      </c>
      <c r="CA207" s="47">
        <f t="shared" si="615"/>
        <v>0</v>
      </c>
      <c r="CB207" s="47">
        <f t="shared" si="616"/>
        <v>0</v>
      </c>
      <c r="CC207" s="48">
        <f t="shared" si="617"/>
        <v>0</v>
      </c>
      <c r="CD207" s="47">
        <f t="shared" si="626"/>
        <v>0</v>
      </c>
      <c r="CE207" s="47">
        <f t="shared" si="627"/>
        <v>0</v>
      </c>
      <c r="CF207" s="46">
        <f t="shared" si="628"/>
        <v>0</v>
      </c>
      <c r="CG207" s="47">
        <f t="shared" si="629"/>
        <v>0</v>
      </c>
      <c r="CH207" s="47">
        <f t="shared" si="630"/>
        <v>0</v>
      </c>
      <c r="CI207" s="47">
        <f t="shared" si="631"/>
        <v>0</v>
      </c>
      <c r="CJ207" s="47">
        <f t="shared" si="632"/>
        <v>0</v>
      </c>
      <c r="CK207" s="47">
        <f t="shared" si="633"/>
        <v>0</v>
      </c>
      <c r="CL207" s="47">
        <f t="shared" si="634"/>
        <v>0</v>
      </c>
      <c r="CM207" s="47">
        <f t="shared" si="635"/>
        <v>0</v>
      </c>
      <c r="CN207" s="47">
        <f t="shared" si="636"/>
        <v>0</v>
      </c>
      <c r="CO207" s="47">
        <f t="shared" si="637"/>
        <v>0</v>
      </c>
      <c r="CP207" s="47">
        <f t="shared" si="638"/>
        <v>0</v>
      </c>
      <c r="CQ207" s="47">
        <f t="shared" si="639"/>
        <v>0</v>
      </c>
      <c r="CR207" s="47">
        <f t="shared" si="640"/>
        <v>0</v>
      </c>
      <c r="CS207" s="47">
        <f t="shared" si="641"/>
        <v>0</v>
      </c>
      <c r="CT207" s="47">
        <f t="shared" si="642"/>
        <v>0</v>
      </c>
      <c r="CU207" s="47">
        <f t="shared" si="643"/>
        <v>0</v>
      </c>
      <c r="CV207" s="47">
        <f t="shared" si="644"/>
        <v>0</v>
      </c>
      <c r="CW207" s="47">
        <f t="shared" si="645"/>
        <v>0</v>
      </c>
      <c r="CX207" s="47">
        <f t="shared" si="646"/>
        <v>0</v>
      </c>
      <c r="CY207" s="48">
        <f t="shared" si="647"/>
        <v>0</v>
      </c>
      <c r="CZ207" s="47">
        <f t="shared" si="648"/>
        <v>0</v>
      </c>
      <c r="DA207" s="47">
        <f t="shared" si="649"/>
        <v>0</v>
      </c>
      <c r="DB207" s="46">
        <f t="shared" si="650"/>
        <v>0</v>
      </c>
      <c r="DC207" s="47">
        <f t="shared" si="651"/>
        <v>0</v>
      </c>
      <c r="DD207" s="47">
        <f t="shared" si="652"/>
        <v>0</v>
      </c>
      <c r="DE207" s="47">
        <f t="shared" si="653"/>
        <v>0</v>
      </c>
      <c r="DF207" s="47">
        <f t="shared" si="654"/>
        <v>0</v>
      </c>
      <c r="DG207" s="47">
        <f t="shared" si="655"/>
        <v>0</v>
      </c>
      <c r="DH207" s="47">
        <f t="shared" si="656"/>
        <v>0</v>
      </c>
      <c r="DI207" s="47">
        <f t="shared" si="657"/>
        <v>0</v>
      </c>
      <c r="DJ207" s="47">
        <f t="shared" si="658"/>
        <v>0</v>
      </c>
      <c r="DK207" s="47">
        <f t="shared" si="659"/>
        <v>0</v>
      </c>
      <c r="DL207" s="47">
        <f t="shared" si="660"/>
        <v>0</v>
      </c>
      <c r="DM207" s="47">
        <f t="shared" si="661"/>
        <v>0</v>
      </c>
      <c r="DN207" s="47">
        <f t="shared" si="662"/>
        <v>0</v>
      </c>
      <c r="DO207" s="47">
        <f t="shared" si="663"/>
        <v>0</v>
      </c>
      <c r="DP207" s="47">
        <f t="shared" si="664"/>
        <v>0</v>
      </c>
      <c r="DQ207" s="47">
        <f t="shared" si="665"/>
        <v>0</v>
      </c>
      <c r="DR207" s="47">
        <f t="shared" si="666"/>
        <v>0</v>
      </c>
      <c r="DS207" s="47">
        <f t="shared" si="667"/>
        <v>0</v>
      </c>
      <c r="DT207" s="47">
        <f t="shared" si="668"/>
        <v>0</v>
      </c>
      <c r="DU207" s="48">
        <f t="shared" si="669"/>
        <v>0</v>
      </c>
      <c r="DV207" s="47">
        <f t="shared" si="670"/>
        <v>0</v>
      </c>
      <c r="DW207" s="47">
        <f t="shared" si="671"/>
        <v>0</v>
      </c>
      <c r="DX207" s="46">
        <f t="shared" si="672"/>
        <v>0</v>
      </c>
      <c r="DY207" s="47">
        <f t="shared" si="673"/>
        <v>0</v>
      </c>
      <c r="DZ207" s="47">
        <f t="shared" si="674"/>
        <v>0</v>
      </c>
      <c r="EA207" s="47">
        <f t="shared" si="675"/>
        <v>0</v>
      </c>
      <c r="EB207" s="47">
        <f t="shared" si="676"/>
        <v>0</v>
      </c>
      <c r="EC207" s="47">
        <f t="shared" si="677"/>
        <v>0</v>
      </c>
      <c r="ED207" s="47">
        <f t="shared" si="678"/>
        <v>0</v>
      </c>
      <c r="EE207" s="47">
        <f t="shared" si="679"/>
        <v>0</v>
      </c>
      <c r="EF207" s="47">
        <f t="shared" si="680"/>
        <v>0</v>
      </c>
      <c r="EG207" s="47">
        <f t="shared" si="681"/>
        <v>0</v>
      </c>
      <c r="EH207" s="47">
        <f t="shared" si="682"/>
        <v>0</v>
      </c>
      <c r="EI207" s="47">
        <f t="shared" si="683"/>
        <v>0</v>
      </c>
      <c r="EJ207" s="47">
        <f t="shared" si="684"/>
        <v>0</v>
      </c>
      <c r="EK207" s="47">
        <f t="shared" si="685"/>
        <v>0</v>
      </c>
      <c r="EL207" s="47">
        <f t="shared" si="686"/>
        <v>0</v>
      </c>
      <c r="EM207" s="47">
        <f t="shared" si="687"/>
        <v>0</v>
      </c>
      <c r="EN207" s="47">
        <f t="shared" si="688"/>
        <v>0</v>
      </c>
      <c r="EO207" s="47">
        <f t="shared" si="689"/>
        <v>0</v>
      </c>
      <c r="EP207" s="47">
        <f t="shared" si="690"/>
        <v>0</v>
      </c>
      <c r="EQ207" s="48">
        <f t="shared" si="691"/>
        <v>0</v>
      </c>
      <c r="ER207" s="47">
        <f t="shared" si="692"/>
        <v>0</v>
      </c>
      <c r="ES207" s="47">
        <f t="shared" si="693"/>
        <v>0</v>
      </c>
      <c r="ET207" s="46">
        <f t="shared" si="694"/>
        <v>0</v>
      </c>
      <c r="EU207" s="47">
        <f t="shared" si="695"/>
        <v>0</v>
      </c>
      <c r="EV207" s="47">
        <f t="shared" si="696"/>
        <v>0</v>
      </c>
      <c r="EW207" s="47">
        <f t="shared" si="697"/>
        <v>0</v>
      </c>
      <c r="EX207" s="47">
        <f t="shared" si="698"/>
        <v>0</v>
      </c>
      <c r="EY207" s="47">
        <f t="shared" si="699"/>
        <v>0</v>
      </c>
      <c r="EZ207" s="47">
        <f t="shared" si="700"/>
        <v>0</v>
      </c>
      <c r="FA207" s="47">
        <f t="shared" si="701"/>
        <v>0</v>
      </c>
      <c r="FB207" s="47">
        <f t="shared" si="702"/>
        <v>0</v>
      </c>
      <c r="FC207" s="47">
        <f t="shared" si="703"/>
        <v>0</v>
      </c>
      <c r="FD207" s="47">
        <f t="shared" si="704"/>
        <v>0</v>
      </c>
      <c r="FE207" s="47">
        <f t="shared" si="705"/>
        <v>0</v>
      </c>
      <c r="FF207" s="47">
        <f t="shared" si="706"/>
        <v>0</v>
      </c>
      <c r="FG207" s="47">
        <f t="shared" si="707"/>
        <v>0</v>
      </c>
      <c r="FH207" s="47">
        <f t="shared" si="708"/>
        <v>0</v>
      </c>
      <c r="FI207" s="47">
        <f t="shared" si="709"/>
        <v>0</v>
      </c>
      <c r="FJ207" s="47">
        <f t="shared" si="710"/>
        <v>0</v>
      </c>
      <c r="FK207" s="47">
        <f t="shared" si="711"/>
        <v>0</v>
      </c>
      <c r="FL207" s="47">
        <f t="shared" si="712"/>
        <v>0</v>
      </c>
      <c r="FM207" s="48">
        <f t="shared" si="713"/>
        <v>0</v>
      </c>
      <c r="FN207" s="47">
        <f t="shared" si="714"/>
        <v>0</v>
      </c>
      <c r="FO207" s="47">
        <f t="shared" si="715"/>
        <v>0</v>
      </c>
      <c r="FP207" s="46">
        <f t="shared" si="716"/>
        <v>0</v>
      </c>
      <c r="FQ207" s="47">
        <f t="shared" si="717"/>
        <v>0</v>
      </c>
      <c r="FR207" s="47">
        <f t="shared" si="718"/>
        <v>0</v>
      </c>
      <c r="FS207" s="47">
        <f t="shared" si="719"/>
        <v>0</v>
      </c>
      <c r="FT207" s="47">
        <f t="shared" si="720"/>
        <v>0</v>
      </c>
      <c r="FU207" s="47">
        <f t="shared" si="721"/>
        <v>0</v>
      </c>
      <c r="FV207" s="47">
        <f t="shared" si="722"/>
        <v>0</v>
      </c>
      <c r="FW207" s="47">
        <f t="shared" si="723"/>
        <v>0</v>
      </c>
      <c r="FX207" s="47">
        <f t="shared" si="724"/>
        <v>0</v>
      </c>
      <c r="FY207" s="47">
        <f t="shared" si="725"/>
        <v>0</v>
      </c>
      <c r="FZ207" s="47">
        <f t="shared" si="726"/>
        <v>0</v>
      </c>
      <c r="GA207" s="47">
        <f t="shared" si="727"/>
        <v>0</v>
      </c>
      <c r="GB207" s="47">
        <f t="shared" si="728"/>
        <v>0</v>
      </c>
      <c r="GC207" s="47">
        <f t="shared" si="729"/>
        <v>0</v>
      </c>
      <c r="GD207" s="47">
        <f t="shared" si="730"/>
        <v>0</v>
      </c>
      <c r="GE207" s="47">
        <f t="shared" si="731"/>
        <v>0</v>
      </c>
      <c r="GF207" s="47">
        <f t="shared" si="732"/>
        <v>0</v>
      </c>
      <c r="GG207" s="47">
        <f t="shared" si="733"/>
        <v>0</v>
      </c>
      <c r="GH207" s="47">
        <f t="shared" si="734"/>
        <v>0</v>
      </c>
      <c r="GI207" s="48">
        <f t="shared" si="735"/>
        <v>0</v>
      </c>
      <c r="GJ207" s="47">
        <f t="shared" si="736"/>
        <v>0</v>
      </c>
      <c r="GK207" s="47">
        <f t="shared" si="737"/>
        <v>0</v>
      </c>
      <c r="GL207" s="46">
        <f t="shared" si="738"/>
        <v>0</v>
      </c>
      <c r="GM207" s="47">
        <f t="shared" si="739"/>
        <v>0</v>
      </c>
      <c r="GN207" s="47">
        <f t="shared" si="740"/>
        <v>0</v>
      </c>
      <c r="GO207" s="47">
        <f t="shared" si="741"/>
        <v>0</v>
      </c>
      <c r="GP207" s="47">
        <f t="shared" si="742"/>
        <v>0</v>
      </c>
      <c r="GQ207" s="47">
        <f t="shared" si="743"/>
        <v>0</v>
      </c>
      <c r="GR207" s="47">
        <f t="shared" si="744"/>
        <v>0</v>
      </c>
      <c r="GS207" s="47">
        <f t="shared" si="745"/>
        <v>0</v>
      </c>
      <c r="GT207" s="47">
        <f t="shared" si="746"/>
        <v>0</v>
      </c>
      <c r="GU207" s="47">
        <f t="shared" si="747"/>
        <v>0</v>
      </c>
      <c r="GV207" s="47">
        <f t="shared" si="748"/>
        <v>0</v>
      </c>
      <c r="GW207" s="47">
        <f t="shared" si="749"/>
        <v>0</v>
      </c>
      <c r="GX207" s="47">
        <f t="shared" si="750"/>
        <v>0</v>
      </c>
      <c r="GY207" s="47">
        <f t="shared" si="751"/>
        <v>0</v>
      </c>
      <c r="GZ207" s="47">
        <f t="shared" si="752"/>
        <v>0</v>
      </c>
      <c r="HA207" s="47">
        <f t="shared" si="753"/>
        <v>0</v>
      </c>
      <c r="HB207" s="47">
        <f t="shared" si="754"/>
        <v>0</v>
      </c>
      <c r="HC207" s="47">
        <f t="shared" si="755"/>
        <v>0</v>
      </c>
      <c r="HD207" s="47">
        <f t="shared" si="756"/>
        <v>0</v>
      </c>
      <c r="HE207" s="48">
        <f t="shared" si="757"/>
        <v>0</v>
      </c>
      <c r="HF207" s="47">
        <f t="shared" si="758"/>
        <v>0</v>
      </c>
      <c r="HG207" s="47">
        <f t="shared" si="759"/>
        <v>0</v>
      </c>
      <c r="HH207" s="46">
        <f t="shared" si="760"/>
        <v>0</v>
      </c>
      <c r="HI207" s="47">
        <f t="shared" si="761"/>
        <v>0</v>
      </c>
      <c r="HJ207" s="47">
        <f t="shared" si="762"/>
        <v>0</v>
      </c>
      <c r="HK207" s="47">
        <f t="shared" si="763"/>
        <v>0</v>
      </c>
      <c r="HL207" s="47">
        <f t="shared" si="764"/>
        <v>0</v>
      </c>
      <c r="HM207" s="47">
        <f t="shared" si="765"/>
        <v>0</v>
      </c>
      <c r="HN207" s="47">
        <f t="shared" si="766"/>
        <v>0</v>
      </c>
      <c r="HO207" s="47">
        <f t="shared" si="767"/>
        <v>0</v>
      </c>
      <c r="HP207" s="47">
        <f t="shared" si="768"/>
        <v>0</v>
      </c>
      <c r="HQ207" s="47">
        <f t="shared" si="769"/>
        <v>0</v>
      </c>
      <c r="HR207" s="47">
        <f t="shared" si="770"/>
        <v>0</v>
      </c>
      <c r="HS207" s="47">
        <f t="shared" si="771"/>
        <v>0</v>
      </c>
      <c r="HT207" s="47">
        <f t="shared" si="772"/>
        <v>0</v>
      </c>
      <c r="HU207" s="47">
        <f t="shared" si="773"/>
        <v>0</v>
      </c>
      <c r="HV207" s="47">
        <f t="shared" si="774"/>
        <v>0</v>
      </c>
      <c r="HW207" s="47">
        <f t="shared" si="775"/>
        <v>0</v>
      </c>
      <c r="HX207" s="47">
        <f t="shared" si="776"/>
        <v>0</v>
      </c>
      <c r="HY207" s="47">
        <f t="shared" si="777"/>
        <v>0</v>
      </c>
      <c r="HZ207" s="47">
        <f t="shared" si="778"/>
        <v>0</v>
      </c>
      <c r="IA207" s="48">
        <f t="shared" si="779"/>
        <v>0</v>
      </c>
      <c r="IB207" s="47">
        <f t="shared" si="780"/>
        <v>0</v>
      </c>
      <c r="IC207" s="47">
        <f t="shared" si="781"/>
        <v>0</v>
      </c>
      <c r="ID207" s="46">
        <f t="shared" si="782"/>
        <v>0</v>
      </c>
      <c r="IE207" s="47">
        <f t="shared" si="783"/>
        <v>0</v>
      </c>
      <c r="IF207" s="47">
        <f t="shared" si="784"/>
        <v>0</v>
      </c>
      <c r="IG207" s="47">
        <f t="shared" si="785"/>
        <v>0</v>
      </c>
      <c r="IH207" s="47">
        <f t="shared" si="786"/>
        <v>0</v>
      </c>
      <c r="II207" s="47">
        <f t="shared" si="787"/>
        <v>0</v>
      </c>
      <c r="IJ207" s="47">
        <f t="shared" si="788"/>
        <v>0</v>
      </c>
      <c r="IK207" s="47">
        <f t="shared" si="789"/>
        <v>0</v>
      </c>
      <c r="IL207" s="47">
        <f t="shared" si="790"/>
        <v>0</v>
      </c>
      <c r="IM207" s="47">
        <f t="shared" si="791"/>
        <v>0</v>
      </c>
      <c r="IN207" s="47">
        <f t="shared" si="792"/>
        <v>0</v>
      </c>
      <c r="IO207" s="47">
        <f t="shared" si="793"/>
        <v>0</v>
      </c>
      <c r="IP207" s="47">
        <f t="shared" si="794"/>
        <v>0</v>
      </c>
      <c r="IQ207" s="47">
        <f t="shared" si="795"/>
        <v>0</v>
      </c>
      <c r="IR207" s="47">
        <f t="shared" si="796"/>
        <v>0</v>
      </c>
      <c r="IS207" s="47">
        <f t="shared" si="797"/>
        <v>0</v>
      </c>
      <c r="IT207" s="47">
        <f t="shared" si="798"/>
        <v>0</v>
      </c>
      <c r="IU207" s="47">
        <f t="shared" si="799"/>
        <v>0</v>
      </c>
      <c r="IV207" s="47">
        <f t="shared" si="800"/>
        <v>0</v>
      </c>
      <c r="IW207" s="48">
        <f t="shared" si="801"/>
        <v>0</v>
      </c>
      <c r="IX207" s="47">
        <f t="shared" si="802"/>
        <v>0</v>
      </c>
      <c r="IY207" s="47">
        <f t="shared" si="803"/>
        <v>0</v>
      </c>
      <c r="IZ207" s="46">
        <f t="shared" si="804"/>
        <v>0</v>
      </c>
      <c r="JA207" s="47">
        <f t="shared" si="805"/>
        <v>0</v>
      </c>
      <c r="JB207" s="47">
        <f t="shared" si="806"/>
        <v>0</v>
      </c>
      <c r="JC207" s="47">
        <f t="shared" si="807"/>
        <v>0</v>
      </c>
      <c r="JD207" s="47">
        <f t="shared" si="808"/>
        <v>0</v>
      </c>
      <c r="JE207" s="47">
        <f t="shared" si="809"/>
        <v>0</v>
      </c>
      <c r="JF207" s="47">
        <f t="shared" si="810"/>
        <v>0</v>
      </c>
      <c r="JG207" s="47">
        <f t="shared" si="811"/>
        <v>0</v>
      </c>
      <c r="JH207" s="47">
        <f t="shared" si="812"/>
        <v>0</v>
      </c>
      <c r="JI207" s="47">
        <f t="shared" si="813"/>
        <v>0</v>
      </c>
      <c r="JJ207" s="47">
        <f t="shared" si="814"/>
        <v>0</v>
      </c>
      <c r="JK207" s="47">
        <f t="shared" si="815"/>
        <v>0</v>
      </c>
      <c r="JL207" s="47">
        <f t="shared" si="816"/>
        <v>0</v>
      </c>
      <c r="JM207" s="47">
        <f t="shared" si="817"/>
        <v>0</v>
      </c>
      <c r="JN207" s="47">
        <f t="shared" si="818"/>
        <v>0</v>
      </c>
      <c r="JO207" s="47">
        <f t="shared" si="819"/>
        <v>0</v>
      </c>
      <c r="JP207" s="47">
        <f t="shared" si="820"/>
        <v>0</v>
      </c>
      <c r="JQ207" s="47">
        <f t="shared" si="821"/>
        <v>0</v>
      </c>
      <c r="JR207" s="47">
        <f t="shared" si="822"/>
        <v>0</v>
      </c>
      <c r="JS207" s="48">
        <f t="shared" si="823"/>
        <v>0</v>
      </c>
      <c r="JT207" s="46">
        <f t="shared" si="824"/>
        <v>0</v>
      </c>
      <c r="JU207" s="48">
        <f t="shared" si="825"/>
        <v>0</v>
      </c>
    </row>
    <row r="208" spans="1:281" x14ac:dyDescent="0.25">
      <c r="A208" s="152"/>
      <c r="B208" s="386"/>
      <c r="C208" s="377"/>
      <c r="D208" s="378"/>
      <c r="E208" s="378"/>
      <c r="F208" s="378"/>
      <c r="G208" s="379"/>
      <c r="H208" s="397"/>
      <c r="I208" s="397"/>
      <c r="J208" s="97"/>
      <c r="K208" s="122">
        <f t="shared" si="555"/>
        <v>0</v>
      </c>
      <c r="L208" s="313">
        <f t="shared" si="556"/>
        <v>0</v>
      </c>
      <c r="M208" s="46">
        <f t="shared" si="557"/>
        <v>0</v>
      </c>
      <c r="N208" s="90">
        <f t="shared" si="618"/>
        <v>0</v>
      </c>
      <c r="O208" s="90">
        <f t="shared" si="619"/>
        <v>0</v>
      </c>
      <c r="P208" s="90">
        <f t="shared" si="620"/>
        <v>0</v>
      </c>
      <c r="Q208" s="90">
        <f t="shared" si="621"/>
        <v>0</v>
      </c>
      <c r="R208" s="408">
        <f t="shared" si="558"/>
        <v>1</v>
      </c>
      <c r="S208" s="46">
        <f t="shared" si="559"/>
        <v>0</v>
      </c>
      <c r="T208" s="47">
        <f t="shared" si="560"/>
        <v>0</v>
      </c>
      <c r="U208" s="47">
        <f t="shared" si="561"/>
        <v>0</v>
      </c>
      <c r="V208" s="47">
        <f t="shared" si="562"/>
        <v>0</v>
      </c>
      <c r="W208" s="47">
        <f t="shared" si="563"/>
        <v>0</v>
      </c>
      <c r="X208" s="47">
        <f t="shared" si="564"/>
        <v>0</v>
      </c>
      <c r="Y208" s="47">
        <f t="shared" si="565"/>
        <v>0</v>
      </c>
      <c r="Z208" s="47">
        <f t="shared" si="566"/>
        <v>0</v>
      </c>
      <c r="AA208" s="47">
        <f t="shared" si="567"/>
        <v>0</v>
      </c>
      <c r="AB208" s="47">
        <f t="shared" si="568"/>
        <v>0</v>
      </c>
      <c r="AC208" s="47">
        <f t="shared" si="569"/>
        <v>0</v>
      </c>
      <c r="AD208" s="47">
        <f t="shared" si="570"/>
        <v>0</v>
      </c>
      <c r="AE208" s="47">
        <f t="shared" si="571"/>
        <v>0</v>
      </c>
      <c r="AF208" s="47">
        <f t="shared" si="572"/>
        <v>0</v>
      </c>
      <c r="AG208" s="47">
        <f t="shared" si="573"/>
        <v>0</v>
      </c>
      <c r="AH208" s="47">
        <f t="shared" si="574"/>
        <v>0</v>
      </c>
      <c r="AI208" s="47">
        <f t="shared" si="575"/>
        <v>0</v>
      </c>
      <c r="AJ208" s="47">
        <f t="shared" si="576"/>
        <v>0</v>
      </c>
      <c r="AK208" s="47">
        <f t="shared" si="577"/>
        <v>0</v>
      </c>
      <c r="AL208" s="48">
        <f t="shared" si="578"/>
        <v>0</v>
      </c>
      <c r="AM208" s="47">
        <f t="shared" si="622"/>
        <v>0</v>
      </c>
      <c r="AN208" s="47">
        <f t="shared" si="623"/>
        <v>0</v>
      </c>
      <c r="AO208" s="46">
        <f t="shared" si="579"/>
        <v>0</v>
      </c>
      <c r="AP208" s="47">
        <f t="shared" si="580"/>
        <v>0</v>
      </c>
      <c r="AQ208" s="47">
        <f t="shared" si="581"/>
        <v>0</v>
      </c>
      <c r="AR208" s="47">
        <f t="shared" si="582"/>
        <v>0</v>
      </c>
      <c r="AS208" s="47">
        <f t="shared" si="583"/>
        <v>0</v>
      </c>
      <c r="AT208" s="47">
        <f t="shared" si="584"/>
        <v>0</v>
      </c>
      <c r="AU208" s="47">
        <f t="shared" si="585"/>
        <v>0</v>
      </c>
      <c r="AV208" s="47">
        <f t="shared" si="586"/>
        <v>0</v>
      </c>
      <c r="AW208" s="47">
        <f t="shared" si="587"/>
        <v>0</v>
      </c>
      <c r="AX208" s="47">
        <f t="shared" si="588"/>
        <v>0</v>
      </c>
      <c r="AY208" s="47">
        <f t="shared" si="589"/>
        <v>0</v>
      </c>
      <c r="AZ208" s="47">
        <f t="shared" si="590"/>
        <v>0</v>
      </c>
      <c r="BA208" s="47">
        <f t="shared" si="591"/>
        <v>0</v>
      </c>
      <c r="BB208" s="47">
        <f t="shared" si="592"/>
        <v>0</v>
      </c>
      <c r="BC208" s="47">
        <f t="shared" si="593"/>
        <v>0</v>
      </c>
      <c r="BD208" s="47">
        <f t="shared" si="594"/>
        <v>0</v>
      </c>
      <c r="BE208" s="47">
        <f t="shared" si="595"/>
        <v>0</v>
      </c>
      <c r="BF208" s="47">
        <f t="shared" si="596"/>
        <v>0</v>
      </c>
      <c r="BG208" s="48">
        <f t="shared" si="597"/>
        <v>0</v>
      </c>
      <c r="BH208" s="47">
        <f t="shared" si="624"/>
        <v>0</v>
      </c>
      <c r="BI208" s="47">
        <f t="shared" si="625"/>
        <v>0</v>
      </c>
      <c r="BJ208" s="46">
        <f t="shared" si="598"/>
        <v>0</v>
      </c>
      <c r="BK208" s="47">
        <f t="shared" si="599"/>
        <v>0</v>
      </c>
      <c r="BL208" s="47">
        <f t="shared" si="600"/>
        <v>0</v>
      </c>
      <c r="BM208" s="47">
        <f t="shared" si="601"/>
        <v>0</v>
      </c>
      <c r="BN208" s="47">
        <f t="shared" si="602"/>
        <v>0</v>
      </c>
      <c r="BO208" s="47">
        <f t="shared" si="603"/>
        <v>0</v>
      </c>
      <c r="BP208" s="47">
        <f t="shared" si="604"/>
        <v>0</v>
      </c>
      <c r="BQ208" s="47">
        <f t="shared" si="605"/>
        <v>0</v>
      </c>
      <c r="BR208" s="47">
        <f t="shared" si="606"/>
        <v>0</v>
      </c>
      <c r="BS208" s="47">
        <f t="shared" si="607"/>
        <v>0</v>
      </c>
      <c r="BT208" s="47">
        <f t="shared" si="608"/>
        <v>0</v>
      </c>
      <c r="BU208" s="47">
        <f t="shared" si="609"/>
        <v>0</v>
      </c>
      <c r="BV208" s="47">
        <f t="shared" si="610"/>
        <v>0</v>
      </c>
      <c r="BW208" s="47">
        <f t="shared" si="611"/>
        <v>0</v>
      </c>
      <c r="BX208" s="47">
        <f t="shared" si="612"/>
        <v>0</v>
      </c>
      <c r="BY208" s="47">
        <f t="shared" si="613"/>
        <v>0</v>
      </c>
      <c r="BZ208" s="47">
        <f t="shared" si="614"/>
        <v>0</v>
      </c>
      <c r="CA208" s="47">
        <f t="shared" si="615"/>
        <v>0</v>
      </c>
      <c r="CB208" s="47">
        <f t="shared" si="616"/>
        <v>0</v>
      </c>
      <c r="CC208" s="48">
        <f t="shared" si="617"/>
        <v>0</v>
      </c>
      <c r="CD208" s="47">
        <f t="shared" si="626"/>
        <v>0</v>
      </c>
      <c r="CE208" s="47">
        <f t="shared" si="627"/>
        <v>0</v>
      </c>
      <c r="CF208" s="46">
        <f t="shared" si="628"/>
        <v>0</v>
      </c>
      <c r="CG208" s="47">
        <f t="shared" si="629"/>
        <v>0</v>
      </c>
      <c r="CH208" s="47">
        <f t="shared" si="630"/>
        <v>0</v>
      </c>
      <c r="CI208" s="47">
        <f t="shared" si="631"/>
        <v>0</v>
      </c>
      <c r="CJ208" s="47">
        <f t="shared" si="632"/>
        <v>0</v>
      </c>
      <c r="CK208" s="47">
        <f t="shared" si="633"/>
        <v>0</v>
      </c>
      <c r="CL208" s="47">
        <f t="shared" si="634"/>
        <v>0</v>
      </c>
      <c r="CM208" s="47">
        <f t="shared" si="635"/>
        <v>0</v>
      </c>
      <c r="CN208" s="47">
        <f t="shared" si="636"/>
        <v>0</v>
      </c>
      <c r="CO208" s="47">
        <f t="shared" si="637"/>
        <v>0</v>
      </c>
      <c r="CP208" s="47">
        <f t="shared" si="638"/>
        <v>0</v>
      </c>
      <c r="CQ208" s="47">
        <f t="shared" si="639"/>
        <v>0</v>
      </c>
      <c r="CR208" s="47">
        <f t="shared" si="640"/>
        <v>0</v>
      </c>
      <c r="CS208" s="47">
        <f t="shared" si="641"/>
        <v>0</v>
      </c>
      <c r="CT208" s="47">
        <f t="shared" si="642"/>
        <v>0</v>
      </c>
      <c r="CU208" s="47">
        <f t="shared" si="643"/>
        <v>0</v>
      </c>
      <c r="CV208" s="47">
        <f t="shared" si="644"/>
        <v>0</v>
      </c>
      <c r="CW208" s="47">
        <f t="shared" si="645"/>
        <v>0</v>
      </c>
      <c r="CX208" s="47">
        <f t="shared" si="646"/>
        <v>0</v>
      </c>
      <c r="CY208" s="48">
        <f t="shared" si="647"/>
        <v>0</v>
      </c>
      <c r="CZ208" s="47">
        <f t="shared" si="648"/>
        <v>0</v>
      </c>
      <c r="DA208" s="47">
        <f t="shared" si="649"/>
        <v>0</v>
      </c>
      <c r="DB208" s="46">
        <f t="shared" si="650"/>
        <v>0</v>
      </c>
      <c r="DC208" s="47">
        <f t="shared" si="651"/>
        <v>0</v>
      </c>
      <c r="DD208" s="47">
        <f t="shared" si="652"/>
        <v>0</v>
      </c>
      <c r="DE208" s="47">
        <f t="shared" si="653"/>
        <v>0</v>
      </c>
      <c r="DF208" s="47">
        <f t="shared" si="654"/>
        <v>0</v>
      </c>
      <c r="DG208" s="47">
        <f t="shared" si="655"/>
        <v>0</v>
      </c>
      <c r="DH208" s="47">
        <f t="shared" si="656"/>
        <v>0</v>
      </c>
      <c r="DI208" s="47">
        <f t="shared" si="657"/>
        <v>0</v>
      </c>
      <c r="DJ208" s="47">
        <f t="shared" si="658"/>
        <v>0</v>
      </c>
      <c r="DK208" s="47">
        <f t="shared" si="659"/>
        <v>0</v>
      </c>
      <c r="DL208" s="47">
        <f t="shared" si="660"/>
        <v>0</v>
      </c>
      <c r="DM208" s="47">
        <f t="shared" si="661"/>
        <v>0</v>
      </c>
      <c r="DN208" s="47">
        <f t="shared" si="662"/>
        <v>0</v>
      </c>
      <c r="DO208" s="47">
        <f t="shared" si="663"/>
        <v>0</v>
      </c>
      <c r="DP208" s="47">
        <f t="shared" si="664"/>
        <v>0</v>
      </c>
      <c r="DQ208" s="47">
        <f t="shared" si="665"/>
        <v>0</v>
      </c>
      <c r="DR208" s="47">
        <f t="shared" si="666"/>
        <v>0</v>
      </c>
      <c r="DS208" s="47">
        <f t="shared" si="667"/>
        <v>0</v>
      </c>
      <c r="DT208" s="47">
        <f t="shared" si="668"/>
        <v>0</v>
      </c>
      <c r="DU208" s="48">
        <f t="shared" si="669"/>
        <v>0</v>
      </c>
      <c r="DV208" s="47">
        <f t="shared" si="670"/>
        <v>0</v>
      </c>
      <c r="DW208" s="47">
        <f t="shared" si="671"/>
        <v>0</v>
      </c>
      <c r="DX208" s="46">
        <f t="shared" si="672"/>
        <v>0</v>
      </c>
      <c r="DY208" s="47">
        <f t="shared" si="673"/>
        <v>0</v>
      </c>
      <c r="DZ208" s="47">
        <f t="shared" si="674"/>
        <v>0</v>
      </c>
      <c r="EA208" s="47">
        <f t="shared" si="675"/>
        <v>0</v>
      </c>
      <c r="EB208" s="47">
        <f t="shared" si="676"/>
        <v>0</v>
      </c>
      <c r="EC208" s="47">
        <f t="shared" si="677"/>
        <v>0</v>
      </c>
      <c r="ED208" s="47">
        <f t="shared" si="678"/>
        <v>0</v>
      </c>
      <c r="EE208" s="47">
        <f t="shared" si="679"/>
        <v>0</v>
      </c>
      <c r="EF208" s="47">
        <f t="shared" si="680"/>
        <v>0</v>
      </c>
      <c r="EG208" s="47">
        <f t="shared" si="681"/>
        <v>0</v>
      </c>
      <c r="EH208" s="47">
        <f t="shared" si="682"/>
        <v>0</v>
      </c>
      <c r="EI208" s="47">
        <f t="shared" si="683"/>
        <v>0</v>
      </c>
      <c r="EJ208" s="47">
        <f t="shared" si="684"/>
        <v>0</v>
      </c>
      <c r="EK208" s="47">
        <f t="shared" si="685"/>
        <v>0</v>
      </c>
      <c r="EL208" s="47">
        <f t="shared" si="686"/>
        <v>0</v>
      </c>
      <c r="EM208" s="47">
        <f t="shared" si="687"/>
        <v>0</v>
      </c>
      <c r="EN208" s="47">
        <f t="shared" si="688"/>
        <v>0</v>
      </c>
      <c r="EO208" s="47">
        <f t="shared" si="689"/>
        <v>0</v>
      </c>
      <c r="EP208" s="47">
        <f t="shared" si="690"/>
        <v>0</v>
      </c>
      <c r="EQ208" s="48">
        <f t="shared" si="691"/>
        <v>0</v>
      </c>
      <c r="ER208" s="47">
        <f t="shared" si="692"/>
        <v>0</v>
      </c>
      <c r="ES208" s="47">
        <f t="shared" si="693"/>
        <v>0</v>
      </c>
      <c r="ET208" s="46">
        <f t="shared" si="694"/>
        <v>0</v>
      </c>
      <c r="EU208" s="47">
        <f t="shared" si="695"/>
        <v>0</v>
      </c>
      <c r="EV208" s="47">
        <f t="shared" si="696"/>
        <v>0</v>
      </c>
      <c r="EW208" s="47">
        <f t="shared" si="697"/>
        <v>0</v>
      </c>
      <c r="EX208" s="47">
        <f t="shared" si="698"/>
        <v>0</v>
      </c>
      <c r="EY208" s="47">
        <f t="shared" si="699"/>
        <v>0</v>
      </c>
      <c r="EZ208" s="47">
        <f t="shared" si="700"/>
        <v>0</v>
      </c>
      <c r="FA208" s="47">
        <f t="shared" si="701"/>
        <v>0</v>
      </c>
      <c r="FB208" s="47">
        <f t="shared" si="702"/>
        <v>0</v>
      </c>
      <c r="FC208" s="47">
        <f t="shared" si="703"/>
        <v>0</v>
      </c>
      <c r="FD208" s="47">
        <f t="shared" si="704"/>
        <v>0</v>
      </c>
      <c r="FE208" s="47">
        <f t="shared" si="705"/>
        <v>0</v>
      </c>
      <c r="FF208" s="47">
        <f t="shared" si="706"/>
        <v>0</v>
      </c>
      <c r="FG208" s="47">
        <f t="shared" si="707"/>
        <v>0</v>
      </c>
      <c r="FH208" s="47">
        <f t="shared" si="708"/>
        <v>0</v>
      </c>
      <c r="FI208" s="47">
        <f t="shared" si="709"/>
        <v>0</v>
      </c>
      <c r="FJ208" s="47">
        <f t="shared" si="710"/>
        <v>0</v>
      </c>
      <c r="FK208" s="47">
        <f t="shared" si="711"/>
        <v>0</v>
      </c>
      <c r="FL208" s="47">
        <f t="shared" si="712"/>
        <v>0</v>
      </c>
      <c r="FM208" s="48">
        <f t="shared" si="713"/>
        <v>0</v>
      </c>
      <c r="FN208" s="47">
        <f t="shared" si="714"/>
        <v>0</v>
      </c>
      <c r="FO208" s="47">
        <f t="shared" si="715"/>
        <v>0</v>
      </c>
      <c r="FP208" s="46">
        <f t="shared" si="716"/>
        <v>0</v>
      </c>
      <c r="FQ208" s="47">
        <f t="shared" si="717"/>
        <v>0</v>
      </c>
      <c r="FR208" s="47">
        <f t="shared" si="718"/>
        <v>0</v>
      </c>
      <c r="FS208" s="47">
        <f t="shared" si="719"/>
        <v>0</v>
      </c>
      <c r="FT208" s="47">
        <f t="shared" si="720"/>
        <v>0</v>
      </c>
      <c r="FU208" s="47">
        <f t="shared" si="721"/>
        <v>0</v>
      </c>
      <c r="FV208" s="47">
        <f t="shared" si="722"/>
        <v>0</v>
      </c>
      <c r="FW208" s="47">
        <f t="shared" si="723"/>
        <v>0</v>
      </c>
      <c r="FX208" s="47">
        <f t="shared" si="724"/>
        <v>0</v>
      </c>
      <c r="FY208" s="47">
        <f t="shared" si="725"/>
        <v>0</v>
      </c>
      <c r="FZ208" s="47">
        <f t="shared" si="726"/>
        <v>0</v>
      </c>
      <c r="GA208" s="47">
        <f t="shared" si="727"/>
        <v>0</v>
      </c>
      <c r="GB208" s="47">
        <f t="shared" si="728"/>
        <v>0</v>
      </c>
      <c r="GC208" s="47">
        <f t="shared" si="729"/>
        <v>0</v>
      </c>
      <c r="GD208" s="47">
        <f t="shared" si="730"/>
        <v>0</v>
      </c>
      <c r="GE208" s="47">
        <f t="shared" si="731"/>
        <v>0</v>
      </c>
      <c r="GF208" s="47">
        <f t="shared" si="732"/>
        <v>0</v>
      </c>
      <c r="GG208" s="47">
        <f t="shared" si="733"/>
        <v>0</v>
      </c>
      <c r="GH208" s="47">
        <f t="shared" si="734"/>
        <v>0</v>
      </c>
      <c r="GI208" s="48">
        <f t="shared" si="735"/>
        <v>0</v>
      </c>
      <c r="GJ208" s="47">
        <f t="shared" si="736"/>
        <v>0</v>
      </c>
      <c r="GK208" s="47">
        <f t="shared" si="737"/>
        <v>0</v>
      </c>
      <c r="GL208" s="46">
        <f t="shared" si="738"/>
        <v>0</v>
      </c>
      <c r="GM208" s="47">
        <f t="shared" si="739"/>
        <v>0</v>
      </c>
      <c r="GN208" s="47">
        <f t="shared" si="740"/>
        <v>0</v>
      </c>
      <c r="GO208" s="47">
        <f t="shared" si="741"/>
        <v>0</v>
      </c>
      <c r="GP208" s="47">
        <f t="shared" si="742"/>
        <v>0</v>
      </c>
      <c r="GQ208" s="47">
        <f t="shared" si="743"/>
        <v>0</v>
      </c>
      <c r="GR208" s="47">
        <f t="shared" si="744"/>
        <v>0</v>
      </c>
      <c r="GS208" s="47">
        <f t="shared" si="745"/>
        <v>0</v>
      </c>
      <c r="GT208" s="47">
        <f t="shared" si="746"/>
        <v>0</v>
      </c>
      <c r="GU208" s="47">
        <f t="shared" si="747"/>
        <v>0</v>
      </c>
      <c r="GV208" s="47">
        <f t="shared" si="748"/>
        <v>0</v>
      </c>
      <c r="GW208" s="47">
        <f t="shared" si="749"/>
        <v>0</v>
      </c>
      <c r="GX208" s="47">
        <f t="shared" si="750"/>
        <v>0</v>
      </c>
      <c r="GY208" s="47">
        <f t="shared" si="751"/>
        <v>0</v>
      </c>
      <c r="GZ208" s="47">
        <f t="shared" si="752"/>
        <v>0</v>
      </c>
      <c r="HA208" s="47">
        <f t="shared" si="753"/>
        <v>0</v>
      </c>
      <c r="HB208" s="47">
        <f t="shared" si="754"/>
        <v>0</v>
      </c>
      <c r="HC208" s="47">
        <f t="shared" si="755"/>
        <v>0</v>
      </c>
      <c r="HD208" s="47">
        <f t="shared" si="756"/>
        <v>0</v>
      </c>
      <c r="HE208" s="48">
        <f t="shared" si="757"/>
        <v>0</v>
      </c>
      <c r="HF208" s="47">
        <f t="shared" si="758"/>
        <v>0</v>
      </c>
      <c r="HG208" s="47">
        <f t="shared" si="759"/>
        <v>0</v>
      </c>
      <c r="HH208" s="46">
        <f t="shared" si="760"/>
        <v>0</v>
      </c>
      <c r="HI208" s="47">
        <f t="shared" si="761"/>
        <v>0</v>
      </c>
      <c r="HJ208" s="47">
        <f t="shared" si="762"/>
        <v>0</v>
      </c>
      <c r="HK208" s="47">
        <f t="shared" si="763"/>
        <v>0</v>
      </c>
      <c r="HL208" s="47">
        <f t="shared" si="764"/>
        <v>0</v>
      </c>
      <c r="HM208" s="47">
        <f t="shared" si="765"/>
        <v>0</v>
      </c>
      <c r="HN208" s="47">
        <f t="shared" si="766"/>
        <v>0</v>
      </c>
      <c r="HO208" s="47">
        <f t="shared" si="767"/>
        <v>0</v>
      </c>
      <c r="HP208" s="47">
        <f t="shared" si="768"/>
        <v>0</v>
      </c>
      <c r="HQ208" s="47">
        <f t="shared" si="769"/>
        <v>0</v>
      </c>
      <c r="HR208" s="47">
        <f t="shared" si="770"/>
        <v>0</v>
      </c>
      <c r="HS208" s="47">
        <f t="shared" si="771"/>
        <v>0</v>
      </c>
      <c r="HT208" s="47">
        <f t="shared" si="772"/>
        <v>0</v>
      </c>
      <c r="HU208" s="47">
        <f t="shared" si="773"/>
        <v>0</v>
      </c>
      <c r="HV208" s="47">
        <f t="shared" si="774"/>
        <v>0</v>
      </c>
      <c r="HW208" s="47">
        <f t="shared" si="775"/>
        <v>0</v>
      </c>
      <c r="HX208" s="47">
        <f t="shared" si="776"/>
        <v>0</v>
      </c>
      <c r="HY208" s="47">
        <f t="shared" si="777"/>
        <v>0</v>
      </c>
      <c r="HZ208" s="47">
        <f t="shared" si="778"/>
        <v>0</v>
      </c>
      <c r="IA208" s="48">
        <f t="shared" si="779"/>
        <v>0</v>
      </c>
      <c r="IB208" s="47">
        <f t="shared" si="780"/>
        <v>0</v>
      </c>
      <c r="IC208" s="47">
        <f t="shared" si="781"/>
        <v>0</v>
      </c>
      <c r="ID208" s="46">
        <f t="shared" si="782"/>
        <v>0</v>
      </c>
      <c r="IE208" s="47">
        <f t="shared" si="783"/>
        <v>0</v>
      </c>
      <c r="IF208" s="47">
        <f t="shared" si="784"/>
        <v>0</v>
      </c>
      <c r="IG208" s="47">
        <f t="shared" si="785"/>
        <v>0</v>
      </c>
      <c r="IH208" s="47">
        <f t="shared" si="786"/>
        <v>0</v>
      </c>
      <c r="II208" s="47">
        <f t="shared" si="787"/>
        <v>0</v>
      </c>
      <c r="IJ208" s="47">
        <f t="shared" si="788"/>
        <v>0</v>
      </c>
      <c r="IK208" s="47">
        <f t="shared" si="789"/>
        <v>0</v>
      </c>
      <c r="IL208" s="47">
        <f t="shared" si="790"/>
        <v>0</v>
      </c>
      <c r="IM208" s="47">
        <f t="shared" si="791"/>
        <v>0</v>
      </c>
      <c r="IN208" s="47">
        <f t="shared" si="792"/>
        <v>0</v>
      </c>
      <c r="IO208" s="47">
        <f t="shared" si="793"/>
        <v>0</v>
      </c>
      <c r="IP208" s="47">
        <f t="shared" si="794"/>
        <v>0</v>
      </c>
      <c r="IQ208" s="47">
        <f t="shared" si="795"/>
        <v>0</v>
      </c>
      <c r="IR208" s="47">
        <f t="shared" si="796"/>
        <v>0</v>
      </c>
      <c r="IS208" s="47">
        <f t="shared" si="797"/>
        <v>0</v>
      </c>
      <c r="IT208" s="47">
        <f t="shared" si="798"/>
        <v>0</v>
      </c>
      <c r="IU208" s="47">
        <f t="shared" si="799"/>
        <v>0</v>
      </c>
      <c r="IV208" s="47">
        <f t="shared" si="800"/>
        <v>0</v>
      </c>
      <c r="IW208" s="48">
        <f t="shared" si="801"/>
        <v>0</v>
      </c>
      <c r="IX208" s="47">
        <f t="shared" si="802"/>
        <v>0</v>
      </c>
      <c r="IY208" s="47">
        <f t="shared" si="803"/>
        <v>0</v>
      </c>
      <c r="IZ208" s="46">
        <f t="shared" si="804"/>
        <v>0</v>
      </c>
      <c r="JA208" s="47">
        <f t="shared" si="805"/>
        <v>0</v>
      </c>
      <c r="JB208" s="47">
        <f t="shared" si="806"/>
        <v>0</v>
      </c>
      <c r="JC208" s="47">
        <f t="shared" si="807"/>
        <v>0</v>
      </c>
      <c r="JD208" s="47">
        <f t="shared" si="808"/>
        <v>0</v>
      </c>
      <c r="JE208" s="47">
        <f t="shared" si="809"/>
        <v>0</v>
      </c>
      <c r="JF208" s="47">
        <f t="shared" si="810"/>
        <v>0</v>
      </c>
      <c r="JG208" s="47">
        <f t="shared" si="811"/>
        <v>0</v>
      </c>
      <c r="JH208" s="47">
        <f t="shared" si="812"/>
        <v>0</v>
      </c>
      <c r="JI208" s="47">
        <f t="shared" si="813"/>
        <v>0</v>
      </c>
      <c r="JJ208" s="47">
        <f t="shared" si="814"/>
        <v>0</v>
      </c>
      <c r="JK208" s="47">
        <f t="shared" si="815"/>
        <v>0</v>
      </c>
      <c r="JL208" s="47">
        <f t="shared" si="816"/>
        <v>0</v>
      </c>
      <c r="JM208" s="47">
        <f t="shared" si="817"/>
        <v>0</v>
      </c>
      <c r="JN208" s="47">
        <f t="shared" si="818"/>
        <v>0</v>
      </c>
      <c r="JO208" s="47">
        <f t="shared" si="819"/>
        <v>0</v>
      </c>
      <c r="JP208" s="47">
        <f t="shared" si="820"/>
        <v>0</v>
      </c>
      <c r="JQ208" s="47">
        <f t="shared" si="821"/>
        <v>0</v>
      </c>
      <c r="JR208" s="47">
        <f t="shared" si="822"/>
        <v>0</v>
      </c>
      <c r="JS208" s="48">
        <f t="shared" si="823"/>
        <v>0</v>
      </c>
      <c r="JT208" s="46">
        <f t="shared" si="824"/>
        <v>0</v>
      </c>
      <c r="JU208" s="48">
        <f t="shared" si="825"/>
        <v>0</v>
      </c>
    </row>
    <row r="209" spans="1:281" x14ac:dyDescent="0.25">
      <c r="A209" s="152"/>
      <c r="B209" s="386"/>
      <c r="C209" s="377"/>
      <c r="D209" s="378"/>
      <c r="E209" s="378"/>
      <c r="F209" s="378"/>
      <c r="G209" s="379"/>
      <c r="H209" s="397"/>
      <c r="I209" s="397"/>
      <c r="J209" s="97"/>
      <c r="K209" s="122">
        <f t="shared" si="555"/>
        <v>0</v>
      </c>
      <c r="L209" s="313">
        <f t="shared" si="556"/>
        <v>0</v>
      </c>
      <c r="M209" s="46">
        <f t="shared" si="557"/>
        <v>0</v>
      </c>
      <c r="N209" s="90">
        <f t="shared" si="618"/>
        <v>0</v>
      </c>
      <c r="O209" s="90">
        <f t="shared" si="619"/>
        <v>0</v>
      </c>
      <c r="P209" s="90">
        <f t="shared" si="620"/>
        <v>0</v>
      </c>
      <c r="Q209" s="90">
        <f t="shared" si="621"/>
        <v>0</v>
      </c>
      <c r="R209" s="408">
        <f t="shared" si="558"/>
        <v>1</v>
      </c>
      <c r="S209" s="46">
        <f t="shared" si="559"/>
        <v>0</v>
      </c>
      <c r="T209" s="47">
        <f t="shared" si="560"/>
        <v>0</v>
      </c>
      <c r="U209" s="47">
        <f t="shared" si="561"/>
        <v>0</v>
      </c>
      <c r="V209" s="47">
        <f t="shared" si="562"/>
        <v>0</v>
      </c>
      <c r="W209" s="47">
        <f t="shared" si="563"/>
        <v>0</v>
      </c>
      <c r="X209" s="47">
        <f t="shared" si="564"/>
        <v>0</v>
      </c>
      <c r="Y209" s="47">
        <f t="shared" si="565"/>
        <v>0</v>
      </c>
      <c r="Z209" s="47">
        <f t="shared" si="566"/>
        <v>0</v>
      </c>
      <c r="AA209" s="47">
        <f t="shared" si="567"/>
        <v>0</v>
      </c>
      <c r="AB209" s="47">
        <f t="shared" si="568"/>
        <v>0</v>
      </c>
      <c r="AC209" s="47">
        <f t="shared" si="569"/>
        <v>0</v>
      </c>
      <c r="AD209" s="47">
        <f t="shared" si="570"/>
        <v>0</v>
      </c>
      <c r="AE209" s="47">
        <f t="shared" si="571"/>
        <v>0</v>
      </c>
      <c r="AF209" s="47">
        <f t="shared" si="572"/>
        <v>0</v>
      </c>
      <c r="AG209" s="47">
        <f t="shared" si="573"/>
        <v>0</v>
      </c>
      <c r="AH209" s="47">
        <f t="shared" si="574"/>
        <v>0</v>
      </c>
      <c r="AI209" s="47">
        <f t="shared" si="575"/>
        <v>0</v>
      </c>
      <c r="AJ209" s="47">
        <f t="shared" si="576"/>
        <v>0</v>
      </c>
      <c r="AK209" s="47">
        <f t="shared" si="577"/>
        <v>0</v>
      </c>
      <c r="AL209" s="48">
        <f t="shared" si="578"/>
        <v>0</v>
      </c>
      <c r="AM209" s="47">
        <f t="shared" si="622"/>
        <v>0</v>
      </c>
      <c r="AN209" s="47">
        <f t="shared" si="623"/>
        <v>0</v>
      </c>
      <c r="AO209" s="46">
        <f t="shared" si="579"/>
        <v>0</v>
      </c>
      <c r="AP209" s="47">
        <f t="shared" si="580"/>
        <v>0</v>
      </c>
      <c r="AQ209" s="47">
        <f t="shared" si="581"/>
        <v>0</v>
      </c>
      <c r="AR209" s="47">
        <f t="shared" si="582"/>
        <v>0</v>
      </c>
      <c r="AS209" s="47">
        <f t="shared" si="583"/>
        <v>0</v>
      </c>
      <c r="AT209" s="47">
        <f t="shared" si="584"/>
        <v>0</v>
      </c>
      <c r="AU209" s="47">
        <f t="shared" si="585"/>
        <v>0</v>
      </c>
      <c r="AV209" s="47">
        <f t="shared" si="586"/>
        <v>0</v>
      </c>
      <c r="AW209" s="47">
        <f t="shared" si="587"/>
        <v>0</v>
      </c>
      <c r="AX209" s="47">
        <f t="shared" si="588"/>
        <v>0</v>
      </c>
      <c r="AY209" s="47">
        <f t="shared" si="589"/>
        <v>0</v>
      </c>
      <c r="AZ209" s="47">
        <f t="shared" si="590"/>
        <v>0</v>
      </c>
      <c r="BA209" s="47">
        <f t="shared" si="591"/>
        <v>0</v>
      </c>
      <c r="BB209" s="47">
        <f t="shared" si="592"/>
        <v>0</v>
      </c>
      <c r="BC209" s="47">
        <f t="shared" si="593"/>
        <v>0</v>
      </c>
      <c r="BD209" s="47">
        <f t="shared" si="594"/>
        <v>0</v>
      </c>
      <c r="BE209" s="47">
        <f t="shared" si="595"/>
        <v>0</v>
      </c>
      <c r="BF209" s="47">
        <f t="shared" si="596"/>
        <v>0</v>
      </c>
      <c r="BG209" s="48">
        <f t="shared" si="597"/>
        <v>0</v>
      </c>
      <c r="BH209" s="47">
        <f t="shared" si="624"/>
        <v>0</v>
      </c>
      <c r="BI209" s="47">
        <f t="shared" si="625"/>
        <v>0</v>
      </c>
      <c r="BJ209" s="46">
        <f t="shared" si="598"/>
        <v>0</v>
      </c>
      <c r="BK209" s="47">
        <f t="shared" si="599"/>
        <v>0</v>
      </c>
      <c r="BL209" s="47">
        <f t="shared" si="600"/>
        <v>0</v>
      </c>
      <c r="BM209" s="47">
        <f t="shared" si="601"/>
        <v>0</v>
      </c>
      <c r="BN209" s="47">
        <f t="shared" si="602"/>
        <v>0</v>
      </c>
      <c r="BO209" s="47">
        <f t="shared" si="603"/>
        <v>0</v>
      </c>
      <c r="BP209" s="47">
        <f t="shared" si="604"/>
        <v>0</v>
      </c>
      <c r="BQ209" s="47">
        <f t="shared" si="605"/>
        <v>0</v>
      </c>
      <c r="BR209" s="47">
        <f t="shared" si="606"/>
        <v>0</v>
      </c>
      <c r="BS209" s="47">
        <f t="shared" si="607"/>
        <v>0</v>
      </c>
      <c r="BT209" s="47">
        <f t="shared" si="608"/>
        <v>0</v>
      </c>
      <c r="BU209" s="47">
        <f t="shared" si="609"/>
        <v>0</v>
      </c>
      <c r="BV209" s="47">
        <f t="shared" si="610"/>
        <v>0</v>
      </c>
      <c r="BW209" s="47">
        <f t="shared" si="611"/>
        <v>0</v>
      </c>
      <c r="BX209" s="47">
        <f t="shared" si="612"/>
        <v>0</v>
      </c>
      <c r="BY209" s="47">
        <f t="shared" si="613"/>
        <v>0</v>
      </c>
      <c r="BZ209" s="47">
        <f t="shared" si="614"/>
        <v>0</v>
      </c>
      <c r="CA209" s="47">
        <f t="shared" si="615"/>
        <v>0</v>
      </c>
      <c r="CB209" s="47">
        <f t="shared" si="616"/>
        <v>0</v>
      </c>
      <c r="CC209" s="48">
        <f t="shared" si="617"/>
        <v>0</v>
      </c>
      <c r="CD209" s="47">
        <f t="shared" si="626"/>
        <v>0</v>
      </c>
      <c r="CE209" s="47">
        <f t="shared" si="627"/>
        <v>0</v>
      </c>
      <c r="CF209" s="46">
        <f t="shared" si="628"/>
        <v>0</v>
      </c>
      <c r="CG209" s="47">
        <f t="shared" si="629"/>
        <v>0</v>
      </c>
      <c r="CH209" s="47">
        <f t="shared" si="630"/>
        <v>0</v>
      </c>
      <c r="CI209" s="47">
        <f t="shared" si="631"/>
        <v>0</v>
      </c>
      <c r="CJ209" s="47">
        <f t="shared" si="632"/>
        <v>0</v>
      </c>
      <c r="CK209" s="47">
        <f t="shared" si="633"/>
        <v>0</v>
      </c>
      <c r="CL209" s="47">
        <f t="shared" si="634"/>
        <v>0</v>
      </c>
      <c r="CM209" s="47">
        <f t="shared" si="635"/>
        <v>0</v>
      </c>
      <c r="CN209" s="47">
        <f t="shared" si="636"/>
        <v>0</v>
      </c>
      <c r="CO209" s="47">
        <f t="shared" si="637"/>
        <v>0</v>
      </c>
      <c r="CP209" s="47">
        <f t="shared" si="638"/>
        <v>0</v>
      </c>
      <c r="CQ209" s="47">
        <f t="shared" si="639"/>
        <v>0</v>
      </c>
      <c r="CR209" s="47">
        <f t="shared" si="640"/>
        <v>0</v>
      </c>
      <c r="CS209" s="47">
        <f t="shared" si="641"/>
        <v>0</v>
      </c>
      <c r="CT209" s="47">
        <f t="shared" si="642"/>
        <v>0</v>
      </c>
      <c r="CU209" s="47">
        <f t="shared" si="643"/>
        <v>0</v>
      </c>
      <c r="CV209" s="47">
        <f t="shared" si="644"/>
        <v>0</v>
      </c>
      <c r="CW209" s="47">
        <f t="shared" si="645"/>
        <v>0</v>
      </c>
      <c r="CX209" s="47">
        <f t="shared" si="646"/>
        <v>0</v>
      </c>
      <c r="CY209" s="48">
        <f t="shared" si="647"/>
        <v>0</v>
      </c>
      <c r="CZ209" s="47">
        <f t="shared" si="648"/>
        <v>0</v>
      </c>
      <c r="DA209" s="47">
        <f t="shared" si="649"/>
        <v>0</v>
      </c>
      <c r="DB209" s="46">
        <f t="shared" si="650"/>
        <v>0</v>
      </c>
      <c r="DC209" s="47">
        <f t="shared" si="651"/>
        <v>0</v>
      </c>
      <c r="DD209" s="47">
        <f t="shared" si="652"/>
        <v>0</v>
      </c>
      <c r="DE209" s="47">
        <f t="shared" si="653"/>
        <v>0</v>
      </c>
      <c r="DF209" s="47">
        <f t="shared" si="654"/>
        <v>0</v>
      </c>
      <c r="DG209" s="47">
        <f t="shared" si="655"/>
        <v>0</v>
      </c>
      <c r="DH209" s="47">
        <f t="shared" si="656"/>
        <v>0</v>
      </c>
      <c r="DI209" s="47">
        <f t="shared" si="657"/>
        <v>0</v>
      </c>
      <c r="DJ209" s="47">
        <f t="shared" si="658"/>
        <v>0</v>
      </c>
      <c r="DK209" s="47">
        <f t="shared" si="659"/>
        <v>0</v>
      </c>
      <c r="DL209" s="47">
        <f t="shared" si="660"/>
        <v>0</v>
      </c>
      <c r="DM209" s="47">
        <f t="shared" si="661"/>
        <v>0</v>
      </c>
      <c r="DN209" s="47">
        <f t="shared" si="662"/>
        <v>0</v>
      </c>
      <c r="DO209" s="47">
        <f t="shared" si="663"/>
        <v>0</v>
      </c>
      <c r="DP209" s="47">
        <f t="shared" si="664"/>
        <v>0</v>
      </c>
      <c r="DQ209" s="47">
        <f t="shared" si="665"/>
        <v>0</v>
      </c>
      <c r="DR209" s="47">
        <f t="shared" si="666"/>
        <v>0</v>
      </c>
      <c r="DS209" s="47">
        <f t="shared" si="667"/>
        <v>0</v>
      </c>
      <c r="DT209" s="47">
        <f t="shared" si="668"/>
        <v>0</v>
      </c>
      <c r="DU209" s="48">
        <f t="shared" si="669"/>
        <v>0</v>
      </c>
      <c r="DV209" s="47">
        <f t="shared" si="670"/>
        <v>0</v>
      </c>
      <c r="DW209" s="47">
        <f t="shared" si="671"/>
        <v>0</v>
      </c>
      <c r="DX209" s="46">
        <f t="shared" si="672"/>
        <v>0</v>
      </c>
      <c r="DY209" s="47">
        <f t="shared" si="673"/>
        <v>0</v>
      </c>
      <c r="DZ209" s="47">
        <f t="shared" si="674"/>
        <v>0</v>
      </c>
      <c r="EA209" s="47">
        <f t="shared" si="675"/>
        <v>0</v>
      </c>
      <c r="EB209" s="47">
        <f t="shared" si="676"/>
        <v>0</v>
      </c>
      <c r="EC209" s="47">
        <f t="shared" si="677"/>
        <v>0</v>
      </c>
      <c r="ED209" s="47">
        <f t="shared" si="678"/>
        <v>0</v>
      </c>
      <c r="EE209" s="47">
        <f t="shared" si="679"/>
        <v>0</v>
      </c>
      <c r="EF209" s="47">
        <f t="shared" si="680"/>
        <v>0</v>
      </c>
      <c r="EG209" s="47">
        <f t="shared" si="681"/>
        <v>0</v>
      </c>
      <c r="EH209" s="47">
        <f t="shared" si="682"/>
        <v>0</v>
      </c>
      <c r="EI209" s="47">
        <f t="shared" si="683"/>
        <v>0</v>
      </c>
      <c r="EJ209" s="47">
        <f t="shared" si="684"/>
        <v>0</v>
      </c>
      <c r="EK209" s="47">
        <f t="shared" si="685"/>
        <v>0</v>
      </c>
      <c r="EL209" s="47">
        <f t="shared" si="686"/>
        <v>0</v>
      </c>
      <c r="EM209" s="47">
        <f t="shared" si="687"/>
        <v>0</v>
      </c>
      <c r="EN209" s="47">
        <f t="shared" si="688"/>
        <v>0</v>
      </c>
      <c r="EO209" s="47">
        <f t="shared" si="689"/>
        <v>0</v>
      </c>
      <c r="EP209" s="47">
        <f t="shared" si="690"/>
        <v>0</v>
      </c>
      <c r="EQ209" s="48">
        <f t="shared" si="691"/>
        <v>0</v>
      </c>
      <c r="ER209" s="47">
        <f t="shared" si="692"/>
        <v>0</v>
      </c>
      <c r="ES209" s="47">
        <f t="shared" si="693"/>
        <v>0</v>
      </c>
      <c r="ET209" s="46">
        <f t="shared" si="694"/>
        <v>0</v>
      </c>
      <c r="EU209" s="47">
        <f t="shared" si="695"/>
        <v>0</v>
      </c>
      <c r="EV209" s="47">
        <f t="shared" si="696"/>
        <v>0</v>
      </c>
      <c r="EW209" s="47">
        <f t="shared" si="697"/>
        <v>0</v>
      </c>
      <c r="EX209" s="47">
        <f t="shared" si="698"/>
        <v>0</v>
      </c>
      <c r="EY209" s="47">
        <f t="shared" si="699"/>
        <v>0</v>
      </c>
      <c r="EZ209" s="47">
        <f t="shared" si="700"/>
        <v>0</v>
      </c>
      <c r="FA209" s="47">
        <f t="shared" si="701"/>
        <v>0</v>
      </c>
      <c r="FB209" s="47">
        <f t="shared" si="702"/>
        <v>0</v>
      </c>
      <c r="FC209" s="47">
        <f t="shared" si="703"/>
        <v>0</v>
      </c>
      <c r="FD209" s="47">
        <f t="shared" si="704"/>
        <v>0</v>
      </c>
      <c r="FE209" s="47">
        <f t="shared" si="705"/>
        <v>0</v>
      </c>
      <c r="FF209" s="47">
        <f t="shared" si="706"/>
        <v>0</v>
      </c>
      <c r="FG209" s="47">
        <f t="shared" si="707"/>
        <v>0</v>
      </c>
      <c r="FH209" s="47">
        <f t="shared" si="708"/>
        <v>0</v>
      </c>
      <c r="FI209" s="47">
        <f t="shared" si="709"/>
        <v>0</v>
      </c>
      <c r="FJ209" s="47">
        <f t="shared" si="710"/>
        <v>0</v>
      </c>
      <c r="FK209" s="47">
        <f t="shared" si="711"/>
        <v>0</v>
      </c>
      <c r="FL209" s="47">
        <f t="shared" si="712"/>
        <v>0</v>
      </c>
      <c r="FM209" s="48">
        <f t="shared" si="713"/>
        <v>0</v>
      </c>
      <c r="FN209" s="47">
        <f t="shared" si="714"/>
        <v>0</v>
      </c>
      <c r="FO209" s="47">
        <f t="shared" si="715"/>
        <v>0</v>
      </c>
      <c r="FP209" s="46">
        <f t="shared" si="716"/>
        <v>0</v>
      </c>
      <c r="FQ209" s="47">
        <f t="shared" si="717"/>
        <v>0</v>
      </c>
      <c r="FR209" s="47">
        <f t="shared" si="718"/>
        <v>0</v>
      </c>
      <c r="FS209" s="47">
        <f t="shared" si="719"/>
        <v>0</v>
      </c>
      <c r="FT209" s="47">
        <f t="shared" si="720"/>
        <v>0</v>
      </c>
      <c r="FU209" s="47">
        <f t="shared" si="721"/>
        <v>0</v>
      </c>
      <c r="FV209" s="47">
        <f t="shared" si="722"/>
        <v>0</v>
      </c>
      <c r="FW209" s="47">
        <f t="shared" si="723"/>
        <v>0</v>
      </c>
      <c r="FX209" s="47">
        <f t="shared" si="724"/>
        <v>0</v>
      </c>
      <c r="FY209" s="47">
        <f t="shared" si="725"/>
        <v>0</v>
      </c>
      <c r="FZ209" s="47">
        <f t="shared" si="726"/>
        <v>0</v>
      </c>
      <c r="GA209" s="47">
        <f t="shared" si="727"/>
        <v>0</v>
      </c>
      <c r="GB209" s="47">
        <f t="shared" si="728"/>
        <v>0</v>
      </c>
      <c r="GC209" s="47">
        <f t="shared" si="729"/>
        <v>0</v>
      </c>
      <c r="GD209" s="47">
        <f t="shared" si="730"/>
        <v>0</v>
      </c>
      <c r="GE209" s="47">
        <f t="shared" si="731"/>
        <v>0</v>
      </c>
      <c r="GF209" s="47">
        <f t="shared" si="732"/>
        <v>0</v>
      </c>
      <c r="GG209" s="47">
        <f t="shared" si="733"/>
        <v>0</v>
      </c>
      <c r="GH209" s="47">
        <f t="shared" si="734"/>
        <v>0</v>
      </c>
      <c r="GI209" s="48">
        <f t="shared" si="735"/>
        <v>0</v>
      </c>
      <c r="GJ209" s="47">
        <f t="shared" si="736"/>
        <v>0</v>
      </c>
      <c r="GK209" s="47">
        <f t="shared" si="737"/>
        <v>0</v>
      </c>
      <c r="GL209" s="46">
        <f t="shared" si="738"/>
        <v>0</v>
      </c>
      <c r="GM209" s="47">
        <f t="shared" si="739"/>
        <v>0</v>
      </c>
      <c r="GN209" s="47">
        <f t="shared" si="740"/>
        <v>0</v>
      </c>
      <c r="GO209" s="47">
        <f t="shared" si="741"/>
        <v>0</v>
      </c>
      <c r="GP209" s="47">
        <f t="shared" si="742"/>
        <v>0</v>
      </c>
      <c r="GQ209" s="47">
        <f t="shared" si="743"/>
        <v>0</v>
      </c>
      <c r="GR209" s="47">
        <f t="shared" si="744"/>
        <v>0</v>
      </c>
      <c r="GS209" s="47">
        <f t="shared" si="745"/>
        <v>0</v>
      </c>
      <c r="GT209" s="47">
        <f t="shared" si="746"/>
        <v>0</v>
      </c>
      <c r="GU209" s="47">
        <f t="shared" si="747"/>
        <v>0</v>
      </c>
      <c r="GV209" s="47">
        <f t="shared" si="748"/>
        <v>0</v>
      </c>
      <c r="GW209" s="47">
        <f t="shared" si="749"/>
        <v>0</v>
      </c>
      <c r="GX209" s="47">
        <f t="shared" si="750"/>
        <v>0</v>
      </c>
      <c r="GY209" s="47">
        <f t="shared" si="751"/>
        <v>0</v>
      </c>
      <c r="GZ209" s="47">
        <f t="shared" si="752"/>
        <v>0</v>
      </c>
      <c r="HA209" s="47">
        <f t="shared" si="753"/>
        <v>0</v>
      </c>
      <c r="HB209" s="47">
        <f t="shared" si="754"/>
        <v>0</v>
      </c>
      <c r="HC209" s="47">
        <f t="shared" si="755"/>
        <v>0</v>
      </c>
      <c r="HD209" s="47">
        <f t="shared" si="756"/>
        <v>0</v>
      </c>
      <c r="HE209" s="48">
        <f t="shared" si="757"/>
        <v>0</v>
      </c>
      <c r="HF209" s="47">
        <f t="shared" si="758"/>
        <v>0</v>
      </c>
      <c r="HG209" s="47">
        <f t="shared" si="759"/>
        <v>0</v>
      </c>
      <c r="HH209" s="46">
        <f t="shared" si="760"/>
        <v>0</v>
      </c>
      <c r="HI209" s="47">
        <f t="shared" si="761"/>
        <v>0</v>
      </c>
      <c r="HJ209" s="47">
        <f t="shared" si="762"/>
        <v>0</v>
      </c>
      <c r="HK209" s="47">
        <f t="shared" si="763"/>
        <v>0</v>
      </c>
      <c r="HL209" s="47">
        <f t="shared" si="764"/>
        <v>0</v>
      </c>
      <c r="HM209" s="47">
        <f t="shared" si="765"/>
        <v>0</v>
      </c>
      <c r="HN209" s="47">
        <f t="shared" si="766"/>
        <v>0</v>
      </c>
      <c r="HO209" s="47">
        <f t="shared" si="767"/>
        <v>0</v>
      </c>
      <c r="HP209" s="47">
        <f t="shared" si="768"/>
        <v>0</v>
      </c>
      <c r="HQ209" s="47">
        <f t="shared" si="769"/>
        <v>0</v>
      </c>
      <c r="HR209" s="47">
        <f t="shared" si="770"/>
        <v>0</v>
      </c>
      <c r="HS209" s="47">
        <f t="shared" si="771"/>
        <v>0</v>
      </c>
      <c r="HT209" s="47">
        <f t="shared" si="772"/>
        <v>0</v>
      </c>
      <c r="HU209" s="47">
        <f t="shared" si="773"/>
        <v>0</v>
      </c>
      <c r="HV209" s="47">
        <f t="shared" si="774"/>
        <v>0</v>
      </c>
      <c r="HW209" s="47">
        <f t="shared" si="775"/>
        <v>0</v>
      </c>
      <c r="HX209" s="47">
        <f t="shared" si="776"/>
        <v>0</v>
      </c>
      <c r="HY209" s="47">
        <f t="shared" si="777"/>
        <v>0</v>
      </c>
      <c r="HZ209" s="47">
        <f t="shared" si="778"/>
        <v>0</v>
      </c>
      <c r="IA209" s="48">
        <f t="shared" si="779"/>
        <v>0</v>
      </c>
      <c r="IB209" s="47">
        <f t="shared" si="780"/>
        <v>0</v>
      </c>
      <c r="IC209" s="47">
        <f t="shared" si="781"/>
        <v>0</v>
      </c>
      <c r="ID209" s="46">
        <f t="shared" si="782"/>
        <v>0</v>
      </c>
      <c r="IE209" s="47">
        <f t="shared" si="783"/>
        <v>0</v>
      </c>
      <c r="IF209" s="47">
        <f t="shared" si="784"/>
        <v>0</v>
      </c>
      <c r="IG209" s="47">
        <f t="shared" si="785"/>
        <v>0</v>
      </c>
      <c r="IH209" s="47">
        <f t="shared" si="786"/>
        <v>0</v>
      </c>
      <c r="II209" s="47">
        <f t="shared" si="787"/>
        <v>0</v>
      </c>
      <c r="IJ209" s="47">
        <f t="shared" si="788"/>
        <v>0</v>
      </c>
      <c r="IK209" s="47">
        <f t="shared" si="789"/>
        <v>0</v>
      </c>
      <c r="IL209" s="47">
        <f t="shared" si="790"/>
        <v>0</v>
      </c>
      <c r="IM209" s="47">
        <f t="shared" si="791"/>
        <v>0</v>
      </c>
      <c r="IN209" s="47">
        <f t="shared" si="792"/>
        <v>0</v>
      </c>
      <c r="IO209" s="47">
        <f t="shared" si="793"/>
        <v>0</v>
      </c>
      <c r="IP209" s="47">
        <f t="shared" si="794"/>
        <v>0</v>
      </c>
      <c r="IQ209" s="47">
        <f t="shared" si="795"/>
        <v>0</v>
      </c>
      <c r="IR209" s="47">
        <f t="shared" si="796"/>
        <v>0</v>
      </c>
      <c r="IS209" s="47">
        <f t="shared" si="797"/>
        <v>0</v>
      </c>
      <c r="IT209" s="47">
        <f t="shared" si="798"/>
        <v>0</v>
      </c>
      <c r="IU209" s="47">
        <f t="shared" si="799"/>
        <v>0</v>
      </c>
      <c r="IV209" s="47">
        <f t="shared" si="800"/>
        <v>0</v>
      </c>
      <c r="IW209" s="48">
        <f t="shared" si="801"/>
        <v>0</v>
      </c>
      <c r="IX209" s="47">
        <f t="shared" si="802"/>
        <v>0</v>
      </c>
      <c r="IY209" s="47">
        <f t="shared" si="803"/>
        <v>0</v>
      </c>
      <c r="IZ209" s="46">
        <f t="shared" si="804"/>
        <v>0</v>
      </c>
      <c r="JA209" s="47">
        <f t="shared" si="805"/>
        <v>0</v>
      </c>
      <c r="JB209" s="47">
        <f t="shared" si="806"/>
        <v>0</v>
      </c>
      <c r="JC209" s="47">
        <f t="shared" si="807"/>
        <v>0</v>
      </c>
      <c r="JD209" s="47">
        <f t="shared" si="808"/>
        <v>0</v>
      </c>
      <c r="JE209" s="47">
        <f t="shared" si="809"/>
        <v>0</v>
      </c>
      <c r="JF209" s="47">
        <f t="shared" si="810"/>
        <v>0</v>
      </c>
      <c r="JG209" s="47">
        <f t="shared" si="811"/>
        <v>0</v>
      </c>
      <c r="JH209" s="47">
        <f t="shared" si="812"/>
        <v>0</v>
      </c>
      <c r="JI209" s="47">
        <f t="shared" si="813"/>
        <v>0</v>
      </c>
      <c r="JJ209" s="47">
        <f t="shared" si="814"/>
        <v>0</v>
      </c>
      <c r="JK209" s="47">
        <f t="shared" si="815"/>
        <v>0</v>
      </c>
      <c r="JL209" s="47">
        <f t="shared" si="816"/>
        <v>0</v>
      </c>
      <c r="JM209" s="47">
        <f t="shared" si="817"/>
        <v>0</v>
      </c>
      <c r="JN209" s="47">
        <f t="shared" si="818"/>
        <v>0</v>
      </c>
      <c r="JO209" s="47">
        <f t="shared" si="819"/>
        <v>0</v>
      </c>
      <c r="JP209" s="47">
        <f t="shared" si="820"/>
        <v>0</v>
      </c>
      <c r="JQ209" s="47">
        <f t="shared" si="821"/>
        <v>0</v>
      </c>
      <c r="JR209" s="47">
        <f t="shared" si="822"/>
        <v>0</v>
      </c>
      <c r="JS209" s="48">
        <f t="shared" si="823"/>
        <v>0</v>
      </c>
      <c r="JT209" s="46">
        <f t="shared" si="824"/>
        <v>0</v>
      </c>
      <c r="JU209" s="48">
        <f t="shared" si="825"/>
        <v>0</v>
      </c>
    </row>
    <row r="210" spans="1:281" x14ac:dyDescent="0.25">
      <c r="A210" s="152"/>
      <c r="B210" s="386"/>
      <c r="C210" s="377"/>
      <c r="D210" s="378"/>
      <c r="E210" s="378"/>
      <c r="F210" s="378"/>
      <c r="G210" s="379"/>
      <c r="H210" s="397"/>
      <c r="I210" s="397"/>
      <c r="J210" s="97"/>
      <c r="K210" s="122">
        <f t="shared" si="555"/>
        <v>0</v>
      </c>
      <c r="L210" s="313">
        <f t="shared" si="556"/>
        <v>0</v>
      </c>
      <c r="M210" s="46">
        <f t="shared" si="557"/>
        <v>0</v>
      </c>
      <c r="N210" s="90">
        <f t="shared" si="618"/>
        <v>0</v>
      </c>
      <c r="O210" s="90">
        <f t="shared" si="619"/>
        <v>0</v>
      </c>
      <c r="P210" s="90">
        <f t="shared" si="620"/>
        <v>0</v>
      </c>
      <c r="Q210" s="90">
        <f t="shared" si="621"/>
        <v>0</v>
      </c>
      <c r="R210" s="408">
        <f t="shared" si="558"/>
        <v>1</v>
      </c>
      <c r="S210" s="46">
        <f t="shared" si="559"/>
        <v>0</v>
      </c>
      <c r="T210" s="47">
        <f t="shared" si="560"/>
        <v>0</v>
      </c>
      <c r="U210" s="47">
        <f t="shared" si="561"/>
        <v>0</v>
      </c>
      <c r="V210" s="47">
        <f t="shared" si="562"/>
        <v>0</v>
      </c>
      <c r="W210" s="47">
        <f t="shared" si="563"/>
        <v>0</v>
      </c>
      <c r="X210" s="47">
        <f t="shared" si="564"/>
        <v>0</v>
      </c>
      <c r="Y210" s="47">
        <f t="shared" si="565"/>
        <v>0</v>
      </c>
      <c r="Z210" s="47">
        <f t="shared" si="566"/>
        <v>0</v>
      </c>
      <c r="AA210" s="47">
        <f t="shared" si="567"/>
        <v>0</v>
      </c>
      <c r="AB210" s="47">
        <f t="shared" si="568"/>
        <v>0</v>
      </c>
      <c r="AC210" s="47">
        <f t="shared" si="569"/>
        <v>0</v>
      </c>
      <c r="AD210" s="47">
        <f t="shared" si="570"/>
        <v>0</v>
      </c>
      <c r="AE210" s="47">
        <f t="shared" si="571"/>
        <v>0</v>
      </c>
      <c r="AF210" s="47">
        <f t="shared" si="572"/>
        <v>0</v>
      </c>
      <c r="AG210" s="47">
        <f t="shared" si="573"/>
        <v>0</v>
      </c>
      <c r="AH210" s="47">
        <f t="shared" si="574"/>
        <v>0</v>
      </c>
      <c r="AI210" s="47">
        <f t="shared" si="575"/>
        <v>0</v>
      </c>
      <c r="AJ210" s="47">
        <f t="shared" si="576"/>
        <v>0</v>
      </c>
      <c r="AK210" s="47">
        <f t="shared" si="577"/>
        <v>0</v>
      </c>
      <c r="AL210" s="48">
        <f t="shared" si="578"/>
        <v>0</v>
      </c>
      <c r="AM210" s="47">
        <f t="shared" si="622"/>
        <v>0</v>
      </c>
      <c r="AN210" s="47">
        <f t="shared" si="623"/>
        <v>0</v>
      </c>
      <c r="AO210" s="46">
        <f t="shared" si="579"/>
        <v>0</v>
      </c>
      <c r="AP210" s="47">
        <f t="shared" si="580"/>
        <v>0</v>
      </c>
      <c r="AQ210" s="47">
        <f t="shared" si="581"/>
        <v>0</v>
      </c>
      <c r="AR210" s="47">
        <f t="shared" si="582"/>
        <v>0</v>
      </c>
      <c r="AS210" s="47">
        <f t="shared" si="583"/>
        <v>0</v>
      </c>
      <c r="AT210" s="47">
        <f t="shared" si="584"/>
        <v>0</v>
      </c>
      <c r="AU210" s="47">
        <f t="shared" si="585"/>
        <v>0</v>
      </c>
      <c r="AV210" s="47">
        <f t="shared" si="586"/>
        <v>0</v>
      </c>
      <c r="AW210" s="47">
        <f t="shared" si="587"/>
        <v>0</v>
      </c>
      <c r="AX210" s="47">
        <f t="shared" si="588"/>
        <v>0</v>
      </c>
      <c r="AY210" s="47">
        <f t="shared" si="589"/>
        <v>0</v>
      </c>
      <c r="AZ210" s="47">
        <f t="shared" si="590"/>
        <v>0</v>
      </c>
      <c r="BA210" s="47">
        <f t="shared" si="591"/>
        <v>0</v>
      </c>
      <c r="BB210" s="47">
        <f t="shared" si="592"/>
        <v>0</v>
      </c>
      <c r="BC210" s="47">
        <f t="shared" si="593"/>
        <v>0</v>
      </c>
      <c r="BD210" s="47">
        <f t="shared" si="594"/>
        <v>0</v>
      </c>
      <c r="BE210" s="47">
        <f t="shared" si="595"/>
        <v>0</v>
      </c>
      <c r="BF210" s="47">
        <f t="shared" si="596"/>
        <v>0</v>
      </c>
      <c r="BG210" s="48">
        <f t="shared" si="597"/>
        <v>0</v>
      </c>
      <c r="BH210" s="47">
        <f t="shared" si="624"/>
        <v>0</v>
      </c>
      <c r="BI210" s="47">
        <f t="shared" si="625"/>
        <v>0</v>
      </c>
      <c r="BJ210" s="46">
        <f t="shared" si="598"/>
        <v>0</v>
      </c>
      <c r="BK210" s="47">
        <f t="shared" si="599"/>
        <v>0</v>
      </c>
      <c r="BL210" s="47">
        <f t="shared" si="600"/>
        <v>0</v>
      </c>
      <c r="BM210" s="47">
        <f t="shared" si="601"/>
        <v>0</v>
      </c>
      <c r="BN210" s="47">
        <f t="shared" si="602"/>
        <v>0</v>
      </c>
      <c r="BO210" s="47">
        <f t="shared" si="603"/>
        <v>0</v>
      </c>
      <c r="BP210" s="47">
        <f t="shared" si="604"/>
        <v>0</v>
      </c>
      <c r="BQ210" s="47">
        <f t="shared" si="605"/>
        <v>0</v>
      </c>
      <c r="BR210" s="47">
        <f t="shared" si="606"/>
        <v>0</v>
      </c>
      <c r="BS210" s="47">
        <f t="shared" si="607"/>
        <v>0</v>
      </c>
      <c r="BT210" s="47">
        <f t="shared" si="608"/>
        <v>0</v>
      </c>
      <c r="BU210" s="47">
        <f t="shared" si="609"/>
        <v>0</v>
      </c>
      <c r="BV210" s="47">
        <f t="shared" si="610"/>
        <v>0</v>
      </c>
      <c r="BW210" s="47">
        <f t="shared" si="611"/>
        <v>0</v>
      </c>
      <c r="BX210" s="47">
        <f t="shared" si="612"/>
        <v>0</v>
      </c>
      <c r="BY210" s="47">
        <f t="shared" si="613"/>
        <v>0</v>
      </c>
      <c r="BZ210" s="47">
        <f t="shared" si="614"/>
        <v>0</v>
      </c>
      <c r="CA210" s="47">
        <f t="shared" si="615"/>
        <v>0</v>
      </c>
      <c r="CB210" s="47">
        <f t="shared" si="616"/>
        <v>0</v>
      </c>
      <c r="CC210" s="48">
        <f t="shared" si="617"/>
        <v>0</v>
      </c>
      <c r="CD210" s="47">
        <f t="shared" si="626"/>
        <v>0</v>
      </c>
      <c r="CE210" s="47">
        <f t="shared" si="627"/>
        <v>0</v>
      </c>
      <c r="CF210" s="46">
        <f t="shared" si="628"/>
        <v>0</v>
      </c>
      <c r="CG210" s="47">
        <f t="shared" si="629"/>
        <v>0</v>
      </c>
      <c r="CH210" s="47">
        <f t="shared" si="630"/>
        <v>0</v>
      </c>
      <c r="CI210" s="47">
        <f t="shared" si="631"/>
        <v>0</v>
      </c>
      <c r="CJ210" s="47">
        <f t="shared" si="632"/>
        <v>0</v>
      </c>
      <c r="CK210" s="47">
        <f t="shared" si="633"/>
        <v>0</v>
      </c>
      <c r="CL210" s="47">
        <f t="shared" si="634"/>
        <v>0</v>
      </c>
      <c r="CM210" s="47">
        <f t="shared" si="635"/>
        <v>0</v>
      </c>
      <c r="CN210" s="47">
        <f t="shared" si="636"/>
        <v>0</v>
      </c>
      <c r="CO210" s="47">
        <f t="shared" si="637"/>
        <v>0</v>
      </c>
      <c r="CP210" s="47">
        <f t="shared" si="638"/>
        <v>0</v>
      </c>
      <c r="CQ210" s="47">
        <f t="shared" si="639"/>
        <v>0</v>
      </c>
      <c r="CR210" s="47">
        <f t="shared" si="640"/>
        <v>0</v>
      </c>
      <c r="CS210" s="47">
        <f t="shared" si="641"/>
        <v>0</v>
      </c>
      <c r="CT210" s="47">
        <f t="shared" si="642"/>
        <v>0</v>
      </c>
      <c r="CU210" s="47">
        <f t="shared" si="643"/>
        <v>0</v>
      </c>
      <c r="CV210" s="47">
        <f t="shared" si="644"/>
        <v>0</v>
      </c>
      <c r="CW210" s="47">
        <f t="shared" si="645"/>
        <v>0</v>
      </c>
      <c r="CX210" s="47">
        <f t="shared" si="646"/>
        <v>0</v>
      </c>
      <c r="CY210" s="48">
        <f t="shared" si="647"/>
        <v>0</v>
      </c>
      <c r="CZ210" s="47">
        <f t="shared" si="648"/>
        <v>0</v>
      </c>
      <c r="DA210" s="47">
        <f t="shared" si="649"/>
        <v>0</v>
      </c>
      <c r="DB210" s="46">
        <f t="shared" si="650"/>
        <v>0</v>
      </c>
      <c r="DC210" s="47">
        <f t="shared" si="651"/>
        <v>0</v>
      </c>
      <c r="DD210" s="47">
        <f t="shared" si="652"/>
        <v>0</v>
      </c>
      <c r="DE210" s="47">
        <f t="shared" si="653"/>
        <v>0</v>
      </c>
      <c r="DF210" s="47">
        <f t="shared" si="654"/>
        <v>0</v>
      </c>
      <c r="DG210" s="47">
        <f t="shared" si="655"/>
        <v>0</v>
      </c>
      <c r="DH210" s="47">
        <f t="shared" si="656"/>
        <v>0</v>
      </c>
      <c r="DI210" s="47">
        <f t="shared" si="657"/>
        <v>0</v>
      </c>
      <c r="DJ210" s="47">
        <f t="shared" si="658"/>
        <v>0</v>
      </c>
      <c r="DK210" s="47">
        <f t="shared" si="659"/>
        <v>0</v>
      </c>
      <c r="DL210" s="47">
        <f t="shared" si="660"/>
        <v>0</v>
      </c>
      <c r="DM210" s="47">
        <f t="shared" si="661"/>
        <v>0</v>
      </c>
      <c r="DN210" s="47">
        <f t="shared" si="662"/>
        <v>0</v>
      </c>
      <c r="DO210" s="47">
        <f t="shared" si="663"/>
        <v>0</v>
      </c>
      <c r="DP210" s="47">
        <f t="shared" si="664"/>
        <v>0</v>
      </c>
      <c r="DQ210" s="47">
        <f t="shared" si="665"/>
        <v>0</v>
      </c>
      <c r="DR210" s="47">
        <f t="shared" si="666"/>
        <v>0</v>
      </c>
      <c r="DS210" s="47">
        <f t="shared" si="667"/>
        <v>0</v>
      </c>
      <c r="DT210" s="47">
        <f t="shared" si="668"/>
        <v>0</v>
      </c>
      <c r="DU210" s="48">
        <f t="shared" si="669"/>
        <v>0</v>
      </c>
      <c r="DV210" s="47">
        <f t="shared" si="670"/>
        <v>0</v>
      </c>
      <c r="DW210" s="47">
        <f t="shared" si="671"/>
        <v>0</v>
      </c>
      <c r="DX210" s="46">
        <f t="shared" si="672"/>
        <v>0</v>
      </c>
      <c r="DY210" s="47">
        <f t="shared" si="673"/>
        <v>0</v>
      </c>
      <c r="DZ210" s="47">
        <f t="shared" si="674"/>
        <v>0</v>
      </c>
      <c r="EA210" s="47">
        <f t="shared" si="675"/>
        <v>0</v>
      </c>
      <c r="EB210" s="47">
        <f t="shared" si="676"/>
        <v>0</v>
      </c>
      <c r="EC210" s="47">
        <f t="shared" si="677"/>
        <v>0</v>
      </c>
      <c r="ED210" s="47">
        <f t="shared" si="678"/>
        <v>0</v>
      </c>
      <c r="EE210" s="47">
        <f t="shared" si="679"/>
        <v>0</v>
      </c>
      <c r="EF210" s="47">
        <f t="shared" si="680"/>
        <v>0</v>
      </c>
      <c r="EG210" s="47">
        <f t="shared" si="681"/>
        <v>0</v>
      </c>
      <c r="EH210" s="47">
        <f t="shared" si="682"/>
        <v>0</v>
      </c>
      <c r="EI210" s="47">
        <f t="shared" si="683"/>
        <v>0</v>
      </c>
      <c r="EJ210" s="47">
        <f t="shared" si="684"/>
        <v>0</v>
      </c>
      <c r="EK210" s="47">
        <f t="shared" si="685"/>
        <v>0</v>
      </c>
      <c r="EL210" s="47">
        <f t="shared" si="686"/>
        <v>0</v>
      </c>
      <c r="EM210" s="47">
        <f t="shared" si="687"/>
        <v>0</v>
      </c>
      <c r="EN210" s="47">
        <f t="shared" si="688"/>
        <v>0</v>
      </c>
      <c r="EO210" s="47">
        <f t="shared" si="689"/>
        <v>0</v>
      </c>
      <c r="EP210" s="47">
        <f t="shared" si="690"/>
        <v>0</v>
      </c>
      <c r="EQ210" s="48">
        <f t="shared" si="691"/>
        <v>0</v>
      </c>
      <c r="ER210" s="47">
        <f t="shared" si="692"/>
        <v>0</v>
      </c>
      <c r="ES210" s="47">
        <f t="shared" si="693"/>
        <v>0</v>
      </c>
      <c r="ET210" s="46">
        <f t="shared" si="694"/>
        <v>0</v>
      </c>
      <c r="EU210" s="47">
        <f t="shared" si="695"/>
        <v>0</v>
      </c>
      <c r="EV210" s="47">
        <f t="shared" si="696"/>
        <v>0</v>
      </c>
      <c r="EW210" s="47">
        <f t="shared" si="697"/>
        <v>0</v>
      </c>
      <c r="EX210" s="47">
        <f t="shared" si="698"/>
        <v>0</v>
      </c>
      <c r="EY210" s="47">
        <f t="shared" si="699"/>
        <v>0</v>
      </c>
      <c r="EZ210" s="47">
        <f t="shared" si="700"/>
        <v>0</v>
      </c>
      <c r="FA210" s="47">
        <f t="shared" si="701"/>
        <v>0</v>
      </c>
      <c r="FB210" s="47">
        <f t="shared" si="702"/>
        <v>0</v>
      </c>
      <c r="FC210" s="47">
        <f t="shared" si="703"/>
        <v>0</v>
      </c>
      <c r="FD210" s="47">
        <f t="shared" si="704"/>
        <v>0</v>
      </c>
      <c r="FE210" s="47">
        <f t="shared" si="705"/>
        <v>0</v>
      </c>
      <c r="FF210" s="47">
        <f t="shared" si="706"/>
        <v>0</v>
      </c>
      <c r="FG210" s="47">
        <f t="shared" si="707"/>
        <v>0</v>
      </c>
      <c r="FH210" s="47">
        <f t="shared" si="708"/>
        <v>0</v>
      </c>
      <c r="FI210" s="47">
        <f t="shared" si="709"/>
        <v>0</v>
      </c>
      <c r="FJ210" s="47">
        <f t="shared" si="710"/>
        <v>0</v>
      </c>
      <c r="FK210" s="47">
        <f t="shared" si="711"/>
        <v>0</v>
      </c>
      <c r="FL210" s="47">
        <f t="shared" si="712"/>
        <v>0</v>
      </c>
      <c r="FM210" s="48">
        <f t="shared" si="713"/>
        <v>0</v>
      </c>
      <c r="FN210" s="47">
        <f t="shared" si="714"/>
        <v>0</v>
      </c>
      <c r="FO210" s="47">
        <f t="shared" si="715"/>
        <v>0</v>
      </c>
      <c r="FP210" s="46">
        <f t="shared" si="716"/>
        <v>0</v>
      </c>
      <c r="FQ210" s="47">
        <f t="shared" si="717"/>
        <v>0</v>
      </c>
      <c r="FR210" s="47">
        <f t="shared" si="718"/>
        <v>0</v>
      </c>
      <c r="FS210" s="47">
        <f t="shared" si="719"/>
        <v>0</v>
      </c>
      <c r="FT210" s="47">
        <f t="shared" si="720"/>
        <v>0</v>
      </c>
      <c r="FU210" s="47">
        <f t="shared" si="721"/>
        <v>0</v>
      </c>
      <c r="FV210" s="47">
        <f t="shared" si="722"/>
        <v>0</v>
      </c>
      <c r="FW210" s="47">
        <f t="shared" si="723"/>
        <v>0</v>
      </c>
      <c r="FX210" s="47">
        <f t="shared" si="724"/>
        <v>0</v>
      </c>
      <c r="FY210" s="47">
        <f t="shared" si="725"/>
        <v>0</v>
      </c>
      <c r="FZ210" s="47">
        <f t="shared" si="726"/>
        <v>0</v>
      </c>
      <c r="GA210" s="47">
        <f t="shared" si="727"/>
        <v>0</v>
      </c>
      <c r="GB210" s="47">
        <f t="shared" si="728"/>
        <v>0</v>
      </c>
      <c r="GC210" s="47">
        <f t="shared" si="729"/>
        <v>0</v>
      </c>
      <c r="GD210" s="47">
        <f t="shared" si="730"/>
        <v>0</v>
      </c>
      <c r="GE210" s="47">
        <f t="shared" si="731"/>
        <v>0</v>
      </c>
      <c r="GF210" s="47">
        <f t="shared" si="732"/>
        <v>0</v>
      </c>
      <c r="GG210" s="47">
        <f t="shared" si="733"/>
        <v>0</v>
      </c>
      <c r="GH210" s="47">
        <f t="shared" si="734"/>
        <v>0</v>
      </c>
      <c r="GI210" s="48">
        <f t="shared" si="735"/>
        <v>0</v>
      </c>
      <c r="GJ210" s="47">
        <f t="shared" si="736"/>
        <v>0</v>
      </c>
      <c r="GK210" s="47">
        <f t="shared" si="737"/>
        <v>0</v>
      </c>
      <c r="GL210" s="46">
        <f t="shared" si="738"/>
        <v>0</v>
      </c>
      <c r="GM210" s="47">
        <f t="shared" si="739"/>
        <v>0</v>
      </c>
      <c r="GN210" s="47">
        <f t="shared" si="740"/>
        <v>0</v>
      </c>
      <c r="GO210" s="47">
        <f t="shared" si="741"/>
        <v>0</v>
      </c>
      <c r="GP210" s="47">
        <f t="shared" si="742"/>
        <v>0</v>
      </c>
      <c r="GQ210" s="47">
        <f t="shared" si="743"/>
        <v>0</v>
      </c>
      <c r="GR210" s="47">
        <f t="shared" si="744"/>
        <v>0</v>
      </c>
      <c r="GS210" s="47">
        <f t="shared" si="745"/>
        <v>0</v>
      </c>
      <c r="GT210" s="47">
        <f t="shared" si="746"/>
        <v>0</v>
      </c>
      <c r="GU210" s="47">
        <f t="shared" si="747"/>
        <v>0</v>
      </c>
      <c r="GV210" s="47">
        <f t="shared" si="748"/>
        <v>0</v>
      </c>
      <c r="GW210" s="47">
        <f t="shared" si="749"/>
        <v>0</v>
      </c>
      <c r="GX210" s="47">
        <f t="shared" si="750"/>
        <v>0</v>
      </c>
      <c r="GY210" s="47">
        <f t="shared" si="751"/>
        <v>0</v>
      </c>
      <c r="GZ210" s="47">
        <f t="shared" si="752"/>
        <v>0</v>
      </c>
      <c r="HA210" s="47">
        <f t="shared" si="753"/>
        <v>0</v>
      </c>
      <c r="HB210" s="47">
        <f t="shared" si="754"/>
        <v>0</v>
      </c>
      <c r="HC210" s="47">
        <f t="shared" si="755"/>
        <v>0</v>
      </c>
      <c r="HD210" s="47">
        <f t="shared" si="756"/>
        <v>0</v>
      </c>
      <c r="HE210" s="48">
        <f t="shared" si="757"/>
        <v>0</v>
      </c>
      <c r="HF210" s="47">
        <f t="shared" si="758"/>
        <v>0</v>
      </c>
      <c r="HG210" s="47">
        <f t="shared" si="759"/>
        <v>0</v>
      </c>
      <c r="HH210" s="46">
        <f t="shared" si="760"/>
        <v>0</v>
      </c>
      <c r="HI210" s="47">
        <f t="shared" si="761"/>
        <v>0</v>
      </c>
      <c r="HJ210" s="47">
        <f t="shared" si="762"/>
        <v>0</v>
      </c>
      <c r="HK210" s="47">
        <f t="shared" si="763"/>
        <v>0</v>
      </c>
      <c r="HL210" s="47">
        <f t="shared" si="764"/>
        <v>0</v>
      </c>
      <c r="HM210" s="47">
        <f t="shared" si="765"/>
        <v>0</v>
      </c>
      <c r="HN210" s="47">
        <f t="shared" si="766"/>
        <v>0</v>
      </c>
      <c r="HO210" s="47">
        <f t="shared" si="767"/>
        <v>0</v>
      </c>
      <c r="HP210" s="47">
        <f t="shared" si="768"/>
        <v>0</v>
      </c>
      <c r="HQ210" s="47">
        <f t="shared" si="769"/>
        <v>0</v>
      </c>
      <c r="HR210" s="47">
        <f t="shared" si="770"/>
        <v>0</v>
      </c>
      <c r="HS210" s="47">
        <f t="shared" si="771"/>
        <v>0</v>
      </c>
      <c r="HT210" s="47">
        <f t="shared" si="772"/>
        <v>0</v>
      </c>
      <c r="HU210" s="47">
        <f t="shared" si="773"/>
        <v>0</v>
      </c>
      <c r="HV210" s="47">
        <f t="shared" si="774"/>
        <v>0</v>
      </c>
      <c r="HW210" s="47">
        <f t="shared" si="775"/>
        <v>0</v>
      </c>
      <c r="HX210" s="47">
        <f t="shared" si="776"/>
        <v>0</v>
      </c>
      <c r="HY210" s="47">
        <f t="shared" si="777"/>
        <v>0</v>
      </c>
      <c r="HZ210" s="47">
        <f t="shared" si="778"/>
        <v>0</v>
      </c>
      <c r="IA210" s="48">
        <f t="shared" si="779"/>
        <v>0</v>
      </c>
      <c r="IB210" s="47">
        <f t="shared" si="780"/>
        <v>0</v>
      </c>
      <c r="IC210" s="47">
        <f t="shared" si="781"/>
        <v>0</v>
      </c>
      <c r="ID210" s="46">
        <f t="shared" si="782"/>
        <v>0</v>
      </c>
      <c r="IE210" s="47">
        <f t="shared" si="783"/>
        <v>0</v>
      </c>
      <c r="IF210" s="47">
        <f t="shared" si="784"/>
        <v>0</v>
      </c>
      <c r="IG210" s="47">
        <f t="shared" si="785"/>
        <v>0</v>
      </c>
      <c r="IH210" s="47">
        <f t="shared" si="786"/>
        <v>0</v>
      </c>
      <c r="II210" s="47">
        <f t="shared" si="787"/>
        <v>0</v>
      </c>
      <c r="IJ210" s="47">
        <f t="shared" si="788"/>
        <v>0</v>
      </c>
      <c r="IK210" s="47">
        <f t="shared" si="789"/>
        <v>0</v>
      </c>
      <c r="IL210" s="47">
        <f t="shared" si="790"/>
        <v>0</v>
      </c>
      <c r="IM210" s="47">
        <f t="shared" si="791"/>
        <v>0</v>
      </c>
      <c r="IN210" s="47">
        <f t="shared" si="792"/>
        <v>0</v>
      </c>
      <c r="IO210" s="47">
        <f t="shared" si="793"/>
        <v>0</v>
      </c>
      <c r="IP210" s="47">
        <f t="shared" si="794"/>
        <v>0</v>
      </c>
      <c r="IQ210" s="47">
        <f t="shared" si="795"/>
        <v>0</v>
      </c>
      <c r="IR210" s="47">
        <f t="shared" si="796"/>
        <v>0</v>
      </c>
      <c r="IS210" s="47">
        <f t="shared" si="797"/>
        <v>0</v>
      </c>
      <c r="IT210" s="47">
        <f t="shared" si="798"/>
        <v>0</v>
      </c>
      <c r="IU210" s="47">
        <f t="shared" si="799"/>
        <v>0</v>
      </c>
      <c r="IV210" s="47">
        <f t="shared" si="800"/>
        <v>0</v>
      </c>
      <c r="IW210" s="48">
        <f t="shared" si="801"/>
        <v>0</v>
      </c>
      <c r="IX210" s="47">
        <f t="shared" si="802"/>
        <v>0</v>
      </c>
      <c r="IY210" s="47">
        <f t="shared" si="803"/>
        <v>0</v>
      </c>
      <c r="IZ210" s="46">
        <f t="shared" si="804"/>
        <v>0</v>
      </c>
      <c r="JA210" s="47">
        <f t="shared" si="805"/>
        <v>0</v>
      </c>
      <c r="JB210" s="47">
        <f t="shared" si="806"/>
        <v>0</v>
      </c>
      <c r="JC210" s="47">
        <f t="shared" si="807"/>
        <v>0</v>
      </c>
      <c r="JD210" s="47">
        <f t="shared" si="808"/>
        <v>0</v>
      </c>
      <c r="JE210" s="47">
        <f t="shared" si="809"/>
        <v>0</v>
      </c>
      <c r="JF210" s="47">
        <f t="shared" si="810"/>
        <v>0</v>
      </c>
      <c r="JG210" s="47">
        <f t="shared" si="811"/>
        <v>0</v>
      </c>
      <c r="JH210" s="47">
        <f t="shared" si="812"/>
        <v>0</v>
      </c>
      <c r="JI210" s="47">
        <f t="shared" si="813"/>
        <v>0</v>
      </c>
      <c r="JJ210" s="47">
        <f t="shared" si="814"/>
        <v>0</v>
      </c>
      <c r="JK210" s="47">
        <f t="shared" si="815"/>
        <v>0</v>
      </c>
      <c r="JL210" s="47">
        <f t="shared" si="816"/>
        <v>0</v>
      </c>
      <c r="JM210" s="47">
        <f t="shared" si="817"/>
        <v>0</v>
      </c>
      <c r="JN210" s="47">
        <f t="shared" si="818"/>
        <v>0</v>
      </c>
      <c r="JO210" s="47">
        <f t="shared" si="819"/>
        <v>0</v>
      </c>
      <c r="JP210" s="47">
        <f t="shared" si="820"/>
        <v>0</v>
      </c>
      <c r="JQ210" s="47">
        <f t="shared" si="821"/>
        <v>0</v>
      </c>
      <c r="JR210" s="47">
        <f t="shared" si="822"/>
        <v>0</v>
      </c>
      <c r="JS210" s="48">
        <f t="shared" si="823"/>
        <v>0</v>
      </c>
      <c r="JT210" s="46">
        <f t="shared" si="824"/>
        <v>0</v>
      </c>
      <c r="JU210" s="48">
        <f t="shared" si="825"/>
        <v>0</v>
      </c>
    </row>
    <row r="211" spans="1:281" x14ac:dyDescent="0.25">
      <c r="A211" s="152"/>
      <c r="B211" s="386"/>
      <c r="C211" s="377"/>
      <c r="D211" s="378"/>
      <c r="E211" s="378"/>
      <c r="F211" s="378"/>
      <c r="G211" s="379"/>
      <c r="H211" s="397"/>
      <c r="I211" s="397"/>
      <c r="J211" s="97"/>
      <c r="K211" s="122">
        <f t="shared" si="555"/>
        <v>0</v>
      </c>
      <c r="L211" s="313">
        <f t="shared" si="556"/>
        <v>0</v>
      </c>
      <c r="M211" s="46">
        <f t="shared" si="557"/>
        <v>0</v>
      </c>
      <c r="N211" s="90">
        <f t="shared" si="618"/>
        <v>0</v>
      </c>
      <c r="O211" s="90">
        <f t="shared" si="619"/>
        <v>0</v>
      </c>
      <c r="P211" s="90">
        <f t="shared" si="620"/>
        <v>0</v>
      </c>
      <c r="Q211" s="90">
        <f t="shared" si="621"/>
        <v>0</v>
      </c>
      <c r="R211" s="408">
        <f t="shared" si="558"/>
        <v>1</v>
      </c>
      <c r="S211" s="46">
        <f t="shared" si="559"/>
        <v>0</v>
      </c>
      <c r="T211" s="47">
        <f t="shared" si="560"/>
        <v>0</v>
      </c>
      <c r="U211" s="47">
        <f t="shared" si="561"/>
        <v>0</v>
      </c>
      <c r="V211" s="47">
        <f t="shared" si="562"/>
        <v>0</v>
      </c>
      <c r="W211" s="47">
        <f t="shared" si="563"/>
        <v>0</v>
      </c>
      <c r="X211" s="47">
        <f t="shared" si="564"/>
        <v>0</v>
      </c>
      <c r="Y211" s="47">
        <f t="shared" si="565"/>
        <v>0</v>
      </c>
      <c r="Z211" s="47">
        <f t="shared" si="566"/>
        <v>0</v>
      </c>
      <c r="AA211" s="47">
        <f t="shared" si="567"/>
        <v>0</v>
      </c>
      <c r="AB211" s="47">
        <f t="shared" si="568"/>
        <v>0</v>
      </c>
      <c r="AC211" s="47">
        <f t="shared" si="569"/>
        <v>0</v>
      </c>
      <c r="AD211" s="47">
        <f t="shared" si="570"/>
        <v>0</v>
      </c>
      <c r="AE211" s="47">
        <f t="shared" si="571"/>
        <v>0</v>
      </c>
      <c r="AF211" s="47">
        <f t="shared" si="572"/>
        <v>0</v>
      </c>
      <c r="AG211" s="47">
        <f t="shared" si="573"/>
        <v>0</v>
      </c>
      <c r="AH211" s="47">
        <f t="shared" si="574"/>
        <v>0</v>
      </c>
      <c r="AI211" s="47">
        <f t="shared" si="575"/>
        <v>0</v>
      </c>
      <c r="AJ211" s="47">
        <f t="shared" si="576"/>
        <v>0</v>
      </c>
      <c r="AK211" s="47">
        <f t="shared" si="577"/>
        <v>0</v>
      </c>
      <c r="AL211" s="48">
        <f t="shared" si="578"/>
        <v>0</v>
      </c>
      <c r="AM211" s="47">
        <f t="shared" si="622"/>
        <v>0</v>
      </c>
      <c r="AN211" s="47">
        <f t="shared" si="623"/>
        <v>0</v>
      </c>
      <c r="AO211" s="46">
        <f t="shared" si="579"/>
        <v>0</v>
      </c>
      <c r="AP211" s="47">
        <f t="shared" si="580"/>
        <v>0</v>
      </c>
      <c r="AQ211" s="47">
        <f t="shared" si="581"/>
        <v>0</v>
      </c>
      <c r="AR211" s="47">
        <f t="shared" si="582"/>
        <v>0</v>
      </c>
      <c r="AS211" s="47">
        <f t="shared" si="583"/>
        <v>0</v>
      </c>
      <c r="AT211" s="47">
        <f t="shared" si="584"/>
        <v>0</v>
      </c>
      <c r="AU211" s="47">
        <f t="shared" si="585"/>
        <v>0</v>
      </c>
      <c r="AV211" s="47">
        <f t="shared" si="586"/>
        <v>0</v>
      </c>
      <c r="AW211" s="47">
        <f t="shared" si="587"/>
        <v>0</v>
      </c>
      <c r="AX211" s="47">
        <f t="shared" si="588"/>
        <v>0</v>
      </c>
      <c r="AY211" s="47">
        <f t="shared" si="589"/>
        <v>0</v>
      </c>
      <c r="AZ211" s="47">
        <f t="shared" si="590"/>
        <v>0</v>
      </c>
      <c r="BA211" s="47">
        <f t="shared" si="591"/>
        <v>0</v>
      </c>
      <c r="BB211" s="47">
        <f t="shared" si="592"/>
        <v>0</v>
      </c>
      <c r="BC211" s="47">
        <f t="shared" si="593"/>
        <v>0</v>
      </c>
      <c r="BD211" s="47">
        <f t="shared" si="594"/>
        <v>0</v>
      </c>
      <c r="BE211" s="47">
        <f t="shared" si="595"/>
        <v>0</v>
      </c>
      <c r="BF211" s="47">
        <f t="shared" si="596"/>
        <v>0</v>
      </c>
      <c r="BG211" s="48">
        <f t="shared" si="597"/>
        <v>0</v>
      </c>
      <c r="BH211" s="47">
        <f t="shared" si="624"/>
        <v>0</v>
      </c>
      <c r="BI211" s="47">
        <f t="shared" si="625"/>
        <v>0</v>
      </c>
      <c r="BJ211" s="46">
        <f t="shared" si="598"/>
        <v>0</v>
      </c>
      <c r="BK211" s="47">
        <f t="shared" si="599"/>
        <v>0</v>
      </c>
      <c r="BL211" s="47">
        <f t="shared" si="600"/>
        <v>0</v>
      </c>
      <c r="BM211" s="47">
        <f t="shared" si="601"/>
        <v>0</v>
      </c>
      <c r="BN211" s="47">
        <f t="shared" si="602"/>
        <v>0</v>
      </c>
      <c r="BO211" s="47">
        <f t="shared" si="603"/>
        <v>0</v>
      </c>
      <c r="BP211" s="47">
        <f t="shared" si="604"/>
        <v>0</v>
      </c>
      <c r="BQ211" s="47">
        <f t="shared" si="605"/>
        <v>0</v>
      </c>
      <c r="BR211" s="47">
        <f t="shared" si="606"/>
        <v>0</v>
      </c>
      <c r="BS211" s="47">
        <f t="shared" si="607"/>
        <v>0</v>
      </c>
      <c r="BT211" s="47">
        <f t="shared" si="608"/>
        <v>0</v>
      </c>
      <c r="BU211" s="47">
        <f t="shared" si="609"/>
        <v>0</v>
      </c>
      <c r="BV211" s="47">
        <f t="shared" si="610"/>
        <v>0</v>
      </c>
      <c r="BW211" s="47">
        <f t="shared" si="611"/>
        <v>0</v>
      </c>
      <c r="BX211" s="47">
        <f t="shared" si="612"/>
        <v>0</v>
      </c>
      <c r="BY211" s="47">
        <f t="shared" si="613"/>
        <v>0</v>
      </c>
      <c r="BZ211" s="47">
        <f t="shared" si="614"/>
        <v>0</v>
      </c>
      <c r="CA211" s="47">
        <f t="shared" si="615"/>
        <v>0</v>
      </c>
      <c r="CB211" s="47">
        <f t="shared" si="616"/>
        <v>0</v>
      </c>
      <c r="CC211" s="48">
        <f t="shared" si="617"/>
        <v>0</v>
      </c>
      <c r="CD211" s="47">
        <f t="shared" si="626"/>
        <v>0</v>
      </c>
      <c r="CE211" s="47">
        <f t="shared" si="627"/>
        <v>0</v>
      </c>
      <c r="CF211" s="46">
        <f t="shared" si="628"/>
        <v>0</v>
      </c>
      <c r="CG211" s="47">
        <f t="shared" si="629"/>
        <v>0</v>
      </c>
      <c r="CH211" s="47">
        <f t="shared" si="630"/>
        <v>0</v>
      </c>
      <c r="CI211" s="47">
        <f t="shared" si="631"/>
        <v>0</v>
      </c>
      <c r="CJ211" s="47">
        <f t="shared" si="632"/>
        <v>0</v>
      </c>
      <c r="CK211" s="47">
        <f t="shared" si="633"/>
        <v>0</v>
      </c>
      <c r="CL211" s="47">
        <f t="shared" si="634"/>
        <v>0</v>
      </c>
      <c r="CM211" s="47">
        <f t="shared" si="635"/>
        <v>0</v>
      </c>
      <c r="CN211" s="47">
        <f t="shared" si="636"/>
        <v>0</v>
      </c>
      <c r="CO211" s="47">
        <f t="shared" si="637"/>
        <v>0</v>
      </c>
      <c r="CP211" s="47">
        <f t="shared" si="638"/>
        <v>0</v>
      </c>
      <c r="CQ211" s="47">
        <f t="shared" si="639"/>
        <v>0</v>
      </c>
      <c r="CR211" s="47">
        <f t="shared" si="640"/>
        <v>0</v>
      </c>
      <c r="CS211" s="47">
        <f t="shared" si="641"/>
        <v>0</v>
      </c>
      <c r="CT211" s="47">
        <f t="shared" si="642"/>
        <v>0</v>
      </c>
      <c r="CU211" s="47">
        <f t="shared" si="643"/>
        <v>0</v>
      </c>
      <c r="CV211" s="47">
        <f t="shared" si="644"/>
        <v>0</v>
      </c>
      <c r="CW211" s="47">
        <f t="shared" si="645"/>
        <v>0</v>
      </c>
      <c r="CX211" s="47">
        <f t="shared" si="646"/>
        <v>0</v>
      </c>
      <c r="CY211" s="48">
        <f t="shared" si="647"/>
        <v>0</v>
      </c>
      <c r="CZ211" s="47">
        <f t="shared" si="648"/>
        <v>0</v>
      </c>
      <c r="DA211" s="47">
        <f t="shared" si="649"/>
        <v>0</v>
      </c>
      <c r="DB211" s="46">
        <f t="shared" si="650"/>
        <v>0</v>
      </c>
      <c r="DC211" s="47">
        <f t="shared" si="651"/>
        <v>0</v>
      </c>
      <c r="DD211" s="47">
        <f t="shared" si="652"/>
        <v>0</v>
      </c>
      <c r="DE211" s="47">
        <f t="shared" si="653"/>
        <v>0</v>
      </c>
      <c r="DF211" s="47">
        <f t="shared" si="654"/>
        <v>0</v>
      </c>
      <c r="DG211" s="47">
        <f t="shared" si="655"/>
        <v>0</v>
      </c>
      <c r="DH211" s="47">
        <f t="shared" si="656"/>
        <v>0</v>
      </c>
      <c r="DI211" s="47">
        <f t="shared" si="657"/>
        <v>0</v>
      </c>
      <c r="DJ211" s="47">
        <f t="shared" si="658"/>
        <v>0</v>
      </c>
      <c r="DK211" s="47">
        <f t="shared" si="659"/>
        <v>0</v>
      </c>
      <c r="DL211" s="47">
        <f t="shared" si="660"/>
        <v>0</v>
      </c>
      <c r="DM211" s="47">
        <f t="shared" si="661"/>
        <v>0</v>
      </c>
      <c r="DN211" s="47">
        <f t="shared" si="662"/>
        <v>0</v>
      </c>
      <c r="DO211" s="47">
        <f t="shared" si="663"/>
        <v>0</v>
      </c>
      <c r="DP211" s="47">
        <f t="shared" si="664"/>
        <v>0</v>
      </c>
      <c r="DQ211" s="47">
        <f t="shared" si="665"/>
        <v>0</v>
      </c>
      <c r="DR211" s="47">
        <f t="shared" si="666"/>
        <v>0</v>
      </c>
      <c r="DS211" s="47">
        <f t="shared" si="667"/>
        <v>0</v>
      </c>
      <c r="DT211" s="47">
        <f t="shared" si="668"/>
        <v>0</v>
      </c>
      <c r="DU211" s="48">
        <f t="shared" si="669"/>
        <v>0</v>
      </c>
      <c r="DV211" s="47">
        <f t="shared" si="670"/>
        <v>0</v>
      </c>
      <c r="DW211" s="47">
        <f t="shared" si="671"/>
        <v>0</v>
      </c>
      <c r="DX211" s="46">
        <f t="shared" si="672"/>
        <v>0</v>
      </c>
      <c r="DY211" s="47">
        <f t="shared" si="673"/>
        <v>0</v>
      </c>
      <c r="DZ211" s="47">
        <f t="shared" si="674"/>
        <v>0</v>
      </c>
      <c r="EA211" s="47">
        <f t="shared" si="675"/>
        <v>0</v>
      </c>
      <c r="EB211" s="47">
        <f t="shared" si="676"/>
        <v>0</v>
      </c>
      <c r="EC211" s="47">
        <f t="shared" si="677"/>
        <v>0</v>
      </c>
      <c r="ED211" s="47">
        <f t="shared" si="678"/>
        <v>0</v>
      </c>
      <c r="EE211" s="47">
        <f t="shared" si="679"/>
        <v>0</v>
      </c>
      <c r="EF211" s="47">
        <f t="shared" si="680"/>
        <v>0</v>
      </c>
      <c r="EG211" s="47">
        <f t="shared" si="681"/>
        <v>0</v>
      </c>
      <c r="EH211" s="47">
        <f t="shared" si="682"/>
        <v>0</v>
      </c>
      <c r="EI211" s="47">
        <f t="shared" si="683"/>
        <v>0</v>
      </c>
      <c r="EJ211" s="47">
        <f t="shared" si="684"/>
        <v>0</v>
      </c>
      <c r="EK211" s="47">
        <f t="shared" si="685"/>
        <v>0</v>
      </c>
      <c r="EL211" s="47">
        <f t="shared" si="686"/>
        <v>0</v>
      </c>
      <c r="EM211" s="47">
        <f t="shared" si="687"/>
        <v>0</v>
      </c>
      <c r="EN211" s="47">
        <f t="shared" si="688"/>
        <v>0</v>
      </c>
      <c r="EO211" s="47">
        <f t="shared" si="689"/>
        <v>0</v>
      </c>
      <c r="EP211" s="47">
        <f t="shared" si="690"/>
        <v>0</v>
      </c>
      <c r="EQ211" s="48">
        <f t="shared" si="691"/>
        <v>0</v>
      </c>
      <c r="ER211" s="47">
        <f t="shared" si="692"/>
        <v>0</v>
      </c>
      <c r="ES211" s="47">
        <f t="shared" si="693"/>
        <v>0</v>
      </c>
      <c r="ET211" s="46">
        <f t="shared" si="694"/>
        <v>0</v>
      </c>
      <c r="EU211" s="47">
        <f t="shared" si="695"/>
        <v>0</v>
      </c>
      <c r="EV211" s="47">
        <f t="shared" si="696"/>
        <v>0</v>
      </c>
      <c r="EW211" s="47">
        <f t="shared" si="697"/>
        <v>0</v>
      </c>
      <c r="EX211" s="47">
        <f t="shared" si="698"/>
        <v>0</v>
      </c>
      <c r="EY211" s="47">
        <f t="shared" si="699"/>
        <v>0</v>
      </c>
      <c r="EZ211" s="47">
        <f t="shared" si="700"/>
        <v>0</v>
      </c>
      <c r="FA211" s="47">
        <f t="shared" si="701"/>
        <v>0</v>
      </c>
      <c r="FB211" s="47">
        <f t="shared" si="702"/>
        <v>0</v>
      </c>
      <c r="FC211" s="47">
        <f t="shared" si="703"/>
        <v>0</v>
      </c>
      <c r="FD211" s="47">
        <f t="shared" si="704"/>
        <v>0</v>
      </c>
      <c r="FE211" s="47">
        <f t="shared" si="705"/>
        <v>0</v>
      </c>
      <c r="FF211" s="47">
        <f t="shared" si="706"/>
        <v>0</v>
      </c>
      <c r="FG211" s="47">
        <f t="shared" si="707"/>
        <v>0</v>
      </c>
      <c r="FH211" s="47">
        <f t="shared" si="708"/>
        <v>0</v>
      </c>
      <c r="FI211" s="47">
        <f t="shared" si="709"/>
        <v>0</v>
      </c>
      <c r="FJ211" s="47">
        <f t="shared" si="710"/>
        <v>0</v>
      </c>
      <c r="FK211" s="47">
        <f t="shared" si="711"/>
        <v>0</v>
      </c>
      <c r="FL211" s="47">
        <f t="shared" si="712"/>
        <v>0</v>
      </c>
      <c r="FM211" s="48">
        <f t="shared" si="713"/>
        <v>0</v>
      </c>
      <c r="FN211" s="47">
        <f t="shared" si="714"/>
        <v>0</v>
      </c>
      <c r="FO211" s="47">
        <f t="shared" si="715"/>
        <v>0</v>
      </c>
      <c r="FP211" s="46">
        <f t="shared" si="716"/>
        <v>0</v>
      </c>
      <c r="FQ211" s="47">
        <f t="shared" si="717"/>
        <v>0</v>
      </c>
      <c r="FR211" s="47">
        <f t="shared" si="718"/>
        <v>0</v>
      </c>
      <c r="FS211" s="47">
        <f t="shared" si="719"/>
        <v>0</v>
      </c>
      <c r="FT211" s="47">
        <f t="shared" si="720"/>
        <v>0</v>
      </c>
      <c r="FU211" s="47">
        <f t="shared" si="721"/>
        <v>0</v>
      </c>
      <c r="FV211" s="47">
        <f t="shared" si="722"/>
        <v>0</v>
      </c>
      <c r="FW211" s="47">
        <f t="shared" si="723"/>
        <v>0</v>
      </c>
      <c r="FX211" s="47">
        <f t="shared" si="724"/>
        <v>0</v>
      </c>
      <c r="FY211" s="47">
        <f t="shared" si="725"/>
        <v>0</v>
      </c>
      <c r="FZ211" s="47">
        <f t="shared" si="726"/>
        <v>0</v>
      </c>
      <c r="GA211" s="47">
        <f t="shared" si="727"/>
        <v>0</v>
      </c>
      <c r="GB211" s="47">
        <f t="shared" si="728"/>
        <v>0</v>
      </c>
      <c r="GC211" s="47">
        <f t="shared" si="729"/>
        <v>0</v>
      </c>
      <c r="GD211" s="47">
        <f t="shared" si="730"/>
        <v>0</v>
      </c>
      <c r="GE211" s="47">
        <f t="shared" si="731"/>
        <v>0</v>
      </c>
      <c r="GF211" s="47">
        <f t="shared" si="732"/>
        <v>0</v>
      </c>
      <c r="GG211" s="47">
        <f t="shared" si="733"/>
        <v>0</v>
      </c>
      <c r="GH211" s="47">
        <f t="shared" si="734"/>
        <v>0</v>
      </c>
      <c r="GI211" s="48">
        <f t="shared" si="735"/>
        <v>0</v>
      </c>
      <c r="GJ211" s="47">
        <f t="shared" si="736"/>
        <v>0</v>
      </c>
      <c r="GK211" s="47">
        <f t="shared" si="737"/>
        <v>0</v>
      </c>
      <c r="GL211" s="46">
        <f t="shared" si="738"/>
        <v>0</v>
      </c>
      <c r="GM211" s="47">
        <f t="shared" si="739"/>
        <v>0</v>
      </c>
      <c r="GN211" s="47">
        <f t="shared" si="740"/>
        <v>0</v>
      </c>
      <c r="GO211" s="47">
        <f t="shared" si="741"/>
        <v>0</v>
      </c>
      <c r="GP211" s="47">
        <f t="shared" si="742"/>
        <v>0</v>
      </c>
      <c r="GQ211" s="47">
        <f t="shared" si="743"/>
        <v>0</v>
      </c>
      <c r="GR211" s="47">
        <f t="shared" si="744"/>
        <v>0</v>
      </c>
      <c r="GS211" s="47">
        <f t="shared" si="745"/>
        <v>0</v>
      </c>
      <c r="GT211" s="47">
        <f t="shared" si="746"/>
        <v>0</v>
      </c>
      <c r="GU211" s="47">
        <f t="shared" si="747"/>
        <v>0</v>
      </c>
      <c r="GV211" s="47">
        <f t="shared" si="748"/>
        <v>0</v>
      </c>
      <c r="GW211" s="47">
        <f t="shared" si="749"/>
        <v>0</v>
      </c>
      <c r="GX211" s="47">
        <f t="shared" si="750"/>
        <v>0</v>
      </c>
      <c r="GY211" s="47">
        <f t="shared" si="751"/>
        <v>0</v>
      </c>
      <c r="GZ211" s="47">
        <f t="shared" si="752"/>
        <v>0</v>
      </c>
      <c r="HA211" s="47">
        <f t="shared" si="753"/>
        <v>0</v>
      </c>
      <c r="HB211" s="47">
        <f t="shared" si="754"/>
        <v>0</v>
      </c>
      <c r="HC211" s="47">
        <f t="shared" si="755"/>
        <v>0</v>
      </c>
      <c r="HD211" s="47">
        <f t="shared" si="756"/>
        <v>0</v>
      </c>
      <c r="HE211" s="48">
        <f t="shared" si="757"/>
        <v>0</v>
      </c>
      <c r="HF211" s="47">
        <f t="shared" si="758"/>
        <v>0</v>
      </c>
      <c r="HG211" s="47">
        <f t="shared" si="759"/>
        <v>0</v>
      </c>
      <c r="HH211" s="46">
        <f t="shared" si="760"/>
        <v>0</v>
      </c>
      <c r="HI211" s="47">
        <f t="shared" si="761"/>
        <v>0</v>
      </c>
      <c r="HJ211" s="47">
        <f t="shared" si="762"/>
        <v>0</v>
      </c>
      <c r="HK211" s="47">
        <f t="shared" si="763"/>
        <v>0</v>
      </c>
      <c r="HL211" s="47">
        <f t="shared" si="764"/>
        <v>0</v>
      </c>
      <c r="HM211" s="47">
        <f t="shared" si="765"/>
        <v>0</v>
      </c>
      <c r="HN211" s="47">
        <f t="shared" si="766"/>
        <v>0</v>
      </c>
      <c r="HO211" s="47">
        <f t="shared" si="767"/>
        <v>0</v>
      </c>
      <c r="HP211" s="47">
        <f t="shared" si="768"/>
        <v>0</v>
      </c>
      <c r="HQ211" s="47">
        <f t="shared" si="769"/>
        <v>0</v>
      </c>
      <c r="HR211" s="47">
        <f t="shared" si="770"/>
        <v>0</v>
      </c>
      <c r="HS211" s="47">
        <f t="shared" si="771"/>
        <v>0</v>
      </c>
      <c r="HT211" s="47">
        <f t="shared" si="772"/>
        <v>0</v>
      </c>
      <c r="HU211" s="47">
        <f t="shared" si="773"/>
        <v>0</v>
      </c>
      <c r="HV211" s="47">
        <f t="shared" si="774"/>
        <v>0</v>
      </c>
      <c r="HW211" s="47">
        <f t="shared" si="775"/>
        <v>0</v>
      </c>
      <c r="HX211" s="47">
        <f t="shared" si="776"/>
        <v>0</v>
      </c>
      <c r="HY211" s="47">
        <f t="shared" si="777"/>
        <v>0</v>
      </c>
      <c r="HZ211" s="47">
        <f t="shared" si="778"/>
        <v>0</v>
      </c>
      <c r="IA211" s="48">
        <f t="shared" si="779"/>
        <v>0</v>
      </c>
      <c r="IB211" s="47">
        <f t="shared" si="780"/>
        <v>0</v>
      </c>
      <c r="IC211" s="47">
        <f t="shared" si="781"/>
        <v>0</v>
      </c>
      <c r="ID211" s="46">
        <f t="shared" si="782"/>
        <v>0</v>
      </c>
      <c r="IE211" s="47">
        <f t="shared" si="783"/>
        <v>0</v>
      </c>
      <c r="IF211" s="47">
        <f t="shared" si="784"/>
        <v>0</v>
      </c>
      <c r="IG211" s="47">
        <f t="shared" si="785"/>
        <v>0</v>
      </c>
      <c r="IH211" s="47">
        <f t="shared" si="786"/>
        <v>0</v>
      </c>
      <c r="II211" s="47">
        <f t="shared" si="787"/>
        <v>0</v>
      </c>
      <c r="IJ211" s="47">
        <f t="shared" si="788"/>
        <v>0</v>
      </c>
      <c r="IK211" s="47">
        <f t="shared" si="789"/>
        <v>0</v>
      </c>
      <c r="IL211" s="47">
        <f t="shared" si="790"/>
        <v>0</v>
      </c>
      <c r="IM211" s="47">
        <f t="shared" si="791"/>
        <v>0</v>
      </c>
      <c r="IN211" s="47">
        <f t="shared" si="792"/>
        <v>0</v>
      </c>
      <c r="IO211" s="47">
        <f t="shared" si="793"/>
        <v>0</v>
      </c>
      <c r="IP211" s="47">
        <f t="shared" si="794"/>
        <v>0</v>
      </c>
      <c r="IQ211" s="47">
        <f t="shared" si="795"/>
        <v>0</v>
      </c>
      <c r="IR211" s="47">
        <f t="shared" si="796"/>
        <v>0</v>
      </c>
      <c r="IS211" s="47">
        <f t="shared" si="797"/>
        <v>0</v>
      </c>
      <c r="IT211" s="47">
        <f t="shared" si="798"/>
        <v>0</v>
      </c>
      <c r="IU211" s="47">
        <f t="shared" si="799"/>
        <v>0</v>
      </c>
      <c r="IV211" s="47">
        <f t="shared" si="800"/>
        <v>0</v>
      </c>
      <c r="IW211" s="48">
        <f t="shared" si="801"/>
        <v>0</v>
      </c>
      <c r="IX211" s="47">
        <f t="shared" si="802"/>
        <v>0</v>
      </c>
      <c r="IY211" s="47">
        <f t="shared" si="803"/>
        <v>0</v>
      </c>
      <c r="IZ211" s="46">
        <f t="shared" si="804"/>
        <v>0</v>
      </c>
      <c r="JA211" s="47">
        <f t="shared" si="805"/>
        <v>0</v>
      </c>
      <c r="JB211" s="47">
        <f t="shared" si="806"/>
        <v>0</v>
      </c>
      <c r="JC211" s="47">
        <f t="shared" si="807"/>
        <v>0</v>
      </c>
      <c r="JD211" s="47">
        <f t="shared" si="808"/>
        <v>0</v>
      </c>
      <c r="JE211" s="47">
        <f t="shared" si="809"/>
        <v>0</v>
      </c>
      <c r="JF211" s="47">
        <f t="shared" si="810"/>
        <v>0</v>
      </c>
      <c r="JG211" s="47">
        <f t="shared" si="811"/>
        <v>0</v>
      </c>
      <c r="JH211" s="47">
        <f t="shared" si="812"/>
        <v>0</v>
      </c>
      <c r="JI211" s="47">
        <f t="shared" si="813"/>
        <v>0</v>
      </c>
      <c r="JJ211" s="47">
        <f t="shared" si="814"/>
        <v>0</v>
      </c>
      <c r="JK211" s="47">
        <f t="shared" si="815"/>
        <v>0</v>
      </c>
      <c r="JL211" s="47">
        <f t="shared" si="816"/>
        <v>0</v>
      </c>
      <c r="JM211" s="47">
        <f t="shared" si="817"/>
        <v>0</v>
      </c>
      <c r="JN211" s="47">
        <f t="shared" si="818"/>
        <v>0</v>
      </c>
      <c r="JO211" s="47">
        <f t="shared" si="819"/>
        <v>0</v>
      </c>
      <c r="JP211" s="47">
        <f t="shared" si="820"/>
        <v>0</v>
      </c>
      <c r="JQ211" s="47">
        <f t="shared" si="821"/>
        <v>0</v>
      </c>
      <c r="JR211" s="47">
        <f t="shared" si="822"/>
        <v>0</v>
      </c>
      <c r="JS211" s="48">
        <f t="shared" si="823"/>
        <v>0</v>
      </c>
      <c r="JT211" s="46">
        <f t="shared" si="824"/>
        <v>0</v>
      </c>
      <c r="JU211" s="48">
        <f t="shared" si="825"/>
        <v>0</v>
      </c>
    </row>
    <row r="212" spans="1:281" x14ac:dyDescent="0.25">
      <c r="A212" s="152"/>
      <c r="B212" s="386"/>
      <c r="C212" s="377"/>
      <c r="D212" s="378"/>
      <c r="E212" s="378"/>
      <c r="F212" s="378"/>
      <c r="G212" s="379"/>
      <c r="H212" s="397"/>
      <c r="I212" s="397"/>
      <c r="J212" s="97"/>
      <c r="K212" s="122">
        <f t="shared" si="555"/>
        <v>0</v>
      </c>
      <c r="L212" s="313">
        <f t="shared" si="556"/>
        <v>0</v>
      </c>
      <c r="M212" s="46">
        <f t="shared" si="557"/>
        <v>0</v>
      </c>
      <c r="N212" s="90">
        <f t="shared" si="618"/>
        <v>0</v>
      </c>
      <c r="O212" s="90">
        <f t="shared" si="619"/>
        <v>0</v>
      </c>
      <c r="P212" s="90">
        <f t="shared" si="620"/>
        <v>0</v>
      </c>
      <c r="Q212" s="90">
        <f t="shared" si="621"/>
        <v>0</v>
      </c>
      <c r="R212" s="408">
        <f t="shared" si="558"/>
        <v>1</v>
      </c>
      <c r="S212" s="46">
        <f t="shared" si="559"/>
        <v>0</v>
      </c>
      <c r="T212" s="47">
        <f t="shared" si="560"/>
        <v>0</v>
      </c>
      <c r="U212" s="47">
        <f t="shared" si="561"/>
        <v>0</v>
      </c>
      <c r="V212" s="47">
        <f t="shared" si="562"/>
        <v>0</v>
      </c>
      <c r="W212" s="47">
        <f t="shared" si="563"/>
        <v>0</v>
      </c>
      <c r="X212" s="47">
        <f t="shared" si="564"/>
        <v>0</v>
      </c>
      <c r="Y212" s="47">
        <f t="shared" si="565"/>
        <v>0</v>
      </c>
      <c r="Z212" s="47">
        <f t="shared" si="566"/>
        <v>0</v>
      </c>
      <c r="AA212" s="47">
        <f t="shared" si="567"/>
        <v>0</v>
      </c>
      <c r="AB212" s="47">
        <f t="shared" si="568"/>
        <v>0</v>
      </c>
      <c r="AC212" s="47">
        <f t="shared" si="569"/>
        <v>0</v>
      </c>
      <c r="AD212" s="47">
        <f t="shared" si="570"/>
        <v>0</v>
      </c>
      <c r="AE212" s="47">
        <f t="shared" si="571"/>
        <v>0</v>
      </c>
      <c r="AF212" s="47">
        <f t="shared" si="572"/>
        <v>0</v>
      </c>
      <c r="AG212" s="47">
        <f t="shared" si="573"/>
        <v>0</v>
      </c>
      <c r="AH212" s="47">
        <f t="shared" si="574"/>
        <v>0</v>
      </c>
      <c r="AI212" s="47">
        <f t="shared" si="575"/>
        <v>0</v>
      </c>
      <c r="AJ212" s="47">
        <f t="shared" si="576"/>
        <v>0</v>
      </c>
      <c r="AK212" s="47">
        <f t="shared" si="577"/>
        <v>0</v>
      </c>
      <c r="AL212" s="48">
        <f t="shared" si="578"/>
        <v>0</v>
      </c>
      <c r="AM212" s="47">
        <f t="shared" si="622"/>
        <v>0</v>
      </c>
      <c r="AN212" s="47">
        <f t="shared" si="623"/>
        <v>0</v>
      </c>
      <c r="AO212" s="46">
        <f t="shared" si="579"/>
        <v>0</v>
      </c>
      <c r="AP212" s="47">
        <f t="shared" si="580"/>
        <v>0</v>
      </c>
      <c r="AQ212" s="47">
        <f t="shared" si="581"/>
        <v>0</v>
      </c>
      <c r="AR212" s="47">
        <f t="shared" si="582"/>
        <v>0</v>
      </c>
      <c r="AS212" s="47">
        <f t="shared" si="583"/>
        <v>0</v>
      </c>
      <c r="AT212" s="47">
        <f t="shared" si="584"/>
        <v>0</v>
      </c>
      <c r="AU212" s="47">
        <f t="shared" si="585"/>
        <v>0</v>
      </c>
      <c r="AV212" s="47">
        <f t="shared" si="586"/>
        <v>0</v>
      </c>
      <c r="AW212" s="47">
        <f t="shared" si="587"/>
        <v>0</v>
      </c>
      <c r="AX212" s="47">
        <f t="shared" si="588"/>
        <v>0</v>
      </c>
      <c r="AY212" s="47">
        <f t="shared" si="589"/>
        <v>0</v>
      </c>
      <c r="AZ212" s="47">
        <f t="shared" si="590"/>
        <v>0</v>
      </c>
      <c r="BA212" s="47">
        <f t="shared" si="591"/>
        <v>0</v>
      </c>
      <c r="BB212" s="47">
        <f t="shared" si="592"/>
        <v>0</v>
      </c>
      <c r="BC212" s="47">
        <f t="shared" si="593"/>
        <v>0</v>
      </c>
      <c r="BD212" s="47">
        <f t="shared" si="594"/>
        <v>0</v>
      </c>
      <c r="BE212" s="47">
        <f t="shared" si="595"/>
        <v>0</v>
      </c>
      <c r="BF212" s="47">
        <f t="shared" si="596"/>
        <v>0</v>
      </c>
      <c r="BG212" s="48">
        <f t="shared" si="597"/>
        <v>0</v>
      </c>
      <c r="BH212" s="47">
        <f t="shared" si="624"/>
        <v>0</v>
      </c>
      <c r="BI212" s="47">
        <f t="shared" si="625"/>
        <v>0</v>
      </c>
      <c r="BJ212" s="46">
        <f t="shared" si="598"/>
        <v>0</v>
      </c>
      <c r="BK212" s="47">
        <f t="shared" si="599"/>
        <v>0</v>
      </c>
      <c r="BL212" s="47">
        <f t="shared" si="600"/>
        <v>0</v>
      </c>
      <c r="BM212" s="47">
        <f t="shared" si="601"/>
        <v>0</v>
      </c>
      <c r="BN212" s="47">
        <f t="shared" si="602"/>
        <v>0</v>
      </c>
      <c r="BO212" s="47">
        <f t="shared" si="603"/>
        <v>0</v>
      </c>
      <c r="BP212" s="47">
        <f t="shared" si="604"/>
        <v>0</v>
      </c>
      <c r="BQ212" s="47">
        <f t="shared" si="605"/>
        <v>0</v>
      </c>
      <c r="BR212" s="47">
        <f t="shared" si="606"/>
        <v>0</v>
      </c>
      <c r="BS212" s="47">
        <f t="shared" si="607"/>
        <v>0</v>
      </c>
      <c r="BT212" s="47">
        <f t="shared" si="608"/>
        <v>0</v>
      </c>
      <c r="BU212" s="47">
        <f t="shared" si="609"/>
        <v>0</v>
      </c>
      <c r="BV212" s="47">
        <f t="shared" si="610"/>
        <v>0</v>
      </c>
      <c r="BW212" s="47">
        <f t="shared" si="611"/>
        <v>0</v>
      </c>
      <c r="BX212" s="47">
        <f t="shared" si="612"/>
        <v>0</v>
      </c>
      <c r="BY212" s="47">
        <f t="shared" si="613"/>
        <v>0</v>
      </c>
      <c r="BZ212" s="47">
        <f t="shared" si="614"/>
        <v>0</v>
      </c>
      <c r="CA212" s="47">
        <f t="shared" si="615"/>
        <v>0</v>
      </c>
      <c r="CB212" s="47">
        <f t="shared" si="616"/>
        <v>0</v>
      </c>
      <c r="CC212" s="48">
        <f t="shared" si="617"/>
        <v>0</v>
      </c>
      <c r="CD212" s="47">
        <f t="shared" si="626"/>
        <v>0</v>
      </c>
      <c r="CE212" s="47">
        <f t="shared" si="627"/>
        <v>0</v>
      </c>
      <c r="CF212" s="46">
        <f t="shared" si="628"/>
        <v>0</v>
      </c>
      <c r="CG212" s="47">
        <f t="shared" si="629"/>
        <v>0</v>
      </c>
      <c r="CH212" s="47">
        <f t="shared" si="630"/>
        <v>0</v>
      </c>
      <c r="CI212" s="47">
        <f t="shared" si="631"/>
        <v>0</v>
      </c>
      <c r="CJ212" s="47">
        <f t="shared" si="632"/>
        <v>0</v>
      </c>
      <c r="CK212" s="47">
        <f t="shared" si="633"/>
        <v>0</v>
      </c>
      <c r="CL212" s="47">
        <f t="shared" si="634"/>
        <v>0</v>
      </c>
      <c r="CM212" s="47">
        <f t="shared" si="635"/>
        <v>0</v>
      </c>
      <c r="CN212" s="47">
        <f t="shared" si="636"/>
        <v>0</v>
      </c>
      <c r="CO212" s="47">
        <f t="shared" si="637"/>
        <v>0</v>
      </c>
      <c r="CP212" s="47">
        <f t="shared" si="638"/>
        <v>0</v>
      </c>
      <c r="CQ212" s="47">
        <f t="shared" si="639"/>
        <v>0</v>
      </c>
      <c r="CR212" s="47">
        <f t="shared" si="640"/>
        <v>0</v>
      </c>
      <c r="CS212" s="47">
        <f t="shared" si="641"/>
        <v>0</v>
      </c>
      <c r="CT212" s="47">
        <f t="shared" si="642"/>
        <v>0</v>
      </c>
      <c r="CU212" s="47">
        <f t="shared" si="643"/>
        <v>0</v>
      </c>
      <c r="CV212" s="47">
        <f t="shared" si="644"/>
        <v>0</v>
      </c>
      <c r="CW212" s="47">
        <f t="shared" si="645"/>
        <v>0</v>
      </c>
      <c r="CX212" s="47">
        <f t="shared" si="646"/>
        <v>0</v>
      </c>
      <c r="CY212" s="48">
        <f t="shared" si="647"/>
        <v>0</v>
      </c>
      <c r="CZ212" s="47">
        <f t="shared" si="648"/>
        <v>0</v>
      </c>
      <c r="DA212" s="47">
        <f t="shared" si="649"/>
        <v>0</v>
      </c>
      <c r="DB212" s="46">
        <f t="shared" si="650"/>
        <v>0</v>
      </c>
      <c r="DC212" s="47">
        <f t="shared" si="651"/>
        <v>0</v>
      </c>
      <c r="DD212" s="47">
        <f t="shared" si="652"/>
        <v>0</v>
      </c>
      <c r="DE212" s="47">
        <f t="shared" si="653"/>
        <v>0</v>
      </c>
      <c r="DF212" s="47">
        <f t="shared" si="654"/>
        <v>0</v>
      </c>
      <c r="DG212" s="47">
        <f t="shared" si="655"/>
        <v>0</v>
      </c>
      <c r="DH212" s="47">
        <f t="shared" si="656"/>
        <v>0</v>
      </c>
      <c r="DI212" s="47">
        <f t="shared" si="657"/>
        <v>0</v>
      </c>
      <c r="DJ212" s="47">
        <f t="shared" si="658"/>
        <v>0</v>
      </c>
      <c r="DK212" s="47">
        <f t="shared" si="659"/>
        <v>0</v>
      </c>
      <c r="DL212" s="47">
        <f t="shared" si="660"/>
        <v>0</v>
      </c>
      <c r="DM212" s="47">
        <f t="shared" si="661"/>
        <v>0</v>
      </c>
      <c r="DN212" s="47">
        <f t="shared" si="662"/>
        <v>0</v>
      </c>
      <c r="DO212" s="47">
        <f t="shared" si="663"/>
        <v>0</v>
      </c>
      <c r="DP212" s="47">
        <f t="shared" si="664"/>
        <v>0</v>
      </c>
      <c r="DQ212" s="47">
        <f t="shared" si="665"/>
        <v>0</v>
      </c>
      <c r="DR212" s="47">
        <f t="shared" si="666"/>
        <v>0</v>
      </c>
      <c r="DS212" s="47">
        <f t="shared" si="667"/>
        <v>0</v>
      </c>
      <c r="DT212" s="47">
        <f t="shared" si="668"/>
        <v>0</v>
      </c>
      <c r="DU212" s="48">
        <f t="shared" si="669"/>
        <v>0</v>
      </c>
      <c r="DV212" s="47">
        <f t="shared" si="670"/>
        <v>0</v>
      </c>
      <c r="DW212" s="47">
        <f t="shared" si="671"/>
        <v>0</v>
      </c>
      <c r="DX212" s="46">
        <f t="shared" si="672"/>
        <v>0</v>
      </c>
      <c r="DY212" s="47">
        <f t="shared" si="673"/>
        <v>0</v>
      </c>
      <c r="DZ212" s="47">
        <f t="shared" si="674"/>
        <v>0</v>
      </c>
      <c r="EA212" s="47">
        <f t="shared" si="675"/>
        <v>0</v>
      </c>
      <c r="EB212" s="47">
        <f t="shared" si="676"/>
        <v>0</v>
      </c>
      <c r="EC212" s="47">
        <f t="shared" si="677"/>
        <v>0</v>
      </c>
      <c r="ED212" s="47">
        <f t="shared" si="678"/>
        <v>0</v>
      </c>
      <c r="EE212" s="47">
        <f t="shared" si="679"/>
        <v>0</v>
      </c>
      <c r="EF212" s="47">
        <f t="shared" si="680"/>
        <v>0</v>
      </c>
      <c r="EG212" s="47">
        <f t="shared" si="681"/>
        <v>0</v>
      </c>
      <c r="EH212" s="47">
        <f t="shared" si="682"/>
        <v>0</v>
      </c>
      <c r="EI212" s="47">
        <f t="shared" si="683"/>
        <v>0</v>
      </c>
      <c r="EJ212" s="47">
        <f t="shared" si="684"/>
        <v>0</v>
      </c>
      <c r="EK212" s="47">
        <f t="shared" si="685"/>
        <v>0</v>
      </c>
      <c r="EL212" s="47">
        <f t="shared" si="686"/>
        <v>0</v>
      </c>
      <c r="EM212" s="47">
        <f t="shared" si="687"/>
        <v>0</v>
      </c>
      <c r="EN212" s="47">
        <f t="shared" si="688"/>
        <v>0</v>
      </c>
      <c r="EO212" s="47">
        <f t="shared" si="689"/>
        <v>0</v>
      </c>
      <c r="EP212" s="47">
        <f t="shared" si="690"/>
        <v>0</v>
      </c>
      <c r="EQ212" s="48">
        <f t="shared" si="691"/>
        <v>0</v>
      </c>
      <c r="ER212" s="47">
        <f t="shared" si="692"/>
        <v>0</v>
      </c>
      <c r="ES212" s="47">
        <f t="shared" si="693"/>
        <v>0</v>
      </c>
      <c r="ET212" s="46">
        <f t="shared" si="694"/>
        <v>0</v>
      </c>
      <c r="EU212" s="47">
        <f t="shared" si="695"/>
        <v>0</v>
      </c>
      <c r="EV212" s="47">
        <f t="shared" si="696"/>
        <v>0</v>
      </c>
      <c r="EW212" s="47">
        <f t="shared" si="697"/>
        <v>0</v>
      </c>
      <c r="EX212" s="47">
        <f t="shared" si="698"/>
        <v>0</v>
      </c>
      <c r="EY212" s="47">
        <f t="shared" si="699"/>
        <v>0</v>
      </c>
      <c r="EZ212" s="47">
        <f t="shared" si="700"/>
        <v>0</v>
      </c>
      <c r="FA212" s="47">
        <f t="shared" si="701"/>
        <v>0</v>
      </c>
      <c r="FB212" s="47">
        <f t="shared" si="702"/>
        <v>0</v>
      </c>
      <c r="FC212" s="47">
        <f t="shared" si="703"/>
        <v>0</v>
      </c>
      <c r="FD212" s="47">
        <f t="shared" si="704"/>
        <v>0</v>
      </c>
      <c r="FE212" s="47">
        <f t="shared" si="705"/>
        <v>0</v>
      </c>
      <c r="FF212" s="47">
        <f t="shared" si="706"/>
        <v>0</v>
      </c>
      <c r="FG212" s="47">
        <f t="shared" si="707"/>
        <v>0</v>
      </c>
      <c r="FH212" s="47">
        <f t="shared" si="708"/>
        <v>0</v>
      </c>
      <c r="FI212" s="47">
        <f t="shared" si="709"/>
        <v>0</v>
      </c>
      <c r="FJ212" s="47">
        <f t="shared" si="710"/>
        <v>0</v>
      </c>
      <c r="FK212" s="47">
        <f t="shared" si="711"/>
        <v>0</v>
      </c>
      <c r="FL212" s="47">
        <f t="shared" si="712"/>
        <v>0</v>
      </c>
      <c r="FM212" s="48">
        <f t="shared" si="713"/>
        <v>0</v>
      </c>
      <c r="FN212" s="47">
        <f t="shared" si="714"/>
        <v>0</v>
      </c>
      <c r="FO212" s="47">
        <f t="shared" si="715"/>
        <v>0</v>
      </c>
      <c r="FP212" s="46">
        <f t="shared" si="716"/>
        <v>0</v>
      </c>
      <c r="FQ212" s="47">
        <f t="shared" si="717"/>
        <v>0</v>
      </c>
      <c r="FR212" s="47">
        <f t="shared" si="718"/>
        <v>0</v>
      </c>
      <c r="FS212" s="47">
        <f t="shared" si="719"/>
        <v>0</v>
      </c>
      <c r="FT212" s="47">
        <f t="shared" si="720"/>
        <v>0</v>
      </c>
      <c r="FU212" s="47">
        <f t="shared" si="721"/>
        <v>0</v>
      </c>
      <c r="FV212" s="47">
        <f t="shared" si="722"/>
        <v>0</v>
      </c>
      <c r="FW212" s="47">
        <f t="shared" si="723"/>
        <v>0</v>
      </c>
      <c r="FX212" s="47">
        <f t="shared" si="724"/>
        <v>0</v>
      </c>
      <c r="FY212" s="47">
        <f t="shared" si="725"/>
        <v>0</v>
      </c>
      <c r="FZ212" s="47">
        <f t="shared" si="726"/>
        <v>0</v>
      </c>
      <c r="GA212" s="47">
        <f t="shared" si="727"/>
        <v>0</v>
      </c>
      <c r="GB212" s="47">
        <f t="shared" si="728"/>
        <v>0</v>
      </c>
      <c r="GC212" s="47">
        <f t="shared" si="729"/>
        <v>0</v>
      </c>
      <c r="GD212" s="47">
        <f t="shared" si="730"/>
        <v>0</v>
      </c>
      <c r="GE212" s="47">
        <f t="shared" si="731"/>
        <v>0</v>
      </c>
      <c r="GF212" s="47">
        <f t="shared" si="732"/>
        <v>0</v>
      </c>
      <c r="GG212" s="47">
        <f t="shared" si="733"/>
        <v>0</v>
      </c>
      <c r="GH212" s="47">
        <f t="shared" si="734"/>
        <v>0</v>
      </c>
      <c r="GI212" s="48">
        <f t="shared" si="735"/>
        <v>0</v>
      </c>
      <c r="GJ212" s="47">
        <f t="shared" si="736"/>
        <v>0</v>
      </c>
      <c r="GK212" s="47">
        <f t="shared" si="737"/>
        <v>0</v>
      </c>
      <c r="GL212" s="46">
        <f t="shared" si="738"/>
        <v>0</v>
      </c>
      <c r="GM212" s="47">
        <f t="shared" si="739"/>
        <v>0</v>
      </c>
      <c r="GN212" s="47">
        <f t="shared" si="740"/>
        <v>0</v>
      </c>
      <c r="GO212" s="47">
        <f t="shared" si="741"/>
        <v>0</v>
      </c>
      <c r="GP212" s="47">
        <f t="shared" si="742"/>
        <v>0</v>
      </c>
      <c r="GQ212" s="47">
        <f t="shared" si="743"/>
        <v>0</v>
      </c>
      <c r="GR212" s="47">
        <f t="shared" si="744"/>
        <v>0</v>
      </c>
      <c r="GS212" s="47">
        <f t="shared" si="745"/>
        <v>0</v>
      </c>
      <c r="GT212" s="47">
        <f t="shared" si="746"/>
        <v>0</v>
      </c>
      <c r="GU212" s="47">
        <f t="shared" si="747"/>
        <v>0</v>
      </c>
      <c r="GV212" s="47">
        <f t="shared" si="748"/>
        <v>0</v>
      </c>
      <c r="GW212" s="47">
        <f t="shared" si="749"/>
        <v>0</v>
      </c>
      <c r="GX212" s="47">
        <f t="shared" si="750"/>
        <v>0</v>
      </c>
      <c r="GY212" s="47">
        <f t="shared" si="751"/>
        <v>0</v>
      </c>
      <c r="GZ212" s="47">
        <f t="shared" si="752"/>
        <v>0</v>
      </c>
      <c r="HA212" s="47">
        <f t="shared" si="753"/>
        <v>0</v>
      </c>
      <c r="HB212" s="47">
        <f t="shared" si="754"/>
        <v>0</v>
      </c>
      <c r="HC212" s="47">
        <f t="shared" si="755"/>
        <v>0</v>
      </c>
      <c r="HD212" s="47">
        <f t="shared" si="756"/>
        <v>0</v>
      </c>
      <c r="HE212" s="48">
        <f t="shared" si="757"/>
        <v>0</v>
      </c>
      <c r="HF212" s="47">
        <f t="shared" si="758"/>
        <v>0</v>
      </c>
      <c r="HG212" s="47">
        <f t="shared" si="759"/>
        <v>0</v>
      </c>
      <c r="HH212" s="46">
        <f t="shared" si="760"/>
        <v>0</v>
      </c>
      <c r="HI212" s="47">
        <f t="shared" si="761"/>
        <v>0</v>
      </c>
      <c r="HJ212" s="47">
        <f t="shared" si="762"/>
        <v>0</v>
      </c>
      <c r="HK212" s="47">
        <f t="shared" si="763"/>
        <v>0</v>
      </c>
      <c r="HL212" s="47">
        <f t="shared" si="764"/>
        <v>0</v>
      </c>
      <c r="HM212" s="47">
        <f t="shared" si="765"/>
        <v>0</v>
      </c>
      <c r="HN212" s="47">
        <f t="shared" si="766"/>
        <v>0</v>
      </c>
      <c r="HO212" s="47">
        <f t="shared" si="767"/>
        <v>0</v>
      </c>
      <c r="HP212" s="47">
        <f t="shared" si="768"/>
        <v>0</v>
      </c>
      <c r="HQ212" s="47">
        <f t="shared" si="769"/>
        <v>0</v>
      </c>
      <c r="HR212" s="47">
        <f t="shared" si="770"/>
        <v>0</v>
      </c>
      <c r="HS212" s="47">
        <f t="shared" si="771"/>
        <v>0</v>
      </c>
      <c r="HT212" s="47">
        <f t="shared" si="772"/>
        <v>0</v>
      </c>
      <c r="HU212" s="47">
        <f t="shared" si="773"/>
        <v>0</v>
      </c>
      <c r="HV212" s="47">
        <f t="shared" si="774"/>
        <v>0</v>
      </c>
      <c r="HW212" s="47">
        <f t="shared" si="775"/>
        <v>0</v>
      </c>
      <c r="HX212" s="47">
        <f t="shared" si="776"/>
        <v>0</v>
      </c>
      <c r="HY212" s="47">
        <f t="shared" si="777"/>
        <v>0</v>
      </c>
      <c r="HZ212" s="47">
        <f t="shared" si="778"/>
        <v>0</v>
      </c>
      <c r="IA212" s="48">
        <f t="shared" si="779"/>
        <v>0</v>
      </c>
      <c r="IB212" s="47">
        <f t="shared" si="780"/>
        <v>0</v>
      </c>
      <c r="IC212" s="47">
        <f t="shared" si="781"/>
        <v>0</v>
      </c>
      <c r="ID212" s="46">
        <f t="shared" si="782"/>
        <v>0</v>
      </c>
      <c r="IE212" s="47">
        <f t="shared" si="783"/>
        <v>0</v>
      </c>
      <c r="IF212" s="47">
        <f t="shared" si="784"/>
        <v>0</v>
      </c>
      <c r="IG212" s="47">
        <f t="shared" si="785"/>
        <v>0</v>
      </c>
      <c r="IH212" s="47">
        <f t="shared" si="786"/>
        <v>0</v>
      </c>
      <c r="II212" s="47">
        <f t="shared" si="787"/>
        <v>0</v>
      </c>
      <c r="IJ212" s="47">
        <f t="shared" si="788"/>
        <v>0</v>
      </c>
      <c r="IK212" s="47">
        <f t="shared" si="789"/>
        <v>0</v>
      </c>
      <c r="IL212" s="47">
        <f t="shared" si="790"/>
        <v>0</v>
      </c>
      <c r="IM212" s="47">
        <f t="shared" si="791"/>
        <v>0</v>
      </c>
      <c r="IN212" s="47">
        <f t="shared" si="792"/>
        <v>0</v>
      </c>
      <c r="IO212" s="47">
        <f t="shared" si="793"/>
        <v>0</v>
      </c>
      <c r="IP212" s="47">
        <f t="shared" si="794"/>
        <v>0</v>
      </c>
      <c r="IQ212" s="47">
        <f t="shared" si="795"/>
        <v>0</v>
      </c>
      <c r="IR212" s="47">
        <f t="shared" si="796"/>
        <v>0</v>
      </c>
      <c r="IS212" s="47">
        <f t="shared" si="797"/>
        <v>0</v>
      </c>
      <c r="IT212" s="47">
        <f t="shared" si="798"/>
        <v>0</v>
      </c>
      <c r="IU212" s="47">
        <f t="shared" si="799"/>
        <v>0</v>
      </c>
      <c r="IV212" s="47">
        <f t="shared" si="800"/>
        <v>0</v>
      </c>
      <c r="IW212" s="48">
        <f t="shared" si="801"/>
        <v>0</v>
      </c>
      <c r="IX212" s="47">
        <f t="shared" si="802"/>
        <v>0</v>
      </c>
      <c r="IY212" s="47">
        <f t="shared" si="803"/>
        <v>0</v>
      </c>
      <c r="IZ212" s="46">
        <f t="shared" si="804"/>
        <v>0</v>
      </c>
      <c r="JA212" s="47">
        <f t="shared" si="805"/>
        <v>0</v>
      </c>
      <c r="JB212" s="47">
        <f t="shared" si="806"/>
        <v>0</v>
      </c>
      <c r="JC212" s="47">
        <f t="shared" si="807"/>
        <v>0</v>
      </c>
      <c r="JD212" s="47">
        <f t="shared" si="808"/>
        <v>0</v>
      </c>
      <c r="JE212" s="47">
        <f t="shared" si="809"/>
        <v>0</v>
      </c>
      <c r="JF212" s="47">
        <f t="shared" si="810"/>
        <v>0</v>
      </c>
      <c r="JG212" s="47">
        <f t="shared" si="811"/>
        <v>0</v>
      </c>
      <c r="JH212" s="47">
        <f t="shared" si="812"/>
        <v>0</v>
      </c>
      <c r="JI212" s="47">
        <f t="shared" si="813"/>
        <v>0</v>
      </c>
      <c r="JJ212" s="47">
        <f t="shared" si="814"/>
        <v>0</v>
      </c>
      <c r="JK212" s="47">
        <f t="shared" si="815"/>
        <v>0</v>
      </c>
      <c r="JL212" s="47">
        <f t="shared" si="816"/>
        <v>0</v>
      </c>
      <c r="JM212" s="47">
        <f t="shared" si="817"/>
        <v>0</v>
      </c>
      <c r="JN212" s="47">
        <f t="shared" si="818"/>
        <v>0</v>
      </c>
      <c r="JO212" s="47">
        <f t="shared" si="819"/>
        <v>0</v>
      </c>
      <c r="JP212" s="47">
        <f t="shared" si="820"/>
        <v>0</v>
      </c>
      <c r="JQ212" s="47">
        <f t="shared" si="821"/>
        <v>0</v>
      </c>
      <c r="JR212" s="47">
        <f t="shared" si="822"/>
        <v>0</v>
      </c>
      <c r="JS212" s="48">
        <f t="shared" si="823"/>
        <v>0</v>
      </c>
      <c r="JT212" s="46">
        <f t="shared" si="824"/>
        <v>0</v>
      </c>
      <c r="JU212" s="48">
        <f t="shared" si="825"/>
        <v>0</v>
      </c>
    </row>
    <row r="213" spans="1:281" x14ac:dyDescent="0.25">
      <c r="A213" s="152"/>
      <c r="B213" s="386"/>
      <c r="C213" s="377"/>
      <c r="D213" s="378"/>
      <c r="E213" s="378"/>
      <c r="F213" s="378"/>
      <c r="G213" s="379"/>
      <c r="H213" s="397"/>
      <c r="I213" s="397"/>
      <c r="J213" s="97"/>
      <c r="K213" s="122">
        <f t="shared" si="555"/>
        <v>0</v>
      </c>
      <c r="L213" s="313">
        <f t="shared" si="556"/>
        <v>0</v>
      </c>
      <c r="M213" s="46">
        <f t="shared" si="557"/>
        <v>0</v>
      </c>
      <c r="N213" s="90">
        <f t="shared" si="618"/>
        <v>0</v>
      </c>
      <c r="O213" s="90">
        <f t="shared" si="619"/>
        <v>0</v>
      </c>
      <c r="P213" s="90">
        <f t="shared" si="620"/>
        <v>0</v>
      </c>
      <c r="Q213" s="90">
        <f t="shared" si="621"/>
        <v>0</v>
      </c>
      <c r="R213" s="408">
        <f t="shared" si="558"/>
        <v>1</v>
      </c>
      <c r="S213" s="46">
        <f t="shared" si="559"/>
        <v>0</v>
      </c>
      <c r="T213" s="47">
        <f t="shared" si="560"/>
        <v>0</v>
      </c>
      <c r="U213" s="47">
        <f t="shared" si="561"/>
        <v>0</v>
      </c>
      <c r="V213" s="47">
        <f t="shared" si="562"/>
        <v>0</v>
      </c>
      <c r="W213" s="47">
        <f t="shared" si="563"/>
        <v>0</v>
      </c>
      <c r="X213" s="47">
        <f t="shared" si="564"/>
        <v>0</v>
      </c>
      <c r="Y213" s="47">
        <f t="shared" si="565"/>
        <v>0</v>
      </c>
      <c r="Z213" s="47">
        <f t="shared" si="566"/>
        <v>0</v>
      </c>
      <c r="AA213" s="47">
        <f t="shared" si="567"/>
        <v>0</v>
      </c>
      <c r="AB213" s="47">
        <f t="shared" si="568"/>
        <v>0</v>
      </c>
      <c r="AC213" s="47">
        <f t="shared" si="569"/>
        <v>0</v>
      </c>
      <c r="AD213" s="47">
        <f t="shared" si="570"/>
        <v>0</v>
      </c>
      <c r="AE213" s="47">
        <f t="shared" si="571"/>
        <v>0</v>
      </c>
      <c r="AF213" s="47">
        <f t="shared" si="572"/>
        <v>0</v>
      </c>
      <c r="AG213" s="47">
        <f t="shared" si="573"/>
        <v>0</v>
      </c>
      <c r="AH213" s="47">
        <f t="shared" si="574"/>
        <v>0</v>
      </c>
      <c r="AI213" s="47">
        <f t="shared" si="575"/>
        <v>0</v>
      </c>
      <c r="AJ213" s="47">
        <f t="shared" si="576"/>
        <v>0</v>
      </c>
      <c r="AK213" s="47">
        <f t="shared" si="577"/>
        <v>0</v>
      </c>
      <c r="AL213" s="48">
        <f t="shared" si="578"/>
        <v>0</v>
      </c>
      <c r="AM213" s="47">
        <f t="shared" si="622"/>
        <v>0</v>
      </c>
      <c r="AN213" s="47">
        <f t="shared" si="623"/>
        <v>0</v>
      </c>
      <c r="AO213" s="46">
        <f t="shared" si="579"/>
        <v>0</v>
      </c>
      <c r="AP213" s="47">
        <f t="shared" si="580"/>
        <v>0</v>
      </c>
      <c r="AQ213" s="47">
        <f t="shared" si="581"/>
        <v>0</v>
      </c>
      <c r="AR213" s="47">
        <f t="shared" si="582"/>
        <v>0</v>
      </c>
      <c r="AS213" s="47">
        <f t="shared" si="583"/>
        <v>0</v>
      </c>
      <c r="AT213" s="47">
        <f t="shared" si="584"/>
        <v>0</v>
      </c>
      <c r="AU213" s="47">
        <f t="shared" si="585"/>
        <v>0</v>
      </c>
      <c r="AV213" s="47">
        <f t="shared" si="586"/>
        <v>0</v>
      </c>
      <c r="AW213" s="47">
        <f t="shared" si="587"/>
        <v>0</v>
      </c>
      <c r="AX213" s="47">
        <f t="shared" si="588"/>
        <v>0</v>
      </c>
      <c r="AY213" s="47">
        <f t="shared" si="589"/>
        <v>0</v>
      </c>
      <c r="AZ213" s="47">
        <f t="shared" si="590"/>
        <v>0</v>
      </c>
      <c r="BA213" s="47">
        <f t="shared" si="591"/>
        <v>0</v>
      </c>
      <c r="BB213" s="47">
        <f t="shared" si="592"/>
        <v>0</v>
      </c>
      <c r="BC213" s="47">
        <f t="shared" si="593"/>
        <v>0</v>
      </c>
      <c r="BD213" s="47">
        <f t="shared" si="594"/>
        <v>0</v>
      </c>
      <c r="BE213" s="47">
        <f t="shared" si="595"/>
        <v>0</v>
      </c>
      <c r="BF213" s="47">
        <f t="shared" si="596"/>
        <v>0</v>
      </c>
      <c r="BG213" s="48">
        <f t="shared" si="597"/>
        <v>0</v>
      </c>
      <c r="BH213" s="47">
        <f t="shared" si="624"/>
        <v>0</v>
      </c>
      <c r="BI213" s="47">
        <f t="shared" si="625"/>
        <v>0</v>
      </c>
      <c r="BJ213" s="46">
        <f t="shared" si="598"/>
        <v>0</v>
      </c>
      <c r="BK213" s="47">
        <f t="shared" si="599"/>
        <v>0</v>
      </c>
      <c r="BL213" s="47">
        <f t="shared" si="600"/>
        <v>0</v>
      </c>
      <c r="BM213" s="47">
        <f t="shared" si="601"/>
        <v>0</v>
      </c>
      <c r="BN213" s="47">
        <f t="shared" si="602"/>
        <v>0</v>
      </c>
      <c r="BO213" s="47">
        <f t="shared" si="603"/>
        <v>0</v>
      </c>
      <c r="BP213" s="47">
        <f t="shared" si="604"/>
        <v>0</v>
      </c>
      <c r="BQ213" s="47">
        <f t="shared" si="605"/>
        <v>0</v>
      </c>
      <c r="BR213" s="47">
        <f t="shared" si="606"/>
        <v>0</v>
      </c>
      <c r="BS213" s="47">
        <f t="shared" si="607"/>
        <v>0</v>
      </c>
      <c r="BT213" s="47">
        <f t="shared" si="608"/>
        <v>0</v>
      </c>
      <c r="BU213" s="47">
        <f t="shared" si="609"/>
        <v>0</v>
      </c>
      <c r="BV213" s="47">
        <f t="shared" si="610"/>
        <v>0</v>
      </c>
      <c r="BW213" s="47">
        <f t="shared" si="611"/>
        <v>0</v>
      </c>
      <c r="BX213" s="47">
        <f t="shared" si="612"/>
        <v>0</v>
      </c>
      <c r="BY213" s="47">
        <f t="shared" si="613"/>
        <v>0</v>
      </c>
      <c r="BZ213" s="47">
        <f t="shared" si="614"/>
        <v>0</v>
      </c>
      <c r="CA213" s="47">
        <f t="shared" si="615"/>
        <v>0</v>
      </c>
      <c r="CB213" s="47">
        <f t="shared" si="616"/>
        <v>0</v>
      </c>
      <c r="CC213" s="48">
        <f t="shared" si="617"/>
        <v>0</v>
      </c>
      <c r="CD213" s="47">
        <f t="shared" si="626"/>
        <v>0</v>
      </c>
      <c r="CE213" s="47">
        <f t="shared" si="627"/>
        <v>0</v>
      </c>
      <c r="CF213" s="46">
        <f t="shared" si="628"/>
        <v>0</v>
      </c>
      <c r="CG213" s="47">
        <f t="shared" si="629"/>
        <v>0</v>
      </c>
      <c r="CH213" s="47">
        <f t="shared" si="630"/>
        <v>0</v>
      </c>
      <c r="CI213" s="47">
        <f t="shared" si="631"/>
        <v>0</v>
      </c>
      <c r="CJ213" s="47">
        <f t="shared" si="632"/>
        <v>0</v>
      </c>
      <c r="CK213" s="47">
        <f t="shared" si="633"/>
        <v>0</v>
      </c>
      <c r="CL213" s="47">
        <f t="shared" si="634"/>
        <v>0</v>
      </c>
      <c r="CM213" s="47">
        <f t="shared" si="635"/>
        <v>0</v>
      </c>
      <c r="CN213" s="47">
        <f t="shared" si="636"/>
        <v>0</v>
      </c>
      <c r="CO213" s="47">
        <f t="shared" si="637"/>
        <v>0</v>
      </c>
      <c r="CP213" s="47">
        <f t="shared" si="638"/>
        <v>0</v>
      </c>
      <c r="CQ213" s="47">
        <f t="shared" si="639"/>
        <v>0</v>
      </c>
      <c r="CR213" s="47">
        <f t="shared" si="640"/>
        <v>0</v>
      </c>
      <c r="CS213" s="47">
        <f t="shared" si="641"/>
        <v>0</v>
      </c>
      <c r="CT213" s="47">
        <f t="shared" si="642"/>
        <v>0</v>
      </c>
      <c r="CU213" s="47">
        <f t="shared" si="643"/>
        <v>0</v>
      </c>
      <c r="CV213" s="47">
        <f t="shared" si="644"/>
        <v>0</v>
      </c>
      <c r="CW213" s="47">
        <f t="shared" si="645"/>
        <v>0</v>
      </c>
      <c r="CX213" s="47">
        <f t="shared" si="646"/>
        <v>0</v>
      </c>
      <c r="CY213" s="48">
        <f t="shared" si="647"/>
        <v>0</v>
      </c>
      <c r="CZ213" s="47">
        <f t="shared" si="648"/>
        <v>0</v>
      </c>
      <c r="DA213" s="47">
        <f t="shared" si="649"/>
        <v>0</v>
      </c>
      <c r="DB213" s="46">
        <f t="shared" si="650"/>
        <v>0</v>
      </c>
      <c r="DC213" s="47">
        <f t="shared" si="651"/>
        <v>0</v>
      </c>
      <c r="DD213" s="47">
        <f t="shared" si="652"/>
        <v>0</v>
      </c>
      <c r="DE213" s="47">
        <f t="shared" si="653"/>
        <v>0</v>
      </c>
      <c r="DF213" s="47">
        <f t="shared" si="654"/>
        <v>0</v>
      </c>
      <c r="DG213" s="47">
        <f t="shared" si="655"/>
        <v>0</v>
      </c>
      <c r="DH213" s="47">
        <f t="shared" si="656"/>
        <v>0</v>
      </c>
      <c r="DI213" s="47">
        <f t="shared" si="657"/>
        <v>0</v>
      </c>
      <c r="DJ213" s="47">
        <f t="shared" si="658"/>
        <v>0</v>
      </c>
      <c r="DK213" s="47">
        <f t="shared" si="659"/>
        <v>0</v>
      </c>
      <c r="DL213" s="47">
        <f t="shared" si="660"/>
        <v>0</v>
      </c>
      <c r="DM213" s="47">
        <f t="shared" si="661"/>
        <v>0</v>
      </c>
      <c r="DN213" s="47">
        <f t="shared" si="662"/>
        <v>0</v>
      </c>
      <c r="DO213" s="47">
        <f t="shared" si="663"/>
        <v>0</v>
      </c>
      <c r="DP213" s="47">
        <f t="shared" si="664"/>
        <v>0</v>
      </c>
      <c r="DQ213" s="47">
        <f t="shared" si="665"/>
        <v>0</v>
      </c>
      <c r="DR213" s="47">
        <f t="shared" si="666"/>
        <v>0</v>
      </c>
      <c r="DS213" s="47">
        <f t="shared" si="667"/>
        <v>0</v>
      </c>
      <c r="DT213" s="47">
        <f t="shared" si="668"/>
        <v>0</v>
      </c>
      <c r="DU213" s="48">
        <f t="shared" si="669"/>
        <v>0</v>
      </c>
      <c r="DV213" s="47">
        <f t="shared" si="670"/>
        <v>0</v>
      </c>
      <c r="DW213" s="47">
        <f t="shared" si="671"/>
        <v>0</v>
      </c>
      <c r="DX213" s="46">
        <f t="shared" si="672"/>
        <v>0</v>
      </c>
      <c r="DY213" s="47">
        <f t="shared" si="673"/>
        <v>0</v>
      </c>
      <c r="DZ213" s="47">
        <f t="shared" si="674"/>
        <v>0</v>
      </c>
      <c r="EA213" s="47">
        <f t="shared" si="675"/>
        <v>0</v>
      </c>
      <c r="EB213" s="47">
        <f t="shared" si="676"/>
        <v>0</v>
      </c>
      <c r="EC213" s="47">
        <f t="shared" si="677"/>
        <v>0</v>
      </c>
      <c r="ED213" s="47">
        <f t="shared" si="678"/>
        <v>0</v>
      </c>
      <c r="EE213" s="47">
        <f t="shared" si="679"/>
        <v>0</v>
      </c>
      <c r="EF213" s="47">
        <f t="shared" si="680"/>
        <v>0</v>
      </c>
      <c r="EG213" s="47">
        <f t="shared" si="681"/>
        <v>0</v>
      </c>
      <c r="EH213" s="47">
        <f t="shared" si="682"/>
        <v>0</v>
      </c>
      <c r="EI213" s="47">
        <f t="shared" si="683"/>
        <v>0</v>
      </c>
      <c r="EJ213" s="47">
        <f t="shared" si="684"/>
        <v>0</v>
      </c>
      <c r="EK213" s="47">
        <f t="shared" si="685"/>
        <v>0</v>
      </c>
      <c r="EL213" s="47">
        <f t="shared" si="686"/>
        <v>0</v>
      </c>
      <c r="EM213" s="47">
        <f t="shared" si="687"/>
        <v>0</v>
      </c>
      <c r="EN213" s="47">
        <f t="shared" si="688"/>
        <v>0</v>
      </c>
      <c r="EO213" s="47">
        <f t="shared" si="689"/>
        <v>0</v>
      </c>
      <c r="EP213" s="47">
        <f t="shared" si="690"/>
        <v>0</v>
      </c>
      <c r="EQ213" s="48">
        <f t="shared" si="691"/>
        <v>0</v>
      </c>
      <c r="ER213" s="47">
        <f t="shared" si="692"/>
        <v>0</v>
      </c>
      <c r="ES213" s="47">
        <f t="shared" si="693"/>
        <v>0</v>
      </c>
      <c r="ET213" s="46">
        <f t="shared" si="694"/>
        <v>0</v>
      </c>
      <c r="EU213" s="47">
        <f t="shared" si="695"/>
        <v>0</v>
      </c>
      <c r="EV213" s="47">
        <f t="shared" si="696"/>
        <v>0</v>
      </c>
      <c r="EW213" s="47">
        <f t="shared" si="697"/>
        <v>0</v>
      </c>
      <c r="EX213" s="47">
        <f t="shared" si="698"/>
        <v>0</v>
      </c>
      <c r="EY213" s="47">
        <f t="shared" si="699"/>
        <v>0</v>
      </c>
      <c r="EZ213" s="47">
        <f t="shared" si="700"/>
        <v>0</v>
      </c>
      <c r="FA213" s="47">
        <f t="shared" si="701"/>
        <v>0</v>
      </c>
      <c r="FB213" s="47">
        <f t="shared" si="702"/>
        <v>0</v>
      </c>
      <c r="FC213" s="47">
        <f t="shared" si="703"/>
        <v>0</v>
      </c>
      <c r="FD213" s="47">
        <f t="shared" si="704"/>
        <v>0</v>
      </c>
      <c r="FE213" s="47">
        <f t="shared" si="705"/>
        <v>0</v>
      </c>
      <c r="FF213" s="47">
        <f t="shared" si="706"/>
        <v>0</v>
      </c>
      <c r="FG213" s="47">
        <f t="shared" si="707"/>
        <v>0</v>
      </c>
      <c r="FH213" s="47">
        <f t="shared" si="708"/>
        <v>0</v>
      </c>
      <c r="FI213" s="47">
        <f t="shared" si="709"/>
        <v>0</v>
      </c>
      <c r="FJ213" s="47">
        <f t="shared" si="710"/>
        <v>0</v>
      </c>
      <c r="FK213" s="47">
        <f t="shared" si="711"/>
        <v>0</v>
      </c>
      <c r="FL213" s="47">
        <f t="shared" si="712"/>
        <v>0</v>
      </c>
      <c r="FM213" s="48">
        <f t="shared" si="713"/>
        <v>0</v>
      </c>
      <c r="FN213" s="47">
        <f t="shared" si="714"/>
        <v>0</v>
      </c>
      <c r="FO213" s="47">
        <f t="shared" si="715"/>
        <v>0</v>
      </c>
      <c r="FP213" s="46">
        <f t="shared" si="716"/>
        <v>0</v>
      </c>
      <c r="FQ213" s="47">
        <f t="shared" si="717"/>
        <v>0</v>
      </c>
      <c r="FR213" s="47">
        <f t="shared" si="718"/>
        <v>0</v>
      </c>
      <c r="FS213" s="47">
        <f t="shared" si="719"/>
        <v>0</v>
      </c>
      <c r="FT213" s="47">
        <f t="shared" si="720"/>
        <v>0</v>
      </c>
      <c r="FU213" s="47">
        <f t="shared" si="721"/>
        <v>0</v>
      </c>
      <c r="FV213" s="47">
        <f t="shared" si="722"/>
        <v>0</v>
      </c>
      <c r="FW213" s="47">
        <f t="shared" si="723"/>
        <v>0</v>
      </c>
      <c r="FX213" s="47">
        <f t="shared" si="724"/>
        <v>0</v>
      </c>
      <c r="FY213" s="47">
        <f t="shared" si="725"/>
        <v>0</v>
      </c>
      <c r="FZ213" s="47">
        <f t="shared" si="726"/>
        <v>0</v>
      </c>
      <c r="GA213" s="47">
        <f t="shared" si="727"/>
        <v>0</v>
      </c>
      <c r="GB213" s="47">
        <f t="shared" si="728"/>
        <v>0</v>
      </c>
      <c r="GC213" s="47">
        <f t="shared" si="729"/>
        <v>0</v>
      </c>
      <c r="GD213" s="47">
        <f t="shared" si="730"/>
        <v>0</v>
      </c>
      <c r="GE213" s="47">
        <f t="shared" si="731"/>
        <v>0</v>
      </c>
      <c r="GF213" s="47">
        <f t="shared" si="732"/>
        <v>0</v>
      </c>
      <c r="GG213" s="47">
        <f t="shared" si="733"/>
        <v>0</v>
      </c>
      <c r="GH213" s="47">
        <f t="shared" si="734"/>
        <v>0</v>
      </c>
      <c r="GI213" s="48">
        <f t="shared" si="735"/>
        <v>0</v>
      </c>
      <c r="GJ213" s="47">
        <f t="shared" si="736"/>
        <v>0</v>
      </c>
      <c r="GK213" s="47">
        <f t="shared" si="737"/>
        <v>0</v>
      </c>
      <c r="GL213" s="46">
        <f t="shared" si="738"/>
        <v>0</v>
      </c>
      <c r="GM213" s="47">
        <f t="shared" si="739"/>
        <v>0</v>
      </c>
      <c r="GN213" s="47">
        <f t="shared" si="740"/>
        <v>0</v>
      </c>
      <c r="GO213" s="47">
        <f t="shared" si="741"/>
        <v>0</v>
      </c>
      <c r="GP213" s="47">
        <f t="shared" si="742"/>
        <v>0</v>
      </c>
      <c r="GQ213" s="47">
        <f t="shared" si="743"/>
        <v>0</v>
      </c>
      <c r="GR213" s="47">
        <f t="shared" si="744"/>
        <v>0</v>
      </c>
      <c r="GS213" s="47">
        <f t="shared" si="745"/>
        <v>0</v>
      </c>
      <c r="GT213" s="47">
        <f t="shared" si="746"/>
        <v>0</v>
      </c>
      <c r="GU213" s="47">
        <f t="shared" si="747"/>
        <v>0</v>
      </c>
      <c r="GV213" s="47">
        <f t="shared" si="748"/>
        <v>0</v>
      </c>
      <c r="GW213" s="47">
        <f t="shared" si="749"/>
        <v>0</v>
      </c>
      <c r="GX213" s="47">
        <f t="shared" si="750"/>
        <v>0</v>
      </c>
      <c r="GY213" s="47">
        <f t="shared" si="751"/>
        <v>0</v>
      </c>
      <c r="GZ213" s="47">
        <f t="shared" si="752"/>
        <v>0</v>
      </c>
      <c r="HA213" s="47">
        <f t="shared" si="753"/>
        <v>0</v>
      </c>
      <c r="HB213" s="47">
        <f t="shared" si="754"/>
        <v>0</v>
      </c>
      <c r="HC213" s="47">
        <f t="shared" si="755"/>
        <v>0</v>
      </c>
      <c r="HD213" s="47">
        <f t="shared" si="756"/>
        <v>0</v>
      </c>
      <c r="HE213" s="48">
        <f t="shared" si="757"/>
        <v>0</v>
      </c>
      <c r="HF213" s="47">
        <f t="shared" si="758"/>
        <v>0</v>
      </c>
      <c r="HG213" s="47">
        <f t="shared" si="759"/>
        <v>0</v>
      </c>
      <c r="HH213" s="46">
        <f t="shared" si="760"/>
        <v>0</v>
      </c>
      <c r="HI213" s="47">
        <f t="shared" si="761"/>
        <v>0</v>
      </c>
      <c r="HJ213" s="47">
        <f t="shared" si="762"/>
        <v>0</v>
      </c>
      <c r="HK213" s="47">
        <f t="shared" si="763"/>
        <v>0</v>
      </c>
      <c r="HL213" s="47">
        <f t="shared" si="764"/>
        <v>0</v>
      </c>
      <c r="HM213" s="47">
        <f t="shared" si="765"/>
        <v>0</v>
      </c>
      <c r="HN213" s="47">
        <f t="shared" si="766"/>
        <v>0</v>
      </c>
      <c r="HO213" s="47">
        <f t="shared" si="767"/>
        <v>0</v>
      </c>
      <c r="HP213" s="47">
        <f t="shared" si="768"/>
        <v>0</v>
      </c>
      <c r="HQ213" s="47">
        <f t="shared" si="769"/>
        <v>0</v>
      </c>
      <c r="HR213" s="47">
        <f t="shared" si="770"/>
        <v>0</v>
      </c>
      <c r="HS213" s="47">
        <f t="shared" si="771"/>
        <v>0</v>
      </c>
      <c r="HT213" s="47">
        <f t="shared" si="772"/>
        <v>0</v>
      </c>
      <c r="HU213" s="47">
        <f t="shared" si="773"/>
        <v>0</v>
      </c>
      <c r="HV213" s="47">
        <f t="shared" si="774"/>
        <v>0</v>
      </c>
      <c r="HW213" s="47">
        <f t="shared" si="775"/>
        <v>0</v>
      </c>
      <c r="HX213" s="47">
        <f t="shared" si="776"/>
        <v>0</v>
      </c>
      <c r="HY213" s="47">
        <f t="shared" si="777"/>
        <v>0</v>
      </c>
      <c r="HZ213" s="47">
        <f t="shared" si="778"/>
        <v>0</v>
      </c>
      <c r="IA213" s="48">
        <f t="shared" si="779"/>
        <v>0</v>
      </c>
      <c r="IB213" s="47">
        <f t="shared" si="780"/>
        <v>0</v>
      </c>
      <c r="IC213" s="47">
        <f t="shared" si="781"/>
        <v>0</v>
      </c>
      <c r="ID213" s="46">
        <f t="shared" si="782"/>
        <v>0</v>
      </c>
      <c r="IE213" s="47">
        <f t="shared" si="783"/>
        <v>0</v>
      </c>
      <c r="IF213" s="47">
        <f t="shared" si="784"/>
        <v>0</v>
      </c>
      <c r="IG213" s="47">
        <f t="shared" si="785"/>
        <v>0</v>
      </c>
      <c r="IH213" s="47">
        <f t="shared" si="786"/>
        <v>0</v>
      </c>
      <c r="II213" s="47">
        <f t="shared" si="787"/>
        <v>0</v>
      </c>
      <c r="IJ213" s="47">
        <f t="shared" si="788"/>
        <v>0</v>
      </c>
      <c r="IK213" s="47">
        <f t="shared" si="789"/>
        <v>0</v>
      </c>
      <c r="IL213" s="47">
        <f t="shared" si="790"/>
        <v>0</v>
      </c>
      <c r="IM213" s="47">
        <f t="shared" si="791"/>
        <v>0</v>
      </c>
      <c r="IN213" s="47">
        <f t="shared" si="792"/>
        <v>0</v>
      </c>
      <c r="IO213" s="47">
        <f t="shared" si="793"/>
        <v>0</v>
      </c>
      <c r="IP213" s="47">
        <f t="shared" si="794"/>
        <v>0</v>
      </c>
      <c r="IQ213" s="47">
        <f t="shared" si="795"/>
        <v>0</v>
      </c>
      <c r="IR213" s="47">
        <f t="shared" si="796"/>
        <v>0</v>
      </c>
      <c r="IS213" s="47">
        <f t="shared" si="797"/>
        <v>0</v>
      </c>
      <c r="IT213" s="47">
        <f t="shared" si="798"/>
        <v>0</v>
      </c>
      <c r="IU213" s="47">
        <f t="shared" si="799"/>
        <v>0</v>
      </c>
      <c r="IV213" s="47">
        <f t="shared" si="800"/>
        <v>0</v>
      </c>
      <c r="IW213" s="48">
        <f t="shared" si="801"/>
        <v>0</v>
      </c>
      <c r="IX213" s="47">
        <f t="shared" si="802"/>
        <v>0</v>
      </c>
      <c r="IY213" s="47">
        <f t="shared" si="803"/>
        <v>0</v>
      </c>
      <c r="IZ213" s="46">
        <f t="shared" si="804"/>
        <v>0</v>
      </c>
      <c r="JA213" s="47">
        <f t="shared" si="805"/>
        <v>0</v>
      </c>
      <c r="JB213" s="47">
        <f t="shared" si="806"/>
        <v>0</v>
      </c>
      <c r="JC213" s="47">
        <f t="shared" si="807"/>
        <v>0</v>
      </c>
      <c r="JD213" s="47">
        <f t="shared" si="808"/>
        <v>0</v>
      </c>
      <c r="JE213" s="47">
        <f t="shared" si="809"/>
        <v>0</v>
      </c>
      <c r="JF213" s="47">
        <f t="shared" si="810"/>
        <v>0</v>
      </c>
      <c r="JG213" s="47">
        <f t="shared" si="811"/>
        <v>0</v>
      </c>
      <c r="JH213" s="47">
        <f t="shared" si="812"/>
        <v>0</v>
      </c>
      <c r="JI213" s="47">
        <f t="shared" si="813"/>
        <v>0</v>
      </c>
      <c r="JJ213" s="47">
        <f t="shared" si="814"/>
        <v>0</v>
      </c>
      <c r="JK213" s="47">
        <f t="shared" si="815"/>
        <v>0</v>
      </c>
      <c r="JL213" s="47">
        <f t="shared" si="816"/>
        <v>0</v>
      </c>
      <c r="JM213" s="47">
        <f t="shared" si="817"/>
        <v>0</v>
      </c>
      <c r="JN213" s="47">
        <f t="shared" si="818"/>
        <v>0</v>
      </c>
      <c r="JO213" s="47">
        <f t="shared" si="819"/>
        <v>0</v>
      </c>
      <c r="JP213" s="47">
        <f t="shared" si="820"/>
        <v>0</v>
      </c>
      <c r="JQ213" s="47">
        <f t="shared" si="821"/>
        <v>0</v>
      </c>
      <c r="JR213" s="47">
        <f t="shared" si="822"/>
        <v>0</v>
      </c>
      <c r="JS213" s="48">
        <f t="shared" si="823"/>
        <v>0</v>
      </c>
      <c r="JT213" s="46">
        <f t="shared" si="824"/>
        <v>0</v>
      </c>
      <c r="JU213" s="48">
        <f t="shared" si="825"/>
        <v>0</v>
      </c>
    </row>
    <row r="214" spans="1:281" x14ac:dyDescent="0.25">
      <c r="A214" s="152"/>
      <c r="B214" s="386"/>
      <c r="C214" s="377"/>
      <c r="D214" s="378"/>
      <c r="E214" s="378"/>
      <c r="F214" s="378"/>
      <c r="G214" s="379"/>
      <c r="H214" s="397"/>
      <c r="I214" s="397"/>
      <c r="J214" s="97"/>
      <c r="K214" s="122">
        <f t="shared" si="555"/>
        <v>0</v>
      </c>
      <c r="L214" s="313">
        <f t="shared" si="556"/>
        <v>0</v>
      </c>
      <c r="M214" s="46">
        <f t="shared" si="557"/>
        <v>0</v>
      </c>
      <c r="N214" s="90">
        <f t="shared" si="618"/>
        <v>0</v>
      </c>
      <c r="O214" s="90">
        <f t="shared" si="619"/>
        <v>0</v>
      </c>
      <c r="P214" s="90">
        <f t="shared" si="620"/>
        <v>0</v>
      </c>
      <c r="Q214" s="90">
        <f t="shared" si="621"/>
        <v>0</v>
      </c>
      <c r="R214" s="408">
        <f t="shared" si="558"/>
        <v>1</v>
      </c>
      <c r="S214" s="46">
        <f t="shared" si="559"/>
        <v>0</v>
      </c>
      <c r="T214" s="47">
        <f t="shared" si="560"/>
        <v>0</v>
      </c>
      <c r="U214" s="47">
        <f t="shared" si="561"/>
        <v>0</v>
      </c>
      <c r="V214" s="47">
        <f t="shared" si="562"/>
        <v>0</v>
      </c>
      <c r="W214" s="47">
        <f t="shared" si="563"/>
        <v>0</v>
      </c>
      <c r="X214" s="47">
        <f t="shared" si="564"/>
        <v>0</v>
      </c>
      <c r="Y214" s="47">
        <f t="shared" si="565"/>
        <v>0</v>
      </c>
      <c r="Z214" s="47">
        <f t="shared" si="566"/>
        <v>0</v>
      </c>
      <c r="AA214" s="47">
        <f t="shared" si="567"/>
        <v>0</v>
      </c>
      <c r="AB214" s="47">
        <f t="shared" si="568"/>
        <v>0</v>
      </c>
      <c r="AC214" s="47">
        <f t="shared" si="569"/>
        <v>0</v>
      </c>
      <c r="AD214" s="47">
        <f t="shared" si="570"/>
        <v>0</v>
      </c>
      <c r="AE214" s="47">
        <f t="shared" si="571"/>
        <v>0</v>
      </c>
      <c r="AF214" s="47">
        <f t="shared" si="572"/>
        <v>0</v>
      </c>
      <c r="AG214" s="47">
        <f t="shared" si="573"/>
        <v>0</v>
      </c>
      <c r="AH214" s="47">
        <f t="shared" si="574"/>
        <v>0</v>
      </c>
      <c r="AI214" s="47">
        <f t="shared" si="575"/>
        <v>0</v>
      </c>
      <c r="AJ214" s="47">
        <f t="shared" si="576"/>
        <v>0</v>
      </c>
      <c r="AK214" s="47">
        <f t="shared" si="577"/>
        <v>0</v>
      </c>
      <c r="AL214" s="48">
        <f t="shared" si="578"/>
        <v>0</v>
      </c>
      <c r="AM214" s="47">
        <f t="shared" si="622"/>
        <v>0</v>
      </c>
      <c r="AN214" s="47">
        <f t="shared" si="623"/>
        <v>0</v>
      </c>
      <c r="AO214" s="46">
        <f t="shared" si="579"/>
        <v>0</v>
      </c>
      <c r="AP214" s="47">
        <f t="shared" si="580"/>
        <v>0</v>
      </c>
      <c r="AQ214" s="47">
        <f t="shared" si="581"/>
        <v>0</v>
      </c>
      <c r="AR214" s="47">
        <f t="shared" si="582"/>
        <v>0</v>
      </c>
      <c r="AS214" s="47">
        <f t="shared" si="583"/>
        <v>0</v>
      </c>
      <c r="AT214" s="47">
        <f t="shared" si="584"/>
        <v>0</v>
      </c>
      <c r="AU214" s="47">
        <f t="shared" si="585"/>
        <v>0</v>
      </c>
      <c r="AV214" s="47">
        <f t="shared" si="586"/>
        <v>0</v>
      </c>
      <c r="AW214" s="47">
        <f t="shared" si="587"/>
        <v>0</v>
      </c>
      <c r="AX214" s="47">
        <f t="shared" si="588"/>
        <v>0</v>
      </c>
      <c r="AY214" s="47">
        <f t="shared" si="589"/>
        <v>0</v>
      </c>
      <c r="AZ214" s="47">
        <f t="shared" si="590"/>
        <v>0</v>
      </c>
      <c r="BA214" s="47">
        <f t="shared" si="591"/>
        <v>0</v>
      </c>
      <c r="BB214" s="47">
        <f t="shared" si="592"/>
        <v>0</v>
      </c>
      <c r="BC214" s="47">
        <f t="shared" si="593"/>
        <v>0</v>
      </c>
      <c r="BD214" s="47">
        <f t="shared" si="594"/>
        <v>0</v>
      </c>
      <c r="BE214" s="47">
        <f t="shared" si="595"/>
        <v>0</v>
      </c>
      <c r="BF214" s="47">
        <f t="shared" si="596"/>
        <v>0</v>
      </c>
      <c r="BG214" s="48">
        <f t="shared" si="597"/>
        <v>0</v>
      </c>
      <c r="BH214" s="47">
        <f t="shared" si="624"/>
        <v>0</v>
      </c>
      <c r="BI214" s="47">
        <f t="shared" si="625"/>
        <v>0</v>
      </c>
      <c r="BJ214" s="46">
        <f t="shared" si="598"/>
        <v>0</v>
      </c>
      <c r="BK214" s="47">
        <f t="shared" si="599"/>
        <v>0</v>
      </c>
      <c r="BL214" s="47">
        <f t="shared" si="600"/>
        <v>0</v>
      </c>
      <c r="BM214" s="47">
        <f t="shared" si="601"/>
        <v>0</v>
      </c>
      <c r="BN214" s="47">
        <f t="shared" si="602"/>
        <v>0</v>
      </c>
      <c r="BO214" s="47">
        <f t="shared" si="603"/>
        <v>0</v>
      </c>
      <c r="BP214" s="47">
        <f t="shared" si="604"/>
        <v>0</v>
      </c>
      <c r="BQ214" s="47">
        <f t="shared" si="605"/>
        <v>0</v>
      </c>
      <c r="BR214" s="47">
        <f t="shared" si="606"/>
        <v>0</v>
      </c>
      <c r="BS214" s="47">
        <f t="shared" si="607"/>
        <v>0</v>
      </c>
      <c r="BT214" s="47">
        <f t="shared" si="608"/>
        <v>0</v>
      </c>
      <c r="BU214" s="47">
        <f t="shared" si="609"/>
        <v>0</v>
      </c>
      <c r="BV214" s="47">
        <f t="shared" si="610"/>
        <v>0</v>
      </c>
      <c r="BW214" s="47">
        <f t="shared" si="611"/>
        <v>0</v>
      </c>
      <c r="BX214" s="47">
        <f t="shared" si="612"/>
        <v>0</v>
      </c>
      <c r="BY214" s="47">
        <f t="shared" si="613"/>
        <v>0</v>
      </c>
      <c r="BZ214" s="47">
        <f t="shared" si="614"/>
        <v>0</v>
      </c>
      <c r="CA214" s="47">
        <f t="shared" si="615"/>
        <v>0</v>
      </c>
      <c r="CB214" s="47">
        <f t="shared" si="616"/>
        <v>0</v>
      </c>
      <c r="CC214" s="48">
        <f t="shared" si="617"/>
        <v>0</v>
      </c>
      <c r="CD214" s="47">
        <f t="shared" si="626"/>
        <v>0</v>
      </c>
      <c r="CE214" s="47">
        <f t="shared" si="627"/>
        <v>0</v>
      </c>
      <c r="CF214" s="46">
        <f t="shared" si="628"/>
        <v>0</v>
      </c>
      <c r="CG214" s="47">
        <f t="shared" si="629"/>
        <v>0</v>
      </c>
      <c r="CH214" s="47">
        <f t="shared" si="630"/>
        <v>0</v>
      </c>
      <c r="CI214" s="47">
        <f t="shared" si="631"/>
        <v>0</v>
      </c>
      <c r="CJ214" s="47">
        <f t="shared" si="632"/>
        <v>0</v>
      </c>
      <c r="CK214" s="47">
        <f t="shared" si="633"/>
        <v>0</v>
      </c>
      <c r="CL214" s="47">
        <f t="shared" si="634"/>
        <v>0</v>
      </c>
      <c r="CM214" s="47">
        <f t="shared" si="635"/>
        <v>0</v>
      </c>
      <c r="CN214" s="47">
        <f t="shared" si="636"/>
        <v>0</v>
      </c>
      <c r="CO214" s="47">
        <f t="shared" si="637"/>
        <v>0</v>
      </c>
      <c r="CP214" s="47">
        <f t="shared" si="638"/>
        <v>0</v>
      </c>
      <c r="CQ214" s="47">
        <f t="shared" si="639"/>
        <v>0</v>
      </c>
      <c r="CR214" s="47">
        <f t="shared" si="640"/>
        <v>0</v>
      </c>
      <c r="CS214" s="47">
        <f t="shared" si="641"/>
        <v>0</v>
      </c>
      <c r="CT214" s="47">
        <f t="shared" si="642"/>
        <v>0</v>
      </c>
      <c r="CU214" s="47">
        <f t="shared" si="643"/>
        <v>0</v>
      </c>
      <c r="CV214" s="47">
        <f t="shared" si="644"/>
        <v>0</v>
      </c>
      <c r="CW214" s="47">
        <f t="shared" si="645"/>
        <v>0</v>
      </c>
      <c r="CX214" s="47">
        <f t="shared" si="646"/>
        <v>0</v>
      </c>
      <c r="CY214" s="48">
        <f t="shared" si="647"/>
        <v>0</v>
      </c>
      <c r="CZ214" s="47">
        <f t="shared" si="648"/>
        <v>0</v>
      </c>
      <c r="DA214" s="47">
        <f t="shared" si="649"/>
        <v>0</v>
      </c>
      <c r="DB214" s="46">
        <f t="shared" si="650"/>
        <v>0</v>
      </c>
      <c r="DC214" s="47">
        <f t="shared" si="651"/>
        <v>0</v>
      </c>
      <c r="DD214" s="47">
        <f t="shared" si="652"/>
        <v>0</v>
      </c>
      <c r="DE214" s="47">
        <f t="shared" si="653"/>
        <v>0</v>
      </c>
      <c r="DF214" s="47">
        <f t="shared" si="654"/>
        <v>0</v>
      </c>
      <c r="DG214" s="47">
        <f t="shared" si="655"/>
        <v>0</v>
      </c>
      <c r="DH214" s="47">
        <f t="shared" si="656"/>
        <v>0</v>
      </c>
      <c r="DI214" s="47">
        <f t="shared" si="657"/>
        <v>0</v>
      </c>
      <c r="DJ214" s="47">
        <f t="shared" si="658"/>
        <v>0</v>
      </c>
      <c r="DK214" s="47">
        <f t="shared" si="659"/>
        <v>0</v>
      </c>
      <c r="DL214" s="47">
        <f t="shared" si="660"/>
        <v>0</v>
      </c>
      <c r="DM214" s="47">
        <f t="shared" si="661"/>
        <v>0</v>
      </c>
      <c r="DN214" s="47">
        <f t="shared" si="662"/>
        <v>0</v>
      </c>
      <c r="DO214" s="47">
        <f t="shared" si="663"/>
        <v>0</v>
      </c>
      <c r="DP214" s="47">
        <f t="shared" si="664"/>
        <v>0</v>
      </c>
      <c r="DQ214" s="47">
        <f t="shared" si="665"/>
        <v>0</v>
      </c>
      <c r="DR214" s="47">
        <f t="shared" si="666"/>
        <v>0</v>
      </c>
      <c r="DS214" s="47">
        <f t="shared" si="667"/>
        <v>0</v>
      </c>
      <c r="DT214" s="47">
        <f t="shared" si="668"/>
        <v>0</v>
      </c>
      <c r="DU214" s="48">
        <f t="shared" si="669"/>
        <v>0</v>
      </c>
      <c r="DV214" s="47">
        <f t="shared" si="670"/>
        <v>0</v>
      </c>
      <c r="DW214" s="47">
        <f t="shared" si="671"/>
        <v>0</v>
      </c>
      <c r="DX214" s="46">
        <f t="shared" si="672"/>
        <v>0</v>
      </c>
      <c r="DY214" s="47">
        <f t="shared" si="673"/>
        <v>0</v>
      </c>
      <c r="DZ214" s="47">
        <f t="shared" si="674"/>
        <v>0</v>
      </c>
      <c r="EA214" s="47">
        <f t="shared" si="675"/>
        <v>0</v>
      </c>
      <c r="EB214" s="47">
        <f t="shared" si="676"/>
        <v>0</v>
      </c>
      <c r="EC214" s="47">
        <f t="shared" si="677"/>
        <v>0</v>
      </c>
      <c r="ED214" s="47">
        <f t="shared" si="678"/>
        <v>0</v>
      </c>
      <c r="EE214" s="47">
        <f t="shared" si="679"/>
        <v>0</v>
      </c>
      <c r="EF214" s="47">
        <f t="shared" si="680"/>
        <v>0</v>
      </c>
      <c r="EG214" s="47">
        <f t="shared" si="681"/>
        <v>0</v>
      </c>
      <c r="EH214" s="47">
        <f t="shared" si="682"/>
        <v>0</v>
      </c>
      <c r="EI214" s="47">
        <f t="shared" si="683"/>
        <v>0</v>
      </c>
      <c r="EJ214" s="47">
        <f t="shared" si="684"/>
        <v>0</v>
      </c>
      <c r="EK214" s="47">
        <f t="shared" si="685"/>
        <v>0</v>
      </c>
      <c r="EL214" s="47">
        <f t="shared" si="686"/>
        <v>0</v>
      </c>
      <c r="EM214" s="47">
        <f t="shared" si="687"/>
        <v>0</v>
      </c>
      <c r="EN214" s="47">
        <f t="shared" si="688"/>
        <v>0</v>
      </c>
      <c r="EO214" s="47">
        <f t="shared" si="689"/>
        <v>0</v>
      </c>
      <c r="EP214" s="47">
        <f t="shared" si="690"/>
        <v>0</v>
      </c>
      <c r="EQ214" s="48">
        <f t="shared" si="691"/>
        <v>0</v>
      </c>
      <c r="ER214" s="47">
        <f t="shared" si="692"/>
        <v>0</v>
      </c>
      <c r="ES214" s="47">
        <f t="shared" si="693"/>
        <v>0</v>
      </c>
      <c r="ET214" s="46">
        <f t="shared" si="694"/>
        <v>0</v>
      </c>
      <c r="EU214" s="47">
        <f t="shared" si="695"/>
        <v>0</v>
      </c>
      <c r="EV214" s="47">
        <f t="shared" si="696"/>
        <v>0</v>
      </c>
      <c r="EW214" s="47">
        <f t="shared" si="697"/>
        <v>0</v>
      </c>
      <c r="EX214" s="47">
        <f t="shared" si="698"/>
        <v>0</v>
      </c>
      <c r="EY214" s="47">
        <f t="shared" si="699"/>
        <v>0</v>
      </c>
      <c r="EZ214" s="47">
        <f t="shared" si="700"/>
        <v>0</v>
      </c>
      <c r="FA214" s="47">
        <f t="shared" si="701"/>
        <v>0</v>
      </c>
      <c r="FB214" s="47">
        <f t="shared" si="702"/>
        <v>0</v>
      </c>
      <c r="FC214" s="47">
        <f t="shared" si="703"/>
        <v>0</v>
      </c>
      <c r="FD214" s="47">
        <f t="shared" si="704"/>
        <v>0</v>
      </c>
      <c r="FE214" s="47">
        <f t="shared" si="705"/>
        <v>0</v>
      </c>
      <c r="FF214" s="47">
        <f t="shared" si="706"/>
        <v>0</v>
      </c>
      <c r="FG214" s="47">
        <f t="shared" si="707"/>
        <v>0</v>
      </c>
      <c r="FH214" s="47">
        <f t="shared" si="708"/>
        <v>0</v>
      </c>
      <c r="FI214" s="47">
        <f t="shared" si="709"/>
        <v>0</v>
      </c>
      <c r="FJ214" s="47">
        <f t="shared" si="710"/>
        <v>0</v>
      </c>
      <c r="FK214" s="47">
        <f t="shared" si="711"/>
        <v>0</v>
      </c>
      <c r="FL214" s="47">
        <f t="shared" si="712"/>
        <v>0</v>
      </c>
      <c r="FM214" s="48">
        <f t="shared" si="713"/>
        <v>0</v>
      </c>
      <c r="FN214" s="47">
        <f t="shared" si="714"/>
        <v>0</v>
      </c>
      <c r="FO214" s="47">
        <f t="shared" si="715"/>
        <v>0</v>
      </c>
      <c r="FP214" s="46">
        <f t="shared" si="716"/>
        <v>0</v>
      </c>
      <c r="FQ214" s="47">
        <f t="shared" si="717"/>
        <v>0</v>
      </c>
      <c r="FR214" s="47">
        <f t="shared" si="718"/>
        <v>0</v>
      </c>
      <c r="FS214" s="47">
        <f t="shared" si="719"/>
        <v>0</v>
      </c>
      <c r="FT214" s="47">
        <f t="shared" si="720"/>
        <v>0</v>
      </c>
      <c r="FU214" s="47">
        <f t="shared" si="721"/>
        <v>0</v>
      </c>
      <c r="FV214" s="47">
        <f t="shared" si="722"/>
        <v>0</v>
      </c>
      <c r="FW214" s="47">
        <f t="shared" si="723"/>
        <v>0</v>
      </c>
      <c r="FX214" s="47">
        <f t="shared" si="724"/>
        <v>0</v>
      </c>
      <c r="FY214" s="47">
        <f t="shared" si="725"/>
        <v>0</v>
      </c>
      <c r="FZ214" s="47">
        <f t="shared" si="726"/>
        <v>0</v>
      </c>
      <c r="GA214" s="47">
        <f t="shared" si="727"/>
        <v>0</v>
      </c>
      <c r="GB214" s="47">
        <f t="shared" si="728"/>
        <v>0</v>
      </c>
      <c r="GC214" s="47">
        <f t="shared" si="729"/>
        <v>0</v>
      </c>
      <c r="GD214" s="47">
        <f t="shared" si="730"/>
        <v>0</v>
      </c>
      <c r="GE214" s="47">
        <f t="shared" si="731"/>
        <v>0</v>
      </c>
      <c r="GF214" s="47">
        <f t="shared" si="732"/>
        <v>0</v>
      </c>
      <c r="GG214" s="47">
        <f t="shared" si="733"/>
        <v>0</v>
      </c>
      <c r="GH214" s="47">
        <f t="shared" si="734"/>
        <v>0</v>
      </c>
      <c r="GI214" s="48">
        <f t="shared" si="735"/>
        <v>0</v>
      </c>
      <c r="GJ214" s="47">
        <f t="shared" si="736"/>
        <v>0</v>
      </c>
      <c r="GK214" s="47">
        <f t="shared" si="737"/>
        <v>0</v>
      </c>
      <c r="GL214" s="46">
        <f t="shared" si="738"/>
        <v>0</v>
      </c>
      <c r="GM214" s="47">
        <f t="shared" si="739"/>
        <v>0</v>
      </c>
      <c r="GN214" s="47">
        <f t="shared" si="740"/>
        <v>0</v>
      </c>
      <c r="GO214" s="47">
        <f t="shared" si="741"/>
        <v>0</v>
      </c>
      <c r="GP214" s="47">
        <f t="shared" si="742"/>
        <v>0</v>
      </c>
      <c r="GQ214" s="47">
        <f t="shared" si="743"/>
        <v>0</v>
      </c>
      <c r="GR214" s="47">
        <f t="shared" si="744"/>
        <v>0</v>
      </c>
      <c r="GS214" s="47">
        <f t="shared" si="745"/>
        <v>0</v>
      </c>
      <c r="GT214" s="47">
        <f t="shared" si="746"/>
        <v>0</v>
      </c>
      <c r="GU214" s="47">
        <f t="shared" si="747"/>
        <v>0</v>
      </c>
      <c r="GV214" s="47">
        <f t="shared" si="748"/>
        <v>0</v>
      </c>
      <c r="GW214" s="47">
        <f t="shared" si="749"/>
        <v>0</v>
      </c>
      <c r="GX214" s="47">
        <f t="shared" si="750"/>
        <v>0</v>
      </c>
      <c r="GY214" s="47">
        <f t="shared" si="751"/>
        <v>0</v>
      </c>
      <c r="GZ214" s="47">
        <f t="shared" si="752"/>
        <v>0</v>
      </c>
      <c r="HA214" s="47">
        <f t="shared" si="753"/>
        <v>0</v>
      </c>
      <c r="HB214" s="47">
        <f t="shared" si="754"/>
        <v>0</v>
      </c>
      <c r="HC214" s="47">
        <f t="shared" si="755"/>
        <v>0</v>
      </c>
      <c r="HD214" s="47">
        <f t="shared" si="756"/>
        <v>0</v>
      </c>
      <c r="HE214" s="48">
        <f t="shared" si="757"/>
        <v>0</v>
      </c>
      <c r="HF214" s="47">
        <f t="shared" si="758"/>
        <v>0</v>
      </c>
      <c r="HG214" s="47">
        <f t="shared" si="759"/>
        <v>0</v>
      </c>
      <c r="HH214" s="46">
        <f t="shared" si="760"/>
        <v>0</v>
      </c>
      <c r="HI214" s="47">
        <f t="shared" si="761"/>
        <v>0</v>
      </c>
      <c r="HJ214" s="47">
        <f t="shared" si="762"/>
        <v>0</v>
      </c>
      <c r="HK214" s="47">
        <f t="shared" si="763"/>
        <v>0</v>
      </c>
      <c r="HL214" s="47">
        <f t="shared" si="764"/>
        <v>0</v>
      </c>
      <c r="HM214" s="47">
        <f t="shared" si="765"/>
        <v>0</v>
      </c>
      <c r="HN214" s="47">
        <f t="shared" si="766"/>
        <v>0</v>
      </c>
      <c r="HO214" s="47">
        <f t="shared" si="767"/>
        <v>0</v>
      </c>
      <c r="HP214" s="47">
        <f t="shared" si="768"/>
        <v>0</v>
      </c>
      <c r="HQ214" s="47">
        <f t="shared" si="769"/>
        <v>0</v>
      </c>
      <c r="HR214" s="47">
        <f t="shared" si="770"/>
        <v>0</v>
      </c>
      <c r="HS214" s="47">
        <f t="shared" si="771"/>
        <v>0</v>
      </c>
      <c r="HT214" s="47">
        <f t="shared" si="772"/>
        <v>0</v>
      </c>
      <c r="HU214" s="47">
        <f t="shared" si="773"/>
        <v>0</v>
      </c>
      <c r="HV214" s="47">
        <f t="shared" si="774"/>
        <v>0</v>
      </c>
      <c r="HW214" s="47">
        <f t="shared" si="775"/>
        <v>0</v>
      </c>
      <c r="HX214" s="47">
        <f t="shared" si="776"/>
        <v>0</v>
      </c>
      <c r="HY214" s="47">
        <f t="shared" si="777"/>
        <v>0</v>
      </c>
      <c r="HZ214" s="47">
        <f t="shared" si="778"/>
        <v>0</v>
      </c>
      <c r="IA214" s="48">
        <f t="shared" si="779"/>
        <v>0</v>
      </c>
      <c r="IB214" s="47">
        <f t="shared" si="780"/>
        <v>0</v>
      </c>
      <c r="IC214" s="47">
        <f t="shared" si="781"/>
        <v>0</v>
      </c>
      <c r="ID214" s="46">
        <f t="shared" si="782"/>
        <v>0</v>
      </c>
      <c r="IE214" s="47">
        <f t="shared" si="783"/>
        <v>0</v>
      </c>
      <c r="IF214" s="47">
        <f t="shared" si="784"/>
        <v>0</v>
      </c>
      <c r="IG214" s="47">
        <f t="shared" si="785"/>
        <v>0</v>
      </c>
      <c r="IH214" s="47">
        <f t="shared" si="786"/>
        <v>0</v>
      </c>
      <c r="II214" s="47">
        <f t="shared" si="787"/>
        <v>0</v>
      </c>
      <c r="IJ214" s="47">
        <f t="shared" si="788"/>
        <v>0</v>
      </c>
      <c r="IK214" s="47">
        <f t="shared" si="789"/>
        <v>0</v>
      </c>
      <c r="IL214" s="47">
        <f t="shared" si="790"/>
        <v>0</v>
      </c>
      <c r="IM214" s="47">
        <f t="shared" si="791"/>
        <v>0</v>
      </c>
      <c r="IN214" s="47">
        <f t="shared" si="792"/>
        <v>0</v>
      </c>
      <c r="IO214" s="47">
        <f t="shared" si="793"/>
        <v>0</v>
      </c>
      <c r="IP214" s="47">
        <f t="shared" si="794"/>
        <v>0</v>
      </c>
      <c r="IQ214" s="47">
        <f t="shared" si="795"/>
        <v>0</v>
      </c>
      <c r="IR214" s="47">
        <f t="shared" si="796"/>
        <v>0</v>
      </c>
      <c r="IS214" s="47">
        <f t="shared" si="797"/>
        <v>0</v>
      </c>
      <c r="IT214" s="47">
        <f t="shared" si="798"/>
        <v>0</v>
      </c>
      <c r="IU214" s="47">
        <f t="shared" si="799"/>
        <v>0</v>
      </c>
      <c r="IV214" s="47">
        <f t="shared" si="800"/>
        <v>0</v>
      </c>
      <c r="IW214" s="48">
        <f t="shared" si="801"/>
        <v>0</v>
      </c>
      <c r="IX214" s="47">
        <f t="shared" si="802"/>
        <v>0</v>
      </c>
      <c r="IY214" s="47">
        <f t="shared" si="803"/>
        <v>0</v>
      </c>
      <c r="IZ214" s="46">
        <f t="shared" si="804"/>
        <v>0</v>
      </c>
      <c r="JA214" s="47">
        <f t="shared" si="805"/>
        <v>0</v>
      </c>
      <c r="JB214" s="47">
        <f t="shared" si="806"/>
        <v>0</v>
      </c>
      <c r="JC214" s="47">
        <f t="shared" si="807"/>
        <v>0</v>
      </c>
      <c r="JD214" s="47">
        <f t="shared" si="808"/>
        <v>0</v>
      </c>
      <c r="JE214" s="47">
        <f t="shared" si="809"/>
        <v>0</v>
      </c>
      <c r="JF214" s="47">
        <f t="shared" si="810"/>
        <v>0</v>
      </c>
      <c r="JG214" s="47">
        <f t="shared" si="811"/>
        <v>0</v>
      </c>
      <c r="JH214" s="47">
        <f t="shared" si="812"/>
        <v>0</v>
      </c>
      <c r="JI214" s="47">
        <f t="shared" si="813"/>
        <v>0</v>
      </c>
      <c r="JJ214" s="47">
        <f t="shared" si="814"/>
        <v>0</v>
      </c>
      <c r="JK214" s="47">
        <f t="shared" si="815"/>
        <v>0</v>
      </c>
      <c r="JL214" s="47">
        <f t="shared" si="816"/>
        <v>0</v>
      </c>
      <c r="JM214" s="47">
        <f t="shared" si="817"/>
        <v>0</v>
      </c>
      <c r="JN214" s="47">
        <f t="shared" si="818"/>
        <v>0</v>
      </c>
      <c r="JO214" s="47">
        <f t="shared" si="819"/>
        <v>0</v>
      </c>
      <c r="JP214" s="47">
        <f t="shared" si="820"/>
        <v>0</v>
      </c>
      <c r="JQ214" s="47">
        <f t="shared" si="821"/>
        <v>0</v>
      </c>
      <c r="JR214" s="47">
        <f t="shared" si="822"/>
        <v>0</v>
      </c>
      <c r="JS214" s="48">
        <f t="shared" si="823"/>
        <v>0</v>
      </c>
      <c r="JT214" s="46">
        <f t="shared" si="824"/>
        <v>0</v>
      </c>
      <c r="JU214" s="48">
        <f t="shared" si="825"/>
        <v>0</v>
      </c>
    </row>
    <row r="215" spans="1:281" x14ac:dyDescent="0.25">
      <c r="A215" s="152"/>
      <c r="B215" s="386"/>
      <c r="C215" s="377"/>
      <c r="D215" s="378"/>
      <c r="E215" s="378"/>
      <c r="F215" s="378"/>
      <c r="G215" s="379"/>
      <c r="H215" s="397"/>
      <c r="I215" s="397"/>
      <c r="J215" s="97"/>
      <c r="K215" s="122">
        <f t="shared" si="555"/>
        <v>0</v>
      </c>
      <c r="L215" s="313">
        <f t="shared" si="556"/>
        <v>0</v>
      </c>
      <c r="M215" s="46">
        <f t="shared" si="557"/>
        <v>0</v>
      </c>
      <c r="N215" s="90">
        <f t="shared" si="618"/>
        <v>0</v>
      </c>
      <c r="O215" s="90">
        <f t="shared" si="619"/>
        <v>0</v>
      </c>
      <c r="P215" s="90">
        <f t="shared" si="620"/>
        <v>0</v>
      </c>
      <c r="Q215" s="90">
        <f t="shared" si="621"/>
        <v>0</v>
      </c>
      <c r="R215" s="408">
        <f t="shared" si="558"/>
        <v>1</v>
      </c>
      <c r="S215" s="46">
        <f t="shared" si="559"/>
        <v>0</v>
      </c>
      <c r="T215" s="47">
        <f t="shared" si="560"/>
        <v>0</v>
      </c>
      <c r="U215" s="47">
        <f t="shared" si="561"/>
        <v>0</v>
      </c>
      <c r="V215" s="47">
        <f t="shared" si="562"/>
        <v>0</v>
      </c>
      <c r="W215" s="47">
        <f t="shared" si="563"/>
        <v>0</v>
      </c>
      <c r="X215" s="47">
        <f t="shared" si="564"/>
        <v>0</v>
      </c>
      <c r="Y215" s="47">
        <f t="shared" si="565"/>
        <v>0</v>
      </c>
      <c r="Z215" s="47">
        <f t="shared" si="566"/>
        <v>0</v>
      </c>
      <c r="AA215" s="47">
        <f t="shared" si="567"/>
        <v>0</v>
      </c>
      <c r="AB215" s="47">
        <f t="shared" si="568"/>
        <v>0</v>
      </c>
      <c r="AC215" s="47">
        <f t="shared" si="569"/>
        <v>0</v>
      </c>
      <c r="AD215" s="47">
        <f t="shared" si="570"/>
        <v>0</v>
      </c>
      <c r="AE215" s="47">
        <f t="shared" si="571"/>
        <v>0</v>
      </c>
      <c r="AF215" s="47">
        <f t="shared" si="572"/>
        <v>0</v>
      </c>
      <c r="AG215" s="47">
        <f t="shared" si="573"/>
        <v>0</v>
      </c>
      <c r="AH215" s="47">
        <f t="shared" si="574"/>
        <v>0</v>
      </c>
      <c r="AI215" s="47">
        <f t="shared" si="575"/>
        <v>0</v>
      </c>
      <c r="AJ215" s="47">
        <f t="shared" si="576"/>
        <v>0</v>
      </c>
      <c r="AK215" s="47">
        <f t="shared" si="577"/>
        <v>0</v>
      </c>
      <c r="AL215" s="48">
        <f t="shared" si="578"/>
        <v>0</v>
      </c>
      <c r="AM215" s="47">
        <f t="shared" si="622"/>
        <v>0</v>
      </c>
      <c r="AN215" s="47">
        <f t="shared" si="623"/>
        <v>0</v>
      </c>
      <c r="AO215" s="46">
        <f t="shared" si="579"/>
        <v>0</v>
      </c>
      <c r="AP215" s="47">
        <f t="shared" si="580"/>
        <v>0</v>
      </c>
      <c r="AQ215" s="47">
        <f t="shared" si="581"/>
        <v>0</v>
      </c>
      <c r="AR215" s="47">
        <f t="shared" si="582"/>
        <v>0</v>
      </c>
      <c r="AS215" s="47">
        <f t="shared" si="583"/>
        <v>0</v>
      </c>
      <c r="AT215" s="47">
        <f t="shared" si="584"/>
        <v>0</v>
      </c>
      <c r="AU215" s="47">
        <f t="shared" si="585"/>
        <v>0</v>
      </c>
      <c r="AV215" s="47">
        <f t="shared" si="586"/>
        <v>0</v>
      </c>
      <c r="AW215" s="47">
        <f t="shared" si="587"/>
        <v>0</v>
      </c>
      <c r="AX215" s="47">
        <f t="shared" si="588"/>
        <v>0</v>
      </c>
      <c r="AY215" s="47">
        <f t="shared" si="589"/>
        <v>0</v>
      </c>
      <c r="AZ215" s="47">
        <f t="shared" si="590"/>
        <v>0</v>
      </c>
      <c r="BA215" s="47">
        <f t="shared" si="591"/>
        <v>0</v>
      </c>
      <c r="BB215" s="47">
        <f t="shared" si="592"/>
        <v>0</v>
      </c>
      <c r="BC215" s="47">
        <f t="shared" si="593"/>
        <v>0</v>
      </c>
      <c r="BD215" s="47">
        <f t="shared" si="594"/>
        <v>0</v>
      </c>
      <c r="BE215" s="47">
        <f t="shared" si="595"/>
        <v>0</v>
      </c>
      <c r="BF215" s="47">
        <f t="shared" si="596"/>
        <v>0</v>
      </c>
      <c r="BG215" s="48">
        <f t="shared" si="597"/>
        <v>0</v>
      </c>
      <c r="BH215" s="47">
        <f t="shared" si="624"/>
        <v>0</v>
      </c>
      <c r="BI215" s="47">
        <f t="shared" si="625"/>
        <v>0</v>
      </c>
      <c r="BJ215" s="46">
        <f t="shared" si="598"/>
        <v>0</v>
      </c>
      <c r="BK215" s="47">
        <f t="shared" si="599"/>
        <v>0</v>
      </c>
      <c r="BL215" s="47">
        <f t="shared" si="600"/>
        <v>0</v>
      </c>
      <c r="BM215" s="47">
        <f t="shared" si="601"/>
        <v>0</v>
      </c>
      <c r="BN215" s="47">
        <f t="shared" si="602"/>
        <v>0</v>
      </c>
      <c r="BO215" s="47">
        <f t="shared" si="603"/>
        <v>0</v>
      </c>
      <c r="BP215" s="47">
        <f t="shared" si="604"/>
        <v>0</v>
      </c>
      <c r="BQ215" s="47">
        <f t="shared" si="605"/>
        <v>0</v>
      </c>
      <c r="BR215" s="47">
        <f t="shared" si="606"/>
        <v>0</v>
      </c>
      <c r="BS215" s="47">
        <f t="shared" si="607"/>
        <v>0</v>
      </c>
      <c r="BT215" s="47">
        <f t="shared" si="608"/>
        <v>0</v>
      </c>
      <c r="BU215" s="47">
        <f t="shared" si="609"/>
        <v>0</v>
      </c>
      <c r="BV215" s="47">
        <f t="shared" si="610"/>
        <v>0</v>
      </c>
      <c r="BW215" s="47">
        <f t="shared" si="611"/>
        <v>0</v>
      </c>
      <c r="BX215" s="47">
        <f t="shared" si="612"/>
        <v>0</v>
      </c>
      <c r="BY215" s="47">
        <f t="shared" si="613"/>
        <v>0</v>
      </c>
      <c r="BZ215" s="47">
        <f t="shared" si="614"/>
        <v>0</v>
      </c>
      <c r="CA215" s="47">
        <f t="shared" si="615"/>
        <v>0</v>
      </c>
      <c r="CB215" s="47">
        <f t="shared" si="616"/>
        <v>0</v>
      </c>
      <c r="CC215" s="48">
        <f t="shared" si="617"/>
        <v>0</v>
      </c>
      <c r="CD215" s="47">
        <f t="shared" si="626"/>
        <v>0</v>
      </c>
      <c r="CE215" s="47">
        <f t="shared" si="627"/>
        <v>0</v>
      </c>
      <c r="CF215" s="46">
        <f t="shared" si="628"/>
        <v>0</v>
      </c>
      <c r="CG215" s="47">
        <f t="shared" si="629"/>
        <v>0</v>
      </c>
      <c r="CH215" s="47">
        <f t="shared" si="630"/>
        <v>0</v>
      </c>
      <c r="CI215" s="47">
        <f t="shared" si="631"/>
        <v>0</v>
      </c>
      <c r="CJ215" s="47">
        <f t="shared" si="632"/>
        <v>0</v>
      </c>
      <c r="CK215" s="47">
        <f t="shared" si="633"/>
        <v>0</v>
      </c>
      <c r="CL215" s="47">
        <f t="shared" si="634"/>
        <v>0</v>
      </c>
      <c r="CM215" s="47">
        <f t="shared" si="635"/>
        <v>0</v>
      </c>
      <c r="CN215" s="47">
        <f t="shared" si="636"/>
        <v>0</v>
      </c>
      <c r="CO215" s="47">
        <f t="shared" si="637"/>
        <v>0</v>
      </c>
      <c r="CP215" s="47">
        <f t="shared" si="638"/>
        <v>0</v>
      </c>
      <c r="CQ215" s="47">
        <f t="shared" si="639"/>
        <v>0</v>
      </c>
      <c r="CR215" s="47">
        <f t="shared" si="640"/>
        <v>0</v>
      </c>
      <c r="CS215" s="47">
        <f t="shared" si="641"/>
        <v>0</v>
      </c>
      <c r="CT215" s="47">
        <f t="shared" si="642"/>
        <v>0</v>
      </c>
      <c r="CU215" s="47">
        <f t="shared" si="643"/>
        <v>0</v>
      </c>
      <c r="CV215" s="47">
        <f t="shared" si="644"/>
        <v>0</v>
      </c>
      <c r="CW215" s="47">
        <f t="shared" si="645"/>
        <v>0</v>
      </c>
      <c r="CX215" s="47">
        <f t="shared" si="646"/>
        <v>0</v>
      </c>
      <c r="CY215" s="48">
        <f t="shared" si="647"/>
        <v>0</v>
      </c>
      <c r="CZ215" s="47">
        <f t="shared" si="648"/>
        <v>0</v>
      </c>
      <c r="DA215" s="47">
        <f t="shared" si="649"/>
        <v>0</v>
      </c>
      <c r="DB215" s="46">
        <f t="shared" si="650"/>
        <v>0</v>
      </c>
      <c r="DC215" s="47">
        <f t="shared" si="651"/>
        <v>0</v>
      </c>
      <c r="DD215" s="47">
        <f t="shared" si="652"/>
        <v>0</v>
      </c>
      <c r="DE215" s="47">
        <f t="shared" si="653"/>
        <v>0</v>
      </c>
      <c r="DF215" s="47">
        <f t="shared" si="654"/>
        <v>0</v>
      </c>
      <c r="DG215" s="47">
        <f t="shared" si="655"/>
        <v>0</v>
      </c>
      <c r="DH215" s="47">
        <f t="shared" si="656"/>
        <v>0</v>
      </c>
      <c r="DI215" s="47">
        <f t="shared" si="657"/>
        <v>0</v>
      </c>
      <c r="DJ215" s="47">
        <f t="shared" si="658"/>
        <v>0</v>
      </c>
      <c r="DK215" s="47">
        <f t="shared" si="659"/>
        <v>0</v>
      </c>
      <c r="DL215" s="47">
        <f t="shared" si="660"/>
        <v>0</v>
      </c>
      <c r="DM215" s="47">
        <f t="shared" si="661"/>
        <v>0</v>
      </c>
      <c r="DN215" s="47">
        <f t="shared" si="662"/>
        <v>0</v>
      </c>
      <c r="DO215" s="47">
        <f t="shared" si="663"/>
        <v>0</v>
      </c>
      <c r="DP215" s="47">
        <f t="shared" si="664"/>
        <v>0</v>
      </c>
      <c r="DQ215" s="47">
        <f t="shared" si="665"/>
        <v>0</v>
      </c>
      <c r="DR215" s="47">
        <f t="shared" si="666"/>
        <v>0</v>
      </c>
      <c r="DS215" s="47">
        <f t="shared" si="667"/>
        <v>0</v>
      </c>
      <c r="DT215" s="47">
        <f t="shared" si="668"/>
        <v>0</v>
      </c>
      <c r="DU215" s="48">
        <f t="shared" si="669"/>
        <v>0</v>
      </c>
      <c r="DV215" s="47">
        <f t="shared" si="670"/>
        <v>0</v>
      </c>
      <c r="DW215" s="47">
        <f t="shared" si="671"/>
        <v>0</v>
      </c>
      <c r="DX215" s="46">
        <f t="shared" si="672"/>
        <v>0</v>
      </c>
      <c r="DY215" s="47">
        <f t="shared" si="673"/>
        <v>0</v>
      </c>
      <c r="DZ215" s="47">
        <f t="shared" si="674"/>
        <v>0</v>
      </c>
      <c r="EA215" s="47">
        <f t="shared" si="675"/>
        <v>0</v>
      </c>
      <c r="EB215" s="47">
        <f t="shared" si="676"/>
        <v>0</v>
      </c>
      <c r="EC215" s="47">
        <f t="shared" si="677"/>
        <v>0</v>
      </c>
      <c r="ED215" s="47">
        <f t="shared" si="678"/>
        <v>0</v>
      </c>
      <c r="EE215" s="47">
        <f t="shared" si="679"/>
        <v>0</v>
      </c>
      <c r="EF215" s="47">
        <f t="shared" si="680"/>
        <v>0</v>
      </c>
      <c r="EG215" s="47">
        <f t="shared" si="681"/>
        <v>0</v>
      </c>
      <c r="EH215" s="47">
        <f t="shared" si="682"/>
        <v>0</v>
      </c>
      <c r="EI215" s="47">
        <f t="shared" si="683"/>
        <v>0</v>
      </c>
      <c r="EJ215" s="47">
        <f t="shared" si="684"/>
        <v>0</v>
      </c>
      <c r="EK215" s="47">
        <f t="shared" si="685"/>
        <v>0</v>
      </c>
      <c r="EL215" s="47">
        <f t="shared" si="686"/>
        <v>0</v>
      </c>
      <c r="EM215" s="47">
        <f t="shared" si="687"/>
        <v>0</v>
      </c>
      <c r="EN215" s="47">
        <f t="shared" si="688"/>
        <v>0</v>
      </c>
      <c r="EO215" s="47">
        <f t="shared" si="689"/>
        <v>0</v>
      </c>
      <c r="EP215" s="47">
        <f t="shared" si="690"/>
        <v>0</v>
      </c>
      <c r="EQ215" s="48">
        <f t="shared" si="691"/>
        <v>0</v>
      </c>
      <c r="ER215" s="47">
        <f t="shared" si="692"/>
        <v>0</v>
      </c>
      <c r="ES215" s="47">
        <f t="shared" si="693"/>
        <v>0</v>
      </c>
      <c r="ET215" s="46">
        <f t="shared" si="694"/>
        <v>0</v>
      </c>
      <c r="EU215" s="47">
        <f t="shared" si="695"/>
        <v>0</v>
      </c>
      <c r="EV215" s="47">
        <f t="shared" si="696"/>
        <v>0</v>
      </c>
      <c r="EW215" s="47">
        <f t="shared" si="697"/>
        <v>0</v>
      </c>
      <c r="EX215" s="47">
        <f t="shared" si="698"/>
        <v>0</v>
      </c>
      <c r="EY215" s="47">
        <f t="shared" si="699"/>
        <v>0</v>
      </c>
      <c r="EZ215" s="47">
        <f t="shared" si="700"/>
        <v>0</v>
      </c>
      <c r="FA215" s="47">
        <f t="shared" si="701"/>
        <v>0</v>
      </c>
      <c r="FB215" s="47">
        <f t="shared" si="702"/>
        <v>0</v>
      </c>
      <c r="FC215" s="47">
        <f t="shared" si="703"/>
        <v>0</v>
      </c>
      <c r="FD215" s="47">
        <f t="shared" si="704"/>
        <v>0</v>
      </c>
      <c r="FE215" s="47">
        <f t="shared" si="705"/>
        <v>0</v>
      </c>
      <c r="FF215" s="47">
        <f t="shared" si="706"/>
        <v>0</v>
      </c>
      <c r="FG215" s="47">
        <f t="shared" si="707"/>
        <v>0</v>
      </c>
      <c r="FH215" s="47">
        <f t="shared" si="708"/>
        <v>0</v>
      </c>
      <c r="FI215" s="47">
        <f t="shared" si="709"/>
        <v>0</v>
      </c>
      <c r="FJ215" s="47">
        <f t="shared" si="710"/>
        <v>0</v>
      </c>
      <c r="FK215" s="47">
        <f t="shared" si="711"/>
        <v>0</v>
      </c>
      <c r="FL215" s="47">
        <f t="shared" si="712"/>
        <v>0</v>
      </c>
      <c r="FM215" s="48">
        <f t="shared" si="713"/>
        <v>0</v>
      </c>
      <c r="FN215" s="47">
        <f t="shared" si="714"/>
        <v>0</v>
      </c>
      <c r="FO215" s="47">
        <f t="shared" si="715"/>
        <v>0</v>
      </c>
      <c r="FP215" s="46">
        <f t="shared" si="716"/>
        <v>0</v>
      </c>
      <c r="FQ215" s="47">
        <f t="shared" si="717"/>
        <v>0</v>
      </c>
      <c r="FR215" s="47">
        <f t="shared" si="718"/>
        <v>0</v>
      </c>
      <c r="FS215" s="47">
        <f t="shared" si="719"/>
        <v>0</v>
      </c>
      <c r="FT215" s="47">
        <f t="shared" si="720"/>
        <v>0</v>
      </c>
      <c r="FU215" s="47">
        <f t="shared" si="721"/>
        <v>0</v>
      </c>
      <c r="FV215" s="47">
        <f t="shared" si="722"/>
        <v>0</v>
      </c>
      <c r="FW215" s="47">
        <f t="shared" si="723"/>
        <v>0</v>
      </c>
      <c r="FX215" s="47">
        <f t="shared" si="724"/>
        <v>0</v>
      </c>
      <c r="FY215" s="47">
        <f t="shared" si="725"/>
        <v>0</v>
      </c>
      <c r="FZ215" s="47">
        <f t="shared" si="726"/>
        <v>0</v>
      </c>
      <c r="GA215" s="47">
        <f t="shared" si="727"/>
        <v>0</v>
      </c>
      <c r="GB215" s="47">
        <f t="shared" si="728"/>
        <v>0</v>
      </c>
      <c r="GC215" s="47">
        <f t="shared" si="729"/>
        <v>0</v>
      </c>
      <c r="GD215" s="47">
        <f t="shared" si="730"/>
        <v>0</v>
      </c>
      <c r="GE215" s="47">
        <f t="shared" si="731"/>
        <v>0</v>
      </c>
      <c r="GF215" s="47">
        <f t="shared" si="732"/>
        <v>0</v>
      </c>
      <c r="GG215" s="47">
        <f t="shared" si="733"/>
        <v>0</v>
      </c>
      <c r="GH215" s="47">
        <f t="shared" si="734"/>
        <v>0</v>
      </c>
      <c r="GI215" s="48">
        <f t="shared" si="735"/>
        <v>0</v>
      </c>
      <c r="GJ215" s="47">
        <f t="shared" si="736"/>
        <v>0</v>
      </c>
      <c r="GK215" s="47">
        <f t="shared" si="737"/>
        <v>0</v>
      </c>
      <c r="GL215" s="46">
        <f t="shared" si="738"/>
        <v>0</v>
      </c>
      <c r="GM215" s="47">
        <f t="shared" si="739"/>
        <v>0</v>
      </c>
      <c r="GN215" s="47">
        <f t="shared" si="740"/>
        <v>0</v>
      </c>
      <c r="GO215" s="47">
        <f t="shared" si="741"/>
        <v>0</v>
      </c>
      <c r="GP215" s="47">
        <f t="shared" si="742"/>
        <v>0</v>
      </c>
      <c r="GQ215" s="47">
        <f t="shared" si="743"/>
        <v>0</v>
      </c>
      <c r="GR215" s="47">
        <f t="shared" si="744"/>
        <v>0</v>
      </c>
      <c r="GS215" s="47">
        <f t="shared" si="745"/>
        <v>0</v>
      </c>
      <c r="GT215" s="47">
        <f t="shared" si="746"/>
        <v>0</v>
      </c>
      <c r="GU215" s="47">
        <f t="shared" si="747"/>
        <v>0</v>
      </c>
      <c r="GV215" s="47">
        <f t="shared" si="748"/>
        <v>0</v>
      </c>
      <c r="GW215" s="47">
        <f t="shared" si="749"/>
        <v>0</v>
      </c>
      <c r="GX215" s="47">
        <f t="shared" si="750"/>
        <v>0</v>
      </c>
      <c r="GY215" s="47">
        <f t="shared" si="751"/>
        <v>0</v>
      </c>
      <c r="GZ215" s="47">
        <f t="shared" si="752"/>
        <v>0</v>
      </c>
      <c r="HA215" s="47">
        <f t="shared" si="753"/>
        <v>0</v>
      </c>
      <c r="HB215" s="47">
        <f t="shared" si="754"/>
        <v>0</v>
      </c>
      <c r="HC215" s="47">
        <f t="shared" si="755"/>
        <v>0</v>
      </c>
      <c r="HD215" s="47">
        <f t="shared" si="756"/>
        <v>0</v>
      </c>
      <c r="HE215" s="48">
        <f t="shared" si="757"/>
        <v>0</v>
      </c>
      <c r="HF215" s="47">
        <f t="shared" si="758"/>
        <v>0</v>
      </c>
      <c r="HG215" s="47">
        <f t="shared" si="759"/>
        <v>0</v>
      </c>
      <c r="HH215" s="46">
        <f t="shared" si="760"/>
        <v>0</v>
      </c>
      <c r="HI215" s="47">
        <f t="shared" si="761"/>
        <v>0</v>
      </c>
      <c r="HJ215" s="47">
        <f t="shared" si="762"/>
        <v>0</v>
      </c>
      <c r="HK215" s="47">
        <f t="shared" si="763"/>
        <v>0</v>
      </c>
      <c r="HL215" s="47">
        <f t="shared" si="764"/>
        <v>0</v>
      </c>
      <c r="HM215" s="47">
        <f t="shared" si="765"/>
        <v>0</v>
      </c>
      <c r="HN215" s="47">
        <f t="shared" si="766"/>
        <v>0</v>
      </c>
      <c r="HO215" s="47">
        <f t="shared" si="767"/>
        <v>0</v>
      </c>
      <c r="HP215" s="47">
        <f t="shared" si="768"/>
        <v>0</v>
      </c>
      <c r="HQ215" s="47">
        <f t="shared" si="769"/>
        <v>0</v>
      </c>
      <c r="HR215" s="47">
        <f t="shared" si="770"/>
        <v>0</v>
      </c>
      <c r="HS215" s="47">
        <f t="shared" si="771"/>
        <v>0</v>
      </c>
      <c r="HT215" s="47">
        <f t="shared" si="772"/>
        <v>0</v>
      </c>
      <c r="HU215" s="47">
        <f t="shared" si="773"/>
        <v>0</v>
      </c>
      <c r="HV215" s="47">
        <f t="shared" si="774"/>
        <v>0</v>
      </c>
      <c r="HW215" s="47">
        <f t="shared" si="775"/>
        <v>0</v>
      </c>
      <c r="HX215" s="47">
        <f t="shared" si="776"/>
        <v>0</v>
      </c>
      <c r="HY215" s="47">
        <f t="shared" si="777"/>
        <v>0</v>
      </c>
      <c r="HZ215" s="47">
        <f t="shared" si="778"/>
        <v>0</v>
      </c>
      <c r="IA215" s="48">
        <f t="shared" si="779"/>
        <v>0</v>
      </c>
      <c r="IB215" s="47">
        <f t="shared" si="780"/>
        <v>0</v>
      </c>
      <c r="IC215" s="47">
        <f t="shared" si="781"/>
        <v>0</v>
      </c>
      <c r="ID215" s="46">
        <f t="shared" si="782"/>
        <v>0</v>
      </c>
      <c r="IE215" s="47">
        <f t="shared" si="783"/>
        <v>0</v>
      </c>
      <c r="IF215" s="47">
        <f t="shared" si="784"/>
        <v>0</v>
      </c>
      <c r="IG215" s="47">
        <f t="shared" si="785"/>
        <v>0</v>
      </c>
      <c r="IH215" s="47">
        <f t="shared" si="786"/>
        <v>0</v>
      </c>
      <c r="II215" s="47">
        <f t="shared" si="787"/>
        <v>0</v>
      </c>
      <c r="IJ215" s="47">
        <f t="shared" si="788"/>
        <v>0</v>
      </c>
      <c r="IK215" s="47">
        <f t="shared" si="789"/>
        <v>0</v>
      </c>
      <c r="IL215" s="47">
        <f t="shared" si="790"/>
        <v>0</v>
      </c>
      <c r="IM215" s="47">
        <f t="shared" si="791"/>
        <v>0</v>
      </c>
      <c r="IN215" s="47">
        <f t="shared" si="792"/>
        <v>0</v>
      </c>
      <c r="IO215" s="47">
        <f t="shared" si="793"/>
        <v>0</v>
      </c>
      <c r="IP215" s="47">
        <f t="shared" si="794"/>
        <v>0</v>
      </c>
      <c r="IQ215" s="47">
        <f t="shared" si="795"/>
        <v>0</v>
      </c>
      <c r="IR215" s="47">
        <f t="shared" si="796"/>
        <v>0</v>
      </c>
      <c r="IS215" s="47">
        <f t="shared" si="797"/>
        <v>0</v>
      </c>
      <c r="IT215" s="47">
        <f t="shared" si="798"/>
        <v>0</v>
      </c>
      <c r="IU215" s="47">
        <f t="shared" si="799"/>
        <v>0</v>
      </c>
      <c r="IV215" s="47">
        <f t="shared" si="800"/>
        <v>0</v>
      </c>
      <c r="IW215" s="48">
        <f t="shared" si="801"/>
        <v>0</v>
      </c>
      <c r="IX215" s="47">
        <f t="shared" si="802"/>
        <v>0</v>
      </c>
      <c r="IY215" s="47">
        <f t="shared" si="803"/>
        <v>0</v>
      </c>
      <c r="IZ215" s="46">
        <f t="shared" si="804"/>
        <v>0</v>
      </c>
      <c r="JA215" s="47">
        <f t="shared" si="805"/>
        <v>0</v>
      </c>
      <c r="JB215" s="47">
        <f t="shared" si="806"/>
        <v>0</v>
      </c>
      <c r="JC215" s="47">
        <f t="shared" si="807"/>
        <v>0</v>
      </c>
      <c r="JD215" s="47">
        <f t="shared" si="808"/>
        <v>0</v>
      </c>
      <c r="JE215" s="47">
        <f t="shared" si="809"/>
        <v>0</v>
      </c>
      <c r="JF215" s="47">
        <f t="shared" si="810"/>
        <v>0</v>
      </c>
      <c r="JG215" s="47">
        <f t="shared" si="811"/>
        <v>0</v>
      </c>
      <c r="JH215" s="47">
        <f t="shared" si="812"/>
        <v>0</v>
      </c>
      <c r="JI215" s="47">
        <f t="shared" si="813"/>
        <v>0</v>
      </c>
      <c r="JJ215" s="47">
        <f t="shared" si="814"/>
        <v>0</v>
      </c>
      <c r="JK215" s="47">
        <f t="shared" si="815"/>
        <v>0</v>
      </c>
      <c r="JL215" s="47">
        <f t="shared" si="816"/>
        <v>0</v>
      </c>
      <c r="JM215" s="47">
        <f t="shared" si="817"/>
        <v>0</v>
      </c>
      <c r="JN215" s="47">
        <f t="shared" si="818"/>
        <v>0</v>
      </c>
      <c r="JO215" s="47">
        <f t="shared" si="819"/>
        <v>0</v>
      </c>
      <c r="JP215" s="47">
        <f t="shared" si="820"/>
        <v>0</v>
      </c>
      <c r="JQ215" s="47">
        <f t="shared" si="821"/>
        <v>0</v>
      </c>
      <c r="JR215" s="47">
        <f t="shared" si="822"/>
        <v>0</v>
      </c>
      <c r="JS215" s="48">
        <f t="shared" si="823"/>
        <v>0</v>
      </c>
      <c r="JT215" s="46">
        <f t="shared" si="824"/>
        <v>0</v>
      </c>
      <c r="JU215" s="48">
        <f t="shared" si="825"/>
        <v>0</v>
      </c>
    </row>
    <row r="216" spans="1:281" x14ac:dyDescent="0.25">
      <c r="A216" s="152"/>
      <c r="B216" s="386"/>
      <c r="C216" s="377"/>
      <c r="D216" s="378"/>
      <c r="E216" s="378"/>
      <c r="F216" s="378"/>
      <c r="G216" s="379"/>
      <c r="H216" s="397"/>
      <c r="I216" s="397"/>
      <c r="J216" s="97"/>
      <c r="K216" s="122">
        <f t="shared" si="555"/>
        <v>0</v>
      </c>
      <c r="L216" s="313">
        <f t="shared" si="556"/>
        <v>0</v>
      </c>
      <c r="M216" s="46">
        <f t="shared" si="557"/>
        <v>0</v>
      </c>
      <c r="N216" s="90">
        <f t="shared" si="618"/>
        <v>0</v>
      </c>
      <c r="O216" s="90">
        <f t="shared" si="619"/>
        <v>0</v>
      </c>
      <c r="P216" s="90">
        <f t="shared" si="620"/>
        <v>0</v>
      </c>
      <c r="Q216" s="90">
        <f t="shared" si="621"/>
        <v>0</v>
      </c>
      <c r="R216" s="408">
        <f t="shared" si="558"/>
        <v>1</v>
      </c>
      <c r="S216" s="46">
        <f t="shared" si="559"/>
        <v>0</v>
      </c>
      <c r="T216" s="47">
        <f t="shared" si="560"/>
        <v>0</v>
      </c>
      <c r="U216" s="47">
        <f t="shared" si="561"/>
        <v>0</v>
      </c>
      <c r="V216" s="47">
        <f t="shared" si="562"/>
        <v>0</v>
      </c>
      <c r="W216" s="47">
        <f t="shared" si="563"/>
        <v>0</v>
      </c>
      <c r="X216" s="47">
        <f t="shared" si="564"/>
        <v>0</v>
      </c>
      <c r="Y216" s="47">
        <f t="shared" si="565"/>
        <v>0</v>
      </c>
      <c r="Z216" s="47">
        <f t="shared" si="566"/>
        <v>0</v>
      </c>
      <c r="AA216" s="47">
        <f t="shared" si="567"/>
        <v>0</v>
      </c>
      <c r="AB216" s="47">
        <f t="shared" si="568"/>
        <v>0</v>
      </c>
      <c r="AC216" s="47">
        <f t="shared" si="569"/>
        <v>0</v>
      </c>
      <c r="AD216" s="47">
        <f t="shared" si="570"/>
        <v>0</v>
      </c>
      <c r="AE216" s="47">
        <f t="shared" si="571"/>
        <v>0</v>
      </c>
      <c r="AF216" s="47">
        <f t="shared" si="572"/>
        <v>0</v>
      </c>
      <c r="AG216" s="47">
        <f t="shared" si="573"/>
        <v>0</v>
      </c>
      <c r="AH216" s="47">
        <f t="shared" si="574"/>
        <v>0</v>
      </c>
      <c r="AI216" s="47">
        <f t="shared" si="575"/>
        <v>0</v>
      </c>
      <c r="AJ216" s="47">
        <f t="shared" si="576"/>
        <v>0</v>
      </c>
      <c r="AK216" s="47">
        <f t="shared" si="577"/>
        <v>0</v>
      </c>
      <c r="AL216" s="48">
        <f t="shared" si="578"/>
        <v>0</v>
      </c>
      <c r="AM216" s="47">
        <f t="shared" si="622"/>
        <v>0</v>
      </c>
      <c r="AN216" s="47">
        <f t="shared" si="623"/>
        <v>0</v>
      </c>
      <c r="AO216" s="46">
        <f t="shared" si="579"/>
        <v>0</v>
      </c>
      <c r="AP216" s="47">
        <f t="shared" si="580"/>
        <v>0</v>
      </c>
      <c r="AQ216" s="47">
        <f t="shared" si="581"/>
        <v>0</v>
      </c>
      <c r="AR216" s="47">
        <f t="shared" si="582"/>
        <v>0</v>
      </c>
      <c r="AS216" s="47">
        <f t="shared" si="583"/>
        <v>0</v>
      </c>
      <c r="AT216" s="47">
        <f t="shared" si="584"/>
        <v>0</v>
      </c>
      <c r="AU216" s="47">
        <f t="shared" si="585"/>
        <v>0</v>
      </c>
      <c r="AV216" s="47">
        <f t="shared" si="586"/>
        <v>0</v>
      </c>
      <c r="AW216" s="47">
        <f t="shared" si="587"/>
        <v>0</v>
      </c>
      <c r="AX216" s="47">
        <f t="shared" si="588"/>
        <v>0</v>
      </c>
      <c r="AY216" s="47">
        <f t="shared" si="589"/>
        <v>0</v>
      </c>
      <c r="AZ216" s="47">
        <f t="shared" si="590"/>
        <v>0</v>
      </c>
      <c r="BA216" s="47">
        <f t="shared" si="591"/>
        <v>0</v>
      </c>
      <c r="BB216" s="47">
        <f t="shared" si="592"/>
        <v>0</v>
      </c>
      <c r="BC216" s="47">
        <f t="shared" si="593"/>
        <v>0</v>
      </c>
      <c r="BD216" s="47">
        <f t="shared" si="594"/>
        <v>0</v>
      </c>
      <c r="BE216" s="47">
        <f t="shared" si="595"/>
        <v>0</v>
      </c>
      <c r="BF216" s="47">
        <f t="shared" si="596"/>
        <v>0</v>
      </c>
      <c r="BG216" s="48">
        <f t="shared" si="597"/>
        <v>0</v>
      </c>
      <c r="BH216" s="47">
        <f t="shared" si="624"/>
        <v>0</v>
      </c>
      <c r="BI216" s="47">
        <f t="shared" si="625"/>
        <v>0</v>
      </c>
      <c r="BJ216" s="46">
        <f t="shared" si="598"/>
        <v>0</v>
      </c>
      <c r="BK216" s="47">
        <f t="shared" si="599"/>
        <v>0</v>
      </c>
      <c r="BL216" s="47">
        <f t="shared" si="600"/>
        <v>0</v>
      </c>
      <c r="BM216" s="47">
        <f t="shared" si="601"/>
        <v>0</v>
      </c>
      <c r="BN216" s="47">
        <f t="shared" si="602"/>
        <v>0</v>
      </c>
      <c r="BO216" s="47">
        <f t="shared" si="603"/>
        <v>0</v>
      </c>
      <c r="BP216" s="47">
        <f t="shared" si="604"/>
        <v>0</v>
      </c>
      <c r="BQ216" s="47">
        <f t="shared" si="605"/>
        <v>0</v>
      </c>
      <c r="BR216" s="47">
        <f t="shared" si="606"/>
        <v>0</v>
      </c>
      <c r="BS216" s="47">
        <f t="shared" si="607"/>
        <v>0</v>
      </c>
      <c r="BT216" s="47">
        <f t="shared" si="608"/>
        <v>0</v>
      </c>
      <c r="BU216" s="47">
        <f t="shared" si="609"/>
        <v>0</v>
      </c>
      <c r="BV216" s="47">
        <f t="shared" si="610"/>
        <v>0</v>
      </c>
      <c r="BW216" s="47">
        <f t="shared" si="611"/>
        <v>0</v>
      </c>
      <c r="BX216" s="47">
        <f t="shared" si="612"/>
        <v>0</v>
      </c>
      <c r="BY216" s="47">
        <f t="shared" si="613"/>
        <v>0</v>
      </c>
      <c r="BZ216" s="47">
        <f t="shared" si="614"/>
        <v>0</v>
      </c>
      <c r="CA216" s="47">
        <f t="shared" si="615"/>
        <v>0</v>
      </c>
      <c r="CB216" s="47">
        <f t="shared" si="616"/>
        <v>0</v>
      </c>
      <c r="CC216" s="48">
        <f t="shared" si="617"/>
        <v>0</v>
      </c>
      <c r="CD216" s="47">
        <f t="shared" si="626"/>
        <v>0</v>
      </c>
      <c r="CE216" s="47">
        <f t="shared" si="627"/>
        <v>0</v>
      </c>
      <c r="CF216" s="46">
        <f t="shared" si="628"/>
        <v>0</v>
      </c>
      <c r="CG216" s="47">
        <f t="shared" si="629"/>
        <v>0</v>
      </c>
      <c r="CH216" s="47">
        <f t="shared" si="630"/>
        <v>0</v>
      </c>
      <c r="CI216" s="47">
        <f t="shared" si="631"/>
        <v>0</v>
      </c>
      <c r="CJ216" s="47">
        <f t="shared" si="632"/>
        <v>0</v>
      </c>
      <c r="CK216" s="47">
        <f t="shared" si="633"/>
        <v>0</v>
      </c>
      <c r="CL216" s="47">
        <f t="shared" si="634"/>
        <v>0</v>
      </c>
      <c r="CM216" s="47">
        <f t="shared" si="635"/>
        <v>0</v>
      </c>
      <c r="CN216" s="47">
        <f t="shared" si="636"/>
        <v>0</v>
      </c>
      <c r="CO216" s="47">
        <f t="shared" si="637"/>
        <v>0</v>
      </c>
      <c r="CP216" s="47">
        <f t="shared" si="638"/>
        <v>0</v>
      </c>
      <c r="CQ216" s="47">
        <f t="shared" si="639"/>
        <v>0</v>
      </c>
      <c r="CR216" s="47">
        <f t="shared" si="640"/>
        <v>0</v>
      </c>
      <c r="CS216" s="47">
        <f t="shared" si="641"/>
        <v>0</v>
      </c>
      <c r="CT216" s="47">
        <f t="shared" si="642"/>
        <v>0</v>
      </c>
      <c r="CU216" s="47">
        <f t="shared" si="643"/>
        <v>0</v>
      </c>
      <c r="CV216" s="47">
        <f t="shared" si="644"/>
        <v>0</v>
      </c>
      <c r="CW216" s="47">
        <f t="shared" si="645"/>
        <v>0</v>
      </c>
      <c r="CX216" s="47">
        <f t="shared" si="646"/>
        <v>0</v>
      </c>
      <c r="CY216" s="48">
        <f t="shared" si="647"/>
        <v>0</v>
      </c>
      <c r="CZ216" s="47">
        <f t="shared" si="648"/>
        <v>0</v>
      </c>
      <c r="DA216" s="47">
        <f t="shared" si="649"/>
        <v>0</v>
      </c>
      <c r="DB216" s="46">
        <f t="shared" si="650"/>
        <v>0</v>
      </c>
      <c r="DC216" s="47">
        <f t="shared" si="651"/>
        <v>0</v>
      </c>
      <c r="DD216" s="47">
        <f t="shared" si="652"/>
        <v>0</v>
      </c>
      <c r="DE216" s="47">
        <f t="shared" si="653"/>
        <v>0</v>
      </c>
      <c r="DF216" s="47">
        <f t="shared" si="654"/>
        <v>0</v>
      </c>
      <c r="DG216" s="47">
        <f t="shared" si="655"/>
        <v>0</v>
      </c>
      <c r="DH216" s="47">
        <f t="shared" si="656"/>
        <v>0</v>
      </c>
      <c r="DI216" s="47">
        <f t="shared" si="657"/>
        <v>0</v>
      </c>
      <c r="DJ216" s="47">
        <f t="shared" si="658"/>
        <v>0</v>
      </c>
      <c r="DK216" s="47">
        <f t="shared" si="659"/>
        <v>0</v>
      </c>
      <c r="DL216" s="47">
        <f t="shared" si="660"/>
        <v>0</v>
      </c>
      <c r="DM216" s="47">
        <f t="shared" si="661"/>
        <v>0</v>
      </c>
      <c r="DN216" s="47">
        <f t="shared" si="662"/>
        <v>0</v>
      </c>
      <c r="DO216" s="47">
        <f t="shared" si="663"/>
        <v>0</v>
      </c>
      <c r="DP216" s="47">
        <f t="shared" si="664"/>
        <v>0</v>
      </c>
      <c r="DQ216" s="47">
        <f t="shared" si="665"/>
        <v>0</v>
      </c>
      <c r="DR216" s="47">
        <f t="shared" si="666"/>
        <v>0</v>
      </c>
      <c r="DS216" s="47">
        <f t="shared" si="667"/>
        <v>0</v>
      </c>
      <c r="DT216" s="47">
        <f t="shared" si="668"/>
        <v>0</v>
      </c>
      <c r="DU216" s="48">
        <f t="shared" si="669"/>
        <v>0</v>
      </c>
      <c r="DV216" s="47">
        <f t="shared" si="670"/>
        <v>0</v>
      </c>
      <c r="DW216" s="47">
        <f t="shared" si="671"/>
        <v>0</v>
      </c>
      <c r="DX216" s="46">
        <f t="shared" si="672"/>
        <v>0</v>
      </c>
      <c r="DY216" s="47">
        <f t="shared" si="673"/>
        <v>0</v>
      </c>
      <c r="DZ216" s="47">
        <f t="shared" si="674"/>
        <v>0</v>
      </c>
      <c r="EA216" s="47">
        <f t="shared" si="675"/>
        <v>0</v>
      </c>
      <c r="EB216" s="47">
        <f t="shared" si="676"/>
        <v>0</v>
      </c>
      <c r="EC216" s="47">
        <f t="shared" si="677"/>
        <v>0</v>
      </c>
      <c r="ED216" s="47">
        <f t="shared" si="678"/>
        <v>0</v>
      </c>
      <c r="EE216" s="47">
        <f t="shared" si="679"/>
        <v>0</v>
      </c>
      <c r="EF216" s="47">
        <f t="shared" si="680"/>
        <v>0</v>
      </c>
      <c r="EG216" s="47">
        <f t="shared" si="681"/>
        <v>0</v>
      </c>
      <c r="EH216" s="47">
        <f t="shared" si="682"/>
        <v>0</v>
      </c>
      <c r="EI216" s="47">
        <f t="shared" si="683"/>
        <v>0</v>
      </c>
      <c r="EJ216" s="47">
        <f t="shared" si="684"/>
        <v>0</v>
      </c>
      <c r="EK216" s="47">
        <f t="shared" si="685"/>
        <v>0</v>
      </c>
      <c r="EL216" s="47">
        <f t="shared" si="686"/>
        <v>0</v>
      </c>
      <c r="EM216" s="47">
        <f t="shared" si="687"/>
        <v>0</v>
      </c>
      <c r="EN216" s="47">
        <f t="shared" si="688"/>
        <v>0</v>
      </c>
      <c r="EO216" s="47">
        <f t="shared" si="689"/>
        <v>0</v>
      </c>
      <c r="EP216" s="47">
        <f t="shared" si="690"/>
        <v>0</v>
      </c>
      <c r="EQ216" s="48">
        <f t="shared" si="691"/>
        <v>0</v>
      </c>
      <c r="ER216" s="47">
        <f t="shared" si="692"/>
        <v>0</v>
      </c>
      <c r="ES216" s="47">
        <f t="shared" si="693"/>
        <v>0</v>
      </c>
      <c r="ET216" s="46">
        <f t="shared" si="694"/>
        <v>0</v>
      </c>
      <c r="EU216" s="47">
        <f t="shared" si="695"/>
        <v>0</v>
      </c>
      <c r="EV216" s="47">
        <f t="shared" si="696"/>
        <v>0</v>
      </c>
      <c r="EW216" s="47">
        <f t="shared" si="697"/>
        <v>0</v>
      </c>
      <c r="EX216" s="47">
        <f t="shared" si="698"/>
        <v>0</v>
      </c>
      <c r="EY216" s="47">
        <f t="shared" si="699"/>
        <v>0</v>
      </c>
      <c r="EZ216" s="47">
        <f t="shared" si="700"/>
        <v>0</v>
      </c>
      <c r="FA216" s="47">
        <f t="shared" si="701"/>
        <v>0</v>
      </c>
      <c r="FB216" s="47">
        <f t="shared" si="702"/>
        <v>0</v>
      </c>
      <c r="FC216" s="47">
        <f t="shared" si="703"/>
        <v>0</v>
      </c>
      <c r="FD216" s="47">
        <f t="shared" si="704"/>
        <v>0</v>
      </c>
      <c r="FE216" s="47">
        <f t="shared" si="705"/>
        <v>0</v>
      </c>
      <c r="FF216" s="47">
        <f t="shared" si="706"/>
        <v>0</v>
      </c>
      <c r="FG216" s="47">
        <f t="shared" si="707"/>
        <v>0</v>
      </c>
      <c r="FH216" s="47">
        <f t="shared" si="708"/>
        <v>0</v>
      </c>
      <c r="FI216" s="47">
        <f t="shared" si="709"/>
        <v>0</v>
      </c>
      <c r="FJ216" s="47">
        <f t="shared" si="710"/>
        <v>0</v>
      </c>
      <c r="FK216" s="47">
        <f t="shared" si="711"/>
        <v>0</v>
      </c>
      <c r="FL216" s="47">
        <f t="shared" si="712"/>
        <v>0</v>
      </c>
      <c r="FM216" s="48">
        <f t="shared" si="713"/>
        <v>0</v>
      </c>
      <c r="FN216" s="47">
        <f t="shared" si="714"/>
        <v>0</v>
      </c>
      <c r="FO216" s="47">
        <f t="shared" si="715"/>
        <v>0</v>
      </c>
      <c r="FP216" s="46">
        <f t="shared" si="716"/>
        <v>0</v>
      </c>
      <c r="FQ216" s="47">
        <f t="shared" si="717"/>
        <v>0</v>
      </c>
      <c r="FR216" s="47">
        <f t="shared" si="718"/>
        <v>0</v>
      </c>
      <c r="FS216" s="47">
        <f t="shared" si="719"/>
        <v>0</v>
      </c>
      <c r="FT216" s="47">
        <f t="shared" si="720"/>
        <v>0</v>
      </c>
      <c r="FU216" s="47">
        <f t="shared" si="721"/>
        <v>0</v>
      </c>
      <c r="FV216" s="47">
        <f t="shared" si="722"/>
        <v>0</v>
      </c>
      <c r="FW216" s="47">
        <f t="shared" si="723"/>
        <v>0</v>
      </c>
      <c r="FX216" s="47">
        <f t="shared" si="724"/>
        <v>0</v>
      </c>
      <c r="FY216" s="47">
        <f t="shared" si="725"/>
        <v>0</v>
      </c>
      <c r="FZ216" s="47">
        <f t="shared" si="726"/>
        <v>0</v>
      </c>
      <c r="GA216" s="47">
        <f t="shared" si="727"/>
        <v>0</v>
      </c>
      <c r="GB216" s="47">
        <f t="shared" si="728"/>
        <v>0</v>
      </c>
      <c r="GC216" s="47">
        <f t="shared" si="729"/>
        <v>0</v>
      </c>
      <c r="GD216" s="47">
        <f t="shared" si="730"/>
        <v>0</v>
      </c>
      <c r="GE216" s="47">
        <f t="shared" si="731"/>
        <v>0</v>
      </c>
      <c r="GF216" s="47">
        <f t="shared" si="732"/>
        <v>0</v>
      </c>
      <c r="GG216" s="47">
        <f t="shared" si="733"/>
        <v>0</v>
      </c>
      <c r="GH216" s="47">
        <f t="shared" si="734"/>
        <v>0</v>
      </c>
      <c r="GI216" s="48">
        <f t="shared" si="735"/>
        <v>0</v>
      </c>
      <c r="GJ216" s="47">
        <f t="shared" si="736"/>
        <v>0</v>
      </c>
      <c r="GK216" s="47">
        <f t="shared" si="737"/>
        <v>0</v>
      </c>
      <c r="GL216" s="46">
        <f t="shared" si="738"/>
        <v>0</v>
      </c>
      <c r="GM216" s="47">
        <f t="shared" si="739"/>
        <v>0</v>
      </c>
      <c r="GN216" s="47">
        <f t="shared" si="740"/>
        <v>0</v>
      </c>
      <c r="GO216" s="47">
        <f t="shared" si="741"/>
        <v>0</v>
      </c>
      <c r="GP216" s="47">
        <f t="shared" si="742"/>
        <v>0</v>
      </c>
      <c r="GQ216" s="47">
        <f t="shared" si="743"/>
        <v>0</v>
      </c>
      <c r="GR216" s="47">
        <f t="shared" si="744"/>
        <v>0</v>
      </c>
      <c r="GS216" s="47">
        <f t="shared" si="745"/>
        <v>0</v>
      </c>
      <c r="GT216" s="47">
        <f t="shared" si="746"/>
        <v>0</v>
      </c>
      <c r="GU216" s="47">
        <f t="shared" si="747"/>
        <v>0</v>
      </c>
      <c r="GV216" s="47">
        <f t="shared" si="748"/>
        <v>0</v>
      </c>
      <c r="GW216" s="47">
        <f t="shared" si="749"/>
        <v>0</v>
      </c>
      <c r="GX216" s="47">
        <f t="shared" si="750"/>
        <v>0</v>
      </c>
      <c r="GY216" s="47">
        <f t="shared" si="751"/>
        <v>0</v>
      </c>
      <c r="GZ216" s="47">
        <f t="shared" si="752"/>
        <v>0</v>
      </c>
      <c r="HA216" s="47">
        <f t="shared" si="753"/>
        <v>0</v>
      </c>
      <c r="HB216" s="47">
        <f t="shared" si="754"/>
        <v>0</v>
      </c>
      <c r="HC216" s="47">
        <f t="shared" si="755"/>
        <v>0</v>
      </c>
      <c r="HD216" s="47">
        <f t="shared" si="756"/>
        <v>0</v>
      </c>
      <c r="HE216" s="48">
        <f t="shared" si="757"/>
        <v>0</v>
      </c>
      <c r="HF216" s="47">
        <f t="shared" si="758"/>
        <v>0</v>
      </c>
      <c r="HG216" s="47">
        <f t="shared" si="759"/>
        <v>0</v>
      </c>
      <c r="HH216" s="46">
        <f t="shared" si="760"/>
        <v>0</v>
      </c>
      <c r="HI216" s="47">
        <f t="shared" si="761"/>
        <v>0</v>
      </c>
      <c r="HJ216" s="47">
        <f t="shared" si="762"/>
        <v>0</v>
      </c>
      <c r="HK216" s="47">
        <f t="shared" si="763"/>
        <v>0</v>
      </c>
      <c r="HL216" s="47">
        <f t="shared" si="764"/>
        <v>0</v>
      </c>
      <c r="HM216" s="47">
        <f t="shared" si="765"/>
        <v>0</v>
      </c>
      <c r="HN216" s="47">
        <f t="shared" si="766"/>
        <v>0</v>
      </c>
      <c r="HO216" s="47">
        <f t="shared" si="767"/>
        <v>0</v>
      </c>
      <c r="HP216" s="47">
        <f t="shared" si="768"/>
        <v>0</v>
      </c>
      <c r="HQ216" s="47">
        <f t="shared" si="769"/>
        <v>0</v>
      </c>
      <c r="HR216" s="47">
        <f t="shared" si="770"/>
        <v>0</v>
      </c>
      <c r="HS216" s="47">
        <f t="shared" si="771"/>
        <v>0</v>
      </c>
      <c r="HT216" s="47">
        <f t="shared" si="772"/>
        <v>0</v>
      </c>
      <c r="HU216" s="47">
        <f t="shared" si="773"/>
        <v>0</v>
      </c>
      <c r="HV216" s="47">
        <f t="shared" si="774"/>
        <v>0</v>
      </c>
      <c r="HW216" s="47">
        <f t="shared" si="775"/>
        <v>0</v>
      </c>
      <c r="HX216" s="47">
        <f t="shared" si="776"/>
        <v>0</v>
      </c>
      <c r="HY216" s="47">
        <f t="shared" si="777"/>
        <v>0</v>
      </c>
      <c r="HZ216" s="47">
        <f t="shared" si="778"/>
        <v>0</v>
      </c>
      <c r="IA216" s="48">
        <f t="shared" si="779"/>
        <v>0</v>
      </c>
      <c r="IB216" s="47">
        <f t="shared" si="780"/>
        <v>0</v>
      </c>
      <c r="IC216" s="47">
        <f t="shared" si="781"/>
        <v>0</v>
      </c>
      <c r="ID216" s="46">
        <f t="shared" si="782"/>
        <v>0</v>
      </c>
      <c r="IE216" s="47">
        <f t="shared" si="783"/>
        <v>0</v>
      </c>
      <c r="IF216" s="47">
        <f t="shared" si="784"/>
        <v>0</v>
      </c>
      <c r="IG216" s="47">
        <f t="shared" si="785"/>
        <v>0</v>
      </c>
      <c r="IH216" s="47">
        <f t="shared" si="786"/>
        <v>0</v>
      </c>
      <c r="II216" s="47">
        <f t="shared" si="787"/>
        <v>0</v>
      </c>
      <c r="IJ216" s="47">
        <f t="shared" si="788"/>
        <v>0</v>
      </c>
      <c r="IK216" s="47">
        <f t="shared" si="789"/>
        <v>0</v>
      </c>
      <c r="IL216" s="47">
        <f t="shared" si="790"/>
        <v>0</v>
      </c>
      <c r="IM216" s="47">
        <f t="shared" si="791"/>
        <v>0</v>
      </c>
      <c r="IN216" s="47">
        <f t="shared" si="792"/>
        <v>0</v>
      </c>
      <c r="IO216" s="47">
        <f t="shared" si="793"/>
        <v>0</v>
      </c>
      <c r="IP216" s="47">
        <f t="shared" si="794"/>
        <v>0</v>
      </c>
      <c r="IQ216" s="47">
        <f t="shared" si="795"/>
        <v>0</v>
      </c>
      <c r="IR216" s="47">
        <f t="shared" si="796"/>
        <v>0</v>
      </c>
      <c r="IS216" s="47">
        <f t="shared" si="797"/>
        <v>0</v>
      </c>
      <c r="IT216" s="47">
        <f t="shared" si="798"/>
        <v>0</v>
      </c>
      <c r="IU216" s="47">
        <f t="shared" si="799"/>
        <v>0</v>
      </c>
      <c r="IV216" s="47">
        <f t="shared" si="800"/>
        <v>0</v>
      </c>
      <c r="IW216" s="48">
        <f t="shared" si="801"/>
        <v>0</v>
      </c>
      <c r="IX216" s="47">
        <f t="shared" si="802"/>
        <v>0</v>
      </c>
      <c r="IY216" s="47">
        <f t="shared" si="803"/>
        <v>0</v>
      </c>
      <c r="IZ216" s="46">
        <f t="shared" si="804"/>
        <v>0</v>
      </c>
      <c r="JA216" s="47">
        <f t="shared" si="805"/>
        <v>0</v>
      </c>
      <c r="JB216" s="47">
        <f t="shared" si="806"/>
        <v>0</v>
      </c>
      <c r="JC216" s="47">
        <f t="shared" si="807"/>
        <v>0</v>
      </c>
      <c r="JD216" s="47">
        <f t="shared" si="808"/>
        <v>0</v>
      </c>
      <c r="JE216" s="47">
        <f t="shared" si="809"/>
        <v>0</v>
      </c>
      <c r="JF216" s="47">
        <f t="shared" si="810"/>
        <v>0</v>
      </c>
      <c r="JG216" s="47">
        <f t="shared" si="811"/>
        <v>0</v>
      </c>
      <c r="JH216" s="47">
        <f t="shared" si="812"/>
        <v>0</v>
      </c>
      <c r="JI216" s="47">
        <f t="shared" si="813"/>
        <v>0</v>
      </c>
      <c r="JJ216" s="47">
        <f t="shared" si="814"/>
        <v>0</v>
      </c>
      <c r="JK216" s="47">
        <f t="shared" si="815"/>
        <v>0</v>
      </c>
      <c r="JL216" s="47">
        <f t="shared" si="816"/>
        <v>0</v>
      </c>
      <c r="JM216" s="47">
        <f t="shared" si="817"/>
        <v>0</v>
      </c>
      <c r="JN216" s="47">
        <f t="shared" si="818"/>
        <v>0</v>
      </c>
      <c r="JO216" s="47">
        <f t="shared" si="819"/>
        <v>0</v>
      </c>
      <c r="JP216" s="47">
        <f t="shared" si="820"/>
        <v>0</v>
      </c>
      <c r="JQ216" s="47">
        <f t="shared" si="821"/>
        <v>0</v>
      </c>
      <c r="JR216" s="47">
        <f t="shared" si="822"/>
        <v>0</v>
      </c>
      <c r="JS216" s="48">
        <f t="shared" si="823"/>
        <v>0</v>
      </c>
      <c r="JT216" s="46">
        <f t="shared" si="824"/>
        <v>0</v>
      </c>
      <c r="JU216" s="48">
        <f t="shared" si="825"/>
        <v>0</v>
      </c>
    </row>
    <row r="217" spans="1:281" x14ac:dyDescent="0.25">
      <c r="A217" s="152"/>
      <c r="B217" s="386"/>
      <c r="C217" s="377"/>
      <c r="D217" s="378"/>
      <c r="E217" s="378"/>
      <c r="F217" s="378"/>
      <c r="G217" s="379"/>
      <c r="H217" s="397"/>
      <c r="I217" s="397"/>
      <c r="J217" s="97"/>
      <c r="K217" s="122">
        <f t="shared" si="555"/>
        <v>0</v>
      </c>
      <c r="L217" s="313">
        <f t="shared" si="556"/>
        <v>0</v>
      </c>
      <c r="M217" s="46">
        <f t="shared" si="557"/>
        <v>0</v>
      </c>
      <c r="N217" s="90">
        <f t="shared" si="618"/>
        <v>0</v>
      </c>
      <c r="O217" s="90">
        <f t="shared" si="619"/>
        <v>0</v>
      </c>
      <c r="P217" s="90">
        <f t="shared" si="620"/>
        <v>0</v>
      </c>
      <c r="Q217" s="90">
        <f t="shared" si="621"/>
        <v>0</v>
      </c>
      <c r="R217" s="408">
        <f t="shared" si="558"/>
        <v>1</v>
      </c>
      <c r="S217" s="46">
        <f t="shared" si="559"/>
        <v>0</v>
      </c>
      <c r="T217" s="47">
        <f t="shared" si="560"/>
        <v>0</v>
      </c>
      <c r="U217" s="47">
        <f t="shared" si="561"/>
        <v>0</v>
      </c>
      <c r="V217" s="47">
        <f t="shared" si="562"/>
        <v>0</v>
      </c>
      <c r="W217" s="47">
        <f t="shared" si="563"/>
        <v>0</v>
      </c>
      <c r="X217" s="47">
        <f t="shared" si="564"/>
        <v>0</v>
      </c>
      <c r="Y217" s="47">
        <f t="shared" si="565"/>
        <v>0</v>
      </c>
      <c r="Z217" s="47">
        <f t="shared" si="566"/>
        <v>0</v>
      </c>
      <c r="AA217" s="47">
        <f t="shared" si="567"/>
        <v>0</v>
      </c>
      <c r="AB217" s="47">
        <f t="shared" si="568"/>
        <v>0</v>
      </c>
      <c r="AC217" s="47">
        <f t="shared" si="569"/>
        <v>0</v>
      </c>
      <c r="AD217" s="47">
        <f t="shared" si="570"/>
        <v>0</v>
      </c>
      <c r="AE217" s="47">
        <f t="shared" si="571"/>
        <v>0</v>
      </c>
      <c r="AF217" s="47">
        <f t="shared" si="572"/>
        <v>0</v>
      </c>
      <c r="AG217" s="47">
        <f t="shared" si="573"/>
        <v>0</v>
      </c>
      <c r="AH217" s="47">
        <f t="shared" si="574"/>
        <v>0</v>
      </c>
      <c r="AI217" s="47">
        <f t="shared" si="575"/>
        <v>0</v>
      </c>
      <c r="AJ217" s="47">
        <f t="shared" si="576"/>
        <v>0</v>
      </c>
      <c r="AK217" s="47">
        <f t="shared" si="577"/>
        <v>0</v>
      </c>
      <c r="AL217" s="48">
        <f t="shared" si="578"/>
        <v>0</v>
      </c>
      <c r="AM217" s="47">
        <f t="shared" si="622"/>
        <v>0</v>
      </c>
      <c r="AN217" s="47">
        <f t="shared" si="623"/>
        <v>0</v>
      </c>
      <c r="AO217" s="46">
        <f t="shared" si="579"/>
        <v>0</v>
      </c>
      <c r="AP217" s="47">
        <f t="shared" si="580"/>
        <v>0</v>
      </c>
      <c r="AQ217" s="47">
        <f t="shared" si="581"/>
        <v>0</v>
      </c>
      <c r="AR217" s="47">
        <f t="shared" si="582"/>
        <v>0</v>
      </c>
      <c r="AS217" s="47">
        <f t="shared" si="583"/>
        <v>0</v>
      </c>
      <c r="AT217" s="47">
        <f t="shared" si="584"/>
        <v>0</v>
      </c>
      <c r="AU217" s="47">
        <f t="shared" si="585"/>
        <v>0</v>
      </c>
      <c r="AV217" s="47">
        <f t="shared" si="586"/>
        <v>0</v>
      </c>
      <c r="AW217" s="47">
        <f t="shared" si="587"/>
        <v>0</v>
      </c>
      <c r="AX217" s="47">
        <f t="shared" si="588"/>
        <v>0</v>
      </c>
      <c r="AY217" s="47">
        <f t="shared" si="589"/>
        <v>0</v>
      </c>
      <c r="AZ217" s="47">
        <f t="shared" si="590"/>
        <v>0</v>
      </c>
      <c r="BA217" s="47">
        <f t="shared" si="591"/>
        <v>0</v>
      </c>
      <c r="BB217" s="47">
        <f t="shared" si="592"/>
        <v>0</v>
      </c>
      <c r="BC217" s="47">
        <f t="shared" si="593"/>
        <v>0</v>
      </c>
      <c r="BD217" s="47">
        <f t="shared" si="594"/>
        <v>0</v>
      </c>
      <c r="BE217" s="47">
        <f t="shared" si="595"/>
        <v>0</v>
      </c>
      <c r="BF217" s="47">
        <f t="shared" si="596"/>
        <v>0</v>
      </c>
      <c r="BG217" s="48">
        <f t="shared" si="597"/>
        <v>0</v>
      </c>
      <c r="BH217" s="47">
        <f t="shared" si="624"/>
        <v>0</v>
      </c>
      <c r="BI217" s="47">
        <f t="shared" si="625"/>
        <v>0</v>
      </c>
      <c r="BJ217" s="46">
        <f t="shared" si="598"/>
        <v>0</v>
      </c>
      <c r="BK217" s="47">
        <f t="shared" si="599"/>
        <v>0</v>
      </c>
      <c r="BL217" s="47">
        <f t="shared" si="600"/>
        <v>0</v>
      </c>
      <c r="BM217" s="47">
        <f t="shared" si="601"/>
        <v>0</v>
      </c>
      <c r="BN217" s="47">
        <f t="shared" si="602"/>
        <v>0</v>
      </c>
      <c r="BO217" s="47">
        <f t="shared" si="603"/>
        <v>0</v>
      </c>
      <c r="BP217" s="47">
        <f t="shared" si="604"/>
        <v>0</v>
      </c>
      <c r="BQ217" s="47">
        <f t="shared" si="605"/>
        <v>0</v>
      </c>
      <c r="BR217" s="47">
        <f t="shared" si="606"/>
        <v>0</v>
      </c>
      <c r="BS217" s="47">
        <f t="shared" si="607"/>
        <v>0</v>
      </c>
      <c r="BT217" s="47">
        <f t="shared" si="608"/>
        <v>0</v>
      </c>
      <c r="BU217" s="47">
        <f t="shared" si="609"/>
        <v>0</v>
      </c>
      <c r="BV217" s="47">
        <f t="shared" si="610"/>
        <v>0</v>
      </c>
      <c r="BW217" s="47">
        <f t="shared" si="611"/>
        <v>0</v>
      </c>
      <c r="BX217" s="47">
        <f t="shared" si="612"/>
        <v>0</v>
      </c>
      <c r="BY217" s="47">
        <f t="shared" si="613"/>
        <v>0</v>
      </c>
      <c r="BZ217" s="47">
        <f t="shared" si="614"/>
        <v>0</v>
      </c>
      <c r="CA217" s="47">
        <f t="shared" si="615"/>
        <v>0</v>
      </c>
      <c r="CB217" s="47">
        <f t="shared" si="616"/>
        <v>0</v>
      </c>
      <c r="CC217" s="48">
        <f t="shared" si="617"/>
        <v>0</v>
      </c>
      <c r="CD217" s="47">
        <f t="shared" si="626"/>
        <v>0</v>
      </c>
      <c r="CE217" s="47">
        <f t="shared" si="627"/>
        <v>0</v>
      </c>
      <c r="CF217" s="46">
        <f t="shared" si="628"/>
        <v>0</v>
      </c>
      <c r="CG217" s="47">
        <f t="shared" si="629"/>
        <v>0</v>
      </c>
      <c r="CH217" s="47">
        <f t="shared" si="630"/>
        <v>0</v>
      </c>
      <c r="CI217" s="47">
        <f t="shared" si="631"/>
        <v>0</v>
      </c>
      <c r="CJ217" s="47">
        <f t="shared" si="632"/>
        <v>0</v>
      </c>
      <c r="CK217" s="47">
        <f t="shared" si="633"/>
        <v>0</v>
      </c>
      <c r="CL217" s="47">
        <f t="shared" si="634"/>
        <v>0</v>
      </c>
      <c r="CM217" s="47">
        <f t="shared" si="635"/>
        <v>0</v>
      </c>
      <c r="CN217" s="47">
        <f t="shared" si="636"/>
        <v>0</v>
      </c>
      <c r="CO217" s="47">
        <f t="shared" si="637"/>
        <v>0</v>
      </c>
      <c r="CP217" s="47">
        <f t="shared" si="638"/>
        <v>0</v>
      </c>
      <c r="CQ217" s="47">
        <f t="shared" si="639"/>
        <v>0</v>
      </c>
      <c r="CR217" s="47">
        <f t="shared" si="640"/>
        <v>0</v>
      </c>
      <c r="CS217" s="47">
        <f t="shared" si="641"/>
        <v>0</v>
      </c>
      <c r="CT217" s="47">
        <f t="shared" si="642"/>
        <v>0</v>
      </c>
      <c r="CU217" s="47">
        <f t="shared" si="643"/>
        <v>0</v>
      </c>
      <c r="CV217" s="47">
        <f t="shared" si="644"/>
        <v>0</v>
      </c>
      <c r="CW217" s="47">
        <f t="shared" si="645"/>
        <v>0</v>
      </c>
      <c r="CX217" s="47">
        <f t="shared" si="646"/>
        <v>0</v>
      </c>
      <c r="CY217" s="48">
        <f t="shared" si="647"/>
        <v>0</v>
      </c>
      <c r="CZ217" s="47">
        <f t="shared" si="648"/>
        <v>0</v>
      </c>
      <c r="DA217" s="47">
        <f t="shared" si="649"/>
        <v>0</v>
      </c>
      <c r="DB217" s="46">
        <f t="shared" si="650"/>
        <v>0</v>
      </c>
      <c r="DC217" s="47">
        <f t="shared" si="651"/>
        <v>0</v>
      </c>
      <c r="DD217" s="47">
        <f t="shared" si="652"/>
        <v>0</v>
      </c>
      <c r="DE217" s="47">
        <f t="shared" si="653"/>
        <v>0</v>
      </c>
      <c r="DF217" s="47">
        <f t="shared" si="654"/>
        <v>0</v>
      </c>
      <c r="DG217" s="47">
        <f t="shared" si="655"/>
        <v>0</v>
      </c>
      <c r="DH217" s="47">
        <f t="shared" si="656"/>
        <v>0</v>
      </c>
      <c r="DI217" s="47">
        <f t="shared" si="657"/>
        <v>0</v>
      </c>
      <c r="DJ217" s="47">
        <f t="shared" si="658"/>
        <v>0</v>
      </c>
      <c r="DK217" s="47">
        <f t="shared" si="659"/>
        <v>0</v>
      </c>
      <c r="DL217" s="47">
        <f t="shared" si="660"/>
        <v>0</v>
      </c>
      <c r="DM217" s="47">
        <f t="shared" si="661"/>
        <v>0</v>
      </c>
      <c r="DN217" s="47">
        <f t="shared" si="662"/>
        <v>0</v>
      </c>
      <c r="DO217" s="47">
        <f t="shared" si="663"/>
        <v>0</v>
      </c>
      <c r="DP217" s="47">
        <f t="shared" si="664"/>
        <v>0</v>
      </c>
      <c r="DQ217" s="47">
        <f t="shared" si="665"/>
        <v>0</v>
      </c>
      <c r="DR217" s="47">
        <f t="shared" si="666"/>
        <v>0</v>
      </c>
      <c r="DS217" s="47">
        <f t="shared" si="667"/>
        <v>0</v>
      </c>
      <c r="DT217" s="47">
        <f t="shared" si="668"/>
        <v>0</v>
      </c>
      <c r="DU217" s="48">
        <f t="shared" si="669"/>
        <v>0</v>
      </c>
      <c r="DV217" s="47">
        <f t="shared" si="670"/>
        <v>0</v>
      </c>
      <c r="DW217" s="47">
        <f t="shared" si="671"/>
        <v>0</v>
      </c>
      <c r="DX217" s="46">
        <f t="shared" si="672"/>
        <v>0</v>
      </c>
      <c r="DY217" s="47">
        <f t="shared" si="673"/>
        <v>0</v>
      </c>
      <c r="DZ217" s="47">
        <f t="shared" si="674"/>
        <v>0</v>
      </c>
      <c r="EA217" s="47">
        <f t="shared" si="675"/>
        <v>0</v>
      </c>
      <c r="EB217" s="47">
        <f t="shared" si="676"/>
        <v>0</v>
      </c>
      <c r="EC217" s="47">
        <f t="shared" si="677"/>
        <v>0</v>
      </c>
      <c r="ED217" s="47">
        <f t="shared" si="678"/>
        <v>0</v>
      </c>
      <c r="EE217" s="47">
        <f t="shared" si="679"/>
        <v>0</v>
      </c>
      <c r="EF217" s="47">
        <f t="shared" si="680"/>
        <v>0</v>
      </c>
      <c r="EG217" s="47">
        <f t="shared" si="681"/>
        <v>0</v>
      </c>
      <c r="EH217" s="47">
        <f t="shared" si="682"/>
        <v>0</v>
      </c>
      <c r="EI217" s="47">
        <f t="shared" si="683"/>
        <v>0</v>
      </c>
      <c r="EJ217" s="47">
        <f t="shared" si="684"/>
        <v>0</v>
      </c>
      <c r="EK217" s="47">
        <f t="shared" si="685"/>
        <v>0</v>
      </c>
      <c r="EL217" s="47">
        <f t="shared" si="686"/>
        <v>0</v>
      </c>
      <c r="EM217" s="47">
        <f t="shared" si="687"/>
        <v>0</v>
      </c>
      <c r="EN217" s="47">
        <f t="shared" si="688"/>
        <v>0</v>
      </c>
      <c r="EO217" s="47">
        <f t="shared" si="689"/>
        <v>0</v>
      </c>
      <c r="EP217" s="47">
        <f t="shared" si="690"/>
        <v>0</v>
      </c>
      <c r="EQ217" s="48">
        <f t="shared" si="691"/>
        <v>0</v>
      </c>
      <c r="ER217" s="47">
        <f t="shared" si="692"/>
        <v>0</v>
      </c>
      <c r="ES217" s="47">
        <f t="shared" si="693"/>
        <v>0</v>
      </c>
      <c r="ET217" s="46">
        <f t="shared" si="694"/>
        <v>0</v>
      </c>
      <c r="EU217" s="47">
        <f t="shared" si="695"/>
        <v>0</v>
      </c>
      <c r="EV217" s="47">
        <f t="shared" si="696"/>
        <v>0</v>
      </c>
      <c r="EW217" s="47">
        <f t="shared" si="697"/>
        <v>0</v>
      </c>
      <c r="EX217" s="47">
        <f t="shared" si="698"/>
        <v>0</v>
      </c>
      <c r="EY217" s="47">
        <f t="shared" si="699"/>
        <v>0</v>
      </c>
      <c r="EZ217" s="47">
        <f t="shared" si="700"/>
        <v>0</v>
      </c>
      <c r="FA217" s="47">
        <f t="shared" si="701"/>
        <v>0</v>
      </c>
      <c r="FB217" s="47">
        <f t="shared" si="702"/>
        <v>0</v>
      </c>
      <c r="FC217" s="47">
        <f t="shared" si="703"/>
        <v>0</v>
      </c>
      <c r="FD217" s="47">
        <f t="shared" si="704"/>
        <v>0</v>
      </c>
      <c r="FE217" s="47">
        <f t="shared" si="705"/>
        <v>0</v>
      </c>
      <c r="FF217" s="47">
        <f t="shared" si="706"/>
        <v>0</v>
      </c>
      <c r="FG217" s="47">
        <f t="shared" si="707"/>
        <v>0</v>
      </c>
      <c r="FH217" s="47">
        <f t="shared" si="708"/>
        <v>0</v>
      </c>
      <c r="FI217" s="47">
        <f t="shared" si="709"/>
        <v>0</v>
      </c>
      <c r="FJ217" s="47">
        <f t="shared" si="710"/>
        <v>0</v>
      </c>
      <c r="FK217" s="47">
        <f t="shared" si="711"/>
        <v>0</v>
      </c>
      <c r="FL217" s="47">
        <f t="shared" si="712"/>
        <v>0</v>
      </c>
      <c r="FM217" s="48">
        <f t="shared" si="713"/>
        <v>0</v>
      </c>
      <c r="FN217" s="47">
        <f t="shared" si="714"/>
        <v>0</v>
      </c>
      <c r="FO217" s="47">
        <f t="shared" si="715"/>
        <v>0</v>
      </c>
      <c r="FP217" s="46">
        <f t="shared" si="716"/>
        <v>0</v>
      </c>
      <c r="FQ217" s="47">
        <f t="shared" si="717"/>
        <v>0</v>
      </c>
      <c r="FR217" s="47">
        <f t="shared" si="718"/>
        <v>0</v>
      </c>
      <c r="FS217" s="47">
        <f t="shared" si="719"/>
        <v>0</v>
      </c>
      <c r="FT217" s="47">
        <f t="shared" si="720"/>
        <v>0</v>
      </c>
      <c r="FU217" s="47">
        <f t="shared" si="721"/>
        <v>0</v>
      </c>
      <c r="FV217" s="47">
        <f t="shared" si="722"/>
        <v>0</v>
      </c>
      <c r="FW217" s="47">
        <f t="shared" si="723"/>
        <v>0</v>
      </c>
      <c r="FX217" s="47">
        <f t="shared" si="724"/>
        <v>0</v>
      </c>
      <c r="FY217" s="47">
        <f t="shared" si="725"/>
        <v>0</v>
      </c>
      <c r="FZ217" s="47">
        <f t="shared" si="726"/>
        <v>0</v>
      </c>
      <c r="GA217" s="47">
        <f t="shared" si="727"/>
        <v>0</v>
      </c>
      <c r="GB217" s="47">
        <f t="shared" si="728"/>
        <v>0</v>
      </c>
      <c r="GC217" s="47">
        <f t="shared" si="729"/>
        <v>0</v>
      </c>
      <c r="GD217" s="47">
        <f t="shared" si="730"/>
        <v>0</v>
      </c>
      <c r="GE217" s="47">
        <f t="shared" si="731"/>
        <v>0</v>
      </c>
      <c r="GF217" s="47">
        <f t="shared" si="732"/>
        <v>0</v>
      </c>
      <c r="GG217" s="47">
        <f t="shared" si="733"/>
        <v>0</v>
      </c>
      <c r="GH217" s="47">
        <f t="shared" si="734"/>
        <v>0</v>
      </c>
      <c r="GI217" s="48">
        <f t="shared" si="735"/>
        <v>0</v>
      </c>
      <c r="GJ217" s="47">
        <f t="shared" si="736"/>
        <v>0</v>
      </c>
      <c r="GK217" s="47">
        <f t="shared" si="737"/>
        <v>0</v>
      </c>
      <c r="GL217" s="46">
        <f t="shared" si="738"/>
        <v>0</v>
      </c>
      <c r="GM217" s="47">
        <f t="shared" si="739"/>
        <v>0</v>
      </c>
      <c r="GN217" s="47">
        <f t="shared" si="740"/>
        <v>0</v>
      </c>
      <c r="GO217" s="47">
        <f t="shared" si="741"/>
        <v>0</v>
      </c>
      <c r="GP217" s="47">
        <f t="shared" si="742"/>
        <v>0</v>
      </c>
      <c r="GQ217" s="47">
        <f t="shared" si="743"/>
        <v>0</v>
      </c>
      <c r="GR217" s="47">
        <f t="shared" si="744"/>
        <v>0</v>
      </c>
      <c r="GS217" s="47">
        <f t="shared" si="745"/>
        <v>0</v>
      </c>
      <c r="GT217" s="47">
        <f t="shared" si="746"/>
        <v>0</v>
      </c>
      <c r="GU217" s="47">
        <f t="shared" si="747"/>
        <v>0</v>
      </c>
      <c r="GV217" s="47">
        <f t="shared" si="748"/>
        <v>0</v>
      </c>
      <c r="GW217" s="47">
        <f t="shared" si="749"/>
        <v>0</v>
      </c>
      <c r="GX217" s="47">
        <f t="shared" si="750"/>
        <v>0</v>
      </c>
      <c r="GY217" s="47">
        <f t="shared" si="751"/>
        <v>0</v>
      </c>
      <c r="GZ217" s="47">
        <f t="shared" si="752"/>
        <v>0</v>
      </c>
      <c r="HA217" s="47">
        <f t="shared" si="753"/>
        <v>0</v>
      </c>
      <c r="HB217" s="47">
        <f t="shared" si="754"/>
        <v>0</v>
      </c>
      <c r="HC217" s="47">
        <f t="shared" si="755"/>
        <v>0</v>
      </c>
      <c r="HD217" s="47">
        <f t="shared" si="756"/>
        <v>0</v>
      </c>
      <c r="HE217" s="48">
        <f t="shared" si="757"/>
        <v>0</v>
      </c>
      <c r="HF217" s="47">
        <f t="shared" si="758"/>
        <v>0</v>
      </c>
      <c r="HG217" s="47">
        <f t="shared" si="759"/>
        <v>0</v>
      </c>
      <c r="HH217" s="46">
        <f t="shared" si="760"/>
        <v>0</v>
      </c>
      <c r="HI217" s="47">
        <f t="shared" si="761"/>
        <v>0</v>
      </c>
      <c r="HJ217" s="47">
        <f t="shared" si="762"/>
        <v>0</v>
      </c>
      <c r="HK217" s="47">
        <f t="shared" si="763"/>
        <v>0</v>
      </c>
      <c r="HL217" s="47">
        <f t="shared" si="764"/>
        <v>0</v>
      </c>
      <c r="HM217" s="47">
        <f t="shared" si="765"/>
        <v>0</v>
      </c>
      <c r="HN217" s="47">
        <f t="shared" si="766"/>
        <v>0</v>
      </c>
      <c r="HO217" s="47">
        <f t="shared" si="767"/>
        <v>0</v>
      </c>
      <c r="HP217" s="47">
        <f t="shared" si="768"/>
        <v>0</v>
      </c>
      <c r="HQ217" s="47">
        <f t="shared" si="769"/>
        <v>0</v>
      </c>
      <c r="HR217" s="47">
        <f t="shared" si="770"/>
        <v>0</v>
      </c>
      <c r="HS217" s="47">
        <f t="shared" si="771"/>
        <v>0</v>
      </c>
      <c r="HT217" s="47">
        <f t="shared" si="772"/>
        <v>0</v>
      </c>
      <c r="HU217" s="47">
        <f t="shared" si="773"/>
        <v>0</v>
      </c>
      <c r="HV217" s="47">
        <f t="shared" si="774"/>
        <v>0</v>
      </c>
      <c r="HW217" s="47">
        <f t="shared" si="775"/>
        <v>0</v>
      </c>
      <c r="HX217" s="47">
        <f t="shared" si="776"/>
        <v>0</v>
      </c>
      <c r="HY217" s="47">
        <f t="shared" si="777"/>
        <v>0</v>
      </c>
      <c r="HZ217" s="47">
        <f t="shared" si="778"/>
        <v>0</v>
      </c>
      <c r="IA217" s="48">
        <f t="shared" si="779"/>
        <v>0</v>
      </c>
      <c r="IB217" s="47">
        <f t="shared" si="780"/>
        <v>0</v>
      </c>
      <c r="IC217" s="47">
        <f t="shared" si="781"/>
        <v>0</v>
      </c>
      <c r="ID217" s="46">
        <f t="shared" si="782"/>
        <v>0</v>
      </c>
      <c r="IE217" s="47">
        <f t="shared" si="783"/>
        <v>0</v>
      </c>
      <c r="IF217" s="47">
        <f t="shared" si="784"/>
        <v>0</v>
      </c>
      <c r="IG217" s="47">
        <f t="shared" si="785"/>
        <v>0</v>
      </c>
      <c r="IH217" s="47">
        <f t="shared" si="786"/>
        <v>0</v>
      </c>
      <c r="II217" s="47">
        <f t="shared" si="787"/>
        <v>0</v>
      </c>
      <c r="IJ217" s="47">
        <f t="shared" si="788"/>
        <v>0</v>
      </c>
      <c r="IK217" s="47">
        <f t="shared" si="789"/>
        <v>0</v>
      </c>
      <c r="IL217" s="47">
        <f t="shared" si="790"/>
        <v>0</v>
      </c>
      <c r="IM217" s="47">
        <f t="shared" si="791"/>
        <v>0</v>
      </c>
      <c r="IN217" s="47">
        <f t="shared" si="792"/>
        <v>0</v>
      </c>
      <c r="IO217" s="47">
        <f t="shared" si="793"/>
        <v>0</v>
      </c>
      <c r="IP217" s="47">
        <f t="shared" si="794"/>
        <v>0</v>
      </c>
      <c r="IQ217" s="47">
        <f t="shared" si="795"/>
        <v>0</v>
      </c>
      <c r="IR217" s="47">
        <f t="shared" si="796"/>
        <v>0</v>
      </c>
      <c r="IS217" s="47">
        <f t="shared" si="797"/>
        <v>0</v>
      </c>
      <c r="IT217" s="47">
        <f t="shared" si="798"/>
        <v>0</v>
      </c>
      <c r="IU217" s="47">
        <f t="shared" si="799"/>
        <v>0</v>
      </c>
      <c r="IV217" s="47">
        <f t="shared" si="800"/>
        <v>0</v>
      </c>
      <c r="IW217" s="48">
        <f t="shared" si="801"/>
        <v>0</v>
      </c>
      <c r="IX217" s="47">
        <f t="shared" si="802"/>
        <v>0</v>
      </c>
      <c r="IY217" s="47">
        <f t="shared" si="803"/>
        <v>0</v>
      </c>
      <c r="IZ217" s="46">
        <f t="shared" si="804"/>
        <v>0</v>
      </c>
      <c r="JA217" s="47">
        <f t="shared" si="805"/>
        <v>0</v>
      </c>
      <c r="JB217" s="47">
        <f t="shared" si="806"/>
        <v>0</v>
      </c>
      <c r="JC217" s="47">
        <f t="shared" si="807"/>
        <v>0</v>
      </c>
      <c r="JD217" s="47">
        <f t="shared" si="808"/>
        <v>0</v>
      </c>
      <c r="JE217" s="47">
        <f t="shared" si="809"/>
        <v>0</v>
      </c>
      <c r="JF217" s="47">
        <f t="shared" si="810"/>
        <v>0</v>
      </c>
      <c r="JG217" s="47">
        <f t="shared" si="811"/>
        <v>0</v>
      </c>
      <c r="JH217" s="47">
        <f t="shared" si="812"/>
        <v>0</v>
      </c>
      <c r="JI217" s="47">
        <f t="shared" si="813"/>
        <v>0</v>
      </c>
      <c r="JJ217" s="47">
        <f t="shared" si="814"/>
        <v>0</v>
      </c>
      <c r="JK217" s="47">
        <f t="shared" si="815"/>
        <v>0</v>
      </c>
      <c r="JL217" s="47">
        <f t="shared" si="816"/>
        <v>0</v>
      </c>
      <c r="JM217" s="47">
        <f t="shared" si="817"/>
        <v>0</v>
      </c>
      <c r="JN217" s="47">
        <f t="shared" si="818"/>
        <v>0</v>
      </c>
      <c r="JO217" s="47">
        <f t="shared" si="819"/>
        <v>0</v>
      </c>
      <c r="JP217" s="47">
        <f t="shared" si="820"/>
        <v>0</v>
      </c>
      <c r="JQ217" s="47">
        <f t="shared" si="821"/>
        <v>0</v>
      </c>
      <c r="JR217" s="47">
        <f t="shared" si="822"/>
        <v>0</v>
      </c>
      <c r="JS217" s="48">
        <f t="shared" si="823"/>
        <v>0</v>
      </c>
      <c r="JT217" s="46">
        <f t="shared" si="824"/>
        <v>0</v>
      </c>
      <c r="JU217" s="48">
        <f t="shared" si="825"/>
        <v>0</v>
      </c>
    </row>
    <row r="218" spans="1:281" x14ac:dyDescent="0.25">
      <c r="A218" s="152"/>
      <c r="B218" s="386"/>
      <c r="C218" s="377"/>
      <c r="D218" s="378"/>
      <c r="E218" s="378"/>
      <c r="F218" s="378"/>
      <c r="G218" s="379"/>
      <c r="H218" s="397"/>
      <c r="I218" s="397"/>
      <c r="J218" s="97"/>
      <c r="K218" s="122">
        <f t="shared" si="555"/>
        <v>0</v>
      </c>
      <c r="L218" s="313">
        <f t="shared" si="556"/>
        <v>0</v>
      </c>
      <c r="M218" s="46">
        <f t="shared" si="557"/>
        <v>0</v>
      </c>
      <c r="N218" s="90">
        <f t="shared" si="618"/>
        <v>0</v>
      </c>
      <c r="O218" s="90">
        <f t="shared" si="619"/>
        <v>0</v>
      </c>
      <c r="P218" s="90">
        <f t="shared" si="620"/>
        <v>0</v>
      </c>
      <c r="Q218" s="90">
        <f t="shared" si="621"/>
        <v>0</v>
      </c>
      <c r="R218" s="408">
        <f t="shared" si="558"/>
        <v>1</v>
      </c>
      <c r="S218" s="46">
        <f t="shared" si="559"/>
        <v>0</v>
      </c>
      <c r="T218" s="47">
        <f t="shared" si="560"/>
        <v>0</v>
      </c>
      <c r="U218" s="47">
        <f t="shared" si="561"/>
        <v>0</v>
      </c>
      <c r="V218" s="47">
        <f t="shared" si="562"/>
        <v>0</v>
      </c>
      <c r="W218" s="47">
        <f t="shared" si="563"/>
        <v>0</v>
      </c>
      <c r="X218" s="47">
        <f t="shared" si="564"/>
        <v>0</v>
      </c>
      <c r="Y218" s="47">
        <f t="shared" si="565"/>
        <v>0</v>
      </c>
      <c r="Z218" s="47">
        <f t="shared" si="566"/>
        <v>0</v>
      </c>
      <c r="AA218" s="47">
        <f t="shared" si="567"/>
        <v>0</v>
      </c>
      <c r="AB218" s="47">
        <f t="shared" si="568"/>
        <v>0</v>
      </c>
      <c r="AC218" s="47">
        <f t="shared" si="569"/>
        <v>0</v>
      </c>
      <c r="AD218" s="47">
        <f t="shared" si="570"/>
        <v>0</v>
      </c>
      <c r="AE218" s="47">
        <f t="shared" si="571"/>
        <v>0</v>
      </c>
      <c r="AF218" s="47">
        <f t="shared" si="572"/>
        <v>0</v>
      </c>
      <c r="AG218" s="47">
        <f t="shared" si="573"/>
        <v>0</v>
      </c>
      <c r="AH218" s="47">
        <f t="shared" si="574"/>
        <v>0</v>
      </c>
      <c r="AI218" s="47">
        <f t="shared" si="575"/>
        <v>0</v>
      </c>
      <c r="AJ218" s="47">
        <f t="shared" si="576"/>
        <v>0</v>
      </c>
      <c r="AK218" s="47">
        <f t="shared" si="577"/>
        <v>0</v>
      </c>
      <c r="AL218" s="48">
        <f t="shared" si="578"/>
        <v>0</v>
      </c>
      <c r="AM218" s="47">
        <f t="shared" si="622"/>
        <v>0</v>
      </c>
      <c r="AN218" s="47">
        <f t="shared" si="623"/>
        <v>0</v>
      </c>
      <c r="AO218" s="46">
        <f t="shared" si="579"/>
        <v>0</v>
      </c>
      <c r="AP218" s="47">
        <f t="shared" si="580"/>
        <v>0</v>
      </c>
      <c r="AQ218" s="47">
        <f t="shared" si="581"/>
        <v>0</v>
      </c>
      <c r="AR218" s="47">
        <f t="shared" si="582"/>
        <v>0</v>
      </c>
      <c r="AS218" s="47">
        <f t="shared" si="583"/>
        <v>0</v>
      </c>
      <c r="AT218" s="47">
        <f t="shared" si="584"/>
        <v>0</v>
      </c>
      <c r="AU218" s="47">
        <f t="shared" si="585"/>
        <v>0</v>
      </c>
      <c r="AV218" s="47">
        <f t="shared" si="586"/>
        <v>0</v>
      </c>
      <c r="AW218" s="47">
        <f t="shared" si="587"/>
        <v>0</v>
      </c>
      <c r="AX218" s="47">
        <f t="shared" si="588"/>
        <v>0</v>
      </c>
      <c r="AY218" s="47">
        <f t="shared" si="589"/>
        <v>0</v>
      </c>
      <c r="AZ218" s="47">
        <f t="shared" si="590"/>
        <v>0</v>
      </c>
      <c r="BA218" s="47">
        <f t="shared" si="591"/>
        <v>0</v>
      </c>
      <c r="BB218" s="47">
        <f t="shared" si="592"/>
        <v>0</v>
      </c>
      <c r="BC218" s="47">
        <f t="shared" si="593"/>
        <v>0</v>
      </c>
      <c r="BD218" s="47">
        <f t="shared" si="594"/>
        <v>0</v>
      </c>
      <c r="BE218" s="47">
        <f t="shared" si="595"/>
        <v>0</v>
      </c>
      <c r="BF218" s="47">
        <f t="shared" si="596"/>
        <v>0</v>
      </c>
      <c r="BG218" s="48">
        <f t="shared" si="597"/>
        <v>0</v>
      </c>
      <c r="BH218" s="47">
        <f t="shared" si="624"/>
        <v>0</v>
      </c>
      <c r="BI218" s="47">
        <f t="shared" si="625"/>
        <v>0</v>
      </c>
      <c r="BJ218" s="46">
        <f t="shared" si="598"/>
        <v>0</v>
      </c>
      <c r="BK218" s="47">
        <f t="shared" si="599"/>
        <v>0</v>
      </c>
      <c r="BL218" s="47">
        <f t="shared" si="600"/>
        <v>0</v>
      </c>
      <c r="BM218" s="47">
        <f t="shared" si="601"/>
        <v>0</v>
      </c>
      <c r="BN218" s="47">
        <f t="shared" si="602"/>
        <v>0</v>
      </c>
      <c r="BO218" s="47">
        <f t="shared" si="603"/>
        <v>0</v>
      </c>
      <c r="BP218" s="47">
        <f t="shared" si="604"/>
        <v>0</v>
      </c>
      <c r="BQ218" s="47">
        <f t="shared" si="605"/>
        <v>0</v>
      </c>
      <c r="BR218" s="47">
        <f t="shared" si="606"/>
        <v>0</v>
      </c>
      <c r="BS218" s="47">
        <f t="shared" si="607"/>
        <v>0</v>
      </c>
      <c r="BT218" s="47">
        <f t="shared" si="608"/>
        <v>0</v>
      </c>
      <c r="BU218" s="47">
        <f t="shared" si="609"/>
        <v>0</v>
      </c>
      <c r="BV218" s="47">
        <f t="shared" si="610"/>
        <v>0</v>
      </c>
      <c r="BW218" s="47">
        <f t="shared" si="611"/>
        <v>0</v>
      </c>
      <c r="BX218" s="47">
        <f t="shared" si="612"/>
        <v>0</v>
      </c>
      <c r="BY218" s="47">
        <f t="shared" si="613"/>
        <v>0</v>
      </c>
      <c r="BZ218" s="47">
        <f t="shared" si="614"/>
        <v>0</v>
      </c>
      <c r="CA218" s="47">
        <f t="shared" si="615"/>
        <v>0</v>
      </c>
      <c r="CB218" s="47">
        <f t="shared" si="616"/>
        <v>0</v>
      </c>
      <c r="CC218" s="48">
        <f t="shared" si="617"/>
        <v>0</v>
      </c>
      <c r="CD218" s="47">
        <f t="shared" si="626"/>
        <v>0</v>
      </c>
      <c r="CE218" s="47">
        <f t="shared" si="627"/>
        <v>0</v>
      </c>
      <c r="CF218" s="46">
        <f t="shared" si="628"/>
        <v>0</v>
      </c>
      <c r="CG218" s="47">
        <f t="shared" si="629"/>
        <v>0</v>
      </c>
      <c r="CH218" s="47">
        <f t="shared" si="630"/>
        <v>0</v>
      </c>
      <c r="CI218" s="47">
        <f t="shared" si="631"/>
        <v>0</v>
      </c>
      <c r="CJ218" s="47">
        <f t="shared" si="632"/>
        <v>0</v>
      </c>
      <c r="CK218" s="47">
        <f t="shared" si="633"/>
        <v>0</v>
      </c>
      <c r="CL218" s="47">
        <f t="shared" si="634"/>
        <v>0</v>
      </c>
      <c r="CM218" s="47">
        <f t="shared" si="635"/>
        <v>0</v>
      </c>
      <c r="CN218" s="47">
        <f t="shared" si="636"/>
        <v>0</v>
      </c>
      <c r="CO218" s="47">
        <f t="shared" si="637"/>
        <v>0</v>
      </c>
      <c r="CP218" s="47">
        <f t="shared" si="638"/>
        <v>0</v>
      </c>
      <c r="CQ218" s="47">
        <f t="shared" si="639"/>
        <v>0</v>
      </c>
      <c r="CR218" s="47">
        <f t="shared" si="640"/>
        <v>0</v>
      </c>
      <c r="CS218" s="47">
        <f t="shared" si="641"/>
        <v>0</v>
      </c>
      <c r="CT218" s="47">
        <f t="shared" si="642"/>
        <v>0</v>
      </c>
      <c r="CU218" s="47">
        <f t="shared" si="643"/>
        <v>0</v>
      </c>
      <c r="CV218" s="47">
        <f t="shared" si="644"/>
        <v>0</v>
      </c>
      <c r="CW218" s="47">
        <f t="shared" si="645"/>
        <v>0</v>
      </c>
      <c r="CX218" s="47">
        <f t="shared" si="646"/>
        <v>0</v>
      </c>
      <c r="CY218" s="48">
        <f t="shared" si="647"/>
        <v>0</v>
      </c>
      <c r="CZ218" s="47">
        <f t="shared" si="648"/>
        <v>0</v>
      </c>
      <c r="DA218" s="47">
        <f t="shared" si="649"/>
        <v>0</v>
      </c>
      <c r="DB218" s="46">
        <f t="shared" si="650"/>
        <v>0</v>
      </c>
      <c r="DC218" s="47">
        <f t="shared" si="651"/>
        <v>0</v>
      </c>
      <c r="DD218" s="47">
        <f t="shared" si="652"/>
        <v>0</v>
      </c>
      <c r="DE218" s="47">
        <f t="shared" si="653"/>
        <v>0</v>
      </c>
      <c r="DF218" s="47">
        <f t="shared" si="654"/>
        <v>0</v>
      </c>
      <c r="DG218" s="47">
        <f t="shared" si="655"/>
        <v>0</v>
      </c>
      <c r="DH218" s="47">
        <f t="shared" si="656"/>
        <v>0</v>
      </c>
      <c r="DI218" s="47">
        <f t="shared" si="657"/>
        <v>0</v>
      </c>
      <c r="DJ218" s="47">
        <f t="shared" si="658"/>
        <v>0</v>
      </c>
      <c r="DK218" s="47">
        <f t="shared" si="659"/>
        <v>0</v>
      </c>
      <c r="DL218" s="47">
        <f t="shared" si="660"/>
        <v>0</v>
      </c>
      <c r="DM218" s="47">
        <f t="shared" si="661"/>
        <v>0</v>
      </c>
      <c r="DN218" s="47">
        <f t="shared" si="662"/>
        <v>0</v>
      </c>
      <c r="DO218" s="47">
        <f t="shared" si="663"/>
        <v>0</v>
      </c>
      <c r="DP218" s="47">
        <f t="shared" si="664"/>
        <v>0</v>
      </c>
      <c r="DQ218" s="47">
        <f t="shared" si="665"/>
        <v>0</v>
      </c>
      <c r="DR218" s="47">
        <f t="shared" si="666"/>
        <v>0</v>
      </c>
      <c r="DS218" s="47">
        <f t="shared" si="667"/>
        <v>0</v>
      </c>
      <c r="DT218" s="47">
        <f t="shared" si="668"/>
        <v>0</v>
      </c>
      <c r="DU218" s="48">
        <f t="shared" si="669"/>
        <v>0</v>
      </c>
      <c r="DV218" s="47">
        <f t="shared" si="670"/>
        <v>0</v>
      </c>
      <c r="DW218" s="47">
        <f t="shared" si="671"/>
        <v>0</v>
      </c>
      <c r="DX218" s="46">
        <f t="shared" si="672"/>
        <v>0</v>
      </c>
      <c r="DY218" s="47">
        <f t="shared" si="673"/>
        <v>0</v>
      </c>
      <c r="DZ218" s="47">
        <f t="shared" si="674"/>
        <v>0</v>
      </c>
      <c r="EA218" s="47">
        <f t="shared" si="675"/>
        <v>0</v>
      </c>
      <c r="EB218" s="47">
        <f t="shared" si="676"/>
        <v>0</v>
      </c>
      <c r="EC218" s="47">
        <f t="shared" si="677"/>
        <v>0</v>
      </c>
      <c r="ED218" s="47">
        <f t="shared" si="678"/>
        <v>0</v>
      </c>
      <c r="EE218" s="47">
        <f t="shared" si="679"/>
        <v>0</v>
      </c>
      <c r="EF218" s="47">
        <f t="shared" si="680"/>
        <v>0</v>
      </c>
      <c r="EG218" s="47">
        <f t="shared" si="681"/>
        <v>0</v>
      </c>
      <c r="EH218" s="47">
        <f t="shared" si="682"/>
        <v>0</v>
      </c>
      <c r="EI218" s="47">
        <f t="shared" si="683"/>
        <v>0</v>
      </c>
      <c r="EJ218" s="47">
        <f t="shared" si="684"/>
        <v>0</v>
      </c>
      <c r="EK218" s="47">
        <f t="shared" si="685"/>
        <v>0</v>
      </c>
      <c r="EL218" s="47">
        <f t="shared" si="686"/>
        <v>0</v>
      </c>
      <c r="EM218" s="47">
        <f t="shared" si="687"/>
        <v>0</v>
      </c>
      <c r="EN218" s="47">
        <f t="shared" si="688"/>
        <v>0</v>
      </c>
      <c r="EO218" s="47">
        <f t="shared" si="689"/>
        <v>0</v>
      </c>
      <c r="EP218" s="47">
        <f t="shared" si="690"/>
        <v>0</v>
      </c>
      <c r="EQ218" s="48">
        <f t="shared" si="691"/>
        <v>0</v>
      </c>
      <c r="ER218" s="47">
        <f t="shared" si="692"/>
        <v>0</v>
      </c>
      <c r="ES218" s="47">
        <f t="shared" si="693"/>
        <v>0</v>
      </c>
      <c r="ET218" s="46">
        <f t="shared" si="694"/>
        <v>0</v>
      </c>
      <c r="EU218" s="47">
        <f t="shared" si="695"/>
        <v>0</v>
      </c>
      <c r="EV218" s="47">
        <f t="shared" si="696"/>
        <v>0</v>
      </c>
      <c r="EW218" s="47">
        <f t="shared" si="697"/>
        <v>0</v>
      </c>
      <c r="EX218" s="47">
        <f t="shared" si="698"/>
        <v>0</v>
      </c>
      <c r="EY218" s="47">
        <f t="shared" si="699"/>
        <v>0</v>
      </c>
      <c r="EZ218" s="47">
        <f t="shared" si="700"/>
        <v>0</v>
      </c>
      <c r="FA218" s="47">
        <f t="shared" si="701"/>
        <v>0</v>
      </c>
      <c r="FB218" s="47">
        <f t="shared" si="702"/>
        <v>0</v>
      </c>
      <c r="FC218" s="47">
        <f t="shared" si="703"/>
        <v>0</v>
      </c>
      <c r="FD218" s="47">
        <f t="shared" si="704"/>
        <v>0</v>
      </c>
      <c r="FE218" s="47">
        <f t="shared" si="705"/>
        <v>0</v>
      </c>
      <c r="FF218" s="47">
        <f t="shared" si="706"/>
        <v>0</v>
      </c>
      <c r="FG218" s="47">
        <f t="shared" si="707"/>
        <v>0</v>
      </c>
      <c r="FH218" s="47">
        <f t="shared" si="708"/>
        <v>0</v>
      </c>
      <c r="FI218" s="47">
        <f t="shared" si="709"/>
        <v>0</v>
      </c>
      <c r="FJ218" s="47">
        <f t="shared" si="710"/>
        <v>0</v>
      </c>
      <c r="FK218" s="47">
        <f t="shared" si="711"/>
        <v>0</v>
      </c>
      <c r="FL218" s="47">
        <f t="shared" si="712"/>
        <v>0</v>
      </c>
      <c r="FM218" s="48">
        <f t="shared" si="713"/>
        <v>0</v>
      </c>
      <c r="FN218" s="47">
        <f t="shared" si="714"/>
        <v>0</v>
      </c>
      <c r="FO218" s="47">
        <f t="shared" si="715"/>
        <v>0</v>
      </c>
      <c r="FP218" s="46">
        <f t="shared" si="716"/>
        <v>0</v>
      </c>
      <c r="FQ218" s="47">
        <f t="shared" si="717"/>
        <v>0</v>
      </c>
      <c r="FR218" s="47">
        <f t="shared" si="718"/>
        <v>0</v>
      </c>
      <c r="FS218" s="47">
        <f t="shared" si="719"/>
        <v>0</v>
      </c>
      <c r="FT218" s="47">
        <f t="shared" si="720"/>
        <v>0</v>
      </c>
      <c r="FU218" s="47">
        <f t="shared" si="721"/>
        <v>0</v>
      </c>
      <c r="FV218" s="47">
        <f t="shared" si="722"/>
        <v>0</v>
      </c>
      <c r="FW218" s="47">
        <f t="shared" si="723"/>
        <v>0</v>
      </c>
      <c r="FX218" s="47">
        <f t="shared" si="724"/>
        <v>0</v>
      </c>
      <c r="FY218" s="47">
        <f t="shared" si="725"/>
        <v>0</v>
      </c>
      <c r="FZ218" s="47">
        <f t="shared" si="726"/>
        <v>0</v>
      </c>
      <c r="GA218" s="47">
        <f t="shared" si="727"/>
        <v>0</v>
      </c>
      <c r="GB218" s="47">
        <f t="shared" si="728"/>
        <v>0</v>
      </c>
      <c r="GC218" s="47">
        <f t="shared" si="729"/>
        <v>0</v>
      </c>
      <c r="GD218" s="47">
        <f t="shared" si="730"/>
        <v>0</v>
      </c>
      <c r="GE218" s="47">
        <f t="shared" si="731"/>
        <v>0</v>
      </c>
      <c r="GF218" s="47">
        <f t="shared" si="732"/>
        <v>0</v>
      </c>
      <c r="GG218" s="47">
        <f t="shared" si="733"/>
        <v>0</v>
      </c>
      <c r="GH218" s="47">
        <f t="shared" si="734"/>
        <v>0</v>
      </c>
      <c r="GI218" s="48">
        <f t="shared" si="735"/>
        <v>0</v>
      </c>
      <c r="GJ218" s="47">
        <f t="shared" si="736"/>
        <v>0</v>
      </c>
      <c r="GK218" s="47">
        <f t="shared" si="737"/>
        <v>0</v>
      </c>
      <c r="GL218" s="46">
        <f t="shared" si="738"/>
        <v>0</v>
      </c>
      <c r="GM218" s="47">
        <f t="shared" si="739"/>
        <v>0</v>
      </c>
      <c r="GN218" s="47">
        <f t="shared" si="740"/>
        <v>0</v>
      </c>
      <c r="GO218" s="47">
        <f t="shared" si="741"/>
        <v>0</v>
      </c>
      <c r="GP218" s="47">
        <f t="shared" si="742"/>
        <v>0</v>
      </c>
      <c r="GQ218" s="47">
        <f t="shared" si="743"/>
        <v>0</v>
      </c>
      <c r="GR218" s="47">
        <f t="shared" si="744"/>
        <v>0</v>
      </c>
      <c r="GS218" s="47">
        <f t="shared" si="745"/>
        <v>0</v>
      </c>
      <c r="GT218" s="47">
        <f t="shared" si="746"/>
        <v>0</v>
      </c>
      <c r="GU218" s="47">
        <f t="shared" si="747"/>
        <v>0</v>
      </c>
      <c r="GV218" s="47">
        <f t="shared" si="748"/>
        <v>0</v>
      </c>
      <c r="GW218" s="47">
        <f t="shared" si="749"/>
        <v>0</v>
      </c>
      <c r="GX218" s="47">
        <f t="shared" si="750"/>
        <v>0</v>
      </c>
      <c r="GY218" s="47">
        <f t="shared" si="751"/>
        <v>0</v>
      </c>
      <c r="GZ218" s="47">
        <f t="shared" si="752"/>
        <v>0</v>
      </c>
      <c r="HA218" s="47">
        <f t="shared" si="753"/>
        <v>0</v>
      </c>
      <c r="HB218" s="47">
        <f t="shared" si="754"/>
        <v>0</v>
      </c>
      <c r="HC218" s="47">
        <f t="shared" si="755"/>
        <v>0</v>
      </c>
      <c r="HD218" s="47">
        <f t="shared" si="756"/>
        <v>0</v>
      </c>
      <c r="HE218" s="48">
        <f t="shared" si="757"/>
        <v>0</v>
      </c>
      <c r="HF218" s="47">
        <f t="shared" si="758"/>
        <v>0</v>
      </c>
      <c r="HG218" s="47">
        <f t="shared" si="759"/>
        <v>0</v>
      </c>
      <c r="HH218" s="46">
        <f t="shared" si="760"/>
        <v>0</v>
      </c>
      <c r="HI218" s="47">
        <f t="shared" si="761"/>
        <v>0</v>
      </c>
      <c r="HJ218" s="47">
        <f t="shared" si="762"/>
        <v>0</v>
      </c>
      <c r="HK218" s="47">
        <f t="shared" si="763"/>
        <v>0</v>
      </c>
      <c r="HL218" s="47">
        <f t="shared" si="764"/>
        <v>0</v>
      </c>
      <c r="HM218" s="47">
        <f t="shared" si="765"/>
        <v>0</v>
      </c>
      <c r="HN218" s="47">
        <f t="shared" si="766"/>
        <v>0</v>
      </c>
      <c r="HO218" s="47">
        <f t="shared" si="767"/>
        <v>0</v>
      </c>
      <c r="HP218" s="47">
        <f t="shared" si="768"/>
        <v>0</v>
      </c>
      <c r="HQ218" s="47">
        <f t="shared" si="769"/>
        <v>0</v>
      </c>
      <c r="HR218" s="47">
        <f t="shared" si="770"/>
        <v>0</v>
      </c>
      <c r="HS218" s="47">
        <f t="shared" si="771"/>
        <v>0</v>
      </c>
      <c r="HT218" s="47">
        <f t="shared" si="772"/>
        <v>0</v>
      </c>
      <c r="HU218" s="47">
        <f t="shared" si="773"/>
        <v>0</v>
      </c>
      <c r="HV218" s="47">
        <f t="shared" si="774"/>
        <v>0</v>
      </c>
      <c r="HW218" s="47">
        <f t="shared" si="775"/>
        <v>0</v>
      </c>
      <c r="HX218" s="47">
        <f t="shared" si="776"/>
        <v>0</v>
      </c>
      <c r="HY218" s="47">
        <f t="shared" si="777"/>
        <v>0</v>
      </c>
      <c r="HZ218" s="47">
        <f t="shared" si="778"/>
        <v>0</v>
      </c>
      <c r="IA218" s="48">
        <f t="shared" si="779"/>
        <v>0</v>
      </c>
      <c r="IB218" s="47">
        <f t="shared" si="780"/>
        <v>0</v>
      </c>
      <c r="IC218" s="47">
        <f t="shared" si="781"/>
        <v>0</v>
      </c>
      <c r="ID218" s="46">
        <f t="shared" si="782"/>
        <v>0</v>
      </c>
      <c r="IE218" s="47">
        <f t="shared" si="783"/>
        <v>0</v>
      </c>
      <c r="IF218" s="47">
        <f t="shared" si="784"/>
        <v>0</v>
      </c>
      <c r="IG218" s="47">
        <f t="shared" si="785"/>
        <v>0</v>
      </c>
      <c r="IH218" s="47">
        <f t="shared" si="786"/>
        <v>0</v>
      </c>
      <c r="II218" s="47">
        <f t="shared" si="787"/>
        <v>0</v>
      </c>
      <c r="IJ218" s="47">
        <f t="shared" si="788"/>
        <v>0</v>
      </c>
      <c r="IK218" s="47">
        <f t="shared" si="789"/>
        <v>0</v>
      </c>
      <c r="IL218" s="47">
        <f t="shared" si="790"/>
        <v>0</v>
      </c>
      <c r="IM218" s="47">
        <f t="shared" si="791"/>
        <v>0</v>
      </c>
      <c r="IN218" s="47">
        <f t="shared" si="792"/>
        <v>0</v>
      </c>
      <c r="IO218" s="47">
        <f t="shared" si="793"/>
        <v>0</v>
      </c>
      <c r="IP218" s="47">
        <f t="shared" si="794"/>
        <v>0</v>
      </c>
      <c r="IQ218" s="47">
        <f t="shared" si="795"/>
        <v>0</v>
      </c>
      <c r="IR218" s="47">
        <f t="shared" si="796"/>
        <v>0</v>
      </c>
      <c r="IS218" s="47">
        <f t="shared" si="797"/>
        <v>0</v>
      </c>
      <c r="IT218" s="47">
        <f t="shared" si="798"/>
        <v>0</v>
      </c>
      <c r="IU218" s="47">
        <f t="shared" si="799"/>
        <v>0</v>
      </c>
      <c r="IV218" s="47">
        <f t="shared" si="800"/>
        <v>0</v>
      </c>
      <c r="IW218" s="48">
        <f t="shared" si="801"/>
        <v>0</v>
      </c>
      <c r="IX218" s="47">
        <f t="shared" si="802"/>
        <v>0</v>
      </c>
      <c r="IY218" s="47">
        <f t="shared" si="803"/>
        <v>0</v>
      </c>
      <c r="IZ218" s="46">
        <f t="shared" si="804"/>
        <v>0</v>
      </c>
      <c r="JA218" s="47">
        <f t="shared" si="805"/>
        <v>0</v>
      </c>
      <c r="JB218" s="47">
        <f t="shared" si="806"/>
        <v>0</v>
      </c>
      <c r="JC218" s="47">
        <f t="shared" si="807"/>
        <v>0</v>
      </c>
      <c r="JD218" s="47">
        <f t="shared" si="808"/>
        <v>0</v>
      </c>
      <c r="JE218" s="47">
        <f t="shared" si="809"/>
        <v>0</v>
      </c>
      <c r="JF218" s="47">
        <f t="shared" si="810"/>
        <v>0</v>
      </c>
      <c r="JG218" s="47">
        <f t="shared" si="811"/>
        <v>0</v>
      </c>
      <c r="JH218" s="47">
        <f t="shared" si="812"/>
        <v>0</v>
      </c>
      <c r="JI218" s="47">
        <f t="shared" si="813"/>
        <v>0</v>
      </c>
      <c r="JJ218" s="47">
        <f t="shared" si="814"/>
        <v>0</v>
      </c>
      <c r="JK218" s="47">
        <f t="shared" si="815"/>
        <v>0</v>
      </c>
      <c r="JL218" s="47">
        <f t="shared" si="816"/>
        <v>0</v>
      </c>
      <c r="JM218" s="47">
        <f t="shared" si="817"/>
        <v>0</v>
      </c>
      <c r="JN218" s="47">
        <f t="shared" si="818"/>
        <v>0</v>
      </c>
      <c r="JO218" s="47">
        <f t="shared" si="819"/>
        <v>0</v>
      </c>
      <c r="JP218" s="47">
        <f t="shared" si="820"/>
        <v>0</v>
      </c>
      <c r="JQ218" s="47">
        <f t="shared" si="821"/>
        <v>0</v>
      </c>
      <c r="JR218" s="47">
        <f t="shared" si="822"/>
        <v>0</v>
      </c>
      <c r="JS218" s="48">
        <f t="shared" si="823"/>
        <v>0</v>
      </c>
      <c r="JT218" s="46">
        <f t="shared" si="824"/>
        <v>0</v>
      </c>
      <c r="JU218" s="48">
        <f t="shared" si="825"/>
        <v>0</v>
      </c>
    </row>
    <row r="219" spans="1:281" x14ac:dyDescent="0.25">
      <c r="A219" s="152"/>
      <c r="B219" s="386"/>
      <c r="C219" s="377"/>
      <c r="D219" s="378"/>
      <c r="E219" s="378"/>
      <c r="F219" s="378"/>
      <c r="G219" s="379"/>
      <c r="H219" s="397"/>
      <c r="I219" s="397"/>
      <c r="J219" s="97"/>
      <c r="K219" s="122">
        <f t="shared" si="555"/>
        <v>0</v>
      </c>
      <c r="L219" s="313">
        <f t="shared" si="556"/>
        <v>0</v>
      </c>
      <c r="M219" s="46">
        <f t="shared" si="557"/>
        <v>0</v>
      </c>
      <c r="N219" s="90">
        <f t="shared" si="618"/>
        <v>0</v>
      </c>
      <c r="O219" s="90">
        <f t="shared" si="619"/>
        <v>0</v>
      </c>
      <c r="P219" s="90">
        <f t="shared" si="620"/>
        <v>0</v>
      </c>
      <c r="Q219" s="90">
        <f t="shared" si="621"/>
        <v>0</v>
      </c>
      <c r="R219" s="408">
        <f t="shared" si="558"/>
        <v>1</v>
      </c>
      <c r="S219" s="46">
        <f t="shared" si="559"/>
        <v>0</v>
      </c>
      <c r="T219" s="47">
        <f t="shared" si="560"/>
        <v>0</v>
      </c>
      <c r="U219" s="47">
        <f t="shared" si="561"/>
        <v>0</v>
      </c>
      <c r="V219" s="47">
        <f t="shared" si="562"/>
        <v>0</v>
      </c>
      <c r="W219" s="47">
        <f t="shared" si="563"/>
        <v>0</v>
      </c>
      <c r="X219" s="47">
        <f t="shared" si="564"/>
        <v>0</v>
      </c>
      <c r="Y219" s="47">
        <f t="shared" si="565"/>
        <v>0</v>
      </c>
      <c r="Z219" s="47">
        <f t="shared" si="566"/>
        <v>0</v>
      </c>
      <c r="AA219" s="47">
        <f t="shared" si="567"/>
        <v>0</v>
      </c>
      <c r="AB219" s="47">
        <f t="shared" si="568"/>
        <v>0</v>
      </c>
      <c r="AC219" s="47">
        <f t="shared" si="569"/>
        <v>0</v>
      </c>
      <c r="AD219" s="47">
        <f t="shared" si="570"/>
        <v>0</v>
      </c>
      <c r="AE219" s="47">
        <f t="shared" si="571"/>
        <v>0</v>
      </c>
      <c r="AF219" s="47">
        <f t="shared" si="572"/>
        <v>0</v>
      </c>
      <c r="AG219" s="47">
        <f t="shared" si="573"/>
        <v>0</v>
      </c>
      <c r="AH219" s="47">
        <f t="shared" si="574"/>
        <v>0</v>
      </c>
      <c r="AI219" s="47">
        <f t="shared" si="575"/>
        <v>0</v>
      </c>
      <c r="AJ219" s="47">
        <f t="shared" si="576"/>
        <v>0</v>
      </c>
      <c r="AK219" s="47">
        <f t="shared" si="577"/>
        <v>0</v>
      </c>
      <c r="AL219" s="48">
        <f t="shared" si="578"/>
        <v>0</v>
      </c>
      <c r="AM219" s="47">
        <f t="shared" si="622"/>
        <v>0</v>
      </c>
      <c r="AN219" s="47">
        <f t="shared" si="623"/>
        <v>0</v>
      </c>
      <c r="AO219" s="46">
        <f t="shared" si="579"/>
        <v>0</v>
      </c>
      <c r="AP219" s="47">
        <f t="shared" si="580"/>
        <v>0</v>
      </c>
      <c r="AQ219" s="47">
        <f t="shared" si="581"/>
        <v>0</v>
      </c>
      <c r="AR219" s="47">
        <f t="shared" si="582"/>
        <v>0</v>
      </c>
      <c r="AS219" s="47">
        <f t="shared" si="583"/>
        <v>0</v>
      </c>
      <c r="AT219" s="47">
        <f t="shared" si="584"/>
        <v>0</v>
      </c>
      <c r="AU219" s="47">
        <f t="shared" si="585"/>
        <v>0</v>
      </c>
      <c r="AV219" s="47">
        <f t="shared" si="586"/>
        <v>0</v>
      </c>
      <c r="AW219" s="47">
        <f t="shared" si="587"/>
        <v>0</v>
      </c>
      <c r="AX219" s="47">
        <f t="shared" si="588"/>
        <v>0</v>
      </c>
      <c r="AY219" s="47">
        <f t="shared" si="589"/>
        <v>0</v>
      </c>
      <c r="AZ219" s="47">
        <f t="shared" si="590"/>
        <v>0</v>
      </c>
      <c r="BA219" s="47">
        <f t="shared" si="591"/>
        <v>0</v>
      </c>
      <c r="BB219" s="47">
        <f t="shared" si="592"/>
        <v>0</v>
      </c>
      <c r="BC219" s="47">
        <f t="shared" si="593"/>
        <v>0</v>
      </c>
      <c r="BD219" s="47">
        <f t="shared" si="594"/>
        <v>0</v>
      </c>
      <c r="BE219" s="47">
        <f t="shared" si="595"/>
        <v>0</v>
      </c>
      <c r="BF219" s="47">
        <f t="shared" si="596"/>
        <v>0</v>
      </c>
      <c r="BG219" s="48">
        <f t="shared" si="597"/>
        <v>0</v>
      </c>
      <c r="BH219" s="47">
        <f t="shared" si="624"/>
        <v>0</v>
      </c>
      <c r="BI219" s="47">
        <f t="shared" si="625"/>
        <v>0</v>
      </c>
      <c r="BJ219" s="46">
        <f t="shared" si="598"/>
        <v>0</v>
      </c>
      <c r="BK219" s="47">
        <f t="shared" si="599"/>
        <v>0</v>
      </c>
      <c r="BL219" s="47">
        <f t="shared" si="600"/>
        <v>0</v>
      </c>
      <c r="BM219" s="47">
        <f t="shared" si="601"/>
        <v>0</v>
      </c>
      <c r="BN219" s="47">
        <f t="shared" si="602"/>
        <v>0</v>
      </c>
      <c r="BO219" s="47">
        <f t="shared" si="603"/>
        <v>0</v>
      </c>
      <c r="BP219" s="47">
        <f t="shared" si="604"/>
        <v>0</v>
      </c>
      <c r="BQ219" s="47">
        <f t="shared" si="605"/>
        <v>0</v>
      </c>
      <c r="BR219" s="47">
        <f t="shared" si="606"/>
        <v>0</v>
      </c>
      <c r="BS219" s="47">
        <f t="shared" si="607"/>
        <v>0</v>
      </c>
      <c r="BT219" s="47">
        <f t="shared" si="608"/>
        <v>0</v>
      </c>
      <c r="BU219" s="47">
        <f t="shared" si="609"/>
        <v>0</v>
      </c>
      <c r="BV219" s="47">
        <f t="shared" si="610"/>
        <v>0</v>
      </c>
      <c r="BW219" s="47">
        <f t="shared" si="611"/>
        <v>0</v>
      </c>
      <c r="BX219" s="47">
        <f t="shared" si="612"/>
        <v>0</v>
      </c>
      <c r="BY219" s="47">
        <f t="shared" si="613"/>
        <v>0</v>
      </c>
      <c r="BZ219" s="47">
        <f t="shared" si="614"/>
        <v>0</v>
      </c>
      <c r="CA219" s="47">
        <f t="shared" si="615"/>
        <v>0</v>
      </c>
      <c r="CB219" s="47">
        <f t="shared" si="616"/>
        <v>0</v>
      </c>
      <c r="CC219" s="48">
        <f t="shared" si="617"/>
        <v>0</v>
      </c>
      <c r="CD219" s="47">
        <f t="shared" si="626"/>
        <v>0</v>
      </c>
      <c r="CE219" s="47">
        <f t="shared" si="627"/>
        <v>0</v>
      </c>
      <c r="CF219" s="46">
        <f t="shared" si="628"/>
        <v>0</v>
      </c>
      <c r="CG219" s="47">
        <f t="shared" si="629"/>
        <v>0</v>
      </c>
      <c r="CH219" s="47">
        <f t="shared" si="630"/>
        <v>0</v>
      </c>
      <c r="CI219" s="47">
        <f t="shared" si="631"/>
        <v>0</v>
      </c>
      <c r="CJ219" s="47">
        <f t="shared" si="632"/>
        <v>0</v>
      </c>
      <c r="CK219" s="47">
        <f t="shared" si="633"/>
        <v>0</v>
      </c>
      <c r="CL219" s="47">
        <f t="shared" si="634"/>
        <v>0</v>
      </c>
      <c r="CM219" s="47">
        <f t="shared" si="635"/>
        <v>0</v>
      </c>
      <c r="CN219" s="47">
        <f t="shared" si="636"/>
        <v>0</v>
      </c>
      <c r="CO219" s="47">
        <f t="shared" si="637"/>
        <v>0</v>
      </c>
      <c r="CP219" s="47">
        <f t="shared" si="638"/>
        <v>0</v>
      </c>
      <c r="CQ219" s="47">
        <f t="shared" si="639"/>
        <v>0</v>
      </c>
      <c r="CR219" s="47">
        <f t="shared" si="640"/>
        <v>0</v>
      </c>
      <c r="CS219" s="47">
        <f t="shared" si="641"/>
        <v>0</v>
      </c>
      <c r="CT219" s="47">
        <f t="shared" si="642"/>
        <v>0</v>
      </c>
      <c r="CU219" s="47">
        <f t="shared" si="643"/>
        <v>0</v>
      </c>
      <c r="CV219" s="47">
        <f t="shared" si="644"/>
        <v>0</v>
      </c>
      <c r="CW219" s="47">
        <f t="shared" si="645"/>
        <v>0</v>
      </c>
      <c r="CX219" s="47">
        <f t="shared" si="646"/>
        <v>0</v>
      </c>
      <c r="CY219" s="48">
        <f t="shared" si="647"/>
        <v>0</v>
      </c>
      <c r="CZ219" s="47">
        <f t="shared" si="648"/>
        <v>0</v>
      </c>
      <c r="DA219" s="47">
        <f t="shared" si="649"/>
        <v>0</v>
      </c>
      <c r="DB219" s="46">
        <f t="shared" si="650"/>
        <v>0</v>
      </c>
      <c r="DC219" s="47">
        <f t="shared" si="651"/>
        <v>0</v>
      </c>
      <c r="DD219" s="47">
        <f t="shared" si="652"/>
        <v>0</v>
      </c>
      <c r="DE219" s="47">
        <f t="shared" si="653"/>
        <v>0</v>
      </c>
      <c r="DF219" s="47">
        <f t="shared" si="654"/>
        <v>0</v>
      </c>
      <c r="DG219" s="47">
        <f t="shared" si="655"/>
        <v>0</v>
      </c>
      <c r="DH219" s="47">
        <f t="shared" si="656"/>
        <v>0</v>
      </c>
      <c r="DI219" s="47">
        <f t="shared" si="657"/>
        <v>0</v>
      </c>
      <c r="DJ219" s="47">
        <f t="shared" si="658"/>
        <v>0</v>
      </c>
      <c r="DK219" s="47">
        <f t="shared" si="659"/>
        <v>0</v>
      </c>
      <c r="DL219" s="47">
        <f t="shared" si="660"/>
        <v>0</v>
      </c>
      <c r="DM219" s="47">
        <f t="shared" si="661"/>
        <v>0</v>
      </c>
      <c r="DN219" s="47">
        <f t="shared" si="662"/>
        <v>0</v>
      </c>
      <c r="DO219" s="47">
        <f t="shared" si="663"/>
        <v>0</v>
      </c>
      <c r="DP219" s="47">
        <f t="shared" si="664"/>
        <v>0</v>
      </c>
      <c r="DQ219" s="47">
        <f t="shared" si="665"/>
        <v>0</v>
      </c>
      <c r="DR219" s="47">
        <f t="shared" si="666"/>
        <v>0</v>
      </c>
      <c r="DS219" s="47">
        <f t="shared" si="667"/>
        <v>0</v>
      </c>
      <c r="DT219" s="47">
        <f t="shared" si="668"/>
        <v>0</v>
      </c>
      <c r="DU219" s="48">
        <f t="shared" si="669"/>
        <v>0</v>
      </c>
      <c r="DV219" s="47">
        <f t="shared" si="670"/>
        <v>0</v>
      </c>
      <c r="DW219" s="47">
        <f t="shared" si="671"/>
        <v>0</v>
      </c>
      <c r="DX219" s="46">
        <f t="shared" si="672"/>
        <v>0</v>
      </c>
      <c r="DY219" s="47">
        <f t="shared" si="673"/>
        <v>0</v>
      </c>
      <c r="DZ219" s="47">
        <f t="shared" si="674"/>
        <v>0</v>
      </c>
      <c r="EA219" s="47">
        <f t="shared" si="675"/>
        <v>0</v>
      </c>
      <c r="EB219" s="47">
        <f t="shared" si="676"/>
        <v>0</v>
      </c>
      <c r="EC219" s="47">
        <f t="shared" si="677"/>
        <v>0</v>
      </c>
      <c r="ED219" s="47">
        <f t="shared" si="678"/>
        <v>0</v>
      </c>
      <c r="EE219" s="47">
        <f t="shared" si="679"/>
        <v>0</v>
      </c>
      <c r="EF219" s="47">
        <f t="shared" si="680"/>
        <v>0</v>
      </c>
      <c r="EG219" s="47">
        <f t="shared" si="681"/>
        <v>0</v>
      </c>
      <c r="EH219" s="47">
        <f t="shared" si="682"/>
        <v>0</v>
      </c>
      <c r="EI219" s="47">
        <f t="shared" si="683"/>
        <v>0</v>
      </c>
      <c r="EJ219" s="47">
        <f t="shared" si="684"/>
        <v>0</v>
      </c>
      <c r="EK219" s="47">
        <f t="shared" si="685"/>
        <v>0</v>
      </c>
      <c r="EL219" s="47">
        <f t="shared" si="686"/>
        <v>0</v>
      </c>
      <c r="EM219" s="47">
        <f t="shared" si="687"/>
        <v>0</v>
      </c>
      <c r="EN219" s="47">
        <f t="shared" si="688"/>
        <v>0</v>
      </c>
      <c r="EO219" s="47">
        <f t="shared" si="689"/>
        <v>0</v>
      </c>
      <c r="EP219" s="47">
        <f t="shared" si="690"/>
        <v>0</v>
      </c>
      <c r="EQ219" s="48">
        <f t="shared" si="691"/>
        <v>0</v>
      </c>
      <c r="ER219" s="47">
        <f t="shared" si="692"/>
        <v>0</v>
      </c>
      <c r="ES219" s="47">
        <f t="shared" si="693"/>
        <v>0</v>
      </c>
      <c r="ET219" s="46">
        <f t="shared" si="694"/>
        <v>0</v>
      </c>
      <c r="EU219" s="47">
        <f t="shared" si="695"/>
        <v>0</v>
      </c>
      <c r="EV219" s="47">
        <f t="shared" si="696"/>
        <v>0</v>
      </c>
      <c r="EW219" s="47">
        <f t="shared" si="697"/>
        <v>0</v>
      </c>
      <c r="EX219" s="47">
        <f t="shared" si="698"/>
        <v>0</v>
      </c>
      <c r="EY219" s="47">
        <f t="shared" si="699"/>
        <v>0</v>
      </c>
      <c r="EZ219" s="47">
        <f t="shared" si="700"/>
        <v>0</v>
      </c>
      <c r="FA219" s="47">
        <f t="shared" si="701"/>
        <v>0</v>
      </c>
      <c r="FB219" s="47">
        <f t="shared" si="702"/>
        <v>0</v>
      </c>
      <c r="FC219" s="47">
        <f t="shared" si="703"/>
        <v>0</v>
      </c>
      <c r="FD219" s="47">
        <f t="shared" si="704"/>
        <v>0</v>
      </c>
      <c r="FE219" s="47">
        <f t="shared" si="705"/>
        <v>0</v>
      </c>
      <c r="FF219" s="47">
        <f t="shared" si="706"/>
        <v>0</v>
      </c>
      <c r="FG219" s="47">
        <f t="shared" si="707"/>
        <v>0</v>
      </c>
      <c r="FH219" s="47">
        <f t="shared" si="708"/>
        <v>0</v>
      </c>
      <c r="FI219" s="47">
        <f t="shared" si="709"/>
        <v>0</v>
      </c>
      <c r="FJ219" s="47">
        <f t="shared" si="710"/>
        <v>0</v>
      </c>
      <c r="FK219" s="47">
        <f t="shared" si="711"/>
        <v>0</v>
      </c>
      <c r="FL219" s="47">
        <f t="shared" si="712"/>
        <v>0</v>
      </c>
      <c r="FM219" s="48">
        <f t="shared" si="713"/>
        <v>0</v>
      </c>
      <c r="FN219" s="47">
        <f t="shared" si="714"/>
        <v>0</v>
      </c>
      <c r="FO219" s="47">
        <f t="shared" si="715"/>
        <v>0</v>
      </c>
      <c r="FP219" s="46">
        <f t="shared" si="716"/>
        <v>0</v>
      </c>
      <c r="FQ219" s="47">
        <f t="shared" si="717"/>
        <v>0</v>
      </c>
      <c r="FR219" s="47">
        <f t="shared" si="718"/>
        <v>0</v>
      </c>
      <c r="FS219" s="47">
        <f t="shared" si="719"/>
        <v>0</v>
      </c>
      <c r="FT219" s="47">
        <f t="shared" si="720"/>
        <v>0</v>
      </c>
      <c r="FU219" s="47">
        <f t="shared" si="721"/>
        <v>0</v>
      </c>
      <c r="FV219" s="47">
        <f t="shared" si="722"/>
        <v>0</v>
      </c>
      <c r="FW219" s="47">
        <f t="shared" si="723"/>
        <v>0</v>
      </c>
      <c r="FX219" s="47">
        <f t="shared" si="724"/>
        <v>0</v>
      </c>
      <c r="FY219" s="47">
        <f t="shared" si="725"/>
        <v>0</v>
      </c>
      <c r="FZ219" s="47">
        <f t="shared" si="726"/>
        <v>0</v>
      </c>
      <c r="GA219" s="47">
        <f t="shared" si="727"/>
        <v>0</v>
      </c>
      <c r="GB219" s="47">
        <f t="shared" si="728"/>
        <v>0</v>
      </c>
      <c r="GC219" s="47">
        <f t="shared" si="729"/>
        <v>0</v>
      </c>
      <c r="GD219" s="47">
        <f t="shared" si="730"/>
        <v>0</v>
      </c>
      <c r="GE219" s="47">
        <f t="shared" si="731"/>
        <v>0</v>
      </c>
      <c r="GF219" s="47">
        <f t="shared" si="732"/>
        <v>0</v>
      </c>
      <c r="GG219" s="47">
        <f t="shared" si="733"/>
        <v>0</v>
      </c>
      <c r="GH219" s="47">
        <f t="shared" si="734"/>
        <v>0</v>
      </c>
      <c r="GI219" s="48">
        <f t="shared" si="735"/>
        <v>0</v>
      </c>
      <c r="GJ219" s="47">
        <f t="shared" si="736"/>
        <v>0</v>
      </c>
      <c r="GK219" s="47">
        <f t="shared" si="737"/>
        <v>0</v>
      </c>
      <c r="GL219" s="46">
        <f t="shared" si="738"/>
        <v>0</v>
      </c>
      <c r="GM219" s="47">
        <f t="shared" si="739"/>
        <v>0</v>
      </c>
      <c r="GN219" s="47">
        <f t="shared" si="740"/>
        <v>0</v>
      </c>
      <c r="GO219" s="47">
        <f t="shared" si="741"/>
        <v>0</v>
      </c>
      <c r="GP219" s="47">
        <f t="shared" si="742"/>
        <v>0</v>
      </c>
      <c r="GQ219" s="47">
        <f t="shared" si="743"/>
        <v>0</v>
      </c>
      <c r="GR219" s="47">
        <f t="shared" si="744"/>
        <v>0</v>
      </c>
      <c r="GS219" s="47">
        <f t="shared" si="745"/>
        <v>0</v>
      </c>
      <c r="GT219" s="47">
        <f t="shared" si="746"/>
        <v>0</v>
      </c>
      <c r="GU219" s="47">
        <f t="shared" si="747"/>
        <v>0</v>
      </c>
      <c r="GV219" s="47">
        <f t="shared" si="748"/>
        <v>0</v>
      </c>
      <c r="GW219" s="47">
        <f t="shared" si="749"/>
        <v>0</v>
      </c>
      <c r="GX219" s="47">
        <f t="shared" si="750"/>
        <v>0</v>
      </c>
      <c r="GY219" s="47">
        <f t="shared" si="751"/>
        <v>0</v>
      </c>
      <c r="GZ219" s="47">
        <f t="shared" si="752"/>
        <v>0</v>
      </c>
      <c r="HA219" s="47">
        <f t="shared" si="753"/>
        <v>0</v>
      </c>
      <c r="HB219" s="47">
        <f t="shared" si="754"/>
        <v>0</v>
      </c>
      <c r="HC219" s="47">
        <f t="shared" si="755"/>
        <v>0</v>
      </c>
      <c r="HD219" s="47">
        <f t="shared" si="756"/>
        <v>0</v>
      </c>
      <c r="HE219" s="48">
        <f t="shared" si="757"/>
        <v>0</v>
      </c>
      <c r="HF219" s="47">
        <f t="shared" si="758"/>
        <v>0</v>
      </c>
      <c r="HG219" s="47">
        <f t="shared" si="759"/>
        <v>0</v>
      </c>
      <c r="HH219" s="46">
        <f t="shared" si="760"/>
        <v>0</v>
      </c>
      <c r="HI219" s="47">
        <f t="shared" si="761"/>
        <v>0</v>
      </c>
      <c r="HJ219" s="47">
        <f t="shared" si="762"/>
        <v>0</v>
      </c>
      <c r="HK219" s="47">
        <f t="shared" si="763"/>
        <v>0</v>
      </c>
      <c r="HL219" s="47">
        <f t="shared" si="764"/>
        <v>0</v>
      </c>
      <c r="HM219" s="47">
        <f t="shared" si="765"/>
        <v>0</v>
      </c>
      <c r="HN219" s="47">
        <f t="shared" si="766"/>
        <v>0</v>
      </c>
      <c r="HO219" s="47">
        <f t="shared" si="767"/>
        <v>0</v>
      </c>
      <c r="HP219" s="47">
        <f t="shared" si="768"/>
        <v>0</v>
      </c>
      <c r="HQ219" s="47">
        <f t="shared" si="769"/>
        <v>0</v>
      </c>
      <c r="HR219" s="47">
        <f t="shared" si="770"/>
        <v>0</v>
      </c>
      <c r="HS219" s="47">
        <f t="shared" si="771"/>
        <v>0</v>
      </c>
      <c r="HT219" s="47">
        <f t="shared" si="772"/>
        <v>0</v>
      </c>
      <c r="HU219" s="47">
        <f t="shared" si="773"/>
        <v>0</v>
      </c>
      <c r="HV219" s="47">
        <f t="shared" si="774"/>
        <v>0</v>
      </c>
      <c r="HW219" s="47">
        <f t="shared" si="775"/>
        <v>0</v>
      </c>
      <c r="HX219" s="47">
        <f t="shared" si="776"/>
        <v>0</v>
      </c>
      <c r="HY219" s="47">
        <f t="shared" si="777"/>
        <v>0</v>
      </c>
      <c r="HZ219" s="47">
        <f t="shared" si="778"/>
        <v>0</v>
      </c>
      <c r="IA219" s="48">
        <f t="shared" si="779"/>
        <v>0</v>
      </c>
      <c r="IB219" s="47">
        <f t="shared" si="780"/>
        <v>0</v>
      </c>
      <c r="IC219" s="47">
        <f t="shared" si="781"/>
        <v>0</v>
      </c>
      <c r="ID219" s="46">
        <f t="shared" si="782"/>
        <v>0</v>
      </c>
      <c r="IE219" s="47">
        <f t="shared" si="783"/>
        <v>0</v>
      </c>
      <c r="IF219" s="47">
        <f t="shared" si="784"/>
        <v>0</v>
      </c>
      <c r="IG219" s="47">
        <f t="shared" si="785"/>
        <v>0</v>
      </c>
      <c r="IH219" s="47">
        <f t="shared" si="786"/>
        <v>0</v>
      </c>
      <c r="II219" s="47">
        <f t="shared" si="787"/>
        <v>0</v>
      </c>
      <c r="IJ219" s="47">
        <f t="shared" si="788"/>
        <v>0</v>
      </c>
      <c r="IK219" s="47">
        <f t="shared" si="789"/>
        <v>0</v>
      </c>
      <c r="IL219" s="47">
        <f t="shared" si="790"/>
        <v>0</v>
      </c>
      <c r="IM219" s="47">
        <f t="shared" si="791"/>
        <v>0</v>
      </c>
      <c r="IN219" s="47">
        <f t="shared" si="792"/>
        <v>0</v>
      </c>
      <c r="IO219" s="47">
        <f t="shared" si="793"/>
        <v>0</v>
      </c>
      <c r="IP219" s="47">
        <f t="shared" si="794"/>
        <v>0</v>
      </c>
      <c r="IQ219" s="47">
        <f t="shared" si="795"/>
        <v>0</v>
      </c>
      <c r="IR219" s="47">
        <f t="shared" si="796"/>
        <v>0</v>
      </c>
      <c r="IS219" s="47">
        <f t="shared" si="797"/>
        <v>0</v>
      </c>
      <c r="IT219" s="47">
        <f t="shared" si="798"/>
        <v>0</v>
      </c>
      <c r="IU219" s="47">
        <f t="shared" si="799"/>
        <v>0</v>
      </c>
      <c r="IV219" s="47">
        <f t="shared" si="800"/>
        <v>0</v>
      </c>
      <c r="IW219" s="48">
        <f t="shared" si="801"/>
        <v>0</v>
      </c>
      <c r="IX219" s="47">
        <f t="shared" si="802"/>
        <v>0</v>
      </c>
      <c r="IY219" s="47">
        <f t="shared" si="803"/>
        <v>0</v>
      </c>
      <c r="IZ219" s="46">
        <f t="shared" si="804"/>
        <v>0</v>
      </c>
      <c r="JA219" s="47">
        <f t="shared" si="805"/>
        <v>0</v>
      </c>
      <c r="JB219" s="47">
        <f t="shared" si="806"/>
        <v>0</v>
      </c>
      <c r="JC219" s="47">
        <f t="shared" si="807"/>
        <v>0</v>
      </c>
      <c r="JD219" s="47">
        <f t="shared" si="808"/>
        <v>0</v>
      </c>
      <c r="JE219" s="47">
        <f t="shared" si="809"/>
        <v>0</v>
      </c>
      <c r="JF219" s="47">
        <f t="shared" si="810"/>
        <v>0</v>
      </c>
      <c r="JG219" s="47">
        <f t="shared" si="811"/>
        <v>0</v>
      </c>
      <c r="JH219" s="47">
        <f t="shared" si="812"/>
        <v>0</v>
      </c>
      <c r="JI219" s="47">
        <f t="shared" si="813"/>
        <v>0</v>
      </c>
      <c r="JJ219" s="47">
        <f t="shared" si="814"/>
        <v>0</v>
      </c>
      <c r="JK219" s="47">
        <f t="shared" si="815"/>
        <v>0</v>
      </c>
      <c r="JL219" s="47">
        <f t="shared" si="816"/>
        <v>0</v>
      </c>
      <c r="JM219" s="47">
        <f t="shared" si="817"/>
        <v>0</v>
      </c>
      <c r="JN219" s="47">
        <f t="shared" si="818"/>
        <v>0</v>
      </c>
      <c r="JO219" s="47">
        <f t="shared" si="819"/>
        <v>0</v>
      </c>
      <c r="JP219" s="47">
        <f t="shared" si="820"/>
        <v>0</v>
      </c>
      <c r="JQ219" s="47">
        <f t="shared" si="821"/>
        <v>0</v>
      </c>
      <c r="JR219" s="47">
        <f t="shared" si="822"/>
        <v>0</v>
      </c>
      <c r="JS219" s="48">
        <f t="shared" si="823"/>
        <v>0</v>
      </c>
      <c r="JT219" s="46">
        <f t="shared" si="824"/>
        <v>0</v>
      </c>
      <c r="JU219" s="48">
        <f t="shared" si="825"/>
        <v>0</v>
      </c>
    </row>
    <row r="220" spans="1:281" x14ac:dyDescent="0.25">
      <c r="A220" s="152"/>
      <c r="B220" s="386"/>
      <c r="C220" s="377"/>
      <c r="D220" s="378"/>
      <c r="E220" s="378"/>
      <c r="F220" s="378"/>
      <c r="G220" s="379"/>
      <c r="H220" s="397"/>
      <c r="I220" s="397"/>
      <c r="J220" s="97"/>
      <c r="K220" s="122">
        <f t="shared" si="555"/>
        <v>0</v>
      </c>
      <c r="L220" s="313">
        <f t="shared" si="556"/>
        <v>0</v>
      </c>
      <c r="M220" s="46">
        <f t="shared" si="557"/>
        <v>0</v>
      </c>
      <c r="N220" s="90">
        <f t="shared" si="618"/>
        <v>0</v>
      </c>
      <c r="O220" s="90">
        <f t="shared" si="619"/>
        <v>0</v>
      </c>
      <c r="P220" s="90">
        <f t="shared" si="620"/>
        <v>0</v>
      </c>
      <c r="Q220" s="90">
        <f t="shared" si="621"/>
        <v>0</v>
      </c>
      <c r="R220" s="408">
        <f t="shared" si="558"/>
        <v>1</v>
      </c>
      <c r="S220" s="46">
        <f t="shared" si="559"/>
        <v>0</v>
      </c>
      <c r="T220" s="47">
        <f t="shared" si="560"/>
        <v>0</v>
      </c>
      <c r="U220" s="47">
        <f t="shared" si="561"/>
        <v>0</v>
      </c>
      <c r="V220" s="47">
        <f t="shared" si="562"/>
        <v>0</v>
      </c>
      <c r="W220" s="47">
        <f t="shared" si="563"/>
        <v>0</v>
      </c>
      <c r="X220" s="47">
        <f t="shared" si="564"/>
        <v>0</v>
      </c>
      <c r="Y220" s="47">
        <f t="shared" si="565"/>
        <v>0</v>
      </c>
      <c r="Z220" s="47">
        <f t="shared" si="566"/>
        <v>0</v>
      </c>
      <c r="AA220" s="47">
        <f t="shared" si="567"/>
        <v>0</v>
      </c>
      <c r="AB220" s="47">
        <f t="shared" si="568"/>
        <v>0</v>
      </c>
      <c r="AC220" s="47">
        <f t="shared" si="569"/>
        <v>0</v>
      </c>
      <c r="AD220" s="47">
        <f t="shared" si="570"/>
        <v>0</v>
      </c>
      <c r="AE220" s="47">
        <f t="shared" si="571"/>
        <v>0</v>
      </c>
      <c r="AF220" s="47">
        <f t="shared" si="572"/>
        <v>0</v>
      </c>
      <c r="AG220" s="47">
        <f t="shared" si="573"/>
        <v>0</v>
      </c>
      <c r="AH220" s="47">
        <f t="shared" si="574"/>
        <v>0</v>
      </c>
      <c r="AI220" s="47">
        <f t="shared" si="575"/>
        <v>0</v>
      </c>
      <c r="AJ220" s="47">
        <f t="shared" si="576"/>
        <v>0</v>
      </c>
      <c r="AK220" s="47">
        <f t="shared" si="577"/>
        <v>0</v>
      </c>
      <c r="AL220" s="48">
        <f t="shared" si="578"/>
        <v>0</v>
      </c>
      <c r="AM220" s="47">
        <f t="shared" si="622"/>
        <v>0</v>
      </c>
      <c r="AN220" s="47">
        <f t="shared" si="623"/>
        <v>0</v>
      </c>
      <c r="AO220" s="46">
        <f t="shared" si="579"/>
        <v>0</v>
      </c>
      <c r="AP220" s="47">
        <f t="shared" si="580"/>
        <v>0</v>
      </c>
      <c r="AQ220" s="47">
        <f t="shared" si="581"/>
        <v>0</v>
      </c>
      <c r="AR220" s="47">
        <f t="shared" si="582"/>
        <v>0</v>
      </c>
      <c r="AS220" s="47">
        <f t="shared" si="583"/>
        <v>0</v>
      </c>
      <c r="AT220" s="47">
        <f t="shared" si="584"/>
        <v>0</v>
      </c>
      <c r="AU220" s="47">
        <f t="shared" si="585"/>
        <v>0</v>
      </c>
      <c r="AV220" s="47">
        <f t="shared" si="586"/>
        <v>0</v>
      </c>
      <c r="AW220" s="47">
        <f t="shared" si="587"/>
        <v>0</v>
      </c>
      <c r="AX220" s="47">
        <f t="shared" si="588"/>
        <v>0</v>
      </c>
      <c r="AY220" s="47">
        <f t="shared" si="589"/>
        <v>0</v>
      </c>
      <c r="AZ220" s="47">
        <f t="shared" si="590"/>
        <v>0</v>
      </c>
      <c r="BA220" s="47">
        <f t="shared" si="591"/>
        <v>0</v>
      </c>
      <c r="BB220" s="47">
        <f t="shared" si="592"/>
        <v>0</v>
      </c>
      <c r="BC220" s="47">
        <f t="shared" si="593"/>
        <v>0</v>
      </c>
      <c r="BD220" s="47">
        <f t="shared" si="594"/>
        <v>0</v>
      </c>
      <c r="BE220" s="47">
        <f t="shared" si="595"/>
        <v>0</v>
      </c>
      <c r="BF220" s="47">
        <f t="shared" si="596"/>
        <v>0</v>
      </c>
      <c r="BG220" s="48">
        <f t="shared" si="597"/>
        <v>0</v>
      </c>
      <c r="BH220" s="47">
        <f t="shared" si="624"/>
        <v>0</v>
      </c>
      <c r="BI220" s="47">
        <f t="shared" si="625"/>
        <v>0</v>
      </c>
      <c r="BJ220" s="46">
        <f t="shared" si="598"/>
        <v>0</v>
      </c>
      <c r="BK220" s="47">
        <f t="shared" si="599"/>
        <v>0</v>
      </c>
      <c r="BL220" s="47">
        <f t="shared" si="600"/>
        <v>0</v>
      </c>
      <c r="BM220" s="47">
        <f t="shared" si="601"/>
        <v>0</v>
      </c>
      <c r="BN220" s="47">
        <f t="shared" si="602"/>
        <v>0</v>
      </c>
      <c r="BO220" s="47">
        <f t="shared" si="603"/>
        <v>0</v>
      </c>
      <c r="BP220" s="47">
        <f t="shared" si="604"/>
        <v>0</v>
      </c>
      <c r="BQ220" s="47">
        <f t="shared" si="605"/>
        <v>0</v>
      </c>
      <c r="BR220" s="47">
        <f t="shared" si="606"/>
        <v>0</v>
      </c>
      <c r="BS220" s="47">
        <f t="shared" si="607"/>
        <v>0</v>
      </c>
      <c r="BT220" s="47">
        <f t="shared" si="608"/>
        <v>0</v>
      </c>
      <c r="BU220" s="47">
        <f t="shared" si="609"/>
        <v>0</v>
      </c>
      <c r="BV220" s="47">
        <f t="shared" si="610"/>
        <v>0</v>
      </c>
      <c r="BW220" s="47">
        <f t="shared" si="611"/>
        <v>0</v>
      </c>
      <c r="BX220" s="47">
        <f t="shared" si="612"/>
        <v>0</v>
      </c>
      <c r="BY220" s="47">
        <f t="shared" si="613"/>
        <v>0</v>
      </c>
      <c r="BZ220" s="47">
        <f t="shared" si="614"/>
        <v>0</v>
      </c>
      <c r="CA220" s="47">
        <f t="shared" si="615"/>
        <v>0</v>
      </c>
      <c r="CB220" s="47">
        <f t="shared" si="616"/>
        <v>0</v>
      </c>
      <c r="CC220" s="48">
        <f t="shared" si="617"/>
        <v>0</v>
      </c>
      <c r="CD220" s="47">
        <f t="shared" si="626"/>
        <v>0</v>
      </c>
      <c r="CE220" s="47">
        <f t="shared" si="627"/>
        <v>0</v>
      </c>
      <c r="CF220" s="46">
        <f t="shared" si="628"/>
        <v>0</v>
      </c>
      <c r="CG220" s="47">
        <f t="shared" si="629"/>
        <v>0</v>
      </c>
      <c r="CH220" s="47">
        <f t="shared" si="630"/>
        <v>0</v>
      </c>
      <c r="CI220" s="47">
        <f t="shared" si="631"/>
        <v>0</v>
      </c>
      <c r="CJ220" s="47">
        <f t="shared" si="632"/>
        <v>0</v>
      </c>
      <c r="CK220" s="47">
        <f t="shared" si="633"/>
        <v>0</v>
      </c>
      <c r="CL220" s="47">
        <f t="shared" si="634"/>
        <v>0</v>
      </c>
      <c r="CM220" s="47">
        <f t="shared" si="635"/>
        <v>0</v>
      </c>
      <c r="CN220" s="47">
        <f t="shared" si="636"/>
        <v>0</v>
      </c>
      <c r="CO220" s="47">
        <f t="shared" si="637"/>
        <v>0</v>
      </c>
      <c r="CP220" s="47">
        <f t="shared" si="638"/>
        <v>0</v>
      </c>
      <c r="CQ220" s="47">
        <f t="shared" si="639"/>
        <v>0</v>
      </c>
      <c r="CR220" s="47">
        <f t="shared" si="640"/>
        <v>0</v>
      </c>
      <c r="CS220" s="47">
        <f t="shared" si="641"/>
        <v>0</v>
      </c>
      <c r="CT220" s="47">
        <f t="shared" si="642"/>
        <v>0</v>
      </c>
      <c r="CU220" s="47">
        <f t="shared" si="643"/>
        <v>0</v>
      </c>
      <c r="CV220" s="47">
        <f t="shared" si="644"/>
        <v>0</v>
      </c>
      <c r="CW220" s="47">
        <f t="shared" si="645"/>
        <v>0</v>
      </c>
      <c r="CX220" s="47">
        <f t="shared" si="646"/>
        <v>0</v>
      </c>
      <c r="CY220" s="48">
        <f t="shared" si="647"/>
        <v>0</v>
      </c>
      <c r="CZ220" s="47">
        <f t="shared" si="648"/>
        <v>0</v>
      </c>
      <c r="DA220" s="47">
        <f t="shared" si="649"/>
        <v>0</v>
      </c>
      <c r="DB220" s="46">
        <f t="shared" si="650"/>
        <v>0</v>
      </c>
      <c r="DC220" s="47">
        <f t="shared" si="651"/>
        <v>0</v>
      </c>
      <c r="DD220" s="47">
        <f t="shared" si="652"/>
        <v>0</v>
      </c>
      <c r="DE220" s="47">
        <f t="shared" si="653"/>
        <v>0</v>
      </c>
      <c r="DF220" s="47">
        <f t="shared" si="654"/>
        <v>0</v>
      </c>
      <c r="DG220" s="47">
        <f t="shared" si="655"/>
        <v>0</v>
      </c>
      <c r="DH220" s="47">
        <f t="shared" si="656"/>
        <v>0</v>
      </c>
      <c r="DI220" s="47">
        <f t="shared" si="657"/>
        <v>0</v>
      </c>
      <c r="DJ220" s="47">
        <f t="shared" si="658"/>
        <v>0</v>
      </c>
      <c r="DK220" s="47">
        <f t="shared" si="659"/>
        <v>0</v>
      </c>
      <c r="DL220" s="47">
        <f t="shared" si="660"/>
        <v>0</v>
      </c>
      <c r="DM220" s="47">
        <f t="shared" si="661"/>
        <v>0</v>
      </c>
      <c r="DN220" s="47">
        <f t="shared" si="662"/>
        <v>0</v>
      </c>
      <c r="DO220" s="47">
        <f t="shared" si="663"/>
        <v>0</v>
      </c>
      <c r="DP220" s="47">
        <f t="shared" si="664"/>
        <v>0</v>
      </c>
      <c r="DQ220" s="47">
        <f t="shared" si="665"/>
        <v>0</v>
      </c>
      <c r="DR220" s="47">
        <f t="shared" si="666"/>
        <v>0</v>
      </c>
      <c r="DS220" s="47">
        <f t="shared" si="667"/>
        <v>0</v>
      </c>
      <c r="DT220" s="47">
        <f t="shared" si="668"/>
        <v>0</v>
      </c>
      <c r="DU220" s="48">
        <f t="shared" si="669"/>
        <v>0</v>
      </c>
      <c r="DV220" s="47">
        <f t="shared" si="670"/>
        <v>0</v>
      </c>
      <c r="DW220" s="47">
        <f t="shared" si="671"/>
        <v>0</v>
      </c>
      <c r="DX220" s="46">
        <f t="shared" si="672"/>
        <v>0</v>
      </c>
      <c r="DY220" s="47">
        <f t="shared" si="673"/>
        <v>0</v>
      </c>
      <c r="DZ220" s="47">
        <f t="shared" si="674"/>
        <v>0</v>
      </c>
      <c r="EA220" s="47">
        <f t="shared" si="675"/>
        <v>0</v>
      </c>
      <c r="EB220" s="47">
        <f t="shared" si="676"/>
        <v>0</v>
      </c>
      <c r="EC220" s="47">
        <f t="shared" si="677"/>
        <v>0</v>
      </c>
      <c r="ED220" s="47">
        <f t="shared" si="678"/>
        <v>0</v>
      </c>
      <c r="EE220" s="47">
        <f t="shared" si="679"/>
        <v>0</v>
      </c>
      <c r="EF220" s="47">
        <f t="shared" si="680"/>
        <v>0</v>
      </c>
      <c r="EG220" s="47">
        <f t="shared" si="681"/>
        <v>0</v>
      </c>
      <c r="EH220" s="47">
        <f t="shared" si="682"/>
        <v>0</v>
      </c>
      <c r="EI220" s="47">
        <f t="shared" si="683"/>
        <v>0</v>
      </c>
      <c r="EJ220" s="47">
        <f t="shared" si="684"/>
        <v>0</v>
      </c>
      <c r="EK220" s="47">
        <f t="shared" si="685"/>
        <v>0</v>
      </c>
      <c r="EL220" s="47">
        <f t="shared" si="686"/>
        <v>0</v>
      </c>
      <c r="EM220" s="47">
        <f t="shared" si="687"/>
        <v>0</v>
      </c>
      <c r="EN220" s="47">
        <f t="shared" si="688"/>
        <v>0</v>
      </c>
      <c r="EO220" s="47">
        <f t="shared" si="689"/>
        <v>0</v>
      </c>
      <c r="EP220" s="47">
        <f t="shared" si="690"/>
        <v>0</v>
      </c>
      <c r="EQ220" s="48">
        <f t="shared" si="691"/>
        <v>0</v>
      </c>
      <c r="ER220" s="47">
        <f t="shared" si="692"/>
        <v>0</v>
      </c>
      <c r="ES220" s="47">
        <f t="shared" si="693"/>
        <v>0</v>
      </c>
      <c r="ET220" s="46">
        <f t="shared" si="694"/>
        <v>0</v>
      </c>
      <c r="EU220" s="47">
        <f t="shared" si="695"/>
        <v>0</v>
      </c>
      <c r="EV220" s="47">
        <f t="shared" si="696"/>
        <v>0</v>
      </c>
      <c r="EW220" s="47">
        <f t="shared" si="697"/>
        <v>0</v>
      </c>
      <c r="EX220" s="47">
        <f t="shared" si="698"/>
        <v>0</v>
      </c>
      <c r="EY220" s="47">
        <f t="shared" si="699"/>
        <v>0</v>
      </c>
      <c r="EZ220" s="47">
        <f t="shared" si="700"/>
        <v>0</v>
      </c>
      <c r="FA220" s="47">
        <f t="shared" si="701"/>
        <v>0</v>
      </c>
      <c r="FB220" s="47">
        <f t="shared" si="702"/>
        <v>0</v>
      </c>
      <c r="FC220" s="47">
        <f t="shared" si="703"/>
        <v>0</v>
      </c>
      <c r="FD220" s="47">
        <f t="shared" si="704"/>
        <v>0</v>
      </c>
      <c r="FE220" s="47">
        <f t="shared" si="705"/>
        <v>0</v>
      </c>
      <c r="FF220" s="47">
        <f t="shared" si="706"/>
        <v>0</v>
      </c>
      <c r="FG220" s="47">
        <f t="shared" si="707"/>
        <v>0</v>
      </c>
      <c r="FH220" s="47">
        <f t="shared" si="708"/>
        <v>0</v>
      </c>
      <c r="FI220" s="47">
        <f t="shared" si="709"/>
        <v>0</v>
      </c>
      <c r="FJ220" s="47">
        <f t="shared" si="710"/>
        <v>0</v>
      </c>
      <c r="FK220" s="47">
        <f t="shared" si="711"/>
        <v>0</v>
      </c>
      <c r="FL220" s="47">
        <f t="shared" si="712"/>
        <v>0</v>
      </c>
      <c r="FM220" s="48">
        <f t="shared" si="713"/>
        <v>0</v>
      </c>
      <c r="FN220" s="47">
        <f t="shared" si="714"/>
        <v>0</v>
      </c>
      <c r="FO220" s="47">
        <f t="shared" si="715"/>
        <v>0</v>
      </c>
      <c r="FP220" s="46">
        <f t="shared" si="716"/>
        <v>0</v>
      </c>
      <c r="FQ220" s="47">
        <f t="shared" si="717"/>
        <v>0</v>
      </c>
      <c r="FR220" s="47">
        <f t="shared" si="718"/>
        <v>0</v>
      </c>
      <c r="FS220" s="47">
        <f t="shared" si="719"/>
        <v>0</v>
      </c>
      <c r="FT220" s="47">
        <f t="shared" si="720"/>
        <v>0</v>
      </c>
      <c r="FU220" s="47">
        <f t="shared" si="721"/>
        <v>0</v>
      </c>
      <c r="FV220" s="47">
        <f t="shared" si="722"/>
        <v>0</v>
      </c>
      <c r="FW220" s="47">
        <f t="shared" si="723"/>
        <v>0</v>
      </c>
      <c r="FX220" s="47">
        <f t="shared" si="724"/>
        <v>0</v>
      </c>
      <c r="FY220" s="47">
        <f t="shared" si="725"/>
        <v>0</v>
      </c>
      <c r="FZ220" s="47">
        <f t="shared" si="726"/>
        <v>0</v>
      </c>
      <c r="GA220" s="47">
        <f t="shared" si="727"/>
        <v>0</v>
      </c>
      <c r="GB220" s="47">
        <f t="shared" si="728"/>
        <v>0</v>
      </c>
      <c r="GC220" s="47">
        <f t="shared" si="729"/>
        <v>0</v>
      </c>
      <c r="GD220" s="47">
        <f t="shared" si="730"/>
        <v>0</v>
      </c>
      <c r="GE220" s="47">
        <f t="shared" si="731"/>
        <v>0</v>
      </c>
      <c r="GF220" s="47">
        <f t="shared" si="732"/>
        <v>0</v>
      </c>
      <c r="GG220" s="47">
        <f t="shared" si="733"/>
        <v>0</v>
      </c>
      <c r="GH220" s="47">
        <f t="shared" si="734"/>
        <v>0</v>
      </c>
      <c r="GI220" s="48">
        <f t="shared" si="735"/>
        <v>0</v>
      </c>
      <c r="GJ220" s="47">
        <f t="shared" si="736"/>
        <v>0</v>
      </c>
      <c r="GK220" s="47">
        <f t="shared" si="737"/>
        <v>0</v>
      </c>
      <c r="GL220" s="46">
        <f t="shared" si="738"/>
        <v>0</v>
      </c>
      <c r="GM220" s="47">
        <f t="shared" si="739"/>
        <v>0</v>
      </c>
      <c r="GN220" s="47">
        <f t="shared" si="740"/>
        <v>0</v>
      </c>
      <c r="GO220" s="47">
        <f t="shared" si="741"/>
        <v>0</v>
      </c>
      <c r="GP220" s="47">
        <f t="shared" si="742"/>
        <v>0</v>
      </c>
      <c r="GQ220" s="47">
        <f t="shared" si="743"/>
        <v>0</v>
      </c>
      <c r="GR220" s="47">
        <f t="shared" si="744"/>
        <v>0</v>
      </c>
      <c r="GS220" s="47">
        <f t="shared" si="745"/>
        <v>0</v>
      </c>
      <c r="GT220" s="47">
        <f t="shared" si="746"/>
        <v>0</v>
      </c>
      <c r="GU220" s="47">
        <f t="shared" si="747"/>
        <v>0</v>
      </c>
      <c r="GV220" s="47">
        <f t="shared" si="748"/>
        <v>0</v>
      </c>
      <c r="GW220" s="47">
        <f t="shared" si="749"/>
        <v>0</v>
      </c>
      <c r="GX220" s="47">
        <f t="shared" si="750"/>
        <v>0</v>
      </c>
      <c r="GY220" s="47">
        <f t="shared" si="751"/>
        <v>0</v>
      </c>
      <c r="GZ220" s="47">
        <f t="shared" si="752"/>
        <v>0</v>
      </c>
      <c r="HA220" s="47">
        <f t="shared" si="753"/>
        <v>0</v>
      </c>
      <c r="HB220" s="47">
        <f t="shared" si="754"/>
        <v>0</v>
      </c>
      <c r="HC220" s="47">
        <f t="shared" si="755"/>
        <v>0</v>
      </c>
      <c r="HD220" s="47">
        <f t="shared" si="756"/>
        <v>0</v>
      </c>
      <c r="HE220" s="48">
        <f t="shared" si="757"/>
        <v>0</v>
      </c>
      <c r="HF220" s="47">
        <f t="shared" si="758"/>
        <v>0</v>
      </c>
      <c r="HG220" s="47">
        <f t="shared" si="759"/>
        <v>0</v>
      </c>
      <c r="HH220" s="46">
        <f t="shared" si="760"/>
        <v>0</v>
      </c>
      <c r="HI220" s="47">
        <f t="shared" si="761"/>
        <v>0</v>
      </c>
      <c r="HJ220" s="47">
        <f t="shared" si="762"/>
        <v>0</v>
      </c>
      <c r="HK220" s="47">
        <f t="shared" si="763"/>
        <v>0</v>
      </c>
      <c r="HL220" s="47">
        <f t="shared" si="764"/>
        <v>0</v>
      </c>
      <c r="HM220" s="47">
        <f t="shared" si="765"/>
        <v>0</v>
      </c>
      <c r="HN220" s="47">
        <f t="shared" si="766"/>
        <v>0</v>
      </c>
      <c r="HO220" s="47">
        <f t="shared" si="767"/>
        <v>0</v>
      </c>
      <c r="HP220" s="47">
        <f t="shared" si="768"/>
        <v>0</v>
      </c>
      <c r="HQ220" s="47">
        <f t="shared" si="769"/>
        <v>0</v>
      </c>
      <c r="HR220" s="47">
        <f t="shared" si="770"/>
        <v>0</v>
      </c>
      <c r="HS220" s="47">
        <f t="shared" si="771"/>
        <v>0</v>
      </c>
      <c r="HT220" s="47">
        <f t="shared" si="772"/>
        <v>0</v>
      </c>
      <c r="HU220" s="47">
        <f t="shared" si="773"/>
        <v>0</v>
      </c>
      <c r="HV220" s="47">
        <f t="shared" si="774"/>
        <v>0</v>
      </c>
      <c r="HW220" s="47">
        <f t="shared" si="775"/>
        <v>0</v>
      </c>
      <c r="HX220" s="47">
        <f t="shared" si="776"/>
        <v>0</v>
      </c>
      <c r="HY220" s="47">
        <f t="shared" si="777"/>
        <v>0</v>
      </c>
      <c r="HZ220" s="47">
        <f t="shared" si="778"/>
        <v>0</v>
      </c>
      <c r="IA220" s="48">
        <f t="shared" si="779"/>
        <v>0</v>
      </c>
      <c r="IB220" s="47">
        <f t="shared" si="780"/>
        <v>0</v>
      </c>
      <c r="IC220" s="47">
        <f t="shared" si="781"/>
        <v>0</v>
      </c>
      <c r="ID220" s="46">
        <f t="shared" si="782"/>
        <v>0</v>
      </c>
      <c r="IE220" s="47">
        <f t="shared" si="783"/>
        <v>0</v>
      </c>
      <c r="IF220" s="47">
        <f t="shared" si="784"/>
        <v>0</v>
      </c>
      <c r="IG220" s="47">
        <f t="shared" si="785"/>
        <v>0</v>
      </c>
      <c r="IH220" s="47">
        <f t="shared" si="786"/>
        <v>0</v>
      </c>
      <c r="II220" s="47">
        <f t="shared" si="787"/>
        <v>0</v>
      </c>
      <c r="IJ220" s="47">
        <f t="shared" si="788"/>
        <v>0</v>
      </c>
      <c r="IK220" s="47">
        <f t="shared" si="789"/>
        <v>0</v>
      </c>
      <c r="IL220" s="47">
        <f t="shared" si="790"/>
        <v>0</v>
      </c>
      <c r="IM220" s="47">
        <f t="shared" si="791"/>
        <v>0</v>
      </c>
      <c r="IN220" s="47">
        <f t="shared" si="792"/>
        <v>0</v>
      </c>
      <c r="IO220" s="47">
        <f t="shared" si="793"/>
        <v>0</v>
      </c>
      <c r="IP220" s="47">
        <f t="shared" si="794"/>
        <v>0</v>
      </c>
      <c r="IQ220" s="47">
        <f t="shared" si="795"/>
        <v>0</v>
      </c>
      <c r="IR220" s="47">
        <f t="shared" si="796"/>
        <v>0</v>
      </c>
      <c r="IS220" s="47">
        <f t="shared" si="797"/>
        <v>0</v>
      </c>
      <c r="IT220" s="47">
        <f t="shared" si="798"/>
        <v>0</v>
      </c>
      <c r="IU220" s="47">
        <f t="shared" si="799"/>
        <v>0</v>
      </c>
      <c r="IV220" s="47">
        <f t="shared" si="800"/>
        <v>0</v>
      </c>
      <c r="IW220" s="48">
        <f t="shared" si="801"/>
        <v>0</v>
      </c>
      <c r="IX220" s="47">
        <f t="shared" si="802"/>
        <v>0</v>
      </c>
      <c r="IY220" s="47">
        <f t="shared" si="803"/>
        <v>0</v>
      </c>
      <c r="IZ220" s="46">
        <f t="shared" si="804"/>
        <v>0</v>
      </c>
      <c r="JA220" s="47">
        <f t="shared" si="805"/>
        <v>0</v>
      </c>
      <c r="JB220" s="47">
        <f t="shared" si="806"/>
        <v>0</v>
      </c>
      <c r="JC220" s="47">
        <f t="shared" si="807"/>
        <v>0</v>
      </c>
      <c r="JD220" s="47">
        <f t="shared" si="808"/>
        <v>0</v>
      </c>
      <c r="JE220" s="47">
        <f t="shared" si="809"/>
        <v>0</v>
      </c>
      <c r="JF220" s="47">
        <f t="shared" si="810"/>
        <v>0</v>
      </c>
      <c r="JG220" s="47">
        <f t="shared" si="811"/>
        <v>0</v>
      </c>
      <c r="JH220" s="47">
        <f t="shared" si="812"/>
        <v>0</v>
      </c>
      <c r="JI220" s="47">
        <f t="shared" si="813"/>
        <v>0</v>
      </c>
      <c r="JJ220" s="47">
        <f t="shared" si="814"/>
        <v>0</v>
      </c>
      <c r="JK220" s="47">
        <f t="shared" si="815"/>
        <v>0</v>
      </c>
      <c r="JL220" s="47">
        <f t="shared" si="816"/>
        <v>0</v>
      </c>
      <c r="JM220" s="47">
        <f t="shared" si="817"/>
        <v>0</v>
      </c>
      <c r="JN220" s="47">
        <f t="shared" si="818"/>
        <v>0</v>
      </c>
      <c r="JO220" s="47">
        <f t="shared" si="819"/>
        <v>0</v>
      </c>
      <c r="JP220" s="47">
        <f t="shared" si="820"/>
        <v>0</v>
      </c>
      <c r="JQ220" s="47">
        <f t="shared" si="821"/>
        <v>0</v>
      </c>
      <c r="JR220" s="47">
        <f t="shared" si="822"/>
        <v>0</v>
      </c>
      <c r="JS220" s="48">
        <f t="shared" si="823"/>
        <v>0</v>
      </c>
      <c r="JT220" s="46">
        <f t="shared" si="824"/>
        <v>0</v>
      </c>
      <c r="JU220" s="48">
        <f t="shared" si="825"/>
        <v>0</v>
      </c>
    </row>
    <row r="221" spans="1:281" x14ac:dyDescent="0.25">
      <c r="A221" s="152"/>
      <c r="B221" s="386"/>
      <c r="C221" s="377"/>
      <c r="D221" s="378"/>
      <c r="E221" s="378"/>
      <c r="F221" s="378"/>
      <c r="G221" s="379"/>
      <c r="H221" s="397"/>
      <c r="I221" s="397"/>
      <c r="J221" s="97"/>
      <c r="K221" s="122">
        <f t="shared" si="555"/>
        <v>0</v>
      </c>
      <c r="L221" s="313">
        <f t="shared" si="556"/>
        <v>0</v>
      </c>
      <c r="M221" s="46">
        <f t="shared" si="557"/>
        <v>0</v>
      </c>
      <c r="N221" s="90">
        <f t="shared" si="618"/>
        <v>0</v>
      </c>
      <c r="O221" s="90">
        <f t="shared" si="619"/>
        <v>0</v>
      </c>
      <c r="P221" s="90">
        <f t="shared" si="620"/>
        <v>0</v>
      </c>
      <c r="Q221" s="90">
        <f t="shared" si="621"/>
        <v>0</v>
      </c>
      <c r="R221" s="408">
        <f t="shared" si="558"/>
        <v>1</v>
      </c>
      <c r="S221" s="46">
        <f t="shared" si="559"/>
        <v>0</v>
      </c>
      <c r="T221" s="47">
        <f t="shared" si="560"/>
        <v>0</v>
      </c>
      <c r="U221" s="47">
        <f t="shared" si="561"/>
        <v>0</v>
      </c>
      <c r="V221" s="47">
        <f t="shared" si="562"/>
        <v>0</v>
      </c>
      <c r="W221" s="47">
        <f t="shared" si="563"/>
        <v>0</v>
      </c>
      <c r="X221" s="47">
        <f t="shared" si="564"/>
        <v>0</v>
      </c>
      <c r="Y221" s="47">
        <f t="shared" si="565"/>
        <v>0</v>
      </c>
      <c r="Z221" s="47">
        <f t="shared" si="566"/>
        <v>0</v>
      </c>
      <c r="AA221" s="47">
        <f t="shared" si="567"/>
        <v>0</v>
      </c>
      <c r="AB221" s="47">
        <f t="shared" si="568"/>
        <v>0</v>
      </c>
      <c r="AC221" s="47">
        <f t="shared" si="569"/>
        <v>0</v>
      </c>
      <c r="AD221" s="47">
        <f t="shared" si="570"/>
        <v>0</v>
      </c>
      <c r="AE221" s="47">
        <f t="shared" si="571"/>
        <v>0</v>
      </c>
      <c r="AF221" s="47">
        <f t="shared" si="572"/>
        <v>0</v>
      </c>
      <c r="AG221" s="47">
        <f t="shared" si="573"/>
        <v>0</v>
      </c>
      <c r="AH221" s="47">
        <f t="shared" si="574"/>
        <v>0</v>
      </c>
      <c r="AI221" s="47">
        <f t="shared" si="575"/>
        <v>0</v>
      </c>
      <c r="AJ221" s="47">
        <f t="shared" si="576"/>
        <v>0</v>
      </c>
      <c r="AK221" s="47">
        <f t="shared" si="577"/>
        <v>0</v>
      </c>
      <c r="AL221" s="48">
        <f t="shared" si="578"/>
        <v>0</v>
      </c>
      <c r="AM221" s="47">
        <f t="shared" si="622"/>
        <v>0</v>
      </c>
      <c r="AN221" s="47">
        <f t="shared" si="623"/>
        <v>0</v>
      </c>
      <c r="AO221" s="46">
        <f t="shared" si="579"/>
        <v>0</v>
      </c>
      <c r="AP221" s="47">
        <f t="shared" si="580"/>
        <v>0</v>
      </c>
      <c r="AQ221" s="47">
        <f t="shared" si="581"/>
        <v>0</v>
      </c>
      <c r="AR221" s="47">
        <f t="shared" si="582"/>
        <v>0</v>
      </c>
      <c r="AS221" s="47">
        <f t="shared" si="583"/>
        <v>0</v>
      </c>
      <c r="AT221" s="47">
        <f t="shared" si="584"/>
        <v>0</v>
      </c>
      <c r="AU221" s="47">
        <f t="shared" si="585"/>
        <v>0</v>
      </c>
      <c r="AV221" s="47">
        <f t="shared" si="586"/>
        <v>0</v>
      </c>
      <c r="AW221" s="47">
        <f t="shared" si="587"/>
        <v>0</v>
      </c>
      <c r="AX221" s="47">
        <f t="shared" si="588"/>
        <v>0</v>
      </c>
      <c r="AY221" s="47">
        <f t="shared" si="589"/>
        <v>0</v>
      </c>
      <c r="AZ221" s="47">
        <f t="shared" si="590"/>
        <v>0</v>
      </c>
      <c r="BA221" s="47">
        <f t="shared" si="591"/>
        <v>0</v>
      </c>
      <c r="BB221" s="47">
        <f t="shared" si="592"/>
        <v>0</v>
      </c>
      <c r="BC221" s="47">
        <f t="shared" si="593"/>
        <v>0</v>
      </c>
      <c r="BD221" s="47">
        <f t="shared" si="594"/>
        <v>0</v>
      </c>
      <c r="BE221" s="47">
        <f t="shared" si="595"/>
        <v>0</v>
      </c>
      <c r="BF221" s="47">
        <f t="shared" si="596"/>
        <v>0</v>
      </c>
      <c r="BG221" s="48">
        <f t="shared" si="597"/>
        <v>0</v>
      </c>
      <c r="BH221" s="47">
        <f t="shared" si="624"/>
        <v>0</v>
      </c>
      <c r="BI221" s="47">
        <f t="shared" si="625"/>
        <v>0</v>
      </c>
      <c r="BJ221" s="46">
        <f t="shared" si="598"/>
        <v>0</v>
      </c>
      <c r="BK221" s="47">
        <f t="shared" si="599"/>
        <v>0</v>
      </c>
      <c r="BL221" s="47">
        <f t="shared" si="600"/>
        <v>0</v>
      </c>
      <c r="BM221" s="47">
        <f t="shared" si="601"/>
        <v>0</v>
      </c>
      <c r="BN221" s="47">
        <f t="shared" si="602"/>
        <v>0</v>
      </c>
      <c r="BO221" s="47">
        <f t="shared" si="603"/>
        <v>0</v>
      </c>
      <c r="BP221" s="47">
        <f t="shared" si="604"/>
        <v>0</v>
      </c>
      <c r="BQ221" s="47">
        <f t="shared" si="605"/>
        <v>0</v>
      </c>
      <c r="BR221" s="47">
        <f t="shared" si="606"/>
        <v>0</v>
      </c>
      <c r="BS221" s="47">
        <f t="shared" si="607"/>
        <v>0</v>
      </c>
      <c r="BT221" s="47">
        <f t="shared" si="608"/>
        <v>0</v>
      </c>
      <c r="BU221" s="47">
        <f t="shared" si="609"/>
        <v>0</v>
      </c>
      <c r="BV221" s="47">
        <f t="shared" si="610"/>
        <v>0</v>
      </c>
      <c r="BW221" s="47">
        <f t="shared" si="611"/>
        <v>0</v>
      </c>
      <c r="BX221" s="47">
        <f t="shared" si="612"/>
        <v>0</v>
      </c>
      <c r="BY221" s="47">
        <f t="shared" si="613"/>
        <v>0</v>
      </c>
      <c r="BZ221" s="47">
        <f t="shared" si="614"/>
        <v>0</v>
      </c>
      <c r="CA221" s="47">
        <f t="shared" si="615"/>
        <v>0</v>
      </c>
      <c r="CB221" s="47">
        <f t="shared" si="616"/>
        <v>0</v>
      </c>
      <c r="CC221" s="48">
        <f t="shared" si="617"/>
        <v>0</v>
      </c>
      <c r="CD221" s="47">
        <f t="shared" si="626"/>
        <v>0</v>
      </c>
      <c r="CE221" s="47">
        <f t="shared" si="627"/>
        <v>0</v>
      </c>
      <c r="CF221" s="46">
        <f t="shared" si="628"/>
        <v>0</v>
      </c>
      <c r="CG221" s="47">
        <f t="shared" si="629"/>
        <v>0</v>
      </c>
      <c r="CH221" s="47">
        <f t="shared" si="630"/>
        <v>0</v>
      </c>
      <c r="CI221" s="47">
        <f t="shared" si="631"/>
        <v>0</v>
      </c>
      <c r="CJ221" s="47">
        <f t="shared" si="632"/>
        <v>0</v>
      </c>
      <c r="CK221" s="47">
        <f t="shared" si="633"/>
        <v>0</v>
      </c>
      <c r="CL221" s="47">
        <f t="shared" si="634"/>
        <v>0</v>
      </c>
      <c r="CM221" s="47">
        <f t="shared" si="635"/>
        <v>0</v>
      </c>
      <c r="CN221" s="47">
        <f t="shared" si="636"/>
        <v>0</v>
      </c>
      <c r="CO221" s="47">
        <f t="shared" si="637"/>
        <v>0</v>
      </c>
      <c r="CP221" s="47">
        <f t="shared" si="638"/>
        <v>0</v>
      </c>
      <c r="CQ221" s="47">
        <f t="shared" si="639"/>
        <v>0</v>
      </c>
      <c r="CR221" s="47">
        <f t="shared" si="640"/>
        <v>0</v>
      </c>
      <c r="CS221" s="47">
        <f t="shared" si="641"/>
        <v>0</v>
      </c>
      <c r="CT221" s="47">
        <f t="shared" si="642"/>
        <v>0</v>
      </c>
      <c r="CU221" s="47">
        <f t="shared" si="643"/>
        <v>0</v>
      </c>
      <c r="CV221" s="47">
        <f t="shared" si="644"/>
        <v>0</v>
      </c>
      <c r="CW221" s="47">
        <f t="shared" si="645"/>
        <v>0</v>
      </c>
      <c r="CX221" s="47">
        <f t="shared" si="646"/>
        <v>0</v>
      </c>
      <c r="CY221" s="48">
        <f t="shared" si="647"/>
        <v>0</v>
      </c>
      <c r="CZ221" s="47">
        <f t="shared" si="648"/>
        <v>0</v>
      </c>
      <c r="DA221" s="47">
        <f t="shared" si="649"/>
        <v>0</v>
      </c>
      <c r="DB221" s="46">
        <f t="shared" si="650"/>
        <v>0</v>
      </c>
      <c r="DC221" s="47">
        <f t="shared" si="651"/>
        <v>0</v>
      </c>
      <c r="DD221" s="47">
        <f t="shared" si="652"/>
        <v>0</v>
      </c>
      <c r="DE221" s="47">
        <f t="shared" si="653"/>
        <v>0</v>
      </c>
      <c r="DF221" s="47">
        <f t="shared" si="654"/>
        <v>0</v>
      </c>
      <c r="DG221" s="47">
        <f t="shared" si="655"/>
        <v>0</v>
      </c>
      <c r="DH221" s="47">
        <f t="shared" si="656"/>
        <v>0</v>
      </c>
      <c r="DI221" s="47">
        <f t="shared" si="657"/>
        <v>0</v>
      </c>
      <c r="DJ221" s="47">
        <f t="shared" si="658"/>
        <v>0</v>
      </c>
      <c r="DK221" s="47">
        <f t="shared" si="659"/>
        <v>0</v>
      </c>
      <c r="DL221" s="47">
        <f t="shared" si="660"/>
        <v>0</v>
      </c>
      <c r="DM221" s="47">
        <f t="shared" si="661"/>
        <v>0</v>
      </c>
      <c r="DN221" s="47">
        <f t="shared" si="662"/>
        <v>0</v>
      </c>
      <c r="DO221" s="47">
        <f t="shared" si="663"/>
        <v>0</v>
      </c>
      <c r="DP221" s="47">
        <f t="shared" si="664"/>
        <v>0</v>
      </c>
      <c r="DQ221" s="47">
        <f t="shared" si="665"/>
        <v>0</v>
      </c>
      <c r="DR221" s="47">
        <f t="shared" si="666"/>
        <v>0</v>
      </c>
      <c r="DS221" s="47">
        <f t="shared" si="667"/>
        <v>0</v>
      </c>
      <c r="DT221" s="47">
        <f t="shared" si="668"/>
        <v>0</v>
      </c>
      <c r="DU221" s="48">
        <f t="shared" si="669"/>
        <v>0</v>
      </c>
      <c r="DV221" s="47">
        <f t="shared" si="670"/>
        <v>0</v>
      </c>
      <c r="DW221" s="47">
        <f t="shared" si="671"/>
        <v>0</v>
      </c>
      <c r="DX221" s="46">
        <f t="shared" si="672"/>
        <v>0</v>
      </c>
      <c r="DY221" s="47">
        <f t="shared" si="673"/>
        <v>0</v>
      </c>
      <c r="DZ221" s="47">
        <f t="shared" si="674"/>
        <v>0</v>
      </c>
      <c r="EA221" s="47">
        <f t="shared" si="675"/>
        <v>0</v>
      </c>
      <c r="EB221" s="47">
        <f t="shared" si="676"/>
        <v>0</v>
      </c>
      <c r="EC221" s="47">
        <f t="shared" si="677"/>
        <v>0</v>
      </c>
      <c r="ED221" s="47">
        <f t="shared" si="678"/>
        <v>0</v>
      </c>
      <c r="EE221" s="47">
        <f t="shared" si="679"/>
        <v>0</v>
      </c>
      <c r="EF221" s="47">
        <f t="shared" si="680"/>
        <v>0</v>
      </c>
      <c r="EG221" s="47">
        <f t="shared" si="681"/>
        <v>0</v>
      </c>
      <c r="EH221" s="47">
        <f t="shared" si="682"/>
        <v>0</v>
      </c>
      <c r="EI221" s="47">
        <f t="shared" si="683"/>
        <v>0</v>
      </c>
      <c r="EJ221" s="47">
        <f t="shared" si="684"/>
        <v>0</v>
      </c>
      <c r="EK221" s="47">
        <f t="shared" si="685"/>
        <v>0</v>
      </c>
      <c r="EL221" s="47">
        <f t="shared" si="686"/>
        <v>0</v>
      </c>
      <c r="EM221" s="47">
        <f t="shared" si="687"/>
        <v>0</v>
      </c>
      <c r="EN221" s="47">
        <f t="shared" si="688"/>
        <v>0</v>
      </c>
      <c r="EO221" s="47">
        <f t="shared" si="689"/>
        <v>0</v>
      </c>
      <c r="EP221" s="47">
        <f t="shared" si="690"/>
        <v>0</v>
      </c>
      <c r="EQ221" s="48">
        <f t="shared" si="691"/>
        <v>0</v>
      </c>
      <c r="ER221" s="47">
        <f t="shared" si="692"/>
        <v>0</v>
      </c>
      <c r="ES221" s="47">
        <f t="shared" si="693"/>
        <v>0</v>
      </c>
      <c r="ET221" s="46">
        <f t="shared" si="694"/>
        <v>0</v>
      </c>
      <c r="EU221" s="47">
        <f t="shared" si="695"/>
        <v>0</v>
      </c>
      <c r="EV221" s="47">
        <f t="shared" si="696"/>
        <v>0</v>
      </c>
      <c r="EW221" s="47">
        <f t="shared" si="697"/>
        <v>0</v>
      </c>
      <c r="EX221" s="47">
        <f t="shared" si="698"/>
        <v>0</v>
      </c>
      <c r="EY221" s="47">
        <f t="shared" si="699"/>
        <v>0</v>
      </c>
      <c r="EZ221" s="47">
        <f t="shared" si="700"/>
        <v>0</v>
      </c>
      <c r="FA221" s="47">
        <f t="shared" si="701"/>
        <v>0</v>
      </c>
      <c r="FB221" s="47">
        <f t="shared" si="702"/>
        <v>0</v>
      </c>
      <c r="FC221" s="47">
        <f t="shared" si="703"/>
        <v>0</v>
      </c>
      <c r="FD221" s="47">
        <f t="shared" si="704"/>
        <v>0</v>
      </c>
      <c r="FE221" s="47">
        <f t="shared" si="705"/>
        <v>0</v>
      </c>
      <c r="FF221" s="47">
        <f t="shared" si="706"/>
        <v>0</v>
      </c>
      <c r="FG221" s="47">
        <f t="shared" si="707"/>
        <v>0</v>
      </c>
      <c r="FH221" s="47">
        <f t="shared" si="708"/>
        <v>0</v>
      </c>
      <c r="FI221" s="47">
        <f t="shared" si="709"/>
        <v>0</v>
      </c>
      <c r="FJ221" s="47">
        <f t="shared" si="710"/>
        <v>0</v>
      </c>
      <c r="FK221" s="47">
        <f t="shared" si="711"/>
        <v>0</v>
      </c>
      <c r="FL221" s="47">
        <f t="shared" si="712"/>
        <v>0</v>
      </c>
      <c r="FM221" s="48">
        <f t="shared" si="713"/>
        <v>0</v>
      </c>
      <c r="FN221" s="47">
        <f t="shared" si="714"/>
        <v>0</v>
      </c>
      <c r="FO221" s="47">
        <f t="shared" si="715"/>
        <v>0</v>
      </c>
      <c r="FP221" s="46">
        <f t="shared" si="716"/>
        <v>0</v>
      </c>
      <c r="FQ221" s="47">
        <f t="shared" si="717"/>
        <v>0</v>
      </c>
      <c r="FR221" s="47">
        <f t="shared" si="718"/>
        <v>0</v>
      </c>
      <c r="FS221" s="47">
        <f t="shared" si="719"/>
        <v>0</v>
      </c>
      <c r="FT221" s="47">
        <f t="shared" si="720"/>
        <v>0</v>
      </c>
      <c r="FU221" s="47">
        <f t="shared" si="721"/>
        <v>0</v>
      </c>
      <c r="FV221" s="47">
        <f t="shared" si="722"/>
        <v>0</v>
      </c>
      <c r="FW221" s="47">
        <f t="shared" si="723"/>
        <v>0</v>
      </c>
      <c r="FX221" s="47">
        <f t="shared" si="724"/>
        <v>0</v>
      </c>
      <c r="FY221" s="47">
        <f t="shared" si="725"/>
        <v>0</v>
      </c>
      <c r="FZ221" s="47">
        <f t="shared" si="726"/>
        <v>0</v>
      </c>
      <c r="GA221" s="47">
        <f t="shared" si="727"/>
        <v>0</v>
      </c>
      <c r="GB221" s="47">
        <f t="shared" si="728"/>
        <v>0</v>
      </c>
      <c r="GC221" s="47">
        <f t="shared" si="729"/>
        <v>0</v>
      </c>
      <c r="GD221" s="47">
        <f t="shared" si="730"/>
        <v>0</v>
      </c>
      <c r="GE221" s="47">
        <f t="shared" si="731"/>
        <v>0</v>
      </c>
      <c r="GF221" s="47">
        <f t="shared" si="732"/>
        <v>0</v>
      </c>
      <c r="GG221" s="47">
        <f t="shared" si="733"/>
        <v>0</v>
      </c>
      <c r="GH221" s="47">
        <f t="shared" si="734"/>
        <v>0</v>
      </c>
      <c r="GI221" s="48">
        <f t="shared" si="735"/>
        <v>0</v>
      </c>
      <c r="GJ221" s="47">
        <f t="shared" si="736"/>
        <v>0</v>
      </c>
      <c r="GK221" s="47">
        <f t="shared" si="737"/>
        <v>0</v>
      </c>
      <c r="GL221" s="46">
        <f t="shared" si="738"/>
        <v>0</v>
      </c>
      <c r="GM221" s="47">
        <f t="shared" si="739"/>
        <v>0</v>
      </c>
      <c r="GN221" s="47">
        <f t="shared" si="740"/>
        <v>0</v>
      </c>
      <c r="GO221" s="47">
        <f t="shared" si="741"/>
        <v>0</v>
      </c>
      <c r="GP221" s="47">
        <f t="shared" si="742"/>
        <v>0</v>
      </c>
      <c r="GQ221" s="47">
        <f t="shared" si="743"/>
        <v>0</v>
      </c>
      <c r="GR221" s="47">
        <f t="shared" si="744"/>
        <v>0</v>
      </c>
      <c r="GS221" s="47">
        <f t="shared" si="745"/>
        <v>0</v>
      </c>
      <c r="GT221" s="47">
        <f t="shared" si="746"/>
        <v>0</v>
      </c>
      <c r="GU221" s="47">
        <f t="shared" si="747"/>
        <v>0</v>
      </c>
      <c r="GV221" s="47">
        <f t="shared" si="748"/>
        <v>0</v>
      </c>
      <c r="GW221" s="47">
        <f t="shared" si="749"/>
        <v>0</v>
      </c>
      <c r="GX221" s="47">
        <f t="shared" si="750"/>
        <v>0</v>
      </c>
      <c r="GY221" s="47">
        <f t="shared" si="751"/>
        <v>0</v>
      </c>
      <c r="GZ221" s="47">
        <f t="shared" si="752"/>
        <v>0</v>
      </c>
      <c r="HA221" s="47">
        <f t="shared" si="753"/>
        <v>0</v>
      </c>
      <c r="HB221" s="47">
        <f t="shared" si="754"/>
        <v>0</v>
      </c>
      <c r="HC221" s="47">
        <f t="shared" si="755"/>
        <v>0</v>
      </c>
      <c r="HD221" s="47">
        <f t="shared" si="756"/>
        <v>0</v>
      </c>
      <c r="HE221" s="48">
        <f t="shared" si="757"/>
        <v>0</v>
      </c>
      <c r="HF221" s="47">
        <f t="shared" si="758"/>
        <v>0</v>
      </c>
      <c r="HG221" s="47">
        <f t="shared" si="759"/>
        <v>0</v>
      </c>
      <c r="HH221" s="46">
        <f t="shared" si="760"/>
        <v>0</v>
      </c>
      <c r="HI221" s="47">
        <f t="shared" si="761"/>
        <v>0</v>
      </c>
      <c r="HJ221" s="47">
        <f t="shared" si="762"/>
        <v>0</v>
      </c>
      <c r="HK221" s="47">
        <f t="shared" si="763"/>
        <v>0</v>
      </c>
      <c r="HL221" s="47">
        <f t="shared" si="764"/>
        <v>0</v>
      </c>
      <c r="HM221" s="47">
        <f t="shared" si="765"/>
        <v>0</v>
      </c>
      <c r="HN221" s="47">
        <f t="shared" si="766"/>
        <v>0</v>
      </c>
      <c r="HO221" s="47">
        <f t="shared" si="767"/>
        <v>0</v>
      </c>
      <c r="HP221" s="47">
        <f t="shared" si="768"/>
        <v>0</v>
      </c>
      <c r="HQ221" s="47">
        <f t="shared" si="769"/>
        <v>0</v>
      </c>
      <c r="HR221" s="47">
        <f t="shared" si="770"/>
        <v>0</v>
      </c>
      <c r="HS221" s="47">
        <f t="shared" si="771"/>
        <v>0</v>
      </c>
      <c r="HT221" s="47">
        <f t="shared" si="772"/>
        <v>0</v>
      </c>
      <c r="HU221" s="47">
        <f t="shared" si="773"/>
        <v>0</v>
      </c>
      <c r="HV221" s="47">
        <f t="shared" si="774"/>
        <v>0</v>
      </c>
      <c r="HW221" s="47">
        <f t="shared" si="775"/>
        <v>0</v>
      </c>
      <c r="HX221" s="47">
        <f t="shared" si="776"/>
        <v>0</v>
      </c>
      <c r="HY221" s="47">
        <f t="shared" si="777"/>
        <v>0</v>
      </c>
      <c r="HZ221" s="47">
        <f t="shared" si="778"/>
        <v>0</v>
      </c>
      <c r="IA221" s="48">
        <f t="shared" si="779"/>
        <v>0</v>
      </c>
      <c r="IB221" s="47">
        <f t="shared" si="780"/>
        <v>0</v>
      </c>
      <c r="IC221" s="47">
        <f t="shared" si="781"/>
        <v>0</v>
      </c>
      <c r="ID221" s="46">
        <f t="shared" si="782"/>
        <v>0</v>
      </c>
      <c r="IE221" s="47">
        <f t="shared" si="783"/>
        <v>0</v>
      </c>
      <c r="IF221" s="47">
        <f t="shared" si="784"/>
        <v>0</v>
      </c>
      <c r="IG221" s="47">
        <f t="shared" si="785"/>
        <v>0</v>
      </c>
      <c r="IH221" s="47">
        <f t="shared" si="786"/>
        <v>0</v>
      </c>
      <c r="II221" s="47">
        <f t="shared" si="787"/>
        <v>0</v>
      </c>
      <c r="IJ221" s="47">
        <f t="shared" si="788"/>
        <v>0</v>
      </c>
      <c r="IK221" s="47">
        <f t="shared" si="789"/>
        <v>0</v>
      </c>
      <c r="IL221" s="47">
        <f t="shared" si="790"/>
        <v>0</v>
      </c>
      <c r="IM221" s="47">
        <f t="shared" si="791"/>
        <v>0</v>
      </c>
      <c r="IN221" s="47">
        <f t="shared" si="792"/>
        <v>0</v>
      </c>
      <c r="IO221" s="47">
        <f t="shared" si="793"/>
        <v>0</v>
      </c>
      <c r="IP221" s="47">
        <f t="shared" si="794"/>
        <v>0</v>
      </c>
      <c r="IQ221" s="47">
        <f t="shared" si="795"/>
        <v>0</v>
      </c>
      <c r="IR221" s="47">
        <f t="shared" si="796"/>
        <v>0</v>
      </c>
      <c r="IS221" s="47">
        <f t="shared" si="797"/>
        <v>0</v>
      </c>
      <c r="IT221" s="47">
        <f t="shared" si="798"/>
        <v>0</v>
      </c>
      <c r="IU221" s="47">
        <f t="shared" si="799"/>
        <v>0</v>
      </c>
      <c r="IV221" s="47">
        <f t="shared" si="800"/>
        <v>0</v>
      </c>
      <c r="IW221" s="48">
        <f t="shared" si="801"/>
        <v>0</v>
      </c>
      <c r="IX221" s="47">
        <f t="shared" si="802"/>
        <v>0</v>
      </c>
      <c r="IY221" s="47">
        <f t="shared" si="803"/>
        <v>0</v>
      </c>
      <c r="IZ221" s="46">
        <f t="shared" si="804"/>
        <v>0</v>
      </c>
      <c r="JA221" s="47">
        <f t="shared" si="805"/>
        <v>0</v>
      </c>
      <c r="JB221" s="47">
        <f t="shared" si="806"/>
        <v>0</v>
      </c>
      <c r="JC221" s="47">
        <f t="shared" si="807"/>
        <v>0</v>
      </c>
      <c r="JD221" s="47">
        <f t="shared" si="808"/>
        <v>0</v>
      </c>
      <c r="JE221" s="47">
        <f t="shared" si="809"/>
        <v>0</v>
      </c>
      <c r="JF221" s="47">
        <f t="shared" si="810"/>
        <v>0</v>
      </c>
      <c r="JG221" s="47">
        <f t="shared" si="811"/>
        <v>0</v>
      </c>
      <c r="JH221" s="47">
        <f t="shared" si="812"/>
        <v>0</v>
      </c>
      <c r="JI221" s="47">
        <f t="shared" si="813"/>
        <v>0</v>
      </c>
      <c r="JJ221" s="47">
        <f t="shared" si="814"/>
        <v>0</v>
      </c>
      <c r="JK221" s="47">
        <f t="shared" si="815"/>
        <v>0</v>
      </c>
      <c r="JL221" s="47">
        <f t="shared" si="816"/>
        <v>0</v>
      </c>
      <c r="JM221" s="47">
        <f t="shared" si="817"/>
        <v>0</v>
      </c>
      <c r="JN221" s="47">
        <f t="shared" si="818"/>
        <v>0</v>
      </c>
      <c r="JO221" s="47">
        <f t="shared" si="819"/>
        <v>0</v>
      </c>
      <c r="JP221" s="47">
        <f t="shared" si="820"/>
        <v>0</v>
      </c>
      <c r="JQ221" s="47">
        <f t="shared" si="821"/>
        <v>0</v>
      </c>
      <c r="JR221" s="47">
        <f t="shared" si="822"/>
        <v>0</v>
      </c>
      <c r="JS221" s="48">
        <f t="shared" si="823"/>
        <v>0</v>
      </c>
      <c r="JT221" s="46">
        <f t="shared" si="824"/>
        <v>0</v>
      </c>
      <c r="JU221" s="48">
        <f t="shared" si="825"/>
        <v>0</v>
      </c>
    </row>
    <row r="222" spans="1:281" x14ac:dyDescent="0.25">
      <c r="A222" s="152"/>
      <c r="B222" s="386"/>
      <c r="C222" s="377"/>
      <c r="D222" s="378"/>
      <c r="E222" s="378"/>
      <c r="F222" s="378"/>
      <c r="G222" s="379"/>
      <c r="H222" s="397"/>
      <c r="I222" s="397"/>
      <c r="J222" s="97"/>
      <c r="K222" s="122">
        <f t="shared" si="555"/>
        <v>0</v>
      </c>
      <c r="L222" s="313">
        <f t="shared" si="556"/>
        <v>0</v>
      </c>
      <c r="M222" s="46">
        <f t="shared" si="557"/>
        <v>0</v>
      </c>
      <c r="N222" s="90">
        <f t="shared" si="618"/>
        <v>0</v>
      </c>
      <c r="O222" s="90">
        <f t="shared" si="619"/>
        <v>0</v>
      </c>
      <c r="P222" s="90">
        <f t="shared" si="620"/>
        <v>0</v>
      </c>
      <c r="Q222" s="90">
        <f t="shared" si="621"/>
        <v>0</v>
      </c>
      <c r="R222" s="408">
        <f t="shared" si="558"/>
        <v>1</v>
      </c>
      <c r="S222" s="46">
        <f t="shared" si="559"/>
        <v>0</v>
      </c>
      <c r="T222" s="47">
        <f t="shared" si="560"/>
        <v>0</v>
      </c>
      <c r="U222" s="47">
        <f t="shared" si="561"/>
        <v>0</v>
      </c>
      <c r="V222" s="47">
        <f t="shared" si="562"/>
        <v>0</v>
      </c>
      <c r="W222" s="47">
        <f t="shared" si="563"/>
        <v>0</v>
      </c>
      <c r="X222" s="47">
        <f t="shared" si="564"/>
        <v>0</v>
      </c>
      <c r="Y222" s="47">
        <f t="shared" si="565"/>
        <v>0</v>
      </c>
      <c r="Z222" s="47">
        <f t="shared" si="566"/>
        <v>0</v>
      </c>
      <c r="AA222" s="47">
        <f t="shared" si="567"/>
        <v>0</v>
      </c>
      <c r="AB222" s="47">
        <f t="shared" si="568"/>
        <v>0</v>
      </c>
      <c r="AC222" s="47">
        <f t="shared" si="569"/>
        <v>0</v>
      </c>
      <c r="AD222" s="47">
        <f t="shared" si="570"/>
        <v>0</v>
      </c>
      <c r="AE222" s="47">
        <f t="shared" si="571"/>
        <v>0</v>
      </c>
      <c r="AF222" s="47">
        <f t="shared" si="572"/>
        <v>0</v>
      </c>
      <c r="AG222" s="47">
        <f t="shared" si="573"/>
        <v>0</v>
      </c>
      <c r="AH222" s="47">
        <f t="shared" si="574"/>
        <v>0</v>
      </c>
      <c r="AI222" s="47">
        <f t="shared" si="575"/>
        <v>0</v>
      </c>
      <c r="AJ222" s="47">
        <f t="shared" si="576"/>
        <v>0</v>
      </c>
      <c r="AK222" s="47">
        <f t="shared" si="577"/>
        <v>0</v>
      </c>
      <c r="AL222" s="48">
        <f t="shared" si="578"/>
        <v>0</v>
      </c>
      <c r="AM222" s="47">
        <f t="shared" si="622"/>
        <v>0</v>
      </c>
      <c r="AN222" s="47">
        <f t="shared" si="623"/>
        <v>0</v>
      </c>
      <c r="AO222" s="46">
        <f t="shared" si="579"/>
        <v>0</v>
      </c>
      <c r="AP222" s="47">
        <f t="shared" si="580"/>
        <v>0</v>
      </c>
      <c r="AQ222" s="47">
        <f t="shared" si="581"/>
        <v>0</v>
      </c>
      <c r="AR222" s="47">
        <f t="shared" si="582"/>
        <v>0</v>
      </c>
      <c r="AS222" s="47">
        <f t="shared" si="583"/>
        <v>0</v>
      </c>
      <c r="AT222" s="47">
        <f t="shared" si="584"/>
        <v>0</v>
      </c>
      <c r="AU222" s="47">
        <f t="shared" si="585"/>
        <v>0</v>
      </c>
      <c r="AV222" s="47">
        <f t="shared" si="586"/>
        <v>0</v>
      </c>
      <c r="AW222" s="47">
        <f t="shared" si="587"/>
        <v>0</v>
      </c>
      <c r="AX222" s="47">
        <f t="shared" si="588"/>
        <v>0</v>
      </c>
      <c r="AY222" s="47">
        <f t="shared" si="589"/>
        <v>0</v>
      </c>
      <c r="AZ222" s="47">
        <f t="shared" si="590"/>
        <v>0</v>
      </c>
      <c r="BA222" s="47">
        <f t="shared" si="591"/>
        <v>0</v>
      </c>
      <c r="BB222" s="47">
        <f t="shared" si="592"/>
        <v>0</v>
      </c>
      <c r="BC222" s="47">
        <f t="shared" si="593"/>
        <v>0</v>
      </c>
      <c r="BD222" s="47">
        <f t="shared" si="594"/>
        <v>0</v>
      </c>
      <c r="BE222" s="47">
        <f t="shared" si="595"/>
        <v>0</v>
      </c>
      <c r="BF222" s="47">
        <f t="shared" si="596"/>
        <v>0</v>
      </c>
      <c r="BG222" s="48">
        <f t="shared" si="597"/>
        <v>0</v>
      </c>
      <c r="BH222" s="47">
        <f t="shared" si="624"/>
        <v>0</v>
      </c>
      <c r="BI222" s="47">
        <f t="shared" si="625"/>
        <v>0</v>
      </c>
      <c r="BJ222" s="46">
        <f t="shared" si="598"/>
        <v>0</v>
      </c>
      <c r="BK222" s="47">
        <f t="shared" si="599"/>
        <v>0</v>
      </c>
      <c r="BL222" s="47">
        <f t="shared" si="600"/>
        <v>0</v>
      </c>
      <c r="BM222" s="47">
        <f t="shared" si="601"/>
        <v>0</v>
      </c>
      <c r="BN222" s="47">
        <f t="shared" si="602"/>
        <v>0</v>
      </c>
      <c r="BO222" s="47">
        <f t="shared" si="603"/>
        <v>0</v>
      </c>
      <c r="BP222" s="47">
        <f t="shared" si="604"/>
        <v>0</v>
      </c>
      <c r="BQ222" s="47">
        <f t="shared" si="605"/>
        <v>0</v>
      </c>
      <c r="BR222" s="47">
        <f t="shared" si="606"/>
        <v>0</v>
      </c>
      <c r="BS222" s="47">
        <f t="shared" si="607"/>
        <v>0</v>
      </c>
      <c r="BT222" s="47">
        <f t="shared" si="608"/>
        <v>0</v>
      </c>
      <c r="BU222" s="47">
        <f t="shared" si="609"/>
        <v>0</v>
      </c>
      <c r="BV222" s="47">
        <f t="shared" si="610"/>
        <v>0</v>
      </c>
      <c r="BW222" s="47">
        <f t="shared" si="611"/>
        <v>0</v>
      </c>
      <c r="BX222" s="47">
        <f t="shared" si="612"/>
        <v>0</v>
      </c>
      <c r="BY222" s="47">
        <f t="shared" si="613"/>
        <v>0</v>
      </c>
      <c r="BZ222" s="47">
        <f t="shared" si="614"/>
        <v>0</v>
      </c>
      <c r="CA222" s="47">
        <f t="shared" si="615"/>
        <v>0</v>
      </c>
      <c r="CB222" s="47">
        <f t="shared" si="616"/>
        <v>0</v>
      </c>
      <c r="CC222" s="48">
        <f t="shared" si="617"/>
        <v>0</v>
      </c>
      <c r="CD222" s="47">
        <f t="shared" si="626"/>
        <v>0</v>
      </c>
      <c r="CE222" s="47">
        <f t="shared" si="627"/>
        <v>0</v>
      </c>
      <c r="CF222" s="46">
        <f t="shared" si="628"/>
        <v>0</v>
      </c>
      <c r="CG222" s="47">
        <f t="shared" si="629"/>
        <v>0</v>
      </c>
      <c r="CH222" s="47">
        <f t="shared" si="630"/>
        <v>0</v>
      </c>
      <c r="CI222" s="47">
        <f t="shared" si="631"/>
        <v>0</v>
      </c>
      <c r="CJ222" s="47">
        <f t="shared" si="632"/>
        <v>0</v>
      </c>
      <c r="CK222" s="47">
        <f t="shared" si="633"/>
        <v>0</v>
      </c>
      <c r="CL222" s="47">
        <f t="shared" si="634"/>
        <v>0</v>
      </c>
      <c r="CM222" s="47">
        <f t="shared" si="635"/>
        <v>0</v>
      </c>
      <c r="CN222" s="47">
        <f t="shared" si="636"/>
        <v>0</v>
      </c>
      <c r="CO222" s="47">
        <f t="shared" si="637"/>
        <v>0</v>
      </c>
      <c r="CP222" s="47">
        <f t="shared" si="638"/>
        <v>0</v>
      </c>
      <c r="CQ222" s="47">
        <f t="shared" si="639"/>
        <v>0</v>
      </c>
      <c r="CR222" s="47">
        <f t="shared" si="640"/>
        <v>0</v>
      </c>
      <c r="CS222" s="47">
        <f t="shared" si="641"/>
        <v>0</v>
      </c>
      <c r="CT222" s="47">
        <f t="shared" si="642"/>
        <v>0</v>
      </c>
      <c r="CU222" s="47">
        <f t="shared" si="643"/>
        <v>0</v>
      </c>
      <c r="CV222" s="47">
        <f t="shared" si="644"/>
        <v>0</v>
      </c>
      <c r="CW222" s="47">
        <f t="shared" si="645"/>
        <v>0</v>
      </c>
      <c r="CX222" s="47">
        <f t="shared" si="646"/>
        <v>0</v>
      </c>
      <c r="CY222" s="48">
        <f t="shared" si="647"/>
        <v>0</v>
      </c>
      <c r="CZ222" s="47">
        <f t="shared" si="648"/>
        <v>0</v>
      </c>
      <c r="DA222" s="47">
        <f t="shared" si="649"/>
        <v>0</v>
      </c>
      <c r="DB222" s="46">
        <f t="shared" si="650"/>
        <v>0</v>
      </c>
      <c r="DC222" s="47">
        <f t="shared" si="651"/>
        <v>0</v>
      </c>
      <c r="DD222" s="47">
        <f t="shared" si="652"/>
        <v>0</v>
      </c>
      <c r="DE222" s="47">
        <f t="shared" si="653"/>
        <v>0</v>
      </c>
      <c r="DF222" s="47">
        <f t="shared" si="654"/>
        <v>0</v>
      </c>
      <c r="DG222" s="47">
        <f t="shared" si="655"/>
        <v>0</v>
      </c>
      <c r="DH222" s="47">
        <f t="shared" si="656"/>
        <v>0</v>
      </c>
      <c r="DI222" s="47">
        <f t="shared" si="657"/>
        <v>0</v>
      </c>
      <c r="DJ222" s="47">
        <f t="shared" si="658"/>
        <v>0</v>
      </c>
      <c r="DK222" s="47">
        <f t="shared" si="659"/>
        <v>0</v>
      </c>
      <c r="DL222" s="47">
        <f t="shared" si="660"/>
        <v>0</v>
      </c>
      <c r="DM222" s="47">
        <f t="shared" si="661"/>
        <v>0</v>
      </c>
      <c r="DN222" s="47">
        <f t="shared" si="662"/>
        <v>0</v>
      </c>
      <c r="DO222" s="47">
        <f t="shared" si="663"/>
        <v>0</v>
      </c>
      <c r="DP222" s="47">
        <f t="shared" si="664"/>
        <v>0</v>
      </c>
      <c r="DQ222" s="47">
        <f t="shared" si="665"/>
        <v>0</v>
      </c>
      <c r="DR222" s="47">
        <f t="shared" si="666"/>
        <v>0</v>
      </c>
      <c r="DS222" s="47">
        <f t="shared" si="667"/>
        <v>0</v>
      </c>
      <c r="DT222" s="47">
        <f t="shared" si="668"/>
        <v>0</v>
      </c>
      <c r="DU222" s="48">
        <f t="shared" si="669"/>
        <v>0</v>
      </c>
      <c r="DV222" s="47">
        <f t="shared" si="670"/>
        <v>0</v>
      </c>
      <c r="DW222" s="47">
        <f t="shared" si="671"/>
        <v>0</v>
      </c>
      <c r="DX222" s="46">
        <f t="shared" si="672"/>
        <v>0</v>
      </c>
      <c r="DY222" s="47">
        <f t="shared" si="673"/>
        <v>0</v>
      </c>
      <c r="DZ222" s="47">
        <f t="shared" si="674"/>
        <v>0</v>
      </c>
      <c r="EA222" s="47">
        <f t="shared" si="675"/>
        <v>0</v>
      </c>
      <c r="EB222" s="47">
        <f t="shared" si="676"/>
        <v>0</v>
      </c>
      <c r="EC222" s="47">
        <f t="shared" si="677"/>
        <v>0</v>
      </c>
      <c r="ED222" s="47">
        <f t="shared" si="678"/>
        <v>0</v>
      </c>
      <c r="EE222" s="47">
        <f t="shared" si="679"/>
        <v>0</v>
      </c>
      <c r="EF222" s="47">
        <f t="shared" si="680"/>
        <v>0</v>
      </c>
      <c r="EG222" s="47">
        <f t="shared" si="681"/>
        <v>0</v>
      </c>
      <c r="EH222" s="47">
        <f t="shared" si="682"/>
        <v>0</v>
      </c>
      <c r="EI222" s="47">
        <f t="shared" si="683"/>
        <v>0</v>
      </c>
      <c r="EJ222" s="47">
        <f t="shared" si="684"/>
        <v>0</v>
      </c>
      <c r="EK222" s="47">
        <f t="shared" si="685"/>
        <v>0</v>
      </c>
      <c r="EL222" s="47">
        <f t="shared" si="686"/>
        <v>0</v>
      </c>
      <c r="EM222" s="47">
        <f t="shared" si="687"/>
        <v>0</v>
      </c>
      <c r="EN222" s="47">
        <f t="shared" si="688"/>
        <v>0</v>
      </c>
      <c r="EO222" s="47">
        <f t="shared" si="689"/>
        <v>0</v>
      </c>
      <c r="EP222" s="47">
        <f t="shared" si="690"/>
        <v>0</v>
      </c>
      <c r="EQ222" s="48">
        <f t="shared" si="691"/>
        <v>0</v>
      </c>
      <c r="ER222" s="47">
        <f t="shared" si="692"/>
        <v>0</v>
      </c>
      <c r="ES222" s="47">
        <f t="shared" si="693"/>
        <v>0</v>
      </c>
      <c r="ET222" s="46">
        <f t="shared" si="694"/>
        <v>0</v>
      </c>
      <c r="EU222" s="47">
        <f t="shared" si="695"/>
        <v>0</v>
      </c>
      <c r="EV222" s="47">
        <f t="shared" si="696"/>
        <v>0</v>
      </c>
      <c r="EW222" s="47">
        <f t="shared" si="697"/>
        <v>0</v>
      </c>
      <c r="EX222" s="47">
        <f t="shared" si="698"/>
        <v>0</v>
      </c>
      <c r="EY222" s="47">
        <f t="shared" si="699"/>
        <v>0</v>
      </c>
      <c r="EZ222" s="47">
        <f t="shared" si="700"/>
        <v>0</v>
      </c>
      <c r="FA222" s="47">
        <f t="shared" si="701"/>
        <v>0</v>
      </c>
      <c r="FB222" s="47">
        <f t="shared" si="702"/>
        <v>0</v>
      </c>
      <c r="FC222" s="47">
        <f t="shared" si="703"/>
        <v>0</v>
      </c>
      <c r="FD222" s="47">
        <f t="shared" si="704"/>
        <v>0</v>
      </c>
      <c r="FE222" s="47">
        <f t="shared" si="705"/>
        <v>0</v>
      </c>
      <c r="FF222" s="47">
        <f t="shared" si="706"/>
        <v>0</v>
      </c>
      <c r="FG222" s="47">
        <f t="shared" si="707"/>
        <v>0</v>
      </c>
      <c r="FH222" s="47">
        <f t="shared" si="708"/>
        <v>0</v>
      </c>
      <c r="FI222" s="47">
        <f t="shared" si="709"/>
        <v>0</v>
      </c>
      <c r="FJ222" s="47">
        <f t="shared" si="710"/>
        <v>0</v>
      </c>
      <c r="FK222" s="47">
        <f t="shared" si="711"/>
        <v>0</v>
      </c>
      <c r="FL222" s="47">
        <f t="shared" si="712"/>
        <v>0</v>
      </c>
      <c r="FM222" s="48">
        <f t="shared" si="713"/>
        <v>0</v>
      </c>
      <c r="FN222" s="47">
        <f t="shared" si="714"/>
        <v>0</v>
      </c>
      <c r="FO222" s="47">
        <f t="shared" si="715"/>
        <v>0</v>
      </c>
      <c r="FP222" s="46">
        <f t="shared" si="716"/>
        <v>0</v>
      </c>
      <c r="FQ222" s="47">
        <f t="shared" si="717"/>
        <v>0</v>
      </c>
      <c r="FR222" s="47">
        <f t="shared" si="718"/>
        <v>0</v>
      </c>
      <c r="FS222" s="47">
        <f t="shared" si="719"/>
        <v>0</v>
      </c>
      <c r="FT222" s="47">
        <f t="shared" si="720"/>
        <v>0</v>
      </c>
      <c r="FU222" s="47">
        <f t="shared" si="721"/>
        <v>0</v>
      </c>
      <c r="FV222" s="47">
        <f t="shared" si="722"/>
        <v>0</v>
      </c>
      <c r="FW222" s="47">
        <f t="shared" si="723"/>
        <v>0</v>
      </c>
      <c r="FX222" s="47">
        <f t="shared" si="724"/>
        <v>0</v>
      </c>
      <c r="FY222" s="47">
        <f t="shared" si="725"/>
        <v>0</v>
      </c>
      <c r="FZ222" s="47">
        <f t="shared" si="726"/>
        <v>0</v>
      </c>
      <c r="GA222" s="47">
        <f t="shared" si="727"/>
        <v>0</v>
      </c>
      <c r="GB222" s="47">
        <f t="shared" si="728"/>
        <v>0</v>
      </c>
      <c r="GC222" s="47">
        <f t="shared" si="729"/>
        <v>0</v>
      </c>
      <c r="GD222" s="47">
        <f t="shared" si="730"/>
        <v>0</v>
      </c>
      <c r="GE222" s="47">
        <f t="shared" si="731"/>
        <v>0</v>
      </c>
      <c r="GF222" s="47">
        <f t="shared" si="732"/>
        <v>0</v>
      </c>
      <c r="GG222" s="47">
        <f t="shared" si="733"/>
        <v>0</v>
      </c>
      <c r="GH222" s="47">
        <f t="shared" si="734"/>
        <v>0</v>
      </c>
      <c r="GI222" s="48">
        <f t="shared" si="735"/>
        <v>0</v>
      </c>
      <c r="GJ222" s="47">
        <f t="shared" si="736"/>
        <v>0</v>
      </c>
      <c r="GK222" s="47">
        <f t="shared" si="737"/>
        <v>0</v>
      </c>
      <c r="GL222" s="46">
        <f t="shared" si="738"/>
        <v>0</v>
      </c>
      <c r="GM222" s="47">
        <f t="shared" si="739"/>
        <v>0</v>
      </c>
      <c r="GN222" s="47">
        <f t="shared" si="740"/>
        <v>0</v>
      </c>
      <c r="GO222" s="47">
        <f t="shared" si="741"/>
        <v>0</v>
      </c>
      <c r="GP222" s="47">
        <f t="shared" si="742"/>
        <v>0</v>
      </c>
      <c r="GQ222" s="47">
        <f t="shared" si="743"/>
        <v>0</v>
      </c>
      <c r="GR222" s="47">
        <f t="shared" si="744"/>
        <v>0</v>
      </c>
      <c r="GS222" s="47">
        <f t="shared" si="745"/>
        <v>0</v>
      </c>
      <c r="GT222" s="47">
        <f t="shared" si="746"/>
        <v>0</v>
      </c>
      <c r="GU222" s="47">
        <f t="shared" si="747"/>
        <v>0</v>
      </c>
      <c r="GV222" s="47">
        <f t="shared" si="748"/>
        <v>0</v>
      </c>
      <c r="GW222" s="47">
        <f t="shared" si="749"/>
        <v>0</v>
      </c>
      <c r="GX222" s="47">
        <f t="shared" si="750"/>
        <v>0</v>
      </c>
      <c r="GY222" s="47">
        <f t="shared" si="751"/>
        <v>0</v>
      </c>
      <c r="GZ222" s="47">
        <f t="shared" si="752"/>
        <v>0</v>
      </c>
      <c r="HA222" s="47">
        <f t="shared" si="753"/>
        <v>0</v>
      </c>
      <c r="HB222" s="47">
        <f t="shared" si="754"/>
        <v>0</v>
      </c>
      <c r="HC222" s="47">
        <f t="shared" si="755"/>
        <v>0</v>
      </c>
      <c r="HD222" s="47">
        <f t="shared" si="756"/>
        <v>0</v>
      </c>
      <c r="HE222" s="48">
        <f t="shared" si="757"/>
        <v>0</v>
      </c>
      <c r="HF222" s="47">
        <f t="shared" si="758"/>
        <v>0</v>
      </c>
      <c r="HG222" s="47">
        <f t="shared" si="759"/>
        <v>0</v>
      </c>
      <c r="HH222" s="46">
        <f t="shared" si="760"/>
        <v>0</v>
      </c>
      <c r="HI222" s="47">
        <f t="shared" si="761"/>
        <v>0</v>
      </c>
      <c r="HJ222" s="47">
        <f t="shared" si="762"/>
        <v>0</v>
      </c>
      <c r="HK222" s="47">
        <f t="shared" si="763"/>
        <v>0</v>
      </c>
      <c r="HL222" s="47">
        <f t="shared" si="764"/>
        <v>0</v>
      </c>
      <c r="HM222" s="47">
        <f t="shared" si="765"/>
        <v>0</v>
      </c>
      <c r="HN222" s="47">
        <f t="shared" si="766"/>
        <v>0</v>
      </c>
      <c r="HO222" s="47">
        <f t="shared" si="767"/>
        <v>0</v>
      </c>
      <c r="HP222" s="47">
        <f t="shared" si="768"/>
        <v>0</v>
      </c>
      <c r="HQ222" s="47">
        <f t="shared" si="769"/>
        <v>0</v>
      </c>
      <c r="HR222" s="47">
        <f t="shared" si="770"/>
        <v>0</v>
      </c>
      <c r="HS222" s="47">
        <f t="shared" si="771"/>
        <v>0</v>
      </c>
      <c r="HT222" s="47">
        <f t="shared" si="772"/>
        <v>0</v>
      </c>
      <c r="HU222" s="47">
        <f t="shared" si="773"/>
        <v>0</v>
      </c>
      <c r="HV222" s="47">
        <f t="shared" si="774"/>
        <v>0</v>
      </c>
      <c r="HW222" s="47">
        <f t="shared" si="775"/>
        <v>0</v>
      </c>
      <c r="HX222" s="47">
        <f t="shared" si="776"/>
        <v>0</v>
      </c>
      <c r="HY222" s="47">
        <f t="shared" si="777"/>
        <v>0</v>
      </c>
      <c r="HZ222" s="47">
        <f t="shared" si="778"/>
        <v>0</v>
      </c>
      <c r="IA222" s="48">
        <f t="shared" si="779"/>
        <v>0</v>
      </c>
      <c r="IB222" s="47">
        <f t="shared" si="780"/>
        <v>0</v>
      </c>
      <c r="IC222" s="47">
        <f t="shared" si="781"/>
        <v>0</v>
      </c>
      <c r="ID222" s="46">
        <f t="shared" si="782"/>
        <v>0</v>
      </c>
      <c r="IE222" s="47">
        <f t="shared" si="783"/>
        <v>0</v>
      </c>
      <c r="IF222" s="47">
        <f t="shared" si="784"/>
        <v>0</v>
      </c>
      <c r="IG222" s="47">
        <f t="shared" si="785"/>
        <v>0</v>
      </c>
      <c r="IH222" s="47">
        <f t="shared" si="786"/>
        <v>0</v>
      </c>
      <c r="II222" s="47">
        <f t="shared" si="787"/>
        <v>0</v>
      </c>
      <c r="IJ222" s="47">
        <f t="shared" si="788"/>
        <v>0</v>
      </c>
      <c r="IK222" s="47">
        <f t="shared" si="789"/>
        <v>0</v>
      </c>
      <c r="IL222" s="47">
        <f t="shared" si="790"/>
        <v>0</v>
      </c>
      <c r="IM222" s="47">
        <f t="shared" si="791"/>
        <v>0</v>
      </c>
      <c r="IN222" s="47">
        <f t="shared" si="792"/>
        <v>0</v>
      </c>
      <c r="IO222" s="47">
        <f t="shared" si="793"/>
        <v>0</v>
      </c>
      <c r="IP222" s="47">
        <f t="shared" si="794"/>
        <v>0</v>
      </c>
      <c r="IQ222" s="47">
        <f t="shared" si="795"/>
        <v>0</v>
      </c>
      <c r="IR222" s="47">
        <f t="shared" si="796"/>
        <v>0</v>
      </c>
      <c r="IS222" s="47">
        <f t="shared" si="797"/>
        <v>0</v>
      </c>
      <c r="IT222" s="47">
        <f t="shared" si="798"/>
        <v>0</v>
      </c>
      <c r="IU222" s="47">
        <f t="shared" si="799"/>
        <v>0</v>
      </c>
      <c r="IV222" s="47">
        <f t="shared" si="800"/>
        <v>0</v>
      </c>
      <c r="IW222" s="48">
        <f t="shared" si="801"/>
        <v>0</v>
      </c>
      <c r="IX222" s="47">
        <f t="shared" si="802"/>
        <v>0</v>
      </c>
      <c r="IY222" s="47">
        <f t="shared" si="803"/>
        <v>0</v>
      </c>
      <c r="IZ222" s="46">
        <f t="shared" si="804"/>
        <v>0</v>
      </c>
      <c r="JA222" s="47">
        <f t="shared" si="805"/>
        <v>0</v>
      </c>
      <c r="JB222" s="47">
        <f t="shared" si="806"/>
        <v>0</v>
      </c>
      <c r="JC222" s="47">
        <f t="shared" si="807"/>
        <v>0</v>
      </c>
      <c r="JD222" s="47">
        <f t="shared" si="808"/>
        <v>0</v>
      </c>
      <c r="JE222" s="47">
        <f t="shared" si="809"/>
        <v>0</v>
      </c>
      <c r="JF222" s="47">
        <f t="shared" si="810"/>
        <v>0</v>
      </c>
      <c r="JG222" s="47">
        <f t="shared" si="811"/>
        <v>0</v>
      </c>
      <c r="JH222" s="47">
        <f t="shared" si="812"/>
        <v>0</v>
      </c>
      <c r="JI222" s="47">
        <f t="shared" si="813"/>
        <v>0</v>
      </c>
      <c r="JJ222" s="47">
        <f t="shared" si="814"/>
        <v>0</v>
      </c>
      <c r="JK222" s="47">
        <f t="shared" si="815"/>
        <v>0</v>
      </c>
      <c r="JL222" s="47">
        <f t="shared" si="816"/>
        <v>0</v>
      </c>
      <c r="JM222" s="47">
        <f t="shared" si="817"/>
        <v>0</v>
      </c>
      <c r="JN222" s="47">
        <f t="shared" si="818"/>
        <v>0</v>
      </c>
      <c r="JO222" s="47">
        <f t="shared" si="819"/>
        <v>0</v>
      </c>
      <c r="JP222" s="47">
        <f t="shared" si="820"/>
        <v>0</v>
      </c>
      <c r="JQ222" s="47">
        <f t="shared" si="821"/>
        <v>0</v>
      </c>
      <c r="JR222" s="47">
        <f t="shared" si="822"/>
        <v>0</v>
      </c>
      <c r="JS222" s="48">
        <f t="shared" si="823"/>
        <v>0</v>
      </c>
      <c r="JT222" s="46">
        <f t="shared" si="824"/>
        <v>0</v>
      </c>
      <c r="JU222" s="48">
        <f t="shared" si="825"/>
        <v>0</v>
      </c>
    </row>
    <row r="223" spans="1:281" x14ac:dyDescent="0.25">
      <c r="A223" s="152"/>
      <c r="B223" s="386"/>
      <c r="C223" s="377"/>
      <c r="D223" s="378"/>
      <c r="E223" s="378"/>
      <c r="F223" s="378"/>
      <c r="G223" s="379"/>
      <c r="H223" s="397"/>
      <c r="I223" s="397"/>
      <c r="J223" s="97"/>
      <c r="K223" s="122">
        <f t="shared" si="555"/>
        <v>0</v>
      </c>
      <c r="L223" s="313">
        <f t="shared" si="556"/>
        <v>0</v>
      </c>
      <c r="M223" s="46">
        <f t="shared" si="557"/>
        <v>0</v>
      </c>
      <c r="N223" s="90">
        <f t="shared" si="618"/>
        <v>0</v>
      </c>
      <c r="O223" s="90">
        <f t="shared" si="619"/>
        <v>0</v>
      </c>
      <c r="P223" s="90">
        <f t="shared" si="620"/>
        <v>0</v>
      </c>
      <c r="Q223" s="90">
        <f t="shared" si="621"/>
        <v>0</v>
      </c>
      <c r="R223" s="408">
        <f t="shared" si="558"/>
        <v>1</v>
      </c>
      <c r="S223" s="46">
        <f t="shared" si="559"/>
        <v>0</v>
      </c>
      <c r="T223" s="47">
        <f t="shared" si="560"/>
        <v>0</v>
      </c>
      <c r="U223" s="47">
        <f t="shared" si="561"/>
        <v>0</v>
      </c>
      <c r="V223" s="47">
        <f t="shared" si="562"/>
        <v>0</v>
      </c>
      <c r="W223" s="47">
        <f t="shared" si="563"/>
        <v>0</v>
      </c>
      <c r="X223" s="47">
        <f t="shared" si="564"/>
        <v>0</v>
      </c>
      <c r="Y223" s="47">
        <f t="shared" si="565"/>
        <v>0</v>
      </c>
      <c r="Z223" s="47">
        <f t="shared" si="566"/>
        <v>0</v>
      </c>
      <c r="AA223" s="47">
        <f t="shared" si="567"/>
        <v>0</v>
      </c>
      <c r="AB223" s="47">
        <f t="shared" si="568"/>
        <v>0</v>
      </c>
      <c r="AC223" s="47">
        <f t="shared" si="569"/>
        <v>0</v>
      </c>
      <c r="AD223" s="47">
        <f t="shared" si="570"/>
        <v>0</v>
      </c>
      <c r="AE223" s="47">
        <f t="shared" si="571"/>
        <v>0</v>
      </c>
      <c r="AF223" s="47">
        <f t="shared" si="572"/>
        <v>0</v>
      </c>
      <c r="AG223" s="47">
        <f t="shared" si="573"/>
        <v>0</v>
      </c>
      <c r="AH223" s="47">
        <f t="shared" si="574"/>
        <v>0</v>
      </c>
      <c r="AI223" s="47">
        <f t="shared" si="575"/>
        <v>0</v>
      </c>
      <c r="AJ223" s="47">
        <f t="shared" si="576"/>
        <v>0</v>
      </c>
      <c r="AK223" s="47">
        <f t="shared" si="577"/>
        <v>0</v>
      </c>
      <c r="AL223" s="48">
        <f t="shared" si="578"/>
        <v>0</v>
      </c>
      <c r="AM223" s="47">
        <f t="shared" si="622"/>
        <v>0</v>
      </c>
      <c r="AN223" s="47">
        <f t="shared" si="623"/>
        <v>0</v>
      </c>
      <c r="AO223" s="46">
        <f t="shared" si="579"/>
        <v>0</v>
      </c>
      <c r="AP223" s="47">
        <f t="shared" si="580"/>
        <v>0</v>
      </c>
      <c r="AQ223" s="47">
        <f t="shared" si="581"/>
        <v>0</v>
      </c>
      <c r="AR223" s="47">
        <f t="shared" si="582"/>
        <v>0</v>
      </c>
      <c r="AS223" s="47">
        <f t="shared" si="583"/>
        <v>0</v>
      </c>
      <c r="AT223" s="47">
        <f t="shared" si="584"/>
        <v>0</v>
      </c>
      <c r="AU223" s="47">
        <f t="shared" si="585"/>
        <v>0</v>
      </c>
      <c r="AV223" s="47">
        <f t="shared" si="586"/>
        <v>0</v>
      </c>
      <c r="AW223" s="47">
        <f t="shared" si="587"/>
        <v>0</v>
      </c>
      <c r="AX223" s="47">
        <f t="shared" si="588"/>
        <v>0</v>
      </c>
      <c r="AY223" s="47">
        <f t="shared" si="589"/>
        <v>0</v>
      </c>
      <c r="AZ223" s="47">
        <f t="shared" si="590"/>
        <v>0</v>
      </c>
      <c r="BA223" s="47">
        <f t="shared" si="591"/>
        <v>0</v>
      </c>
      <c r="BB223" s="47">
        <f t="shared" si="592"/>
        <v>0</v>
      </c>
      <c r="BC223" s="47">
        <f t="shared" si="593"/>
        <v>0</v>
      </c>
      <c r="BD223" s="47">
        <f t="shared" si="594"/>
        <v>0</v>
      </c>
      <c r="BE223" s="47">
        <f t="shared" si="595"/>
        <v>0</v>
      </c>
      <c r="BF223" s="47">
        <f t="shared" si="596"/>
        <v>0</v>
      </c>
      <c r="BG223" s="48">
        <f t="shared" si="597"/>
        <v>0</v>
      </c>
      <c r="BH223" s="47">
        <f t="shared" si="624"/>
        <v>0</v>
      </c>
      <c r="BI223" s="47">
        <f t="shared" si="625"/>
        <v>0</v>
      </c>
      <c r="BJ223" s="46">
        <f t="shared" si="598"/>
        <v>0</v>
      </c>
      <c r="BK223" s="47">
        <f t="shared" si="599"/>
        <v>0</v>
      </c>
      <c r="BL223" s="47">
        <f t="shared" si="600"/>
        <v>0</v>
      </c>
      <c r="BM223" s="47">
        <f t="shared" si="601"/>
        <v>0</v>
      </c>
      <c r="BN223" s="47">
        <f t="shared" si="602"/>
        <v>0</v>
      </c>
      <c r="BO223" s="47">
        <f t="shared" si="603"/>
        <v>0</v>
      </c>
      <c r="BP223" s="47">
        <f t="shared" si="604"/>
        <v>0</v>
      </c>
      <c r="BQ223" s="47">
        <f t="shared" si="605"/>
        <v>0</v>
      </c>
      <c r="BR223" s="47">
        <f t="shared" si="606"/>
        <v>0</v>
      </c>
      <c r="BS223" s="47">
        <f t="shared" si="607"/>
        <v>0</v>
      </c>
      <c r="BT223" s="47">
        <f t="shared" si="608"/>
        <v>0</v>
      </c>
      <c r="BU223" s="47">
        <f t="shared" si="609"/>
        <v>0</v>
      </c>
      <c r="BV223" s="47">
        <f t="shared" si="610"/>
        <v>0</v>
      </c>
      <c r="BW223" s="47">
        <f t="shared" si="611"/>
        <v>0</v>
      </c>
      <c r="BX223" s="47">
        <f t="shared" si="612"/>
        <v>0</v>
      </c>
      <c r="BY223" s="47">
        <f t="shared" si="613"/>
        <v>0</v>
      </c>
      <c r="BZ223" s="47">
        <f t="shared" si="614"/>
        <v>0</v>
      </c>
      <c r="CA223" s="47">
        <f t="shared" si="615"/>
        <v>0</v>
      </c>
      <c r="CB223" s="47">
        <f t="shared" si="616"/>
        <v>0</v>
      </c>
      <c r="CC223" s="48">
        <f t="shared" si="617"/>
        <v>0</v>
      </c>
      <c r="CD223" s="47">
        <f t="shared" si="626"/>
        <v>0</v>
      </c>
      <c r="CE223" s="47">
        <f t="shared" si="627"/>
        <v>0</v>
      </c>
      <c r="CF223" s="46">
        <f t="shared" si="628"/>
        <v>0</v>
      </c>
      <c r="CG223" s="47">
        <f t="shared" si="629"/>
        <v>0</v>
      </c>
      <c r="CH223" s="47">
        <f t="shared" si="630"/>
        <v>0</v>
      </c>
      <c r="CI223" s="47">
        <f t="shared" si="631"/>
        <v>0</v>
      </c>
      <c r="CJ223" s="47">
        <f t="shared" si="632"/>
        <v>0</v>
      </c>
      <c r="CK223" s="47">
        <f t="shared" si="633"/>
        <v>0</v>
      </c>
      <c r="CL223" s="47">
        <f t="shared" si="634"/>
        <v>0</v>
      </c>
      <c r="CM223" s="47">
        <f t="shared" si="635"/>
        <v>0</v>
      </c>
      <c r="CN223" s="47">
        <f t="shared" si="636"/>
        <v>0</v>
      </c>
      <c r="CO223" s="47">
        <f t="shared" si="637"/>
        <v>0</v>
      </c>
      <c r="CP223" s="47">
        <f t="shared" si="638"/>
        <v>0</v>
      </c>
      <c r="CQ223" s="47">
        <f t="shared" si="639"/>
        <v>0</v>
      </c>
      <c r="CR223" s="47">
        <f t="shared" si="640"/>
        <v>0</v>
      </c>
      <c r="CS223" s="47">
        <f t="shared" si="641"/>
        <v>0</v>
      </c>
      <c r="CT223" s="47">
        <f t="shared" si="642"/>
        <v>0</v>
      </c>
      <c r="CU223" s="47">
        <f t="shared" si="643"/>
        <v>0</v>
      </c>
      <c r="CV223" s="47">
        <f t="shared" si="644"/>
        <v>0</v>
      </c>
      <c r="CW223" s="47">
        <f t="shared" si="645"/>
        <v>0</v>
      </c>
      <c r="CX223" s="47">
        <f t="shared" si="646"/>
        <v>0</v>
      </c>
      <c r="CY223" s="48">
        <f t="shared" si="647"/>
        <v>0</v>
      </c>
      <c r="CZ223" s="47">
        <f t="shared" si="648"/>
        <v>0</v>
      </c>
      <c r="DA223" s="47">
        <f t="shared" si="649"/>
        <v>0</v>
      </c>
      <c r="DB223" s="46">
        <f t="shared" si="650"/>
        <v>0</v>
      </c>
      <c r="DC223" s="47">
        <f t="shared" si="651"/>
        <v>0</v>
      </c>
      <c r="DD223" s="47">
        <f t="shared" si="652"/>
        <v>0</v>
      </c>
      <c r="DE223" s="47">
        <f t="shared" si="653"/>
        <v>0</v>
      </c>
      <c r="DF223" s="47">
        <f t="shared" si="654"/>
        <v>0</v>
      </c>
      <c r="DG223" s="47">
        <f t="shared" si="655"/>
        <v>0</v>
      </c>
      <c r="DH223" s="47">
        <f t="shared" si="656"/>
        <v>0</v>
      </c>
      <c r="DI223" s="47">
        <f t="shared" si="657"/>
        <v>0</v>
      </c>
      <c r="DJ223" s="47">
        <f t="shared" si="658"/>
        <v>0</v>
      </c>
      <c r="DK223" s="47">
        <f t="shared" si="659"/>
        <v>0</v>
      </c>
      <c r="DL223" s="47">
        <f t="shared" si="660"/>
        <v>0</v>
      </c>
      <c r="DM223" s="47">
        <f t="shared" si="661"/>
        <v>0</v>
      </c>
      <c r="DN223" s="47">
        <f t="shared" si="662"/>
        <v>0</v>
      </c>
      <c r="DO223" s="47">
        <f t="shared" si="663"/>
        <v>0</v>
      </c>
      <c r="DP223" s="47">
        <f t="shared" si="664"/>
        <v>0</v>
      </c>
      <c r="DQ223" s="47">
        <f t="shared" si="665"/>
        <v>0</v>
      </c>
      <c r="DR223" s="47">
        <f t="shared" si="666"/>
        <v>0</v>
      </c>
      <c r="DS223" s="47">
        <f t="shared" si="667"/>
        <v>0</v>
      </c>
      <c r="DT223" s="47">
        <f t="shared" si="668"/>
        <v>0</v>
      </c>
      <c r="DU223" s="48">
        <f t="shared" si="669"/>
        <v>0</v>
      </c>
      <c r="DV223" s="47">
        <f t="shared" si="670"/>
        <v>0</v>
      </c>
      <c r="DW223" s="47">
        <f t="shared" si="671"/>
        <v>0</v>
      </c>
      <c r="DX223" s="46">
        <f t="shared" si="672"/>
        <v>0</v>
      </c>
      <c r="DY223" s="47">
        <f t="shared" si="673"/>
        <v>0</v>
      </c>
      <c r="DZ223" s="47">
        <f t="shared" si="674"/>
        <v>0</v>
      </c>
      <c r="EA223" s="47">
        <f t="shared" si="675"/>
        <v>0</v>
      </c>
      <c r="EB223" s="47">
        <f t="shared" si="676"/>
        <v>0</v>
      </c>
      <c r="EC223" s="47">
        <f t="shared" si="677"/>
        <v>0</v>
      </c>
      <c r="ED223" s="47">
        <f t="shared" si="678"/>
        <v>0</v>
      </c>
      <c r="EE223" s="47">
        <f t="shared" si="679"/>
        <v>0</v>
      </c>
      <c r="EF223" s="47">
        <f t="shared" si="680"/>
        <v>0</v>
      </c>
      <c r="EG223" s="47">
        <f t="shared" si="681"/>
        <v>0</v>
      </c>
      <c r="EH223" s="47">
        <f t="shared" si="682"/>
        <v>0</v>
      </c>
      <c r="EI223" s="47">
        <f t="shared" si="683"/>
        <v>0</v>
      </c>
      <c r="EJ223" s="47">
        <f t="shared" si="684"/>
        <v>0</v>
      </c>
      <c r="EK223" s="47">
        <f t="shared" si="685"/>
        <v>0</v>
      </c>
      <c r="EL223" s="47">
        <f t="shared" si="686"/>
        <v>0</v>
      </c>
      <c r="EM223" s="47">
        <f t="shared" si="687"/>
        <v>0</v>
      </c>
      <c r="EN223" s="47">
        <f t="shared" si="688"/>
        <v>0</v>
      </c>
      <c r="EO223" s="47">
        <f t="shared" si="689"/>
        <v>0</v>
      </c>
      <c r="EP223" s="47">
        <f t="shared" si="690"/>
        <v>0</v>
      </c>
      <c r="EQ223" s="48">
        <f t="shared" si="691"/>
        <v>0</v>
      </c>
      <c r="ER223" s="47">
        <f t="shared" si="692"/>
        <v>0</v>
      </c>
      <c r="ES223" s="47">
        <f t="shared" si="693"/>
        <v>0</v>
      </c>
      <c r="ET223" s="46">
        <f t="shared" si="694"/>
        <v>0</v>
      </c>
      <c r="EU223" s="47">
        <f t="shared" si="695"/>
        <v>0</v>
      </c>
      <c r="EV223" s="47">
        <f t="shared" si="696"/>
        <v>0</v>
      </c>
      <c r="EW223" s="47">
        <f t="shared" si="697"/>
        <v>0</v>
      </c>
      <c r="EX223" s="47">
        <f t="shared" si="698"/>
        <v>0</v>
      </c>
      <c r="EY223" s="47">
        <f t="shared" si="699"/>
        <v>0</v>
      </c>
      <c r="EZ223" s="47">
        <f t="shared" si="700"/>
        <v>0</v>
      </c>
      <c r="FA223" s="47">
        <f t="shared" si="701"/>
        <v>0</v>
      </c>
      <c r="FB223" s="47">
        <f t="shared" si="702"/>
        <v>0</v>
      </c>
      <c r="FC223" s="47">
        <f t="shared" si="703"/>
        <v>0</v>
      </c>
      <c r="FD223" s="47">
        <f t="shared" si="704"/>
        <v>0</v>
      </c>
      <c r="FE223" s="47">
        <f t="shared" si="705"/>
        <v>0</v>
      </c>
      <c r="FF223" s="47">
        <f t="shared" si="706"/>
        <v>0</v>
      </c>
      <c r="FG223" s="47">
        <f t="shared" si="707"/>
        <v>0</v>
      </c>
      <c r="FH223" s="47">
        <f t="shared" si="708"/>
        <v>0</v>
      </c>
      <c r="FI223" s="47">
        <f t="shared" si="709"/>
        <v>0</v>
      </c>
      <c r="FJ223" s="47">
        <f t="shared" si="710"/>
        <v>0</v>
      </c>
      <c r="FK223" s="47">
        <f t="shared" si="711"/>
        <v>0</v>
      </c>
      <c r="FL223" s="47">
        <f t="shared" si="712"/>
        <v>0</v>
      </c>
      <c r="FM223" s="48">
        <f t="shared" si="713"/>
        <v>0</v>
      </c>
      <c r="FN223" s="47">
        <f t="shared" si="714"/>
        <v>0</v>
      </c>
      <c r="FO223" s="47">
        <f t="shared" si="715"/>
        <v>0</v>
      </c>
      <c r="FP223" s="46">
        <f t="shared" si="716"/>
        <v>0</v>
      </c>
      <c r="FQ223" s="47">
        <f t="shared" si="717"/>
        <v>0</v>
      </c>
      <c r="FR223" s="47">
        <f t="shared" si="718"/>
        <v>0</v>
      </c>
      <c r="FS223" s="47">
        <f t="shared" si="719"/>
        <v>0</v>
      </c>
      <c r="FT223" s="47">
        <f t="shared" si="720"/>
        <v>0</v>
      </c>
      <c r="FU223" s="47">
        <f t="shared" si="721"/>
        <v>0</v>
      </c>
      <c r="FV223" s="47">
        <f t="shared" si="722"/>
        <v>0</v>
      </c>
      <c r="FW223" s="47">
        <f t="shared" si="723"/>
        <v>0</v>
      </c>
      <c r="FX223" s="47">
        <f t="shared" si="724"/>
        <v>0</v>
      </c>
      <c r="FY223" s="47">
        <f t="shared" si="725"/>
        <v>0</v>
      </c>
      <c r="FZ223" s="47">
        <f t="shared" si="726"/>
        <v>0</v>
      </c>
      <c r="GA223" s="47">
        <f t="shared" si="727"/>
        <v>0</v>
      </c>
      <c r="GB223" s="47">
        <f t="shared" si="728"/>
        <v>0</v>
      </c>
      <c r="GC223" s="47">
        <f t="shared" si="729"/>
        <v>0</v>
      </c>
      <c r="GD223" s="47">
        <f t="shared" si="730"/>
        <v>0</v>
      </c>
      <c r="GE223" s="47">
        <f t="shared" si="731"/>
        <v>0</v>
      </c>
      <c r="GF223" s="47">
        <f t="shared" si="732"/>
        <v>0</v>
      </c>
      <c r="GG223" s="47">
        <f t="shared" si="733"/>
        <v>0</v>
      </c>
      <c r="GH223" s="47">
        <f t="shared" si="734"/>
        <v>0</v>
      </c>
      <c r="GI223" s="48">
        <f t="shared" si="735"/>
        <v>0</v>
      </c>
      <c r="GJ223" s="47">
        <f t="shared" si="736"/>
        <v>0</v>
      </c>
      <c r="GK223" s="47">
        <f t="shared" si="737"/>
        <v>0</v>
      </c>
      <c r="GL223" s="46">
        <f t="shared" si="738"/>
        <v>0</v>
      </c>
      <c r="GM223" s="47">
        <f t="shared" si="739"/>
        <v>0</v>
      </c>
      <c r="GN223" s="47">
        <f t="shared" si="740"/>
        <v>0</v>
      </c>
      <c r="GO223" s="47">
        <f t="shared" si="741"/>
        <v>0</v>
      </c>
      <c r="GP223" s="47">
        <f t="shared" si="742"/>
        <v>0</v>
      </c>
      <c r="GQ223" s="47">
        <f t="shared" si="743"/>
        <v>0</v>
      </c>
      <c r="GR223" s="47">
        <f t="shared" si="744"/>
        <v>0</v>
      </c>
      <c r="GS223" s="47">
        <f t="shared" si="745"/>
        <v>0</v>
      </c>
      <c r="GT223" s="47">
        <f t="shared" si="746"/>
        <v>0</v>
      </c>
      <c r="GU223" s="47">
        <f t="shared" si="747"/>
        <v>0</v>
      </c>
      <c r="GV223" s="47">
        <f t="shared" si="748"/>
        <v>0</v>
      </c>
      <c r="GW223" s="47">
        <f t="shared" si="749"/>
        <v>0</v>
      </c>
      <c r="GX223" s="47">
        <f t="shared" si="750"/>
        <v>0</v>
      </c>
      <c r="GY223" s="47">
        <f t="shared" si="751"/>
        <v>0</v>
      </c>
      <c r="GZ223" s="47">
        <f t="shared" si="752"/>
        <v>0</v>
      </c>
      <c r="HA223" s="47">
        <f t="shared" si="753"/>
        <v>0</v>
      </c>
      <c r="HB223" s="47">
        <f t="shared" si="754"/>
        <v>0</v>
      </c>
      <c r="HC223" s="47">
        <f t="shared" si="755"/>
        <v>0</v>
      </c>
      <c r="HD223" s="47">
        <f t="shared" si="756"/>
        <v>0</v>
      </c>
      <c r="HE223" s="48">
        <f t="shared" si="757"/>
        <v>0</v>
      </c>
      <c r="HF223" s="47">
        <f t="shared" si="758"/>
        <v>0</v>
      </c>
      <c r="HG223" s="47">
        <f t="shared" si="759"/>
        <v>0</v>
      </c>
      <c r="HH223" s="46">
        <f t="shared" si="760"/>
        <v>0</v>
      </c>
      <c r="HI223" s="47">
        <f t="shared" si="761"/>
        <v>0</v>
      </c>
      <c r="HJ223" s="47">
        <f t="shared" si="762"/>
        <v>0</v>
      </c>
      <c r="HK223" s="47">
        <f t="shared" si="763"/>
        <v>0</v>
      </c>
      <c r="HL223" s="47">
        <f t="shared" si="764"/>
        <v>0</v>
      </c>
      <c r="HM223" s="47">
        <f t="shared" si="765"/>
        <v>0</v>
      </c>
      <c r="HN223" s="47">
        <f t="shared" si="766"/>
        <v>0</v>
      </c>
      <c r="HO223" s="47">
        <f t="shared" si="767"/>
        <v>0</v>
      </c>
      <c r="HP223" s="47">
        <f t="shared" si="768"/>
        <v>0</v>
      </c>
      <c r="HQ223" s="47">
        <f t="shared" si="769"/>
        <v>0</v>
      </c>
      <c r="HR223" s="47">
        <f t="shared" si="770"/>
        <v>0</v>
      </c>
      <c r="HS223" s="47">
        <f t="shared" si="771"/>
        <v>0</v>
      </c>
      <c r="HT223" s="47">
        <f t="shared" si="772"/>
        <v>0</v>
      </c>
      <c r="HU223" s="47">
        <f t="shared" si="773"/>
        <v>0</v>
      </c>
      <c r="HV223" s="47">
        <f t="shared" si="774"/>
        <v>0</v>
      </c>
      <c r="HW223" s="47">
        <f t="shared" si="775"/>
        <v>0</v>
      </c>
      <c r="HX223" s="47">
        <f t="shared" si="776"/>
        <v>0</v>
      </c>
      <c r="HY223" s="47">
        <f t="shared" si="777"/>
        <v>0</v>
      </c>
      <c r="HZ223" s="47">
        <f t="shared" si="778"/>
        <v>0</v>
      </c>
      <c r="IA223" s="48">
        <f t="shared" si="779"/>
        <v>0</v>
      </c>
      <c r="IB223" s="47">
        <f t="shared" si="780"/>
        <v>0</v>
      </c>
      <c r="IC223" s="47">
        <f t="shared" si="781"/>
        <v>0</v>
      </c>
      <c r="ID223" s="46">
        <f t="shared" si="782"/>
        <v>0</v>
      </c>
      <c r="IE223" s="47">
        <f t="shared" si="783"/>
        <v>0</v>
      </c>
      <c r="IF223" s="47">
        <f t="shared" si="784"/>
        <v>0</v>
      </c>
      <c r="IG223" s="47">
        <f t="shared" si="785"/>
        <v>0</v>
      </c>
      <c r="IH223" s="47">
        <f t="shared" si="786"/>
        <v>0</v>
      </c>
      <c r="II223" s="47">
        <f t="shared" si="787"/>
        <v>0</v>
      </c>
      <c r="IJ223" s="47">
        <f t="shared" si="788"/>
        <v>0</v>
      </c>
      <c r="IK223" s="47">
        <f t="shared" si="789"/>
        <v>0</v>
      </c>
      <c r="IL223" s="47">
        <f t="shared" si="790"/>
        <v>0</v>
      </c>
      <c r="IM223" s="47">
        <f t="shared" si="791"/>
        <v>0</v>
      </c>
      <c r="IN223" s="47">
        <f t="shared" si="792"/>
        <v>0</v>
      </c>
      <c r="IO223" s="47">
        <f t="shared" si="793"/>
        <v>0</v>
      </c>
      <c r="IP223" s="47">
        <f t="shared" si="794"/>
        <v>0</v>
      </c>
      <c r="IQ223" s="47">
        <f t="shared" si="795"/>
        <v>0</v>
      </c>
      <c r="IR223" s="47">
        <f t="shared" si="796"/>
        <v>0</v>
      </c>
      <c r="IS223" s="47">
        <f t="shared" si="797"/>
        <v>0</v>
      </c>
      <c r="IT223" s="47">
        <f t="shared" si="798"/>
        <v>0</v>
      </c>
      <c r="IU223" s="47">
        <f t="shared" si="799"/>
        <v>0</v>
      </c>
      <c r="IV223" s="47">
        <f t="shared" si="800"/>
        <v>0</v>
      </c>
      <c r="IW223" s="48">
        <f t="shared" si="801"/>
        <v>0</v>
      </c>
      <c r="IX223" s="47">
        <f t="shared" si="802"/>
        <v>0</v>
      </c>
      <c r="IY223" s="47">
        <f t="shared" si="803"/>
        <v>0</v>
      </c>
      <c r="IZ223" s="46">
        <f t="shared" si="804"/>
        <v>0</v>
      </c>
      <c r="JA223" s="47">
        <f t="shared" si="805"/>
        <v>0</v>
      </c>
      <c r="JB223" s="47">
        <f t="shared" si="806"/>
        <v>0</v>
      </c>
      <c r="JC223" s="47">
        <f t="shared" si="807"/>
        <v>0</v>
      </c>
      <c r="JD223" s="47">
        <f t="shared" si="808"/>
        <v>0</v>
      </c>
      <c r="JE223" s="47">
        <f t="shared" si="809"/>
        <v>0</v>
      </c>
      <c r="JF223" s="47">
        <f t="shared" si="810"/>
        <v>0</v>
      </c>
      <c r="JG223" s="47">
        <f t="shared" si="811"/>
        <v>0</v>
      </c>
      <c r="JH223" s="47">
        <f t="shared" si="812"/>
        <v>0</v>
      </c>
      <c r="JI223" s="47">
        <f t="shared" si="813"/>
        <v>0</v>
      </c>
      <c r="JJ223" s="47">
        <f t="shared" si="814"/>
        <v>0</v>
      </c>
      <c r="JK223" s="47">
        <f t="shared" si="815"/>
        <v>0</v>
      </c>
      <c r="JL223" s="47">
        <f t="shared" si="816"/>
        <v>0</v>
      </c>
      <c r="JM223" s="47">
        <f t="shared" si="817"/>
        <v>0</v>
      </c>
      <c r="JN223" s="47">
        <f t="shared" si="818"/>
        <v>0</v>
      </c>
      <c r="JO223" s="47">
        <f t="shared" si="819"/>
        <v>0</v>
      </c>
      <c r="JP223" s="47">
        <f t="shared" si="820"/>
        <v>0</v>
      </c>
      <c r="JQ223" s="47">
        <f t="shared" si="821"/>
        <v>0</v>
      </c>
      <c r="JR223" s="47">
        <f t="shared" si="822"/>
        <v>0</v>
      </c>
      <c r="JS223" s="48">
        <f t="shared" si="823"/>
        <v>0</v>
      </c>
      <c r="JT223" s="46">
        <f t="shared" si="824"/>
        <v>0</v>
      </c>
      <c r="JU223" s="48">
        <f t="shared" si="825"/>
        <v>0</v>
      </c>
    </row>
    <row r="224" spans="1:281" x14ac:dyDescent="0.25">
      <c r="A224" s="152"/>
      <c r="B224" s="386"/>
      <c r="C224" s="377"/>
      <c r="D224" s="378"/>
      <c r="E224" s="378"/>
      <c r="F224" s="378"/>
      <c r="G224" s="379"/>
      <c r="H224" s="397"/>
      <c r="I224" s="397"/>
      <c r="J224" s="97"/>
      <c r="K224" s="122">
        <f t="shared" si="555"/>
        <v>0</v>
      </c>
      <c r="L224" s="313">
        <f t="shared" si="556"/>
        <v>0</v>
      </c>
      <c r="M224" s="46">
        <f t="shared" si="557"/>
        <v>0</v>
      </c>
      <c r="N224" s="90">
        <f t="shared" si="618"/>
        <v>0</v>
      </c>
      <c r="O224" s="90">
        <f t="shared" si="619"/>
        <v>0</v>
      </c>
      <c r="P224" s="90">
        <f t="shared" si="620"/>
        <v>0</v>
      </c>
      <c r="Q224" s="90">
        <f t="shared" si="621"/>
        <v>0</v>
      </c>
      <c r="R224" s="408">
        <f t="shared" si="558"/>
        <v>1</v>
      </c>
      <c r="S224" s="46">
        <f t="shared" si="559"/>
        <v>0</v>
      </c>
      <c r="T224" s="47">
        <f t="shared" si="560"/>
        <v>0</v>
      </c>
      <c r="U224" s="47">
        <f t="shared" si="561"/>
        <v>0</v>
      </c>
      <c r="V224" s="47">
        <f t="shared" si="562"/>
        <v>0</v>
      </c>
      <c r="W224" s="47">
        <f t="shared" si="563"/>
        <v>0</v>
      </c>
      <c r="X224" s="47">
        <f t="shared" si="564"/>
        <v>0</v>
      </c>
      <c r="Y224" s="47">
        <f t="shared" si="565"/>
        <v>0</v>
      </c>
      <c r="Z224" s="47">
        <f t="shared" si="566"/>
        <v>0</v>
      </c>
      <c r="AA224" s="47">
        <f t="shared" si="567"/>
        <v>0</v>
      </c>
      <c r="AB224" s="47">
        <f t="shared" si="568"/>
        <v>0</v>
      </c>
      <c r="AC224" s="47">
        <f t="shared" si="569"/>
        <v>0</v>
      </c>
      <c r="AD224" s="47">
        <f t="shared" si="570"/>
        <v>0</v>
      </c>
      <c r="AE224" s="47">
        <f t="shared" si="571"/>
        <v>0</v>
      </c>
      <c r="AF224" s="47">
        <f t="shared" si="572"/>
        <v>0</v>
      </c>
      <c r="AG224" s="47">
        <f t="shared" si="573"/>
        <v>0</v>
      </c>
      <c r="AH224" s="47">
        <f t="shared" si="574"/>
        <v>0</v>
      </c>
      <c r="AI224" s="47">
        <f t="shared" si="575"/>
        <v>0</v>
      </c>
      <c r="AJ224" s="47">
        <f t="shared" si="576"/>
        <v>0</v>
      </c>
      <c r="AK224" s="47">
        <f t="shared" si="577"/>
        <v>0</v>
      </c>
      <c r="AL224" s="48">
        <f t="shared" si="578"/>
        <v>0</v>
      </c>
      <c r="AM224" s="47">
        <f t="shared" si="622"/>
        <v>0</v>
      </c>
      <c r="AN224" s="47">
        <f t="shared" si="623"/>
        <v>0</v>
      </c>
      <c r="AO224" s="46">
        <f t="shared" si="579"/>
        <v>0</v>
      </c>
      <c r="AP224" s="47">
        <f t="shared" si="580"/>
        <v>0</v>
      </c>
      <c r="AQ224" s="47">
        <f t="shared" si="581"/>
        <v>0</v>
      </c>
      <c r="AR224" s="47">
        <f t="shared" si="582"/>
        <v>0</v>
      </c>
      <c r="AS224" s="47">
        <f t="shared" si="583"/>
        <v>0</v>
      </c>
      <c r="AT224" s="47">
        <f t="shared" si="584"/>
        <v>0</v>
      </c>
      <c r="AU224" s="47">
        <f t="shared" si="585"/>
        <v>0</v>
      </c>
      <c r="AV224" s="47">
        <f t="shared" si="586"/>
        <v>0</v>
      </c>
      <c r="AW224" s="47">
        <f t="shared" si="587"/>
        <v>0</v>
      </c>
      <c r="AX224" s="47">
        <f t="shared" si="588"/>
        <v>0</v>
      </c>
      <c r="AY224" s="47">
        <f t="shared" si="589"/>
        <v>0</v>
      </c>
      <c r="AZ224" s="47">
        <f t="shared" si="590"/>
        <v>0</v>
      </c>
      <c r="BA224" s="47">
        <f t="shared" si="591"/>
        <v>0</v>
      </c>
      <c r="BB224" s="47">
        <f t="shared" si="592"/>
        <v>0</v>
      </c>
      <c r="BC224" s="47">
        <f t="shared" si="593"/>
        <v>0</v>
      </c>
      <c r="BD224" s="47">
        <f t="shared" si="594"/>
        <v>0</v>
      </c>
      <c r="BE224" s="47">
        <f t="shared" si="595"/>
        <v>0</v>
      </c>
      <c r="BF224" s="47">
        <f t="shared" si="596"/>
        <v>0</v>
      </c>
      <c r="BG224" s="48">
        <f t="shared" si="597"/>
        <v>0</v>
      </c>
      <c r="BH224" s="47">
        <f t="shared" si="624"/>
        <v>0</v>
      </c>
      <c r="BI224" s="47">
        <f t="shared" si="625"/>
        <v>0</v>
      </c>
      <c r="BJ224" s="46">
        <f t="shared" si="598"/>
        <v>0</v>
      </c>
      <c r="BK224" s="47">
        <f t="shared" si="599"/>
        <v>0</v>
      </c>
      <c r="BL224" s="47">
        <f t="shared" si="600"/>
        <v>0</v>
      </c>
      <c r="BM224" s="47">
        <f t="shared" si="601"/>
        <v>0</v>
      </c>
      <c r="BN224" s="47">
        <f t="shared" si="602"/>
        <v>0</v>
      </c>
      <c r="BO224" s="47">
        <f t="shared" si="603"/>
        <v>0</v>
      </c>
      <c r="BP224" s="47">
        <f t="shared" si="604"/>
        <v>0</v>
      </c>
      <c r="BQ224" s="47">
        <f t="shared" si="605"/>
        <v>0</v>
      </c>
      <c r="BR224" s="47">
        <f t="shared" si="606"/>
        <v>0</v>
      </c>
      <c r="BS224" s="47">
        <f t="shared" si="607"/>
        <v>0</v>
      </c>
      <c r="BT224" s="47">
        <f t="shared" si="608"/>
        <v>0</v>
      </c>
      <c r="BU224" s="47">
        <f t="shared" si="609"/>
        <v>0</v>
      </c>
      <c r="BV224" s="47">
        <f t="shared" si="610"/>
        <v>0</v>
      </c>
      <c r="BW224" s="47">
        <f t="shared" si="611"/>
        <v>0</v>
      </c>
      <c r="BX224" s="47">
        <f t="shared" si="612"/>
        <v>0</v>
      </c>
      <c r="BY224" s="47">
        <f t="shared" si="613"/>
        <v>0</v>
      </c>
      <c r="BZ224" s="47">
        <f t="shared" si="614"/>
        <v>0</v>
      </c>
      <c r="CA224" s="47">
        <f t="shared" si="615"/>
        <v>0</v>
      </c>
      <c r="CB224" s="47">
        <f t="shared" si="616"/>
        <v>0</v>
      </c>
      <c r="CC224" s="48">
        <f t="shared" si="617"/>
        <v>0</v>
      </c>
      <c r="CD224" s="47">
        <f t="shared" si="626"/>
        <v>0</v>
      </c>
      <c r="CE224" s="47">
        <f t="shared" si="627"/>
        <v>0</v>
      </c>
      <c r="CF224" s="46">
        <f t="shared" si="628"/>
        <v>0</v>
      </c>
      <c r="CG224" s="47">
        <f t="shared" si="629"/>
        <v>0</v>
      </c>
      <c r="CH224" s="47">
        <f t="shared" si="630"/>
        <v>0</v>
      </c>
      <c r="CI224" s="47">
        <f t="shared" si="631"/>
        <v>0</v>
      </c>
      <c r="CJ224" s="47">
        <f t="shared" si="632"/>
        <v>0</v>
      </c>
      <c r="CK224" s="47">
        <f t="shared" si="633"/>
        <v>0</v>
      </c>
      <c r="CL224" s="47">
        <f t="shared" si="634"/>
        <v>0</v>
      </c>
      <c r="CM224" s="47">
        <f t="shared" si="635"/>
        <v>0</v>
      </c>
      <c r="CN224" s="47">
        <f t="shared" si="636"/>
        <v>0</v>
      </c>
      <c r="CO224" s="47">
        <f t="shared" si="637"/>
        <v>0</v>
      </c>
      <c r="CP224" s="47">
        <f t="shared" si="638"/>
        <v>0</v>
      </c>
      <c r="CQ224" s="47">
        <f t="shared" si="639"/>
        <v>0</v>
      </c>
      <c r="CR224" s="47">
        <f t="shared" si="640"/>
        <v>0</v>
      </c>
      <c r="CS224" s="47">
        <f t="shared" si="641"/>
        <v>0</v>
      </c>
      <c r="CT224" s="47">
        <f t="shared" si="642"/>
        <v>0</v>
      </c>
      <c r="CU224" s="47">
        <f t="shared" si="643"/>
        <v>0</v>
      </c>
      <c r="CV224" s="47">
        <f t="shared" si="644"/>
        <v>0</v>
      </c>
      <c r="CW224" s="47">
        <f t="shared" si="645"/>
        <v>0</v>
      </c>
      <c r="CX224" s="47">
        <f t="shared" si="646"/>
        <v>0</v>
      </c>
      <c r="CY224" s="48">
        <f t="shared" si="647"/>
        <v>0</v>
      </c>
      <c r="CZ224" s="47">
        <f t="shared" si="648"/>
        <v>0</v>
      </c>
      <c r="DA224" s="47">
        <f t="shared" si="649"/>
        <v>0</v>
      </c>
      <c r="DB224" s="46">
        <f t="shared" si="650"/>
        <v>0</v>
      </c>
      <c r="DC224" s="47">
        <f t="shared" si="651"/>
        <v>0</v>
      </c>
      <c r="DD224" s="47">
        <f t="shared" si="652"/>
        <v>0</v>
      </c>
      <c r="DE224" s="47">
        <f t="shared" si="653"/>
        <v>0</v>
      </c>
      <c r="DF224" s="47">
        <f t="shared" si="654"/>
        <v>0</v>
      </c>
      <c r="DG224" s="47">
        <f t="shared" si="655"/>
        <v>0</v>
      </c>
      <c r="DH224" s="47">
        <f t="shared" si="656"/>
        <v>0</v>
      </c>
      <c r="DI224" s="47">
        <f t="shared" si="657"/>
        <v>0</v>
      </c>
      <c r="DJ224" s="47">
        <f t="shared" si="658"/>
        <v>0</v>
      </c>
      <c r="DK224" s="47">
        <f t="shared" si="659"/>
        <v>0</v>
      </c>
      <c r="DL224" s="47">
        <f t="shared" si="660"/>
        <v>0</v>
      </c>
      <c r="DM224" s="47">
        <f t="shared" si="661"/>
        <v>0</v>
      </c>
      <c r="DN224" s="47">
        <f t="shared" si="662"/>
        <v>0</v>
      </c>
      <c r="DO224" s="47">
        <f t="shared" si="663"/>
        <v>0</v>
      </c>
      <c r="DP224" s="47">
        <f t="shared" si="664"/>
        <v>0</v>
      </c>
      <c r="DQ224" s="47">
        <f t="shared" si="665"/>
        <v>0</v>
      </c>
      <c r="DR224" s="47">
        <f t="shared" si="666"/>
        <v>0</v>
      </c>
      <c r="DS224" s="47">
        <f t="shared" si="667"/>
        <v>0</v>
      </c>
      <c r="DT224" s="47">
        <f t="shared" si="668"/>
        <v>0</v>
      </c>
      <c r="DU224" s="48">
        <f t="shared" si="669"/>
        <v>0</v>
      </c>
      <c r="DV224" s="47">
        <f t="shared" si="670"/>
        <v>0</v>
      </c>
      <c r="DW224" s="47">
        <f t="shared" si="671"/>
        <v>0</v>
      </c>
      <c r="DX224" s="46">
        <f t="shared" si="672"/>
        <v>0</v>
      </c>
      <c r="DY224" s="47">
        <f t="shared" si="673"/>
        <v>0</v>
      </c>
      <c r="DZ224" s="47">
        <f t="shared" si="674"/>
        <v>0</v>
      </c>
      <c r="EA224" s="47">
        <f t="shared" si="675"/>
        <v>0</v>
      </c>
      <c r="EB224" s="47">
        <f t="shared" si="676"/>
        <v>0</v>
      </c>
      <c r="EC224" s="47">
        <f t="shared" si="677"/>
        <v>0</v>
      </c>
      <c r="ED224" s="47">
        <f t="shared" si="678"/>
        <v>0</v>
      </c>
      <c r="EE224" s="47">
        <f t="shared" si="679"/>
        <v>0</v>
      </c>
      <c r="EF224" s="47">
        <f t="shared" si="680"/>
        <v>0</v>
      </c>
      <c r="EG224" s="47">
        <f t="shared" si="681"/>
        <v>0</v>
      </c>
      <c r="EH224" s="47">
        <f t="shared" si="682"/>
        <v>0</v>
      </c>
      <c r="EI224" s="47">
        <f t="shared" si="683"/>
        <v>0</v>
      </c>
      <c r="EJ224" s="47">
        <f t="shared" si="684"/>
        <v>0</v>
      </c>
      <c r="EK224" s="47">
        <f t="shared" si="685"/>
        <v>0</v>
      </c>
      <c r="EL224" s="47">
        <f t="shared" si="686"/>
        <v>0</v>
      </c>
      <c r="EM224" s="47">
        <f t="shared" si="687"/>
        <v>0</v>
      </c>
      <c r="EN224" s="47">
        <f t="shared" si="688"/>
        <v>0</v>
      </c>
      <c r="EO224" s="47">
        <f t="shared" si="689"/>
        <v>0</v>
      </c>
      <c r="EP224" s="47">
        <f t="shared" si="690"/>
        <v>0</v>
      </c>
      <c r="EQ224" s="48">
        <f t="shared" si="691"/>
        <v>0</v>
      </c>
      <c r="ER224" s="47">
        <f t="shared" si="692"/>
        <v>0</v>
      </c>
      <c r="ES224" s="47">
        <f t="shared" si="693"/>
        <v>0</v>
      </c>
      <c r="ET224" s="46">
        <f t="shared" si="694"/>
        <v>0</v>
      </c>
      <c r="EU224" s="47">
        <f t="shared" si="695"/>
        <v>0</v>
      </c>
      <c r="EV224" s="47">
        <f t="shared" si="696"/>
        <v>0</v>
      </c>
      <c r="EW224" s="47">
        <f t="shared" si="697"/>
        <v>0</v>
      </c>
      <c r="EX224" s="47">
        <f t="shared" si="698"/>
        <v>0</v>
      </c>
      <c r="EY224" s="47">
        <f t="shared" si="699"/>
        <v>0</v>
      </c>
      <c r="EZ224" s="47">
        <f t="shared" si="700"/>
        <v>0</v>
      </c>
      <c r="FA224" s="47">
        <f t="shared" si="701"/>
        <v>0</v>
      </c>
      <c r="FB224" s="47">
        <f t="shared" si="702"/>
        <v>0</v>
      </c>
      <c r="FC224" s="47">
        <f t="shared" si="703"/>
        <v>0</v>
      </c>
      <c r="FD224" s="47">
        <f t="shared" si="704"/>
        <v>0</v>
      </c>
      <c r="FE224" s="47">
        <f t="shared" si="705"/>
        <v>0</v>
      </c>
      <c r="FF224" s="47">
        <f t="shared" si="706"/>
        <v>0</v>
      </c>
      <c r="FG224" s="47">
        <f t="shared" si="707"/>
        <v>0</v>
      </c>
      <c r="FH224" s="47">
        <f t="shared" si="708"/>
        <v>0</v>
      </c>
      <c r="FI224" s="47">
        <f t="shared" si="709"/>
        <v>0</v>
      </c>
      <c r="FJ224" s="47">
        <f t="shared" si="710"/>
        <v>0</v>
      </c>
      <c r="FK224" s="47">
        <f t="shared" si="711"/>
        <v>0</v>
      </c>
      <c r="FL224" s="47">
        <f t="shared" si="712"/>
        <v>0</v>
      </c>
      <c r="FM224" s="48">
        <f t="shared" si="713"/>
        <v>0</v>
      </c>
      <c r="FN224" s="47">
        <f t="shared" si="714"/>
        <v>0</v>
      </c>
      <c r="FO224" s="47">
        <f t="shared" si="715"/>
        <v>0</v>
      </c>
      <c r="FP224" s="46">
        <f t="shared" si="716"/>
        <v>0</v>
      </c>
      <c r="FQ224" s="47">
        <f t="shared" si="717"/>
        <v>0</v>
      </c>
      <c r="FR224" s="47">
        <f t="shared" si="718"/>
        <v>0</v>
      </c>
      <c r="FS224" s="47">
        <f t="shared" si="719"/>
        <v>0</v>
      </c>
      <c r="FT224" s="47">
        <f t="shared" si="720"/>
        <v>0</v>
      </c>
      <c r="FU224" s="47">
        <f t="shared" si="721"/>
        <v>0</v>
      </c>
      <c r="FV224" s="47">
        <f t="shared" si="722"/>
        <v>0</v>
      </c>
      <c r="FW224" s="47">
        <f t="shared" si="723"/>
        <v>0</v>
      </c>
      <c r="FX224" s="47">
        <f t="shared" si="724"/>
        <v>0</v>
      </c>
      <c r="FY224" s="47">
        <f t="shared" si="725"/>
        <v>0</v>
      </c>
      <c r="FZ224" s="47">
        <f t="shared" si="726"/>
        <v>0</v>
      </c>
      <c r="GA224" s="47">
        <f t="shared" si="727"/>
        <v>0</v>
      </c>
      <c r="GB224" s="47">
        <f t="shared" si="728"/>
        <v>0</v>
      </c>
      <c r="GC224" s="47">
        <f t="shared" si="729"/>
        <v>0</v>
      </c>
      <c r="GD224" s="47">
        <f t="shared" si="730"/>
        <v>0</v>
      </c>
      <c r="GE224" s="47">
        <f t="shared" si="731"/>
        <v>0</v>
      </c>
      <c r="GF224" s="47">
        <f t="shared" si="732"/>
        <v>0</v>
      </c>
      <c r="GG224" s="47">
        <f t="shared" si="733"/>
        <v>0</v>
      </c>
      <c r="GH224" s="47">
        <f t="shared" si="734"/>
        <v>0</v>
      </c>
      <c r="GI224" s="48">
        <f t="shared" si="735"/>
        <v>0</v>
      </c>
      <c r="GJ224" s="47">
        <f t="shared" si="736"/>
        <v>0</v>
      </c>
      <c r="GK224" s="47">
        <f t="shared" si="737"/>
        <v>0</v>
      </c>
      <c r="GL224" s="46">
        <f t="shared" si="738"/>
        <v>0</v>
      </c>
      <c r="GM224" s="47">
        <f t="shared" si="739"/>
        <v>0</v>
      </c>
      <c r="GN224" s="47">
        <f t="shared" si="740"/>
        <v>0</v>
      </c>
      <c r="GO224" s="47">
        <f t="shared" si="741"/>
        <v>0</v>
      </c>
      <c r="GP224" s="47">
        <f t="shared" si="742"/>
        <v>0</v>
      </c>
      <c r="GQ224" s="47">
        <f t="shared" si="743"/>
        <v>0</v>
      </c>
      <c r="GR224" s="47">
        <f t="shared" si="744"/>
        <v>0</v>
      </c>
      <c r="GS224" s="47">
        <f t="shared" si="745"/>
        <v>0</v>
      </c>
      <c r="GT224" s="47">
        <f t="shared" si="746"/>
        <v>0</v>
      </c>
      <c r="GU224" s="47">
        <f t="shared" si="747"/>
        <v>0</v>
      </c>
      <c r="GV224" s="47">
        <f t="shared" si="748"/>
        <v>0</v>
      </c>
      <c r="GW224" s="47">
        <f t="shared" si="749"/>
        <v>0</v>
      </c>
      <c r="GX224" s="47">
        <f t="shared" si="750"/>
        <v>0</v>
      </c>
      <c r="GY224" s="47">
        <f t="shared" si="751"/>
        <v>0</v>
      </c>
      <c r="GZ224" s="47">
        <f t="shared" si="752"/>
        <v>0</v>
      </c>
      <c r="HA224" s="47">
        <f t="shared" si="753"/>
        <v>0</v>
      </c>
      <c r="HB224" s="47">
        <f t="shared" si="754"/>
        <v>0</v>
      </c>
      <c r="HC224" s="47">
        <f t="shared" si="755"/>
        <v>0</v>
      </c>
      <c r="HD224" s="47">
        <f t="shared" si="756"/>
        <v>0</v>
      </c>
      <c r="HE224" s="48">
        <f t="shared" si="757"/>
        <v>0</v>
      </c>
      <c r="HF224" s="47">
        <f t="shared" si="758"/>
        <v>0</v>
      </c>
      <c r="HG224" s="47">
        <f t="shared" si="759"/>
        <v>0</v>
      </c>
      <c r="HH224" s="46">
        <f t="shared" si="760"/>
        <v>0</v>
      </c>
      <c r="HI224" s="47">
        <f t="shared" si="761"/>
        <v>0</v>
      </c>
      <c r="HJ224" s="47">
        <f t="shared" si="762"/>
        <v>0</v>
      </c>
      <c r="HK224" s="47">
        <f t="shared" si="763"/>
        <v>0</v>
      </c>
      <c r="HL224" s="47">
        <f t="shared" si="764"/>
        <v>0</v>
      </c>
      <c r="HM224" s="47">
        <f t="shared" si="765"/>
        <v>0</v>
      </c>
      <c r="HN224" s="47">
        <f t="shared" si="766"/>
        <v>0</v>
      </c>
      <c r="HO224" s="47">
        <f t="shared" si="767"/>
        <v>0</v>
      </c>
      <c r="HP224" s="47">
        <f t="shared" si="768"/>
        <v>0</v>
      </c>
      <c r="HQ224" s="47">
        <f t="shared" si="769"/>
        <v>0</v>
      </c>
      <c r="HR224" s="47">
        <f t="shared" si="770"/>
        <v>0</v>
      </c>
      <c r="HS224" s="47">
        <f t="shared" si="771"/>
        <v>0</v>
      </c>
      <c r="HT224" s="47">
        <f t="shared" si="772"/>
        <v>0</v>
      </c>
      <c r="HU224" s="47">
        <f t="shared" si="773"/>
        <v>0</v>
      </c>
      <c r="HV224" s="47">
        <f t="shared" si="774"/>
        <v>0</v>
      </c>
      <c r="HW224" s="47">
        <f t="shared" si="775"/>
        <v>0</v>
      </c>
      <c r="HX224" s="47">
        <f t="shared" si="776"/>
        <v>0</v>
      </c>
      <c r="HY224" s="47">
        <f t="shared" si="777"/>
        <v>0</v>
      </c>
      <c r="HZ224" s="47">
        <f t="shared" si="778"/>
        <v>0</v>
      </c>
      <c r="IA224" s="48">
        <f t="shared" si="779"/>
        <v>0</v>
      </c>
      <c r="IB224" s="47">
        <f t="shared" si="780"/>
        <v>0</v>
      </c>
      <c r="IC224" s="47">
        <f t="shared" si="781"/>
        <v>0</v>
      </c>
      <c r="ID224" s="46">
        <f t="shared" si="782"/>
        <v>0</v>
      </c>
      <c r="IE224" s="47">
        <f t="shared" si="783"/>
        <v>0</v>
      </c>
      <c r="IF224" s="47">
        <f t="shared" si="784"/>
        <v>0</v>
      </c>
      <c r="IG224" s="47">
        <f t="shared" si="785"/>
        <v>0</v>
      </c>
      <c r="IH224" s="47">
        <f t="shared" si="786"/>
        <v>0</v>
      </c>
      <c r="II224" s="47">
        <f t="shared" si="787"/>
        <v>0</v>
      </c>
      <c r="IJ224" s="47">
        <f t="shared" si="788"/>
        <v>0</v>
      </c>
      <c r="IK224" s="47">
        <f t="shared" si="789"/>
        <v>0</v>
      </c>
      <c r="IL224" s="47">
        <f t="shared" si="790"/>
        <v>0</v>
      </c>
      <c r="IM224" s="47">
        <f t="shared" si="791"/>
        <v>0</v>
      </c>
      <c r="IN224" s="47">
        <f t="shared" si="792"/>
        <v>0</v>
      </c>
      <c r="IO224" s="47">
        <f t="shared" si="793"/>
        <v>0</v>
      </c>
      <c r="IP224" s="47">
        <f t="shared" si="794"/>
        <v>0</v>
      </c>
      <c r="IQ224" s="47">
        <f t="shared" si="795"/>
        <v>0</v>
      </c>
      <c r="IR224" s="47">
        <f t="shared" si="796"/>
        <v>0</v>
      </c>
      <c r="IS224" s="47">
        <f t="shared" si="797"/>
        <v>0</v>
      </c>
      <c r="IT224" s="47">
        <f t="shared" si="798"/>
        <v>0</v>
      </c>
      <c r="IU224" s="47">
        <f t="shared" si="799"/>
        <v>0</v>
      </c>
      <c r="IV224" s="47">
        <f t="shared" si="800"/>
        <v>0</v>
      </c>
      <c r="IW224" s="48">
        <f t="shared" si="801"/>
        <v>0</v>
      </c>
      <c r="IX224" s="47">
        <f t="shared" si="802"/>
        <v>0</v>
      </c>
      <c r="IY224" s="47">
        <f t="shared" si="803"/>
        <v>0</v>
      </c>
      <c r="IZ224" s="46">
        <f t="shared" si="804"/>
        <v>0</v>
      </c>
      <c r="JA224" s="47">
        <f t="shared" si="805"/>
        <v>0</v>
      </c>
      <c r="JB224" s="47">
        <f t="shared" si="806"/>
        <v>0</v>
      </c>
      <c r="JC224" s="47">
        <f t="shared" si="807"/>
        <v>0</v>
      </c>
      <c r="JD224" s="47">
        <f t="shared" si="808"/>
        <v>0</v>
      </c>
      <c r="JE224" s="47">
        <f t="shared" si="809"/>
        <v>0</v>
      </c>
      <c r="JF224" s="47">
        <f t="shared" si="810"/>
        <v>0</v>
      </c>
      <c r="JG224" s="47">
        <f t="shared" si="811"/>
        <v>0</v>
      </c>
      <c r="JH224" s="47">
        <f t="shared" si="812"/>
        <v>0</v>
      </c>
      <c r="JI224" s="47">
        <f t="shared" si="813"/>
        <v>0</v>
      </c>
      <c r="JJ224" s="47">
        <f t="shared" si="814"/>
        <v>0</v>
      </c>
      <c r="JK224" s="47">
        <f t="shared" si="815"/>
        <v>0</v>
      </c>
      <c r="JL224" s="47">
        <f t="shared" si="816"/>
        <v>0</v>
      </c>
      <c r="JM224" s="47">
        <f t="shared" si="817"/>
        <v>0</v>
      </c>
      <c r="JN224" s="47">
        <f t="shared" si="818"/>
        <v>0</v>
      </c>
      <c r="JO224" s="47">
        <f t="shared" si="819"/>
        <v>0</v>
      </c>
      <c r="JP224" s="47">
        <f t="shared" si="820"/>
        <v>0</v>
      </c>
      <c r="JQ224" s="47">
        <f t="shared" si="821"/>
        <v>0</v>
      </c>
      <c r="JR224" s="47">
        <f t="shared" si="822"/>
        <v>0</v>
      </c>
      <c r="JS224" s="48">
        <f t="shared" si="823"/>
        <v>0</v>
      </c>
      <c r="JT224" s="46">
        <f t="shared" si="824"/>
        <v>0</v>
      </c>
      <c r="JU224" s="48">
        <f t="shared" si="825"/>
        <v>0</v>
      </c>
    </row>
    <row r="225" spans="1:281" x14ac:dyDescent="0.25">
      <c r="A225" s="152"/>
      <c r="B225" s="386"/>
      <c r="C225" s="377"/>
      <c r="D225" s="378"/>
      <c r="E225" s="378"/>
      <c r="F225" s="378"/>
      <c r="G225" s="379"/>
      <c r="H225" s="397"/>
      <c r="I225" s="397"/>
      <c r="J225" s="97"/>
      <c r="K225" s="122">
        <f t="shared" si="555"/>
        <v>0</v>
      </c>
      <c r="L225" s="313">
        <f t="shared" si="556"/>
        <v>0</v>
      </c>
      <c r="M225" s="46">
        <f t="shared" si="557"/>
        <v>0</v>
      </c>
      <c r="N225" s="90">
        <f t="shared" si="618"/>
        <v>0</v>
      </c>
      <c r="O225" s="90">
        <f t="shared" si="619"/>
        <v>0</v>
      </c>
      <c r="P225" s="90">
        <f t="shared" si="620"/>
        <v>0</v>
      </c>
      <c r="Q225" s="90">
        <f t="shared" si="621"/>
        <v>0</v>
      </c>
      <c r="R225" s="408">
        <f t="shared" si="558"/>
        <v>1</v>
      </c>
      <c r="S225" s="46">
        <f t="shared" si="559"/>
        <v>0</v>
      </c>
      <c r="T225" s="47">
        <f t="shared" si="560"/>
        <v>0</v>
      </c>
      <c r="U225" s="47">
        <f t="shared" si="561"/>
        <v>0</v>
      </c>
      <c r="V225" s="47">
        <f t="shared" si="562"/>
        <v>0</v>
      </c>
      <c r="W225" s="47">
        <f t="shared" si="563"/>
        <v>0</v>
      </c>
      <c r="X225" s="47">
        <f t="shared" si="564"/>
        <v>0</v>
      </c>
      <c r="Y225" s="47">
        <f t="shared" si="565"/>
        <v>0</v>
      </c>
      <c r="Z225" s="47">
        <f t="shared" si="566"/>
        <v>0</v>
      </c>
      <c r="AA225" s="47">
        <f t="shared" si="567"/>
        <v>0</v>
      </c>
      <c r="AB225" s="47">
        <f t="shared" si="568"/>
        <v>0</v>
      </c>
      <c r="AC225" s="47">
        <f t="shared" si="569"/>
        <v>0</v>
      </c>
      <c r="AD225" s="47">
        <f t="shared" si="570"/>
        <v>0</v>
      </c>
      <c r="AE225" s="47">
        <f t="shared" si="571"/>
        <v>0</v>
      </c>
      <c r="AF225" s="47">
        <f t="shared" si="572"/>
        <v>0</v>
      </c>
      <c r="AG225" s="47">
        <f t="shared" si="573"/>
        <v>0</v>
      </c>
      <c r="AH225" s="47">
        <f t="shared" si="574"/>
        <v>0</v>
      </c>
      <c r="AI225" s="47">
        <f t="shared" si="575"/>
        <v>0</v>
      </c>
      <c r="AJ225" s="47">
        <f t="shared" si="576"/>
        <v>0</v>
      </c>
      <c r="AK225" s="47">
        <f t="shared" si="577"/>
        <v>0</v>
      </c>
      <c r="AL225" s="48">
        <f t="shared" si="578"/>
        <v>0</v>
      </c>
      <c r="AM225" s="47">
        <f t="shared" si="622"/>
        <v>0</v>
      </c>
      <c r="AN225" s="47">
        <f t="shared" si="623"/>
        <v>0</v>
      </c>
      <c r="AO225" s="46">
        <f t="shared" si="579"/>
        <v>0</v>
      </c>
      <c r="AP225" s="47">
        <f t="shared" si="580"/>
        <v>0</v>
      </c>
      <c r="AQ225" s="47">
        <f t="shared" si="581"/>
        <v>0</v>
      </c>
      <c r="AR225" s="47">
        <f t="shared" si="582"/>
        <v>0</v>
      </c>
      <c r="AS225" s="47">
        <f t="shared" si="583"/>
        <v>0</v>
      </c>
      <c r="AT225" s="47">
        <f t="shared" si="584"/>
        <v>0</v>
      </c>
      <c r="AU225" s="47">
        <f t="shared" si="585"/>
        <v>0</v>
      </c>
      <c r="AV225" s="47">
        <f t="shared" si="586"/>
        <v>0</v>
      </c>
      <c r="AW225" s="47">
        <f t="shared" si="587"/>
        <v>0</v>
      </c>
      <c r="AX225" s="47">
        <f t="shared" si="588"/>
        <v>0</v>
      </c>
      <c r="AY225" s="47">
        <f t="shared" si="589"/>
        <v>0</v>
      </c>
      <c r="AZ225" s="47">
        <f t="shared" si="590"/>
        <v>0</v>
      </c>
      <c r="BA225" s="47">
        <f t="shared" si="591"/>
        <v>0</v>
      </c>
      <c r="BB225" s="47">
        <f t="shared" si="592"/>
        <v>0</v>
      </c>
      <c r="BC225" s="47">
        <f t="shared" si="593"/>
        <v>0</v>
      </c>
      <c r="BD225" s="47">
        <f t="shared" si="594"/>
        <v>0</v>
      </c>
      <c r="BE225" s="47">
        <f t="shared" si="595"/>
        <v>0</v>
      </c>
      <c r="BF225" s="47">
        <f t="shared" si="596"/>
        <v>0</v>
      </c>
      <c r="BG225" s="48">
        <f t="shared" si="597"/>
        <v>0</v>
      </c>
      <c r="BH225" s="47">
        <f t="shared" si="624"/>
        <v>0</v>
      </c>
      <c r="BI225" s="47">
        <f t="shared" si="625"/>
        <v>0</v>
      </c>
      <c r="BJ225" s="46">
        <f t="shared" si="598"/>
        <v>0</v>
      </c>
      <c r="BK225" s="47">
        <f t="shared" si="599"/>
        <v>0</v>
      </c>
      <c r="BL225" s="47">
        <f t="shared" si="600"/>
        <v>0</v>
      </c>
      <c r="BM225" s="47">
        <f t="shared" si="601"/>
        <v>0</v>
      </c>
      <c r="BN225" s="47">
        <f t="shared" si="602"/>
        <v>0</v>
      </c>
      <c r="BO225" s="47">
        <f t="shared" si="603"/>
        <v>0</v>
      </c>
      <c r="BP225" s="47">
        <f t="shared" si="604"/>
        <v>0</v>
      </c>
      <c r="BQ225" s="47">
        <f t="shared" si="605"/>
        <v>0</v>
      </c>
      <c r="BR225" s="47">
        <f t="shared" si="606"/>
        <v>0</v>
      </c>
      <c r="BS225" s="47">
        <f t="shared" si="607"/>
        <v>0</v>
      </c>
      <c r="BT225" s="47">
        <f t="shared" si="608"/>
        <v>0</v>
      </c>
      <c r="BU225" s="47">
        <f t="shared" si="609"/>
        <v>0</v>
      </c>
      <c r="BV225" s="47">
        <f t="shared" si="610"/>
        <v>0</v>
      </c>
      <c r="BW225" s="47">
        <f t="shared" si="611"/>
        <v>0</v>
      </c>
      <c r="BX225" s="47">
        <f t="shared" si="612"/>
        <v>0</v>
      </c>
      <c r="BY225" s="47">
        <f t="shared" si="613"/>
        <v>0</v>
      </c>
      <c r="BZ225" s="47">
        <f t="shared" si="614"/>
        <v>0</v>
      </c>
      <c r="CA225" s="47">
        <f t="shared" si="615"/>
        <v>0</v>
      </c>
      <c r="CB225" s="47">
        <f t="shared" si="616"/>
        <v>0</v>
      </c>
      <c r="CC225" s="48">
        <f t="shared" si="617"/>
        <v>0</v>
      </c>
      <c r="CD225" s="47">
        <f t="shared" si="626"/>
        <v>0</v>
      </c>
      <c r="CE225" s="47">
        <f t="shared" si="627"/>
        <v>0</v>
      </c>
      <c r="CF225" s="46">
        <f t="shared" si="628"/>
        <v>0</v>
      </c>
      <c r="CG225" s="47">
        <f t="shared" si="629"/>
        <v>0</v>
      </c>
      <c r="CH225" s="47">
        <f t="shared" si="630"/>
        <v>0</v>
      </c>
      <c r="CI225" s="47">
        <f t="shared" si="631"/>
        <v>0</v>
      </c>
      <c r="CJ225" s="47">
        <f t="shared" si="632"/>
        <v>0</v>
      </c>
      <c r="CK225" s="47">
        <f t="shared" si="633"/>
        <v>0</v>
      </c>
      <c r="CL225" s="47">
        <f t="shared" si="634"/>
        <v>0</v>
      </c>
      <c r="CM225" s="47">
        <f t="shared" si="635"/>
        <v>0</v>
      </c>
      <c r="CN225" s="47">
        <f t="shared" si="636"/>
        <v>0</v>
      </c>
      <c r="CO225" s="47">
        <f t="shared" si="637"/>
        <v>0</v>
      </c>
      <c r="CP225" s="47">
        <f t="shared" si="638"/>
        <v>0</v>
      </c>
      <c r="CQ225" s="47">
        <f t="shared" si="639"/>
        <v>0</v>
      </c>
      <c r="CR225" s="47">
        <f t="shared" si="640"/>
        <v>0</v>
      </c>
      <c r="CS225" s="47">
        <f t="shared" si="641"/>
        <v>0</v>
      </c>
      <c r="CT225" s="47">
        <f t="shared" si="642"/>
        <v>0</v>
      </c>
      <c r="CU225" s="47">
        <f t="shared" si="643"/>
        <v>0</v>
      </c>
      <c r="CV225" s="47">
        <f t="shared" si="644"/>
        <v>0</v>
      </c>
      <c r="CW225" s="47">
        <f t="shared" si="645"/>
        <v>0</v>
      </c>
      <c r="CX225" s="47">
        <f t="shared" si="646"/>
        <v>0</v>
      </c>
      <c r="CY225" s="48">
        <f t="shared" si="647"/>
        <v>0</v>
      </c>
      <c r="CZ225" s="47">
        <f t="shared" si="648"/>
        <v>0</v>
      </c>
      <c r="DA225" s="47">
        <f t="shared" si="649"/>
        <v>0</v>
      </c>
      <c r="DB225" s="46">
        <f t="shared" si="650"/>
        <v>0</v>
      </c>
      <c r="DC225" s="47">
        <f t="shared" si="651"/>
        <v>0</v>
      </c>
      <c r="DD225" s="47">
        <f t="shared" si="652"/>
        <v>0</v>
      </c>
      <c r="DE225" s="47">
        <f t="shared" si="653"/>
        <v>0</v>
      </c>
      <c r="DF225" s="47">
        <f t="shared" si="654"/>
        <v>0</v>
      </c>
      <c r="DG225" s="47">
        <f t="shared" si="655"/>
        <v>0</v>
      </c>
      <c r="DH225" s="47">
        <f t="shared" si="656"/>
        <v>0</v>
      </c>
      <c r="DI225" s="47">
        <f t="shared" si="657"/>
        <v>0</v>
      </c>
      <c r="DJ225" s="47">
        <f t="shared" si="658"/>
        <v>0</v>
      </c>
      <c r="DK225" s="47">
        <f t="shared" si="659"/>
        <v>0</v>
      </c>
      <c r="DL225" s="47">
        <f t="shared" si="660"/>
        <v>0</v>
      </c>
      <c r="DM225" s="47">
        <f t="shared" si="661"/>
        <v>0</v>
      </c>
      <c r="DN225" s="47">
        <f t="shared" si="662"/>
        <v>0</v>
      </c>
      <c r="DO225" s="47">
        <f t="shared" si="663"/>
        <v>0</v>
      </c>
      <c r="DP225" s="47">
        <f t="shared" si="664"/>
        <v>0</v>
      </c>
      <c r="DQ225" s="47">
        <f t="shared" si="665"/>
        <v>0</v>
      </c>
      <c r="DR225" s="47">
        <f t="shared" si="666"/>
        <v>0</v>
      </c>
      <c r="DS225" s="47">
        <f t="shared" si="667"/>
        <v>0</v>
      </c>
      <c r="DT225" s="47">
        <f t="shared" si="668"/>
        <v>0</v>
      </c>
      <c r="DU225" s="48">
        <f t="shared" si="669"/>
        <v>0</v>
      </c>
      <c r="DV225" s="47">
        <f t="shared" si="670"/>
        <v>0</v>
      </c>
      <c r="DW225" s="47">
        <f t="shared" si="671"/>
        <v>0</v>
      </c>
      <c r="DX225" s="46">
        <f t="shared" si="672"/>
        <v>0</v>
      </c>
      <c r="DY225" s="47">
        <f t="shared" si="673"/>
        <v>0</v>
      </c>
      <c r="DZ225" s="47">
        <f t="shared" si="674"/>
        <v>0</v>
      </c>
      <c r="EA225" s="47">
        <f t="shared" si="675"/>
        <v>0</v>
      </c>
      <c r="EB225" s="47">
        <f t="shared" si="676"/>
        <v>0</v>
      </c>
      <c r="EC225" s="47">
        <f t="shared" si="677"/>
        <v>0</v>
      </c>
      <c r="ED225" s="47">
        <f t="shared" si="678"/>
        <v>0</v>
      </c>
      <c r="EE225" s="47">
        <f t="shared" si="679"/>
        <v>0</v>
      </c>
      <c r="EF225" s="47">
        <f t="shared" si="680"/>
        <v>0</v>
      </c>
      <c r="EG225" s="47">
        <f t="shared" si="681"/>
        <v>0</v>
      </c>
      <c r="EH225" s="47">
        <f t="shared" si="682"/>
        <v>0</v>
      </c>
      <c r="EI225" s="47">
        <f t="shared" si="683"/>
        <v>0</v>
      </c>
      <c r="EJ225" s="47">
        <f t="shared" si="684"/>
        <v>0</v>
      </c>
      <c r="EK225" s="47">
        <f t="shared" si="685"/>
        <v>0</v>
      </c>
      <c r="EL225" s="47">
        <f t="shared" si="686"/>
        <v>0</v>
      </c>
      <c r="EM225" s="47">
        <f t="shared" si="687"/>
        <v>0</v>
      </c>
      <c r="EN225" s="47">
        <f t="shared" si="688"/>
        <v>0</v>
      </c>
      <c r="EO225" s="47">
        <f t="shared" si="689"/>
        <v>0</v>
      </c>
      <c r="EP225" s="47">
        <f t="shared" si="690"/>
        <v>0</v>
      </c>
      <c r="EQ225" s="48">
        <f t="shared" si="691"/>
        <v>0</v>
      </c>
      <c r="ER225" s="47">
        <f t="shared" si="692"/>
        <v>0</v>
      </c>
      <c r="ES225" s="47">
        <f t="shared" si="693"/>
        <v>0</v>
      </c>
      <c r="ET225" s="46">
        <f t="shared" si="694"/>
        <v>0</v>
      </c>
      <c r="EU225" s="47">
        <f t="shared" si="695"/>
        <v>0</v>
      </c>
      <c r="EV225" s="47">
        <f t="shared" si="696"/>
        <v>0</v>
      </c>
      <c r="EW225" s="47">
        <f t="shared" si="697"/>
        <v>0</v>
      </c>
      <c r="EX225" s="47">
        <f t="shared" si="698"/>
        <v>0</v>
      </c>
      <c r="EY225" s="47">
        <f t="shared" si="699"/>
        <v>0</v>
      </c>
      <c r="EZ225" s="47">
        <f t="shared" si="700"/>
        <v>0</v>
      </c>
      <c r="FA225" s="47">
        <f t="shared" si="701"/>
        <v>0</v>
      </c>
      <c r="FB225" s="47">
        <f t="shared" si="702"/>
        <v>0</v>
      </c>
      <c r="FC225" s="47">
        <f t="shared" si="703"/>
        <v>0</v>
      </c>
      <c r="FD225" s="47">
        <f t="shared" si="704"/>
        <v>0</v>
      </c>
      <c r="FE225" s="47">
        <f t="shared" si="705"/>
        <v>0</v>
      </c>
      <c r="FF225" s="47">
        <f t="shared" si="706"/>
        <v>0</v>
      </c>
      <c r="FG225" s="47">
        <f t="shared" si="707"/>
        <v>0</v>
      </c>
      <c r="FH225" s="47">
        <f t="shared" si="708"/>
        <v>0</v>
      </c>
      <c r="FI225" s="47">
        <f t="shared" si="709"/>
        <v>0</v>
      </c>
      <c r="FJ225" s="47">
        <f t="shared" si="710"/>
        <v>0</v>
      </c>
      <c r="FK225" s="47">
        <f t="shared" si="711"/>
        <v>0</v>
      </c>
      <c r="FL225" s="47">
        <f t="shared" si="712"/>
        <v>0</v>
      </c>
      <c r="FM225" s="48">
        <f t="shared" si="713"/>
        <v>0</v>
      </c>
      <c r="FN225" s="47">
        <f t="shared" si="714"/>
        <v>0</v>
      </c>
      <c r="FO225" s="47">
        <f t="shared" si="715"/>
        <v>0</v>
      </c>
      <c r="FP225" s="46">
        <f t="shared" si="716"/>
        <v>0</v>
      </c>
      <c r="FQ225" s="47">
        <f t="shared" si="717"/>
        <v>0</v>
      </c>
      <c r="FR225" s="47">
        <f t="shared" si="718"/>
        <v>0</v>
      </c>
      <c r="FS225" s="47">
        <f t="shared" si="719"/>
        <v>0</v>
      </c>
      <c r="FT225" s="47">
        <f t="shared" si="720"/>
        <v>0</v>
      </c>
      <c r="FU225" s="47">
        <f t="shared" si="721"/>
        <v>0</v>
      </c>
      <c r="FV225" s="47">
        <f t="shared" si="722"/>
        <v>0</v>
      </c>
      <c r="FW225" s="47">
        <f t="shared" si="723"/>
        <v>0</v>
      </c>
      <c r="FX225" s="47">
        <f t="shared" si="724"/>
        <v>0</v>
      </c>
      <c r="FY225" s="47">
        <f t="shared" si="725"/>
        <v>0</v>
      </c>
      <c r="FZ225" s="47">
        <f t="shared" si="726"/>
        <v>0</v>
      </c>
      <c r="GA225" s="47">
        <f t="shared" si="727"/>
        <v>0</v>
      </c>
      <c r="GB225" s="47">
        <f t="shared" si="728"/>
        <v>0</v>
      </c>
      <c r="GC225" s="47">
        <f t="shared" si="729"/>
        <v>0</v>
      </c>
      <c r="GD225" s="47">
        <f t="shared" si="730"/>
        <v>0</v>
      </c>
      <c r="GE225" s="47">
        <f t="shared" si="731"/>
        <v>0</v>
      </c>
      <c r="GF225" s="47">
        <f t="shared" si="732"/>
        <v>0</v>
      </c>
      <c r="GG225" s="47">
        <f t="shared" si="733"/>
        <v>0</v>
      </c>
      <c r="GH225" s="47">
        <f t="shared" si="734"/>
        <v>0</v>
      </c>
      <c r="GI225" s="48">
        <f t="shared" si="735"/>
        <v>0</v>
      </c>
      <c r="GJ225" s="47">
        <f t="shared" si="736"/>
        <v>0</v>
      </c>
      <c r="GK225" s="47">
        <f t="shared" si="737"/>
        <v>0</v>
      </c>
      <c r="GL225" s="46">
        <f t="shared" si="738"/>
        <v>0</v>
      </c>
      <c r="GM225" s="47">
        <f t="shared" si="739"/>
        <v>0</v>
      </c>
      <c r="GN225" s="47">
        <f t="shared" si="740"/>
        <v>0</v>
      </c>
      <c r="GO225" s="47">
        <f t="shared" si="741"/>
        <v>0</v>
      </c>
      <c r="GP225" s="47">
        <f t="shared" si="742"/>
        <v>0</v>
      </c>
      <c r="GQ225" s="47">
        <f t="shared" si="743"/>
        <v>0</v>
      </c>
      <c r="GR225" s="47">
        <f t="shared" si="744"/>
        <v>0</v>
      </c>
      <c r="GS225" s="47">
        <f t="shared" si="745"/>
        <v>0</v>
      </c>
      <c r="GT225" s="47">
        <f t="shared" si="746"/>
        <v>0</v>
      </c>
      <c r="GU225" s="47">
        <f t="shared" si="747"/>
        <v>0</v>
      </c>
      <c r="GV225" s="47">
        <f t="shared" si="748"/>
        <v>0</v>
      </c>
      <c r="GW225" s="47">
        <f t="shared" si="749"/>
        <v>0</v>
      </c>
      <c r="GX225" s="47">
        <f t="shared" si="750"/>
        <v>0</v>
      </c>
      <c r="GY225" s="47">
        <f t="shared" si="751"/>
        <v>0</v>
      </c>
      <c r="GZ225" s="47">
        <f t="shared" si="752"/>
        <v>0</v>
      </c>
      <c r="HA225" s="47">
        <f t="shared" si="753"/>
        <v>0</v>
      </c>
      <c r="HB225" s="47">
        <f t="shared" si="754"/>
        <v>0</v>
      </c>
      <c r="HC225" s="47">
        <f t="shared" si="755"/>
        <v>0</v>
      </c>
      <c r="HD225" s="47">
        <f t="shared" si="756"/>
        <v>0</v>
      </c>
      <c r="HE225" s="48">
        <f t="shared" si="757"/>
        <v>0</v>
      </c>
      <c r="HF225" s="47">
        <f t="shared" si="758"/>
        <v>0</v>
      </c>
      <c r="HG225" s="47">
        <f t="shared" si="759"/>
        <v>0</v>
      </c>
      <c r="HH225" s="46">
        <f t="shared" si="760"/>
        <v>0</v>
      </c>
      <c r="HI225" s="47">
        <f t="shared" si="761"/>
        <v>0</v>
      </c>
      <c r="HJ225" s="47">
        <f t="shared" si="762"/>
        <v>0</v>
      </c>
      <c r="HK225" s="47">
        <f t="shared" si="763"/>
        <v>0</v>
      </c>
      <c r="HL225" s="47">
        <f t="shared" si="764"/>
        <v>0</v>
      </c>
      <c r="HM225" s="47">
        <f t="shared" si="765"/>
        <v>0</v>
      </c>
      <c r="HN225" s="47">
        <f t="shared" si="766"/>
        <v>0</v>
      </c>
      <c r="HO225" s="47">
        <f t="shared" si="767"/>
        <v>0</v>
      </c>
      <c r="HP225" s="47">
        <f t="shared" si="768"/>
        <v>0</v>
      </c>
      <c r="HQ225" s="47">
        <f t="shared" si="769"/>
        <v>0</v>
      </c>
      <c r="HR225" s="47">
        <f t="shared" si="770"/>
        <v>0</v>
      </c>
      <c r="HS225" s="47">
        <f t="shared" si="771"/>
        <v>0</v>
      </c>
      <c r="HT225" s="47">
        <f t="shared" si="772"/>
        <v>0</v>
      </c>
      <c r="HU225" s="47">
        <f t="shared" si="773"/>
        <v>0</v>
      </c>
      <c r="HV225" s="47">
        <f t="shared" si="774"/>
        <v>0</v>
      </c>
      <c r="HW225" s="47">
        <f t="shared" si="775"/>
        <v>0</v>
      </c>
      <c r="HX225" s="47">
        <f t="shared" si="776"/>
        <v>0</v>
      </c>
      <c r="HY225" s="47">
        <f t="shared" si="777"/>
        <v>0</v>
      </c>
      <c r="HZ225" s="47">
        <f t="shared" si="778"/>
        <v>0</v>
      </c>
      <c r="IA225" s="48">
        <f t="shared" si="779"/>
        <v>0</v>
      </c>
      <c r="IB225" s="47">
        <f t="shared" si="780"/>
        <v>0</v>
      </c>
      <c r="IC225" s="47">
        <f t="shared" si="781"/>
        <v>0</v>
      </c>
      <c r="ID225" s="46">
        <f t="shared" si="782"/>
        <v>0</v>
      </c>
      <c r="IE225" s="47">
        <f t="shared" si="783"/>
        <v>0</v>
      </c>
      <c r="IF225" s="47">
        <f t="shared" si="784"/>
        <v>0</v>
      </c>
      <c r="IG225" s="47">
        <f t="shared" si="785"/>
        <v>0</v>
      </c>
      <c r="IH225" s="47">
        <f t="shared" si="786"/>
        <v>0</v>
      </c>
      <c r="II225" s="47">
        <f t="shared" si="787"/>
        <v>0</v>
      </c>
      <c r="IJ225" s="47">
        <f t="shared" si="788"/>
        <v>0</v>
      </c>
      <c r="IK225" s="47">
        <f t="shared" si="789"/>
        <v>0</v>
      </c>
      <c r="IL225" s="47">
        <f t="shared" si="790"/>
        <v>0</v>
      </c>
      <c r="IM225" s="47">
        <f t="shared" si="791"/>
        <v>0</v>
      </c>
      <c r="IN225" s="47">
        <f t="shared" si="792"/>
        <v>0</v>
      </c>
      <c r="IO225" s="47">
        <f t="shared" si="793"/>
        <v>0</v>
      </c>
      <c r="IP225" s="47">
        <f t="shared" si="794"/>
        <v>0</v>
      </c>
      <c r="IQ225" s="47">
        <f t="shared" si="795"/>
        <v>0</v>
      </c>
      <c r="IR225" s="47">
        <f t="shared" si="796"/>
        <v>0</v>
      </c>
      <c r="IS225" s="47">
        <f t="shared" si="797"/>
        <v>0</v>
      </c>
      <c r="IT225" s="47">
        <f t="shared" si="798"/>
        <v>0</v>
      </c>
      <c r="IU225" s="47">
        <f t="shared" si="799"/>
        <v>0</v>
      </c>
      <c r="IV225" s="47">
        <f t="shared" si="800"/>
        <v>0</v>
      </c>
      <c r="IW225" s="48">
        <f t="shared" si="801"/>
        <v>0</v>
      </c>
      <c r="IX225" s="47">
        <f t="shared" si="802"/>
        <v>0</v>
      </c>
      <c r="IY225" s="47">
        <f t="shared" si="803"/>
        <v>0</v>
      </c>
      <c r="IZ225" s="46">
        <f t="shared" si="804"/>
        <v>0</v>
      </c>
      <c r="JA225" s="47">
        <f t="shared" si="805"/>
        <v>0</v>
      </c>
      <c r="JB225" s="47">
        <f t="shared" si="806"/>
        <v>0</v>
      </c>
      <c r="JC225" s="47">
        <f t="shared" si="807"/>
        <v>0</v>
      </c>
      <c r="JD225" s="47">
        <f t="shared" si="808"/>
        <v>0</v>
      </c>
      <c r="JE225" s="47">
        <f t="shared" si="809"/>
        <v>0</v>
      </c>
      <c r="JF225" s="47">
        <f t="shared" si="810"/>
        <v>0</v>
      </c>
      <c r="JG225" s="47">
        <f t="shared" si="811"/>
        <v>0</v>
      </c>
      <c r="JH225" s="47">
        <f t="shared" si="812"/>
        <v>0</v>
      </c>
      <c r="JI225" s="47">
        <f t="shared" si="813"/>
        <v>0</v>
      </c>
      <c r="JJ225" s="47">
        <f t="shared" si="814"/>
        <v>0</v>
      </c>
      <c r="JK225" s="47">
        <f t="shared" si="815"/>
        <v>0</v>
      </c>
      <c r="JL225" s="47">
        <f t="shared" si="816"/>
        <v>0</v>
      </c>
      <c r="JM225" s="47">
        <f t="shared" si="817"/>
        <v>0</v>
      </c>
      <c r="JN225" s="47">
        <f t="shared" si="818"/>
        <v>0</v>
      </c>
      <c r="JO225" s="47">
        <f t="shared" si="819"/>
        <v>0</v>
      </c>
      <c r="JP225" s="47">
        <f t="shared" si="820"/>
        <v>0</v>
      </c>
      <c r="JQ225" s="47">
        <f t="shared" si="821"/>
        <v>0</v>
      </c>
      <c r="JR225" s="47">
        <f t="shared" si="822"/>
        <v>0</v>
      </c>
      <c r="JS225" s="48">
        <f t="shared" si="823"/>
        <v>0</v>
      </c>
      <c r="JT225" s="46">
        <f t="shared" si="824"/>
        <v>0</v>
      </c>
      <c r="JU225" s="48">
        <f t="shared" si="825"/>
        <v>0</v>
      </c>
    </row>
    <row r="226" spans="1:281" x14ac:dyDescent="0.25">
      <c r="A226" s="152"/>
      <c r="B226" s="386"/>
      <c r="C226" s="377"/>
      <c r="D226" s="378"/>
      <c r="E226" s="378"/>
      <c r="F226" s="378"/>
      <c r="G226" s="379"/>
      <c r="H226" s="397"/>
      <c r="I226" s="397"/>
      <c r="J226" s="97"/>
      <c r="K226" s="122">
        <f t="shared" si="555"/>
        <v>0</v>
      </c>
      <c r="L226" s="313">
        <f t="shared" si="556"/>
        <v>0</v>
      </c>
      <c r="M226" s="46">
        <f t="shared" si="557"/>
        <v>0</v>
      </c>
      <c r="N226" s="90">
        <f t="shared" si="618"/>
        <v>0</v>
      </c>
      <c r="O226" s="90">
        <f t="shared" si="619"/>
        <v>0</v>
      </c>
      <c r="P226" s="90">
        <f t="shared" si="620"/>
        <v>0</v>
      </c>
      <c r="Q226" s="90">
        <f t="shared" si="621"/>
        <v>0</v>
      </c>
      <c r="R226" s="408">
        <f t="shared" si="558"/>
        <v>1</v>
      </c>
      <c r="S226" s="46">
        <f t="shared" si="559"/>
        <v>0</v>
      </c>
      <c r="T226" s="47">
        <f t="shared" si="560"/>
        <v>0</v>
      </c>
      <c r="U226" s="47">
        <f t="shared" si="561"/>
        <v>0</v>
      </c>
      <c r="V226" s="47">
        <f t="shared" si="562"/>
        <v>0</v>
      </c>
      <c r="W226" s="47">
        <f t="shared" si="563"/>
        <v>0</v>
      </c>
      <c r="X226" s="47">
        <f t="shared" si="564"/>
        <v>0</v>
      </c>
      <c r="Y226" s="47">
        <f t="shared" si="565"/>
        <v>0</v>
      </c>
      <c r="Z226" s="47">
        <f t="shared" si="566"/>
        <v>0</v>
      </c>
      <c r="AA226" s="47">
        <f t="shared" si="567"/>
        <v>0</v>
      </c>
      <c r="AB226" s="47">
        <f t="shared" si="568"/>
        <v>0</v>
      </c>
      <c r="AC226" s="47">
        <f t="shared" si="569"/>
        <v>0</v>
      </c>
      <c r="AD226" s="47">
        <f t="shared" si="570"/>
        <v>0</v>
      </c>
      <c r="AE226" s="47">
        <f t="shared" si="571"/>
        <v>0</v>
      </c>
      <c r="AF226" s="47">
        <f t="shared" si="572"/>
        <v>0</v>
      </c>
      <c r="AG226" s="47">
        <f t="shared" si="573"/>
        <v>0</v>
      </c>
      <c r="AH226" s="47">
        <f t="shared" si="574"/>
        <v>0</v>
      </c>
      <c r="AI226" s="47">
        <f t="shared" si="575"/>
        <v>0</v>
      </c>
      <c r="AJ226" s="47">
        <f t="shared" si="576"/>
        <v>0</v>
      </c>
      <c r="AK226" s="47">
        <f t="shared" si="577"/>
        <v>0</v>
      </c>
      <c r="AL226" s="48">
        <f t="shared" si="578"/>
        <v>0</v>
      </c>
      <c r="AM226" s="47">
        <f t="shared" si="622"/>
        <v>0</v>
      </c>
      <c r="AN226" s="47">
        <f t="shared" si="623"/>
        <v>0</v>
      </c>
      <c r="AO226" s="46">
        <f t="shared" si="579"/>
        <v>0</v>
      </c>
      <c r="AP226" s="47">
        <f t="shared" si="580"/>
        <v>0</v>
      </c>
      <c r="AQ226" s="47">
        <f t="shared" si="581"/>
        <v>0</v>
      </c>
      <c r="AR226" s="47">
        <f t="shared" si="582"/>
        <v>0</v>
      </c>
      <c r="AS226" s="47">
        <f t="shared" si="583"/>
        <v>0</v>
      </c>
      <c r="AT226" s="47">
        <f t="shared" si="584"/>
        <v>0</v>
      </c>
      <c r="AU226" s="47">
        <f t="shared" si="585"/>
        <v>0</v>
      </c>
      <c r="AV226" s="47">
        <f t="shared" si="586"/>
        <v>0</v>
      </c>
      <c r="AW226" s="47">
        <f t="shared" si="587"/>
        <v>0</v>
      </c>
      <c r="AX226" s="47">
        <f t="shared" si="588"/>
        <v>0</v>
      </c>
      <c r="AY226" s="47">
        <f t="shared" si="589"/>
        <v>0</v>
      </c>
      <c r="AZ226" s="47">
        <f t="shared" si="590"/>
        <v>0</v>
      </c>
      <c r="BA226" s="47">
        <f t="shared" si="591"/>
        <v>0</v>
      </c>
      <c r="BB226" s="47">
        <f t="shared" si="592"/>
        <v>0</v>
      </c>
      <c r="BC226" s="47">
        <f t="shared" si="593"/>
        <v>0</v>
      </c>
      <c r="BD226" s="47">
        <f t="shared" si="594"/>
        <v>0</v>
      </c>
      <c r="BE226" s="47">
        <f t="shared" si="595"/>
        <v>0</v>
      </c>
      <c r="BF226" s="47">
        <f t="shared" si="596"/>
        <v>0</v>
      </c>
      <c r="BG226" s="48">
        <f t="shared" si="597"/>
        <v>0</v>
      </c>
      <c r="BH226" s="47">
        <f t="shared" si="624"/>
        <v>0</v>
      </c>
      <c r="BI226" s="47">
        <f t="shared" si="625"/>
        <v>0</v>
      </c>
      <c r="BJ226" s="46">
        <f t="shared" si="598"/>
        <v>0</v>
      </c>
      <c r="BK226" s="47">
        <f t="shared" si="599"/>
        <v>0</v>
      </c>
      <c r="BL226" s="47">
        <f t="shared" si="600"/>
        <v>0</v>
      </c>
      <c r="BM226" s="47">
        <f t="shared" si="601"/>
        <v>0</v>
      </c>
      <c r="BN226" s="47">
        <f t="shared" si="602"/>
        <v>0</v>
      </c>
      <c r="BO226" s="47">
        <f t="shared" si="603"/>
        <v>0</v>
      </c>
      <c r="BP226" s="47">
        <f t="shared" si="604"/>
        <v>0</v>
      </c>
      <c r="BQ226" s="47">
        <f t="shared" si="605"/>
        <v>0</v>
      </c>
      <c r="BR226" s="47">
        <f t="shared" si="606"/>
        <v>0</v>
      </c>
      <c r="BS226" s="47">
        <f t="shared" si="607"/>
        <v>0</v>
      </c>
      <c r="BT226" s="47">
        <f t="shared" si="608"/>
        <v>0</v>
      </c>
      <c r="BU226" s="47">
        <f t="shared" si="609"/>
        <v>0</v>
      </c>
      <c r="BV226" s="47">
        <f t="shared" si="610"/>
        <v>0</v>
      </c>
      <c r="BW226" s="47">
        <f t="shared" si="611"/>
        <v>0</v>
      </c>
      <c r="BX226" s="47">
        <f t="shared" si="612"/>
        <v>0</v>
      </c>
      <c r="BY226" s="47">
        <f t="shared" si="613"/>
        <v>0</v>
      </c>
      <c r="BZ226" s="47">
        <f t="shared" si="614"/>
        <v>0</v>
      </c>
      <c r="CA226" s="47">
        <f t="shared" si="615"/>
        <v>0</v>
      </c>
      <c r="CB226" s="47">
        <f t="shared" si="616"/>
        <v>0</v>
      </c>
      <c r="CC226" s="48">
        <f t="shared" si="617"/>
        <v>0</v>
      </c>
      <c r="CD226" s="47">
        <f t="shared" si="626"/>
        <v>0</v>
      </c>
      <c r="CE226" s="47">
        <f t="shared" si="627"/>
        <v>0</v>
      </c>
      <c r="CF226" s="46">
        <f t="shared" si="628"/>
        <v>0</v>
      </c>
      <c r="CG226" s="47">
        <f t="shared" si="629"/>
        <v>0</v>
      </c>
      <c r="CH226" s="47">
        <f t="shared" si="630"/>
        <v>0</v>
      </c>
      <c r="CI226" s="47">
        <f t="shared" si="631"/>
        <v>0</v>
      </c>
      <c r="CJ226" s="47">
        <f t="shared" si="632"/>
        <v>0</v>
      </c>
      <c r="CK226" s="47">
        <f t="shared" si="633"/>
        <v>0</v>
      </c>
      <c r="CL226" s="47">
        <f t="shared" si="634"/>
        <v>0</v>
      </c>
      <c r="CM226" s="47">
        <f t="shared" si="635"/>
        <v>0</v>
      </c>
      <c r="CN226" s="47">
        <f t="shared" si="636"/>
        <v>0</v>
      </c>
      <c r="CO226" s="47">
        <f t="shared" si="637"/>
        <v>0</v>
      </c>
      <c r="CP226" s="47">
        <f t="shared" si="638"/>
        <v>0</v>
      </c>
      <c r="CQ226" s="47">
        <f t="shared" si="639"/>
        <v>0</v>
      </c>
      <c r="CR226" s="47">
        <f t="shared" si="640"/>
        <v>0</v>
      </c>
      <c r="CS226" s="47">
        <f t="shared" si="641"/>
        <v>0</v>
      </c>
      <c r="CT226" s="47">
        <f t="shared" si="642"/>
        <v>0</v>
      </c>
      <c r="CU226" s="47">
        <f t="shared" si="643"/>
        <v>0</v>
      </c>
      <c r="CV226" s="47">
        <f t="shared" si="644"/>
        <v>0</v>
      </c>
      <c r="CW226" s="47">
        <f t="shared" si="645"/>
        <v>0</v>
      </c>
      <c r="CX226" s="47">
        <f t="shared" si="646"/>
        <v>0</v>
      </c>
      <c r="CY226" s="48">
        <f t="shared" si="647"/>
        <v>0</v>
      </c>
      <c r="CZ226" s="47">
        <f t="shared" si="648"/>
        <v>0</v>
      </c>
      <c r="DA226" s="47">
        <f t="shared" si="649"/>
        <v>0</v>
      </c>
      <c r="DB226" s="46">
        <f t="shared" si="650"/>
        <v>0</v>
      </c>
      <c r="DC226" s="47">
        <f t="shared" si="651"/>
        <v>0</v>
      </c>
      <c r="DD226" s="47">
        <f t="shared" si="652"/>
        <v>0</v>
      </c>
      <c r="DE226" s="47">
        <f t="shared" si="653"/>
        <v>0</v>
      </c>
      <c r="DF226" s="47">
        <f t="shared" si="654"/>
        <v>0</v>
      </c>
      <c r="DG226" s="47">
        <f t="shared" si="655"/>
        <v>0</v>
      </c>
      <c r="DH226" s="47">
        <f t="shared" si="656"/>
        <v>0</v>
      </c>
      <c r="DI226" s="47">
        <f t="shared" si="657"/>
        <v>0</v>
      </c>
      <c r="DJ226" s="47">
        <f t="shared" si="658"/>
        <v>0</v>
      </c>
      <c r="DK226" s="47">
        <f t="shared" si="659"/>
        <v>0</v>
      </c>
      <c r="DL226" s="47">
        <f t="shared" si="660"/>
        <v>0</v>
      </c>
      <c r="DM226" s="47">
        <f t="shared" si="661"/>
        <v>0</v>
      </c>
      <c r="DN226" s="47">
        <f t="shared" si="662"/>
        <v>0</v>
      </c>
      <c r="DO226" s="47">
        <f t="shared" si="663"/>
        <v>0</v>
      </c>
      <c r="DP226" s="47">
        <f t="shared" si="664"/>
        <v>0</v>
      </c>
      <c r="DQ226" s="47">
        <f t="shared" si="665"/>
        <v>0</v>
      </c>
      <c r="DR226" s="47">
        <f t="shared" si="666"/>
        <v>0</v>
      </c>
      <c r="DS226" s="47">
        <f t="shared" si="667"/>
        <v>0</v>
      </c>
      <c r="DT226" s="47">
        <f t="shared" si="668"/>
        <v>0</v>
      </c>
      <c r="DU226" s="48">
        <f t="shared" si="669"/>
        <v>0</v>
      </c>
      <c r="DV226" s="47">
        <f t="shared" si="670"/>
        <v>0</v>
      </c>
      <c r="DW226" s="47">
        <f t="shared" si="671"/>
        <v>0</v>
      </c>
      <c r="DX226" s="46">
        <f t="shared" si="672"/>
        <v>0</v>
      </c>
      <c r="DY226" s="47">
        <f t="shared" si="673"/>
        <v>0</v>
      </c>
      <c r="DZ226" s="47">
        <f t="shared" si="674"/>
        <v>0</v>
      </c>
      <c r="EA226" s="47">
        <f t="shared" si="675"/>
        <v>0</v>
      </c>
      <c r="EB226" s="47">
        <f t="shared" si="676"/>
        <v>0</v>
      </c>
      <c r="EC226" s="47">
        <f t="shared" si="677"/>
        <v>0</v>
      </c>
      <c r="ED226" s="47">
        <f t="shared" si="678"/>
        <v>0</v>
      </c>
      <c r="EE226" s="47">
        <f t="shared" si="679"/>
        <v>0</v>
      </c>
      <c r="EF226" s="47">
        <f t="shared" si="680"/>
        <v>0</v>
      </c>
      <c r="EG226" s="47">
        <f t="shared" si="681"/>
        <v>0</v>
      </c>
      <c r="EH226" s="47">
        <f t="shared" si="682"/>
        <v>0</v>
      </c>
      <c r="EI226" s="47">
        <f t="shared" si="683"/>
        <v>0</v>
      </c>
      <c r="EJ226" s="47">
        <f t="shared" si="684"/>
        <v>0</v>
      </c>
      <c r="EK226" s="47">
        <f t="shared" si="685"/>
        <v>0</v>
      </c>
      <c r="EL226" s="47">
        <f t="shared" si="686"/>
        <v>0</v>
      </c>
      <c r="EM226" s="47">
        <f t="shared" si="687"/>
        <v>0</v>
      </c>
      <c r="EN226" s="47">
        <f t="shared" si="688"/>
        <v>0</v>
      </c>
      <c r="EO226" s="47">
        <f t="shared" si="689"/>
        <v>0</v>
      </c>
      <c r="EP226" s="47">
        <f t="shared" si="690"/>
        <v>0</v>
      </c>
      <c r="EQ226" s="48">
        <f t="shared" si="691"/>
        <v>0</v>
      </c>
      <c r="ER226" s="47">
        <f t="shared" si="692"/>
        <v>0</v>
      </c>
      <c r="ES226" s="47">
        <f t="shared" si="693"/>
        <v>0</v>
      </c>
      <c r="ET226" s="46">
        <f t="shared" si="694"/>
        <v>0</v>
      </c>
      <c r="EU226" s="47">
        <f t="shared" si="695"/>
        <v>0</v>
      </c>
      <c r="EV226" s="47">
        <f t="shared" si="696"/>
        <v>0</v>
      </c>
      <c r="EW226" s="47">
        <f t="shared" si="697"/>
        <v>0</v>
      </c>
      <c r="EX226" s="47">
        <f t="shared" si="698"/>
        <v>0</v>
      </c>
      <c r="EY226" s="47">
        <f t="shared" si="699"/>
        <v>0</v>
      </c>
      <c r="EZ226" s="47">
        <f t="shared" si="700"/>
        <v>0</v>
      </c>
      <c r="FA226" s="47">
        <f t="shared" si="701"/>
        <v>0</v>
      </c>
      <c r="FB226" s="47">
        <f t="shared" si="702"/>
        <v>0</v>
      </c>
      <c r="FC226" s="47">
        <f t="shared" si="703"/>
        <v>0</v>
      </c>
      <c r="FD226" s="47">
        <f t="shared" si="704"/>
        <v>0</v>
      </c>
      <c r="FE226" s="47">
        <f t="shared" si="705"/>
        <v>0</v>
      </c>
      <c r="FF226" s="47">
        <f t="shared" si="706"/>
        <v>0</v>
      </c>
      <c r="FG226" s="47">
        <f t="shared" si="707"/>
        <v>0</v>
      </c>
      <c r="FH226" s="47">
        <f t="shared" si="708"/>
        <v>0</v>
      </c>
      <c r="FI226" s="47">
        <f t="shared" si="709"/>
        <v>0</v>
      </c>
      <c r="FJ226" s="47">
        <f t="shared" si="710"/>
        <v>0</v>
      </c>
      <c r="FK226" s="47">
        <f t="shared" si="711"/>
        <v>0</v>
      </c>
      <c r="FL226" s="47">
        <f t="shared" si="712"/>
        <v>0</v>
      </c>
      <c r="FM226" s="48">
        <f t="shared" si="713"/>
        <v>0</v>
      </c>
      <c r="FN226" s="47">
        <f t="shared" si="714"/>
        <v>0</v>
      </c>
      <c r="FO226" s="47">
        <f t="shared" si="715"/>
        <v>0</v>
      </c>
      <c r="FP226" s="46">
        <f t="shared" si="716"/>
        <v>0</v>
      </c>
      <c r="FQ226" s="47">
        <f t="shared" si="717"/>
        <v>0</v>
      </c>
      <c r="FR226" s="47">
        <f t="shared" si="718"/>
        <v>0</v>
      </c>
      <c r="FS226" s="47">
        <f t="shared" si="719"/>
        <v>0</v>
      </c>
      <c r="FT226" s="47">
        <f t="shared" si="720"/>
        <v>0</v>
      </c>
      <c r="FU226" s="47">
        <f t="shared" si="721"/>
        <v>0</v>
      </c>
      <c r="FV226" s="47">
        <f t="shared" si="722"/>
        <v>0</v>
      </c>
      <c r="FW226" s="47">
        <f t="shared" si="723"/>
        <v>0</v>
      </c>
      <c r="FX226" s="47">
        <f t="shared" si="724"/>
        <v>0</v>
      </c>
      <c r="FY226" s="47">
        <f t="shared" si="725"/>
        <v>0</v>
      </c>
      <c r="FZ226" s="47">
        <f t="shared" si="726"/>
        <v>0</v>
      </c>
      <c r="GA226" s="47">
        <f t="shared" si="727"/>
        <v>0</v>
      </c>
      <c r="GB226" s="47">
        <f t="shared" si="728"/>
        <v>0</v>
      </c>
      <c r="GC226" s="47">
        <f t="shared" si="729"/>
        <v>0</v>
      </c>
      <c r="GD226" s="47">
        <f t="shared" si="730"/>
        <v>0</v>
      </c>
      <c r="GE226" s="47">
        <f t="shared" si="731"/>
        <v>0</v>
      </c>
      <c r="GF226" s="47">
        <f t="shared" si="732"/>
        <v>0</v>
      </c>
      <c r="GG226" s="47">
        <f t="shared" si="733"/>
        <v>0</v>
      </c>
      <c r="GH226" s="47">
        <f t="shared" si="734"/>
        <v>0</v>
      </c>
      <c r="GI226" s="48">
        <f t="shared" si="735"/>
        <v>0</v>
      </c>
      <c r="GJ226" s="47">
        <f t="shared" si="736"/>
        <v>0</v>
      </c>
      <c r="GK226" s="47">
        <f t="shared" si="737"/>
        <v>0</v>
      </c>
      <c r="GL226" s="46">
        <f t="shared" si="738"/>
        <v>0</v>
      </c>
      <c r="GM226" s="47">
        <f t="shared" si="739"/>
        <v>0</v>
      </c>
      <c r="GN226" s="47">
        <f t="shared" si="740"/>
        <v>0</v>
      </c>
      <c r="GO226" s="47">
        <f t="shared" si="741"/>
        <v>0</v>
      </c>
      <c r="GP226" s="47">
        <f t="shared" si="742"/>
        <v>0</v>
      </c>
      <c r="GQ226" s="47">
        <f t="shared" si="743"/>
        <v>0</v>
      </c>
      <c r="GR226" s="47">
        <f t="shared" si="744"/>
        <v>0</v>
      </c>
      <c r="GS226" s="47">
        <f t="shared" si="745"/>
        <v>0</v>
      </c>
      <c r="GT226" s="47">
        <f t="shared" si="746"/>
        <v>0</v>
      </c>
      <c r="GU226" s="47">
        <f t="shared" si="747"/>
        <v>0</v>
      </c>
      <c r="GV226" s="47">
        <f t="shared" si="748"/>
        <v>0</v>
      </c>
      <c r="GW226" s="47">
        <f t="shared" si="749"/>
        <v>0</v>
      </c>
      <c r="GX226" s="47">
        <f t="shared" si="750"/>
        <v>0</v>
      </c>
      <c r="GY226" s="47">
        <f t="shared" si="751"/>
        <v>0</v>
      </c>
      <c r="GZ226" s="47">
        <f t="shared" si="752"/>
        <v>0</v>
      </c>
      <c r="HA226" s="47">
        <f t="shared" si="753"/>
        <v>0</v>
      </c>
      <c r="HB226" s="47">
        <f t="shared" si="754"/>
        <v>0</v>
      </c>
      <c r="HC226" s="47">
        <f t="shared" si="755"/>
        <v>0</v>
      </c>
      <c r="HD226" s="47">
        <f t="shared" si="756"/>
        <v>0</v>
      </c>
      <c r="HE226" s="48">
        <f t="shared" si="757"/>
        <v>0</v>
      </c>
      <c r="HF226" s="47">
        <f t="shared" si="758"/>
        <v>0</v>
      </c>
      <c r="HG226" s="47">
        <f t="shared" si="759"/>
        <v>0</v>
      </c>
      <c r="HH226" s="46">
        <f t="shared" si="760"/>
        <v>0</v>
      </c>
      <c r="HI226" s="47">
        <f t="shared" si="761"/>
        <v>0</v>
      </c>
      <c r="HJ226" s="47">
        <f t="shared" si="762"/>
        <v>0</v>
      </c>
      <c r="HK226" s="47">
        <f t="shared" si="763"/>
        <v>0</v>
      </c>
      <c r="HL226" s="47">
        <f t="shared" si="764"/>
        <v>0</v>
      </c>
      <c r="HM226" s="47">
        <f t="shared" si="765"/>
        <v>0</v>
      </c>
      <c r="HN226" s="47">
        <f t="shared" si="766"/>
        <v>0</v>
      </c>
      <c r="HO226" s="47">
        <f t="shared" si="767"/>
        <v>0</v>
      </c>
      <c r="HP226" s="47">
        <f t="shared" si="768"/>
        <v>0</v>
      </c>
      <c r="HQ226" s="47">
        <f t="shared" si="769"/>
        <v>0</v>
      </c>
      <c r="HR226" s="47">
        <f t="shared" si="770"/>
        <v>0</v>
      </c>
      <c r="HS226" s="47">
        <f t="shared" si="771"/>
        <v>0</v>
      </c>
      <c r="HT226" s="47">
        <f t="shared" si="772"/>
        <v>0</v>
      </c>
      <c r="HU226" s="47">
        <f t="shared" si="773"/>
        <v>0</v>
      </c>
      <c r="HV226" s="47">
        <f t="shared" si="774"/>
        <v>0</v>
      </c>
      <c r="HW226" s="47">
        <f t="shared" si="775"/>
        <v>0</v>
      </c>
      <c r="HX226" s="47">
        <f t="shared" si="776"/>
        <v>0</v>
      </c>
      <c r="HY226" s="47">
        <f t="shared" si="777"/>
        <v>0</v>
      </c>
      <c r="HZ226" s="47">
        <f t="shared" si="778"/>
        <v>0</v>
      </c>
      <c r="IA226" s="48">
        <f t="shared" si="779"/>
        <v>0</v>
      </c>
      <c r="IB226" s="47">
        <f t="shared" si="780"/>
        <v>0</v>
      </c>
      <c r="IC226" s="47">
        <f t="shared" si="781"/>
        <v>0</v>
      </c>
      <c r="ID226" s="46">
        <f t="shared" si="782"/>
        <v>0</v>
      </c>
      <c r="IE226" s="47">
        <f t="shared" si="783"/>
        <v>0</v>
      </c>
      <c r="IF226" s="47">
        <f t="shared" si="784"/>
        <v>0</v>
      </c>
      <c r="IG226" s="47">
        <f t="shared" si="785"/>
        <v>0</v>
      </c>
      <c r="IH226" s="47">
        <f t="shared" si="786"/>
        <v>0</v>
      </c>
      <c r="II226" s="47">
        <f t="shared" si="787"/>
        <v>0</v>
      </c>
      <c r="IJ226" s="47">
        <f t="shared" si="788"/>
        <v>0</v>
      </c>
      <c r="IK226" s="47">
        <f t="shared" si="789"/>
        <v>0</v>
      </c>
      <c r="IL226" s="47">
        <f t="shared" si="790"/>
        <v>0</v>
      </c>
      <c r="IM226" s="47">
        <f t="shared" si="791"/>
        <v>0</v>
      </c>
      <c r="IN226" s="47">
        <f t="shared" si="792"/>
        <v>0</v>
      </c>
      <c r="IO226" s="47">
        <f t="shared" si="793"/>
        <v>0</v>
      </c>
      <c r="IP226" s="47">
        <f t="shared" si="794"/>
        <v>0</v>
      </c>
      <c r="IQ226" s="47">
        <f t="shared" si="795"/>
        <v>0</v>
      </c>
      <c r="IR226" s="47">
        <f t="shared" si="796"/>
        <v>0</v>
      </c>
      <c r="IS226" s="47">
        <f t="shared" si="797"/>
        <v>0</v>
      </c>
      <c r="IT226" s="47">
        <f t="shared" si="798"/>
        <v>0</v>
      </c>
      <c r="IU226" s="47">
        <f t="shared" si="799"/>
        <v>0</v>
      </c>
      <c r="IV226" s="47">
        <f t="shared" si="800"/>
        <v>0</v>
      </c>
      <c r="IW226" s="48">
        <f t="shared" si="801"/>
        <v>0</v>
      </c>
      <c r="IX226" s="47">
        <f t="shared" si="802"/>
        <v>0</v>
      </c>
      <c r="IY226" s="47">
        <f t="shared" si="803"/>
        <v>0</v>
      </c>
      <c r="IZ226" s="46">
        <f t="shared" si="804"/>
        <v>0</v>
      </c>
      <c r="JA226" s="47">
        <f t="shared" si="805"/>
        <v>0</v>
      </c>
      <c r="JB226" s="47">
        <f t="shared" si="806"/>
        <v>0</v>
      </c>
      <c r="JC226" s="47">
        <f t="shared" si="807"/>
        <v>0</v>
      </c>
      <c r="JD226" s="47">
        <f t="shared" si="808"/>
        <v>0</v>
      </c>
      <c r="JE226" s="47">
        <f t="shared" si="809"/>
        <v>0</v>
      </c>
      <c r="JF226" s="47">
        <f t="shared" si="810"/>
        <v>0</v>
      </c>
      <c r="JG226" s="47">
        <f t="shared" si="811"/>
        <v>0</v>
      </c>
      <c r="JH226" s="47">
        <f t="shared" si="812"/>
        <v>0</v>
      </c>
      <c r="JI226" s="47">
        <f t="shared" si="813"/>
        <v>0</v>
      </c>
      <c r="JJ226" s="47">
        <f t="shared" si="814"/>
        <v>0</v>
      </c>
      <c r="JK226" s="47">
        <f t="shared" si="815"/>
        <v>0</v>
      </c>
      <c r="JL226" s="47">
        <f t="shared" si="816"/>
        <v>0</v>
      </c>
      <c r="JM226" s="47">
        <f t="shared" si="817"/>
        <v>0</v>
      </c>
      <c r="JN226" s="47">
        <f t="shared" si="818"/>
        <v>0</v>
      </c>
      <c r="JO226" s="47">
        <f t="shared" si="819"/>
        <v>0</v>
      </c>
      <c r="JP226" s="47">
        <f t="shared" si="820"/>
        <v>0</v>
      </c>
      <c r="JQ226" s="47">
        <f t="shared" si="821"/>
        <v>0</v>
      </c>
      <c r="JR226" s="47">
        <f t="shared" si="822"/>
        <v>0</v>
      </c>
      <c r="JS226" s="48">
        <f t="shared" si="823"/>
        <v>0</v>
      </c>
      <c r="JT226" s="46">
        <f t="shared" si="824"/>
        <v>0</v>
      </c>
      <c r="JU226" s="48">
        <f t="shared" si="825"/>
        <v>0</v>
      </c>
    </row>
    <row r="227" spans="1:281" x14ac:dyDescent="0.25">
      <c r="A227" s="152"/>
      <c r="B227" s="386"/>
      <c r="C227" s="377"/>
      <c r="D227" s="378"/>
      <c r="E227" s="378"/>
      <c r="F227" s="378"/>
      <c r="G227" s="379"/>
      <c r="H227" s="397"/>
      <c r="I227" s="397"/>
      <c r="J227" s="97"/>
      <c r="K227" s="122">
        <f t="shared" si="555"/>
        <v>0</v>
      </c>
      <c r="L227" s="313">
        <f t="shared" si="556"/>
        <v>0</v>
      </c>
      <c r="M227" s="46">
        <f t="shared" si="557"/>
        <v>0</v>
      </c>
      <c r="N227" s="90">
        <f t="shared" si="618"/>
        <v>0</v>
      </c>
      <c r="O227" s="90">
        <f t="shared" si="619"/>
        <v>0</v>
      </c>
      <c r="P227" s="90">
        <f t="shared" si="620"/>
        <v>0</v>
      </c>
      <c r="Q227" s="90">
        <f t="shared" si="621"/>
        <v>0</v>
      </c>
      <c r="R227" s="408">
        <f t="shared" si="558"/>
        <v>1</v>
      </c>
      <c r="S227" s="46">
        <f t="shared" si="559"/>
        <v>0</v>
      </c>
      <c r="T227" s="47">
        <f t="shared" si="560"/>
        <v>0</v>
      </c>
      <c r="U227" s="47">
        <f t="shared" si="561"/>
        <v>0</v>
      </c>
      <c r="V227" s="47">
        <f t="shared" si="562"/>
        <v>0</v>
      </c>
      <c r="W227" s="47">
        <f t="shared" si="563"/>
        <v>0</v>
      </c>
      <c r="X227" s="47">
        <f t="shared" si="564"/>
        <v>0</v>
      </c>
      <c r="Y227" s="47">
        <f t="shared" si="565"/>
        <v>0</v>
      </c>
      <c r="Z227" s="47">
        <f t="shared" si="566"/>
        <v>0</v>
      </c>
      <c r="AA227" s="47">
        <f t="shared" si="567"/>
        <v>0</v>
      </c>
      <c r="AB227" s="47">
        <f t="shared" si="568"/>
        <v>0</v>
      </c>
      <c r="AC227" s="47">
        <f t="shared" si="569"/>
        <v>0</v>
      </c>
      <c r="AD227" s="47">
        <f t="shared" si="570"/>
        <v>0</v>
      </c>
      <c r="AE227" s="47">
        <f t="shared" si="571"/>
        <v>0</v>
      </c>
      <c r="AF227" s="47">
        <f t="shared" si="572"/>
        <v>0</v>
      </c>
      <c r="AG227" s="47">
        <f t="shared" si="573"/>
        <v>0</v>
      </c>
      <c r="AH227" s="47">
        <f t="shared" si="574"/>
        <v>0</v>
      </c>
      <c r="AI227" s="47">
        <f t="shared" si="575"/>
        <v>0</v>
      </c>
      <c r="AJ227" s="47">
        <f t="shared" si="576"/>
        <v>0</v>
      </c>
      <c r="AK227" s="47">
        <f t="shared" si="577"/>
        <v>0</v>
      </c>
      <c r="AL227" s="48">
        <f t="shared" si="578"/>
        <v>0</v>
      </c>
      <c r="AM227" s="47">
        <f t="shared" si="622"/>
        <v>0</v>
      </c>
      <c r="AN227" s="47">
        <f t="shared" si="623"/>
        <v>0</v>
      </c>
      <c r="AO227" s="46">
        <f t="shared" si="579"/>
        <v>0</v>
      </c>
      <c r="AP227" s="47">
        <f t="shared" si="580"/>
        <v>0</v>
      </c>
      <c r="AQ227" s="47">
        <f t="shared" si="581"/>
        <v>0</v>
      </c>
      <c r="AR227" s="47">
        <f t="shared" si="582"/>
        <v>0</v>
      </c>
      <c r="AS227" s="47">
        <f t="shared" si="583"/>
        <v>0</v>
      </c>
      <c r="AT227" s="47">
        <f t="shared" si="584"/>
        <v>0</v>
      </c>
      <c r="AU227" s="47">
        <f t="shared" si="585"/>
        <v>0</v>
      </c>
      <c r="AV227" s="47">
        <f t="shared" si="586"/>
        <v>0</v>
      </c>
      <c r="AW227" s="47">
        <f t="shared" si="587"/>
        <v>0</v>
      </c>
      <c r="AX227" s="47">
        <f t="shared" si="588"/>
        <v>0</v>
      </c>
      <c r="AY227" s="47">
        <f t="shared" si="589"/>
        <v>0</v>
      </c>
      <c r="AZ227" s="47">
        <f t="shared" si="590"/>
        <v>0</v>
      </c>
      <c r="BA227" s="47">
        <f t="shared" si="591"/>
        <v>0</v>
      </c>
      <c r="BB227" s="47">
        <f t="shared" si="592"/>
        <v>0</v>
      </c>
      <c r="BC227" s="47">
        <f t="shared" si="593"/>
        <v>0</v>
      </c>
      <c r="BD227" s="47">
        <f t="shared" si="594"/>
        <v>0</v>
      </c>
      <c r="BE227" s="47">
        <f t="shared" si="595"/>
        <v>0</v>
      </c>
      <c r="BF227" s="47">
        <f t="shared" si="596"/>
        <v>0</v>
      </c>
      <c r="BG227" s="48">
        <f t="shared" si="597"/>
        <v>0</v>
      </c>
      <c r="BH227" s="47">
        <f t="shared" si="624"/>
        <v>0</v>
      </c>
      <c r="BI227" s="47">
        <f t="shared" si="625"/>
        <v>0</v>
      </c>
      <c r="BJ227" s="46">
        <f t="shared" si="598"/>
        <v>0</v>
      </c>
      <c r="BK227" s="47">
        <f t="shared" si="599"/>
        <v>0</v>
      </c>
      <c r="BL227" s="47">
        <f t="shared" si="600"/>
        <v>0</v>
      </c>
      <c r="BM227" s="47">
        <f t="shared" si="601"/>
        <v>0</v>
      </c>
      <c r="BN227" s="47">
        <f t="shared" si="602"/>
        <v>0</v>
      </c>
      <c r="BO227" s="47">
        <f t="shared" si="603"/>
        <v>0</v>
      </c>
      <c r="BP227" s="47">
        <f t="shared" si="604"/>
        <v>0</v>
      </c>
      <c r="BQ227" s="47">
        <f t="shared" si="605"/>
        <v>0</v>
      </c>
      <c r="BR227" s="47">
        <f t="shared" si="606"/>
        <v>0</v>
      </c>
      <c r="BS227" s="47">
        <f t="shared" si="607"/>
        <v>0</v>
      </c>
      <c r="BT227" s="47">
        <f t="shared" si="608"/>
        <v>0</v>
      </c>
      <c r="BU227" s="47">
        <f t="shared" si="609"/>
        <v>0</v>
      </c>
      <c r="BV227" s="47">
        <f t="shared" si="610"/>
        <v>0</v>
      </c>
      <c r="BW227" s="47">
        <f t="shared" si="611"/>
        <v>0</v>
      </c>
      <c r="BX227" s="47">
        <f t="shared" si="612"/>
        <v>0</v>
      </c>
      <c r="BY227" s="47">
        <f t="shared" si="613"/>
        <v>0</v>
      </c>
      <c r="BZ227" s="47">
        <f t="shared" si="614"/>
        <v>0</v>
      </c>
      <c r="CA227" s="47">
        <f t="shared" si="615"/>
        <v>0</v>
      </c>
      <c r="CB227" s="47">
        <f t="shared" si="616"/>
        <v>0</v>
      </c>
      <c r="CC227" s="48">
        <f t="shared" si="617"/>
        <v>0</v>
      </c>
      <c r="CD227" s="47">
        <f t="shared" si="626"/>
        <v>0</v>
      </c>
      <c r="CE227" s="47">
        <f t="shared" si="627"/>
        <v>0</v>
      </c>
      <c r="CF227" s="46">
        <f t="shared" si="628"/>
        <v>0</v>
      </c>
      <c r="CG227" s="47">
        <f t="shared" si="629"/>
        <v>0</v>
      </c>
      <c r="CH227" s="47">
        <f t="shared" si="630"/>
        <v>0</v>
      </c>
      <c r="CI227" s="47">
        <f t="shared" si="631"/>
        <v>0</v>
      </c>
      <c r="CJ227" s="47">
        <f t="shared" si="632"/>
        <v>0</v>
      </c>
      <c r="CK227" s="47">
        <f t="shared" si="633"/>
        <v>0</v>
      </c>
      <c r="CL227" s="47">
        <f t="shared" si="634"/>
        <v>0</v>
      </c>
      <c r="CM227" s="47">
        <f t="shared" si="635"/>
        <v>0</v>
      </c>
      <c r="CN227" s="47">
        <f t="shared" si="636"/>
        <v>0</v>
      </c>
      <c r="CO227" s="47">
        <f t="shared" si="637"/>
        <v>0</v>
      </c>
      <c r="CP227" s="47">
        <f t="shared" si="638"/>
        <v>0</v>
      </c>
      <c r="CQ227" s="47">
        <f t="shared" si="639"/>
        <v>0</v>
      </c>
      <c r="CR227" s="47">
        <f t="shared" si="640"/>
        <v>0</v>
      </c>
      <c r="CS227" s="47">
        <f t="shared" si="641"/>
        <v>0</v>
      </c>
      <c r="CT227" s="47">
        <f t="shared" si="642"/>
        <v>0</v>
      </c>
      <c r="CU227" s="47">
        <f t="shared" si="643"/>
        <v>0</v>
      </c>
      <c r="CV227" s="47">
        <f t="shared" si="644"/>
        <v>0</v>
      </c>
      <c r="CW227" s="47">
        <f t="shared" si="645"/>
        <v>0</v>
      </c>
      <c r="CX227" s="47">
        <f t="shared" si="646"/>
        <v>0</v>
      </c>
      <c r="CY227" s="48">
        <f t="shared" si="647"/>
        <v>0</v>
      </c>
      <c r="CZ227" s="47">
        <f t="shared" si="648"/>
        <v>0</v>
      </c>
      <c r="DA227" s="47">
        <f t="shared" si="649"/>
        <v>0</v>
      </c>
      <c r="DB227" s="46">
        <f t="shared" si="650"/>
        <v>0</v>
      </c>
      <c r="DC227" s="47">
        <f t="shared" si="651"/>
        <v>0</v>
      </c>
      <c r="DD227" s="47">
        <f t="shared" si="652"/>
        <v>0</v>
      </c>
      <c r="DE227" s="47">
        <f t="shared" si="653"/>
        <v>0</v>
      </c>
      <c r="DF227" s="47">
        <f t="shared" si="654"/>
        <v>0</v>
      </c>
      <c r="DG227" s="47">
        <f t="shared" si="655"/>
        <v>0</v>
      </c>
      <c r="DH227" s="47">
        <f t="shared" si="656"/>
        <v>0</v>
      </c>
      <c r="DI227" s="47">
        <f t="shared" si="657"/>
        <v>0</v>
      </c>
      <c r="DJ227" s="47">
        <f t="shared" si="658"/>
        <v>0</v>
      </c>
      <c r="DK227" s="47">
        <f t="shared" si="659"/>
        <v>0</v>
      </c>
      <c r="DL227" s="47">
        <f t="shared" si="660"/>
        <v>0</v>
      </c>
      <c r="DM227" s="47">
        <f t="shared" si="661"/>
        <v>0</v>
      </c>
      <c r="DN227" s="47">
        <f t="shared" si="662"/>
        <v>0</v>
      </c>
      <c r="DO227" s="47">
        <f t="shared" si="663"/>
        <v>0</v>
      </c>
      <c r="DP227" s="47">
        <f t="shared" si="664"/>
        <v>0</v>
      </c>
      <c r="DQ227" s="47">
        <f t="shared" si="665"/>
        <v>0</v>
      </c>
      <c r="DR227" s="47">
        <f t="shared" si="666"/>
        <v>0</v>
      </c>
      <c r="DS227" s="47">
        <f t="shared" si="667"/>
        <v>0</v>
      </c>
      <c r="DT227" s="47">
        <f t="shared" si="668"/>
        <v>0</v>
      </c>
      <c r="DU227" s="48">
        <f t="shared" si="669"/>
        <v>0</v>
      </c>
      <c r="DV227" s="47">
        <f t="shared" si="670"/>
        <v>0</v>
      </c>
      <c r="DW227" s="47">
        <f t="shared" si="671"/>
        <v>0</v>
      </c>
      <c r="DX227" s="46">
        <f t="shared" si="672"/>
        <v>0</v>
      </c>
      <c r="DY227" s="47">
        <f t="shared" si="673"/>
        <v>0</v>
      </c>
      <c r="DZ227" s="47">
        <f t="shared" si="674"/>
        <v>0</v>
      </c>
      <c r="EA227" s="47">
        <f t="shared" si="675"/>
        <v>0</v>
      </c>
      <c r="EB227" s="47">
        <f t="shared" si="676"/>
        <v>0</v>
      </c>
      <c r="EC227" s="47">
        <f t="shared" si="677"/>
        <v>0</v>
      </c>
      <c r="ED227" s="47">
        <f t="shared" si="678"/>
        <v>0</v>
      </c>
      <c r="EE227" s="47">
        <f t="shared" si="679"/>
        <v>0</v>
      </c>
      <c r="EF227" s="47">
        <f t="shared" si="680"/>
        <v>0</v>
      </c>
      <c r="EG227" s="47">
        <f t="shared" si="681"/>
        <v>0</v>
      </c>
      <c r="EH227" s="47">
        <f t="shared" si="682"/>
        <v>0</v>
      </c>
      <c r="EI227" s="47">
        <f t="shared" si="683"/>
        <v>0</v>
      </c>
      <c r="EJ227" s="47">
        <f t="shared" si="684"/>
        <v>0</v>
      </c>
      <c r="EK227" s="47">
        <f t="shared" si="685"/>
        <v>0</v>
      </c>
      <c r="EL227" s="47">
        <f t="shared" si="686"/>
        <v>0</v>
      </c>
      <c r="EM227" s="47">
        <f t="shared" si="687"/>
        <v>0</v>
      </c>
      <c r="EN227" s="47">
        <f t="shared" si="688"/>
        <v>0</v>
      </c>
      <c r="EO227" s="47">
        <f t="shared" si="689"/>
        <v>0</v>
      </c>
      <c r="EP227" s="47">
        <f t="shared" si="690"/>
        <v>0</v>
      </c>
      <c r="EQ227" s="48">
        <f t="shared" si="691"/>
        <v>0</v>
      </c>
      <c r="ER227" s="47">
        <f t="shared" si="692"/>
        <v>0</v>
      </c>
      <c r="ES227" s="47">
        <f t="shared" si="693"/>
        <v>0</v>
      </c>
      <c r="ET227" s="46">
        <f t="shared" si="694"/>
        <v>0</v>
      </c>
      <c r="EU227" s="47">
        <f t="shared" si="695"/>
        <v>0</v>
      </c>
      <c r="EV227" s="47">
        <f t="shared" si="696"/>
        <v>0</v>
      </c>
      <c r="EW227" s="47">
        <f t="shared" si="697"/>
        <v>0</v>
      </c>
      <c r="EX227" s="47">
        <f t="shared" si="698"/>
        <v>0</v>
      </c>
      <c r="EY227" s="47">
        <f t="shared" si="699"/>
        <v>0</v>
      </c>
      <c r="EZ227" s="47">
        <f t="shared" si="700"/>
        <v>0</v>
      </c>
      <c r="FA227" s="47">
        <f t="shared" si="701"/>
        <v>0</v>
      </c>
      <c r="FB227" s="47">
        <f t="shared" si="702"/>
        <v>0</v>
      </c>
      <c r="FC227" s="47">
        <f t="shared" si="703"/>
        <v>0</v>
      </c>
      <c r="FD227" s="47">
        <f t="shared" si="704"/>
        <v>0</v>
      </c>
      <c r="FE227" s="47">
        <f t="shared" si="705"/>
        <v>0</v>
      </c>
      <c r="FF227" s="47">
        <f t="shared" si="706"/>
        <v>0</v>
      </c>
      <c r="FG227" s="47">
        <f t="shared" si="707"/>
        <v>0</v>
      </c>
      <c r="FH227" s="47">
        <f t="shared" si="708"/>
        <v>0</v>
      </c>
      <c r="FI227" s="47">
        <f t="shared" si="709"/>
        <v>0</v>
      </c>
      <c r="FJ227" s="47">
        <f t="shared" si="710"/>
        <v>0</v>
      </c>
      <c r="FK227" s="47">
        <f t="shared" si="711"/>
        <v>0</v>
      </c>
      <c r="FL227" s="47">
        <f t="shared" si="712"/>
        <v>0</v>
      </c>
      <c r="FM227" s="48">
        <f t="shared" si="713"/>
        <v>0</v>
      </c>
      <c r="FN227" s="47">
        <f t="shared" si="714"/>
        <v>0</v>
      </c>
      <c r="FO227" s="47">
        <f t="shared" si="715"/>
        <v>0</v>
      </c>
      <c r="FP227" s="46">
        <f t="shared" si="716"/>
        <v>0</v>
      </c>
      <c r="FQ227" s="47">
        <f t="shared" si="717"/>
        <v>0</v>
      </c>
      <c r="FR227" s="47">
        <f t="shared" si="718"/>
        <v>0</v>
      </c>
      <c r="FS227" s="47">
        <f t="shared" si="719"/>
        <v>0</v>
      </c>
      <c r="FT227" s="47">
        <f t="shared" si="720"/>
        <v>0</v>
      </c>
      <c r="FU227" s="47">
        <f t="shared" si="721"/>
        <v>0</v>
      </c>
      <c r="FV227" s="47">
        <f t="shared" si="722"/>
        <v>0</v>
      </c>
      <c r="FW227" s="47">
        <f t="shared" si="723"/>
        <v>0</v>
      </c>
      <c r="FX227" s="47">
        <f t="shared" si="724"/>
        <v>0</v>
      </c>
      <c r="FY227" s="47">
        <f t="shared" si="725"/>
        <v>0</v>
      </c>
      <c r="FZ227" s="47">
        <f t="shared" si="726"/>
        <v>0</v>
      </c>
      <c r="GA227" s="47">
        <f t="shared" si="727"/>
        <v>0</v>
      </c>
      <c r="GB227" s="47">
        <f t="shared" si="728"/>
        <v>0</v>
      </c>
      <c r="GC227" s="47">
        <f t="shared" si="729"/>
        <v>0</v>
      </c>
      <c r="GD227" s="47">
        <f t="shared" si="730"/>
        <v>0</v>
      </c>
      <c r="GE227" s="47">
        <f t="shared" si="731"/>
        <v>0</v>
      </c>
      <c r="GF227" s="47">
        <f t="shared" si="732"/>
        <v>0</v>
      </c>
      <c r="GG227" s="47">
        <f t="shared" si="733"/>
        <v>0</v>
      </c>
      <c r="GH227" s="47">
        <f t="shared" si="734"/>
        <v>0</v>
      </c>
      <c r="GI227" s="48">
        <f t="shared" si="735"/>
        <v>0</v>
      </c>
      <c r="GJ227" s="47">
        <f t="shared" si="736"/>
        <v>0</v>
      </c>
      <c r="GK227" s="47">
        <f t="shared" si="737"/>
        <v>0</v>
      </c>
      <c r="GL227" s="46">
        <f t="shared" si="738"/>
        <v>0</v>
      </c>
      <c r="GM227" s="47">
        <f t="shared" si="739"/>
        <v>0</v>
      </c>
      <c r="GN227" s="47">
        <f t="shared" si="740"/>
        <v>0</v>
      </c>
      <c r="GO227" s="47">
        <f t="shared" si="741"/>
        <v>0</v>
      </c>
      <c r="GP227" s="47">
        <f t="shared" si="742"/>
        <v>0</v>
      </c>
      <c r="GQ227" s="47">
        <f t="shared" si="743"/>
        <v>0</v>
      </c>
      <c r="GR227" s="47">
        <f t="shared" si="744"/>
        <v>0</v>
      </c>
      <c r="GS227" s="47">
        <f t="shared" si="745"/>
        <v>0</v>
      </c>
      <c r="GT227" s="47">
        <f t="shared" si="746"/>
        <v>0</v>
      </c>
      <c r="GU227" s="47">
        <f t="shared" si="747"/>
        <v>0</v>
      </c>
      <c r="GV227" s="47">
        <f t="shared" si="748"/>
        <v>0</v>
      </c>
      <c r="GW227" s="47">
        <f t="shared" si="749"/>
        <v>0</v>
      </c>
      <c r="GX227" s="47">
        <f t="shared" si="750"/>
        <v>0</v>
      </c>
      <c r="GY227" s="47">
        <f t="shared" si="751"/>
        <v>0</v>
      </c>
      <c r="GZ227" s="47">
        <f t="shared" si="752"/>
        <v>0</v>
      </c>
      <c r="HA227" s="47">
        <f t="shared" si="753"/>
        <v>0</v>
      </c>
      <c r="HB227" s="47">
        <f t="shared" si="754"/>
        <v>0</v>
      </c>
      <c r="HC227" s="47">
        <f t="shared" si="755"/>
        <v>0</v>
      </c>
      <c r="HD227" s="47">
        <f t="shared" si="756"/>
        <v>0</v>
      </c>
      <c r="HE227" s="48">
        <f t="shared" si="757"/>
        <v>0</v>
      </c>
      <c r="HF227" s="47">
        <f t="shared" si="758"/>
        <v>0</v>
      </c>
      <c r="HG227" s="47">
        <f t="shared" si="759"/>
        <v>0</v>
      </c>
      <c r="HH227" s="46">
        <f t="shared" si="760"/>
        <v>0</v>
      </c>
      <c r="HI227" s="47">
        <f t="shared" si="761"/>
        <v>0</v>
      </c>
      <c r="HJ227" s="47">
        <f t="shared" si="762"/>
        <v>0</v>
      </c>
      <c r="HK227" s="47">
        <f t="shared" si="763"/>
        <v>0</v>
      </c>
      <c r="HL227" s="47">
        <f t="shared" si="764"/>
        <v>0</v>
      </c>
      <c r="HM227" s="47">
        <f t="shared" si="765"/>
        <v>0</v>
      </c>
      <c r="HN227" s="47">
        <f t="shared" si="766"/>
        <v>0</v>
      </c>
      <c r="HO227" s="47">
        <f t="shared" si="767"/>
        <v>0</v>
      </c>
      <c r="HP227" s="47">
        <f t="shared" si="768"/>
        <v>0</v>
      </c>
      <c r="HQ227" s="47">
        <f t="shared" si="769"/>
        <v>0</v>
      </c>
      <c r="HR227" s="47">
        <f t="shared" si="770"/>
        <v>0</v>
      </c>
      <c r="HS227" s="47">
        <f t="shared" si="771"/>
        <v>0</v>
      </c>
      <c r="HT227" s="47">
        <f t="shared" si="772"/>
        <v>0</v>
      </c>
      <c r="HU227" s="47">
        <f t="shared" si="773"/>
        <v>0</v>
      </c>
      <c r="HV227" s="47">
        <f t="shared" si="774"/>
        <v>0</v>
      </c>
      <c r="HW227" s="47">
        <f t="shared" si="775"/>
        <v>0</v>
      </c>
      <c r="HX227" s="47">
        <f t="shared" si="776"/>
        <v>0</v>
      </c>
      <c r="HY227" s="47">
        <f t="shared" si="777"/>
        <v>0</v>
      </c>
      <c r="HZ227" s="47">
        <f t="shared" si="778"/>
        <v>0</v>
      </c>
      <c r="IA227" s="48">
        <f t="shared" si="779"/>
        <v>0</v>
      </c>
      <c r="IB227" s="47">
        <f t="shared" si="780"/>
        <v>0</v>
      </c>
      <c r="IC227" s="47">
        <f t="shared" si="781"/>
        <v>0</v>
      </c>
      <c r="ID227" s="46">
        <f t="shared" si="782"/>
        <v>0</v>
      </c>
      <c r="IE227" s="47">
        <f t="shared" si="783"/>
        <v>0</v>
      </c>
      <c r="IF227" s="47">
        <f t="shared" si="784"/>
        <v>0</v>
      </c>
      <c r="IG227" s="47">
        <f t="shared" si="785"/>
        <v>0</v>
      </c>
      <c r="IH227" s="47">
        <f t="shared" si="786"/>
        <v>0</v>
      </c>
      <c r="II227" s="47">
        <f t="shared" si="787"/>
        <v>0</v>
      </c>
      <c r="IJ227" s="47">
        <f t="shared" si="788"/>
        <v>0</v>
      </c>
      <c r="IK227" s="47">
        <f t="shared" si="789"/>
        <v>0</v>
      </c>
      <c r="IL227" s="47">
        <f t="shared" si="790"/>
        <v>0</v>
      </c>
      <c r="IM227" s="47">
        <f t="shared" si="791"/>
        <v>0</v>
      </c>
      <c r="IN227" s="47">
        <f t="shared" si="792"/>
        <v>0</v>
      </c>
      <c r="IO227" s="47">
        <f t="shared" si="793"/>
        <v>0</v>
      </c>
      <c r="IP227" s="47">
        <f t="shared" si="794"/>
        <v>0</v>
      </c>
      <c r="IQ227" s="47">
        <f t="shared" si="795"/>
        <v>0</v>
      </c>
      <c r="IR227" s="47">
        <f t="shared" si="796"/>
        <v>0</v>
      </c>
      <c r="IS227" s="47">
        <f t="shared" si="797"/>
        <v>0</v>
      </c>
      <c r="IT227" s="47">
        <f t="shared" si="798"/>
        <v>0</v>
      </c>
      <c r="IU227" s="47">
        <f t="shared" si="799"/>
        <v>0</v>
      </c>
      <c r="IV227" s="47">
        <f t="shared" si="800"/>
        <v>0</v>
      </c>
      <c r="IW227" s="48">
        <f t="shared" si="801"/>
        <v>0</v>
      </c>
      <c r="IX227" s="47">
        <f t="shared" si="802"/>
        <v>0</v>
      </c>
      <c r="IY227" s="47">
        <f t="shared" si="803"/>
        <v>0</v>
      </c>
      <c r="IZ227" s="46">
        <f t="shared" si="804"/>
        <v>0</v>
      </c>
      <c r="JA227" s="47">
        <f t="shared" si="805"/>
        <v>0</v>
      </c>
      <c r="JB227" s="47">
        <f t="shared" si="806"/>
        <v>0</v>
      </c>
      <c r="JC227" s="47">
        <f t="shared" si="807"/>
        <v>0</v>
      </c>
      <c r="JD227" s="47">
        <f t="shared" si="808"/>
        <v>0</v>
      </c>
      <c r="JE227" s="47">
        <f t="shared" si="809"/>
        <v>0</v>
      </c>
      <c r="JF227" s="47">
        <f t="shared" si="810"/>
        <v>0</v>
      </c>
      <c r="JG227" s="47">
        <f t="shared" si="811"/>
        <v>0</v>
      </c>
      <c r="JH227" s="47">
        <f t="shared" si="812"/>
        <v>0</v>
      </c>
      <c r="JI227" s="47">
        <f t="shared" si="813"/>
        <v>0</v>
      </c>
      <c r="JJ227" s="47">
        <f t="shared" si="814"/>
        <v>0</v>
      </c>
      <c r="JK227" s="47">
        <f t="shared" si="815"/>
        <v>0</v>
      </c>
      <c r="JL227" s="47">
        <f t="shared" si="816"/>
        <v>0</v>
      </c>
      <c r="JM227" s="47">
        <f t="shared" si="817"/>
        <v>0</v>
      </c>
      <c r="JN227" s="47">
        <f t="shared" si="818"/>
        <v>0</v>
      </c>
      <c r="JO227" s="47">
        <f t="shared" si="819"/>
        <v>0</v>
      </c>
      <c r="JP227" s="47">
        <f t="shared" si="820"/>
        <v>0</v>
      </c>
      <c r="JQ227" s="47">
        <f t="shared" si="821"/>
        <v>0</v>
      </c>
      <c r="JR227" s="47">
        <f t="shared" si="822"/>
        <v>0</v>
      </c>
      <c r="JS227" s="48">
        <f t="shared" si="823"/>
        <v>0</v>
      </c>
      <c r="JT227" s="46">
        <f t="shared" si="824"/>
        <v>0</v>
      </c>
      <c r="JU227" s="48">
        <f t="shared" si="825"/>
        <v>0</v>
      </c>
    </row>
    <row r="228" spans="1:281" x14ac:dyDescent="0.25">
      <c r="A228" s="152"/>
      <c r="B228" s="386"/>
      <c r="C228" s="377"/>
      <c r="D228" s="378"/>
      <c r="E228" s="378"/>
      <c r="F228" s="378"/>
      <c r="G228" s="379"/>
      <c r="H228" s="397"/>
      <c r="I228" s="397"/>
      <c r="J228" s="97"/>
      <c r="K228" s="122">
        <f t="shared" si="555"/>
        <v>0</v>
      </c>
      <c r="L228" s="313">
        <f t="shared" si="556"/>
        <v>0</v>
      </c>
      <c r="M228" s="46">
        <f t="shared" si="557"/>
        <v>0</v>
      </c>
      <c r="N228" s="90">
        <f t="shared" si="618"/>
        <v>0</v>
      </c>
      <c r="O228" s="90">
        <f t="shared" si="619"/>
        <v>0</v>
      </c>
      <c r="P228" s="90">
        <f t="shared" si="620"/>
        <v>0</v>
      </c>
      <c r="Q228" s="90">
        <f t="shared" si="621"/>
        <v>0</v>
      </c>
      <c r="R228" s="408">
        <f t="shared" si="558"/>
        <v>1</v>
      </c>
      <c r="S228" s="46">
        <f t="shared" si="559"/>
        <v>0</v>
      </c>
      <c r="T228" s="47">
        <f t="shared" si="560"/>
        <v>0</v>
      </c>
      <c r="U228" s="47">
        <f t="shared" si="561"/>
        <v>0</v>
      </c>
      <c r="V228" s="47">
        <f t="shared" si="562"/>
        <v>0</v>
      </c>
      <c r="W228" s="47">
        <f t="shared" si="563"/>
        <v>0</v>
      </c>
      <c r="X228" s="47">
        <f t="shared" si="564"/>
        <v>0</v>
      </c>
      <c r="Y228" s="47">
        <f t="shared" si="565"/>
        <v>0</v>
      </c>
      <c r="Z228" s="47">
        <f t="shared" si="566"/>
        <v>0</v>
      </c>
      <c r="AA228" s="47">
        <f t="shared" si="567"/>
        <v>0</v>
      </c>
      <c r="AB228" s="47">
        <f t="shared" si="568"/>
        <v>0</v>
      </c>
      <c r="AC228" s="47">
        <f t="shared" si="569"/>
        <v>0</v>
      </c>
      <c r="AD228" s="47">
        <f t="shared" si="570"/>
        <v>0</v>
      </c>
      <c r="AE228" s="47">
        <f t="shared" si="571"/>
        <v>0</v>
      </c>
      <c r="AF228" s="47">
        <f t="shared" si="572"/>
        <v>0</v>
      </c>
      <c r="AG228" s="47">
        <f t="shared" si="573"/>
        <v>0</v>
      </c>
      <c r="AH228" s="47">
        <f t="shared" si="574"/>
        <v>0</v>
      </c>
      <c r="AI228" s="47">
        <f t="shared" si="575"/>
        <v>0</v>
      </c>
      <c r="AJ228" s="47">
        <f t="shared" si="576"/>
        <v>0</v>
      </c>
      <c r="AK228" s="47">
        <f t="shared" si="577"/>
        <v>0</v>
      </c>
      <c r="AL228" s="48">
        <f t="shared" si="578"/>
        <v>0</v>
      </c>
      <c r="AM228" s="47">
        <f t="shared" si="622"/>
        <v>0</v>
      </c>
      <c r="AN228" s="47">
        <f t="shared" si="623"/>
        <v>0</v>
      </c>
      <c r="AO228" s="46">
        <f t="shared" si="579"/>
        <v>0</v>
      </c>
      <c r="AP228" s="47">
        <f t="shared" si="580"/>
        <v>0</v>
      </c>
      <c r="AQ228" s="47">
        <f t="shared" si="581"/>
        <v>0</v>
      </c>
      <c r="AR228" s="47">
        <f t="shared" si="582"/>
        <v>0</v>
      </c>
      <c r="AS228" s="47">
        <f t="shared" si="583"/>
        <v>0</v>
      </c>
      <c r="AT228" s="47">
        <f t="shared" si="584"/>
        <v>0</v>
      </c>
      <c r="AU228" s="47">
        <f t="shared" si="585"/>
        <v>0</v>
      </c>
      <c r="AV228" s="47">
        <f t="shared" si="586"/>
        <v>0</v>
      </c>
      <c r="AW228" s="47">
        <f t="shared" si="587"/>
        <v>0</v>
      </c>
      <c r="AX228" s="47">
        <f t="shared" si="588"/>
        <v>0</v>
      </c>
      <c r="AY228" s="47">
        <f t="shared" si="589"/>
        <v>0</v>
      </c>
      <c r="AZ228" s="47">
        <f t="shared" si="590"/>
        <v>0</v>
      </c>
      <c r="BA228" s="47">
        <f t="shared" si="591"/>
        <v>0</v>
      </c>
      <c r="BB228" s="47">
        <f t="shared" si="592"/>
        <v>0</v>
      </c>
      <c r="BC228" s="47">
        <f t="shared" si="593"/>
        <v>0</v>
      </c>
      <c r="BD228" s="47">
        <f t="shared" si="594"/>
        <v>0</v>
      </c>
      <c r="BE228" s="47">
        <f t="shared" si="595"/>
        <v>0</v>
      </c>
      <c r="BF228" s="47">
        <f t="shared" si="596"/>
        <v>0</v>
      </c>
      <c r="BG228" s="48">
        <f t="shared" si="597"/>
        <v>0</v>
      </c>
      <c r="BH228" s="47">
        <f t="shared" si="624"/>
        <v>0</v>
      </c>
      <c r="BI228" s="47">
        <f t="shared" si="625"/>
        <v>0</v>
      </c>
      <c r="BJ228" s="46">
        <f t="shared" si="598"/>
        <v>0</v>
      </c>
      <c r="BK228" s="47">
        <f t="shared" si="599"/>
        <v>0</v>
      </c>
      <c r="BL228" s="47">
        <f t="shared" si="600"/>
        <v>0</v>
      </c>
      <c r="BM228" s="47">
        <f t="shared" si="601"/>
        <v>0</v>
      </c>
      <c r="BN228" s="47">
        <f t="shared" si="602"/>
        <v>0</v>
      </c>
      <c r="BO228" s="47">
        <f t="shared" si="603"/>
        <v>0</v>
      </c>
      <c r="BP228" s="47">
        <f t="shared" si="604"/>
        <v>0</v>
      </c>
      <c r="BQ228" s="47">
        <f t="shared" si="605"/>
        <v>0</v>
      </c>
      <c r="BR228" s="47">
        <f t="shared" si="606"/>
        <v>0</v>
      </c>
      <c r="BS228" s="47">
        <f t="shared" si="607"/>
        <v>0</v>
      </c>
      <c r="BT228" s="47">
        <f t="shared" si="608"/>
        <v>0</v>
      </c>
      <c r="BU228" s="47">
        <f t="shared" si="609"/>
        <v>0</v>
      </c>
      <c r="BV228" s="47">
        <f t="shared" si="610"/>
        <v>0</v>
      </c>
      <c r="BW228" s="47">
        <f t="shared" si="611"/>
        <v>0</v>
      </c>
      <c r="BX228" s="47">
        <f t="shared" si="612"/>
        <v>0</v>
      </c>
      <c r="BY228" s="47">
        <f t="shared" si="613"/>
        <v>0</v>
      </c>
      <c r="BZ228" s="47">
        <f t="shared" si="614"/>
        <v>0</v>
      </c>
      <c r="CA228" s="47">
        <f t="shared" si="615"/>
        <v>0</v>
      </c>
      <c r="CB228" s="47">
        <f t="shared" si="616"/>
        <v>0</v>
      </c>
      <c r="CC228" s="48">
        <f t="shared" si="617"/>
        <v>0</v>
      </c>
      <c r="CD228" s="47">
        <f t="shared" si="626"/>
        <v>0</v>
      </c>
      <c r="CE228" s="47">
        <f t="shared" si="627"/>
        <v>0</v>
      </c>
      <c r="CF228" s="46">
        <f t="shared" si="628"/>
        <v>0</v>
      </c>
      <c r="CG228" s="47">
        <f t="shared" si="629"/>
        <v>0</v>
      </c>
      <c r="CH228" s="47">
        <f t="shared" si="630"/>
        <v>0</v>
      </c>
      <c r="CI228" s="47">
        <f t="shared" si="631"/>
        <v>0</v>
      </c>
      <c r="CJ228" s="47">
        <f t="shared" si="632"/>
        <v>0</v>
      </c>
      <c r="CK228" s="47">
        <f t="shared" si="633"/>
        <v>0</v>
      </c>
      <c r="CL228" s="47">
        <f t="shared" si="634"/>
        <v>0</v>
      </c>
      <c r="CM228" s="47">
        <f t="shared" si="635"/>
        <v>0</v>
      </c>
      <c r="CN228" s="47">
        <f t="shared" si="636"/>
        <v>0</v>
      </c>
      <c r="CO228" s="47">
        <f t="shared" si="637"/>
        <v>0</v>
      </c>
      <c r="CP228" s="47">
        <f t="shared" si="638"/>
        <v>0</v>
      </c>
      <c r="CQ228" s="47">
        <f t="shared" si="639"/>
        <v>0</v>
      </c>
      <c r="CR228" s="47">
        <f t="shared" si="640"/>
        <v>0</v>
      </c>
      <c r="CS228" s="47">
        <f t="shared" si="641"/>
        <v>0</v>
      </c>
      <c r="CT228" s="47">
        <f t="shared" si="642"/>
        <v>0</v>
      </c>
      <c r="CU228" s="47">
        <f t="shared" si="643"/>
        <v>0</v>
      </c>
      <c r="CV228" s="47">
        <f t="shared" si="644"/>
        <v>0</v>
      </c>
      <c r="CW228" s="47">
        <f t="shared" si="645"/>
        <v>0</v>
      </c>
      <c r="CX228" s="47">
        <f t="shared" si="646"/>
        <v>0</v>
      </c>
      <c r="CY228" s="48">
        <f t="shared" si="647"/>
        <v>0</v>
      </c>
      <c r="CZ228" s="47">
        <f t="shared" si="648"/>
        <v>0</v>
      </c>
      <c r="DA228" s="47">
        <f t="shared" si="649"/>
        <v>0</v>
      </c>
      <c r="DB228" s="46">
        <f t="shared" si="650"/>
        <v>0</v>
      </c>
      <c r="DC228" s="47">
        <f t="shared" si="651"/>
        <v>0</v>
      </c>
      <c r="DD228" s="47">
        <f t="shared" si="652"/>
        <v>0</v>
      </c>
      <c r="DE228" s="47">
        <f t="shared" si="653"/>
        <v>0</v>
      </c>
      <c r="DF228" s="47">
        <f t="shared" si="654"/>
        <v>0</v>
      </c>
      <c r="DG228" s="47">
        <f t="shared" si="655"/>
        <v>0</v>
      </c>
      <c r="DH228" s="47">
        <f t="shared" si="656"/>
        <v>0</v>
      </c>
      <c r="DI228" s="47">
        <f t="shared" si="657"/>
        <v>0</v>
      </c>
      <c r="DJ228" s="47">
        <f t="shared" si="658"/>
        <v>0</v>
      </c>
      <c r="DK228" s="47">
        <f t="shared" si="659"/>
        <v>0</v>
      </c>
      <c r="DL228" s="47">
        <f t="shared" si="660"/>
        <v>0</v>
      </c>
      <c r="DM228" s="47">
        <f t="shared" si="661"/>
        <v>0</v>
      </c>
      <c r="DN228" s="47">
        <f t="shared" si="662"/>
        <v>0</v>
      </c>
      <c r="DO228" s="47">
        <f t="shared" si="663"/>
        <v>0</v>
      </c>
      <c r="DP228" s="47">
        <f t="shared" si="664"/>
        <v>0</v>
      </c>
      <c r="DQ228" s="47">
        <f t="shared" si="665"/>
        <v>0</v>
      </c>
      <c r="DR228" s="47">
        <f t="shared" si="666"/>
        <v>0</v>
      </c>
      <c r="DS228" s="47">
        <f t="shared" si="667"/>
        <v>0</v>
      </c>
      <c r="DT228" s="47">
        <f t="shared" si="668"/>
        <v>0</v>
      </c>
      <c r="DU228" s="48">
        <f t="shared" si="669"/>
        <v>0</v>
      </c>
      <c r="DV228" s="47">
        <f t="shared" si="670"/>
        <v>0</v>
      </c>
      <c r="DW228" s="47">
        <f t="shared" si="671"/>
        <v>0</v>
      </c>
      <c r="DX228" s="46">
        <f t="shared" si="672"/>
        <v>0</v>
      </c>
      <c r="DY228" s="47">
        <f t="shared" si="673"/>
        <v>0</v>
      </c>
      <c r="DZ228" s="47">
        <f t="shared" si="674"/>
        <v>0</v>
      </c>
      <c r="EA228" s="47">
        <f t="shared" si="675"/>
        <v>0</v>
      </c>
      <c r="EB228" s="47">
        <f t="shared" si="676"/>
        <v>0</v>
      </c>
      <c r="EC228" s="47">
        <f t="shared" si="677"/>
        <v>0</v>
      </c>
      <c r="ED228" s="47">
        <f t="shared" si="678"/>
        <v>0</v>
      </c>
      <c r="EE228" s="47">
        <f t="shared" si="679"/>
        <v>0</v>
      </c>
      <c r="EF228" s="47">
        <f t="shared" si="680"/>
        <v>0</v>
      </c>
      <c r="EG228" s="47">
        <f t="shared" si="681"/>
        <v>0</v>
      </c>
      <c r="EH228" s="47">
        <f t="shared" si="682"/>
        <v>0</v>
      </c>
      <c r="EI228" s="47">
        <f t="shared" si="683"/>
        <v>0</v>
      </c>
      <c r="EJ228" s="47">
        <f t="shared" si="684"/>
        <v>0</v>
      </c>
      <c r="EK228" s="47">
        <f t="shared" si="685"/>
        <v>0</v>
      </c>
      <c r="EL228" s="47">
        <f t="shared" si="686"/>
        <v>0</v>
      </c>
      <c r="EM228" s="47">
        <f t="shared" si="687"/>
        <v>0</v>
      </c>
      <c r="EN228" s="47">
        <f t="shared" si="688"/>
        <v>0</v>
      </c>
      <c r="EO228" s="47">
        <f t="shared" si="689"/>
        <v>0</v>
      </c>
      <c r="EP228" s="47">
        <f t="shared" si="690"/>
        <v>0</v>
      </c>
      <c r="EQ228" s="48">
        <f t="shared" si="691"/>
        <v>0</v>
      </c>
      <c r="ER228" s="47">
        <f t="shared" si="692"/>
        <v>0</v>
      </c>
      <c r="ES228" s="47">
        <f t="shared" si="693"/>
        <v>0</v>
      </c>
      <c r="ET228" s="46">
        <f t="shared" si="694"/>
        <v>0</v>
      </c>
      <c r="EU228" s="47">
        <f t="shared" si="695"/>
        <v>0</v>
      </c>
      <c r="EV228" s="47">
        <f t="shared" si="696"/>
        <v>0</v>
      </c>
      <c r="EW228" s="47">
        <f t="shared" si="697"/>
        <v>0</v>
      </c>
      <c r="EX228" s="47">
        <f t="shared" si="698"/>
        <v>0</v>
      </c>
      <c r="EY228" s="47">
        <f t="shared" si="699"/>
        <v>0</v>
      </c>
      <c r="EZ228" s="47">
        <f t="shared" si="700"/>
        <v>0</v>
      </c>
      <c r="FA228" s="47">
        <f t="shared" si="701"/>
        <v>0</v>
      </c>
      <c r="FB228" s="47">
        <f t="shared" si="702"/>
        <v>0</v>
      </c>
      <c r="FC228" s="47">
        <f t="shared" si="703"/>
        <v>0</v>
      </c>
      <c r="FD228" s="47">
        <f t="shared" si="704"/>
        <v>0</v>
      </c>
      <c r="FE228" s="47">
        <f t="shared" si="705"/>
        <v>0</v>
      </c>
      <c r="FF228" s="47">
        <f t="shared" si="706"/>
        <v>0</v>
      </c>
      <c r="FG228" s="47">
        <f t="shared" si="707"/>
        <v>0</v>
      </c>
      <c r="FH228" s="47">
        <f t="shared" si="708"/>
        <v>0</v>
      </c>
      <c r="FI228" s="47">
        <f t="shared" si="709"/>
        <v>0</v>
      </c>
      <c r="FJ228" s="47">
        <f t="shared" si="710"/>
        <v>0</v>
      </c>
      <c r="FK228" s="47">
        <f t="shared" si="711"/>
        <v>0</v>
      </c>
      <c r="FL228" s="47">
        <f t="shared" si="712"/>
        <v>0</v>
      </c>
      <c r="FM228" s="48">
        <f t="shared" si="713"/>
        <v>0</v>
      </c>
      <c r="FN228" s="47">
        <f t="shared" si="714"/>
        <v>0</v>
      </c>
      <c r="FO228" s="47">
        <f t="shared" si="715"/>
        <v>0</v>
      </c>
      <c r="FP228" s="46">
        <f t="shared" si="716"/>
        <v>0</v>
      </c>
      <c r="FQ228" s="47">
        <f t="shared" si="717"/>
        <v>0</v>
      </c>
      <c r="FR228" s="47">
        <f t="shared" si="718"/>
        <v>0</v>
      </c>
      <c r="FS228" s="47">
        <f t="shared" si="719"/>
        <v>0</v>
      </c>
      <c r="FT228" s="47">
        <f t="shared" si="720"/>
        <v>0</v>
      </c>
      <c r="FU228" s="47">
        <f t="shared" si="721"/>
        <v>0</v>
      </c>
      <c r="FV228" s="47">
        <f t="shared" si="722"/>
        <v>0</v>
      </c>
      <c r="FW228" s="47">
        <f t="shared" si="723"/>
        <v>0</v>
      </c>
      <c r="FX228" s="47">
        <f t="shared" si="724"/>
        <v>0</v>
      </c>
      <c r="FY228" s="47">
        <f t="shared" si="725"/>
        <v>0</v>
      </c>
      <c r="FZ228" s="47">
        <f t="shared" si="726"/>
        <v>0</v>
      </c>
      <c r="GA228" s="47">
        <f t="shared" si="727"/>
        <v>0</v>
      </c>
      <c r="GB228" s="47">
        <f t="shared" si="728"/>
        <v>0</v>
      </c>
      <c r="GC228" s="47">
        <f t="shared" si="729"/>
        <v>0</v>
      </c>
      <c r="GD228" s="47">
        <f t="shared" si="730"/>
        <v>0</v>
      </c>
      <c r="GE228" s="47">
        <f t="shared" si="731"/>
        <v>0</v>
      </c>
      <c r="GF228" s="47">
        <f t="shared" si="732"/>
        <v>0</v>
      </c>
      <c r="GG228" s="47">
        <f t="shared" si="733"/>
        <v>0</v>
      </c>
      <c r="GH228" s="47">
        <f t="shared" si="734"/>
        <v>0</v>
      </c>
      <c r="GI228" s="48">
        <f t="shared" si="735"/>
        <v>0</v>
      </c>
      <c r="GJ228" s="47">
        <f t="shared" si="736"/>
        <v>0</v>
      </c>
      <c r="GK228" s="47">
        <f t="shared" si="737"/>
        <v>0</v>
      </c>
      <c r="GL228" s="46">
        <f t="shared" si="738"/>
        <v>0</v>
      </c>
      <c r="GM228" s="47">
        <f t="shared" si="739"/>
        <v>0</v>
      </c>
      <c r="GN228" s="47">
        <f t="shared" si="740"/>
        <v>0</v>
      </c>
      <c r="GO228" s="47">
        <f t="shared" si="741"/>
        <v>0</v>
      </c>
      <c r="GP228" s="47">
        <f t="shared" si="742"/>
        <v>0</v>
      </c>
      <c r="GQ228" s="47">
        <f t="shared" si="743"/>
        <v>0</v>
      </c>
      <c r="GR228" s="47">
        <f t="shared" si="744"/>
        <v>0</v>
      </c>
      <c r="GS228" s="47">
        <f t="shared" si="745"/>
        <v>0</v>
      </c>
      <c r="GT228" s="47">
        <f t="shared" si="746"/>
        <v>0</v>
      </c>
      <c r="GU228" s="47">
        <f t="shared" si="747"/>
        <v>0</v>
      </c>
      <c r="GV228" s="47">
        <f t="shared" si="748"/>
        <v>0</v>
      </c>
      <c r="GW228" s="47">
        <f t="shared" si="749"/>
        <v>0</v>
      </c>
      <c r="GX228" s="47">
        <f t="shared" si="750"/>
        <v>0</v>
      </c>
      <c r="GY228" s="47">
        <f t="shared" si="751"/>
        <v>0</v>
      </c>
      <c r="GZ228" s="47">
        <f t="shared" si="752"/>
        <v>0</v>
      </c>
      <c r="HA228" s="47">
        <f t="shared" si="753"/>
        <v>0</v>
      </c>
      <c r="HB228" s="47">
        <f t="shared" si="754"/>
        <v>0</v>
      </c>
      <c r="HC228" s="47">
        <f t="shared" si="755"/>
        <v>0</v>
      </c>
      <c r="HD228" s="47">
        <f t="shared" si="756"/>
        <v>0</v>
      </c>
      <c r="HE228" s="48">
        <f t="shared" si="757"/>
        <v>0</v>
      </c>
      <c r="HF228" s="47">
        <f t="shared" si="758"/>
        <v>0</v>
      </c>
      <c r="HG228" s="47">
        <f t="shared" si="759"/>
        <v>0</v>
      </c>
      <c r="HH228" s="46">
        <f t="shared" si="760"/>
        <v>0</v>
      </c>
      <c r="HI228" s="47">
        <f t="shared" si="761"/>
        <v>0</v>
      </c>
      <c r="HJ228" s="47">
        <f t="shared" si="762"/>
        <v>0</v>
      </c>
      <c r="HK228" s="47">
        <f t="shared" si="763"/>
        <v>0</v>
      </c>
      <c r="HL228" s="47">
        <f t="shared" si="764"/>
        <v>0</v>
      </c>
      <c r="HM228" s="47">
        <f t="shared" si="765"/>
        <v>0</v>
      </c>
      <c r="HN228" s="47">
        <f t="shared" si="766"/>
        <v>0</v>
      </c>
      <c r="HO228" s="47">
        <f t="shared" si="767"/>
        <v>0</v>
      </c>
      <c r="HP228" s="47">
        <f t="shared" si="768"/>
        <v>0</v>
      </c>
      <c r="HQ228" s="47">
        <f t="shared" si="769"/>
        <v>0</v>
      </c>
      <c r="HR228" s="47">
        <f t="shared" si="770"/>
        <v>0</v>
      </c>
      <c r="HS228" s="47">
        <f t="shared" si="771"/>
        <v>0</v>
      </c>
      <c r="HT228" s="47">
        <f t="shared" si="772"/>
        <v>0</v>
      </c>
      <c r="HU228" s="47">
        <f t="shared" si="773"/>
        <v>0</v>
      </c>
      <c r="HV228" s="47">
        <f t="shared" si="774"/>
        <v>0</v>
      </c>
      <c r="HW228" s="47">
        <f t="shared" si="775"/>
        <v>0</v>
      </c>
      <c r="HX228" s="47">
        <f t="shared" si="776"/>
        <v>0</v>
      </c>
      <c r="HY228" s="47">
        <f t="shared" si="777"/>
        <v>0</v>
      </c>
      <c r="HZ228" s="47">
        <f t="shared" si="778"/>
        <v>0</v>
      </c>
      <c r="IA228" s="48">
        <f t="shared" si="779"/>
        <v>0</v>
      </c>
      <c r="IB228" s="47">
        <f t="shared" si="780"/>
        <v>0</v>
      </c>
      <c r="IC228" s="47">
        <f t="shared" si="781"/>
        <v>0</v>
      </c>
      <c r="ID228" s="46">
        <f t="shared" si="782"/>
        <v>0</v>
      </c>
      <c r="IE228" s="47">
        <f t="shared" si="783"/>
        <v>0</v>
      </c>
      <c r="IF228" s="47">
        <f t="shared" si="784"/>
        <v>0</v>
      </c>
      <c r="IG228" s="47">
        <f t="shared" si="785"/>
        <v>0</v>
      </c>
      <c r="IH228" s="47">
        <f t="shared" si="786"/>
        <v>0</v>
      </c>
      <c r="II228" s="47">
        <f t="shared" si="787"/>
        <v>0</v>
      </c>
      <c r="IJ228" s="47">
        <f t="shared" si="788"/>
        <v>0</v>
      </c>
      <c r="IK228" s="47">
        <f t="shared" si="789"/>
        <v>0</v>
      </c>
      <c r="IL228" s="47">
        <f t="shared" si="790"/>
        <v>0</v>
      </c>
      <c r="IM228" s="47">
        <f t="shared" si="791"/>
        <v>0</v>
      </c>
      <c r="IN228" s="47">
        <f t="shared" si="792"/>
        <v>0</v>
      </c>
      <c r="IO228" s="47">
        <f t="shared" si="793"/>
        <v>0</v>
      </c>
      <c r="IP228" s="47">
        <f t="shared" si="794"/>
        <v>0</v>
      </c>
      <c r="IQ228" s="47">
        <f t="shared" si="795"/>
        <v>0</v>
      </c>
      <c r="IR228" s="47">
        <f t="shared" si="796"/>
        <v>0</v>
      </c>
      <c r="IS228" s="47">
        <f t="shared" si="797"/>
        <v>0</v>
      </c>
      <c r="IT228" s="47">
        <f t="shared" si="798"/>
        <v>0</v>
      </c>
      <c r="IU228" s="47">
        <f t="shared" si="799"/>
        <v>0</v>
      </c>
      <c r="IV228" s="47">
        <f t="shared" si="800"/>
        <v>0</v>
      </c>
      <c r="IW228" s="48">
        <f t="shared" si="801"/>
        <v>0</v>
      </c>
      <c r="IX228" s="47">
        <f t="shared" si="802"/>
        <v>0</v>
      </c>
      <c r="IY228" s="47">
        <f t="shared" si="803"/>
        <v>0</v>
      </c>
      <c r="IZ228" s="46">
        <f t="shared" si="804"/>
        <v>0</v>
      </c>
      <c r="JA228" s="47">
        <f t="shared" si="805"/>
        <v>0</v>
      </c>
      <c r="JB228" s="47">
        <f t="shared" si="806"/>
        <v>0</v>
      </c>
      <c r="JC228" s="47">
        <f t="shared" si="807"/>
        <v>0</v>
      </c>
      <c r="JD228" s="47">
        <f t="shared" si="808"/>
        <v>0</v>
      </c>
      <c r="JE228" s="47">
        <f t="shared" si="809"/>
        <v>0</v>
      </c>
      <c r="JF228" s="47">
        <f t="shared" si="810"/>
        <v>0</v>
      </c>
      <c r="JG228" s="47">
        <f t="shared" si="811"/>
        <v>0</v>
      </c>
      <c r="JH228" s="47">
        <f t="shared" si="812"/>
        <v>0</v>
      </c>
      <c r="JI228" s="47">
        <f t="shared" si="813"/>
        <v>0</v>
      </c>
      <c r="JJ228" s="47">
        <f t="shared" si="814"/>
        <v>0</v>
      </c>
      <c r="JK228" s="47">
        <f t="shared" si="815"/>
        <v>0</v>
      </c>
      <c r="JL228" s="47">
        <f t="shared" si="816"/>
        <v>0</v>
      </c>
      <c r="JM228" s="47">
        <f t="shared" si="817"/>
        <v>0</v>
      </c>
      <c r="JN228" s="47">
        <f t="shared" si="818"/>
        <v>0</v>
      </c>
      <c r="JO228" s="47">
        <f t="shared" si="819"/>
        <v>0</v>
      </c>
      <c r="JP228" s="47">
        <f t="shared" si="820"/>
        <v>0</v>
      </c>
      <c r="JQ228" s="47">
        <f t="shared" si="821"/>
        <v>0</v>
      </c>
      <c r="JR228" s="47">
        <f t="shared" si="822"/>
        <v>0</v>
      </c>
      <c r="JS228" s="48">
        <f t="shared" si="823"/>
        <v>0</v>
      </c>
      <c r="JT228" s="46">
        <f t="shared" si="824"/>
        <v>0</v>
      </c>
      <c r="JU228" s="48">
        <f t="shared" si="825"/>
        <v>0</v>
      </c>
    </row>
    <row r="229" spans="1:281" x14ac:dyDescent="0.25">
      <c r="A229" s="152"/>
      <c r="B229" s="386"/>
      <c r="C229" s="377"/>
      <c r="D229" s="378"/>
      <c r="E229" s="378"/>
      <c r="F229" s="378"/>
      <c r="G229" s="379"/>
      <c r="H229" s="397"/>
      <c r="I229" s="397"/>
      <c r="J229" s="97"/>
      <c r="K229" s="122">
        <f t="shared" si="555"/>
        <v>0</v>
      </c>
      <c r="L229" s="313">
        <f t="shared" si="556"/>
        <v>0</v>
      </c>
      <c r="M229" s="46">
        <f t="shared" si="557"/>
        <v>0</v>
      </c>
      <c r="N229" s="90">
        <f t="shared" si="618"/>
        <v>0</v>
      </c>
      <c r="O229" s="90">
        <f t="shared" si="619"/>
        <v>0</v>
      </c>
      <c r="P229" s="90">
        <f t="shared" si="620"/>
        <v>0</v>
      </c>
      <c r="Q229" s="90">
        <f t="shared" si="621"/>
        <v>0</v>
      </c>
      <c r="R229" s="408">
        <f t="shared" si="558"/>
        <v>1</v>
      </c>
      <c r="S229" s="46">
        <f t="shared" si="559"/>
        <v>0</v>
      </c>
      <c r="T229" s="47">
        <f t="shared" si="560"/>
        <v>0</v>
      </c>
      <c r="U229" s="47">
        <f t="shared" si="561"/>
        <v>0</v>
      </c>
      <c r="V229" s="47">
        <f t="shared" si="562"/>
        <v>0</v>
      </c>
      <c r="W229" s="47">
        <f t="shared" si="563"/>
        <v>0</v>
      </c>
      <c r="X229" s="47">
        <f t="shared" si="564"/>
        <v>0</v>
      </c>
      <c r="Y229" s="47">
        <f t="shared" si="565"/>
        <v>0</v>
      </c>
      <c r="Z229" s="47">
        <f t="shared" si="566"/>
        <v>0</v>
      </c>
      <c r="AA229" s="47">
        <f t="shared" si="567"/>
        <v>0</v>
      </c>
      <c r="AB229" s="47">
        <f t="shared" si="568"/>
        <v>0</v>
      </c>
      <c r="AC229" s="47">
        <f t="shared" si="569"/>
        <v>0</v>
      </c>
      <c r="AD229" s="47">
        <f t="shared" si="570"/>
        <v>0</v>
      </c>
      <c r="AE229" s="47">
        <f t="shared" si="571"/>
        <v>0</v>
      </c>
      <c r="AF229" s="47">
        <f t="shared" si="572"/>
        <v>0</v>
      </c>
      <c r="AG229" s="47">
        <f t="shared" si="573"/>
        <v>0</v>
      </c>
      <c r="AH229" s="47">
        <f t="shared" si="574"/>
        <v>0</v>
      </c>
      <c r="AI229" s="47">
        <f t="shared" si="575"/>
        <v>0</v>
      </c>
      <c r="AJ229" s="47">
        <f t="shared" si="576"/>
        <v>0</v>
      </c>
      <c r="AK229" s="47">
        <f t="shared" si="577"/>
        <v>0</v>
      </c>
      <c r="AL229" s="48">
        <f t="shared" si="578"/>
        <v>0</v>
      </c>
      <c r="AM229" s="47">
        <f t="shared" si="622"/>
        <v>0</v>
      </c>
      <c r="AN229" s="47">
        <f t="shared" si="623"/>
        <v>0</v>
      </c>
      <c r="AO229" s="46">
        <f t="shared" si="579"/>
        <v>0</v>
      </c>
      <c r="AP229" s="47">
        <f t="shared" si="580"/>
        <v>0</v>
      </c>
      <c r="AQ229" s="47">
        <f t="shared" si="581"/>
        <v>0</v>
      </c>
      <c r="AR229" s="47">
        <f t="shared" si="582"/>
        <v>0</v>
      </c>
      <c r="AS229" s="47">
        <f t="shared" si="583"/>
        <v>0</v>
      </c>
      <c r="AT229" s="47">
        <f t="shared" si="584"/>
        <v>0</v>
      </c>
      <c r="AU229" s="47">
        <f t="shared" si="585"/>
        <v>0</v>
      </c>
      <c r="AV229" s="47">
        <f t="shared" si="586"/>
        <v>0</v>
      </c>
      <c r="AW229" s="47">
        <f t="shared" si="587"/>
        <v>0</v>
      </c>
      <c r="AX229" s="47">
        <f t="shared" si="588"/>
        <v>0</v>
      </c>
      <c r="AY229" s="47">
        <f t="shared" si="589"/>
        <v>0</v>
      </c>
      <c r="AZ229" s="47">
        <f t="shared" si="590"/>
        <v>0</v>
      </c>
      <c r="BA229" s="47">
        <f t="shared" si="591"/>
        <v>0</v>
      </c>
      <c r="BB229" s="47">
        <f t="shared" si="592"/>
        <v>0</v>
      </c>
      <c r="BC229" s="47">
        <f t="shared" si="593"/>
        <v>0</v>
      </c>
      <c r="BD229" s="47">
        <f t="shared" si="594"/>
        <v>0</v>
      </c>
      <c r="BE229" s="47">
        <f t="shared" si="595"/>
        <v>0</v>
      </c>
      <c r="BF229" s="47">
        <f t="shared" si="596"/>
        <v>0</v>
      </c>
      <c r="BG229" s="48">
        <f t="shared" si="597"/>
        <v>0</v>
      </c>
      <c r="BH229" s="47">
        <f t="shared" si="624"/>
        <v>0</v>
      </c>
      <c r="BI229" s="47">
        <f t="shared" si="625"/>
        <v>0</v>
      </c>
      <c r="BJ229" s="46">
        <f t="shared" si="598"/>
        <v>0</v>
      </c>
      <c r="BK229" s="47">
        <f t="shared" si="599"/>
        <v>0</v>
      </c>
      <c r="BL229" s="47">
        <f t="shared" si="600"/>
        <v>0</v>
      </c>
      <c r="BM229" s="47">
        <f t="shared" si="601"/>
        <v>0</v>
      </c>
      <c r="BN229" s="47">
        <f t="shared" si="602"/>
        <v>0</v>
      </c>
      <c r="BO229" s="47">
        <f t="shared" si="603"/>
        <v>0</v>
      </c>
      <c r="BP229" s="47">
        <f t="shared" si="604"/>
        <v>0</v>
      </c>
      <c r="BQ229" s="47">
        <f t="shared" si="605"/>
        <v>0</v>
      </c>
      <c r="BR229" s="47">
        <f t="shared" si="606"/>
        <v>0</v>
      </c>
      <c r="BS229" s="47">
        <f t="shared" si="607"/>
        <v>0</v>
      </c>
      <c r="BT229" s="47">
        <f t="shared" si="608"/>
        <v>0</v>
      </c>
      <c r="BU229" s="47">
        <f t="shared" si="609"/>
        <v>0</v>
      </c>
      <c r="BV229" s="47">
        <f t="shared" si="610"/>
        <v>0</v>
      </c>
      <c r="BW229" s="47">
        <f t="shared" si="611"/>
        <v>0</v>
      </c>
      <c r="BX229" s="47">
        <f t="shared" si="612"/>
        <v>0</v>
      </c>
      <c r="BY229" s="47">
        <f t="shared" si="613"/>
        <v>0</v>
      </c>
      <c r="BZ229" s="47">
        <f t="shared" si="614"/>
        <v>0</v>
      </c>
      <c r="CA229" s="47">
        <f t="shared" si="615"/>
        <v>0</v>
      </c>
      <c r="CB229" s="47">
        <f t="shared" si="616"/>
        <v>0</v>
      </c>
      <c r="CC229" s="48">
        <f t="shared" si="617"/>
        <v>0</v>
      </c>
      <c r="CD229" s="47">
        <f t="shared" si="626"/>
        <v>0</v>
      </c>
      <c r="CE229" s="47">
        <f t="shared" si="627"/>
        <v>0</v>
      </c>
      <c r="CF229" s="46">
        <f t="shared" si="628"/>
        <v>0</v>
      </c>
      <c r="CG229" s="47">
        <f t="shared" si="629"/>
        <v>0</v>
      </c>
      <c r="CH229" s="47">
        <f t="shared" si="630"/>
        <v>0</v>
      </c>
      <c r="CI229" s="47">
        <f t="shared" si="631"/>
        <v>0</v>
      </c>
      <c r="CJ229" s="47">
        <f t="shared" si="632"/>
        <v>0</v>
      </c>
      <c r="CK229" s="47">
        <f t="shared" si="633"/>
        <v>0</v>
      </c>
      <c r="CL229" s="47">
        <f t="shared" si="634"/>
        <v>0</v>
      </c>
      <c r="CM229" s="47">
        <f t="shared" si="635"/>
        <v>0</v>
      </c>
      <c r="CN229" s="47">
        <f t="shared" si="636"/>
        <v>0</v>
      </c>
      <c r="CO229" s="47">
        <f t="shared" si="637"/>
        <v>0</v>
      </c>
      <c r="CP229" s="47">
        <f t="shared" si="638"/>
        <v>0</v>
      </c>
      <c r="CQ229" s="47">
        <f t="shared" si="639"/>
        <v>0</v>
      </c>
      <c r="CR229" s="47">
        <f t="shared" si="640"/>
        <v>0</v>
      </c>
      <c r="CS229" s="47">
        <f t="shared" si="641"/>
        <v>0</v>
      </c>
      <c r="CT229" s="47">
        <f t="shared" si="642"/>
        <v>0</v>
      </c>
      <c r="CU229" s="47">
        <f t="shared" si="643"/>
        <v>0</v>
      </c>
      <c r="CV229" s="47">
        <f t="shared" si="644"/>
        <v>0</v>
      </c>
      <c r="CW229" s="47">
        <f t="shared" si="645"/>
        <v>0</v>
      </c>
      <c r="CX229" s="47">
        <f t="shared" si="646"/>
        <v>0</v>
      </c>
      <c r="CY229" s="48">
        <f t="shared" si="647"/>
        <v>0</v>
      </c>
      <c r="CZ229" s="47">
        <f t="shared" si="648"/>
        <v>0</v>
      </c>
      <c r="DA229" s="47">
        <f t="shared" si="649"/>
        <v>0</v>
      </c>
      <c r="DB229" s="46">
        <f t="shared" si="650"/>
        <v>0</v>
      </c>
      <c r="DC229" s="47">
        <f t="shared" si="651"/>
        <v>0</v>
      </c>
      <c r="DD229" s="47">
        <f t="shared" si="652"/>
        <v>0</v>
      </c>
      <c r="DE229" s="47">
        <f t="shared" si="653"/>
        <v>0</v>
      </c>
      <c r="DF229" s="47">
        <f t="shared" si="654"/>
        <v>0</v>
      </c>
      <c r="DG229" s="47">
        <f t="shared" si="655"/>
        <v>0</v>
      </c>
      <c r="DH229" s="47">
        <f t="shared" si="656"/>
        <v>0</v>
      </c>
      <c r="DI229" s="47">
        <f t="shared" si="657"/>
        <v>0</v>
      </c>
      <c r="DJ229" s="47">
        <f t="shared" si="658"/>
        <v>0</v>
      </c>
      <c r="DK229" s="47">
        <f t="shared" si="659"/>
        <v>0</v>
      </c>
      <c r="DL229" s="47">
        <f t="shared" si="660"/>
        <v>0</v>
      </c>
      <c r="DM229" s="47">
        <f t="shared" si="661"/>
        <v>0</v>
      </c>
      <c r="DN229" s="47">
        <f t="shared" si="662"/>
        <v>0</v>
      </c>
      <c r="DO229" s="47">
        <f t="shared" si="663"/>
        <v>0</v>
      </c>
      <c r="DP229" s="47">
        <f t="shared" si="664"/>
        <v>0</v>
      </c>
      <c r="DQ229" s="47">
        <f t="shared" si="665"/>
        <v>0</v>
      </c>
      <c r="DR229" s="47">
        <f t="shared" si="666"/>
        <v>0</v>
      </c>
      <c r="DS229" s="47">
        <f t="shared" si="667"/>
        <v>0</v>
      </c>
      <c r="DT229" s="47">
        <f t="shared" si="668"/>
        <v>0</v>
      </c>
      <c r="DU229" s="48">
        <f t="shared" si="669"/>
        <v>0</v>
      </c>
      <c r="DV229" s="47">
        <f t="shared" si="670"/>
        <v>0</v>
      </c>
      <c r="DW229" s="47">
        <f t="shared" si="671"/>
        <v>0</v>
      </c>
      <c r="DX229" s="46">
        <f t="shared" si="672"/>
        <v>0</v>
      </c>
      <c r="DY229" s="47">
        <f t="shared" si="673"/>
        <v>0</v>
      </c>
      <c r="DZ229" s="47">
        <f t="shared" si="674"/>
        <v>0</v>
      </c>
      <c r="EA229" s="47">
        <f t="shared" si="675"/>
        <v>0</v>
      </c>
      <c r="EB229" s="47">
        <f t="shared" si="676"/>
        <v>0</v>
      </c>
      <c r="EC229" s="47">
        <f t="shared" si="677"/>
        <v>0</v>
      </c>
      <c r="ED229" s="47">
        <f t="shared" si="678"/>
        <v>0</v>
      </c>
      <c r="EE229" s="47">
        <f t="shared" si="679"/>
        <v>0</v>
      </c>
      <c r="EF229" s="47">
        <f t="shared" si="680"/>
        <v>0</v>
      </c>
      <c r="EG229" s="47">
        <f t="shared" si="681"/>
        <v>0</v>
      </c>
      <c r="EH229" s="47">
        <f t="shared" si="682"/>
        <v>0</v>
      </c>
      <c r="EI229" s="47">
        <f t="shared" si="683"/>
        <v>0</v>
      </c>
      <c r="EJ229" s="47">
        <f t="shared" si="684"/>
        <v>0</v>
      </c>
      <c r="EK229" s="47">
        <f t="shared" si="685"/>
        <v>0</v>
      </c>
      <c r="EL229" s="47">
        <f t="shared" si="686"/>
        <v>0</v>
      </c>
      <c r="EM229" s="47">
        <f t="shared" si="687"/>
        <v>0</v>
      </c>
      <c r="EN229" s="47">
        <f t="shared" si="688"/>
        <v>0</v>
      </c>
      <c r="EO229" s="47">
        <f t="shared" si="689"/>
        <v>0</v>
      </c>
      <c r="EP229" s="47">
        <f t="shared" si="690"/>
        <v>0</v>
      </c>
      <c r="EQ229" s="48">
        <f t="shared" si="691"/>
        <v>0</v>
      </c>
      <c r="ER229" s="47">
        <f t="shared" si="692"/>
        <v>0</v>
      </c>
      <c r="ES229" s="47">
        <f t="shared" si="693"/>
        <v>0</v>
      </c>
      <c r="ET229" s="46">
        <f t="shared" si="694"/>
        <v>0</v>
      </c>
      <c r="EU229" s="47">
        <f t="shared" si="695"/>
        <v>0</v>
      </c>
      <c r="EV229" s="47">
        <f t="shared" si="696"/>
        <v>0</v>
      </c>
      <c r="EW229" s="47">
        <f t="shared" si="697"/>
        <v>0</v>
      </c>
      <c r="EX229" s="47">
        <f t="shared" si="698"/>
        <v>0</v>
      </c>
      <c r="EY229" s="47">
        <f t="shared" si="699"/>
        <v>0</v>
      </c>
      <c r="EZ229" s="47">
        <f t="shared" si="700"/>
        <v>0</v>
      </c>
      <c r="FA229" s="47">
        <f t="shared" si="701"/>
        <v>0</v>
      </c>
      <c r="FB229" s="47">
        <f t="shared" si="702"/>
        <v>0</v>
      </c>
      <c r="FC229" s="47">
        <f t="shared" si="703"/>
        <v>0</v>
      </c>
      <c r="FD229" s="47">
        <f t="shared" si="704"/>
        <v>0</v>
      </c>
      <c r="FE229" s="47">
        <f t="shared" si="705"/>
        <v>0</v>
      </c>
      <c r="FF229" s="47">
        <f t="shared" si="706"/>
        <v>0</v>
      </c>
      <c r="FG229" s="47">
        <f t="shared" si="707"/>
        <v>0</v>
      </c>
      <c r="FH229" s="47">
        <f t="shared" si="708"/>
        <v>0</v>
      </c>
      <c r="FI229" s="47">
        <f t="shared" si="709"/>
        <v>0</v>
      </c>
      <c r="FJ229" s="47">
        <f t="shared" si="710"/>
        <v>0</v>
      </c>
      <c r="FK229" s="47">
        <f t="shared" si="711"/>
        <v>0</v>
      </c>
      <c r="FL229" s="47">
        <f t="shared" si="712"/>
        <v>0</v>
      </c>
      <c r="FM229" s="48">
        <f t="shared" si="713"/>
        <v>0</v>
      </c>
      <c r="FN229" s="47">
        <f t="shared" si="714"/>
        <v>0</v>
      </c>
      <c r="FO229" s="47">
        <f t="shared" si="715"/>
        <v>0</v>
      </c>
      <c r="FP229" s="46">
        <f t="shared" si="716"/>
        <v>0</v>
      </c>
      <c r="FQ229" s="47">
        <f t="shared" si="717"/>
        <v>0</v>
      </c>
      <c r="FR229" s="47">
        <f t="shared" si="718"/>
        <v>0</v>
      </c>
      <c r="FS229" s="47">
        <f t="shared" si="719"/>
        <v>0</v>
      </c>
      <c r="FT229" s="47">
        <f t="shared" si="720"/>
        <v>0</v>
      </c>
      <c r="FU229" s="47">
        <f t="shared" si="721"/>
        <v>0</v>
      </c>
      <c r="FV229" s="47">
        <f t="shared" si="722"/>
        <v>0</v>
      </c>
      <c r="FW229" s="47">
        <f t="shared" si="723"/>
        <v>0</v>
      </c>
      <c r="FX229" s="47">
        <f t="shared" si="724"/>
        <v>0</v>
      </c>
      <c r="FY229" s="47">
        <f t="shared" si="725"/>
        <v>0</v>
      </c>
      <c r="FZ229" s="47">
        <f t="shared" si="726"/>
        <v>0</v>
      </c>
      <c r="GA229" s="47">
        <f t="shared" si="727"/>
        <v>0</v>
      </c>
      <c r="GB229" s="47">
        <f t="shared" si="728"/>
        <v>0</v>
      </c>
      <c r="GC229" s="47">
        <f t="shared" si="729"/>
        <v>0</v>
      </c>
      <c r="GD229" s="47">
        <f t="shared" si="730"/>
        <v>0</v>
      </c>
      <c r="GE229" s="47">
        <f t="shared" si="731"/>
        <v>0</v>
      </c>
      <c r="GF229" s="47">
        <f t="shared" si="732"/>
        <v>0</v>
      </c>
      <c r="GG229" s="47">
        <f t="shared" si="733"/>
        <v>0</v>
      </c>
      <c r="GH229" s="47">
        <f t="shared" si="734"/>
        <v>0</v>
      </c>
      <c r="GI229" s="48">
        <f t="shared" si="735"/>
        <v>0</v>
      </c>
      <c r="GJ229" s="47">
        <f t="shared" si="736"/>
        <v>0</v>
      </c>
      <c r="GK229" s="47">
        <f t="shared" si="737"/>
        <v>0</v>
      </c>
      <c r="GL229" s="46">
        <f t="shared" si="738"/>
        <v>0</v>
      </c>
      <c r="GM229" s="47">
        <f t="shared" si="739"/>
        <v>0</v>
      </c>
      <c r="GN229" s="47">
        <f t="shared" si="740"/>
        <v>0</v>
      </c>
      <c r="GO229" s="47">
        <f t="shared" si="741"/>
        <v>0</v>
      </c>
      <c r="GP229" s="47">
        <f t="shared" si="742"/>
        <v>0</v>
      </c>
      <c r="GQ229" s="47">
        <f t="shared" si="743"/>
        <v>0</v>
      </c>
      <c r="GR229" s="47">
        <f t="shared" si="744"/>
        <v>0</v>
      </c>
      <c r="GS229" s="47">
        <f t="shared" si="745"/>
        <v>0</v>
      </c>
      <c r="GT229" s="47">
        <f t="shared" si="746"/>
        <v>0</v>
      </c>
      <c r="GU229" s="47">
        <f t="shared" si="747"/>
        <v>0</v>
      </c>
      <c r="GV229" s="47">
        <f t="shared" si="748"/>
        <v>0</v>
      </c>
      <c r="GW229" s="47">
        <f t="shared" si="749"/>
        <v>0</v>
      </c>
      <c r="GX229" s="47">
        <f t="shared" si="750"/>
        <v>0</v>
      </c>
      <c r="GY229" s="47">
        <f t="shared" si="751"/>
        <v>0</v>
      </c>
      <c r="GZ229" s="47">
        <f t="shared" si="752"/>
        <v>0</v>
      </c>
      <c r="HA229" s="47">
        <f t="shared" si="753"/>
        <v>0</v>
      </c>
      <c r="HB229" s="47">
        <f t="shared" si="754"/>
        <v>0</v>
      </c>
      <c r="HC229" s="47">
        <f t="shared" si="755"/>
        <v>0</v>
      </c>
      <c r="HD229" s="47">
        <f t="shared" si="756"/>
        <v>0</v>
      </c>
      <c r="HE229" s="48">
        <f t="shared" si="757"/>
        <v>0</v>
      </c>
      <c r="HF229" s="47">
        <f t="shared" si="758"/>
        <v>0</v>
      </c>
      <c r="HG229" s="47">
        <f t="shared" si="759"/>
        <v>0</v>
      </c>
      <c r="HH229" s="46">
        <f t="shared" si="760"/>
        <v>0</v>
      </c>
      <c r="HI229" s="47">
        <f t="shared" si="761"/>
        <v>0</v>
      </c>
      <c r="HJ229" s="47">
        <f t="shared" si="762"/>
        <v>0</v>
      </c>
      <c r="HK229" s="47">
        <f t="shared" si="763"/>
        <v>0</v>
      </c>
      <c r="HL229" s="47">
        <f t="shared" si="764"/>
        <v>0</v>
      </c>
      <c r="HM229" s="47">
        <f t="shared" si="765"/>
        <v>0</v>
      </c>
      <c r="HN229" s="47">
        <f t="shared" si="766"/>
        <v>0</v>
      </c>
      <c r="HO229" s="47">
        <f t="shared" si="767"/>
        <v>0</v>
      </c>
      <c r="HP229" s="47">
        <f t="shared" si="768"/>
        <v>0</v>
      </c>
      <c r="HQ229" s="47">
        <f t="shared" si="769"/>
        <v>0</v>
      </c>
      <c r="HR229" s="47">
        <f t="shared" si="770"/>
        <v>0</v>
      </c>
      <c r="HS229" s="47">
        <f t="shared" si="771"/>
        <v>0</v>
      </c>
      <c r="HT229" s="47">
        <f t="shared" si="772"/>
        <v>0</v>
      </c>
      <c r="HU229" s="47">
        <f t="shared" si="773"/>
        <v>0</v>
      </c>
      <c r="HV229" s="47">
        <f t="shared" si="774"/>
        <v>0</v>
      </c>
      <c r="HW229" s="47">
        <f t="shared" si="775"/>
        <v>0</v>
      </c>
      <c r="HX229" s="47">
        <f t="shared" si="776"/>
        <v>0</v>
      </c>
      <c r="HY229" s="47">
        <f t="shared" si="777"/>
        <v>0</v>
      </c>
      <c r="HZ229" s="47">
        <f t="shared" si="778"/>
        <v>0</v>
      </c>
      <c r="IA229" s="48">
        <f t="shared" si="779"/>
        <v>0</v>
      </c>
      <c r="IB229" s="47">
        <f t="shared" si="780"/>
        <v>0</v>
      </c>
      <c r="IC229" s="47">
        <f t="shared" si="781"/>
        <v>0</v>
      </c>
      <c r="ID229" s="46">
        <f t="shared" si="782"/>
        <v>0</v>
      </c>
      <c r="IE229" s="47">
        <f t="shared" si="783"/>
        <v>0</v>
      </c>
      <c r="IF229" s="47">
        <f t="shared" si="784"/>
        <v>0</v>
      </c>
      <c r="IG229" s="47">
        <f t="shared" si="785"/>
        <v>0</v>
      </c>
      <c r="IH229" s="47">
        <f t="shared" si="786"/>
        <v>0</v>
      </c>
      <c r="II229" s="47">
        <f t="shared" si="787"/>
        <v>0</v>
      </c>
      <c r="IJ229" s="47">
        <f t="shared" si="788"/>
        <v>0</v>
      </c>
      <c r="IK229" s="47">
        <f t="shared" si="789"/>
        <v>0</v>
      </c>
      <c r="IL229" s="47">
        <f t="shared" si="790"/>
        <v>0</v>
      </c>
      <c r="IM229" s="47">
        <f t="shared" si="791"/>
        <v>0</v>
      </c>
      <c r="IN229" s="47">
        <f t="shared" si="792"/>
        <v>0</v>
      </c>
      <c r="IO229" s="47">
        <f t="shared" si="793"/>
        <v>0</v>
      </c>
      <c r="IP229" s="47">
        <f t="shared" si="794"/>
        <v>0</v>
      </c>
      <c r="IQ229" s="47">
        <f t="shared" si="795"/>
        <v>0</v>
      </c>
      <c r="IR229" s="47">
        <f t="shared" si="796"/>
        <v>0</v>
      </c>
      <c r="IS229" s="47">
        <f t="shared" si="797"/>
        <v>0</v>
      </c>
      <c r="IT229" s="47">
        <f t="shared" si="798"/>
        <v>0</v>
      </c>
      <c r="IU229" s="47">
        <f t="shared" si="799"/>
        <v>0</v>
      </c>
      <c r="IV229" s="47">
        <f t="shared" si="800"/>
        <v>0</v>
      </c>
      <c r="IW229" s="48">
        <f t="shared" si="801"/>
        <v>0</v>
      </c>
      <c r="IX229" s="47">
        <f t="shared" si="802"/>
        <v>0</v>
      </c>
      <c r="IY229" s="47">
        <f t="shared" si="803"/>
        <v>0</v>
      </c>
      <c r="IZ229" s="46">
        <f t="shared" si="804"/>
        <v>0</v>
      </c>
      <c r="JA229" s="47">
        <f t="shared" si="805"/>
        <v>0</v>
      </c>
      <c r="JB229" s="47">
        <f t="shared" si="806"/>
        <v>0</v>
      </c>
      <c r="JC229" s="47">
        <f t="shared" si="807"/>
        <v>0</v>
      </c>
      <c r="JD229" s="47">
        <f t="shared" si="808"/>
        <v>0</v>
      </c>
      <c r="JE229" s="47">
        <f t="shared" si="809"/>
        <v>0</v>
      </c>
      <c r="JF229" s="47">
        <f t="shared" si="810"/>
        <v>0</v>
      </c>
      <c r="JG229" s="47">
        <f t="shared" si="811"/>
        <v>0</v>
      </c>
      <c r="JH229" s="47">
        <f t="shared" si="812"/>
        <v>0</v>
      </c>
      <c r="JI229" s="47">
        <f t="shared" si="813"/>
        <v>0</v>
      </c>
      <c r="JJ229" s="47">
        <f t="shared" si="814"/>
        <v>0</v>
      </c>
      <c r="JK229" s="47">
        <f t="shared" si="815"/>
        <v>0</v>
      </c>
      <c r="JL229" s="47">
        <f t="shared" si="816"/>
        <v>0</v>
      </c>
      <c r="JM229" s="47">
        <f t="shared" si="817"/>
        <v>0</v>
      </c>
      <c r="JN229" s="47">
        <f t="shared" si="818"/>
        <v>0</v>
      </c>
      <c r="JO229" s="47">
        <f t="shared" si="819"/>
        <v>0</v>
      </c>
      <c r="JP229" s="47">
        <f t="shared" si="820"/>
        <v>0</v>
      </c>
      <c r="JQ229" s="47">
        <f t="shared" si="821"/>
        <v>0</v>
      </c>
      <c r="JR229" s="47">
        <f t="shared" si="822"/>
        <v>0</v>
      </c>
      <c r="JS229" s="48">
        <f t="shared" si="823"/>
        <v>0</v>
      </c>
      <c r="JT229" s="46">
        <f t="shared" si="824"/>
        <v>0</v>
      </c>
      <c r="JU229" s="48">
        <f t="shared" si="825"/>
        <v>0</v>
      </c>
    </row>
    <row r="230" spans="1:281" x14ac:dyDescent="0.25">
      <c r="A230" s="152"/>
      <c r="B230" s="386"/>
      <c r="C230" s="377"/>
      <c r="D230" s="378"/>
      <c r="E230" s="378"/>
      <c r="F230" s="378"/>
      <c r="G230" s="379"/>
      <c r="H230" s="397"/>
      <c r="I230" s="397"/>
      <c r="J230" s="97"/>
      <c r="K230" s="122">
        <f t="shared" si="555"/>
        <v>0</v>
      </c>
      <c r="L230" s="313">
        <f t="shared" si="556"/>
        <v>0</v>
      </c>
      <c r="M230" s="46">
        <f t="shared" si="557"/>
        <v>0</v>
      </c>
      <c r="N230" s="90">
        <f t="shared" si="618"/>
        <v>0</v>
      </c>
      <c r="O230" s="90">
        <f t="shared" si="619"/>
        <v>0</v>
      </c>
      <c r="P230" s="90">
        <f t="shared" si="620"/>
        <v>0</v>
      </c>
      <c r="Q230" s="90">
        <f t="shared" si="621"/>
        <v>0</v>
      </c>
      <c r="R230" s="408">
        <f t="shared" si="558"/>
        <v>1</v>
      </c>
      <c r="S230" s="46">
        <f t="shared" si="559"/>
        <v>0</v>
      </c>
      <c r="T230" s="47">
        <f t="shared" si="560"/>
        <v>0</v>
      </c>
      <c r="U230" s="47">
        <f t="shared" si="561"/>
        <v>0</v>
      </c>
      <c r="V230" s="47">
        <f t="shared" si="562"/>
        <v>0</v>
      </c>
      <c r="W230" s="47">
        <f t="shared" si="563"/>
        <v>0</v>
      </c>
      <c r="X230" s="47">
        <f t="shared" si="564"/>
        <v>0</v>
      </c>
      <c r="Y230" s="47">
        <f t="shared" si="565"/>
        <v>0</v>
      </c>
      <c r="Z230" s="47">
        <f t="shared" si="566"/>
        <v>0</v>
      </c>
      <c r="AA230" s="47">
        <f t="shared" si="567"/>
        <v>0</v>
      </c>
      <c r="AB230" s="47">
        <f t="shared" si="568"/>
        <v>0</v>
      </c>
      <c r="AC230" s="47">
        <f t="shared" si="569"/>
        <v>0</v>
      </c>
      <c r="AD230" s="47">
        <f t="shared" si="570"/>
        <v>0</v>
      </c>
      <c r="AE230" s="47">
        <f t="shared" si="571"/>
        <v>0</v>
      </c>
      <c r="AF230" s="47">
        <f t="shared" si="572"/>
        <v>0</v>
      </c>
      <c r="AG230" s="47">
        <f t="shared" si="573"/>
        <v>0</v>
      </c>
      <c r="AH230" s="47">
        <f t="shared" si="574"/>
        <v>0</v>
      </c>
      <c r="AI230" s="47">
        <f t="shared" si="575"/>
        <v>0</v>
      </c>
      <c r="AJ230" s="47">
        <f t="shared" si="576"/>
        <v>0</v>
      </c>
      <c r="AK230" s="47">
        <f t="shared" si="577"/>
        <v>0</v>
      </c>
      <c r="AL230" s="48">
        <f t="shared" si="578"/>
        <v>0</v>
      </c>
      <c r="AM230" s="47">
        <f t="shared" si="622"/>
        <v>0</v>
      </c>
      <c r="AN230" s="47">
        <f t="shared" si="623"/>
        <v>0</v>
      </c>
      <c r="AO230" s="46">
        <f t="shared" si="579"/>
        <v>0</v>
      </c>
      <c r="AP230" s="47">
        <f t="shared" si="580"/>
        <v>0</v>
      </c>
      <c r="AQ230" s="47">
        <f t="shared" si="581"/>
        <v>0</v>
      </c>
      <c r="AR230" s="47">
        <f t="shared" si="582"/>
        <v>0</v>
      </c>
      <c r="AS230" s="47">
        <f t="shared" si="583"/>
        <v>0</v>
      </c>
      <c r="AT230" s="47">
        <f t="shared" si="584"/>
        <v>0</v>
      </c>
      <c r="AU230" s="47">
        <f t="shared" si="585"/>
        <v>0</v>
      </c>
      <c r="AV230" s="47">
        <f t="shared" si="586"/>
        <v>0</v>
      </c>
      <c r="AW230" s="47">
        <f t="shared" si="587"/>
        <v>0</v>
      </c>
      <c r="AX230" s="47">
        <f t="shared" si="588"/>
        <v>0</v>
      </c>
      <c r="AY230" s="47">
        <f t="shared" si="589"/>
        <v>0</v>
      </c>
      <c r="AZ230" s="47">
        <f t="shared" si="590"/>
        <v>0</v>
      </c>
      <c r="BA230" s="47">
        <f t="shared" si="591"/>
        <v>0</v>
      </c>
      <c r="BB230" s="47">
        <f t="shared" si="592"/>
        <v>0</v>
      </c>
      <c r="BC230" s="47">
        <f t="shared" si="593"/>
        <v>0</v>
      </c>
      <c r="BD230" s="47">
        <f t="shared" si="594"/>
        <v>0</v>
      </c>
      <c r="BE230" s="47">
        <f t="shared" si="595"/>
        <v>0</v>
      </c>
      <c r="BF230" s="47">
        <f t="shared" si="596"/>
        <v>0</v>
      </c>
      <c r="BG230" s="48">
        <f t="shared" si="597"/>
        <v>0</v>
      </c>
      <c r="BH230" s="47">
        <f t="shared" si="624"/>
        <v>0</v>
      </c>
      <c r="BI230" s="47">
        <f t="shared" si="625"/>
        <v>0</v>
      </c>
      <c r="BJ230" s="46">
        <f t="shared" si="598"/>
        <v>0</v>
      </c>
      <c r="BK230" s="47">
        <f t="shared" si="599"/>
        <v>0</v>
      </c>
      <c r="BL230" s="47">
        <f t="shared" si="600"/>
        <v>0</v>
      </c>
      <c r="BM230" s="47">
        <f t="shared" si="601"/>
        <v>0</v>
      </c>
      <c r="BN230" s="47">
        <f t="shared" si="602"/>
        <v>0</v>
      </c>
      <c r="BO230" s="47">
        <f t="shared" si="603"/>
        <v>0</v>
      </c>
      <c r="BP230" s="47">
        <f t="shared" si="604"/>
        <v>0</v>
      </c>
      <c r="BQ230" s="47">
        <f t="shared" si="605"/>
        <v>0</v>
      </c>
      <c r="BR230" s="47">
        <f t="shared" si="606"/>
        <v>0</v>
      </c>
      <c r="BS230" s="47">
        <f t="shared" si="607"/>
        <v>0</v>
      </c>
      <c r="BT230" s="47">
        <f t="shared" si="608"/>
        <v>0</v>
      </c>
      <c r="BU230" s="47">
        <f t="shared" si="609"/>
        <v>0</v>
      </c>
      <c r="BV230" s="47">
        <f t="shared" si="610"/>
        <v>0</v>
      </c>
      <c r="BW230" s="47">
        <f t="shared" si="611"/>
        <v>0</v>
      </c>
      <c r="BX230" s="47">
        <f t="shared" si="612"/>
        <v>0</v>
      </c>
      <c r="BY230" s="47">
        <f t="shared" si="613"/>
        <v>0</v>
      </c>
      <c r="BZ230" s="47">
        <f t="shared" si="614"/>
        <v>0</v>
      </c>
      <c r="CA230" s="47">
        <f t="shared" si="615"/>
        <v>0</v>
      </c>
      <c r="CB230" s="47">
        <f t="shared" si="616"/>
        <v>0</v>
      </c>
      <c r="CC230" s="48">
        <f t="shared" si="617"/>
        <v>0</v>
      </c>
      <c r="CD230" s="47">
        <f t="shared" si="626"/>
        <v>0</v>
      </c>
      <c r="CE230" s="47">
        <f t="shared" si="627"/>
        <v>0</v>
      </c>
      <c r="CF230" s="46">
        <f t="shared" si="628"/>
        <v>0</v>
      </c>
      <c r="CG230" s="47">
        <f t="shared" si="629"/>
        <v>0</v>
      </c>
      <c r="CH230" s="47">
        <f t="shared" si="630"/>
        <v>0</v>
      </c>
      <c r="CI230" s="47">
        <f t="shared" si="631"/>
        <v>0</v>
      </c>
      <c r="CJ230" s="47">
        <f t="shared" si="632"/>
        <v>0</v>
      </c>
      <c r="CK230" s="47">
        <f t="shared" si="633"/>
        <v>0</v>
      </c>
      <c r="CL230" s="47">
        <f t="shared" si="634"/>
        <v>0</v>
      </c>
      <c r="CM230" s="47">
        <f t="shared" si="635"/>
        <v>0</v>
      </c>
      <c r="CN230" s="47">
        <f t="shared" si="636"/>
        <v>0</v>
      </c>
      <c r="CO230" s="47">
        <f t="shared" si="637"/>
        <v>0</v>
      </c>
      <c r="CP230" s="47">
        <f t="shared" si="638"/>
        <v>0</v>
      </c>
      <c r="CQ230" s="47">
        <f t="shared" si="639"/>
        <v>0</v>
      </c>
      <c r="CR230" s="47">
        <f t="shared" si="640"/>
        <v>0</v>
      </c>
      <c r="CS230" s="47">
        <f t="shared" si="641"/>
        <v>0</v>
      </c>
      <c r="CT230" s="47">
        <f t="shared" si="642"/>
        <v>0</v>
      </c>
      <c r="CU230" s="47">
        <f t="shared" si="643"/>
        <v>0</v>
      </c>
      <c r="CV230" s="47">
        <f t="shared" si="644"/>
        <v>0</v>
      </c>
      <c r="CW230" s="47">
        <f t="shared" si="645"/>
        <v>0</v>
      </c>
      <c r="CX230" s="47">
        <f t="shared" si="646"/>
        <v>0</v>
      </c>
      <c r="CY230" s="48">
        <f t="shared" si="647"/>
        <v>0</v>
      </c>
      <c r="CZ230" s="47">
        <f t="shared" si="648"/>
        <v>0</v>
      </c>
      <c r="DA230" s="47">
        <f t="shared" si="649"/>
        <v>0</v>
      </c>
      <c r="DB230" s="46">
        <f t="shared" si="650"/>
        <v>0</v>
      </c>
      <c r="DC230" s="47">
        <f t="shared" si="651"/>
        <v>0</v>
      </c>
      <c r="DD230" s="47">
        <f t="shared" si="652"/>
        <v>0</v>
      </c>
      <c r="DE230" s="47">
        <f t="shared" si="653"/>
        <v>0</v>
      </c>
      <c r="DF230" s="47">
        <f t="shared" si="654"/>
        <v>0</v>
      </c>
      <c r="DG230" s="47">
        <f t="shared" si="655"/>
        <v>0</v>
      </c>
      <c r="DH230" s="47">
        <f t="shared" si="656"/>
        <v>0</v>
      </c>
      <c r="DI230" s="47">
        <f t="shared" si="657"/>
        <v>0</v>
      </c>
      <c r="DJ230" s="47">
        <f t="shared" si="658"/>
        <v>0</v>
      </c>
      <c r="DK230" s="47">
        <f t="shared" si="659"/>
        <v>0</v>
      </c>
      <c r="DL230" s="47">
        <f t="shared" si="660"/>
        <v>0</v>
      </c>
      <c r="DM230" s="47">
        <f t="shared" si="661"/>
        <v>0</v>
      </c>
      <c r="DN230" s="47">
        <f t="shared" si="662"/>
        <v>0</v>
      </c>
      <c r="DO230" s="47">
        <f t="shared" si="663"/>
        <v>0</v>
      </c>
      <c r="DP230" s="47">
        <f t="shared" si="664"/>
        <v>0</v>
      </c>
      <c r="DQ230" s="47">
        <f t="shared" si="665"/>
        <v>0</v>
      </c>
      <c r="DR230" s="47">
        <f t="shared" si="666"/>
        <v>0</v>
      </c>
      <c r="DS230" s="47">
        <f t="shared" si="667"/>
        <v>0</v>
      </c>
      <c r="DT230" s="47">
        <f t="shared" si="668"/>
        <v>0</v>
      </c>
      <c r="DU230" s="48">
        <f t="shared" si="669"/>
        <v>0</v>
      </c>
      <c r="DV230" s="47">
        <f t="shared" si="670"/>
        <v>0</v>
      </c>
      <c r="DW230" s="47">
        <f t="shared" si="671"/>
        <v>0</v>
      </c>
      <c r="DX230" s="46">
        <f t="shared" si="672"/>
        <v>0</v>
      </c>
      <c r="DY230" s="47">
        <f t="shared" si="673"/>
        <v>0</v>
      </c>
      <c r="DZ230" s="47">
        <f t="shared" si="674"/>
        <v>0</v>
      </c>
      <c r="EA230" s="47">
        <f t="shared" si="675"/>
        <v>0</v>
      </c>
      <c r="EB230" s="47">
        <f t="shared" si="676"/>
        <v>0</v>
      </c>
      <c r="EC230" s="47">
        <f t="shared" si="677"/>
        <v>0</v>
      </c>
      <c r="ED230" s="47">
        <f t="shared" si="678"/>
        <v>0</v>
      </c>
      <c r="EE230" s="47">
        <f t="shared" si="679"/>
        <v>0</v>
      </c>
      <c r="EF230" s="47">
        <f t="shared" si="680"/>
        <v>0</v>
      </c>
      <c r="EG230" s="47">
        <f t="shared" si="681"/>
        <v>0</v>
      </c>
      <c r="EH230" s="47">
        <f t="shared" si="682"/>
        <v>0</v>
      </c>
      <c r="EI230" s="47">
        <f t="shared" si="683"/>
        <v>0</v>
      </c>
      <c r="EJ230" s="47">
        <f t="shared" si="684"/>
        <v>0</v>
      </c>
      <c r="EK230" s="47">
        <f t="shared" si="685"/>
        <v>0</v>
      </c>
      <c r="EL230" s="47">
        <f t="shared" si="686"/>
        <v>0</v>
      </c>
      <c r="EM230" s="47">
        <f t="shared" si="687"/>
        <v>0</v>
      </c>
      <c r="EN230" s="47">
        <f t="shared" si="688"/>
        <v>0</v>
      </c>
      <c r="EO230" s="47">
        <f t="shared" si="689"/>
        <v>0</v>
      </c>
      <c r="EP230" s="47">
        <f t="shared" si="690"/>
        <v>0</v>
      </c>
      <c r="EQ230" s="48">
        <f t="shared" si="691"/>
        <v>0</v>
      </c>
      <c r="ER230" s="47">
        <f t="shared" si="692"/>
        <v>0</v>
      </c>
      <c r="ES230" s="47">
        <f t="shared" si="693"/>
        <v>0</v>
      </c>
      <c r="ET230" s="46">
        <f t="shared" si="694"/>
        <v>0</v>
      </c>
      <c r="EU230" s="47">
        <f t="shared" si="695"/>
        <v>0</v>
      </c>
      <c r="EV230" s="47">
        <f t="shared" si="696"/>
        <v>0</v>
      </c>
      <c r="EW230" s="47">
        <f t="shared" si="697"/>
        <v>0</v>
      </c>
      <c r="EX230" s="47">
        <f t="shared" si="698"/>
        <v>0</v>
      </c>
      <c r="EY230" s="47">
        <f t="shared" si="699"/>
        <v>0</v>
      </c>
      <c r="EZ230" s="47">
        <f t="shared" si="700"/>
        <v>0</v>
      </c>
      <c r="FA230" s="47">
        <f t="shared" si="701"/>
        <v>0</v>
      </c>
      <c r="FB230" s="47">
        <f t="shared" si="702"/>
        <v>0</v>
      </c>
      <c r="FC230" s="47">
        <f t="shared" si="703"/>
        <v>0</v>
      </c>
      <c r="FD230" s="47">
        <f t="shared" si="704"/>
        <v>0</v>
      </c>
      <c r="FE230" s="47">
        <f t="shared" si="705"/>
        <v>0</v>
      </c>
      <c r="FF230" s="47">
        <f t="shared" si="706"/>
        <v>0</v>
      </c>
      <c r="FG230" s="47">
        <f t="shared" si="707"/>
        <v>0</v>
      </c>
      <c r="FH230" s="47">
        <f t="shared" si="708"/>
        <v>0</v>
      </c>
      <c r="FI230" s="47">
        <f t="shared" si="709"/>
        <v>0</v>
      </c>
      <c r="FJ230" s="47">
        <f t="shared" si="710"/>
        <v>0</v>
      </c>
      <c r="FK230" s="47">
        <f t="shared" si="711"/>
        <v>0</v>
      </c>
      <c r="FL230" s="47">
        <f t="shared" si="712"/>
        <v>0</v>
      </c>
      <c r="FM230" s="48">
        <f t="shared" si="713"/>
        <v>0</v>
      </c>
      <c r="FN230" s="47">
        <f t="shared" si="714"/>
        <v>0</v>
      </c>
      <c r="FO230" s="47">
        <f t="shared" si="715"/>
        <v>0</v>
      </c>
      <c r="FP230" s="46">
        <f t="shared" si="716"/>
        <v>0</v>
      </c>
      <c r="FQ230" s="47">
        <f t="shared" si="717"/>
        <v>0</v>
      </c>
      <c r="FR230" s="47">
        <f t="shared" si="718"/>
        <v>0</v>
      </c>
      <c r="FS230" s="47">
        <f t="shared" si="719"/>
        <v>0</v>
      </c>
      <c r="FT230" s="47">
        <f t="shared" si="720"/>
        <v>0</v>
      </c>
      <c r="FU230" s="47">
        <f t="shared" si="721"/>
        <v>0</v>
      </c>
      <c r="FV230" s="47">
        <f t="shared" si="722"/>
        <v>0</v>
      </c>
      <c r="FW230" s="47">
        <f t="shared" si="723"/>
        <v>0</v>
      </c>
      <c r="FX230" s="47">
        <f t="shared" si="724"/>
        <v>0</v>
      </c>
      <c r="FY230" s="47">
        <f t="shared" si="725"/>
        <v>0</v>
      </c>
      <c r="FZ230" s="47">
        <f t="shared" si="726"/>
        <v>0</v>
      </c>
      <c r="GA230" s="47">
        <f t="shared" si="727"/>
        <v>0</v>
      </c>
      <c r="GB230" s="47">
        <f t="shared" si="728"/>
        <v>0</v>
      </c>
      <c r="GC230" s="47">
        <f t="shared" si="729"/>
        <v>0</v>
      </c>
      <c r="GD230" s="47">
        <f t="shared" si="730"/>
        <v>0</v>
      </c>
      <c r="GE230" s="47">
        <f t="shared" si="731"/>
        <v>0</v>
      </c>
      <c r="GF230" s="47">
        <f t="shared" si="732"/>
        <v>0</v>
      </c>
      <c r="GG230" s="47">
        <f t="shared" si="733"/>
        <v>0</v>
      </c>
      <c r="GH230" s="47">
        <f t="shared" si="734"/>
        <v>0</v>
      </c>
      <c r="GI230" s="48">
        <f t="shared" si="735"/>
        <v>0</v>
      </c>
      <c r="GJ230" s="47">
        <f t="shared" si="736"/>
        <v>0</v>
      </c>
      <c r="GK230" s="47">
        <f t="shared" si="737"/>
        <v>0</v>
      </c>
      <c r="GL230" s="46">
        <f t="shared" si="738"/>
        <v>0</v>
      </c>
      <c r="GM230" s="47">
        <f t="shared" si="739"/>
        <v>0</v>
      </c>
      <c r="GN230" s="47">
        <f t="shared" si="740"/>
        <v>0</v>
      </c>
      <c r="GO230" s="47">
        <f t="shared" si="741"/>
        <v>0</v>
      </c>
      <c r="GP230" s="47">
        <f t="shared" si="742"/>
        <v>0</v>
      </c>
      <c r="GQ230" s="47">
        <f t="shared" si="743"/>
        <v>0</v>
      </c>
      <c r="GR230" s="47">
        <f t="shared" si="744"/>
        <v>0</v>
      </c>
      <c r="GS230" s="47">
        <f t="shared" si="745"/>
        <v>0</v>
      </c>
      <c r="GT230" s="47">
        <f t="shared" si="746"/>
        <v>0</v>
      </c>
      <c r="GU230" s="47">
        <f t="shared" si="747"/>
        <v>0</v>
      </c>
      <c r="GV230" s="47">
        <f t="shared" si="748"/>
        <v>0</v>
      </c>
      <c r="GW230" s="47">
        <f t="shared" si="749"/>
        <v>0</v>
      </c>
      <c r="GX230" s="47">
        <f t="shared" si="750"/>
        <v>0</v>
      </c>
      <c r="GY230" s="47">
        <f t="shared" si="751"/>
        <v>0</v>
      </c>
      <c r="GZ230" s="47">
        <f t="shared" si="752"/>
        <v>0</v>
      </c>
      <c r="HA230" s="47">
        <f t="shared" si="753"/>
        <v>0</v>
      </c>
      <c r="HB230" s="47">
        <f t="shared" si="754"/>
        <v>0</v>
      </c>
      <c r="HC230" s="47">
        <f t="shared" si="755"/>
        <v>0</v>
      </c>
      <c r="HD230" s="47">
        <f t="shared" si="756"/>
        <v>0</v>
      </c>
      <c r="HE230" s="48">
        <f t="shared" si="757"/>
        <v>0</v>
      </c>
      <c r="HF230" s="47">
        <f t="shared" si="758"/>
        <v>0</v>
      </c>
      <c r="HG230" s="47">
        <f t="shared" si="759"/>
        <v>0</v>
      </c>
      <c r="HH230" s="46">
        <f t="shared" si="760"/>
        <v>0</v>
      </c>
      <c r="HI230" s="47">
        <f t="shared" si="761"/>
        <v>0</v>
      </c>
      <c r="HJ230" s="47">
        <f t="shared" si="762"/>
        <v>0</v>
      </c>
      <c r="HK230" s="47">
        <f t="shared" si="763"/>
        <v>0</v>
      </c>
      <c r="HL230" s="47">
        <f t="shared" si="764"/>
        <v>0</v>
      </c>
      <c r="HM230" s="47">
        <f t="shared" si="765"/>
        <v>0</v>
      </c>
      <c r="HN230" s="47">
        <f t="shared" si="766"/>
        <v>0</v>
      </c>
      <c r="HO230" s="47">
        <f t="shared" si="767"/>
        <v>0</v>
      </c>
      <c r="HP230" s="47">
        <f t="shared" si="768"/>
        <v>0</v>
      </c>
      <c r="HQ230" s="47">
        <f t="shared" si="769"/>
        <v>0</v>
      </c>
      <c r="HR230" s="47">
        <f t="shared" si="770"/>
        <v>0</v>
      </c>
      <c r="HS230" s="47">
        <f t="shared" si="771"/>
        <v>0</v>
      </c>
      <c r="HT230" s="47">
        <f t="shared" si="772"/>
        <v>0</v>
      </c>
      <c r="HU230" s="47">
        <f t="shared" si="773"/>
        <v>0</v>
      </c>
      <c r="HV230" s="47">
        <f t="shared" si="774"/>
        <v>0</v>
      </c>
      <c r="HW230" s="47">
        <f t="shared" si="775"/>
        <v>0</v>
      </c>
      <c r="HX230" s="47">
        <f t="shared" si="776"/>
        <v>0</v>
      </c>
      <c r="HY230" s="47">
        <f t="shared" si="777"/>
        <v>0</v>
      </c>
      <c r="HZ230" s="47">
        <f t="shared" si="778"/>
        <v>0</v>
      </c>
      <c r="IA230" s="48">
        <f t="shared" si="779"/>
        <v>0</v>
      </c>
      <c r="IB230" s="47">
        <f t="shared" si="780"/>
        <v>0</v>
      </c>
      <c r="IC230" s="47">
        <f t="shared" si="781"/>
        <v>0</v>
      </c>
      <c r="ID230" s="46">
        <f t="shared" si="782"/>
        <v>0</v>
      </c>
      <c r="IE230" s="47">
        <f t="shared" si="783"/>
        <v>0</v>
      </c>
      <c r="IF230" s="47">
        <f t="shared" si="784"/>
        <v>0</v>
      </c>
      <c r="IG230" s="47">
        <f t="shared" si="785"/>
        <v>0</v>
      </c>
      <c r="IH230" s="47">
        <f t="shared" si="786"/>
        <v>0</v>
      </c>
      <c r="II230" s="47">
        <f t="shared" si="787"/>
        <v>0</v>
      </c>
      <c r="IJ230" s="47">
        <f t="shared" si="788"/>
        <v>0</v>
      </c>
      <c r="IK230" s="47">
        <f t="shared" si="789"/>
        <v>0</v>
      </c>
      <c r="IL230" s="47">
        <f t="shared" si="790"/>
        <v>0</v>
      </c>
      <c r="IM230" s="47">
        <f t="shared" si="791"/>
        <v>0</v>
      </c>
      <c r="IN230" s="47">
        <f t="shared" si="792"/>
        <v>0</v>
      </c>
      <c r="IO230" s="47">
        <f t="shared" si="793"/>
        <v>0</v>
      </c>
      <c r="IP230" s="47">
        <f t="shared" si="794"/>
        <v>0</v>
      </c>
      <c r="IQ230" s="47">
        <f t="shared" si="795"/>
        <v>0</v>
      </c>
      <c r="IR230" s="47">
        <f t="shared" si="796"/>
        <v>0</v>
      </c>
      <c r="IS230" s="47">
        <f t="shared" si="797"/>
        <v>0</v>
      </c>
      <c r="IT230" s="47">
        <f t="shared" si="798"/>
        <v>0</v>
      </c>
      <c r="IU230" s="47">
        <f t="shared" si="799"/>
        <v>0</v>
      </c>
      <c r="IV230" s="47">
        <f t="shared" si="800"/>
        <v>0</v>
      </c>
      <c r="IW230" s="48">
        <f t="shared" si="801"/>
        <v>0</v>
      </c>
      <c r="IX230" s="47">
        <f t="shared" si="802"/>
        <v>0</v>
      </c>
      <c r="IY230" s="47">
        <f t="shared" si="803"/>
        <v>0</v>
      </c>
      <c r="IZ230" s="46">
        <f t="shared" si="804"/>
        <v>0</v>
      </c>
      <c r="JA230" s="47">
        <f t="shared" si="805"/>
        <v>0</v>
      </c>
      <c r="JB230" s="47">
        <f t="shared" si="806"/>
        <v>0</v>
      </c>
      <c r="JC230" s="47">
        <f t="shared" si="807"/>
        <v>0</v>
      </c>
      <c r="JD230" s="47">
        <f t="shared" si="808"/>
        <v>0</v>
      </c>
      <c r="JE230" s="47">
        <f t="shared" si="809"/>
        <v>0</v>
      </c>
      <c r="JF230" s="47">
        <f t="shared" si="810"/>
        <v>0</v>
      </c>
      <c r="JG230" s="47">
        <f t="shared" si="811"/>
        <v>0</v>
      </c>
      <c r="JH230" s="47">
        <f t="shared" si="812"/>
        <v>0</v>
      </c>
      <c r="JI230" s="47">
        <f t="shared" si="813"/>
        <v>0</v>
      </c>
      <c r="JJ230" s="47">
        <f t="shared" si="814"/>
        <v>0</v>
      </c>
      <c r="JK230" s="47">
        <f t="shared" si="815"/>
        <v>0</v>
      </c>
      <c r="JL230" s="47">
        <f t="shared" si="816"/>
        <v>0</v>
      </c>
      <c r="JM230" s="47">
        <f t="shared" si="817"/>
        <v>0</v>
      </c>
      <c r="JN230" s="47">
        <f t="shared" si="818"/>
        <v>0</v>
      </c>
      <c r="JO230" s="47">
        <f t="shared" si="819"/>
        <v>0</v>
      </c>
      <c r="JP230" s="47">
        <f t="shared" si="820"/>
        <v>0</v>
      </c>
      <c r="JQ230" s="47">
        <f t="shared" si="821"/>
        <v>0</v>
      </c>
      <c r="JR230" s="47">
        <f t="shared" si="822"/>
        <v>0</v>
      </c>
      <c r="JS230" s="48">
        <f t="shared" si="823"/>
        <v>0</v>
      </c>
      <c r="JT230" s="46">
        <f t="shared" si="824"/>
        <v>0</v>
      </c>
      <c r="JU230" s="48">
        <f t="shared" si="825"/>
        <v>0</v>
      </c>
    </row>
    <row r="231" spans="1:281" x14ac:dyDescent="0.25">
      <c r="A231" s="152"/>
      <c r="B231" s="386"/>
      <c r="C231" s="377"/>
      <c r="D231" s="378"/>
      <c r="E231" s="378"/>
      <c r="F231" s="378"/>
      <c r="G231" s="379"/>
      <c r="H231" s="397"/>
      <c r="I231" s="397"/>
      <c r="J231" s="97"/>
      <c r="K231" s="122">
        <f t="shared" si="555"/>
        <v>0</v>
      </c>
      <c r="L231" s="313">
        <f t="shared" si="556"/>
        <v>0</v>
      </c>
      <c r="M231" s="46">
        <f t="shared" si="557"/>
        <v>0</v>
      </c>
      <c r="N231" s="90">
        <f t="shared" si="618"/>
        <v>0</v>
      </c>
      <c r="O231" s="90">
        <f t="shared" si="619"/>
        <v>0</v>
      </c>
      <c r="P231" s="90">
        <f t="shared" si="620"/>
        <v>0</v>
      </c>
      <c r="Q231" s="90">
        <f t="shared" si="621"/>
        <v>0</v>
      </c>
      <c r="R231" s="408">
        <f t="shared" si="558"/>
        <v>1</v>
      </c>
      <c r="S231" s="46">
        <f t="shared" si="559"/>
        <v>0</v>
      </c>
      <c r="T231" s="47">
        <f t="shared" si="560"/>
        <v>0</v>
      </c>
      <c r="U231" s="47">
        <f t="shared" si="561"/>
        <v>0</v>
      </c>
      <c r="V231" s="47">
        <f t="shared" si="562"/>
        <v>0</v>
      </c>
      <c r="W231" s="47">
        <f t="shared" si="563"/>
        <v>0</v>
      </c>
      <c r="X231" s="47">
        <f t="shared" si="564"/>
        <v>0</v>
      </c>
      <c r="Y231" s="47">
        <f t="shared" si="565"/>
        <v>0</v>
      </c>
      <c r="Z231" s="47">
        <f t="shared" si="566"/>
        <v>0</v>
      </c>
      <c r="AA231" s="47">
        <f t="shared" si="567"/>
        <v>0</v>
      </c>
      <c r="AB231" s="47">
        <f t="shared" si="568"/>
        <v>0</v>
      </c>
      <c r="AC231" s="47">
        <f t="shared" si="569"/>
        <v>0</v>
      </c>
      <c r="AD231" s="47">
        <f t="shared" si="570"/>
        <v>0</v>
      </c>
      <c r="AE231" s="47">
        <f t="shared" si="571"/>
        <v>0</v>
      </c>
      <c r="AF231" s="47">
        <f t="shared" si="572"/>
        <v>0</v>
      </c>
      <c r="AG231" s="47">
        <f t="shared" si="573"/>
        <v>0</v>
      </c>
      <c r="AH231" s="47">
        <f t="shared" si="574"/>
        <v>0</v>
      </c>
      <c r="AI231" s="47">
        <f t="shared" si="575"/>
        <v>0</v>
      </c>
      <c r="AJ231" s="47">
        <f t="shared" si="576"/>
        <v>0</v>
      </c>
      <c r="AK231" s="47">
        <f t="shared" si="577"/>
        <v>0</v>
      </c>
      <c r="AL231" s="48">
        <f t="shared" si="578"/>
        <v>0</v>
      </c>
      <c r="AM231" s="47">
        <f t="shared" si="622"/>
        <v>0</v>
      </c>
      <c r="AN231" s="47">
        <f t="shared" si="623"/>
        <v>0</v>
      </c>
      <c r="AO231" s="46">
        <f t="shared" si="579"/>
        <v>0</v>
      </c>
      <c r="AP231" s="47">
        <f t="shared" si="580"/>
        <v>0</v>
      </c>
      <c r="AQ231" s="47">
        <f t="shared" si="581"/>
        <v>0</v>
      </c>
      <c r="AR231" s="47">
        <f t="shared" si="582"/>
        <v>0</v>
      </c>
      <c r="AS231" s="47">
        <f t="shared" si="583"/>
        <v>0</v>
      </c>
      <c r="AT231" s="47">
        <f t="shared" si="584"/>
        <v>0</v>
      </c>
      <c r="AU231" s="47">
        <f t="shared" si="585"/>
        <v>0</v>
      </c>
      <c r="AV231" s="47">
        <f t="shared" si="586"/>
        <v>0</v>
      </c>
      <c r="AW231" s="47">
        <f t="shared" si="587"/>
        <v>0</v>
      </c>
      <c r="AX231" s="47">
        <f t="shared" si="588"/>
        <v>0</v>
      </c>
      <c r="AY231" s="47">
        <f t="shared" si="589"/>
        <v>0</v>
      </c>
      <c r="AZ231" s="47">
        <f t="shared" si="590"/>
        <v>0</v>
      </c>
      <c r="BA231" s="47">
        <f t="shared" si="591"/>
        <v>0</v>
      </c>
      <c r="BB231" s="47">
        <f t="shared" si="592"/>
        <v>0</v>
      </c>
      <c r="BC231" s="47">
        <f t="shared" si="593"/>
        <v>0</v>
      </c>
      <c r="BD231" s="47">
        <f t="shared" si="594"/>
        <v>0</v>
      </c>
      <c r="BE231" s="47">
        <f t="shared" si="595"/>
        <v>0</v>
      </c>
      <c r="BF231" s="47">
        <f t="shared" si="596"/>
        <v>0</v>
      </c>
      <c r="BG231" s="48">
        <f t="shared" si="597"/>
        <v>0</v>
      </c>
      <c r="BH231" s="47">
        <f t="shared" si="624"/>
        <v>0</v>
      </c>
      <c r="BI231" s="47">
        <f t="shared" si="625"/>
        <v>0</v>
      </c>
      <c r="BJ231" s="46">
        <f t="shared" si="598"/>
        <v>0</v>
      </c>
      <c r="BK231" s="47">
        <f t="shared" si="599"/>
        <v>0</v>
      </c>
      <c r="BL231" s="47">
        <f t="shared" si="600"/>
        <v>0</v>
      </c>
      <c r="BM231" s="47">
        <f t="shared" si="601"/>
        <v>0</v>
      </c>
      <c r="BN231" s="47">
        <f t="shared" si="602"/>
        <v>0</v>
      </c>
      <c r="BO231" s="47">
        <f t="shared" si="603"/>
        <v>0</v>
      </c>
      <c r="BP231" s="47">
        <f t="shared" si="604"/>
        <v>0</v>
      </c>
      <c r="BQ231" s="47">
        <f t="shared" si="605"/>
        <v>0</v>
      </c>
      <c r="BR231" s="47">
        <f t="shared" si="606"/>
        <v>0</v>
      </c>
      <c r="BS231" s="47">
        <f t="shared" si="607"/>
        <v>0</v>
      </c>
      <c r="BT231" s="47">
        <f t="shared" si="608"/>
        <v>0</v>
      </c>
      <c r="BU231" s="47">
        <f t="shared" si="609"/>
        <v>0</v>
      </c>
      <c r="BV231" s="47">
        <f t="shared" si="610"/>
        <v>0</v>
      </c>
      <c r="BW231" s="47">
        <f t="shared" si="611"/>
        <v>0</v>
      </c>
      <c r="BX231" s="47">
        <f t="shared" si="612"/>
        <v>0</v>
      </c>
      <c r="BY231" s="47">
        <f t="shared" si="613"/>
        <v>0</v>
      </c>
      <c r="BZ231" s="47">
        <f t="shared" si="614"/>
        <v>0</v>
      </c>
      <c r="CA231" s="47">
        <f t="shared" si="615"/>
        <v>0</v>
      </c>
      <c r="CB231" s="47">
        <f t="shared" si="616"/>
        <v>0</v>
      </c>
      <c r="CC231" s="48">
        <f t="shared" si="617"/>
        <v>0</v>
      </c>
      <c r="CD231" s="47">
        <f t="shared" si="626"/>
        <v>0</v>
      </c>
      <c r="CE231" s="47">
        <f t="shared" si="627"/>
        <v>0</v>
      </c>
      <c r="CF231" s="46">
        <f t="shared" si="628"/>
        <v>0</v>
      </c>
      <c r="CG231" s="47">
        <f t="shared" si="629"/>
        <v>0</v>
      </c>
      <c r="CH231" s="47">
        <f t="shared" si="630"/>
        <v>0</v>
      </c>
      <c r="CI231" s="47">
        <f t="shared" si="631"/>
        <v>0</v>
      </c>
      <c r="CJ231" s="47">
        <f t="shared" si="632"/>
        <v>0</v>
      </c>
      <c r="CK231" s="47">
        <f t="shared" si="633"/>
        <v>0</v>
      </c>
      <c r="CL231" s="47">
        <f t="shared" si="634"/>
        <v>0</v>
      </c>
      <c r="CM231" s="47">
        <f t="shared" si="635"/>
        <v>0</v>
      </c>
      <c r="CN231" s="47">
        <f t="shared" si="636"/>
        <v>0</v>
      </c>
      <c r="CO231" s="47">
        <f t="shared" si="637"/>
        <v>0</v>
      </c>
      <c r="CP231" s="47">
        <f t="shared" si="638"/>
        <v>0</v>
      </c>
      <c r="CQ231" s="47">
        <f t="shared" si="639"/>
        <v>0</v>
      </c>
      <c r="CR231" s="47">
        <f t="shared" si="640"/>
        <v>0</v>
      </c>
      <c r="CS231" s="47">
        <f t="shared" si="641"/>
        <v>0</v>
      </c>
      <c r="CT231" s="47">
        <f t="shared" si="642"/>
        <v>0</v>
      </c>
      <c r="CU231" s="47">
        <f t="shared" si="643"/>
        <v>0</v>
      </c>
      <c r="CV231" s="47">
        <f t="shared" si="644"/>
        <v>0</v>
      </c>
      <c r="CW231" s="47">
        <f t="shared" si="645"/>
        <v>0</v>
      </c>
      <c r="CX231" s="47">
        <f t="shared" si="646"/>
        <v>0</v>
      </c>
      <c r="CY231" s="48">
        <f t="shared" si="647"/>
        <v>0</v>
      </c>
      <c r="CZ231" s="47">
        <f t="shared" si="648"/>
        <v>0</v>
      </c>
      <c r="DA231" s="47">
        <f t="shared" si="649"/>
        <v>0</v>
      </c>
      <c r="DB231" s="46">
        <f t="shared" si="650"/>
        <v>0</v>
      </c>
      <c r="DC231" s="47">
        <f t="shared" si="651"/>
        <v>0</v>
      </c>
      <c r="DD231" s="47">
        <f t="shared" si="652"/>
        <v>0</v>
      </c>
      <c r="DE231" s="47">
        <f t="shared" si="653"/>
        <v>0</v>
      </c>
      <c r="DF231" s="47">
        <f t="shared" si="654"/>
        <v>0</v>
      </c>
      <c r="DG231" s="47">
        <f t="shared" si="655"/>
        <v>0</v>
      </c>
      <c r="DH231" s="47">
        <f t="shared" si="656"/>
        <v>0</v>
      </c>
      <c r="DI231" s="47">
        <f t="shared" si="657"/>
        <v>0</v>
      </c>
      <c r="DJ231" s="47">
        <f t="shared" si="658"/>
        <v>0</v>
      </c>
      <c r="DK231" s="47">
        <f t="shared" si="659"/>
        <v>0</v>
      </c>
      <c r="DL231" s="47">
        <f t="shared" si="660"/>
        <v>0</v>
      </c>
      <c r="DM231" s="47">
        <f t="shared" si="661"/>
        <v>0</v>
      </c>
      <c r="DN231" s="47">
        <f t="shared" si="662"/>
        <v>0</v>
      </c>
      <c r="DO231" s="47">
        <f t="shared" si="663"/>
        <v>0</v>
      </c>
      <c r="DP231" s="47">
        <f t="shared" si="664"/>
        <v>0</v>
      </c>
      <c r="DQ231" s="47">
        <f t="shared" si="665"/>
        <v>0</v>
      </c>
      <c r="DR231" s="47">
        <f t="shared" si="666"/>
        <v>0</v>
      </c>
      <c r="DS231" s="47">
        <f t="shared" si="667"/>
        <v>0</v>
      </c>
      <c r="DT231" s="47">
        <f t="shared" si="668"/>
        <v>0</v>
      </c>
      <c r="DU231" s="48">
        <f t="shared" si="669"/>
        <v>0</v>
      </c>
      <c r="DV231" s="47">
        <f t="shared" si="670"/>
        <v>0</v>
      </c>
      <c r="DW231" s="47">
        <f t="shared" si="671"/>
        <v>0</v>
      </c>
      <c r="DX231" s="46">
        <f t="shared" si="672"/>
        <v>0</v>
      </c>
      <c r="DY231" s="47">
        <f t="shared" si="673"/>
        <v>0</v>
      </c>
      <c r="DZ231" s="47">
        <f t="shared" si="674"/>
        <v>0</v>
      </c>
      <c r="EA231" s="47">
        <f t="shared" si="675"/>
        <v>0</v>
      </c>
      <c r="EB231" s="47">
        <f t="shared" si="676"/>
        <v>0</v>
      </c>
      <c r="EC231" s="47">
        <f t="shared" si="677"/>
        <v>0</v>
      </c>
      <c r="ED231" s="47">
        <f t="shared" si="678"/>
        <v>0</v>
      </c>
      <c r="EE231" s="47">
        <f t="shared" si="679"/>
        <v>0</v>
      </c>
      <c r="EF231" s="47">
        <f t="shared" si="680"/>
        <v>0</v>
      </c>
      <c r="EG231" s="47">
        <f t="shared" si="681"/>
        <v>0</v>
      </c>
      <c r="EH231" s="47">
        <f t="shared" si="682"/>
        <v>0</v>
      </c>
      <c r="EI231" s="47">
        <f t="shared" si="683"/>
        <v>0</v>
      </c>
      <c r="EJ231" s="47">
        <f t="shared" si="684"/>
        <v>0</v>
      </c>
      <c r="EK231" s="47">
        <f t="shared" si="685"/>
        <v>0</v>
      </c>
      <c r="EL231" s="47">
        <f t="shared" si="686"/>
        <v>0</v>
      </c>
      <c r="EM231" s="47">
        <f t="shared" si="687"/>
        <v>0</v>
      </c>
      <c r="EN231" s="47">
        <f t="shared" si="688"/>
        <v>0</v>
      </c>
      <c r="EO231" s="47">
        <f t="shared" si="689"/>
        <v>0</v>
      </c>
      <c r="EP231" s="47">
        <f t="shared" si="690"/>
        <v>0</v>
      </c>
      <c r="EQ231" s="48">
        <f t="shared" si="691"/>
        <v>0</v>
      </c>
      <c r="ER231" s="47">
        <f t="shared" si="692"/>
        <v>0</v>
      </c>
      <c r="ES231" s="47">
        <f t="shared" si="693"/>
        <v>0</v>
      </c>
      <c r="ET231" s="46">
        <f t="shared" si="694"/>
        <v>0</v>
      </c>
      <c r="EU231" s="47">
        <f t="shared" si="695"/>
        <v>0</v>
      </c>
      <c r="EV231" s="47">
        <f t="shared" si="696"/>
        <v>0</v>
      </c>
      <c r="EW231" s="47">
        <f t="shared" si="697"/>
        <v>0</v>
      </c>
      <c r="EX231" s="47">
        <f t="shared" si="698"/>
        <v>0</v>
      </c>
      <c r="EY231" s="47">
        <f t="shared" si="699"/>
        <v>0</v>
      </c>
      <c r="EZ231" s="47">
        <f t="shared" si="700"/>
        <v>0</v>
      </c>
      <c r="FA231" s="47">
        <f t="shared" si="701"/>
        <v>0</v>
      </c>
      <c r="FB231" s="47">
        <f t="shared" si="702"/>
        <v>0</v>
      </c>
      <c r="FC231" s="47">
        <f t="shared" si="703"/>
        <v>0</v>
      </c>
      <c r="FD231" s="47">
        <f t="shared" si="704"/>
        <v>0</v>
      </c>
      <c r="FE231" s="47">
        <f t="shared" si="705"/>
        <v>0</v>
      </c>
      <c r="FF231" s="47">
        <f t="shared" si="706"/>
        <v>0</v>
      </c>
      <c r="FG231" s="47">
        <f t="shared" si="707"/>
        <v>0</v>
      </c>
      <c r="FH231" s="47">
        <f t="shared" si="708"/>
        <v>0</v>
      </c>
      <c r="FI231" s="47">
        <f t="shared" si="709"/>
        <v>0</v>
      </c>
      <c r="FJ231" s="47">
        <f t="shared" si="710"/>
        <v>0</v>
      </c>
      <c r="FK231" s="47">
        <f t="shared" si="711"/>
        <v>0</v>
      </c>
      <c r="FL231" s="47">
        <f t="shared" si="712"/>
        <v>0</v>
      </c>
      <c r="FM231" s="48">
        <f t="shared" si="713"/>
        <v>0</v>
      </c>
      <c r="FN231" s="47">
        <f t="shared" si="714"/>
        <v>0</v>
      </c>
      <c r="FO231" s="47">
        <f t="shared" si="715"/>
        <v>0</v>
      </c>
      <c r="FP231" s="46">
        <f t="shared" si="716"/>
        <v>0</v>
      </c>
      <c r="FQ231" s="47">
        <f t="shared" si="717"/>
        <v>0</v>
      </c>
      <c r="FR231" s="47">
        <f t="shared" si="718"/>
        <v>0</v>
      </c>
      <c r="FS231" s="47">
        <f t="shared" si="719"/>
        <v>0</v>
      </c>
      <c r="FT231" s="47">
        <f t="shared" si="720"/>
        <v>0</v>
      </c>
      <c r="FU231" s="47">
        <f t="shared" si="721"/>
        <v>0</v>
      </c>
      <c r="FV231" s="47">
        <f t="shared" si="722"/>
        <v>0</v>
      </c>
      <c r="FW231" s="47">
        <f t="shared" si="723"/>
        <v>0</v>
      </c>
      <c r="FX231" s="47">
        <f t="shared" si="724"/>
        <v>0</v>
      </c>
      <c r="FY231" s="47">
        <f t="shared" si="725"/>
        <v>0</v>
      </c>
      <c r="FZ231" s="47">
        <f t="shared" si="726"/>
        <v>0</v>
      </c>
      <c r="GA231" s="47">
        <f t="shared" si="727"/>
        <v>0</v>
      </c>
      <c r="GB231" s="47">
        <f t="shared" si="728"/>
        <v>0</v>
      </c>
      <c r="GC231" s="47">
        <f t="shared" si="729"/>
        <v>0</v>
      </c>
      <c r="GD231" s="47">
        <f t="shared" si="730"/>
        <v>0</v>
      </c>
      <c r="GE231" s="47">
        <f t="shared" si="731"/>
        <v>0</v>
      </c>
      <c r="GF231" s="47">
        <f t="shared" si="732"/>
        <v>0</v>
      </c>
      <c r="GG231" s="47">
        <f t="shared" si="733"/>
        <v>0</v>
      </c>
      <c r="GH231" s="47">
        <f t="shared" si="734"/>
        <v>0</v>
      </c>
      <c r="GI231" s="48">
        <f t="shared" si="735"/>
        <v>0</v>
      </c>
      <c r="GJ231" s="47">
        <f t="shared" si="736"/>
        <v>0</v>
      </c>
      <c r="GK231" s="47">
        <f t="shared" si="737"/>
        <v>0</v>
      </c>
      <c r="GL231" s="46">
        <f t="shared" si="738"/>
        <v>0</v>
      </c>
      <c r="GM231" s="47">
        <f t="shared" si="739"/>
        <v>0</v>
      </c>
      <c r="GN231" s="47">
        <f t="shared" si="740"/>
        <v>0</v>
      </c>
      <c r="GO231" s="47">
        <f t="shared" si="741"/>
        <v>0</v>
      </c>
      <c r="GP231" s="47">
        <f t="shared" si="742"/>
        <v>0</v>
      </c>
      <c r="GQ231" s="47">
        <f t="shared" si="743"/>
        <v>0</v>
      </c>
      <c r="GR231" s="47">
        <f t="shared" si="744"/>
        <v>0</v>
      </c>
      <c r="GS231" s="47">
        <f t="shared" si="745"/>
        <v>0</v>
      </c>
      <c r="GT231" s="47">
        <f t="shared" si="746"/>
        <v>0</v>
      </c>
      <c r="GU231" s="47">
        <f t="shared" si="747"/>
        <v>0</v>
      </c>
      <c r="GV231" s="47">
        <f t="shared" si="748"/>
        <v>0</v>
      </c>
      <c r="GW231" s="47">
        <f t="shared" si="749"/>
        <v>0</v>
      </c>
      <c r="GX231" s="47">
        <f t="shared" si="750"/>
        <v>0</v>
      </c>
      <c r="GY231" s="47">
        <f t="shared" si="751"/>
        <v>0</v>
      </c>
      <c r="GZ231" s="47">
        <f t="shared" si="752"/>
        <v>0</v>
      </c>
      <c r="HA231" s="47">
        <f t="shared" si="753"/>
        <v>0</v>
      </c>
      <c r="HB231" s="47">
        <f t="shared" si="754"/>
        <v>0</v>
      </c>
      <c r="HC231" s="47">
        <f t="shared" si="755"/>
        <v>0</v>
      </c>
      <c r="HD231" s="47">
        <f t="shared" si="756"/>
        <v>0</v>
      </c>
      <c r="HE231" s="48">
        <f t="shared" si="757"/>
        <v>0</v>
      </c>
      <c r="HF231" s="47">
        <f t="shared" si="758"/>
        <v>0</v>
      </c>
      <c r="HG231" s="47">
        <f t="shared" si="759"/>
        <v>0</v>
      </c>
      <c r="HH231" s="46">
        <f t="shared" si="760"/>
        <v>0</v>
      </c>
      <c r="HI231" s="47">
        <f t="shared" si="761"/>
        <v>0</v>
      </c>
      <c r="HJ231" s="47">
        <f t="shared" si="762"/>
        <v>0</v>
      </c>
      <c r="HK231" s="47">
        <f t="shared" si="763"/>
        <v>0</v>
      </c>
      <c r="HL231" s="47">
        <f t="shared" si="764"/>
        <v>0</v>
      </c>
      <c r="HM231" s="47">
        <f t="shared" si="765"/>
        <v>0</v>
      </c>
      <c r="HN231" s="47">
        <f t="shared" si="766"/>
        <v>0</v>
      </c>
      <c r="HO231" s="47">
        <f t="shared" si="767"/>
        <v>0</v>
      </c>
      <c r="HP231" s="47">
        <f t="shared" si="768"/>
        <v>0</v>
      </c>
      <c r="HQ231" s="47">
        <f t="shared" si="769"/>
        <v>0</v>
      </c>
      <c r="HR231" s="47">
        <f t="shared" si="770"/>
        <v>0</v>
      </c>
      <c r="HS231" s="47">
        <f t="shared" si="771"/>
        <v>0</v>
      </c>
      <c r="HT231" s="47">
        <f t="shared" si="772"/>
        <v>0</v>
      </c>
      <c r="HU231" s="47">
        <f t="shared" si="773"/>
        <v>0</v>
      </c>
      <c r="HV231" s="47">
        <f t="shared" si="774"/>
        <v>0</v>
      </c>
      <c r="HW231" s="47">
        <f t="shared" si="775"/>
        <v>0</v>
      </c>
      <c r="HX231" s="47">
        <f t="shared" si="776"/>
        <v>0</v>
      </c>
      <c r="HY231" s="47">
        <f t="shared" si="777"/>
        <v>0</v>
      </c>
      <c r="HZ231" s="47">
        <f t="shared" si="778"/>
        <v>0</v>
      </c>
      <c r="IA231" s="48">
        <f t="shared" si="779"/>
        <v>0</v>
      </c>
      <c r="IB231" s="47">
        <f t="shared" si="780"/>
        <v>0</v>
      </c>
      <c r="IC231" s="47">
        <f t="shared" si="781"/>
        <v>0</v>
      </c>
      <c r="ID231" s="46">
        <f t="shared" si="782"/>
        <v>0</v>
      </c>
      <c r="IE231" s="47">
        <f t="shared" si="783"/>
        <v>0</v>
      </c>
      <c r="IF231" s="47">
        <f t="shared" si="784"/>
        <v>0</v>
      </c>
      <c r="IG231" s="47">
        <f t="shared" si="785"/>
        <v>0</v>
      </c>
      <c r="IH231" s="47">
        <f t="shared" si="786"/>
        <v>0</v>
      </c>
      <c r="II231" s="47">
        <f t="shared" si="787"/>
        <v>0</v>
      </c>
      <c r="IJ231" s="47">
        <f t="shared" si="788"/>
        <v>0</v>
      </c>
      <c r="IK231" s="47">
        <f t="shared" si="789"/>
        <v>0</v>
      </c>
      <c r="IL231" s="47">
        <f t="shared" si="790"/>
        <v>0</v>
      </c>
      <c r="IM231" s="47">
        <f t="shared" si="791"/>
        <v>0</v>
      </c>
      <c r="IN231" s="47">
        <f t="shared" si="792"/>
        <v>0</v>
      </c>
      <c r="IO231" s="47">
        <f t="shared" si="793"/>
        <v>0</v>
      </c>
      <c r="IP231" s="47">
        <f t="shared" si="794"/>
        <v>0</v>
      </c>
      <c r="IQ231" s="47">
        <f t="shared" si="795"/>
        <v>0</v>
      </c>
      <c r="IR231" s="47">
        <f t="shared" si="796"/>
        <v>0</v>
      </c>
      <c r="IS231" s="47">
        <f t="shared" si="797"/>
        <v>0</v>
      </c>
      <c r="IT231" s="47">
        <f t="shared" si="798"/>
        <v>0</v>
      </c>
      <c r="IU231" s="47">
        <f t="shared" si="799"/>
        <v>0</v>
      </c>
      <c r="IV231" s="47">
        <f t="shared" si="800"/>
        <v>0</v>
      </c>
      <c r="IW231" s="48">
        <f t="shared" si="801"/>
        <v>0</v>
      </c>
      <c r="IX231" s="47">
        <f t="shared" si="802"/>
        <v>0</v>
      </c>
      <c r="IY231" s="47">
        <f t="shared" si="803"/>
        <v>0</v>
      </c>
      <c r="IZ231" s="46">
        <f t="shared" si="804"/>
        <v>0</v>
      </c>
      <c r="JA231" s="47">
        <f t="shared" si="805"/>
        <v>0</v>
      </c>
      <c r="JB231" s="47">
        <f t="shared" si="806"/>
        <v>0</v>
      </c>
      <c r="JC231" s="47">
        <f t="shared" si="807"/>
        <v>0</v>
      </c>
      <c r="JD231" s="47">
        <f t="shared" si="808"/>
        <v>0</v>
      </c>
      <c r="JE231" s="47">
        <f t="shared" si="809"/>
        <v>0</v>
      </c>
      <c r="JF231" s="47">
        <f t="shared" si="810"/>
        <v>0</v>
      </c>
      <c r="JG231" s="47">
        <f t="shared" si="811"/>
        <v>0</v>
      </c>
      <c r="JH231" s="47">
        <f t="shared" si="812"/>
        <v>0</v>
      </c>
      <c r="JI231" s="47">
        <f t="shared" si="813"/>
        <v>0</v>
      </c>
      <c r="JJ231" s="47">
        <f t="shared" si="814"/>
        <v>0</v>
      </c>
      <c r="JK231" s="47">
        <f t="shared" si="815"/>
        <v>0</v>
      </c>
      <c r="JL231" s="47">
        <f t="shared" si="816"/>
        <v>0</v>
      </c>
      <c r="JM231" s="47">
        <f t="shared" si="817"/>
        <v>0</v>
      </c>
      <c r="JN231" s="47">
        <f t="shared" si="818"/>
        <v>0</v>
      </c>
      <c r="JO231" s="47">
        <f t="shared" si="819"/>
        <v>0</v>
      </c>
      <c r="JP231" s="47">
        <f t="shared" si="820"/>
        <v>0</v>
      </c>
      <c r="JQ231" s="47">
        <f t="shared" si="821"/>
        <v>0</v>
      </c>
      <c r="JR231" s="47">
        <f t="shared" si="822"/>
        <v>0</v>
      </c>
      <c r="JS231" s="48">
        <f t="shared" si="823"/>
        <v>0</v>
      </c>
      <c r="JT231" s="46">
        <f t="shared" si="824"/>
        <v>0</v>
      </c>
      <c r="JU231" s="48">
        <f t="shared" si="825"/>
        <v>0</v>
      </c>
    </row>
    <row r="232" spans="1:281" x14ac:dyDescent="0.25">
      <c r="A232" s="152"/>
      <c r="B232" s="386"/>
      <c r="C232" s="377"/>
      <c r="D232" s="378"/>
      <c r="E232" s="378"/>
      <c r="F232" s="378"/>
      <c r="G232" s="379"/>
      <c r="H232" s="397"/>
      <c r="I232" s="397"/>
      <c r="J232" s="97"/>
      <c r="K232" s="122">
        <f t="shared" si="555"/>
        <v>0</v>
      </c>
      <c r="L232" s="313">
        <f t="shared" si="556"/>
        <v>0</v>
      </c>
      <c r="M232" s="46">
        <f t="shared" si="557"/>
        <v>0</v>
      </c>
      <c r="N232" s="90">
        <f t="shared" si="618"/>
        <v>0</v>
      </c>
      <c r="O232" s="90">
        <f t="shared" si="619"/>
        <v>0</v>
      </c>
      <c r="P232" s="90">
        <f t="shared" si="620"/>
        <v>0</v>
      </c>
      <c r="Q232" s="90">
        <f t="shared" si="621"/>
        <v>0</v>
      </c>
      <c r="R232" s="408">
        <f t="shared" si="558"/>
        <v>1</v>
      </c>
      <c r="S232" s="46">
        <f t="shared" si="559"/>
        <v>0</v>
      </c>
      <c r="T232" s="47">
        <f t="shared" si="560"/>
        <v>0</v>
      </c>
      <c r="U232" s="47">
        <f t="shared" si="561"/>
        <v>0</v>
      </c>
      <c r="V232" s="47">
        <f t="shared" si="562"/>
        <v>0</v>
      </c>
      <c r="W232" s="47">
        <f t="shared" si="563"/>
        <v>0</v>
      </c>
      <c r="X232" s="47">
        <f t="shared" si="564"/>
        <v>0</v>
      </c>
      <c r="Y232" s="47">
        <f t="shared" si="565"/>
        <v>0</v>
      </c>
      <c r="Z232" s="47">
        <f t="shared" si="566"/>
        <v>0</v>
      </c>
      <c r="AA232" s="47">
        <f t="shared" si="567"/>
        <v>0</v>
      </c>
      <c r="AB232" s="47">
        <f t="shared" si="568"/>
        <v>0</v>
      </c>
      <c r="AC232" s="47">
        <f t="shared" si="569"/>
        <v>0</v>
      </c>
      <c r="AD232" s="47">
        <f t="shared" si="570"/>
        <v>0</v>
      </c>
      <c r="AE232" s="47">
        <f t="shared" si="571"/>
        <v>0</v>
      </c>
      <c r="AF232" s="47">
        <f t="shared" si="572"/>
        <v>0</v>
      </c>
      <c r="AG232" s="47">
        <f t="shared" si="573"/>
        <v>0</v>
      </c>
      <c r="AH232" s="47">
        <f t="shared" si="574"/>
        <v>0</v>
      </c>
      <c r="AI232" s="47">
        <f t="shared" si="575"/>
        <v>0</v>
      </c>
      <c r="AJ232" s="47">
        <f t="shared" si="576"/>
        <v>0</v>
      </c>
      <c r="AK232" s="47">
        <f t="shared" si="577"/>
        <v>0</v>
      </c>
      <c r="AL232" s="48">
        <f t="shared" si="578"/>
        <v>0</v>
      </c>
      <c r="AM232" s="47">
        <f t="shared" si="622"/>
        <v>0</v>
      </c>
      <c r="AN232" s="47">
        <f t="shared" si="623"/>
        <v>0</v>
      </c>
      <c r="AO232" s="46">
        <f t="shared" si="579"/>
        <v>0</v>
      </c>
      <c r="AP232" s="47">
        <f t="shared" si="580"/>
        <v>0</v>
      </c>
      <c r="AQ232" s="47">
        <f t="shared" si="581"/>
        <v>0</v>
      </c>
      <c r="AR232" s="47">
        <f t="shared" si="582"/>
        <v>0</v>
      </c>
      <c r="AS232" s="47">
        <f t="shared" si="583"/>
        <v>0</v>
      </c>
      <c r="AT232" s="47">
        <f t="shared" si="584"/>
        <v>0</v>
      </c>
      <c r="AU232" s="47">
        <f t="shared" si="585"/>
        <v>0</v>
      </c>
      <c r="AV232" s="47">
        <f t="shared" si="586"/>
        <v>0</v>
      </c>
      <c r="AW232" s="47">
        <f t="shared" si="587"/>
        <v>0</v>
      </c>
      <c r="AX232" s="47">
        <f t="shared" si="588"/>
        <v>0</v>
      </c>
      <c r="AY232" s="47">
        <f t="shared" si="589"/>
        <v>0</v>
      </c>
      <c r="AZ232" s="47">
        <f t="shared" si="590"/>
        <v>0</v>
      </c>
      <c r="BA232" s="47">
        <f t="shared" si="591"/>
        <v>0</v>
      </c>
      <c r="BB232" s="47">
        <f t="shared" si="592"/>
        <v>0</v>
      </c>
      <c r="BC232" s="47">
        <f t="shared" si="593"/>
        <v>0</v>
      </c>
      <c r="BD232" s="47">
        <f t="shared" si="594"/>
        <v>0</v>
      </c>
      <c r="BE232" s="47">
        <f t="shared" si="595"/>
        <v>0</v>
      </c>
      <c r="BF232" s="47">
        <f t="shared" si="596"/>
        <v>0</v>
      </c>
      <c r="BG232" s="48">
        <f t="shared" si="597"/>
        <v>0</v>
      </c>
      <c r="BH232" s="47">
        <f t="shared" si="624"/>
        <v>0</v>
      </c>
      <c r="BI232" s="47">
        <f t="shared" si="625"/>
        <v>0</v>
      </c>
      <c r="BJ232" s="46">
        <f t="shared" si="598"/>
        <v>0</v>
      </c>
      <c r="BK232" s="47">
        <f t="shared" si="599"/>
        <v>0</v>
      </c>
      <c r="BL232" s="47">
        <f t="shared" si="600"/>
        <v>0</v>
      </c>
      <c r="BM232" s="47">
        <f t="shared" si="601"/>
        <v>0</v>
      </c>
      <c r="BN232" s="47">
        <f t="shared" si="602"/>
        <v>0</v>
      </c>
      <c r="BO232" s="47">
        <f t="shared" si="603"/>
        <v>0</v>
      </c>
      <c r="BP232" s="47">
        <f t="shared" si="604"/>
        <v>0</v>
      </c>
      <c r="BQ232" s="47">
        <f t="shared" si="605"/>
        <v>0</v>
      </c>
      <c r="BR232" s="47">
        <f t="shared" si="606"/>
        <v>0</v>
      </c>
      <c r="BS232" s="47">
        <f t="shared" si="607"/>
        <v>0</v>
      </c>
      <c r="BT232" s="47">
        <f t="shared" si="608"/>
        <v>0</v>
      </c>
      <c r="BU232" s="47">
        <f t="shared" si="609"/>
        <v>0</v>
      </c>
      <c r="BV232" s="47">
        <f t="shared" si="610"/>
        <v>0</v>
      </c>
      <c r="BW232" s="47">
        <f t="shared" si="611"/>
        <v>0</v>
      </c>
      <c r="BX232" s="47">
        <f t="shared" si="612"/>
        <v>0</v>
      </c>
      <c r="BY232" s="47">
        <f t="shared" si="613"/>
        <v>0</v>
      </c>
      <c r="BZ232" s="47">
        <f t="shared" si="614"/>
        <v>0</v>
      </c>
      <c r="CA232" s="47">
        <f t="shared" si="615"/>
        <v>0</v>
      </c>
      <c r="CB232" s="47">
        <f t="shared" si="616"/>
        <v>0</v>
      </c>
      <c r="CC232" s="48">
        <f t="shared" si="617"/>
        <v>0</v>
      </c>
      <c r="CD232" s="47">
        <f t="shared" si="626"/>
        <v>0</v>
      </c>
      <c r="CE232" s="47">
        <f t="shared" si="627"/>
        <v>0</v>
      </c>
      <c r="CF232" s="46">
        <f t="shared" si="628"/>
        <v>0</v>
      </c>
      <c r="CG232" s="47">
        <f t="shared" si="629"/>
        <v>0</v>
      </c>
      <c r="CH232" s="47">
        <f t="shared" si="630"/>
        <v>0</v>
      </c>
      <c r="CI232" s="47">
        <f t="shared" si="631"/>
        <v>0</v>
      </c>
      <c r="CJ232" s="47">
        <f t="shared" si="632"/>
        <v>0</v>
      </c>
      <c r="CK232" s="47">
        <f t="shared" si="633"/>
        <v>0</v>
      </c>
      <c r="CL232" s="47">
        <f t="shared" si="634"/>
        <v>0</v>
      </c>
      <c r="CM232" s="47">
        <f t="shared" si="635"/>
        <v>0</v>
      </c>
      <c r="CN232" s="47">
        <f t="shared" si="636"/>
        <v>0</v>
      </c>
      <c r="CO232" s="47">
        <f t="shared" si="637"/>
        <v>0</v>
      </c>
      <c r="CP232" s="47">
        <f t="shared" si="638"/>
        <v>0</v>
      </c>
      <c r="CQ232" s="47">
        <f t="shared" si="639"/>
        <v>0</v>
      </c>
      <c r="CR232" s="47">
        <f t="shared" si="640"/>
        <v>0</v>
      </c>
      <c r="CS232" s="47">
        <f t="shared" si="641"/>
        <v>0</v>
      </c>
      <c r="CT232" s="47">
        <f t="shared" si="642"/>
        <v>0</v>
      </c>
      <c r="CU232" s="47">
        <f t="shared" si="643"/>
        <v>0</v>
      </c>
      <c r="CV232" s="47">
        <f t="shared" si="644"/>
        <v>0</v>
      </c>
      <c r="CW232" s="47">
        <f t="shared" si="645"/>
        <v>0</v>
      </c>
      <c r="CX232" s="47">
        <f t="shared" si="646"/>
        <v>0</v>
      </c>
      <c r="CY232" s="48">
        <f t="shared" si="647"/>
        <v>0</v>
      </c>
      <c r="CZ232" s="47">
        <f t="shared" si="648"/>
        <v>0</v>
      </c>
      <c r="DA232" s="47">
        <f t="shared" si="649"/>
        <v>0</v>
      </c>
      <c r="DB232" s="46">
        <f t="shared" si="650"/>
        <v>0</v>
      </c>
      <c r="DC232" s="47">
        <f t="shared" si="651"/>
        <v>0</v>
      </c>
      <c r="DD232" s="47">
        <f t="shared" si="652"/>
        <v>0</v>
      </c>
      <c r="DE232" s="47">
        <f t="shared" si="653"/>
        <v>0</v>
      </c>
      <c r="DF232" s="47">
        <f t="shared" si="654"/>
        <v>0</v>
      </c>
      <c r="DG232" s="47">
        <f t="shared" si="655"/>
        <v>0</v>
      </c>
      <c r="DH232" s="47">
        <f t="shared" si="656"/>
        <v>0</v>
      </c>
      <c r="DI232" s="47">
        <f t="shared" si="657"/>
        <v>0</v>
      </c>
      <c r="DJ232" s="47">
        <f t="shared" si="658"/>
        <v>0</v>
      </c>
      <c r="DK232" s="47">
        <f t="shared" si="659"/>
        <v>0</v>
      </c>
      <c r="DL232" s="47">
        <f t="shared" si="660"/>
        <v>0</v>
      </c>
      <c r="DM232" s="47">
        <f t="shared" si="661"/>
        <v>0</v>
      </c>
      <c r="DN232" s="47">
        <f t="shared" si="662"/>
        <v>0</v>
      </c>
      <c r="DO232" s="47">
        <f t="shared" si="663"/>
        <v>0</v>
      </c>
      <c r="DP232" s="47">
        <f t="shared" si="664"/>
        <v>0</v>
      </c>
      <c r="DQ232" s="47">
        <f t="shared" si="665"/>
        <v>0</v>
      </c>
      <c r="DR232" s="47">
        <f t="shared" si="666"/>
        <v>0</v>
      </c>
      <c r="DS232" s="47">
        <f t="shared" si="667"/>
        <v>0</v>
      </c>
      <c r="DT232" s="47">
        <f t="shared" si="668"/>
        <v>0</v>
      </c>
      <c r="DU232" s="48">
        <f t="shared" si="669"/>
        <v>0</v>
      </c>
      <c r="DV232" s="47">
        <f t="shared" si="670"/>
        <v>0</v>
      </c>
      <c r="DW232" s="47">
        <f t="shared" si="671"/>
        <v>0</v>
      </c>
      <c r="DX232" s="46">
        <f t="shared" si="672"/>
        <v>0</v>
      </c>
      <c r="DY232" s="47">
        <f t="shared" si="673"/>
        <v>0</v>
      </c>
      <c r="DZ232" s="47">
        <f t="shared" si="674"/>
        <v>0</v>
      </c>
      <c r="EA232" s="47">
        <f t="shared" si="675"/>
        <v>0</v>
      </c>
      <c r="EB232" s="47">
        <f t="shared" si="676"/>
        <v>0</v>
      </c>
      <c r="EC232" s="47">
        <f t="shared" si="677"/>
        <v>0</v>
      </c>
      <c r="ED232" s="47">
        <f t="shared" si="678"/>
        <v>0</v>
      </c>
      <c r="EE232" s="47">
        <f t="shared" si="679"/>
        <v>0</v>
      </c>
      <c r="EF232" s="47">
        <f t="shared" si="680"/>
        <v>0</v>
      </c>
      <c r="EG232" s="47">
        <f t="shared" si="681"/>
        <v>0</v>
      </c>
      <c r="EH232" s="47">
        <f t="shared" si="682"/>
        <v>0</v>
      </c>
      <c r="EI232" s="47">
        <f t="shared" si="683"/>
        <v>0</v>
      </c>
      <c r="EJ232" s="47">
        <f t="shared" si="684"/>
        <v>0</v>
      </c>
      <c r="EK232" s="47">
        <f t="shared" si="685"/>
        <v>0</v>
      </c>
      <c r="EL232" s="47">
        <f t="shared" si="686"/>
        <v>0</v>
      </c>
      <c r="EM232" s="47">
        <f t="shared" si="687"/>
        <v>0</v>
      </c>
      <c r="EN232" s="47">
        <f t="shared" si="688"/>
        <v>0</v>
      </c>
      <c r="EO232" s="47">
        <f t="shared" si="689"/>
        <v>0</v>
      </c>
      <c r="EP232" s="47">
        <f t="shared" si="690"/>
        <v>0</v>
      </c>
      <c r="EQ232" s="48">
        <f t="shared" si="691"/>
        <v>0</v>
      </c>
      <c r="ER232" s="47">
        <f t="shared" si="692"/>
        <v>0</v>
      </c>
      <c r="ES232" s="47">
        <f t="shared" si="693"/>
        <v>0</v>
      </c>
      <c r="ET232" s="46">
        <f t="shared" si="694"/>
        <v>0</v>
      </c>
      <c r="EU232" s="47">
        <f t="shared" si="695"/>
        <v>0</v>
      </c>
      <c r="EV232" s="47">
        <f t="shared" si="696"/>
        <v>0</v>
      </c>
      <c r="EW232" s="47">
        <f t="shared" si="697"/>
        <v>0</v>
      </c>
      <c r="EX232" s="47">
        <f t="shared" si="698"/>
        <v>0</v>
      </c>
      <c r="EY232" s="47">
        <f t="shared" si="699"/>
        <v>0</v>
      </c>
      <c r="EZ232" s="47">
        <f t="shared" si="700"/>
        <v>0</v>
      </c>
      <c r="FA232" s="47">
        <f t="shared" si="701"/>
        <v>0</v>
      </c>
      <c r="FB232" s="47">
        <f t="shared" si="702"/>
        <v>0</v>
      </c>
      <c r="FC232" s="47">
        <f t="shared" si="703"/>
        <v>0</v>
      </c>
      <c r="FD232" s="47">
        <f t="shared" si="704"/>
        <v>0</v>
      </c>
      <c r="FE232" s="47">
        <f t="shared" si="705"/>
        <v>0</v>
      </c>
      <c r="FF232" s="47">
        <f t="shared" si="706"/>
        <v>0</v>
      </c>
      <c r="FG232" s="47">
        <f t="shared" si="707"/>
        <v>0</v>
      </c>
      <c r="FH232" s="47">
        <f t="shared" si="708"/>
        <v>0</v>
      </c>
      <c r="FI232" s="47">
        <f t="shared" si="709"/>
        <v>0</v>
      </c>
      <c r="FJ232" s="47">
        <f t="shared" si="710"/>
        <v>0</v>
      </c>
      <c r="FK232" s="47">
        <f t="shared" si="711"/>
        <v>0</v>
      </c>
      <c r="FL232" s="47">
        <f t="shared" si="712"/>
        <v>0</v>
      </c>
      <c r="FM232" s="48">
        <f t="shared" si="713"/>
        <v>0</v>
      </c>
      <c r="FN232" s="47">
        <f t="shared" si="714"/>
        <v>0</v>
      </c>
      <c r="FO232" s="47">
        <f t="shared" si="715"/>
        <v>0</v>
      </c>
      <c r="FP232" s="46">
        <f t="shared" si="716"/>
        <v>0</v>
      </c>
      <c r="FQ232" s="47">
        <f t="shared" si="717"/>
        <v>0</v>
      </c>
      <c r="FR232" s="47">
        <f t="shared" si="718"/>
        <v>0</v>
      </c>
      <c r="FS232" s="47">
        <f t="shared" si="719"/>
        <v>0</v>
      </c>
      <c r="FT232" s="47">
        <f t="shared" si="720"/>
        <v>0</v>
      </c>
      <c r="FU232" s="47">
        <f t="shared" si="721"/>
        <v>0</v>
      </c>
      <c r="FV232" s="47">
        <f t="shared" si="722"/>
        <v>0</v>
      </c>
      <c r="FW232" s="47">
        <f t="shared" si="723"/>
        <v>0</v>
      </c>
      <c r="FX232" s="47">
        <f t="shared" si="724"/>
        <v>0</v>
      </c>
      <c r="FY232" s="47">
        <f t="shared" si="725"/>
        <v>0</v>
      </c>
      <c r="FZ232" s="47">
        <f t="shared" si="726"/>
        <v>0</v>
      </c>
      <c r="GA232" s="47">
        <f t="shared" si="727"/>
        <v>0</v>
      </c>
      <c r="GB232" s="47">
        <f t="shared" si="728"/>
        <v>0</v>
      </c>
      <c r="GC232" s="47">
        <f t="shared" si="729"/>
        <v>0</v>
      </c>
      <c r="GD232" s="47">
        <f t="shared" si="730"/>
        <v>0</v>
      </c>
      <c r="GE232" s="47">
        <f t="shared" si="731"/>
        <v>0</v>
      </c>
      <c r="GF232" s="47">
        <f t="shared" si="732"/>
        <v>0</v>
      </c>
      <c r="GG232" s="47">
        <f t="shared" si="733"/>
        <v>0</v>
      </c>
      <c r="GH232" s="47">
        <f t="shared" si="734"/>
        <v>0</v>
      </c>
      <c r="GI232" s="48">
        <f t="shared" si="735"/>
        <v>0</v>
      </c>
      <c r="GJ232" s="47">
        <f t="shared" si="736"/>
        <v>0</v>
      </c>
      <c r="GK232" s="47">
        <f t="shared" si="737"/>
        <v>0</v>
      </c>
      <c r="GL232" s="46">
        <f t="shared" si="738"/>
        <v>0</v>
      </c>
      <c r="GM232" s="47">
        <f t="shared" si="739"/>
        <v>0</v>
      </c>
      <c r="GN232" s="47">
        <f t="shared" si="740"/>
        <v>0</v>
      </c>
      <c r="GO232" s="47">
        <f t="shared" si="741"/>
        <v>0</v>
      </c>
      <c r="GP232" s="47">
        <f t="shared" si="742"/>
        <v>0</v>
      </c>
      <c r="GQ232" s="47">
        <f t="shared" si="743"/>
        <v>0</v>
      </c>
      <c r="GR232" s="47">
        <f t="shared" si="744"/>
        <v>0</v>
      </c>
      <c r="GS232" s="47">
        <f t="shared" si="745"/>
        <v>0</v>
      </c>
      <c r="GT232" s="47">
        <f t="shared" si="746"/>
        <v>0</v>
      </c>
      <c r="GU232" s="47">
        <f t="shared" si="747"/>
        <v>0</v>
      </c>
      <c r="GV232" s="47">
        <f t="shared" si="748"/>
        <v>0</v>
      </c>
      <c r="GW232" s="47">
        <f t="shared" si="749"/>
        <v>0</v>
      </c>
      <c r="GX232" s="47">
        <f t="shared" si="750"/>
        <v>0</v>
      </c>
      <c r="GY232" s="47">
        <f t="shared" si="751"/>
        <v>0</v>
      </c>
      <c r="GZ232" s="47">
        <f t="shared" si="752"/>
        <v>0</v>
      </c>
      <c r="HA232" s="47">
        <f t="shared" si="753"/>
        <v>0</v>
      </c>
      <c r="HB232" s="47">
        <f t="shared" si="754"/>
        <v>0</v>
      </c>
      <c r="HC232" s="47">
        <f t="shared" si="755"/>
        <v>0</v>
      </c>
      <c r="HD232" s="47">
        <f t="shared" si="756"/>
        <v>0</v>
      </c>
      <c r="HE232" s="48">
        <f t="shared" si="757"/>
        <v>0</v>
      </c>
      <c r="HF232" s="47">
        <f t="shared" si="758"/>
        <v>0</v>
      </c>
      <c r="HG232" s="47">
        <f t="shared" si="759"/>
        <v>0</v>
      </c>
      <c r="HH232" s="46">
        <f t="shared" si="760"/>
        <v>0</v>
      </c>
      <c r="HI232" s="47">
        <f t="shared" si="761"/>
        <v>0</v>
      </c>
      <c r="HJ232" s="47">
        <f t="shared" si="762"/>
        <v>0</v>
      </c>
      <c r="HK232" s="47">
        <f t="shared" si="763"/>
        <v>0</v>
      </c>
      <c r="HL232" s="47">
        <f t="shared" si="764"/>
        <v>0</v>
      </c>
      <c r="HM232" s="47">
        <f t="shared" si="765"/>
        <v>0</v>
      </c>
      <c r="HN232" s="47">
        <f t="shared" si="766"/>
        <v>0</v>
      </c>
      <c r="HO232" s="47">
        <f t="shared" si="767"/>
        <v>0</v>
      </c>
      <c r="HP232" s="47">
        <f t="shared" si="768"/>
        <v>0</v>
      </c>
      <c r="HQ232" s="47">
        <f t="shared" si="769"/>
        <v>0</v>
      </c>
      <c r="HR232" s="47">
        <f t="shared" si="770"/>
        <v>0</v>
      </c>
      <c r="HS232" s="47">
        <f t="shared" si="771"/>
        <v>0</v>
      </c>
      <c r="HT232" s="47">
        <f t="shared" si="772"/>
        <v>0</v>
      </c>
      <c r="HU232" s="47">
        <f t="shared" si="773"/>
        <v>0</v>
      </c>
      <c r="HV232" s="47">
        <f t="shared" si="774"/>
        <v>0</v>
      </c>
      <c r="HW232" s="47">
        <f t="shared" si="775"/>
        <v>0</v>
      </c>
      <c r="HX232" s="47">
        <f t="shared" si="776"/>
        <v>0</v>
      </c>
      <c r="HY232" s="47">
        <f t="shared" si="777"/>
        <v>0</v>
      </c>
      <c r="HZ232" s="47">
        <f t="shared" si="778"/>
        <v>0</v>
      </c>
      <c r="IA232" s="48">
        <f t="shared" si="779"/>
        <v>0</v>
      </c>
      <c r="IB232" s="47">
        <f t="shared" si="780"/>
        <v>0</v>
      </c>
      <c r="IC232" s="47">
        <f t="shared" si="781"/>
        <v>0</v>
      </c>
      <c r="ID232" s="46">
        <f t="shared" si="782"/>
        <v>0</v>
      </c>
      <c r="IE232" s="47">
        <f t="shared" si="783"/>
        <v>0</v>
      </c>
      <c r="IF232" s="47">
        <f t="shared" si="784"/>
        <v>0</v>
      </c>
      <c r="IG232" s="47">
        <f t="shared" si="785"/>
        <v>0</v>
      </c>
      <c r="IH232" s="47">
        <f t="shared" si="786"/>
        <v>0</v>
      </c>
      <c r="II232" s="47">
        <f t="shared" si="787"/>
        <v>0</v>
      </c>
      <c r="IJ232" s="47">
        <f t="shared" si="788"/>
        <v>0</v>
      </c>
      <c r="IK232" s="47">
        <f t="shared" si="789"/>
        <v>0</v>
      </c>
      <c r="IL232" s="47">
        <f t="shared" si="790"/>
        <v>0</v>
      </c>
      <c r="IM232" s="47">
        <f t="shared" si="791"/>
        <v>0</v>
      </c>
      <c r="IN232" s="47">
        <f t="shared" si="792"/>
        <v>0</v>
      </c>
      <c r="IO232" s="47">
        <f t="shared" si="793"/>
        <v>0</v>
      </c>
      <c r="IP232" s="47">
        <f t="shared" si="794"/>
        <v>0</v>
      </c>
      <c r="IQ232" s="47">
        <f t="shared" si="795"/>
        <v>0</v>
      </c>
      <c r="IR232" s="47">
        <f t="shared" si="796"/>
        <v>0</v>
      </c>
      <c r="IS232" s="47">
        <f t="shared" si="797"/>
        <v>0</v>
      </c>
      <c r="IT232" s="47">
        <f t="shared" si="798"/>
        <v>0</v>
      </c>
      <c r="IU232" s="47">
        <f t="shared" si="799"/>
        <v>0</v>
      </c>
      <c r="IV232" s="47">
        <f t="shared" si="800"/>
        <v>0</v>
      </c>
      <c r="IW232" s="48">
        <f t="shared" si="801"/>
        <v>0</v>
      </c>
      <c r="IX232" s="47">
        <f t="shared" si="802"/>
        <v>0</v>
      </c>
      <c r="IY232" s="47">
        <f t="shared" si="803"/>
        <v>0</v>
      </c>
      <c r="IZ232" s="46">
        <f t="shared" si="804"/>
        <v>0</v>
      </c>
      <c r="JA232" s="47">
        <f t="shared" si="805"/>
        <v>0</v>
      </c>
      <c r="JB232" s="47">
        <f t="shared" si="806"/>
        <v>0</v>
      </c>
      <c r="JC232" s="47">
        <f t="shared" si="807"/>
        <v>0</v>
      </c>
      <c r="JD232" s="47">
        <f t="shared" si="808"/>
        <v>0</v>
      </c>
      <c r="JE232" s="47">
        <f t="shared" si="809"/>
        <v>0</v>
      </c>
      <c r="JF232" s="47">
        <f t="shared" si="810"/>
        <v>0</v>
      </c>
      <c r="JG232" s="47">
        <f t="shared" si="811"/>
        <v>0</v>
      </c>
      <c r="JH232" s="47">
        <f t="shared" si="812"/>
        <v>0</v>
      </c>
      <c r="JI232" s="47">
        <f t="shared" si="813"/>
        <v>0</v>
      </c>
      <c r="JJ232" s="47">
        <f t="shared" si="814"/>
        <v>0</v>
      </c>
      <c r="JK232" s="47">
        <f t="shared" si="815"/>
        <v>0</v>
      </c>
      <c r="JL232" s="47">
        <f t="shared" si="816"/>
        <v>0</v>
      </c>
      <c r="JM232" s="47">
        <f t="shared" si="817"/>
        <v>0</v>
      </c>
      <c r="JN232" s="47">
        <f t="shared" si="818"/>
        <v>0</v>
      </c>
      <c r="JO232" s="47">
        <f t="shared" si="819"/>
        <v>0</v>
      </c>
      <c r="JP232" s="47">
        <f t="shared" si="820"/>
        <v>0</v>
      </c>
      <c r="JQ232" s="47">
        <f t="shared" si="821"/>
        <v>0</v>
      </c>
      <c r="JR232" s="47">
        <f t="shared" si="822"/>
        <v>0</v>
      </c>
      <c r="JS232" s="48">
        <f t="shared" si="823"/>
        <v>0</v>
      </c>
      <c r="JT232" s="46">
        <f t="shared" si="824"/>
        <v>0</v>
      </c>
      <c r="JU232" s="48">
        <f t="shared" si="825"/>
        <v>0</v>
      </c>
    </row>
    <row r="233" spans="1:281" x14ac:dyDescent="0.25">
      <c r="A233" s="152"/>
      <c r="B233" s="386"/>
      <c r="C233" s="377"/>
      <c r="D233" s="378"/>
      <c r="E233" s="378"/>
      <c r="F233" s="378"/>
      <c r="G233" s="379"/>
      <c r="H233" s="397"/>
      <c r="I233" s="397"/>
      <c r="J233" s="97"/>
      <c r="K233" s="122">
        <f t="shared" si="555"/>
        <v>0</v>
      </c>
      <c r="L233" s="313">
        <f t="shared" si="556"/>
        <v>0</v>
      </c>
      <c r="M233" s="46">
        <f t="shared" si="557"/>
        <v>0</v>
      </c>
      <c r="N233" s="90">
        <f t="shared" si="618"/>
        <v>0</v>
      </c>
      <c r="O233" s="90">
        <f t="shared" si="619"/>
        <v>0</v>
      </c>
      <c r="P233" s="90">
        <f t="shared" si="620"/>
        <v>0</v>
      </c>
      <c r="Q233" s="90">
        <f t="shared" si="621"/>
        <v>0</v>
      </c>
      <c r="R233" s="408">
        <f t="shared" si="558"/>
        <v>1</v>
      </c>
      <c r="S233" s="46">
        <f t="shared" si="559"/>
        <v>0</v>
      </c>
      <c r="T233" s="47">
        <f t="shared" si="560"/>
        <v>0</v>
      </c>
      <c r="U233" s="47">
        <f t="shared" si="561"/>
        <v>0</v>
      </c>
      <c r="V233" s="47">
        <f t="shared" si="562"/>
        <v>0</v>
      </c>
      <c r="W233" s="47">
        <f t="shared" si="563"/>
        <v>0</v>
      </c>
      <c r="X233" s="47">
        <f t="shared" si="564"/>
        <v>0</v>
      </c>
      <c r="Y233" s="47">
        <f t="shared" si="565"/>
        <v>0</v>
      </c>
      <c r="Z233" s="47">
        <f t="shared" si="566"/>
        <v>0</v>
      </c>
      <c r="AA233" s="47">
        <f t="shared" si="567"/>
        <v>0</v>
      </c>
      <c r="AB233" s="47">
        <f t="shared" si="568"/>
        <v>0</v>
      </c>
      <c r="AC233" s="47">
        <f t="shared" si="569"/>
        <v>0</v>
      </c>
      <c r="AD233" s="47">
        <f t="shared" si="570"/>
        <v>0</v>
      </c>
      <c r="AE233" s="47">
        <f t="shared" si="571"/>
        <v>0</v>
      </c>
      <c r="AF233" s="47">
        <f t="shared" si="572"/>
        <v>0</v>
      </c>
      <c r="AG233" s="47">
        <f t="shared" si="573"/>
        <v>0</v>
      </c>
      <c r="AH233" s="47">
        <f t="shared" si="574"/>
        <v>0</v>
      </c>
      <c r="AI233" s="47">
        <f t="shared" si="575"/>
        <v>0</v>
      </c>
      <c r="AJ233" s="47">
        <f t="shared" si="576"/>
        <v>0</v>
      </c>
      <c r="AK233" s="47">
        <f t="shared" si="577"/>
        <v>0</v>
      </c>
      <c r="AL233" s="48">
        <f t="shared" si="578"/>
        <v>0</v>
      </c>
      <c r="AM233" s="47">
        <f t="shared" si="622"/>
        <v>0</v>
      </c>
      <c r="AN233" s="47">
        <f t="shared" si="623"/>
        <v>0</v>
      </c>
      <c r="AO233" s="46">
        <f t="shared" si="579"/>
        <v>0</v>
      </c>
      <c r="AP233" s="47">
        <f t="shared" si="580"/>
        <v>0</v>
      </c>
      <c r="AQ233" s="47">
        <f t="shared" si="581"/>
        <v>0</v>
      </c>
      <c r="AR233" s="47">
        <f t="shared" si="582"/>
        <v>0</v>
      </c>
      <c r="AS233" s="47">
        <f t="shared" si="583"/>
        <v>0</v>
      </c>
      <c r="AT233" s="47">
        <f t="shared" si="584"/>
        <v>0</v>
      </c>
      <c r="AU233" s="47">
        <f t="shared" si="585"/>
        <v>0</v>
      </c>
      <c r="AV233" s="47">
        <f t="shared" si="586"/>
        <v>0</v>
      </c>
      <c r="AW233" s="47">
        <f t="shared" si="587"/>
        <v>0</v>
      </c>
      <c r="AX233" s="47">
        <f t="shared" si="588"/>
        <v>0</v>
      </c>
      <c r="AY233" s="47">
        <f t="shared" si="589"/>
        <v>0</v>
      </c>
      <c r="AZ233" s="47">
        <f t="shared" si="590"/>
        <v>0</v>
      </c>
      <c r="BA233" s="47">
        <f t="shared" si="591"/>
        <v>0</v>
      </c>
      <c r="BB233" s="47">
        <f t="shared" si="592"/>
        <v>0</v>
      </c>
      <c r="BC233" s="47">
        <f t="shared" si="593"/>
        <v>0</v>
      </c>
      <c r="BD233" s="47">
        <f t="shared" si="594"/>
        <v>0</v>
      </c>
      <c r="BE233" s="47">
        <f t="shared" si="595"/>
        <v>0</v>
      </c>
      <c r="BF233" s="47">
        <f t="shared" si="596"/>
        <v>0</v>
      </c>
      <c r="BG233" s="48">
        <f t="shared" si="597"/>
        <v>0</v>
      </c>
      <c r="BH233" s="47">
        <f t="shared" si="624"/>
        <v>0</v>
      </c>
      <c r="BI233" s="47">
        <f t="shared" si="625"/>
        <v>0</v>
      </c>
      <c r="BJ233" s="46">
        <f t="shared" si="598"/>
        <v>0</v>
      </c>
      <c r="BK233" s="47">
        <f t="shared" si="599"/>
        <v>0</v>
      </c>
      <c r="BL233" s="47">
        <f t="shared" si="600"/>
        <v>0</v>
      </c>
      <c r="BM233" s="47">
        <f t="shared" si="601"/>
        <v>0</v>
      </c>
      <c r="BN233" s="47">
        <f t="shared" si="602"/>
        <v>0</v>
      </c>
      <c r="BO233" s="47">
        <f t="shared" si="603"/>
        <v>0</v>
      </c>
      <c r="BP233" s="47">
        <f t="shared" si="604"/>
        <v>0</v>
      </c>
      <c r="BQ233" s="47">
        <f t="shared" si="605"/>
        <v>0</v>
      </c>
      <c r="BR233" s="47">
        <f t="shared" si="606"/>
        <v>0</v>
      </c>
      <c r="BS233" s="47">
        <f t="shared" si="607"/>
        <v>0</v>
      </c>
      <c r="BT233" s="47">
        <f t="shared" si="608"/>
        <v>0</v>
      </c>
      <c r="BU233" s="47">
        <f t="shared" si="609"/>
        <v>0</v>
      </c>
      <c r="BV233" s="47">
        <f t="shared" si="610"/>
        <v>0</v>
      </c>
      <c r="BW233" s="47">
        <f t="shared" si="611"/>
        <v>0</v>
      </c>
      <c r="BX233" s="47">
        <f t="shared" si="612"/>
        <v>0</v>
      </c>
      <c r="BY233" s="47">
        <f t="shared" si="613"/>
        <v>0</v>
      </c>
      <c r="BZ233" s="47">
        <f t="shared" si="614"/>
        <v>0</v>
      </c>
      <c r="CA233" s="47">
        <f t="shared" si="615"/>
        <v>0</v>
      </c>
      <c r="CB233" s="47">
        <f t="shared" si="616"/>
        <v>0</v>
      </c>
      <c r="CC233" s="48">
        <f t="shared" si="617"/>
        <v>0</v>
      </c>
      <c r="CD233" s="47">
        <f t="shared" si="626"/>
        <v>0</v>
      </c>
      <c r="CE233" s="47">
        <f t="shared" si="627"/>
        <v>0</v>
      </c>
      <c r="CF233" s="46">
        <f t="shared" si="628"/>
        <v>0</v>
      </c>
      <c r="CG233" s="47">
        <f t="shared" si="629"/>
        <v>0</v>
      </c>
      <c r="CH233" s="47">
        <f t="shared" si="630"/>
        <v>0</v>
      </c>
      <c r="CI233" s="47">
        <f t="shared" si="631"/>
        <v>0</v>
      </c>
      <c r="CJ233" s="47">
        <f t="shared" si="632"/>
        <v>0</v>
      </c>
      <c r="CK233" s="47">
        <f t="shared" si="633"/>
        <v>0</v>
      </c>
      <c r="CL233" s="47">
        <f t="shared" si="634"/>
        <v>0</v>
      </c>
      <c r="CM233" s="47">
        <f t="shared" si="635"/>
        <v>0</v>
      </c>
      <c r="CN233" s="47">
        <f t="shared" si="636"/>
        <v>0</v>
      </c>
      <c r="CO233" s="47">
        <f t="shared" si="637"/>
        <v>0</v>
      </c>
      <c r="CP233" s="47">
        <f t="shared" si="638"/>
        <v>0</v>
      </c>
      <c r="CQ233" s="47">
        <f t="shared" si="639"/>
        <v>0</v>
      </c>
      <c r="CR233" s="47">
        <f t="shared" si="640"/>
        <v>0</v>
      </c>
      <c r="CS233" s="47">
        <f t="shared" si="641"/>
        <v>0</v>
      </c>
      <c r="CT233" s="47">
        <f t="shared" si="642"/>
        <v>0</v>
      </c>
      <c r="CU233" s="47">
        <f t="shared" si="643"/>
        <v>0</v>
      </c>
      <c r="CV233" s="47">
        <f t="shared" si="644"/>
        <v>0</v>
      </c>
      <c r="CW233" s="47">
        <f t="shared" si="645"/>
        <v>0</v>
      </c>
      <c r="CX233" s="47">
        <f t="shared" si="646"/>
        <v>0</v>
      </c>
      <c r="CY233" s="48">
        <f t="shared" si="647"/>
        <v>0</v>
      </c>
      <c r="CZ233" s="47">
        <f t="shared" si="648"/>
        <v>0</v>
      </c>
      <c r="DA233" s="47">
        <f t="shared" si="649"/>
        <v>0</v>
      </c>
      <c r="DB233" s="46">
        <f t="shared" si="650"/>
        <v>0</v>
      </c>
      <c r="DC233" s="47">
        <f t="shared" si="651"/>
        <v>0</v>
      </c>
      <c r="DD233" s="47">
        <f t="shared" si="652"/>
        <v>0</v>
      </c>
      <c r="DE233" s="47">
        <f t="shared" si="653"/>
        <v>0</v>
      </c>
      <c r="DF233" s="47">
        <f t="shared" si="654"/>
        <v>0</v>
      </c>
      <c r="DG233" s="47">
        <f t="shared" si="655"/>
        <v>0</v>
      </c>
      <c r="DH233" s="47">
        <f t="shared" si="656"/>
        <v>0</v>
      </c>
      <c r="DI233" s="47">
        <f t="shared" si="657"/>
        <v>0</v>
      </c>
      <c r="DJ233" s="47">
        <f t="shared" si="658"/>
        <v>0</v>
      </c>
      <c r="DK233" s="47">
        <f t="shared" si="659"/>
        <v>0</v>
      </c>
      <c r="DL233" s="47">
        <f t="shared" si="660"/>
        <v>0</v>
      </c>
      <c r="DM233" s="47">
        <f t="shared" si="661"/>
        <v>0</v>
      </c>
      <c r="DN233" s="47">
        <f t="shared" si="662"/>
        <v>0</v>
      </c>
      <c r="DO233" s="47">
        <f t="shared" si="663"/>
        <v>0</v>
      </c>
      <c r="DP233" s="47">
        <f t="shared" si="664"/>
        <v>0</v>
      </c>
      <c r="DQ233" s="47">
        <f t="shared" si="665"/>
        <v>0</v>
      </c>
      <c r="DR233" s="47">
        <f t="shared" si="666"/>
        <v>0</v>
      </c>
      <c r="DS233" s="47">
        <f t="shared" si="667"/>
        <v>0</v>
      </c>
      <c r="DT233" s="47">
        <f t="shared" si="668"/>
        <v>0</v>
      </c>
      <c r="DU233" s="48">
        <f t="shared" si="669"/>
        <v>0</v>
      </c>
      <c r="DV233" s="47">
        <f t="shared" si="670"/>
        <v>0</v>
      </c>
      <c r="DW233" s="47">
        <f t="shared" si="671"/>
        <v>0</v>
      </c>
      <c r="DX233" s="46">
        <f t="shared" si="672"/>
        <v>0</v>
      </c>
      <c r="DY233" s="47">
        <f t="shared" si="673"/>
        <v>0</v>
      </c>
      <c r="DZ233" s="47">
        <f t="shared" si="674"/>
        <v>0</v>
      </c>
      <c r="EA233" s="47">
        <f t="shared" si="675"/>
        <v>0</v>
      </c>
      <c r="EB233" s="47">
        <f t="shared" si="676"/>
        <v>0</v>
      </c>
      <c r="EC233" s="47">
        <f t="shared" si="677"/>
        <v>0</v>
      </c>
      <c r="ED233" s="47">
        <f t="shared" si="678"/>
        <v>0</v>
      </c>
      <c r="EE233" s="47">
        <f t="shared" si="679"/>
        <v>0</v>
      </c>
      <c r="EF233" s="47">
        <f t="shared" si="680"/>
        <v>0</v>
      </c>
      <c r="EG233" s="47">
        <f t="shared" si="681"/>
        <v>0</v>
      </c>
      <c r="EH233" s="47">
        <f t="shared" si="682"/>
        <v>0</v>
      </c>
      <c r="EI233" s="47">
        <f t="shared" si="683"/>
        <v>0</v>
      </c>
      <c r="EJ233" s="47">
        <f t="shared" si="684"/>
        <v>0</v>
      </c>
      <c r="EK233" s="47">
        <f t="shared" si="685"/>
        <v>0</v>
      </c>
      <c r="EL233" s="47">
        <f t="shared" si="686"/>
        <v>0</v>
      </c>
      <c r="EM233" s="47">
        <f t="shared" si="687"/>
        <v>0</v>
      </c>
      <c r="EN233" s="47">
        <f t="shared" si="688"/>
        <v>0</v>
      </c>
      <c r="EO233" s="47">
        <f t="shared" si="689"/>
        <v>0</v>
      </c>
      <c r="EP233" s="47">
        <f t="shared" si="690"/>
        <v>0</v>
      </c>
      <c r="EQ233" s="48">
        <f t="shared" si="691"/>
        <v>0</v>
      </c>
      <c r="ER233" s="47">
        <f t="shared" si="692"/>
        <v>0</v>
      </c>
      <c r="ES233" s="47">
        <f t="shared" si="693"/>
        <v>0</v>
      </c>
      <c r="ET233" s="46">
        <f t="shared" si="694"/>
        <v>0</v>
      </c>
      <c r="EU233" s="47">
        <f t="shared" si="695"/>
        <v>0</v>
      </c>
      <c r="EV233" s="47">
        <f t="shared" si="696"/>
        <v>0</v>
      </c>
      <c r="EW233" s="47">
        <f t="shared" si="697"/>
        <v>0</v>
      </c>
      <c r="EX233" s="47">
        <f t="shared" si="698"/>
        <v>0</v>
      </c>
      <c r="EY233" s="47">
        <f t="shared" si="699"/>
        <v>0</v>
      </c>
      <c r="EZ233" s="47">
        <f t="shared" si="700"/>
        <v>0</v>
      </c>
      <c r="FA233" s="47">
        <f t="shared" si="701"/>
        <v>0</v>
      </c>
      <c r="FB233" s="47">
        <f t="shared" si="702"/>
        <v>0</v>
      </c>
      <c r="FC233" s="47">
        <f t="shared" si="703"/>
        <v>0</v>
      </c>
      <c r="FD233" s="47">
        <f t="shared" si="704"/>
        <v>0</v>
      </c>
      <c r="FE233" s="47">
        <f t="shared" si="705"/>
        <v>0</v>
      </c>
      <c r="FF233" s="47">
        <f t="shared" si="706"/>
        <v>0</v>
      </c>
      <c r="FG233" s="47">
        <f t="shared" si="707"/>
        <v>0</v>
      </c>
      <c r="FH233" s="47">
        <f t="shared" si="708"/>
        <v>0</v>
      </c>
      <c r="FI233" s="47">
        <f t="shared" si="709"/>
        <v>0</v>
      </c>
      <c r="FJ233" s="47">
        <f t="shared" si="710"/>
        <v>0</v>
      </c>
      <c r="FK233" s="47">
        <f t="shared" si="711"/>
        <v>0</v>
      </c>
      <c r="FL233" s="47">
        <f t="shared" si="712"/>
        <v>0</v>
      </c>
      <c r="FM233" s="48">
        <f t="shared" si="713"/>
        <v>0</v>
      </c>
      <c r="FN233" s="47">
        <f t="shared" si="714"/>
        <v>0</v>
      </c>
      <c r="FO233" s="47">
        <f t="shared" si="715"/>
        <v>0</v>
      </c>
      <c r="FP233" s="46">
        <f t="shared" si="716"/>
        <v>0</v>
      </c>
      <c r="FQ233" s="47">
        <f t="shared" si="717"/>
        <v>0</v>
      </c>
      <c r="FR233" s="47">
        <f t="shared" si="718"/>
        <v>0</v>
      </c>
      <c r="FS233" s="47">
        <f t="shared" si="719"/>
        <v>0</v>
      </c>
      <c r="FT233" s="47">
        <f t="shared" si="720"/>
        <v>0</v>
      </c>
      <c r="FU233" s="47">
        <f t="shared" si="721"/>
        <v>0</v>
      </c>
      <c r="FV233" s="47">
        <f t="shared" si="722"/>
        <v>0</v>
      </c>
      <c r="FW233" s="47">
        <f t="shared" si="723"/>
        <v>0</v>
      </c>
      <c r="FX233" s="47">
        <f t="shared" si="724"/>
        <v>0</v>
      </c>
      <c r="FY233" s="47">
        <f t="shared" si="725"/>
        <v>0</v>
      </c>
      <c r="FZ233" s="47">
        <f t="shared" si="726"/>
        <v>0</v>
      </c>
      <c r="GA233" s="47">
        <f t="shared" si="727"/>
        <v>0</v>
      </c>
      <c r="GB233" s="47">
        <f t="shared" si="728"/>
        <v>0</v>
      </c>
      <c r="GC233" s="47">
        <f t="shared" si="729"/>
        <v>0</v>
      </c>
      <c r="GD233" s="47">
        <f t="shared" si="730"/>
        <v>0</v>
      </c>
      <c r="GE233" s="47">
        <f t="shared" si="731"/>
        <v>0</v>
      </c>
      <c r="GF233" s="47">
        <f t="shared" si="732"/>
        <v>0</v>
      </c>
      <c r="GG233" s="47">
        <f t="shared" si="733"/>
        <v>0</v>
      </c>
      <c r="GH233" s="47">
        <f t="shared" si="734"/>
        <v>0</v>
      </c>
      <c r="GI233" s="48">
        <f t="shared" si="735"/>
        <v>0</v>
      </c>
      <c r="GJ233" s="47">
        <f t="shared" si="736"/>
        <v>0</v>
      </c>
      <c r="GK233" s="47">
        <f t="shared" si="737"/>
        <v>0</v>
      </c>
      <c r="GL233" s="46">
        <f t="shared" si="738"/>
        <v>0</v>
      </c>
      <c r="GM233" s="47">
        <f t="shared" si="739"/>
        <v>0</v>
      </c>
      <c r="GN233" s="47">
        <f t="shared" si="740"/>
        <v>0</v>
      </c>
      <c r="GO233" s="47">
        <f t="shared" si="741"/>
        <v>0</v>
      </c>
      <c r="GP233" s="47">
        <f t="shared" si="742"/>
        <v>0</v>
      </c>
      <c r="GQ233" s="47">
        <f t="shared" si="743"/>
        <v>0</v>
      </c>
      <c r="GR233" s="47">
        <f t="shared" si="744"/>
        <v>0</v>
      </c>
      <c r="GS233" s="47">
        <f t="shared" si="745"/>
        <v>0</v>
      </c>
      <c r="GT233" s="47">
        <f t="shared" si="746"/>
        <v>0</v>
      </c>
      <c r="GU233" s="47">
        <f t="shared" si="747"/>
        <v>0</v>
      </c>
      <c r="GV233" s="47">
        <f t="shared" si="748"/>
        <v>0</v>
      </c>
      <c r="GW233" s="47">
        <f t="shared" si="749"/>
        <v>0</v>
      </c>
      <c r="GX233" s="47">
        <f t="shared" si="750"/>
        <v>0</v>
      </c>
      <c r="GY233" s="47">
        <f t="shared" si="751"/>
        <v>0</v>
      </c>
      <c r="GZ233" s="47">
        <f t="shared" si="752"/>
        <v>0</v>
      </c>
      <c r="HA233" s="47">
        <f t="shared" si="753"/>
        <v>0</v>
      </c>
      <c r="HB233" s="47">
        <f t="shared" si="754"/>
        <v>0</v>
      </c>
      <c r="HC233" s="47">
        <f t="shared" si="755"/>
        <v>0</v>
      </c>
      <c r="HD233" s="47">
        <f t="shared" si="756"/>
        <v>0</v>
      </c>
      <c r="HE233" s="48">
        <f t="shared" si="757"/>
        <v>0</v>
      </c>
      <c r="HF233" s="47">
        <f t="shared" si="758"/>
        <v>0</v>
      </c>
      <c r="HG233" s="47">
        <f t="shared" si="759"/>
        <v>0</v>
      </c>
      <c r="HH233" s="46">
        <f t="shared" si="760"/>
        <v>0</v>
      </c>
      <c r="HI233" s="47">
        <f t="shared" si="761"/>
        <v>0</v>
      </c>
      <c r="HJ233" s="47">
        <f t="shared" si="762"/>
        <v>0</v>
      </c>
      <c r="HK233" s="47">
        <f t="shared" si="763"/>
        <v>0</v>
      </c>
      <c r="HL233" s="47">
        <f t="shared" si="764"/>
        <v>0</v>
      </c>
      <c r="HM233" s="47">
        <f t="shared" si="765"/>
        <v>0</v>
      </c>
      <c r="HN233" s="47">
        <f t="shared" si="766"/>
        <v>0</v>
      </c>
      <c r="HO233" s="47">
        <f t="shared" si="767"/>
        <v>0</v>
      </c>
      <c r="HP233" s="47">
        <f t="shared" si="768"/>
        <v>0</v>
      </c>
      <c r="HQ233" s="47">
        <f t="shared" si="769"/>
        <v>0</v>
      </c>
      <c r="HR233" s="47">
        <f t="shared" si="770"/>
        <v>0</v>
      </c>
      <c r="HS233" s="47">
        <f t="shared" si="771"/>
        <v>0</v>
      </c>
      <c r="HT233" s="47">
        <f t="shared" si="772"/>
        <v>0</v>
      </c>
      <c r="HU233" s="47">
        <f t="shared" si="773"/>
        <v>0</v>
      </c>
      <c r="HV233" s="47">
        <f t="shared" si="774"/>
        <v>0</v>
      </c>
      <c r="HW233" s="47">
        <f t="shared" si="775"/>
        <v>0</v>
      </c>
      <c r="HX233" s="47">
        <f t="shared" si="776"/>
        <v>0</v>
      </c>
      <c r="HY233" s="47">
        <f t="shared" si="777"/>
        <v>0</v>
      </c>
      <c r="HZ233" s="47">
        <f t="shared" si="778"/>
        <v>0</v>
      </c>
      <c r="IA233" s="48">
        <f t="shared" si="779"/>
        <v>0</v>
      </c>
      <c r="IB233" s="47">
        <f t="shared" si="780"/>
        <v>0</v>
      </c>
      <c r="IC233" s="47">
        <f t="shared" si="781"/>
        <v>0</v>
      </c>
      <c r="ID233" s="46">
        <f t="shared" si="782"/>
        <v>0</v>
      </c>
      <c r="IE233" s="47">
        <f t="shared" si="783"/>
        <v>0</v>
      </c>
      <c r="IF233" s="47">
        <f t="shared" si="784"/>
        <v>0</v>
      </c>
      <c r="IG233" s="47">
        <f t="shared" si="785"/>
        <v>0</v>
      </c>
      <c r="IH233" s="47">
        <f t="shared" si="786"/>
        <v>0</v>
      </c>
      <c r="II233" s="47">
        <f t="shared" si="787"/>
        <v>0</v>
      </c>
      <c r="IJ233" s="47">
        <f t="shared" si="788"/>
        <v>0</v>
      </c>
      <c r="IK233" s="47">
        <f t="shared" si="789"/>
        <v>0</v>
      </c>
      <c r="IL233" s="47">
        <f t="shared" si="790"/>
        <v>0</v>
      </c>
      <c r="IM233" s="47">
        <f t="shared" si="791"/>
        <v>0</v>
      </c>
      <c r="IN233" s="47">
        <f t="shared" si="792"/>
        <v>0</v>
      </c>
      <c r="IO233" s="47">
        <f t="shared" si="793"/>
        <v>0</v>
      </c>
      <c r="IP233" s="47">
        <f t="shared" si="794"/>
        <v>0</v>
      </c>
      <c r="IQ233" s="47">
        <f t="shared" si="795"/>
        <v>0</v>
      </c>
      <c r="IR233" s="47">
        <f t="shared" si="796"/>
        <v>0</v>
      </c>
      <c r="IS233" s="47">
        <f t="shared" si="797"/>
        <v>0</v>
      </c>
      <c r="IT233" s="47">
        <f t="shared" si="798"/>
        <v>0</v>
      </c>
      <c r="IU233" s="47">
        <f t="shared" si="799"/>
        <v>0</v>
      </c>
      <c r="IV233" s="47">
        <f t="shared" si="800"/>
        <v>0</v>
      </c>
      <c r="IW233" s="48">
        <f t="shared" si="801"/>
        <v>0</v>
      </c>
      <c r="IX233" s="47">
        <f t="shared" si="802"/>
        <v>0</v>
      </c>
      <c r="IY233" s="47">
        <f t="shared" si="803"/>
        <v>0</v>
      </c>
      <c r="IZ233" s="46">
        <f t="shared" si="804"/>
        <v>0</v>
      </c>
      <c r="JA233" s="47">
        <f t="shared" si="805"/>
        <v>0</v>
      </c>
      <c r="JB233" s="47">
        <f t="shared" si="806"/>
        <v>0</v>
      </c>
      <c r="JC233" s="47">
        <f t="shared" si="807"/>
        <v>0</v>
      </c>
      <c r="JD233" s="47">
        <f t="shared" si="808"/>
        <v>0</v>
      </c>
      <c r="JE233" s="47">
        <f t="shared" si="809"/>
        <v>0</v>
      </c>
      <c r="JF233" s="47">
        <f t="shared" si="810"/>
        <v>0</v>
      </c>
      <c r="JG233" s="47">
        <f t="shared" si="811"/>
        <v>0</v>
      </c>
      <c r="JH233" s="47">
        <f t="shared" si="812"/>
        <v>0</v>
      </c>
      <c r="JI233" s="47">
        <f t="shared" si="813"/>
        <v>0</v>
      </c>
      <c r="JJ233" s="47">
        <f t="shared" si="814"/>
        <v>0</v>
      </c>
      <c r="JK233" s="47">
        <f t="shared" si="815"/>
        <v>0</v>
      </c>
      <c r="JL233" s="47">
        <f t="shared" si="816"/>
        <v>0</v>
      </c>
      <c r="JM233" s="47">
        <f t="shared" si="817"/>
        <v>0</v>
      </c>
      <c r="JN233" s="47">
        <f t="shared" si="818"/>
        <v>0</v>
      </c>
      <c r="JO233" s="47">
        <f t="shared" si="819"/>
        <v>0</v>
      </c>
      <c r="JP233" s="47">
        <f t="shared" si="820"/>
        <v>0</v>
      </c>
      <c r="JQ233" s="47">
        <f t="shared" si="821"/>
        <v>0</v>
      </c>
      <c r="JR233" s="47">
        <f t="shared" si="822"/>
        <v>0</v>
      </c>
      <c r="JS233" s="48">
        <f t="shared" si="823"/>
        <v>0</v>
      </c>
      <c r="JT233" s="46">
        <f t="shared" si="824"/>
        <v>0</v>
      </c>
      <c r="JU233" s="48">
        <f t="shared" si="825"/>
        <v>0</v>
      </c>
    </row>
    <row r="234" spans="1:281" x14ac:dyDescent="0.25">
      <c r="A234" s="152"/>
      <c r="B234" s="386"/>
      <c r="C234" s="377"/>
      <c r="D234" s="378"/>
      <c r="E234" s="378"/>
      <c r="F234" s="378"/>
      <c r="G234" s="379"/>
      <c r="H234" s="397"/>
      <c r="I234" s="397"/>
      <c r="J234" s="97"/>
      <c r="K234" s="122">
        <f t="shared" ref="K234:K297" si="826">IF(OR(H234="Ass",H234="int",H234="ImF",H234="liv"),0,J234-J234/1.095)</f>
        <v>0</v>
      </c>
      <c r="L234" s="313">
        <f t="shared" ref="L234:L297" si="827">IF(OR(H234="Ass",H234="int",H234="ImF"),0,(J234-K234)/1.05*0.05)</f>
        <v>0</v>
      </c>
      <c r="M234" s="46">
        <f t="shared" ref="M234:M297" si="828">J234-K234-L234</f>
        <v>0</v>
      </c>
      <c r="N234" s="90">
        <f t="shared" si="618"/>
        <v>0</v>
      </c>
      <c r="O234" s="90">
        <f t="shared" si="619"/>
        <v>0</v>
      </c>
      <c r="P234" s="90">
        <f t="shared" si="620"/>
        <v>0</v>
      </c>
      <c r="Q234" s="90">
        <f t="shared" si="621"/>
        <v>0</v>
      </c>
      <c r="R234" s="408">
        <f t="shared" ref="R234:R297" si="829">MONTH(A234)</f>
        <v>1</v>
      </c>
      <c r="S234" s="46">
        <f t="shared" si="559"/>
        <v>0</v>
      </c>
      <c r="T234" s="47">
        <f t="shared" si="560"/>
        <v>0</v>
      </c>
      <c r="U234" s="47">
        <f t="shared" si="561"/>
        <v>0</v>
      </c>
      <c r="V234" s="47">
        <f t="shared" si="562"/>
        <v>0</v>
      </c>
      <c r="W234" s="47">
        <f t="shared" si="563"/>
        <v>0</v>
      </c>
      <c r="X234" s="47">
        <f t="shared" si="564"/>
        <v>0</v>
      </c>
      <c r="Y234" s="47">
        <f t="shared" si="565"/>
        <v>0</v>
      </c>
      <c r="Z234" s="47">
        <f t="shared" si="566"/>
        <v>0</v>
      </c>
      <c r="AA234" s="47">
        <f t="shared" si="567"/>
        <v>0</v>
      </c>
      <c r="AB234" s="47">
        <f t="shared" si="568"/>
        <v>0</v>
      </c>
      <c r="AC234" s="47">
        <f t="shared" si="569"/>
        <v>0</v>
      </c>
      <c r="AD234" s="47">
        <f t="shared" si="570"/>
        <v>0</v>
      </c>
      <c r="AE234" s="47">
        <f t="shared" si="571"/>
        <v>0</v>
      </c>
      <c r="AF234" s="47">
        <f t="shared" si="572"/>
        <v>0</v>
      </c>
      <c r="AG234" s="47">
        <f t="shared" si="573"/>
        <v>0</v>
      </c>
      <c r="AH234" s="47">
        <f t="shared" si="574"/>
        <v>0</v>
      </c>
      <c r="AI234" s="47">
        <f t="shared" si="575"/>
        <v>0</v>
      </c>
      <c r="AJ234" s="47">
        <f t="shared" si="576"/>
        <v>0</v>
      </c>
      <c r="AK234" s="47">
        <f t="shared" si="577"/>
        <v>0</v>
      </c>
      <c r="AL234" s="48">
        <f t="shared" si="578"/>
        <v>0</v>
      </c>
      <c r="AM234" s="47">
        <f t="shared" si="622"/>
        <v>0</v>
      </c>
      <c r="AN234" s="47">
        <f t="shared" si="623"/>
        <v>0</v>
      </c>
      <c r="AO234" s="46">
        <f t="shared" si="579"/>
        <v>0</v>
      </c>
      <c r="AP234" s="47">
        <f t="shared" si="580"/>
        <v>0</v>
      </c>
      <c r="AQ234" s="47">
        <f t="shared" si="581"/>
        <v>0</v>
      </c>
      <c r="AR234" s="47">
        <f t="shared" si="582"/>
        <v>0</v>
      </c>
      <c r="AS234" s="47">
        <f t="shared" si="583"/>
        <v>0</v>
      </c>
      <c r="AT234" s="47">
        <f t="shared" si="584"/>
        <v>0</v>
      </c>
      <c r="AU234" s="47">
        <f t="shared" si="585"/>
        <v>0</v>
      </c>
      <c r="AV234" s="47">
        <f t="shared" si="586"/>
        <v>0</v>
      </c>
      <c r="AW234" s="47">
        <f t="shared" si="587"/>
        <v>0</v>
      </c>
      <c r="AX234" s="47">
        <f t="shared" si="588"/>
        <v>0</v>
      </c>
      <c r="AY234" s="47">
        <f t="shared" si="589"/>
        <v>0</v>
      </c>
      <c r="AZ234" s="47">
        <f t="shared" si="590"/>
        <v>0</v>
      </c>
      <c r="BA234" s="47">
        <f t="shared" si="591"/>
        <v>0</v>
      </c>
      <c r="BB234" s="47">
        <f t="shared" si="592"/>
        <v>0</v>
      </c>
      <c r="BC234" s="47">
        <f t="shared" si="593"/>
        <v>0</v>
      </c>
      <c r="BD234" s="47">
        <f t="shared" si="594"/>
        <v>0</v>
      </c>
      <c r="BE234" s="47">
        <f t="shared" si="595"/>
        <v>0</v>
      </c>
      <c r="BF234" s="47">
        <f t="shared" si="596"/>
        <v>0</v>
      </c>
      <c r="BG234" s="48">
        <f t="shared" si="597"/>
        <v>0</v>
      </c>
      <c r="BH234" s="47">
        <f t="shared" si="624"/>
        <v>0</v>
      </c>
      <c r="BI234" s="47">
        <f t="shared" si="625"/>
        <v>0</v>
      </c>
      <c r="BJ234" s="46">
        <f t="shared" si="598"/>
        <v>0</v>
      </c>
      <c r="BK234" s="47">
        <f t="shared" si="599"/>
        <v>0</v>
      </c>
      <c r="BL234" s="47">
        <f t="shared" si="600"/>
        <v>0</v>
      </c>
      <c r="BM234" s="47">
        <f t="shared" si="601"/>
        <v>0</v>
      </c>
      <c r="BN234" s="47">
        <f t="shared" si="602"/>
        <v>0</v>
      </c>
      <c r="BO234" s="47">
        <f t="shared" si="603"/>
        <v>0</v>
      </c>
      <c r="BP234" s="47">
        <f t="shared" si="604"/>
        <v>0</v>
      </c>
      <c r="BQ234" s="47">
        <f t="shared" si="605"/>
        <v>0</v>
      </c>
      <c r="BR234" s="47">
        <f t="shared" si="606"/>
        <v>0</v>
      </c>
      <c r="BS234" s="47">
        <f t="shared" si="607"/>
        <v>0</v>
      </c>
      <c r="BT234" s="47">
        <f t="shared" si="608"/>
        <v>0</v>
      </c>
      <c r="BU234" s="47">
        <f t="shared" si="609"/>
        <v>0</v>
      </c>
      <c r="BV234" s="47">
        <f t="shared" si="610"/>
        <v>0</v>
      </c>
      <c r="BW234" s="47">
        <f t="shared" si="611"/>
        <v>0</v>
      </c>
      <c r="BX234" s="47">
        <f t="shared" si="612"/>
        <v>0</v>
      </c>
      <c r="BY234" s="47">
        <f t="shared" si="613"/>
        <v>0</v>
      </c>
      <c r="BZ234" s="47">
        <f t="shared" si="614"/>
        <v>0</v>
      </c>
      <c r="CA234" s="47">
        <f t="shared" si="615"/>
        <v>0</v>
      </c>
      <c r="CB234" s="47">
        <f t="shared" si="616"/>
        <v>0</v>
      </c>
      <c r="CC234" s="48">
        <f t="shared" si="617"/>
        <v>0</v>
      </c>
      <c r="CD234" s="47">
        <f t="shared" si="626"/>
        <v>0</v>
      </c>
      <c r="CE234" s="47">
        <f t="shared" si="627"/>
        <v>0</v>
      </c>
      <c r="CF234" s="46">
        <f t="shared" si="628"/>
        <v>0</v>
      </c>
      <c r="CG234" s="47">
        <f t="shared" si="629"/>
        <v>0</v>
      </c>
      <c r="CH234" s="47">
        <f t="shared" si="630"/>
        <v>0</v>
      </c>
      <c r="CI234" s="47">
        <f t="shared" si="631"/>
        <v>0</v>
      </c>
      <c r="CJ234" s="47">
        <f t="shared" si="632"/>
        <v>0</v>
      </c>
      <c r="CK234" s="47">
        <f t="shared" si="633"/>
        <v>0</v>
      </c>
      <c r="CL234" s="47">
        <f t="shared" si="634"/>
        <v>0</v>
      </c>
      <c r="CM234" s="47">
        <f t="shared" si="635"/>
        <v>0</v>
      </c>
      <c r="CN234" s="47">
        <f t="shared" si="636"/>
        <v>0</v>
      </c>
      <c r="CO234" s="47">
        <f t="shared" si="637"/>
        <v>0</v>
      </c>
      <c r="CP234" s="47">
        <f t="shared" si="638"/>
        <v>0</v>
      </c>
      <c r="CQ234" s="47">
        <f t="shared" si="639"/>
        <v>0</v>
      </c>
      <c r="CR234" s="47">
        <f t="shared" si="640"/>
        <v>0</v>
      </c>
      <c r="CS234" s="47">
        <f t="shared" si="641"/>
        <v>0</v>
      </c>
      <c r="CT234" s="47">
        <f t="shared" si="642"/>
        <v>0</v>
      </c>
      <c r="CU234" s="47">
        <f t="shared" si="643"/>
        <v>0</v>
      </c>
      <c r="CV234" s="47">
        <f t="shared" si="644"/>
        <v>0</v>
      </c>
      <c r="CW234" s="47">
        <f t="shared" si="645"/>
        <v>0</v>
      </c>
      <c r="CX234" s="47">
        <f t="shared" si="646"/>
        <v>0</v>
      </c>
      <c r="CY234" s="48">
        <f t="shared" si="647"/>
        <v>0</v>
      </c>
      <c r="CZ234" s="47">
        <f t="shared" si="648"/>
        <v>0</v>
      </c>
      <c r="DA234" s="47">
        <f t="shared" si="649"/>
        <v>0</v>
      </c>
      <c r="DB234" s="46">
        <f t="shared" si="650"/>
        <v>0</v>
      </c>
      <c r="DC234" s="47">
        <f t="shared" si="651"/>
        <v>0</v>
      </c>
      <c r="DD234" s="47">
        <f t="shared" si="652"/>
        <v>0</v>
      </c>
      <c r="DE234" s="47">
        <f t="shared" si="653"/>
        <v>0</v>
      </c>
      <c r="DF234" s="47">
        <f t="shared" si="654"/>
        <v>0</v>
      </c>
      <c r="DG234" s="47">
        <f t="shared" si="655"/>
        <v>0</v>
      </c>
      <c r="DH234" s="47">
        <f t="shared" si="656"/>
        <v>0</v>
      </c>
      <c r="DI234" s="47">
        <f t="shared" si="657"/>
        <v>0</v>
      </c>
      <c r="DJ234" s="47">
        <f t="shared" si="658"/>
        <v>0</v>
      </c>
      <c r="DK234" s="47">
        <f t="shared" si="659"/>
        <v>0</v>
      </c>
      <c r="DL234" s="47">
        <f t="shared" si="660"/>
        <v>0</v>
      </c>
      <c r="DM234" s="47">
        <f t="shared" si="661"/>
        <v>0</v>
      </c>
      <c r="DN234" s="47">
        <f t="shared" si="662"/>
        <v>0</v>
      </c>
      <c r="DO234" s="47">
        <f t="shared" si="663"/>
        <v>0</v>
      </c>
      <c r="DP234" s="47">
        <f t="shared" si="664"/>
        <v>0</v>
      </c>
      <c r="DQ234" s="47">
        <f t="shared" si="665"/>
        <v>0</v>
      </c>
      <c r="DR234" s="47">
        <f t="shared" si="666"/>
        <v>0</v>
      </c>
      <c r="DS234" s="47">
        <f t="shared" si="667"/>
        <v>0</v>
      </c>
      <c r="DT234" s="47">
        <f t="shared" si="668"/>
        <v>0</v>
      </c>
      <c r="DU234" s="48">
        <f t="shared" si="669"/>
        <v>0</v>
      </c>
      <c r="DV234" s="47">
        <f t="shared" si="670"/>
        <v>0</v>
      </c>
      <c r="DW234" s="47">
        <f t="shared" si="671"/>
        <v>0</v>
      </c>
      <c r="DX234" s="46">
        <f t="shared" si="672"/>
        <v>0</v>
      </c>
      <c r="DY234" s="47">
        <f t="shared" si="673"/>
        <v>0</v>
      </c>
      <c r="DZ234" s="47">
        <f t="shared" si="674"/>
        <v>0</v>
      </c>
      <c r="EA234" s="47">
        <f t="shared" si="675"/>
        <v>0</v>
      </c>
      <c r="EB234" s="47">
        <f t="shared" si="676"/>
        <v>0</v>
      </c>
      <c r="EC234" s="47">
        <f t="shared" si="677"/>
        <v>0</v>
      </c>
      <c r="ED234" s="47">
        <f t="shared" si="678"/>
        <v>0</v>
      </c>
      <c r="EE234" s="47">
        <f t="shared" si="679"/>
        <v>0</v>
      </c>
      <c r="EF234" s="47">
        <f t="shared" si="680"/>
        <v>0</v>
      </c>
      <c r="EG234" s="47">
        <f t="shared" si="681"/>
        <v>0</v>
      </c>
      <c r="EH234" s="47">
        <f t="shared" si="682"/>
        <v>0</v>
      </c>
      <c r="EI234" s="47">
        <f t="shared" si="683"/>
        <v>0</v>
      </c>
      <c r="EJ234" s="47">
        <f t="shared" si="684"/>
        <v>0</v>
      </c>
      <c r="EK234" s="47">
        <f t="shared" si="685"/>
        <v>0</v>
      </c>
      <c r="EL234" s="47">
        <f t="shared" si="686"/>
        <v>0</v>
      </c>
      <c r="EM234" s="47">
        <f t="shared" si="687"/>
        <v>0</v>
      </c>
      <c r="EN234" s="47">
        <f t="shared" si="688"/>
        <v>0</v>
      </c>
      <c r="EO234" s="47">
        <f t="shared" si="689"/>
        <v>0</v>
      </c>
      <c r="EP234" s="47">
        <f t="shared" si="690"/>
        <v>0</v>
      </c>
      <c r="EQ234" s="48">
        <f t="shared" si="691"/>
        <v>0</v>
      </c>
      <c r="ER234" s="47">
        <f t="shared" si="692"/>
        <v>0</v>
      </c>
      <c r="ES234" s="47">
        <f t="shared" si="693"/>
        <v>0</v>
      </c>
      <c r="ET234" s="46">
        <f t="shared" si="694"/>
        <v>0</v>
      </c>
      <c r="EU234" s="47">
        <f t="shared" si="695"/>
        <v>0</v>
      </c>
      <c r="EV234" s="47">
        <f t="shared" si="696"/>
        <v>0</v>
      </c>
      <c r="EW234" s="47">
        <f t="shared" si="697"/>
        <v>0</v>
      </c>
      <c r="EX234" s="47">
        <f t="shared" si="698"/>
        <v>0</v>
      </c>
      <c r="EY234" s="47">
        <f t="shared" si="699"/>
        <v>0</v>
      </c>
      <c r="EZ234" s="47">
        <f t="shared" si="700"/>
        <v>0</v>
      </c>
      <c r="FA234" s="47">
        <f t="shared" si="701"/>
        <v>0</v>
      </c>
      <c r="FB234" s="47">
        <f t="shared" si="702"/>
        <v>0</v>
      </c>
      <c r="FC234" s="47">
        <f t="shared" si="703"/>
        <v>0</v>
      </c>
      <c r="FD234" s="47">
        <f t="shared" si="704"/>
        <v>0</v>
      </c>
      <c r="FE234" s="47">
        <f t="shared" si="705"/>
        <v>0</v>
      </c>
      <c r="FF234" s="47">
        <f t="shared" si="706"/>
        <v>0</v>
      </c>
      <c r="FG234" s="47">
        <f t="shared" si="707"/>
        <v>0</v>
      </c>
      <c r="FH234" s="47">
        <f t="shared" si="708"/>
        <v>0</v>
      </c>
      <c r="FI234" s="47">
        <f t="shared" si="709"/>
        <v>0</v>
      </c>
      <c r="FJ234" s="47">
        <f t="shared" si="710"/>
        <v>0</v>
      </c>
      <c r="FK234" s="47">
        <f t="shared" si="711"/>
        <v>0</v>
      </c>
      <c r="FL234" s="47">
        <f t="shared" si="712"/>
        <v>0</v>
      </c>
      <c r="FM234" s="48">
        <f t="shared" si="713"/>
        <v>0</v>
      </c>
      <c r="FN234" s="47">
        <f t="shared" si="714"/>
        <v>0</v>
      </c>
      <c r="FO234" s="47">
        <f t="shared" si="715"/>
        <v>0</v>
      </c>
      <c r="FP234" s="46">
        <f t="shared" si="716"/>
        <v>0</v>
      </c>
      <c r="FQ234" s="47">
        <f t="shared" si="717"/>
        <v>0</v>
      </c>
      <c r="FR234" s="47">
        <f t="shared" si="718"/>
        <v>0</v>
      </c>
      <c r="FS234" s="47">
        <f t="shared" si="719"/>
        <v>0</v>
      </c>
      <c r="FT234" s="47">
        <f t="shared" si="720"/>
        <v>0</v>
      </c>
      <c r="FU234" s="47">
        <f t="shared" si="721"/>
        <v>0</v>
      </c>
      <c r="FV234" s="47">
        <f t="shared" si="722"/>
        <v>0</v>
      </c>
      <c r="FW234" s="47">
        <f t="shared" si="723"/>
        <v>0</v>
      </c>
      <c r="FX234" s="47">
        <f t="shared" si="724"/>
        <v>0</v>
      </c>
      <c r="FY234" s="47">
        <f t="shared" si="725"/>
        <v>0</v>
      </c>
      <c r="FZ234" s="47">
        <f t="shared" si="726"/>
        <v>0</v>
      </c>
      <c r="GA234" s="47">
        <f t="shared" si="727"/>
        <v>0</v>
      </c>
      <c r="GB234" s="47">
        <f t="shared" si="728"/>
        <v>0</v>
      </c>
      <c r="GC234" s="47">
        <f t="shared" si="729"/>
        <v>0</v>
      </c>
      <c r="GD234" s="47">
        <f t="shared" si="730"/>
        <v>0</v>
      </c>
      <c r="GE234" s="47">
        <f t="shared" si="731"/>
        <v>0</v>
      </c>
      <c r="GF234" s="47">
        <f t="shared" si="732"/>
        <v>0</v>
      </c>
      <c r="GG234" s="47">
        <f t="shared" si="733"/>
        <v>0</v>
      </c>
      <c r="GH234" s="47">
        <f t="shared" si="734"/>
        <v>0</v>
      </c>
      <c r="GI234" s="48">
        <f t="shared" si="735"/>
        <v>0</v>
      </c>
      <c r="GJ234" s="47">
        <f t="shared" si="736"/>
        <v>0</v>
      </c>
      <c r="GK234" s="47">
        <f t="shared" si="737"/>
        <v>0</v>
      </c>
      <c r="GL234" s="46">
        <f t="shared" si="738"/>
        <v>0</v>
      </c>
      <c r="GM234" s="47">
        <f t="shared" si="739"/>
        <v>0</v>
      </c>
      <c r="GN234" s="47">
        <f t="shared" si="740"/>
        <v>0</v>
      </c>
      <c r="GO234" s="47">
        <f t="shared" si="741"/>
        <v>0</v>
      </c>
      <c r="GP234" s="47">
        <f t="shared" si="742"/>
        <v>0</v>
      </c>
      <c r="GQ234" s="47">
        <f t="shared" si="743"/>
        <v>0</v>
      </c>
      <c r="GR234" s="47">
        <f t="shared" si="744"/>
        <v>0</v>
      </c>
      <c r="GS234" s="47">
        <f t="shared" si="745"/>
        <v>0</v>
      </c>
      <c r="GT234" s="47">
        <f t="shared" si="746"/>
        <v>0</v>
      </c>
      <c r="GU234" s="47">
        <f t="shared" si="747"/>
        <v>0</v>
      </c>
      <c r="GV234" s="47">
        <f t="shared" si="748"/>
        <v>0</v>
      </c>
      <c r="GW234" s="47">
        <f t="shared" si="749"/>
        <v>0</v>
      </c>
      <c r="GX234" s="47">
        <f t="shared" si="750"/>
        <v>0</v>
      </c>
      <c r="GY234" s="47">
        <f t="shared" si="751"/>
        <v>0</v>
      </c>
      <c r="GZ234" s="47">
        <f t="shared" si="752"/>
        <v>0</v>
      </c>
      <c r="HA234" s="47">
        <f t="shared" si="753"/>
        <v>0</v>
      </c>
      <c r="HB234" s="47">
        <f t="shared" si="754"/>
        <v>0</v>
      </c>
      <c r="HC234" s="47">
        <f t="shared" si="755"/>
        <v>0</v>
      </c>
      <c r="HD234" s="47">
        <f t="shared" si="756"/>
        <v>0</v>
      </c>
      <c r="HE234" s="48">
        <f t="shared" si="757"/>
        <v>0</v>
      </c>
      <c r="HF234" s="47">
        <f t="shared" si="758"/>
        <v>0</v>
      </c>
      <c r="HG234" s="47">
        <f t="shared" si="759"/>
        <v>0</v>
      </c>
      <c r="HH234" s="46">
        <f t="shared" si="760"/>
        <v>0</v>
      </c>
      <c r="HI234" s="47">
        <f t="shared" si="761"/>
        <v>0</v>
      </c>
      <c r="HJ234" s="47">
        <f t="shared" si="762"/>
        <v>0</v>
      </c>
      <c r="HK234" s="47">
        <f t="shared" si="763"/>
        <v>0</v>
      </c>
      <c r="HL234" s="47">
        <f t="shared" si="764"/>
        <v>0</v>
      </c>
      <c r="HM234" s="47">
        <f t="shared" si="765"/>
        <v>0</v>
      </c>
      <c r="HN234" s="47">
        <f t="shared" si="766"/>
        <v>0</v>
      </c>
      <c r="HO234" s="47">
        <f t="shared" si="767"/>
        <v>0</v>
      </c>
      <c r="HP234" s="47">
        <f t="shared" si="768"/>
        <v>0</v>
      </c>
      <c r="HQ234" s="47">
        <f t="shared" si="769"/>
        <v>0</v>
      </c>
      <c r="HR234" s="47">
        <f t="shared" si="770"/>
        <v>0</v>
      </c>
      <c r="HS234" s="47">
        <f t="shared" si="771"/>
        <v>0</v>
      </c>
      <c r="HT234" s="47">
        <f t="shared" si="772"/>
        <v>0</v>
      </c>
      <c r="HU234" s="47">
        <f t="shared" si="773"/>
        <v>0</v>
      </c>
      <c r="HV234" s="47">
        <f t="shared" si="774"/>
        <v>0</v>
      </c>
      <c r="HW234" s="47">
        <f t="shared" si="775"/>
        <v>0</v>
      </c>
      <c r="HX234" s="47">
        <f t="shared" si="776"/>
        <v>0</v>
      </c>
      <c r="HY234" s="47">
        <f t="shared" si="777"/>
        <v>0</v>
      </c>
      <c r="HZ234" s="47">
        <f t="shared" si="778"/>
        <v>0</v>
      </c>
      <c r="IA234" s="48">
        <f t="shared" si="779"/>
        <v>0</v>
      </c>
      <c r="IB234" s="47">
        <f t="shared" si="780"/>
        <v>0</v>
      </c>
      <c r="IC234" s="47">
        <f t="shared" si="781"/>
        <v>0</v>
      </c>
      <c r="ID234" s="46">
        <f t="shared" si="782"/>
        <v>0</v>
      </c>
      <c r="IE234" s="47">
        <f t="shared" si="783"/>
        <v>0</v>
      </c>
      <c r="IF234" s="47">
        <f t="shared" si="784"/>
        <v>0</v>
      </c>
      <c r="IG234" s="47">
        <f t="shared" si="785"/>
        <v>0</v>
      </c>
      <c r="IH234" s="47">
        <f t="shared" si="786"/>
        <v>0</v>
      </c>
      <c r="II234" s="47">
        <f t="shared" si="787"/>
        <v>0</v>
      </c>
      <c r="IJ234" s="47">
        <f t="shared" si="788"/>
        <v>0</v>
      </c>
      <c r="IK234" s="47">
        <f t="shared" si="789"/>
        <v>0</v>
      </c>
      <c r="IL234" s="47">
        <f t="shared" si="790"/>
        <v>0</v>
      </c>
      <c r="IM234" s="47">
        <f t="shared" si="791"/>
        <v>0</v>
      </c>
      <c r="IN234" s="47">
        <f t="shared" si="792"/>
        <v>0</v>
      </c>
      <c r="IO234" s="47">
        <f t="shared" si="793"/>
        <v>0</v>
      </c>
      <c r="IP234" s="47">
        <f t="shared" si="794"/>
        <v>0</v>
      </c>
      <c r="IQ234" s="47">
        <f t="shared" si="795"/>
        <v>0</v>
      </c>
      <c r="IR234" s="47">
        <f t="shared" si="796"/>
        <v>0</v>
      </c>
      <c r="IS234" s="47">
        <f t="shared" si="797"/>
        <v>0</v>
      </c>
      <c r="IT234" s="47">
        <f t="shared" si="798"/>
        <v>0</v>
      </c>
      <c r="IU234" s="47">
        <f t="shared" si="799"/>
        <v>0</v>
      </c>
      <c r="IV234" s="47">
        <f t="shared" si="800"/>
        <v>0</v>
      </c>
      <c r="IW234" s="48">
        <f t="shared" si="801"/>
        <v>0</v>
      </c>
      <c r="IX234" s="47">
        <f t="shared" si="802"/>
        <v>0</v>
      </c>
      <c r="IY234" s="47">
        <f t="shared" si="803"/>
        <v>0</v>
      </c>
      <c r="IZ234" s="46">
        <f t="shared" si="804"/>
        <v>0</v>
      </c>
      <c r="JA234" s="47">
        <f t="shared" si="805"/>
        <v>0</v>
      </c>
      <c r="JB234" s="47">
        <f t="shared" si="806"/>
        <v>0</v>
      </c>
      <c r="JC234" s="47">
        <f t="shared" si="807"/>
        <v>0</v>
      </c>
      <c r="JD234" s="47">
        <f t="shared" si="808"/>
        <v>0</v>
      </c>
      <c r="JE234" s="47">
        <f t="shared" si="809"/>
        <v>0</v>
      </c>
      <c r="JF234" s="47">
        <f t="shared" si="810"/>
        <v>0</v>
      </c>
      <c r="JG234" s="47">
        <f t="shared" si="811"/>
        <v>0</v>
      </c>
      <c r="JH234" s="47">
        <f t="shared" si="812"/>
        <v>0</v>
      </c>
      <c r="JI234" s="47">
        <f t="shared" si="813"/>
        <v>0</v>
      </c>
      <c r="JJ234" s="47">
        <f t="shared" si="814"/>
        <v>0</v>
      </c>
      <c r="JK234" s="47">
        <f t="shared" si="815"/>
        <v>0</v>
      </c>
      <c r="JL234" s="47">
        <f t="shared" si="816"/>
        <v>0</v>
      </c>
      <c r="JM234" s="47">
        <f t="shared" si="817"/>
        <v>0</v>
      </c>
      <c r="JN234" s="47">
        <f t="shared" si="818"/>
        <v>0</v>
      </c>
      <c r="JO234" s="47">
        <f t="shared" si="819"/>
        <v>0</v>
      </c>
      <c r="JP234" s="47">
        <f t="shared" si="820"/>
        <v>0</v>
      </c>
      <c r="JQ234" s="47">
        <f t="shared" si="821"/>
        <v>0</v>
      </c>
      <c r="JR234" s="47">
        <f t="shared" si="822"/>
        <v>0</v>
      </c>
      <c r="JS234" s="48">
        <f t="shared" si="823"/>
        <v>0</v>
      </c>
      <c r="JT234" s="46">
        <f t="shared" si="824"/>
        <v>0</v>
      </c>
      <c r="JU234" s="48">
        <f t="shared" si="825"/>
        <v>0</v>
      </c>
    </row>
    <row r="235" spans="1:281" x14ac:dyDescent="0.25">
      <c r="A235" s="152"/>
      <c r="B235" s="386"/>
      <c r="C235" s="377"/>
      <c r="D235" s="378"/>
      <c r="E235" s="378"/>
      <c r="F235" s="378"/>
      <c r="G235" s="379"/>
      <c r="H235" s="397"/>
      <c r="I235" s="397"/>
      <c r="J235" s="97"/>
      <c r="K235" s="122">
        <f t="shared" si="826"/>
        <v>0</v>
      </c>
      <c r="L235" s="313">
        <f t="shared" si="827"/>
        <v>0</v>
      </c>
      <c r="M235" s="46">
        <f t="shared" si="828"/>
        <v>0</v>
      </c>
      <c r="N235" s="90">
        <f t="shared" si="618"/>
        <v>0</v>
      </c>
      <c r="O235" s="90">
        <f t="shared" si="619"/>
        <v>0</v>
      </c>
      <c r="P235" s="90">
        <f t="shared" si="620"/>
        <v>0</v>
      </c>
      <c r="Q235" s="90">
        <f t="shared" si="621"/>
        <v>0</v>
      </c>
      <c r="R235" s="408">
        <f t="shared" si="829"/>
        <v>1</v>
      </c>
      <c r="S235" s="46">
        <f t="shared" si="559"/>
        <v>0</v>
      </c>
      <c r="T235" s="47">
        <f t="shared" si="560"/>
        <v>0</v>
      </c>
      <c r="U235" s="47">
        <f t="shared" si="561"/>
        <v>0</v>
      </c>
      <c r="V235" s="47">
        <f t="shared" si="562"/>
        <v>0</v>
      </c>
      <c r="W235" s="47">
        <f t="shared" si="563"/>
        <v>0</v>
      </c>
      <c r="X235" s="47">
        <f t="shared" si="564"/>
        <v>0</v>
      </c>
      <c r="Y235" s="47">
        <f t="shared" si="565"/>
        <v>0</v>
      </c>
      <c r="Z235" s="47">
        <f t="shared" si="566"/>
        <v>0</v>
      </c>
      <c r="AA235" s="47">
        <f t="shared" si="567"/>
        <v>0</v>
      </c>
      <c r="AB235" s="47">
        <f t="shared" si="568"/>
        <v>0</v>
      </c>
      <c r="AC235" s="47">
        <f t="shared" si="569"/>
        <v>0</v>
      </c>
      <c r="AD235" s="47">
        <f t="shared" si="570"/>
        <v>0</v>
      </c>
      <c r="AE235" s="47">
        <f t="shared" si="571"/>
        <v>0</v>
      </c>
      <c r="AF235" s="47">
        <f t="shared" si="572"/>
        <v>0</v>
      </c>
      <c r="AG235" s="47">
        <f t="shared" si="573"/>
        <v>0</v>
      </c>
      <c r="AH235" s="47">
        <f t="shared" si="574"/>
        <v>0</v>
      </c>
      <c r="AI235" s="47">
        <f t="shared" si="575"/>
        <v>0</v>
      </c>
      <c r="AJ235" s="47">
        <f t="shared" si="576"/>
        <v>0</v>
      </c>
      <c r="AK235" s="47">
        <f t="shared" si="577"/>
        <v>0</v>
      </c>
      <c r="AL235" s="48">
        <f t="shared" si="578"/>
        <v>0</v>
      </c>
      <c r="AM235" s="47">
        <f t="shared" si="622"/>
        <v>0</v>
      </c>
      <c r="AN235" s="47">
        <f t="shared" si="623"/>
        <v>0</v>
      </c>
      <c r="AO235" s="46">
        <f t="shared" si="579"/>
        <v>0</v>
      </c>
      <c r="AP235" s="47">
        <f t="shared" si="580"/>
        <v>0</v>
      </c>
      <c r="AQ235" s="47">
        <f t="shared" si="581"/>
        <v>0</v>
      </c>
      <c r="AR235" s="47">
        <f t="shared" si="582"/>
        <v>0</v>
      </c>
      <c r="AS235" s="47">
        <f t="shared" si="583"/>
        <v>0</v>
      </c>
      <c r="AT235" s="47">
        <f t="shared" si="584"/>
        <v>0</v>
      </c>
      <c r="AU235" s="47">
        <f t="shared" si="585"/>
        <v>0</v>
      </c>
      <c r="AV235" s="47">
        <f t="shared" si="586"/>
        <v>0</v>
      </c>
      <c r="AW235" s="47">
        <f t="shared" si="587"/>
        <v>0</v>
      </c>
      <c r="AX235" s="47">
        <f t="shared" si="588"/>
        <v>0</v>
      </c>
      <c r="AY235" s="47">
        <f t="shared" si="589"/>
        <v>0</v>
      </c>
      <c r="AZ235" s="47">
        <f t="shared" si="590"/>
        <v>0</v>
      </c>
      <c r="BA235" s="47">
        <f t="shared" si="591"/>
        <v>0</v>
      </c>
      <c r="BB235" s="47">
        <f t="shared" si="592"/>
        <v>0</v>
      </c>
      <c r="BC235" s="47">
        <f t="shared" si="593"/>
        <v>0</v>
      </c>
      <c r="BD235" s="47">
        <f t="shared" si="594"/>
        <v>0</v>
      </c>
      <c r="BE235" s="47">
        <f t="shared" si="595"/>
        <v>0</v>
      </c>
      <c r="BF235" s="47">
        <f t="shared" si="596"/>
        <v>0</v>
      </c>
      <c r="BG235" s="48">
        <f t="shared" si="597"/>
        <v>0</v>
      </c>
      <c r="BH235" s="47">
        <f t="shared" si="624"/>
        <v>0</v>
      </c>
      <c r="BI235" s="47">
        <f t="shared" si="625"/>
        <v>0</v>
      </c>
      <c r="BJ235" s="46">
        <f t="shared" si="598"/>
        <v>0</v>
      </c>
      <c r="BK235" s="47">
        <f t="shared" si="599"/>
        <v>0</v>
      </c>
      <c r="BL235" s="47">
        <f t="shared" si="600"/>
        <v>0</v>
      </c>
      <c r="BM235" s="47">
        <f t="shared" si="601"/>
        <v>0</v>
      </c>
      <c r="BN235" s="47">
        <f t="shared" si="602"/>
        <v>0</v>
      </c>
      <c r="BO235" s="47">
        <f t="shared" si="603"/>
        <v>0</v>
      </c>
      <c r="BP235" s="47">
        <f t="shared" si="604"/>
        <v>0</v>
      </c>
      <c r="BQ235" s="47">
        <f t="shared" si="605"/>
        <v>0</v>
      </c>
      <c r="BR235" s="47">
        <f t="shared" si="606"/>
        <v>0</v>
      </c>
      <c r="BS235" s="47">
        <f t="shared" si="607"/>
        <v>0</v>
      </c>
      <c r="BT235" s="47">
        <f t="shared" si="608"/>
        <v>0</v>
      </c>
      <c r="BU235" s="47">
        <f t="shared" si="609"/>
        <v>0</v>
      </c>
      <c r="BV235" s="47">
        <f t="shared" si="610"/>
        <v>0</v>
      </c>
      <c r="BW235" s="47">
        <f t="shared" si="611"/>
        <v>0</v>
      </c>
      <c r="BX235" s="47">
        <f t="shared" si="612"/>
        <v>0</v>
      </c>
      <c r="BY235" s="47">
        <f t="shared" si="613"/>
        <v>0</v>
      </c>
      <c r="BZ235" s="47">
        <f t="shared" si="614"/>
        <v>0</v>
      </c>
      <c r="CA235" s="47">
        <f t="shared" si="615"/>
        <v>0</v>
      </c>
      <c r="CB235" s="47">
        <f t="shared" si="616"/>
        <v>0</v>
      </c>
      <c r="CC235" s="48">
        <f t="shared" si="617"/>
        <v>0</v>
      </c>
      <c r="CD235" s="47">
        <f t="shared" si="626"/>
        <v>0</v>
      </c>
      <c r="CE235" s="47">
        <f t="shared" si="627"/>
        <v>0</v>
      </c>
      <c r="CF235" s="46">
        <f t="shared" si="628"/>
        <v>0</v>
      </c>
      <c r="CG235" s="47">
        <f t="shared" si="629"/>
        <v>0</v>
      </c>
      <c r="CH235" s="47">
        <f t="shared" si="630"/>
        <v>0</v>
      </c>
      <c r="CI235" s="47">
        <f t="shared" si="631"/>
        <v>0</v>
      </c>
      <c r="CJ235" s="47">
        <f t="shared" si="632"/>
        <v>0</v>
      </c>
      <c r="CK235" s="47">
        <f t="shared" si="633"/>
        <v>0</v>
      </c>
      <c r="CL235" s="47">
        <f t="shared" si="634"/>
        <v>0</v>
      </c>
      <c r="CM235" s="47">
        <f t="shared" si="635"/>
        <v>0</v>
      </c>
      <c r="CN235" s="47">
        <f t="shared" si="636"/>
        <v>0</v>
      </c>
      <c r="CO235" s="47">
        <f t="shared" si="637"/>
        <v>0</v>
      </c>
      <c r="CP235" s="47">
        <f t="shared" si="638"/>
        <v>0</v>
      </c>
      <c r="CQ235" s="47">
        <f t="shared" si="639"/>
        <v>0</v>
      </c>
      <c r="CR235" s="47">
        <f t="shared" si="640"/>
        <v>0</v>
      </c>
      <c r="CS235" s="47">
        <f t="shared" si="641"/>
        <v>0</v>
      </c>
      <c r="CT235" s="47">
        <f t="shared" si="642"/>
        <v>0</v>
      </c>
      <c r="CU235" s="47">
        <f t="shared" si="643"/>
        <v>0</v>
      </c>
      <c r="CV235" s="47">
        <f t="shared" si="644"/>
        <v>0</v>
      </c>
      <c r="CW235" s="47">
        <f t="shared" si="645"/>
        <v>0</v>
      </c>
      <c r="CX235" s="47">
        <f t="shared" si="646"/>
        <v>0</v>
      </c>
      <c r="CY235" s="48">
        <f t="shared" si="647"/>
        <v>0</v>
      </c>
      <c r="CZ235" s="47">
        <f t="shared" si="648"/>
        <v>0</v>
      </c>
      <c r="DA235" s="47">
        <f t="shared" si="649"/>
        <v>0</v>
      </c>
      <c r="DB235" s="46">
        <f t="shared" si="650"/>
        <v>0</v>
      </c>
      <c r="DC235" s="47">
        <f t="shared" si="651"/>
        <v>0</v>
      </c>
      <c r="DD235" s="47">
        <f t="shared" si="652"/>
        <v>0</v>
      </c>
      <c r="DE235" s="47">
        <f t="shared" si="653"/>
        <v>0</v>
      </c>
      <c r="DF235" s="47">
        <f t="shared" si="654"/>
        <v>0</v>
      </c>
      <c r="DG235" s="47">
        <f t="shared" si="655"/>
        <v>0</v>
      </c>
      <c r="DH235" s="47">
        <f t="shared" si="656"/>
        <v>0</v>
      </c>
      <c r="DI235" s="47">
        <f t="shared" si="657"/>
        <v>0</v>
      </c>
      <c r="DJ235" s="47">
        <f t="shared" si="658"/>
        <v>0</v>
      </c>
      <c r="DK235" s="47">
        <f t="shared" si="659"/>
        <v>0</v>
      </c>
      <c r="DL235" s="47">
        <f t="shared" si="660"/>
        <v>0</v>
      </c>
      <c r="DM235" s="47">
        <f t="shared" si="661"/>
        <v>0</v>
      </c>
      <c r="DN235" s="47">
        <f t="shared" si="662"/>
        <v>0</v>
      </c>
      <c r="DO235" s="47">
        <f t="shared" si="663"/>
        <v>0</v>
      </c>
      <c r="DP235" s="47">
        <f t="shared" si="664"/>
        <v>0</v>
      </c>
      <c r="DQ235" s="47">
        <f t="shared" si="665"/>
        <v>0</v>
      </c>
      <c r="DR235" s="47">
        <f t="shared" si="666"/>
        <v>0</v>
      </c>
      <c r="DS235" s="47">
        <f t="shared" si="667"/>
        <v>0</v>
      </c>
      <c r="DT235" s="47">
        <f t="shared" si="668"/>
        <v>0</v>
      </c>
      <c r="DU235" s="48">
        <f t="shared" si="669"/>
        <v>0</v>
      </c>
      <c r="DV235" s="47">
        <f t="shared" si="670"/>
        <v>0</v>
      </c>
      <c r="DW235" s="47">
        <f t="shared" si="671"/>
        <v>0</v>
      </c>
      <c r="DX235" s="46">
        <f t="shared" si="672"/>
        <v>0</v>
      </c>
      <c r="DY235" s="47">
        <f t="shared" si="673"/>
        <v>0</v>
      </c>
      <c r="DZ235" s="47">
        <f t="shared" si="674"/>
        <v>0</v>
      </c>
      <c r="EA235" s="47">
        <f t="shared" si="675"/>
        <v>0</v>
      </c>
      <c r="EB235" s="47">
        <f t="shared" si="676"/>
        <v>0</v>
      </c>
      <c r="EC235" s="47">
        <f t="shared" si="677"/>
        <v>0</v>
      </c>
      <c r="ED235" s="47">
        <f t="shared" si="678"/>
        <v>0</v>
      </c>
      <c r="EE235" s="47">
        <f t="shared" si="679"/>
        <v>0</v>
      </c>
      <c r="EF235" s="47">
        <f t="shared" si="680"/>
        <v>0</v>
      </c>
      <c r="EG235" s="47">
        <f t="shared" si="681"/>
        <v>0</v>
      </c>
      <c r="EH235" s="47">
        <f t="shared" si="682"/>
        <v>0</v>
      </c>
      <c r="EI235" s="47">
        <f t="shared" si="683"/>
        <v>0</v>
      </c>
      <c r="EJ235" s="47">
        <f t="shared" si="684"/>
        <v>0</v>
      </c>
      <c r="EK235" s="47">
        <f t="shared" si="685"/>
        <v>0</v>
      </c>
      <c r="EL235" s="47">
        <f t="shared" si="686"/>
        <v>0</v>
      </c>
      <c r="EM235" s="47">
        <f t="shared" si="687"/>
        <v>0</v>
      </c>
      <c r="EN235" s="47">
        <f t="shared" si="688"/>
        <v>0</v>
      </c>
      <c r="EO235" s="47">
        <f t="shared" si="689"/>
        <v>0</v>
      </c>
      <c r="EP235" s="47">
        <f t="shared" si="690"/>
        <v>0</v>
      </c>
      <c r="EQ235" s="48">
        <f t="shared" si="691"/>
        <v>0</v>
      </c>
      <c r="ER235" s="47">
        <f t="shared" si="692"/>
        <v>0</v>
      </c>
      <c r="ES235" s="47">
        <f t="shared" si="693"/>
        <v>0</v>
      </c>
      <c r="ET235" s="46">
        <f t="shared" si="694"/>
        <v>0</v>
      </c>
      <c r="EU235" s="47">
        <f t="shared" si="695"/>
        <v>0</v>
      </c>
      <c r="EV235" s="47">
        <f t="shared" si="696"/>
        <v>0</v>
      </c>
      <c r="EW235" s="47">
        <f t="shared" si="697"/>
        <v>0</v>
      </c>
      <c r="EX235" s="47">
        <f t="shared" si="698"/>
        <v>0</v>
      </c>
      <c r="EY235" s="47">
        <f t="shared" si="699"/>
        <v>0</v>
      </c>
      <c r="EZ235" s="47">
        <f t="shared" si="700"/>
        <v>0</v>
      </c>
      <c r="FA235" s="47">
        <f t="shared" si="701"/>
        <v>0</v>
      </c>
      <c r="FB235" s="47">
        <f t="shared" si="702"/>
        <v>0</v>
      </c>
      <c r="FC235" s="47">
        <f t="shared" si="703"/>
        <v>0</v>
      </c>
      <c r="FD235" s="47">
        <f t="shared" si="704"/>
        <v>0</v>
      </c>
      <c r="FE235" s="47">
        <f t="shared" si="705"/>
        <v>0</v>
      </c>
      <c r="FF235" s="47">
        <f t="shared" si="706"/>
        <v>0</v>
      </c>
      <c r="FG235" s="47">
        <f t="shared" si="707"/>
        <v>0</v>
      </c>
      <c r="FH235" s="47">
        <f t="shared" si="708"/>
        <v>0</v>
      </c>
      <c r="FI235" s="47">
        <f t="shared" si="709"/>
        <v>0</v>
      </c>
      <c r="FJ235" s="47">
        <f t="shared" si="710"/>
        <v>0</v>
      </c>
      <c r="FK235" s="47">
        <f t="shared" si="711"/>
        <v>0</v>
      </c>
      <c r="FL235" s="47">
        <f t="shared" si="712"/>
        <v>0</v>
      </c>
      <c r="FM235" s="48">
        <f t="shared" si="713"/>
        <v>0</v>
      </c>
      <c r="FN235" s="47">
        <f t="shared" si="714"/>
        <v>0</v>
      </c>
      <c r="FO235" s="47">
        <f t="shared" si="715"/>
        <v>0</v>
      </c>
      <c r="FP235" s="46">
        <f t="shared" si="716"/>
        <v>0</v>
      </c>
      <c r="FQ235" s="47">
        <f t="shared" si="717"/>
        <v>0</v>
      </c>
      <c r="FR235" s="47">
        <f t="shared" si="718"/>
        <v>0</v>
      </c>
      <c r="FS235" s="47">
        <f t="shared" si="719"/>
        <v>0</v>
      </c>
      <c r="FT235" s="47">
        <f t="shared" si="720"/>
        <v>0</v>
      </c>
      <c r="FU235" s="47">
        <f t="shared" si="721"/>
        <v>0</v>
      </c>
      <c r="FV235" s="47">
        <f t="shared" si="722"/>
        <v>0</v>
      </c>
      <c r="FW235" s="47">
        <f t="shared" si="723"/>
        <v>0</v>
      </c>
      <c r="FX235" s="47">
        <f t="shared" si="724"/>
        <v>0</v>
      </c>
      <c r="FY235" s="47">
        <f t="shared" si="725"/>
        <v>0</v>
      </c>
      <c r="FZ235" s="47">
        <f t="shared" si="726"/>
        <v>0</v>
      </c>
      <c r="GA235" s="47">
        <f t="shared" si="727"/>
        <v>0</v>
      </c>
      <c r="GB235" s="47">
        <f t="shared" si="728"/>
        <v>0</v>
      </c>
      <c r="GC235" s="47">
        <f t="shared" si="729"/>
        <v>0</v>
      </c>
      <c r="GD235" s="47">
        <f t="shared" si="730"/>
        <v>0</v>
      </c>
      <c r="GE235" s="47">
        <f t="shared" si="731"/>
        <v>0</v>
      </c>
      <c r="GF235" s="47">
        <f t="shared" si="732"/>
        <v>0</v>
      </c>
      <c r="GG235" s="47">
        <f t="shared" si="733"/>
        <v>0</v>
      </c>
      <c r="GH235" s="47">
        <f t="shared" si="734"/>
        <v>0</v>
      </c>
      <c r="GI235" s="48">
        <f t="shared" si="735"/>
        <v>0</v>
      </c>
      <c r="GJ235" s="47">
        <f t="shared" si="736"/>
        <v>0</v>
      </c>
      <c r="GK235" s="47">
        <f t="shared" si="737"/>
        <v>0</v>
      </c>
      <c r="GL235" s="46">
        <f t="shared" si="738"/>
        <v>0</v>
      </c>
      <c r="GM235" s="47">
        <f t="shared" si="739"/>
        <v>0</v>
      </c>
      <c r="GN235" s="47">
        <f t="shared" si="740"/>
        <v>0</v>
      </c>
      <c r="GO235" s="47">
        <f t="shared" si="741"/>
        <v>0</v>
      </c>
      <c r="GP235" s="47">
        <f t="shared" si="742"/>
        <v>0</v>
      </c>
      <c r="GQ235" s="47">
        <f t="shared" si="743"/>
        <v>0</v>
      </c>
      <c r="GR235" s="47">
        <f t="shared" si="744"/>
        <v>0</v>
      </c>
      <c r="GS235" s="47">
        <f t="shared" si="745"/>
        <v>0</v>
      </c>
      <c r="GT235" s="47">
        <f t="shared" si="746"/>
        <v>0</v>
      </c>
      <c r="GU235" s="47">
        <f t="shared" si="747"/>
        <v>0</v>
      </c>
      <c r="GV235" s="47">
        <f t="shared" si="748"/>
        <v>0</v>
      </c>
      <c r="GW235" s="47">
        <f t="shared" si="749"/>
        <v>0</v>
      </c>
      <c r="GX235" s="47">
        <f t="shared" si="750"/>
        <v>0</v>
      </c>
      <c r="GY235" s="47">
        <f t="shared" si="751"/>
        <v>0</v>
      </c>
      <c r="GZ235" s="47">
        <f t="shared" si="752"/>
        <v>0</v>
      </c>
      <c r="HA235" s="47">
        <f t="shared" si="753"/>
        <v>0</v>
      </c>
      <c r="HB235" s="47">
        <f t="shared" si="754"/>
        <v>0</v>
      </c>
      <c r="HC235" s="47">
        <f t="shared" si="755"/>
        <v>0</v>
      </c>
      <c r="HD235" s="47">
        <f t="shared" si="756"/>
        <v>0</v>
      </c>
      <c r="HE235" s="48">
        <f t="shared" si="757"/>
        <v>0</v>
      </c>
      <c r="HF235" s="47">
        <f t="shared" si="758"/>
        <v>0</v>
      </c>
      <c r="HG235" s="47">
        <f t="shared" si="759"/>
        <v>0</v>
      </c>
      <c r="HH235" s="46">
        <f t="shared" si="760"/>
        <v>0</v>
      </c>
      <c r="HI235" s="47">
        <f t="shared" si="761"/>
        <v>0</v>
      </c>
      <c r="HJ235" s="47">
        <f t="shared" si="762"/>
        <v>0</v>
      </c>
      <c r="HK235" s="47">
        <f t="shared" si="763"/>
        <v>0</v>
      </c>
      <c r="HL235" s="47">
        <f t="shared" si="764"/>
        <v>0</v>
      </c>
      <c r="HM235" s="47">
        <f t="shared" si="765"/>
        <v>0</v>
      </c>
      <c r="HN235" s="47">
        <f t="shared" si="766"/>
        <v>0</v>
      </c>
      <c r="HO235" s="47">
        <f t="shared" si="767"/>
        <v>0</v>
      </c>
      <c r="HP235" s="47">
        <f t="shared" si="768"/>
        <v>0</v>
      </c>
      <c r="HQ235" s="47">
        <f t="shared" si="769"/>
        <v>0</v>
      </c>
      <c r="HR235" s="47">
        <f t="shared" si="770"/>
        <v>0</v>
      </c>
      <c r="HS235" s="47">
        <f t="shared" si="771"/>
        <v>0</v>
      </c>
      <c r="HT235" s="47">
        <f t="shared" si="772"/>
        <v>0</v>
      </c>
      <c r="HU235" s="47">
        <f t="shared" si="773"/>
        <v>0</v>
      </c>
      <c r="HV235" s="47">
        <f t="shared" si="774"/>
        <v>0</v>
      </c>
      <c r="HW235" s="47">
        <f t="shared" si="775"/>
        <v>0</v>
      </c>
      <c r="HX235" s="47">
        <f t="shared" si="776"/>
        <v>0</v>
      </c>
      <c r="HY235" s="47">
        <f t="shared" si="777"/>
        <v>0</v>
      </c>
      <c r="HZ235" s="47">
        <f t="shared" si="778"/>
        <v>0</v>
      </c>
      <c r="IA235" s="48">
        <f t="shared" si="779"/>
        <v>0</v>
      </c>
      <c r="IB235" s="47">
        <f t="shared" si="780"/>
        <v>0</v>
      </c>
      <c r="IC235" s="47">
        <f t="shared" si="781"/>
        <v>0</v>
      </c>
      <c r="ID235" s="46">
        <f t="shared" si="782"/>
        <v>0</v>
      </c>
      <c r="IE235" s="47">
        <f t="shared" si="783"/>
        <v>0</v>
      </c>
      <c r="IF235" s="47">
        <f t="shared" si="784"/>
        <v>0</v>
      </c>
      <c r="IG235" s="47">
        <f t="shared" si="785"/>
        <v>0</v>
      </c>
      <c r="IH235" s="47">
        <f t="shared" si="786"/>
        <v>0</v>
      </c>
      <c r="II235" s="47">
        <f t="shared" si="787"/>
        <v>0</v>
      </c>
      <c r="IJ235" s="47">
        <f t="shared" si="788"/>
        <v>0</v>
      </c>
      <c r="IK235" s="47">
        <f t="shared" si="789"/>
        <v>0</v>
      </c>
      <c r="IL235" s="47">
        <f t="shared" si="790"/>
        <v>0</v>
      </c>
      <c r="IM235" s="47">
        <f t="shared" si="791"/>
        <v>0</v>
      </c>
      <c r="IN235" s="47">
        <f t="shared" si="792"/>
        <v>0</v>
      </c>
      <c r="IO235" s="47">
        <f t="shared" si="793"/>
        <v>0</v>
      </c>
      <c r="IP235" s="47">
        <f t="shared" si="794"/>
        <v>0</v>
      </c>
      <c r="IQ235" s="47">
        <f t="shared" si="795"/>
        <v>0</v>
      </c>
      <c r="IR235" s="47">
        <f t="shared" si="796"/>
        <v>0</v>
      </c>
      <c r="IS235" s="47">
        <f t="shared" si="797"/>
        <v>0</v>
      </c>
      <c r="IT235" s="47">
        <f t="shared" si="798"/>
        <v>0</v>
      </c>
      <c r="IU235" s="47">
        <f t="shared" si="799"/>
        <v>0</v>
      </c>
      <c r="IV235" s="47">
        <f t="shared" si="800"/>
        <v>0</v>
      </c>
      <c r="IW235" s="48">
        <f t="shared" si="801"/>
        <v>0</v>
      </c>
      <c r="IX235" s="47">
        <f t="shared" si="802"/>
        <v>0</v>
      </c>
      <c r="IY235" s="47">
        <f t="shared" si="803"/>
        <v>0</v>
      </c>
      <c r="IZ235" s="46">
        <f t="shared" si="804"/>
        <v>0</v>
      </c>
      <c r="JA235" s="47">
        <f t="shared" si="805"/>
        <v>0</v>
      </c>
      <c r="JB235" s="47">
        <f t="shared" si="806"/>
        <v>0</v>
      </c>
      <c r="JC235" s="47">
        <f t="shared" si="807"/>
        <v>0</v>
      </c>
      <c r="JD235" s="47">
        <f t="shared" si="808"/>
        <v>0</v>
      </c>
      <c r="JE235" s="47">
        <f t="shared" si="809"/>
        <v>0</v>
      </c>
      <c r="JF235" s="47">
        <f t="shared" si="810"/>
        <v>0</v>
      </c>
      <c r="JG235" s="47">
        <f t="shared" si="811"/>
        <v>0</v>
      </c>
      <c r="JH235" s="47">
        <f t="shared" si="812"/>
        <v>0</v>
      </c>
      <c r="JI235" s="47">
        <f t="shared" si="813"/>
        <v>0</v>
      </c>
      <c r="JJ235" s="47">
        <f t="shared" si="814"/>
        <v>0</v>
      </c>
      <c r="JK235" s="47">
        <f t="shared" si="815"/>
        <v>0</v>
      </c>
      <c r="JL235" s="47">
        <f t="shared" si="816"/>
        <v>0</v>
      </c>
      <c r="JM235" s="47">
        <f t="shared" si="817"/>
        <v>0</v>
      </c>
      <c r="JN235" s="47">
        <f t="shared" si="818"/>
        <v>0</v>
      </c>
      <c r="JO235" s="47">
        <f t="shared" si="819"/>
        <v>0</v>
      </c>
      <c r="JP235" s="47">
        <f t="shared" si="820"/>
        <v>0</v>
      </c>
      <c r="JQ235" s="47">
        <f t="shared" si="821"/>
        <v>0</v>
      </c>
      <c r="JR235" s="47">
        <f t="shared" si="822"/>
        <v>0</v>
      </c>
      <c r="JS235" s="48">
        <f t="shared" si="823"/>
        <v>0</v>
      </c>
      <c r="JT235" s="46">
        <f t="shared" si="824"/>
        <v>0</v>
      </c>
      <c r="JU235" s="48">
        <f t="shared" si="825"/>
        <v>0</v>
      </c>
    </row>
    <row r="236" spans="1:281" x14ac:dyDescent="0.25">
      <c r="A236" s="152"/>
      <c r="B236" s="386"/>
      <c r="C236" s="377"/>
      <c r="D236" s="378"/>
      <c r="E236" s="378"/>
      <c r="F236" s="378"/>
      <c r="G236" s="379"/>
      <c r="H236" s="397"/>
      <c r="I236" s="397"/>
      <c r="J236" s="97"/>
      <c r="K236" s="122">
        <f t="shared" si="826"/>
        <v>0</v>
      </c>
      <c r="L236" s="313">
        <f t="shared" si="827"/>
        <v>0</v>
      </c>
      <c r="M236" s="46">
        <f t="shared" si="828"/>
        <v>0</v>
      </c>
      <c r="N236" s="90">
        <f t="shared" si="618"/>
        <v>0</v>
      </c>
      <c r="O236" s="90">
        <f t="shared" si="619"/>
        <v>0</v>
      </c>
      <c r="P236" s="90">
        <f t="shared" si="620"/>
        <v>0</v>
      </c>
      <c r="Q236" s="90">
        <f t="shared" si="621"/>
        <v>0</v>
      </c>
      <c r="R236" s="408">
        <f t="shared" si="829"/>
        <v>1</v>
      </c>
      <c r="S236" s="46">
        <f t="shared" si="559"/>
        <v>0</v>
      </c>
      <c r="T236" s="47">
        <f t="shared" si="560"/>
        <v>0</v>
      </c>
      <c r="U236" s="47">
        <f t="shared" si="561"/>
        <v>0</v>
      </c>
      <c r="V236" s="47">
        <f t="shared" si="562"/>
        <v>0</v>
      </c>
      <c r="W236" s="47">
        <f t="shared" si="563"/>
        <v>0</v>
      </c>
      <c r="X236" s="47">
        <f t="shared" si="564"/>
        <v>0</v>
      </c>
      <c r="Y236" s="47">
        <f t="shared" si="565"/>
        <v>0</v>
      </c>
      <c r="Z236" s="47">
        <f t="shared" si="566"/>
        <v>0</v>
      </c>
      <c r="AA236" s="47">
        <f t="shared" si="567"/>
        <v>0</v>
      </c>
      <c r="AB236" s="47">
        <f t="shared" si="568"/>
        <v>0</v>
      </c>
      <c r="AC236" s="47">
        <f t="shared" si="569"/>
        <v>0</v>
      </c>
      <c r="AD236" s="47">
        <f t="shared" si="570"/>
        <v>0</v>
      </c>
      <c r="AE236" s="47">
        <f t="shared" si="571"/>
        <v>0</v>
      </c>
      <c r="AF236" s="47">
        <f t="shared" si="572"/>
        <v>0</v>
      </c>
      <c r="AG236" s="47">
        <f t="shared" si="573"/>
        <v>0</v>
      </c>
      <c r="AH236" s="47">
        <f t="shared" si="574"/>
        <v>0</v>
      </c>
      <c r="AI236" s="47">
        <f t="shared" si="575"/>
        <v>0</v>
      </c>
      <c r="AJ236" s="47">
        <f t="shared" si="576"/>
        <v>0</v>
      </c>
      <c r="AK236" s="47">
        <f t="shared" si="577"/>
        <v>0</v>
      </c>
      <c r="AL236" s="48">
        <f t="shared" si="578"/>
        <v>0</v>
      </c>
      <c r="AM236" s="47">
        <f t="shared" si="622"/>
        <v>0</v>
      </c>
      <c r="AN236" s="47">
        <f t="shared" si="623"/>
        <v>0</v>
      </c>
      <c r="AO236" s="46">
        <f t="shared" si="579"/>
        <v>0</v>
      </c>
      <c r="AP236" s="47">
        <f t="shared" si="580"/>
        <v>0</v>
      </c>
      <c r="AQ236" s="47">
        <f t="shared" si="581"/>
        <v>0</v>
      </c>
      <c r="AR236" s="47">
        <f t="shared" si="582"/>
        <v>0</v>
      </c>
      <c r="AS236" s="47">
        <f t="shared" si="583"/>
        <v>0</v>
      </c>
      <c r="AT236" s="47">
        <f t="shared" si="584"/>
        <v>0</v>
      </c>
      <c r="AU236" s="47">
        <f t="shared" si="585"/>
        <v>0</v>
      </c>
      <c r="AV236" s="47">
        <f t="shared" si="586"/>
        <v>0</v>
      </c>
      <c r="AW236" s="47">
        <f t="shared" si="587"/>
        <v>0</v>
      </c>
      <c r="AX236" s="47">
        <f t="shared" si="588"/>
        <v>0</v>
      </c>
      <c r="AY236" s="47">
        <f t="shared" si="589"/>
        <v>0</v>
      </c>
      <c r="AZ236" s="47">
        <f t="shared" si="590"/>
        <v>0</v>
      </c>
      <c r="BA236" s="47">
        <f t="shared" si="591"/>
        <v>0</v>
      </c>
      <c r="BB236" s="47">
        <f t="shared" si="592"/>
        <v>0</v>
      </c>
      <c r="BC236" s="47">
        <f t="shared" si="593"/>
        <v>0</v>
      </c>
      <c r="BD236" s="47">
        <f t="shared" si="594"/>
        <v>0</v>
      </c>
      <c r="BE236" s="47">
        <f t="shared" si="595"/>
        <v>0</v>
      </c>
      <c r="BF236" s="47">
        <f t="shared" si="596"/>
        <v>0</v>
      </c>
      <c r="BG236" s="48">
        <f t="shared" si="597"/>
        <v>0</v>
      </c>
      <c r="BH236" s="47">
        <f t="shared" si="624"/>
        <v>0</v>
      </c>
      <c r="BI236" s="47">
        <f t="shared" si="625"/>
        <v>0</v>
      </c>
      <c r="BJ236" s="46">
        <f t="shared" si="598"/>
        <v>0</v>
      </c>
      <c r="BK236" s="47">
        <f t="shared" si="599"/>
        <v>0</v>
      </c>
      <c r="BL236" s="47">
        <f t="shared" si="600"/>
        <v>0</v>
      </c>
      <c r="BM236" s="47">
        <f t="shared" si="601"/>
        <v>0</v>
      </c>
      <c r="BN236" s="47">
        <f t="shared" si="602"/>
        <v>0</v>
      </c>
      <c r="BO236" s="47">
        <f t="shared" si="603"/>
        <v>0</v>
      </c>
      <c r="BP236" s="47">
        <f t="shared" si="604"/>
        <v>0</v>
      </c>
      <c r="BQ236" s="47">
        <f t="shared" si="605"/>
        <v>0</v>
      </c>
      <c r="BR236" s="47">
        <f t="shared" si="606"/>
        <v>0</v>
      </c>
      <c r="BS236" s="47">
        <f t="shared" si="607"/>
        <v>0</v>
      </c>
      <c r="BT236" s="47">
        <f t="shared" si="608"/>
        <v>0</v>
      </c>
      <c r="BU236" s="47">
        <f t="shared" si="609"/>
        <v>0</v>
      </c>
      <c r="BV236" s="47">
        <f t="shared" si="610"/>
        <v>0</v>
      </c>
      <c r="BW236" s="47">
        <f t="shared" si="611"/>
        <v>0</v>
      </c>
      <c r="BX236" s="47">
        <f t="shared" si="612"/>
        <v>0</v>
      </c>
      <c r="BY236" s="47">
        <f t="shared" si="613"/>
        <v>0</v>
      </c>
      <c r="BZ236" s="47">
        <f t="shared" si="614"/>
        <v>0</v>
      </c>
      <c r="CA236" s="47">
        <f t="shared" si="615"/>
        <v>0</v>
      </c>
      <c r="CB236" s="47">
        <f t="shared" si="616"/>
        <v>0</v>
      </c>
      <c r="CC236" s="48">
        <f t="shared" si="617"/>
        <v>0</v>
      </c>
      <c r="CD236" s="47">
        <f t="shared" si="626"/>
        <v>0</v>
      </c>
      <c r="CE236" s="47">
        <f t="shared" si="627"/>
        <v>0</v>
      </c>
      <c r="CF236" s="46">
        <f t="shared" si="628"/>
        <v>0</v>
      </c>
      <c r="CG236" s="47">
        <f t="shared" si="629"/>
        <v>0</v>
      </c>
      <c r="CH236" s="47">
        <f t="shared" si="630"/>
        <v>0</v>
      </c>
      <c r="CI236" s="47">
        <f t="shared" si="631"/>
        <v>0</v>
      </c>
      <c r="CJ236" s="47">
        <f t="shared" si="632"/>
        <v>0</v>
      </c>
      <c r="CK236" s="47">
        <f t="shared" si="633"/>
        <v>0</v>
      </c>
      <c r="CL236" s="47">
        <f t="shared" si="634"/>
        <v>0</v>
      </c>
      <c r="CM236" s="47">
        <f t="shared" si="635"/>
        <v>0</v>
      </c>
      <c r="CN236" s="47">
        <f t="shared" si="636"/>
        <v>0</v>
      </c>
      <c r="CO236" s="47">
        <f t="shared" si="637"/>
        <v>0</v>
      </c>
      <c r="CP236" s="47">
        <f t="shared" si="638"/>
        <v>0</v>
      </c>
      <c r="CQ236" s="47">
        <f t="shared" si="639"/>
        <v>0</v>
      </c>
      <c r="CR236" s="47">
        <f t="shared" si="640"/>
        <v>0</v>
      </c>
      <c r="CS236" s="47">
        <f t="shared" si="641"/>
        <v>0</v>
      </c>
      <c r="CT236" s="47">
        <f t="shared" si="642"/>
        <v>0</v>
      </c>
      <c r="CU236" s="47">
        <f t="shared" si="643"/>
        <v>0</v>
      </c>
      <c r="CV236" s="47">
        <f t="shared" si="644"/>
        <v>0</v>
      </c>
      <c r="CW236" s="47">
        <f t="shared" si="645"/>
        <v>0</v>
      </c>
      <c r="CX236" s="47">
        <f t="shared" si="646"/>
        <v>0</v>
      </c>
      <c r="CY236" s="48">
        <f t="shared" si="647"/>
        <v>0</v>
      </c>
      <c r="CZ236" s="47">
        <f t="shared" si="648"/>
        <v>0</v>
      </c>
      <c r="DA236" s="47">
        <f t="shared" si="649"/>
        <v>0</v>
      </c>
      <c r="DB236" s="46">
        <f t="shared" si="650"/>
        <v>0</v>
      </c>
      <c r="DC236" s="47">
        <f t="shared" si="651"/>
        <v>0</v>
      </c>
      <c r="DD236" s="47">
        <f t="shared" si="652"/>
        <v>0</v>
      </c>
      <c r="DE236" s="47">
        <f t="shared" si="653"/>
        <v>0</v>
      </c>
      <c r="DF236" s="47">
        <f t="shared" si="654"/>
        <v>0</v>
      </c>
      <c r="DG236" s="47">
        <f t="shared" si="655"/>
        <v>0</v>
      </c>
      <c r="DH236" s="47">
        <f t="shared" si="656"/>
        <v>0</v>
      </c>
      <c r="DI236" s="47">
        <f t="shared" si="657"/>
        <v>0</v>
      </c>
      <c r="DJ236" s="47">
        <f t="shared" si="658"/>
        <v>0</v>
      </c>
      <c r="DK236" s="47">
        <f t="shared" si="659"/>
        <v>0</v>
      </c>
      <c r="DL236" s="47">
        <f t="shared" si="660"/>
        <v>0</v>
      </c>
      <c r="DM236" s="47">
        <f t="shared" si="661"/>
        <v>0</v>
      </c>
      <c r="DN236" s="47">
        <f t="shared" si="662"/>
        <v>0</v>
      </c>
      <c r="DO236" s="47">
        <f t="shared" si="663"/>
        <v>0</v>
      </c>
      <c r="DP236" s="47">
        <f t="shared" si="664"/>
        <v>0</v>
      </c>
      <c r="DQ236" s="47">
        <f t="shared" si="665"/>
        <v>0</v>
      </c>
      <c r="DR236" s="47">
        <f t="shared" si="666"/>
        <v>0</v>
      </c>
      <c r="DS236" s="47">
        <f t="shared" si="667"/>
        <v>0</v>
      </c>
      <c r="DT236" s="47">
        <f t="shared" si="668"/>
        <v>0</v>
      </c>
      <c r="DU236" s="48">
        <f t="shared" si="669"/>
        <v>0</v>
      </c>
      <c r="DV236" s="47">
        <f t="shared" si="670"/>
        <v>0</v>
      </c>
      <c r="DW236" s="47">
        <f t="shared" si="671"/>
        <v>0</v>
      </c>
      <c r="DX236" s="46">
        <f t="shared" si="672"/>
        <v>0</v>
      </c>
      <c r="DY236" s="47">
        <f t="shared" si="673"/>
        <v>0</v>
      </c>
      <c r="DZ236" s="47">
        <f t="shared" si="674"/>
        <v>0</v>
      </c>
      <c r="EA236" s="47">
        <f t="shared" si="675"/>
        <v>0</v>
      </c>
      <c r="EB236" s="47">
        <f t="shared" si="676"/>
        <v>0</v>
      </c>
      <c r="EC236" s="47">
        <f t="shared" si="677"/>
        <v>0</v>
      </c>
      <c r="ED236" s="47">
        <f t="shared" si="678"/>
        <v>0</v>
      </c>
      <c r="EE236" s="47">
        <f t="shared" si="679"/>
        <v>0</v>
      </c>
      <c r="EF236" s="47">
        <f t="shared" si="680"/>
        <v>0</v>
      </c>
      <c r="EG236" s="47">
        <f t="shared" si="681"/>
        <v>0</v>
      </c>
      <c r="EH236" s="47">
        <f t="shared" si="682"/>
        <v>0</v>
      </c>
      <c r="EI236" s="47">
        <f t="shared" si="683"/>
        <v>0</v>
      </c>
      <c r="EJ236" s="47">
        <f t="shared" si="684"/>
        <v>0</v>
      </c>
      <c r="EK236" s="47">
        <f t="shared" si="685"/>
        <v>0</v>
      </c>
      <c r="EL236" s="47">
        <f t="shared" si="686"/>
        <v>0</v>
      </c>
      <c r="EM236" s="47">
        <f t="shared" si="687"/>
        <v>0</v>
      </c>
      <c r="EN236" s="47">
        <f t="shared" si="688"/>
        <v>0</v>
      </c>
      <c r="EO236" s="47">
        <f t="shared" si="689"/>
        <v>0</v>
      </c>
      <c r="EP236" s="47">
        <f t="shared" si="690"/>
        <v>0</v>
      </c>
      <c r="EQ236" s="48">
        <f t="shared" si="691"/>
        <v>0</v>
      </c>
      <c r="ER236" s="47">
        <f t="shared" si="692"/>
        <v>0</v>
      </c>
      <c r="ES236" s="47">
        <f t="shared" si="693"/>
        <v>0</v>
      </c>
      <c r="ET236" s="46">
        <f t="shared" si="694"/>
        <v>0</v>
      </c>
      <c r="EU236" s="47">
        <f t="shared" si="695"/>
        <v>0</v>
      </c>
      <c r="EV236" s="47">
        <f t="shared" si="696"/>
        <v>0</v>
      </c>
      <c r="EW236" s="47">
        <f t="shared" si="697"/>
        <v>0</v>
      </c>
      <c r="EX236" s="47">
        <f t="shared" si="698"/>
        <v>0</v>
      </c>
      <c r="EY236" s="47">
        <f t="shared" si="699"/>
        <v>0</v>
      </c>
      <c r="EZ236" s="47">
        <f t="shared" si="700"/>
        <v>0</v>
      </c>
      <c r="FA236" s="47">
        <f t="shared" si="701"/>
        <v>0</v>
      </c>
      <c r="FB236" s="47">
        <f t="shared" si="702"/>
        <v>0</v>
      </c>
      <c r="FC236" s="47">
        <f t="shared" si="703"/>
        <v>0</v>
      </c>
      <c r="FD236" s="47">
        <f t="shared" si="704"/>
        <v>0</v>
      </c>
      <c r="FE236" s="47">
        <f t="shared" si="705"/>
        <v>0</v>
      </c>
      <c r="FF236" s="47">
        <f t="shared" si="706"/>
        <v>0</v>
      </c>
      <c r="FG236" s="47">
        <f t="shared" si="707"/>
        <v>0</v>
      </c>
      <c r="FH236" s="47">
        <f t="shared" si="708"/>
        <v>0</v>
      </c>
      <c r="FI236" s="47">
        <f t="shared" si="709"/>
        <v>0</v>
      </c>
      <c r="FJ236" s="47">
        <f t="shared" si="710"/>
        <v>0</v>
      </c>
      <c r="FK236" s="47">
        <f t="shared" si="711"/>
        <v>0</v>
      </c>
      <c r="FL236" s="47">
        <f t="shared" si="712"/>
        <v>0</v>
      </c>
      <c r="FM236" s="48">
        <f t="shared" si="713"/>
        <v>0</v>
      </c>
      <c r="FN236" s="47">
        <f t="shared" si="714"/>
        <v>0</v>
      </c>
      <c r="FO236" s="47">
        <f t="shared" si="715"/>
        <v>0</v>
      </c>
      <c r="FP236" s="46">
        <f t="shared" si="716"/>
        <v>0</v>
      </c>
      <c r="FQ236" s="47">
        <f t="shared" si="717"/>
        <v>0</v>
      </c>
      <c r="FR236" s="47">
        <f t="shared" si="718"/>
        <v>0</v>
      </c>
      <c r="FS236" s="47">
        <f t="shared" si="719"/>
        <v>0</v>
      </c>
      <c r="FT236" s="47">
        <f t="shared" si="720"/>
        <v>0</v>
      </c>
      <c r="FU236" s="47">
        <f t="shared" si="721"/>
        <v>0</v>
      </c>
      <c r="FV236" s="47">
        <f t="shared" si="722"/>
        <v>0</v>
      </c>
      <c r="FW236" s="47">
        <f t="shared" si="723"/>
        <v>0</v>
      </c>
      <c r="FX236" s="47">
        <f t="shared" si="724"/>
        <v>0</v>
      </c>
      <c r="FY236" s="47">
        <f t="shared" si="725"/>
        <v>0</v>
      </c>
      <c r="FZ236" s="47">
        <f t="shared" si="726"/>
        <v>0</v>
      </c>
      <c r="GA236" s="47">
        <f t="shared" si="727"/>
        <v>0</v>
      </c>
      <c r="GB236" s="47">
        <f t="shared" si="728"/>
        <v>0</v>
      </c>
      <c r="GC236" s="47">
        <f t="shared" si="729"/>
        <v>0</v>
      </c>
      <c r="GD236" s="47">
        <f t="shared" si="730"/>
        <v>0</v>
      </c>
      <c r="GE236" s="47">
        <f t="shared" si="731"/>
        <v>0</v>
      </c>
      <c r="GF236" s="47">
        <f t="shared" si="732"/>
        <v>0</v>
      </c>
      <c r="GG236" s="47">
        <f t="shared" si="733"/>
        <v>0</v>
      </c>
      <c r="GH236" s="47">
        <f t="shared" si="734"/>
        <v>0</v>
      </c>
      <c r="GI236" s="48">
        <f t="shared" si="735"/>
        <v>0</v>
      </c>
      <c r="GJ236" s="47">
        <f t="shared" si="736"/>
        <v>0</v>
      </c>
      <c r="GK236" s="47">
        <f t="shared" si="737"/>
        <v>0</v>
      </c>
      <c r="GL236" s="46">
        <f t="shared" si="738"/>
        <v>0</v>
      </c>
      <c r="GM236" s="47">
        <f t="shared" si="739"/>
        <v>0</v>
      </c>
      <c r="GN236" s="47">
        <f t="shared" si="740"/>
        <v>0</v>
      </c>
      <c r="GO236" s="47">
        <f t="shared" si="741"/>
        <v>0</v>
      </c>
      <c r="GP236" s="47">
        <f t="shared" si="742"/>
        <v>0</v>
      </c>
      <c r="GQ236" s="47">
        <f t="shared" si="743"/>
        <v>0</v>
      </c>
      <c r="GR236" s="47">
        <f t="shared" si="744"/>
        <v>0</v>
      </c>
      <c r="GS236" s="47">
        <f t="shared" si="745"/>
        <v>0</v>
      </c>
      <c r="GT236" s="47">
        <f t="shared" si="746"/>
        <v>0</v>
      </c>
      <c r="GU236" s="47">
        <f t="shared" si="747"/>
        <v>0</v>
      </c>
      <c r="GV236" s="47">
        <f t="shared" si="748"/>
        <v>0</v>
      </c>
      <c r="GW236" s="47">
        <f t="shared" si="749"/>
        <v>0</v>
      </c>
      <c r="GX236" s="47">
        <f t="shared" si="750"/>
        <v>0</v>
      </c>
      <c r="GY236" s="47">
        <f t="shared" si="751"/>
        <v>0</v>
      </c>
      <c r="GZ236" s="47">
        <f t="shared" si="752"/>
        <v>0</v>
      </c>
      <c r="HA236" s="47">
        <f t="shared" si="753"/>
        <v>0</v>
      </c>
      <c r="HB236" s="47">
        <f t="shared" si="754"/>
        <v>0</v>
      </c>
      <c r="HC236" s="47">
        <f t="shared" si="755"/>
        <v>0</v>
      </c>
      <c r="HD236" s="47">
        <f t="shared" si="756"/>
        <v>0</v>
      </c>
      <c r="HE236" s="48">
        <f t="shared" si="757"/>
        <v>0</v>
      </c>
      <c r="HF236" s="47">
        <f t="shared" si="758"/>
        <v>0</v>
      </c>
      <c r="HG236" s="47">
        <f t="shared" si="759"/>
        <v>0</v>
      </c>
      <c r="HH236" s="46">
        <f t="shared" si="760"/>
        <v>0</v>
      </c>
      <c r="HI236" s="47">
        <f t="shared" si="761"/>
        <v>0</v>
      </c>
      <c r="HJ236" s="47">
        <f t="shared" si="762"/>
        <v>0</v>
      </c>
      <c r="HK236" s="47">
        <f t="shared" si="763"/>
        <v>0</v>
      </c>
      <c r="HL236" s="47">
        <f t="shared" si="764"/>
        <v>0</v>
      </c>
      <c r="HM236" s="47">
        <f t="shared" si="765"/>
        <v>0</v>
      </c>
      <c r="HN236" s="47">
        <f t="shared" si="766"/>
        <v>0</v>
      </c>
      <c r="HO236" s="47">
        <f t="shared" si="767"/>
        <v>0</v>
      </c>
      <c r="HP236" s="47">
        <f t="shared" si="768"/>
        <v>0</v>
      </c>
      <c r="HQ236" s="47">
        <f t="shared" si="769"/>
        <v>0</v>
      </c>
      <c r="HR236" s="47">
        <f t="shared" si="770"/>
        <v>0</v>
      </c>
      <c r="HS236" s="47">
        <f t="shared" si="771"/>
        <v>0</v>
      </c>
      <c r="HT236" s="47">
        <f t="shared" si="772"/>
        <v>0</v>
      </c>
      <c r="HU236" s="47">
        <f t="shared" si="773"/>
        <v>0</v>
      </c>
      <c r="HV236" s="47">
        <f t="shared" si="774"/>
        <v>0</v>
      </c>
      <c r="HW236" s="47">
        <f t="shared" si="775"/>
        <v>0</v>
      </c>
      <c r="HX236" s="47">
        <f t="shared" si="776"/>
        <v>0</v>
      </c>
      <c r="HY236" s="47">
        <f t="shared" si="777"/>
        <v>0</v>
      </c>
      <c r="HZ236" s="47">
        <f t="shared" si="778"/>
        <v>0</v>
      </c>
      <c r="IA236" s="48">
        <f t="shared" si="779"/>
        <v>0</v>
      </c>
      <c r="IB236" s="47">
        <f t="shared" si="780"/>
        <v>0</v>
      </c>
      <c r="IC236" s="47">
        <f t="shared" si="781"/>
        <v>0</v>
      </c>
      <c r="ID236" s="46">
        <f t="shared" si="782"/>
        <v>0</v>
      </c>
      <c r="IE236" s="47">
        <f t="shared" si="783"/>
        <v>0</v>
      </c>
      <c r="IF236" s="47">
        <f t="shared" si="784"/>
        <v>0</v>
      </c>
      <c r="IG236" s="47">
        <f t="shared" si="785"/>
        <v>0</v>
      </c>
      <c r="IH236" s="47">
        <f t="shared" si="786"/>
        <v>0</v>
      </c>
      <c r="II236" s="47">
        <f t="shared" si="787"/>
        <v>0</v>
      </c>
      <c r="IJ236" s="47">
        <f t="shared" si="788"/>
        <v>0</v>
      </c>
      <c r="IK236" s="47">
        <f t="shared" si="789"/>
        <v>0</v>
      </c>
      <c r="IL236" s="47">
        <f t="shared" si="790"/>
        <v>0</v>
      </c>
      <c r="IM236" s="47">
        <f t="shared" si="791"/>
        <v>0</v>
      </c>
      <c r="IN236" s="47">
        <f t="shared" si="792"/>
        <v>0</v>
      </c>
      <c r="IO236" s="47">
        <f t="shared" si="793"/>
        <v>0</v>
      </c>
      <c r="IP236" s="47">
        <f t="shared" si="794"/>
        <v>0</v>
      </c>
      <c r="IQ236" s="47">
        <f t="shared" si="795"/>
        <v>0</v>
      </c>
      <c r="IR236" s="47">
        <f t="shared" si="796"/>
        <v>0</v>
      </c>
      <c r="IS236" s="47">
        <f t="shared" si="797"/>
        <v>0</v>
      </c>
      <c r="IT236" s="47">
        <f t="shared" si="798"/>
        <v>0</v>
      </c>
      <c r="IU236" s="47">
        <f t="shared" si="799"/>
        <v>0</v>
      </c>
      <c r="IV236" s="47">
        <f t="shared" si="800"/>
        <v>0</v>
      </c>
      <c r="IW236" s="48">
        <f t="shared" si="801"/>
        <v>0</v>
      </c>
      <c r="IX236" s="47">
        <f t="shared" si="802"/>
        <v>0</v>
      </c>
      <c r="IY236" s="47">
        <f t="shared" si="803"/>
        <v>0</v>
      </c>
      <c r="IZ236" s="46">
        <f t="shared" si="804"/>
        <v>0</v>
      </c>
      <c r="JA236" s="47">
        <f t="shared" si="805"/>
        <v>0</v>
      </c>
      <c r="JB236" s="47">
        <f t="shared" si="806"/>
        <v>0</v>
      </c>
      <c r="JC236" s="47">
        <f t="shared" si="807"/>
        <v>0</v>
      </c>
      <c r="JD236" s="47">
        <f t="shared" si="808"/>
        <v>0</v>
      </c>
      <c r="JE236" s="47">
        <f t="shared" si="809"/>
        <v>0</v>
      </c>
      <c r="JF236" s="47">
        <f t="shared" si="810"/>
        <v>0</v>
      </c>
      <c r="JG236" s="47">
        <f t="shared" si="811"/>
        <v>0</v>
      </c>
      <c r="JH236" s="47">
        <f t="shared" si="812"/>
        <v>0</v>
      </c>
      <c r="JI236" s="47">
        <f t="shared" si="813"/>
        <v>0</v>
      </c>
      <c r="JJ236" s="47">
        <f t="shared" si="814"/>
        <v>0</v>
      </c>
      <c r="JK236" s="47">
        <f t="shared" si="815"/>
        <v>0</v>
      </c>
      <c r="JL236" s="47">
        <f t="shared" si="816"/>
        <v>0</v>
      </c>
      <c r="JM236" s="47">
        <f t="shared" si="817"/>
        <v>0</v>
      </c>
      <c r="JN236" s="47">
        <f t="shared" si="818"/>
        <v>0</v>
      </c>
      <c r="JO236" s="47">
        <f t="shared" si="819"/>
        <v>0</v>
      </c>
      <c r="JP236" s="47">
        <f t="shared" si="820"/>
        <v>0</v>
      </c>
      <c r="JQ236" s="47">
        <f t="shared" si="821"/>
        <v>0</v>
      </c>
      <c r="JR236" s="47">
        <f t="shared" si="822"/>
        <v>0</v>
      </c>
      <c r="JS236" s="48">
        <f t="shared" si="823"/>
        <v>0</v>
      </c>
      <c r="JT236" s="46">
        <f t="shared" si="824"/>
        <v>0</v>
      </c>
      <c r="JU236" s="48">
        <f t="shared" si="825"/>
        <v>0</v>
      </c>
    </row>
    <row r="237" spans="1:281" x14ac:dyDescent="0.25">
      <c r="A237" s="152"/>
      <c r="B237" s="386"/>
      <c r="C237" s="377"/>
      <c r="D237" s="378"/>
      <c r="E237" s="378"/>
      <c r="F237" s="378"/>
      <c r="G237" s="379"/>
      <c r="H237" s="397"/>
      <c r="I237" s="397"/>
      <c r="J237" s="97"/>
      <c r="K237" s="122">
        <f t="shared" si="826"/>
        <v>0</v>
      </c>
      <c r="L237" s="313">
        <f t="shared" si="827"/>
        <v>0</v>
      </c>
      <c r="M237" s="46">
        <f t="shared" si="828"/>
        <v>0</v>
      </c>
      <c r="N237" s="90">
        <f t="shared" si="618"/>
        <v>0</v>
      </c>
      <c r="O237" s="90">
        <f t="shared" si="619"/>
        <v>0</v>
      </c>
      <c r="P237" s="90">
        <f t="shared" si="620"/>
        <v>0</v>
      </c>
      <c r="Q237" s="90">
        <f t="shared" si="621"/>
        <v>0</v>
      </c>
      <c r="R237" s="408">
        <f t="shared" si="829"/>
        <v>1</v>
      </c>
      <c r="S237" s="46">
        <f t="shared" si="559"/>
        <v>0</v>
      </c>
      <c r="T237" s="47">
        <f t="shared" si="560"/>
        <v>0</v>
      </c>
      <c r="U237" s="47">
        <f t="shared" si="561"/>
        <v>0</v>
      </c>
      <c r="V237" s="47">
        <f t="shared" si="562"/>
        <v>0</v>
      </c>
      <c r="W237" s="47">
        <f t="shared" si="563"/>
        <v>0</v>
      </c>
      <c r="X237" s="47">
        <f t="shared" si="564"/>
        <v>0</v>
      </c>
      <c r="Y237" s="47">
        <f t="shared" si="565"/>
        <v>0</v>
      </c>
      <c r="Z237" s="47">
        <f t="shared" si="566"/>
        <v>0</v>
      </c>
      <c r="AA237" s="47">
        <f t="shared" si="567"/>
        <v>0</v>
      </c>
      <c r="AB237" s="47">
        <f t="shared" si="568"/>
        <v>0</v>
      </c>
      <c r="AC237" s="47">
        <f t="shared" si="569"/>
        <v>0</v>
      </c>
      <c r="AD237" s="47">
        <f t="shared" si="570"/>
        <v>0</v>
      </c>
      <c r="AE237" s="47">
        <f t="shared" si="571"/>
        <v>0</v>
      </c>
      <c r="AF237" s="47">
        <f t="shared" si="572"/>
        <v>0</v>
      </c>
      <c r="AG237" s="47">
        <f t="shared" si="573"/>
        <v>0</v>
      </c>
      <c r="AH237" s="47">
        <f t="shared" si="574"/>
        <v>0</v>
      </c>
      <c r="AI237" s="47">
        <f t="shared" si="575"/>
        <v>0</v>
      </c>
      <c r="AJ237" s="47">
        <f t="shared" si="576"/>
        <v>0</v>
      </c>
      <c r="AK237" s="47">
        <f t="shared" si="577"/>
        <v>0</v>
      </c>
      <c r="AL237" s="48">
        <f t="shared" si="578"/>
        <v>0</v>
      </c>
      <c r="AM237" s="47">
        <f t="shared" si="622"/>
        <v>0</v>
      </c>
      <c r="AN237" s="47">
        <f t="shared" si="623"/>
        <v>0</v>
      </c>
      <c r="AO237" s="46">
        <f t="shared" si="579"/>
        <v>0</v>
      </c>
      <c r="AP237" s="47">
        <f t="shared" si="580"/>
        <v>0</v>
      </c>
      <c r="AQ237" s="47">
        <f t="shared" si="581"/>
        <v>0</v>
      </c>
      <c r="AR237" s="47">
        <f t="shared" si="582"/>
        <v>0</v>
      </c>
      <c r="AS237" s="47">
        <f t="shared" si="583"/>
        <v>0</v>
      </c>
      <c r="AT237" s="47">
        <f t="shared" si="584"/>
        <v>0</v>
      </c>
      <c r="AU237" s="47">
        <f t="shared" si="585"/>
        <v>0</v>
      </c>
      <c r="AV237" s="47">
        <f t="shared" si="586"/>
        <v>0</v>
      </c>
      <c r="AW237" s="47">
        <f t="shared" si="587"/>
        <v>0</v>
      </c>
      <c r="AX237" s="47">
        <f t="shared" si="588"/>
        <v>0</v>
      </c>
      <c r="AY237" s="47">
        <f t="shared" si="589"/>
        <v>0</v>
      </c>
      <c r="AZ237" s="47">
        <f t="shared" si="590"/>
        <v>0</v>
      </c>
      <c r="BA237" s="47">
        <f t="shared" si="591"/>
        <v>0</v>
      </c>
      <c r="BB237" s="47">
        <f t="shared" si="592"/>
        <v>0</v>
      </c>
      <c r="BC237" s="47">
        <f t="shared" si="593"/>
        <v>0</v>
      </c>
      <c r="BD237" s="47">
        <f t="shared" si="594"/>
        <v>0</v>
      </c>
      <c r="BE237" s="47">
        <f t="shared" si="595"/>
        <v>0</v>
      </c>
      <c r="BF237" s="47">
        <f t="shared" si="596"/>
        <v>0</v>
      </c>
      <c r="BG237" s="48">
        <f t="shared" si="597"/>
        <v>0</v>
      </c>
      <c r="BH237" s="47">
        <f t="shared" si="624"/>
        <v>0</v>
      </c>
      <c r="BI237" s="47">
        <f t="shared" si="625"/>
        <v>0</v>
      </c>
      <c r="BJ237" s="46">
        <f t="shared" si="598"/>
        <v>0</v>
      </c>
      <c r="BK237" s="47">
        <f t="shared" si="599"/>
        <v>0</v>
      </c>
      <c r="BL237" s="47">
        <f t="shared" si="600"/>
        <v>0</v>
      </c>
      <c r="BM237" s="47">
        <f t="shared" si="601"/>
        <v>0</v>
      </c>
      <c r="BN237" s="47">
        <f t="shared" si="602"/>
        <v>0</v>
      </c>
      <c r="BO237" s="47">
        <f t="shared" si="603"/>
        <v>0</v>
      </c>
      <c r="BP237" s="47">
        <f t="shared" si="604"/>
        <v>0</v>
      </c>
      <c r="BQ237" s="47">
        <f t="shared" si="605"/>
        <v>0</v>
      </c>
      <c r="BR237" s="47">
        <f t="shared" si="606"/>
        <v>0</v>
      </c>
      <c r="BS237" s="47">
        <f t="shared" si="607"/>
        <v>0</v>
      </c>
      <c r="BT237" s="47">
        <f t="shared" si="608"/>
        <v>0</v>
      </c>
      <c r="BU237" s="47">
        <f t="shared" si="609"/>
        <v>0</v>
      </c>
      <c r="BV237" s="47">
        <f t="shared" si="610"/>
        <v>0</v>
      </c>
      <c r="BW237" s="47">
        <f t="shared" si="611"/>
        <v>0</v>
      </c>
      <c r="BX237" s="47">
        <f t="shared" si="612"/>
        <v>0</v>
      </c>
      <c r="BY237" s="47">
        <f t="shared" si="613"/>
        <v>0</v>
      </c>
      <c r="BZ237" s="47">
        <f t="shared" si="614"/>
        <v>0</v>
      </c>
      <c r="CA237" s="47">
        <f t="shared" si="615"/>
        <v>0</v>
      </c>
      <c r="CB237" s="47">
        <f t="shared" si="616"/>
        <v>0</v>
      </c>
      <c r="CC237" s="48">
        <f t="shared" si="617"/>
        <v>0</v>
      </c>
      <c r="CD237" s="47">
        <f t="shared" si="626"/>
        <v>0</v>
      </c>
      <c r="CE237" s="47">
        <f t="shared" si="627"/>
        <v>0</v>
      </c>
      <c r="CF237" s="46">
        <f t="shared" si="628"/>
        <v>0</v>
      </c>
      <c r="CG237" s="47">
        <f t="shared" si="629"/>
        <v>0</v>
      </c>
      <c r="CH237" s="47">
        <f t="shared" si="630"/>
        <v>0</v>
      </c>
      <c r="CI237" s="47">
        <f t="shared" si="631"/>
        <v>0</v>
      </c>
      <c r="CJ237" s="47">
        <f t="shared" si="632"/>
        <v>0</v>
      </c>
      <c r="CK237" s="47">
        <f t="shared" si="633"/>
        <v>0</v>
      </c>
      <c r="CL237" s="47">
        <f t="shared" si="634"/>
        <v>0</v>
      </c>
      <c r="CM237" s="47">
        <f t="shared" si="635"/>
        <v>0</v>
      </c>
      <c r="CN237" s="47">
        <f t="shared" si="636"/>
        <v>0</v>
      </c>
      <c r="CO237" s="47">
        <f t="shared" si="637"/>
        <v>0</v>
      </c>
      <c r="CP237" s="47">
        <f t="shared" si="638"/>
        <v>0</v>
      </c>
      <c r="CQ237" s="47">
        <f t="shared" si="639"/>
        <v>0</v>
      </c>
      <c r="CR237" s="47">
        <f t="shared" si="640"/>
        <v>0</v>
      </c>
      <c r="CS237" s="47">
        <f t="shared" si="641"/>
        <v>0</v>
      </c>
      <c r="CT237" s="47">
        <f t="shared" si="642"/>
        <v>0</v>
      </c>
      <c r="CU237" s="47">
        <f t="shared" si="643"/>
        <v>0</v>
      </c>
      <c r="CV237" s="47">
        <f t="shared" si="644"/>
        <v>0</v>
      </c>
      <c r="CW237" s="47">
        <f t="shared" si="645"/>
        <v>0</v>
      </c>
      <c r="CX237" s="47">
        <f t="shared" si="646"/>
        <v>0</v>
      </c>
      <c r="CY237" s="48">
        <f t="shared" si="647"/>
        <v>0</v>
      </c>
      <c r="CZ237" s="47">
        <f t="shared" si="648"/>
        <v>0</v>
      </c>
      <c r="DA237" s="47">
        <f t="shared" si="649"/>
        <v>0</v>
      </c>
      <c r="DB237" s="46">
        <f t="shared" si="650"/>
        <v>0</v>
      </c>
      <c r="DC237" s="47">
        <f t="shared" si="651"/>
        <v>0</v>
      </c>
      <c r="DD237" s="47">
        <f t="shared" si="652"/>
        <v>0</v>
      </c>
      <c r="DE237" s="47">
        <f t="shared" si="653"/>
        <v>0</v>
      </c>
      <c r="DF237" s="47">
        <f t="shared" si="654"/>
        <v>0</v>
      </c>
      <c r="DG237" s="47">
        <f t="shared" si="655"/>
        <v>0</v>
      </c>
      <c r="DH237" s="47">
        <f t="shared" si="656"/>
        <v>0</v>
      </c>
      <c r="DI237" s="47">
        <f t="shared" si="657"/>
        <v>0</v>
      </c>
      <c r="DJ237" s="47">
        <f t="shared" si="658"/>
        <v>0</v>
      </c>
      <c r="DK237" s="47">
        <f t="shared" si="659"/>
        <v>0</v>
      </c>
      <c r="DL237" s="47">
        <f t="shared" si="660"/>
        <v>0</v>
      </c>
      <c r="DM237" s="47">
        <f t="shared" si="661"/>
        <v>0</v>
      </c>
      <c r="DN237" s="47">
        <f t="shared" si="662"/>
        <v>0</v>
      </c>
      <c r="DO237" s="47">
        <f t="shared" si="663"/>
        <v>0</v>
      </c>
      <c r="DP237" s="47">
        <f t="shared" si="664"/>
        <v>0</v>
      </c>
      <c r="DQ237" s="47">
        <f t="shared" si="665"/>
        <v>0</v>
      </c>
      <c r="DR237" s="47">
        <f t="shared" si="666"/>
        <v>0</v>
      </c>
      <c r="DS237" s="47">
        <f t="shared" si="667"/>
        <v>0</v>
      </c>
      <c r="DT237" s="47">
        <f t="shared" si="668"/>
        <v>0</v>
      </c>
      <c r="DU237" s="48">
        <f t="shared" si="669"/>
        <v>0</v>
      </c>
      <c r="DV237" s="47">
        <f t="shared" si="670"/>
        <v>0</v>
      </c>
      <c r="DW237" s="47">
        <f t="shared" si="671"/>
        <v>0</v>
      </c>
      <c r="DX237" s="46">
        <f t="shared" si="672"/>
        <v>0</v>
      </c>
      <c r="DY237" s="47">
        <f t="shared" si="673"/>
        <v>0</v>
      </c>
      <c r="DZ237" s="47">
        <f t="shared" si="674"/>
        <v>0</v>
      </c>
      <c r="EA237" s="47">
        <f t="shared" si="675"/>
        <v>0</v>
      </c>
      <c r="EB237" s="47">
        <f t="shared" si="676"/>
        <v>0</v>
      </c>
      <c r="EC237" s="47">
        <f t="shared" si="677"/>
        <v>0</v>
      </c>
      <c r="ED237" s="47">
        <f t="shared" si="678"/>
        <v>0</v>
      </c>
      <c r="EE237" s="47">
        <f t="shared" si="679"/>
        <v>0</v>
      </c>
      <c r="EF237" s="47">
        <f t="shared" si="680"/>
        <v>0</v>
      </c>
      <c r="EG237" s="47">
        <f t="shared" si="681"/>
        <v>0</v>
      </c>
      <c r="EH237" s="47">
        <f t="shared" si="682"/>
        <v>0</v>
      </c>
      <c r="EI237" s="47">
        <f t="shared" si="683"/>
        <v>0</v>
      </c>
      <c r="EJ237" s="47">
        <f t="shared" si="684"/>
        <v>0</v>
      </c>
      <c r="EK237" s="47">
        <f t="shared" si="685"/>
        <v>0</v>
      </c>
      <c r="EL237" s="47">
        <f t="shared" si="686"/>
        <v>0</v>
      </c>
      <c r="EM237" s="47">
        <f t="shared" si="687"/>
        <v>0</v>
      </c>
      <c r="EN237" s="47">
        <f t="shared" si="688"/>
        <v>0</v>
      </c>
      <c r="EO237" s="47">
        <f t="shared" si="689"/>
        <v>0</v>
      </c>
      <c r="EP237" s="47">
        <f t="shared" si="690"/>
        <v>0</v>
      </c>
      <c r="EQ237" s="48">
        <f t="shared" si="691"/>
        <v>0</v>
      </c>
      <c r="ER237" s="47">
        <f t="shared" si="692"/>
        <v>0</v>
      </c>
      <c r="ES237" s="47">
        <f t="shared" si="693"/>
        <v>0</v>
      </c>
      <c r="ET237" s="46">
        <f t="shared" si="694"/>
        <v>0</v>
      </c>
      <c r="EU237" s="47">
        <f t="shared" si="695"/>
        <v>0</v>
      </c>
      <c r="EV237" s="47">
        <f t="shared" si="696"/>
        <v>0</v>
      </c>
      <c r="EW237" s="47">
        <f t="shared" si="697"/>
        <v>0</v>
      </c>
      <c r="EX237" s="47">
        <f t="shared" si="698"/>
        <v>0</v>
      </c>
      <c r="EY237" s="47">
        <f t="shared" si="699"/>
        <v>0</v>
      </c>
      <c r="EZ237" s="47">
        <f t="shared" si="700"/>
        <v>0</v>
      </c>
      <c r="FA237" s="47">
        <f t="shared" si="701"/>
        <v>0</v>
      </c>
      <c r="FB237" s="47">
        <f t="shared" si="702"/>
        <v>0</v>
      </c>
      <c r="FC237" s="47">
        <f t="shared" si="703"/>
        <v>0</v>
      </c>
      <c r="FD237" s="47">
        <f t="shared" si="704"/>
        <v>0</v>
      </c>
      <c r="FE237" s="47">
        <f t="shared" si="705"/>
        <v>0</v>
      </c>
      <c r="FF237" s="47">
        <f t="shared" si="706"/>
        <v>0</v>
      </c>
      <c r="FG237" s="47">
        <f t="shared" si="707"/>
        <v>0</v>
      </c>
      <c r="FH237" s="47">
        <f t="shared" si="708"/>
        <v>0</v>
      </c>
      <c r="FI237" s="47">
        <f t="shared" si="709"/>
        <v>0</v>
      </c>
      <c r="FJ237" s="47">
        <f t="shared" si="710"/>
        <v>0</v>
      </c>
      <c r="FK237" s="47">
        <f t="shared" si="711"/>
        <v>0</v>
      </c>
      <c r="FL237" s="47">
        <f t="shared" si="712"/>
        <v>0</v>
      </c>
      <c r="FM237" s="48">
        <f t="shared" si="713"/>
        <v>0</v>
      </c>
      <c r="FN237" s="47">
        <f t="shared" si="714"/>
        <v>0</v>
      </c>
      <c r="FO237" s="47">
        <f t="shared" si="715"/>
        <v>0</v>
      </c>
      <c r="FP237" s="46">
        <f t="shared" si="716"/>
        <v>0</v>
      </c>
      <c r="FQ237" s="47">
        <f t="shared" si="717"/>
        <v>0</v>
      </c>
      <c r="FR237" s="47">
        <f t="shared" si="718"/>
        <v>0</v>
      </c>
      <c r="FS237" s="47">
        <f t="shared" si="719"/>
        <v>0</v>
      </c>
      <c r="FT237" s="47">
        <f t="shared" si="720"/>
        <v>0</v>
      </c>
      <c r="FU237" s="47">
        <f t="shared" si="721"/>
        <v>0</v>
      </c>
      <c r="FV237" s="47">
        <f t="shared" si="722"/>
        <v>0</v>
      </c>
      <c r="FW237" s="47">
        <f t="shared" si="723"/>
        <v>0</v>
      </c>
      <c r="FX237" s="47">
        <f t="shared" si="724"/>
        <v>0</v>
      </c>
      <c r="FY237" s="47">
        <f t="shared" si="725"/>
        <v>0</v>
      </c>
      <c r="FZ237" s="47">
        <f t="shared" si="726"/>
        <v>0</v>
      </c>
      <c r="GA237" s="47">
        <f t="shared" si="727"/>
        <v>0</v>
      </c>
      <c r="GB237" s="47">
        <f t="shared" si="728"/>
        <v>0</v>
      </c>
      <c r="GC237" s="47">
        <f t="shared" si="729"/>
        <v>0</v>
      </c>
      <c r="GD237" s="47">
        <f t="shared" si="730"/>
        <v>0</v>
      </c>
      <c r="GE237" s="47">
        <f t="shared" si="731"/>
        <v>0</v>
      </c>
      <c r="GF237" s="47">
        <f t="shared" si="732"/>
        <v>0</v>
      </c>
      <c r="GG237" s="47">
        <f t="shared" si="733"/>
        <v>0</v>
      </c>
      <c r="GH237" s="47">
        <f t="shared" si="734"/>
        <v>0</v>
      </c>
      <c r="GI237" s="48">
        <f t="shared" si="735"/>
        <v>0</v>
      </c>
      <c r="GJ237" s="47">
        <f t="shared" si="736"/>
        <v>0</v>
      </c>
      <c r="GK237" s="47">
        <f t="shared" si="737"/>
        <v>0</v>
      </c>
      <c r="GL237" s="46">
        <f t="shared" si="738"/>
        <v>0</v>
      </c>
      <c r="GM237" s="47">
        <f t="shared" si="739"/>
        <v>0</v>
      </c>
      <c r="GN237" s="47">
        <f t="shared" si="740"/>
        <v>0</v>
      </c>
      <c r="GO237" s="47">
        <f t="shared" si="741"/>
        <v>0</v>
      </c>
      <c r="GP237" s="47">
        <f t="shared" si="742"/>
        <v>0</v>
      </c>
      <c r="GQ237" s="47">
        <f t="shared" si="743"/>
        <v>0</v>
      </c>
      <c r="GR237" s="47">
        <f t="shared" si="744"/>
        <v>0</v>
      </c>
      <c r="GS237" s="47">
        <f t="shared" si="745"/>
        <v>0</v>
      </c>
      <c r="GT237" s="47">
        <f t="shared" si="746"/>
        <v>0</v>
      </c>
      <c r="GU237" s="47">
        <f t="shared" si="747"/>
        <v>0</v>
      </c>
      <c r="GV237" s="47">
        <f t="shared" si="748"/>
        <v>0</v>
      </c>
      <c r="GW237" s="47">
        <f t="shared" si="749"/>
        <v>0</v>
      </c>
      <c r="GX237" s="47">
        <f t="shared" si="750"/>
        <v>0</v>
      </c>
      <c r="GY237" s="47">
        <f t="shared" si="751"/>
        <v>0</v>
      </c>
      <c r="GZ237" s="47">
        <f t="shared" si="752"/>
        <v>0</v>
      </c>
      <c r="HA237" s="47">
        <f t="shared" si="753"/>
        <v>0</v>
      </c>
      <c r="HB237" s="47">
        <f t="shared" si="754"/>
        <v>0</v>
      </c>
      <c r="HC237" s="47">
        <f t="shared" si="755"/>
        <v>0</v>
      </c>
      <c r="HD237" s="47">
        <f t="shared" si="756"/>
        <v>0</v>
      </c>
      <c r="HE237" s="48">
        <f t="shared" si="757"/>
        <v>0</v>
      </c>
      <c r="HF237" s="47">
        <f t="shared" si="758"/>
        <v>0</v>
      </c>
      <c r="HG237" s="47">
        <f t="shared" si="759"/>
        <v>0</v>
      </c>
      <c r="HH237" s="46">
        <f t="shared" si="760"/>
        <v>0</v>
      </c>
      <c r="HI237" s="47">
        <f t="shared" si="761"/>
        <v>0</v>
      </c>
      <c r="HJ237" s="47">
        <f t="shared" si="762"/>
        <v>0</v>
      </c>
      <c r="HK237" s="47">
        <f t="shared" si="763"/>
        <v>0</v>
      </c>
      <c r="HL237" s="47">
        <f t="shared" si="764"/>
        <v>0</v>
      </c>
      <c r="HM237" s="47">
        <f t="shared" si="765"/>
        <v>0</v>
      </c>
      <c r="HN237" s="47">
        <f t="shared" si="766"/>
        <v>0</v>
      </c>
      <c r="HO237" s="47">
        <f t="shared" si="767"/>
        <v>0</v>
      </c>
      <c r="HP237" s="47">
        <f t="shared" si="768"/>
        <v>0</v>
      </c>
      <c r="HQ237" s="47">
        <f t="shared" si="769"/>
        <v>0</v>
      </c>
      <c r="HR237" s="47">
        <f t="shared" si="770"/>
        <v>0</v>
      </c>
      <c r="HS237" s="47">
        <f t="shared" si="771"/>
        <v>0</v>
      </c>
      <c r="HT237" s="47">
        <f t="shared" si="772"/>
        <v>0</v>
      </c>
      <c r="HU237" s="47">
        <f t="shared" si="773"/>
        <v>0</v>
      </c>
      <c r="HV237" s="47">
        <f t="shared" si="774"/>
        <v>0</v>
      </c>
      <c r="HW237" s="47">
        <f t="shared" si="775"/>
        <v>0</v>
      </c>
      <c r="HX237" s="47">
        <f t="shared" si="776"/>
        <v>0</v>
      </c>
      <c r="HY237" s="47">
        <f t="shared" si="777"/>
        <v>0</v>
      </c>
      <c r="HZ237" s="47">
        <f t="shared" si="778"/>
        <v>0</v>
      </c>
      <c r="IA237" s="48">
        <f t="shared" si="779"/>
        <v>0</v>
      </c>
      <c r="IB237" s="47">
        <f t="shared" si="780"/>
        <v>0</v>
      </c>
      <c r="IC237" s="47">
        <f t="shared" si="781"/>
        <v>0</v>
      </c>
      <c r="ID237" s="46">
        <f t="shared" si="782"/>
        <v>0</v>
      </c>
      <c r="IE237" s="47">
        <f t="shared" si="783"/>
        <v>0</v>
      </c>
      <c r="IF237" s="47">
        <f t="shared" si="784"/>
        <v>0</v>
      </c>
      <c r="IG237" s="47">
        <f t="shared" si="785"/>
        <v>0</v>
      </c>
      <c r="IH237" s="47">
        <f t="shared" si="786"/>
        <v>0</v>
      </c>
      <c r="II237" s="47">
        <f t="shared" si="787"/>
        <v>0</v>
      </c>
      <c r="IJ237" s="47">
        <f t="shared" si="788"/>
        <v>0</v>
      </c>
      <c r="IK237" s="47">
        <f t="shared" si="789"/>
        <v>0</v>
      </c>
      <c r="IL237" s="47">
        <f t="shared" si="790"/>
        <v>0</v>
      </c>
      <c r="IM237" s="47">
        <f t="shared" si="791"/>
        <v>0</v>
      </c>
      <c r="IN237" s="47">
        <f t="shared" si="792"/>
        <v>0</v>
      </c>
      <c r="IO237" s="47">
        <f t="shared" si="793"/>
        <v>0</v>
      </c>
      <c r="IP237" s="47">
        <f t="shared" si="794"/>
        <v>0</v>
      </c>
      <c r="IQ237" s="47">
        <f t="shared" si="795"/>
        <v>0</v>
      </c>
      <c r="IR237" s="47">
        <f t="shared" si="796"/>
        <v>0</v>
      </c>
      <c r="IS237" s="47">
        <f t="shared" si="797"/>
        <v>0</v>
      </c>
      <c r="IT237" s="47">
        <f t="shared" si="798"/>
        <v>0</v>
      </c>
      <c r="IU237" s="47">
        <f t="shared" si="799"/>
        <v>0</v>
      </c>
      <c r="IV237" s="47">
        <f t="shared" si="800"/>
        <v>0</v>
      </c>
      <c r="IW237" s="48">
        <f t="shared" si="801"/>
        <v>0</v>
      </c>
      <c r="IX237" s="47">
        <f t="shared" si="802"/>
        <v>0</v>
      </c>
      <c r="IY237" s="47">
        <f t="shared" si="803"/>
        <v>0</v>
      </c>
      <c r="IZ237" s="46">
        <f t="shared" si="804"/>
        <v>0</v>
      </c>
      <c r="JA237" s="47">
        <f t="shared" si="805"/>
        <v>0</v>
      </c>
      <c r="JB237" s="47">
        <f t="shared" si="806"/>
        <v>0</v>
      </c>
      <c r="JC237" s="47">
        <f t="shared" si="807"/>
        <v>0</v>
      </c>
      <c r="JD237" s="47">
        <f t="shared" si="808"/>
        <v>0</v>
      </c>
      <c r="JE237" s="47">
        <f t="shared" si="809"/>
        <v>0</v>
      </c>
      <c r="JF237" s="47">
        <f t="shared" si="810"/>
        <v>0</v>
      </c>
      <c r="JG237" s="47">
        <f t="shared" si="811"/>
        <v>0</v>
      </c>
      <c r="JH237" s="47">
        <f t="shared" si="812"/>
        <v>0</v>
      </c>
      <c r="JI237" s="47">
        <f t="shared" si="813"/>
        <v>0</v>
      </c>
      <c r="JJ237" s="47">
        <f t="shared" si="814"/>
        <v>0</v>
      </c>
      <c r="JK237" s="47">
        <f t="shared" si="815"/>
        <v>0</v>
      </c>
      <c r="JL237" s="47">
        <f t="shared" si="816"/>
        <v>0</v>
      </c>
      <c r="JM237" s="47">
        <f t="shared" si="817"/>
        <v>0</v>
      </c>
      <c r="JN237" s="47">
        <f t="shared" si="818"/>
        <v>0</v>
      </c>
      <c r="JO237" s="47">
        <f t="shared" si="819"/>
        <v>0</v>
      </c>
      <c r="JP237" s="47">
        <f t="shared" si="820"/>
        <v>0</v>
      </c>
      <c r="JQ237" s="47">
        <f t="shared" si="821"/>
        <v>0</v>
      </c>
      <c r="JR237" s="47">
        <f t="shared" si="822"/>
        <v>0</v>
      </c>
      <c r="JS237" s="48">
        <f t="shared" si="823"/>
        <v>0</v>
      </c>
      <c r="JT237" s="46">
        <f t="shared" si="824"/>
        <v>0</v>
      </c>
      <c r="JU237" s="48">
        <f t="shared" si="825"/>
        <v>0</v>
      </c>
    </row>
    <row r="238" spans="1:281" x14ac:dyDescent="0.25">
      <c r="A238" s="152"/>
      <c r="B238" s="386"/>
      <c r="C238" s="377"/>
      <c r="D238" s="378"/>
      <c r="E238" s="378"/>
      <c r="F238" s="378"/>
      <c r="G238" s="379"/>
      <c r="H238" s="397"/>
      <c r="I238" s="397"/>
      <c r="J238" s="97"/>
      <c r="K238" s="122">
        <f t="shared" si="826"/>
        <v>0</v>
      </c>
      <c r="L238" s="313">
        <f t="shared" si="827"/>
        <v>0</v>
      </c>
      <c r="M238" s="46">
        <f t="shared" si="828"/>
        <v>0</v>
      </c>
      <c r="N238" s="90">
        <f t="shared" si="618"/>
        <v>0</v>
      </c>
      <c r="O238" s="90">
        <f t="shared" si="619"/>
        <v>0</v>
      </c>
      <c r="P238" s="90">
        <f t="shared" si="620"/>
        <v>0</v>
      </c>
      <c r="Q238" s="90">
        <f t="shared" si="621"/>
        <v>0</v>
      </c>
      <c r="R238" s="408">
        <f t="shared" si="829"/>
        <v>1</v>
      </c>
      <c r="S238" s="46">
        <f t="shared" ref="S238:S301" si="830">IF(AND($H238="AcS",$R238=1),$Q238,0)</f>
        <v>0</v>
      </c>
      <c r="T238" s="47">
        <f t="shared" ref="T238:T301" si="831">IF(AND($H238="SoT",$R238=1),$Q238,0)</f>
        <v>0</v>
      </c>
      <c r="U238" s="47">
        <f t="shared" ref="U238:U301" si="832">IF(AND($H238="PuB",$R238=1),$Q238,0)</f>
        <v>0</v>
      </c>
      <c r="V238" s="47">
        <f t="shared" ref="V238:V301" si="833">IF(AND($H238="FrR",$R238=1),$Q238,0)</f>
        <v>0</v>
      </c>
      <c r="W238" s="47">
        <f t="shared" ref="W238:W301" si="834">IF(AND($H238="Ass",$R238=1),$Q238,0)</f>
        <v>0</v>
      </c>
      <c r="X238" s="47">
        <f t="shared" ref="X238:X301" si="835">IF(AND($H238="Int",$R238=1),$Q238,0)</f>
        <v>0</v>
      </c>
      <c r="Y238" s="47">
        <f t="shared" ref="Y238:Y301" si="836">IF(AND($H238="PeC",$R238=1),$Q238,0)</f>
        <v>0</v>
      </c>
      <c r="Z238" s="47">
        <f t="shared" ref="Z238:Z301" si="837">IF(AND($H238="FrB",$R238=1),$Q238,0)</f>
        <v>0</v>
      </c>
      <c r="AA238" s="47">
        <f t="shared" ref="AA238:AA301" si="838">IF(AND($H238="Fou",$R238=1),$Q238,0)</f>
        <v>0</v>
      </c>
      <c r="AB238" s="47">
        <f t="shared" ref="AB238:AB301" si="839">IF(AND($H238="Liv",$R238=1),$Q238,0)</f>
        <v>0</v>
      </c>
      <c r="AC238" s="47">
        <f t="shared" ref="AC238:AC301" si="840">IF(AND($H238="FCJ",$R238=1),$Q238,0)</f>
        <v>0</v>
      </c>
      <c r="AD238" s="47">
        <f t="shared" ref="AD238:AD301" si="841">IF(AND($H238="FGA",$R238=1),$Q238,0)</f>
        <v>0</v>
      </c>
      <c r="AE238" s="47">
        <f t="shared" ref="AE238:AE301" si="842">IF(AND($H238="LoyC",$R238=1),$Q238,0)</f>
        <v>0</v>
      </c>
      <c r="AF238" s="47">
        <f t="shared" ref="AF238:AF301" si="843">IF(AND($H238="EnR",$R238=1),$Q238,0)</f>
        <v>0</v>
      </c>
      <c r="AG238" s="47">
        <f t="shared" ref="AG238:AG301" si="844">IF(AND($H238="ImF",$R238=1),$Q238,0)</f>
        <v>0</v>
      </c>
      <c r="AH238" s="47">
        <f t="shared" ref="AH238:AH301" si="845">IF(AND($H238="SeP",$R238=1),$Q238,0)</f>
        <v>0</v>
      </c>
      <c r="AI238" s="47">
        <f t="shared" ref="AI238:AI301" si="846">IF(AND($H238="FrV",$R238=1),$Q238,0)</f>
        <v>0</v>
      </c>
      <c r="AJ238" s="47">
        <f t="shared" ref="AJ238:AJ301" si="847">IF(AND($H238="LTM",$R238=1),$Q238,0)</f>
        <v>0</v>
      </c>
      <c r="AK238" s="47">
        <f t="shared" ref="AK238:AK301" si="848">IF(AND($H238="FCF",$R238=1),$Q238,0)</f>
        <v>0</v>
      </c>
      <c r="AL238" s="48">
        <f t="shared" ref="AL238:AL301" si="849">IF(AND($H238="AuD",$R238=1),$Q238,0)</f>
        <v>0</v>
      </c>
      <c r="AM238" s="47">
        <f t="shared" si="622"/>
        <v>0</v>
      </c>
      <c r="AN238" s="47">
        <f t="shared" si="623"/>
        <v>0</v>
      </c>
      <c r="AO238" s="46">
        <f t="shared" ref="AO238:AO301" si="850">IF(AND($H238="AcS",$R238=2),$Q238,0)</f>
        <v>0</v>
      </c>
      <c r="AP238" s="47">
        <f t="shared" ref="AP238:AP301" si="851">IF(AND($H238="SoT",$R238=2),$Q238,0)</f>
        <v>0</v>
      </c>
      <c r="AQ238" s="47">
        <f t="shared" ref="AQ238:AQ301" si="852">IF(AND($H238="PuB",$R238=2),$Q238,0)</f>
        <v>0</v>
      </c>
      <c r="AR238" s="47">
        <f t="shared" ref="AR238:AR301" si="853">IF(AND($H238="FrR",$R238=2),$Q238,0)</f>
        <v>0</v>
      </c>
      <c r="AS238" s="47">
        <f t="shared" ref="AS238:AS301" si="854">IF(AND($H238="Ass",$R238=2),$Q238,0)</f>
        <v>0</v>
      </c>
      <c r="AT238" s="47">
        <f t="shared" ref="AT238:AT301" si="855">IF(AND($H238="Int",$R238=2),$Q238,0)</f>
        <v>0</v>
      </c>
      <c r="AU238" s="47">
        <f t="shared" ref="AU238:AU301" si="856">IF(AND($H238="PeC",$R238=2),$Q238,0)</f>
        <v>0</v>
      </c>
      <c r="AV238" s="47">
        <f t="shared" ref="AV238:AV301" si="857">IF(AND($H238="FrB",$R238=2),$Q238,0)</f>
        <v>0</v>
      </c>
      <c r="AW238" s="47">
        <f t="shared" ref="AW238:AW301" si="858">IF(AND($H238="Fou",$R238=2),$Q238,0)</f>
        <v>0</v>
      </c>
      <c r="AX238" s="47">
        <f t="shared" ref="AX238:AX301" si="859">IF(AND($H238="Liv",$R238=2),$Q238,0)</f>
        <v>0</v>
      </c>
      <c r="AY238" s="47">
        <f t="shared" ref="AY238:AY301" si="860">IF(AND($H238="FCJ",$R238=2),$Q238,0)</f>
        <v>0</v>
      </c>
      <c r="AZ238" s="47">
        <f t="shared" ref="AZ238:AZ301" si="861">IF(AND($H238="FGA",$R238=2),$Q238,0)</f>
        <v>0</v>
      </c>
      <c r="BA238" s="47">
        <f t="shared" ref="BA238:BA301" si="862">IF(AND($H238="LoyC",$R238=2),$Q238,0)</f>
        <v>0</v>
      </c>
      <c r="BB238" s="47">
        <f t="shared" ref="BB238:BB301" si="863">IF(AND($H238="EnR",$R238=2),$Q238,0)</f>
        <v>0</v>
      </c>
      <c r="BC238" s="47">
        <f t="shared" ref="BC238:BC301" si="864">IF(AND($H238="ImF",$R238=2),$Q238,0)</f>
        <v>0</v>
      </c>
      <c r="BD238" s="47">
        <f t="shared" ref="BD238:BD301" si="865">IF(AND($H238="SeP",$R238=2),$Q238,0)</f>
        <v>0</v>
      </c>
      <c r="BE238" s="47">
        <f t="shared" ref="BE238:BE301" si="866">IF(AND($H238="FrV",$R238=2),$Q238,0)</f>
        <v>0</v>
      </c>
      <c r="BF238" s="47">
        <f t="shared" ref="BF238:BF301" si="867">IF(AND($H238="LTM",$R238=2),$Q238,0)</f>
        <v>0</v>
      </c>
      <c r="BG238" s="48">
        <f t="shared" ref="BG238:BG301" si="868">IF(AND($H238="FCF",$R238=2),$Q238,0)</f>
        <v>0</v>
      </c>
      <c r="BH238" s="47">
        <f t="shared" si="624"/>
        <v>0</v>
      </c>
      <c r="BI238" s="47">
        <f t="shared" si="625"/>
        <v>0</v>
      </c>
      <c r="BJ238" s="46">
        <f t="shared" ref="BJ238:BJ301" si="869">IF(AND($H238="AcS",$R238=3),$Q238,0)</f>
        <v>0</v>
      </c>
      <c r="BK238" s="47">
        <f t="shared" ref="BK238:BK301" si="870">IF(AND($H238="SoT",$R238=3),$Q238,0)</f>
        <v>0</v>
      </c>
      <c r="BL238" s="47">
        <f t="shared" ref="BL238:BL301" si="871">IF(AND($H238="PuB",$R238=3),$Q238,0)</f>
        <v>0</v>
      </c>
      <c r="BM238" s="47">
        <f t="shared" ref="BM238:BM301" si="872">IF(AND($H238="FrR",$R238=3),$Q238,0)</f>
        <v>0</v>
      </c>
      <c r="BN238" s="47">
        <f t="shared" ref="BN238:BN301" si="873">IF(AND($H238="Ass",$R238=3),$Q238,0)</f>
        <v>0</v>
      </c>
      <c r="BO238" s="47">
        <f t="shared" ref="BO238:BO301" si="874">IF(AND($H238="Int",$R238=3),$Q238,0)</f>
        <v>0</v>
      </c>
      <c r="BP238" s="47">
        <f t="shared" ref="BP238:BP301" si="875">IF(AND($H238="PeC",$R238=3),$Q238,0)</f>
        <v>0</v>
      </c>
      <c r="BQ238" s="47">
        <f t="shared" ref="BQ238:BQ301" si="876">IF(AND($H238="FrB",$R238=3),$Q238,0)</f>
        <v>0</v>
      </c>
      <c r="BR238" s="47">
        <f t="shared" ref="BR238:BR301" si="877">IF(AND($H238="Fou",$R238=3),$Q238,0)</f>
        <v>0</v>
      </c>
      <c r="BS238" s="47">
        <f t="shared" ref="BS238:BS301" si="878">IF(AND($H238="Liv",$R238=3),$Q238,0)</f>
        <v>0</v>
      </c>
      <c r="BT238" s="47">
        <f t="shared" ref="BT238:BT301" si="879">IF(AND($H238="FCJ",$R238=3),$Q238,0)</f>
        <v>0</v>
      </c>
      <c r="BU238" s="47">
        <f t="shared" ref="BU238:BU301" si="880">IF(AND($H238="FGA",$R238=3),$Q238,0)</f>
        <v>0</v>
      </c>
      <c r="BV238" s="47">
        <f t="shared" ref="BV238:BV301" si="881">IF(AND($H238="LoyC",$R238=3),$Q238,0)</f>
        <v>0</v>
      </c>
      <c r="BW238" s="47">
        <f t="shared" ref="BW238:BW301" si="882">IF(AND($H238="EnR",$R238=3),$Q238,0)</f>
        <v>0</v>
      </c>
      <c r="BX238" s="47">
        <f t="shared" ref="BX238:BX301" si="883">IF(AND($H238="ImF",$R238=3),$Q238,0)</f>
        <v>0</v>
      </c>
      <c r="BY238" s="47">
        <f t="shared" ref="BY238:BY301" si="884">IF(AND($H238="SeP",$R238=3),$Q238,0)</f>
        <v>0</v>
      </c>
      <c r="BZ238" s="47">
        <f t="shared" ref="BZ238:BZ301" si="885">IF(AND($H238="FrV",$R238=3),$Q238,0)</f>
        <v>0</v>
      </c>
      <c r="CA238" s="47">
        <f t="shared" ref="CA238:CA301" si="886">IF(AND($H238="LTM",$R238=3),$Q238,0)</f>
        <v>0</v>
      </c>
      <c r="CB238" s="47">
        <f t="shared" ref="CB238:CB301" si="887">IF(AND($H238="FCF",$R238=3),$Q238,0)</f>
        <v>0</v>
      </c>
      <c r="CC238" s="48">
        <f t="shared" ref="CC238:CC301" si="888">IF(AND($H238="AuD",$R238=3),$Q238,0)</f>
        <v>0</v>
      </c>
      <c r="CD238" s="47">
        <f t="shared" si="626"/>
        <v>0</v>
      </c>
      <c r="CE238" s="47">
        <f t="shared" si="627"/>
        <v>0</v>
      </c>
      <c r="CF238" s="46">
        <f t="shared" si="628"/>
        <v>0</v>
      </c>
      <c r="CG238" s="47">
        <f t="shared" si="629"/>
        <v>0</v>
      </c>
      <c r="CH238" s="47">
        <f t="shared" si="630"/>
        <v>0</v>
      </c>
      <c r="CI238" s="47">
        <f t="shared" si="631"/>
        <v>0</v>
      </c>
      <c r="CJ238" s="47">
        <f t="shared" si="632"/>
        <v>0</v>
      </c>
      <c r="CK238" s="47">
        <f t="shared" si="633"/>
        <v>0</v>
      </c>
      <c r="CL238" s="47">
        <f t="shared" si="634"/>
        <v>0</v>
      </c>
      <c r="CM238" s="47">
        <f t="shared" si="635"/>
        <v>0</v>
      </c>
      <c r="CN238" s="47">
        <f t="shared" si="636"/>
        <v>0</v>
      </c>
      <c r="CO238" s="47">
        <f t="shared" si="637"/>
        <v>0</v>
      </c>
      <c r="CP238" s="47">
        <f t="shared" si="638"/>
        <v>0</v>
      </c>
      <c r="CQ238" s="47">
        <f t="shared" si="639"/>
        <v>0</v>
      </c>
      <c r="CR238" s="47">
        <f t="shared" si="640"/>
        <v>0</v>
      </c>
      <c r="CS238" s="47">
        <f t="shared" si="641"/>
        <v>0</v>
      </c>
      <c r="CT238" s="47">
        <f t="shared" si="642"/>
        <v>0</v>
      </c>
      <c r="CU238" s="47">
        <f t="shared" si="643"/>
        <v>0</v>
      </c>
      <c r="CV238" s="47">
        <f t="shared" si="644"/>
        <v>0</v>
      </c>
      <c r="CW238" s="47">
        <f t="shared" si="645"/>
        <v>0</v>
      </c>
      <c r="CX238" s="47">
        <f t="shared" si="646"/>
        <v>0</v>
      </c>
      <c r="CY238" s="48">
        <f t="shared" si="647"/>
        <v>0</v>
      </c>
      <c r="CZ238" s="47">
        <f t="shared" si="648"/>
        <v>0</v>
      </c>
      <c r="DA238" s="47">
        <f t="shared" si="649"/>
        <v>0</v>
      </c>
      <c r="DB238" s="46">
        <f t="shared" si="650"/>
        <v>0</v>
      </c>
      <c r="DC238" s="47">
        <f t="shared" si="651"/>
        <v>0</v>
      </c>
      <c r="DD238" s="47">
        <f t="shared" si="652"/>
        <v>0</v>
      </c>
      <c r="DE238" s="47">
        <f t="shared" si="653"/>
        <v>0</v>
      </c>
      <c r="DF238" s="47">
        <f t="shared" si="654"/>
        <v>0</v>
      </c>
      <c r="DG238" s="47">
        <f t="shared" si="655"/>
        <v>0</v>
      </c>
      <c r="DH238" s="47">
        <f t="shared" si="656"/>
        <v>0</v>
      </c>
      <c r="DI238" s="47">
        <f t="shared" si="657"/>
        <v>0</v>
      </c>
      <c r="DJ238" s="47">
        <f t="shared" si="658"/>
        <v>0</v>
      </c>
      <c r="DK238" s="47">
        <f t="shared" si="659"/>
        <v>0</v>
      </c>
      <c r="DL238" s="47">
        <f t="shared" si="660"/>
        <v>0</v>
      </c>
      <c r="DM238" s="47">
        <f t="shared" si="661"/>
        <v>0</v>
      </c>
      <c r="DN238" s="47">
        <f t="shared" si="662"/>
        <v>0</v>
      </c>
      <c r="DO238" s="47">
        <f t="shared" si="663"/>
        <v>0</v>
      </c>
      <c r="DP238" s="47">
        <f t="shared" si="664"/>
        <v>0</v>
      </c>
      <c r="DQ238" s="47">
        <f t="shared" si="665"/>
        <v>0</v>
      </c>
      <c r="DR238" s="47">
        <f t="shared" si="666"/>
        <v>0</v>
      </c>
      <c r="DS238" s="47">
        <f t="shared" si="667"/>
        <v>0</v>
      </c>
      <c r="DT238" s="47">
        <f t="shared" si="668"/>
        <v>0</v>
      </c>
      <c r="DU238" s="48">
        <f t="shared" si="669"/>
        <v>0</v>
      </c>
      <c r="DV238" s="47">
        <f t="shared" si="670"/>
        <v>0</v>
      </c>
      <c r="DW238" s="47">
        <f t="shared" si="671"/>
        <v>0</v>
      </c>
      <c r="DX238" s="46">
        <f t="shared" si="672"/>
        <v>0</v>
      </c>
      <c r="DY238" s="47">
        <f t="shared" si="673"/>
        <v>0</v>
      </c>
      <c r="DZ238" s="47">
        <f t="shared" si="674"/>
        <v>0</v>
      </c>
      <c r="EA238" s="47">
        <f t="shared" si="675"/>
        <v>0</v>
      </c>
      <c r="EB238" s="47">
        <f t="shared" si="676"/>
        <v>0</v>
      </c>
      <c r="EC238" s="47">
        <f t="shared" si="677"/>
        <v>0</v>
      </c>
      <c r="ED238" s="47">
        <f t="shared" si="678"/>
        <v>0</v>
      </c>
      <c r="EE238" s="47">
        <f t="shared" si="679"/>
        <v>0</v>
      </c>
      <c r="EF238" s="47">
        <f t="shared" si="680"/>
        <v>0</v>
      </c>
      <c r="EG238" s="47">
        <f t="shared" si="681"/>
        <v>0</v>
      </c>
      <c r="EH238" s="47">
        <f t="shared" si="682"/>
        <v>0</v>
      </c>
      <c r="EI238" s="47">
        <f t="shared" si="683"/>
        <v>0</v>
      </c>
      <c r="EJ238" s="47">
        <f t="shared" si="684"/>
        <v>0</v>
      </c>
      <c r="EK238" s="47">
        <f t="shared" si="685"/>
        <v>0</v>
      </c>
      <c r="EL238" s="47">
        <f t="shared" si="686"/>
        <v>0</v>
      </c>
      <c r="EM238" s="47">
        <f t="shared" si="687"/>
        <v>0</v>
      </c>
      <c r="EN238" s="47">
        <f t="shared" si="688"/>
        <v>0</v>
      </c>
      <c r="EO238" s="47">
        <f t="shared" si="689"/>
        <v>0</v>
      </c>
      <c r="EP238" s="47">
        <f t="shared" si="690"/>
        <v>0</v>
      </c>
      <c r="EQ238" s="48">
        <f t="shared" si="691"/>
        <v>0</v>
      </c>
      <c r="ER238" s="47">
        <f t="shared" si="692"/>
        <v>0</v>
      </c>
      <c r="ES238" s="47">
        <f t="shared" si="693"/>
        <v>0</v>
      </c>
      <c r="ET238" s="46">
        <f t="shared" si="694"/>
        <v>0</v>
      </c>
      <c r="EU238" s="47">
        <f t="shared" si="695"/>
        <v>0</v>
      </c>
      <c r="EV238" s="47">
        <f t="shared" si="696"/>
        <v>0</v>
      </c>
      <c r="EW238" s="47">
        <f t="shared" si="697"/>
        <v>0</v>
      </c>
      <c r="EX238" s="47">
        <f t="shared" si="698"/>
        <v>0</v>
      </c>
      <c r="EY238" s="47">
        <f t="shared" si="699"/>
        <v>0</v>
      </c>
      <c r="EZ238" s="47">
        <f t="shared" si="700"/>
        <v>0</v>
      </c>
      <c r="FA238" s="47">
        <f t="shared" si="701"/>
        <v>0</v>
      </c>
      <c r="FB238" s="47">
        <f t="shared" si="702"/>
        <v>0</v>
      </c>
      <c r="FC238" s="47">
        <f t="shared" si="703"/>
        <v>0</v>
      </c>
      <c r="FD238" s="47">
        <f t="shared" si="704"/>
        <v>0</v>
      </c>
      <c r="FE238" s="47">
        <f t="shared" si="705"/>
        <v>0</v>
      </c>
      <c r="FF238" s="47">
        <f t="shared" si="706"/>
        <v>0</v>
      </c>
      <c r="FG238" s="47">
        <f t="shared" si="707"/>
        <v>0</v>
      </c>
      <c r="FH238" s="47">
        <f t="shared" si="708"/>
        <v>0</v>
      </c>
      <c r="FI238" s="47">
        <f t="shared" si="709"/>
        <v>0</v>
      </c>
      <c r="FJ238" s="47">
        <f t="shared" si="710"/>
        <v>0</v>
      </c>
      <c r="FK238" s="47">
        <f t="shared" si="711"/>
        <v>0</v>
      </c>
      <c r="FL238" s="47">
        <f t="shared" si="712"/>
        <v>0</v>
      </c>
      <c r="FM238" s="48">
        <f t="shared" si="713"/>
        <v>0</v>
      </c>
      <c r="FN238" s="47">
        <f t="shared" si="714"/>
        <v>0</v>
      </c>
      <c r="FO238" s="47">
        <f t="shared" si="715"/>
        <v>0</v>
      </c>
      <c r="FP238" s="46">
        <f t="shared" si="716"/>
        <v>0</v>
      </c>
      <c r="FQ238" s="47">
        <f t="shared" si="717"/>
        <v>0</v>
      </c>
      <c r="FR238" s="47">
        <f t="shared" si="718"/>
        <v>0</v>
      </c>
      <c r="FS238" s="47">
        <f t="shared" si="719"/>
        <v>0</v>
      </c>
      <c r="FT238" s="47">
        <f t="shared" si="720"/>
        <v>0</v>
      </c>
      <c r="FU238" s="47">
        <f t="shared" si="721"/>
        <v>0</v>
      </c>
      <c r="FV238" s="47">
        <f t="shared" si="722"/>
        <v>0</v>
      </c>
      <c r="FW238" s="47">
        <f t="shared" si="723"/>
        <v>0</v>
      </c>
      <c r="FX238" s="47">
        <f t="shared" si="724"/>
        <v>0</v>
      </c>
      <c r="FY238" s="47">
        <f t="shared" si="725"/>
        <v>0</v>
      </c>
      <c r="FZ238" s="47">
        <f t="shared" si="726"/>
        <v>0</v>
      </c>
      <c r="GA238" s="47">
        <f t="shared" si="727"/>
        <v>0</v>
      </c>
      <c r="GB238" s="47">
        <f t="shared" si="728"/>
        <v>0</v>
      </c>
      <c r="GC238" s="47">
        <f t="shared" si="729"/>
        <v>0</v>
      </c>
      <c r="GD238" s="47">
        <f t="shared" si="730"/>
        <v>0</v>
      </c>
      <c r="GE238" s="47">
        <f t="shared" si="731"/>
        <v>0</v>
      </c>
      <c r="GF238" s="47">
        <f t="shared" si="732"/>
        <v>0</v>
      </c>
      <c r="GG238" s="47">
        <f t="shared" si="733"/>
        <v>0</v>
      </c>
      <c r="GH238" s="47">
        <f t="shared" si="734"/>
        <v>0</v>
      </c>
      <c r="GI238" s="48">
        <f t="shared" si="735"/>
        <v>0</v>
      </c>
      <c r="GJ238" s="47">
        <f t="shared" si="736"/>
        <v>0</v>
      </c>
      <c r="GK238" s="47">
        <f t="shared" si="737"/>
        <v>0</v>
      </c>
      <c r="GL238" s="46">
        <f t="shared" si="738"/>
        <v>0</v>
      </c>
      <c r="GM238" s="47">
        <f t="shared" si="739"/>
        <v>0</v>
      </c>
      <c r="GN238" s="47">
        <f t="shared" si="740"/>
        <v>0</v>
      </c>
      <c r="GO238" s="47">
        <f t="shared" si="741"/>
        <v>0</v>
      </c>
      <c r="GP238" s="47">
        <f t="shared" si="742"/>
        <v>0</v>
      </c>
      <c r="GQ238" s="47">
        <f t="shared" si="743"/>
        <v>0</v>
      </c>
      <c r="GR238" s="47">
        <f t="shared" si="744"/>
        <v>0</v>
      </c>
      <c r="GS238" s="47">
        <f t="shared" si="745"/>
        <v>0</v>
      </c>
      <c r="GT238" s="47">
        <f t="shared" si="746"/>
        <v>0</v>
      </c>
      <c r="GU238" s="47">
        <f t="shared" si="747"/>
        <v>0</v>
      </c>
      <c r="GV238" s="47">
        <f t="shared" si="748"/>
        <v>0</v>
      </c>
      <c r="GW238" s="47">
        <f t="shared" si="749"/>
        <v>0</v>
      </c>
      <c r="GX238" s="47">
        <f t="shared" si="750"/>
        <v>0</v>
      </c>
      <c r="GY238" s="47">
        <f t="shared" si="751"/>
        <v>0</v>
      </c>
      <c r="GZ238" s="47">
        <f t="shared" si="752"/>
        <v>0</v>
      </c>
      <c r="HA238" s="47">
        <f t="shared" si="753"/>
        <v>0</v>
      </c>
      <c r="HB238" s="47">
        <f t="shared" si="754"/>
        <v>0</v>
      </c>
      <c r="HC238" s="47">
        <f t="shared" si="755"/>
        <v>0</v>
      </c>
      <c r="HD238" s="47">
        <f t="shared" si="756"/>
        <v>0</v>
      </c>
      <c r="HE238" s="48">
        <f t="shared" si="757"/>
        <v>0</v>
      </c>
      <c r="HF238" s="47">
        <f t="shared" si="758"/>
        <v>0</v>
      </c>
      <c r="HG238" s="47">
        <f t="shared" si="759"/>
        <v>0</v>
      </c>
      <c r="HH238" s="46">
        <f t="shared" si="760"/>
        <v>0</v>
      </c>
      <c r="HI238" s="47">
        <f t="shared" si="761"/>
        <v>0</v>
      </c>
      <c r="HJ238" s="47">
        <f t="shared" si="762"/>
        <v>0</v>
      </c>
      <c r="HK238" s="47">
        <f t="shared" si="763"/>
        <v>0</v>
      </c>
      <c r="HL238" s="47">
        <f t="shared" si="764"/>
        <v>0</v>
      </c>
      <c r="HM238" s="47">
        <f t="shared" si="765"/>
        <v>0</v>
      </c>
      <c r="HN238" s="47">
        <f t="shared" si="766"/>
        <v>0</v>
      </c>
      <c r="HO238" s="47">
        <f t="shared" si="767"/>
        <v>0</v>
      </c>
      <c r="HP238" s="47">
        <f t="shared" si="768"/>
        <v>0</v>
      </c>
      <c r="HQ238" s="47">
        <f t="shared" si="769"/>
        <v>0</v>
      </c>
      <c r="HR238" s="47">
        <f t="shared" si="770"/>
        <v>0</v>
      </c>
      <c r="HS238" s="47">
        <f t="shared" si="771"/>
        <v>0</v>
      </c>
      <c r="HT238" s="47">
        <f t="shared" si="772"/>
        <v>0</v>
      </c>
      <c r="HU238" s="47">
        <f t="shared" si="773"/>
        <v>0</v>
      </c>
      <c r="HV238" s="47">
        <f t="shared" si="774"/>
        <v>0</v>
      </c>
      <c r="HW238" s="47">
        <f t="shared" si="775"/>
        <v>0</v>
      </c>
      <c r="HX238" s="47">
        <f t="shared" si="776"/>
        <v>0</v>
      </c>
      <c r="HY238" s="47">
        <f t="shared" si="777"/>
        <v>0</v>
      </c>
      <c r="HZ238" s="47">
        <f t="shared" si="778"/>
        <v>0</v>
      </c>
      <c r="IA238" s="48">
        <f t="shared" si="779"/>
        <v>0</v>
      </c>
      <c r="IB238" s="47">
        <f t="shared" si="780"/>
        <v>0</v>
      </c>
      <c r="IC238" s="47">
        <f t="shared" si="781"/>
        <v>0</v>
      </c>
      <c r="ID238" s="46">
        <f t="shared" si="782"/>
        <v>0</v>
      </c>
      <c r="IE238" s="47">
        <f t="shared" si="783"/>
        <v>0</v>
      </c>
      <c r="IF238" s="47">
        <f t="shared" si="784"/>
        <v>0</v>
      </c>
      <c r="IG238" s="47">
        <f t="shared" si="785"/>
        <v>0</v>
      </c>
      <c r="IH238" s="47">
        <f t="shared" si="786"/>
        <v>0</v>
      </c>
      <c r="II238" s="47">
        <f t="shared" si="787"/>
        <v>0</v>
      </c>
      <c r="IJ238" s="47">
        <f t="shared" si="788"/>
        <v>0</v>
      </c>
      <c r="IK238" s="47">
        <f t="shared" si="789"/>
        <v>0</v>
      </c>
      <c r="IL238" s="47">
        <f t="shared" si="790"/>
        <v>0</v>
      </c>
      <c r="IM238" s="47">
        <f t="shared" si="791"/>
        <v>0</v>
      </c>
      <c r="IN238" s="47">
        <f t="shared" si="792"/>
        <v>0</v>
      </c>
      <c r="IO238" s="47">
        <f t="shared" si="793"/>
        <v>0</v>
      </c>
      <c r="IP238" s="47">
        <f t="shared" si="794"/>
        <v>0</v>
      </c>
      <c r="IQ238" s="47">
        <f t="shared" si="795"/>
        <v>0</v>
      </c>
      <c r="IR238" s="47">
        <f t="shared" si="796"/>
        <v>0</v>
      </c>
      <c r="IS238" s="47">
        <f t="shared" si="797"/>
        <v>0</v>
      </c>
      <c r="IT238" s="47">
        <f t="shared" si="798"/>
        <v>0</v>
      </c>
      <c r="IU238" s="47">
        <f t="shared" si="799"/>
        <v>0</v>
      </c>
      <c r="IV238" s="47">
        <f t="shared" si="800"/>
        <v>0</v>
      </c>
      <c r="IW238" s="48">
        <f t="shared" si="801"/>
        <v>0</v>
      </c>
      <c r="IX238" s="47">
        <f t="shared" si="802"/>
        <v>0</v>
      </c>
      <c r="IY238" s="47">
        <f t="shared" si="803"/>
        <v>0</v>
      </c>
      <c r="IZ238" s="46">
        <f t="shared" si="804"/>
        <v>0</v>
      </c>
      <c r="JA238" s="47">
        <f t="shared" si="805"/>
        <v>0</v>
      </c>
      <c r="JB238" s="47">
        <f t="shared" si="806"/>
        <v>0</v>
      </c>
      <c r="JC238" s="47">
        <f t="shared" si="807"/>
        <v>0</v>
      </c>
      <c r="JD238" s="47">
        <f t="shared" si="808"/>
        <v>0</v>
      </c>
      <c r="JE238" s="47">
        <f t="shared" si="809"/>
        <v>0</v>
      </c>
      <c r="JF238" s="47">
        <f t="shared" si="810"/>
        <v>0</v>
      </c>
      <c r="JG238" s="47">
        <f t="shared" si="811"/>
        <v>0</v>
      </c>
      <c r="JH238" s="47">
        <f t="shared" si="812"/>
        <v>0</v>
      </c>
      <c r="JI238" s="47">
        <f t="shared" si="813"/>
        <v>0</v>
      </c>
      <c r="JJ238" s="47">
        <f t="shared" si="814"/>
        <v>0</v>
      </c>
      <c r="JK238" s="47">
        <f t="shared" si="815"/>
        <v>0</v>
      </c>
      <c r="JL238" s="47">
        <f t="shared" si="816"/>
        <v>0</v>
      </c>
      <c r="JM238" s="47">
        <f t="shared" si="817"/>
        <v>0</v>
      </c>
      <c r="JN238" s="47">
        <f t="shared" si="818"/>
        <v>0</v>
      </c>
      <c r="JO238" s="47">
        <f t="shared" si="819"/>
        <v>0</v>
      </c>
      <c r="JP238" s="47">
        <f t="shared" si="820"/>
        <v>0</v>
      </c>
      <c r="JQ238" s="47">
        <f t="shared" si="821"/>
        <v>0</v>
      </c>
      <c r="JR238" s="47">
        <f t="shared" si="822"/>
        <v>0</v>
      </c>
      <c r="JS238" s="48">
        <f t="shared" si="823"/>
        <v>0</v>
      </c>
      <c r="JT238" s="46">
        <f t="shared" si="824"/>
        <v>0</v>
      </c>
      <c r="JU238" s="48">
        <f t="shared" si="825"/>
        <v>0</v>
      </c>
    </row>
    <row r="239" spans="1:281" x14ac:dyDescent="0.25">
      <c r="A239" s="152"/>
      <c r="B239" s="386"/>
      <c r="C239" s="377"/>
      <c r="D239" s="378"/>
      <c r="E239" s="378"/>
      <c r="F239" s="378"/>
      <c r="G239" s="379"/>
      <c r="H239" s="397"/>
      <c r="I239" s="397"/>
      <c r="J239" s="97"/>
      <c r="K239" s="122">
        <f t="shared" si="826"/>
        <v>0</v>
      </c>
      <c r="L239" s="313">
        <f t="shared" si="827"/>
        <v>0</v>
      </c>
      <c r="M239" s="46">
        <f t="shared" si="828"/>
        <v>0</v>
      </c>
      <c r="N239" s="90">
        <f t="shared" ref="N239:N302" si="889">J239*I239</f>
        <v>0</v>
      </c>
      <c r="O239" s="90">
        <f t="shared" ref="O239:O302" si="890">K239*I239</f>
        <v>0</v>
      </c>
      <c r="P239" s="90">
        <f t="shared" ref="P239:P302" si="891">L239*I239</f>
        <v>0</v>
      </c>
      <c r="Q239" s="90">
        <f t="shared" ref="Q239:Q302" si="892">(N239-O239-P239)</f>
        <v>0</v>
      </c>
      <c r="R239" s="408">
        <f t="shared" si="829"/>
        <v>1</v>
      </c>
      <c r="S239" s="46">
        <f t="shared" si="830"/>
        <v>0</v>
      </c>
      <c r="T239" s="47">
        <f t="shared" si="831"/>
        <v>0</v>
      </c>
      <c r="U239" s="47">
        <f t="shared" si="832"/>
        <v>0</v>
      </c>
      <c r="V239" s="47">
        <f t="shared" si="833"/>
        <v>0</v>
      </c>
      <c r="W239" s="47">
        <f t="shared" si="834"/>
        <v>0</v>
      </c>
      <c r="X239" s="47">
        <f t="shared" si="835"/>
        <v>0</v>
      </c>
      <c r="Y239" s="47">
        <f t="shared" si="836"/>
        <v>0</v>
      </c>
      <c r="Z239" s="47">
        <f t="shared" si="837"/>
        <v>0</v>
      </c>
      <c r="AA239" s="47">
        <f t="shared" si="838"/>
        <v>0</v>
      </c>
      <c r="AB239" s="47">
        <f t="shared" si="839"/>
        <v>0</v>
      </c>
      <c r="AC239" s="47">
        <f t="shared" si="840"/>
        <v>0</v>
      </c>
      <c r="AD239" s="47">
        <f t="shared" si="841"/>
        <v>0</v>
      </c>
      <c r="AE239" s="47">
        <f t="shared" si="842"/>
        <v>0</v>
      </c>
      <c r="AF239" s="47">
        <f t="shared" si="843"/>
        <v>0</v>
      </c>
      <c r="AG239" s="47">
        <f t="shared" si="844"/>
        <v>0</v>
      </c>
      <c r="AH239" s="47">
        <f t="shared" si="845"/>
        <v>0</v>
      </c>
      <c r="AI239" s="47">
        <f t="shared" si="846"/>
        <v>0</v>
      </c>
      <c r="AJ239" s="47">
        <f t="shared" si="847"/>
        <v>0</v>
      </c>
      <c r="AK239" s="47">
        <f t="shared" si="848"/>
        <v>0</v>
      </c>
      <c r="AL239" s="48">
        <f t="shared" si="849"/>
        <v>0</v>
      </c>
      <c r="AM239" s="47">
        <f t="shared" ref="AM239:AM302" si="893">IF($R239=1,$P239,0)</f>
        <v>0</v>
      </c>
      <c r="AN239" s="47">
        <f t="shared" ref="AN239:AN302" si="894">IF($R239=1,$O239,0)</f>
        <v>0</v>
      </c>
      <c r="AO239" s="46">
        <f t="shared" si="850"/>
        <v>0</v>
      </c>
      <c r="AP239" s="47">
        <f t="shared" si="851"/>
        <v>0</v>
      </c>
      <c r="AQ239" s="47">
        <f t="shared" si="852"/>
        <v>0</v>
      </c>
      <c r="AR239" s="47">
        <f t="shared" si="853"/>
        <v>0</v>
      </c>
      <c r="AS239" s="47">
        <f t="shared" si="854"/>
        <v>0</v>
      </c>
      <c r="AT239" s="47">
        <f t="shared" si="855"/>
        <v>0</v>
      </c>
      <c r="AU239" s="47">
        <f t="shared" si="856"/>
        <v>0</v>
      </c>
      <c r="AV239" s="47">
        <f t="shared" si="857"/>
        <v>0</v>
      </c>
      <c r="AW239" s="47">
        <f t="shared" si="858"/>
        <v>0</v>
      </c>
      <c r="AX239" s="47">
        <f t="shared" si="859"/>
        <v>0</v>
      </c>
      <c r="AY239" s="47">
        <f t="shared" si="860"/>
        <v>0</v>
      </c>
      <c r="AZ239" s="47">
        <f t="shared" si="861"/>
        <v>0</v>
      </c>
      <c r="BA239" s="47">
        <f t="shared" si="862"/>
        <v>0</v>
      </c>
      <c r="BB239" s="47">
        <f t="shared" si="863"/>
        <v>0</v>
      </c>
      <c r="BC239" s="47">
        <f t="shared" si="864"/>
        <v>0</v>
      </c>
      <c r="BD239" s="47">
        <f t="shared" si="865"/>
        <v>0</v>
      </c>
      <c r="BE239" s="47">
        <f t="shared" si="866"/>
        <v>0</v>
      </c>
      <c r="BF239" s="47">
        <f t="shared" si="867"/>
        <v>0</v>
      </c>
      <c r="BG239" s="48">
        <f t="shared" si="868"/>
        <v>0</v>
      </c>
      <c r="BH239" s="47">
        <f t="shared" ref="BH239:BH302" si="895">IF($R239=2,$P239,0)</f>
        <v>0</v>
      </c>
      <c r="BI239" s="47">
        <f t="shared" ref="BI239:BI302" si="896">IF($R239=2,$O239,0)</f>
        <v>0</v>
      </c>
      <c r="BJ239" s="46">
        <f t="shared" si="869"/>
        <v>0</v>
      </c>
      <c r="BK239" s="47">
        <f t="shared" si="870"/>
        <v>0</v>
      </c>
      <c r="BL239" s="47">
        <f t="shared" si="871"/>
        <v>0</v>
      </c>
      <c r="BM239" s="47">
        <f t="shared" si="872"/>
        <v>0</v>
      </c>
      <c r="BN239" s="47">
        <f t="shared" si="873"/>
        <v>0</v>
      </c>
      <c r="BO239" s="47">
        <f t="shared" si="874"/>
        <v>0</v>
      </c>
      <c r="BP239" s="47">
        <f t="shared" si="875"/>
        <v>0</v>
      </c>
      <c r="BQ239" s="47">
        <f t="shared" si="876"/>
        <v>0</v>
      </c>
      <c r="BR239" s="47">
        <f t="shared" si="877"/>
        <v>0</v>
      </c>
      <c r="BS239" s="47">
        <f t="shared" si="878"/>
        <v>0</v>
      </c>
      <c r="BT239" s="47">
        <f t="shared" si="879"/>
        <v>0</v>
      </c>
      <c r="BU239" s="47">
        <f t="shared" si="880"/>
        <v>0</v>
      </c>
      <c r="BV239" s="47">
        <f t="shared" si="881"/>
        <v>0</v>
      </c>
      <c r="BW239" s="47">
        <f t="shared" si="882"/>
        <v>0</v>
      </c>
      <c r="BX239" s="47">
        <f t="shared" si="883"/>
        <v>0</v>
      </c>
      <c r="BY239" s="47">
        <f t="shared" si="884"/>
        <v>0</v>
      </c>
      <c r="BZ239" s="47">
        <f t="shared" si="885"/>
        <v>0</v>
      </c>
      <c r="CA239" s="47">
        <f t="shared" si="886"/>
        <v>0</v>
      </c>
      <c r="CB239" s="47">
        <f t="shared" si="887"/>
        <v>0</v>
      </c>
      <c r="CC239" s="48">
        <f t="shared" si="888"/>
        <v>0</v>
      </c>
      <c r="CD239" s="47">
        <f t="shared" ref="CD239:CD302" si="897">IF($R239=3,$P239,0)</f>
        <v>0</v>
      </c>
      <c r="CE239" s="47">
        <f t="shared" ref="CE239:CE302" si="898">IF($R239=3,$O239,0)</f>
        <v>0</v>
      </c>
      <c r="CF239" s="46">
        <f t="shared" ref="CF239:CF302" si="899">IF(AND($H239="AcS",$R239=4),$Q239,0)</f>
        <v>0</v>
      </c>
      <c r="CG239" s="47">
        <f t="shared" ref="CG239:CG302" si="900">IF(AND($H239="SoT",$R239=4),$Q239,0)</f>
        <v>0</v>
      </c>
      <c r="CH239" s="47">
        <f t="shared" ref="CH239:CH302" si="901">IF(AND($H239="PuB",$R239=4),$Q239,0)</f>
        <v>0</v>
      </c>
      <c r="CI239" s="47">
        <f t="shared" ref="CI239:CI302" si="902">IF(AND($H239="FrR",$R239=4),$Q239,0)</f>
        <v>0</v>
      </c>
      <c r="CJ239" s="47">
        <f t="shared" ref="CJ239:CJ302" si="903">IF(AND($H239="Ass",$R239=4),$Q239,0)</f>
        <v>0</v>
      </c>
      <c r="CK239" s="47">
        <f t="shared" ref="CK239:CK302" si="904">IF(AND($H239="Int",$R239=4),$Q239,0)</f>
        <v>0</v>
      </c>
      <c r="CL239" s="47">
        <f t="shared" ref="CL239:CL302" si="905">IF(AND($H239="PeC",$R239=4),$Q239,0)</f>
        <v>0</v>
      </c>
      <c r="CM239" s="47">
        <f t="shared" ref="CM239:CM302" si="906">IF(AND($H239="FrB",$R239=4),$Q239,0)</f>
        <v>0</v>
      </c>
      <c r="CN239" s="47">
        <f t="shared" ref="CN239:CN302" si="907">IF(AND($H239="Fou",$R239=4),$Q239,0)</f>
        <v>0</v>
      </c>
      <c r="CO239" s="47">
        <f t="shared" ref="CO239:CO302" si="908">IF(AND($H239="Liv",$R239=4),$Q239,0)</f>
        <v>0</v>
      </c>
      <c r="CP239" s="47">
        <f t="shared" ref="CP239:CP302" si="909">IF(AND($H239="FCJ",$R239=4),$Q239,0)</f>
        <v>0</v>
      </c>
      <c r="CQ239" s="47">
        <f t="shared" ref="CQ239:CQ302" si="910">IF(AND($H239="FGA",$R239=4),$Q239,0)</f>
        <v>0</v>
      </c>
      <c r="CR239" s="47">
        <f t="shared" ref="CR239:CR302" si="911">IF(AND($H239="LoyC",$R239=4),$Q239,0)</f>
        <v>0</v>
      </c>
      <c r="CS239" s="47">
        <f t="shared" ref="CS239:CS302" si="912">IF(AND($H239="EnR",$R239=4),$Q239,0)</f>
        <v>0</v>
      </c>
      <c r="CT239" s="47">
        <f t="shared" ref="CT239:CT302" si="913">IF(AND($H239="ImF",$R239=4),$Q239,0)</f>
        <v>0</v>
      </c>
      <c r="CU239" s="47">
        <f t="shared" ref="CU239:CU302" si="914">IF(AND($H239="SeP",$R239=4),$Q239,0)</f>
        <v>0</v>
      </c>
      <c r="CV239" s="47">
        <f t="shared" ref="CV239:CV302" si="915">IF(AND($H239="FrV",$R239=4),$Q239,0)</f>
        <v>0</v>
      </c>
      <c r="CW239" s="47">
        <f t="shared" ref="CW239:CW302" si="916">IF(AND($H239="LTM",$R239=4),$Q239,0)</f>
        <v>0</v>
      </c>
      <c r="CX239" s="47">
        <f t="shared" ref="CX239:CX302" si="917">IF(AND($H239="FCF",$R239=4),$Q239,0)</f>
        <v>0</v>
      </c>
      <c r="CY239" s="48">
        <f t="shared" ref="CY239:CY302" si="918">IF(AND($H239="AuD",$R239=4),$Q239,0)</f>
        <v>0</v>
      </c>
      <c r="CZ239" s="47">
        <f t="shared" ref="CZ239:CZ302" si="919">IF($R239=4,$P239,0)</f>
        <v>0</v>
      </c>
      <c r="DA239" s="47">
        <f t="shared" ref="DA239:DA302" si="920">IF($R239=4,$O239,0)</f>
        <v>0</v>
      </c>
      <c r="DB239" s="46">
        <f t="shared" ref="DB239:DB302" si="921">IF(AND($H239="AcS",$R239=5),$Q239,0)</f>
        <v>0</v>
      </c>
      <c r="DC239" s="47">
        <f t="shared" ref="DC239:DC302" si="922">IF(AND($H239="SoT",$R239=5),$Q239,0)</f>
        <v>0</v>
      </c>
      <c r="DD239" s="47">
        <f t="shared" ref="DD239:DD302" si="923">IF(AND($H239="PuB",$R239=5),$Q239,0)</f>
        <v>0</v>
      </c>
      <c r="DE239" s="47">
        <f t="shared" ref="DE239:DE302" si="924">IF(AND($H239="FrR",$R239=5),$Q239,0)</f>
        <v>0</v>
      </c>
      <c r="DF239" s="47">
        <f t="shared" ref="DF239:DF302" si="925">IF(AND($H239="Ass",$R239=5),$Q239,0)</f>
        <v>0</v>
      </c>
      <c r="DG239" s="47">
        <f t="shared" ref="DG239:DG302" si="926">IF(AND($H239="Int",$R239=5),$Q239,0)</f>
        <v>0</v>
      </c>
      <c r="DH239" s="47">
        <f t="shared" ref="DH239:DH302" si="927">IF(AND($H239="PeC",$R239=5),$Q239,0)</f>
        <v>0</v>
      </c>
      <c r="DI239" s="47">
        <f t="shared" ref="DI239:DI302" si="928">IF(AND($H239="FrB",$R239=5),$Q239,0)</f>
        <v>0</v>
      </c>
      <c r="DJ239" s="47">
        <f t="shared" ref="DJ239:DJ302" si="929">IF(AND($H239="Fou",$R239=5),$Q239,0)</f>
        <v>0</v>
      </c>
      <c r="DK239" s="47">
        <f t="shared" ref="DK239:DK302" si="930">IF(AND($H239="Liv",$R239=5),$Q239,0)</f>
        <v>0</v>
      </c>
      <c r="DL239" s="47">
        <f t="shared" ref="DL239:DL302" si="931">IF(AND($H239="FCJ",$R239=5),$Q239,0)</f>
        <v>0</v>
      </c>
      <c r="DM239" s="47">
        <f t="shared" ref="DM239:DM302" si="932">IF(AND($H239="FGA",$R239=5),$Q239,0)</f>
        <v>0</v>
      </c>
      <c r="DN239" s="47">
        <f t="shared" ref="DN239:DN302" si="933">IF(AND($H239="LoyC",$R239=5),$Q239,0)</f>
        <v>0</v>
      </c>
      <c r="DO239" s="47">
        <f t="shared" ref="DO239:DO302" si="934">IF(AND($H239="EnR",$R239=5),$Q239,0)</f>
        <v>0</v>
      </c>
      <c r="DP239" s="47">
        <f t="shared" ref="DP239:DP302" si="935">IF(AND($H239="ImF",$R239=5),$Q239,0)</f>
        <v>0</v>
      </c>
      <c r="DQ239" s="47">
        <f t="shared" ref="DQ239:DQ302" si="936">IF(AND($H239="SeP",$R239=5),$Q239,0)</f>
        <v>0</v>
      </c>
      <c r="DR239" s="47">
        <f t="shared" ref="DR239:DR302" si="937">IF(AND($H239="FrV",$R239=5),$Q239,0)</f>
        <v>0</v>
      </c>
      <c r="DS239" s="47">
        <f t="shared" ref="DS239:DS302" si="938">IF(AND($H239="LTM",$R239=5),$Q239,0)</f>
        <v>0</v>
      </c>
      <c r="DT239" s="47">
        <f t="shared" ref="DT239:DT302" si="939">IF(AND($H239="FCF",$R239=5),$Q239,0)</f>
        <v>0</v>
      </c>
      <c r="DU239" s="48">
        <f t="shared" ref="DU239:DU302" si="940">IF(AND($H239="AuD",$R239=5),$Q239,0)</f>
        <v>0</v>
      </c>
      <c r="DV239" s="47">
        <f t="shared" ref="DV239:DV302" si="941">IF($R239=5,$P239,0)</f>
        <v>0</v>
      </c>
      <c r="DW239" s="47">
        <f t="shared" ref="DW239:DW302" si="942">IF($R239=5,$O239,0)</f>
        <v>0</v>
      </c>
      <c r="DX239" s="46">
        <f t="shared" ref="DX239:DX302" si="943">IF(AND($H239="AcS",$R239=6),$Q239,0)</f>
        <v>0</v>
      </c>
      <c r="DY239" s="47">
        <f t="shared" ref="DY239:DY302" si="944">IF(AND($H239="SoT",$R239=6),$Q239,0)</f>
        <v>0</v>
      </c>
      <c r="DZ239" s="47">
        <f t="shared" ref="DZ239:DZ302" si="945">IF(AND($H239="PuB",$R239=6),$Q239,0)</f>
        <v>0</v>
      </c>
      <c r="EA239" s="47">
        <f t="shared" ref="EA239:EA302" si="946">IF(AND($H239="FrR",$R239=6),$Q239,0)</f>
        <v>0</v>
      </c>
      <c r="EB239" s="47">
        <f t="shared" ref="EB239:EB302" si="947">IF(AND($H239="Ass",$R239=6),$Q239,0)</f>
        <v>0</v>
      </c>
      <c r="EC239" s="47">
        <f t="shared" ref="EC239:EC302" si="948">IF(AND($H239="Int",$R239=6),$Q239,0)</f>
        <v>0</v>
      </c>
      <c r="ED239" s="47">
        <f t="shared" ref="ED239:ED302" si="949">IF(AND($H239="PeC",$R239=6),$Q239,0)</f>
        <v>0</v>
      </c>
      <c r="EE239" s="47">
        <f t="shared" ref="EE239:EE302" si="950">IF(AND($H239="FrB",$R239=6),$Q239,0)</f>
        <v>0</v>
      </c>
      <c r="EF239" s="47">
        <f t="shared" ref="EF239:EF302" si="951">IF(AND($H239="Fou",$R239=6),$Q239,0)</f>
        <v>0</v>
      </c>
      <c r="EG239" s="47">
        <f t="shared" ref="EG239:EG302" si="952">IF(AND($H239="Liv",$R239=6),$Q239,0)</f>
        <v>0</v>
      </c>
      <c r="EH239" s="47">
        <f t="shared" ref="EH239:EH302" si="953">IF(AND($H239="FCJ",$R239=6),$Q239,0)</f>
        <v>0</v>
      </c>
      <c r="EI239" s="47">
        <f t="shared" ref="EI239:EI302" si="954">IF(AND($H239="FGA",$R239=6),$Q239,0)</f>
        <v>0</v>
      </c>
      <c r="EJ239" s="47">
        <f t="shared" ref="EJ239:EJ302" si="955">IF(AND($H239="LoyC",$R239=6),$Q239,0)</f>
        <v>0</v>
      </c>
      <c r="EK239" s="47">
        <f t="shared" ref="EK239:EK302" si="956">IF(AND($H239="EnR",$R239=6),$Q239,0)</f>
        <v>0</v>
      </c>
      <c r="EL239" s="47">
        <f t="shared" ref="EL239:EL302" si="957">IF(AND($H239="ImF",$R239=6),$Q239,0)</f>
        <v>0</v>
      </c>
      <c r="EM239" s="47">
        <f t="shared" ref="EM239:EM302" si="958">IF(AND($H239="SeP",$R239=6),$Q239,0)</f>
        <v>0</v>
      </c>
      <c r="EN239" s="47">
        <f t="shared" ref="EN239:EN302" si="959">IF(AND($H239="FrV",$R239=6),$Q239,0)</f>
        <v>0</v>
      </c>
      <c r="EO239" s="47">
        <f t="shared" ref="EO239:EO302" si="960">IF(AND($H239="LTM",$R239=6),$Q239,0)</f>
        <v>0</v>
      </c>
      <c r="EP239" s="47">
        <f t="shared" ref="EP239:EP302" si="961">IF(AND($H239="FCF",$R239=6),$Q239,0)</f>
        <v>0</v>
      </c>
      <c r="EQ239" s="48">
        <f t="shared" ref="EQ239:EQ302" si="962">IF(AND($H239="AuD",$R239=6),$Q239,0)</f>
        <v>0</v>
      </c>
      <c r="ER239" s="47">
        <f t="shared" ref="ER239:ER302" si="963">IF($R239=6,$P239,0)</f>
        <v>0</v>
      </c>
      <c r="ES239" s="47">
        <f t="shared" ref="ES239:ES302" si="964">IF($R239=6,$O239,0)</f>
        <v>0</v>
      </c>
      <c r="ET239" s="46">
        <f t="shared" ref="ET239:ET302" si="965">IF(AND($H239="AcS",$R239=7),$Q239,0)</f>
        <v>0</v>
      </c>
      <c r="EU239" s="47">
        <f t="shared" ref="EU239:EU302" si="966">IF(AND($H239="SoT",$R239=7),$Q239,0)</f>
        <v>0</v>
      </c>
      <c r="EV239" s="47">
        <f t="shared" ref="EV239:EV302" si="967">IF(AND($H239="PuB",$R239=7),$Q239,0)</f>
        <v>0</v>
      </c>
      <c r="EW239" s="47">
        <f t="shared" ref="EW239:EW302" si="968">IF(AND($H239="FrR",$R239=7),$Q239,0)</f>
        <v>0</v>
      </c>
      <c r="EX239" s="47">
        <f t="shared" ref="EX239:EX302" si="969">IF(AND($H239="Ass",$R239=7),$Q239,0)</f>
        <v>0</v>
      </c>
      <c r="EY239" s="47">
        <f t="shared" ref="EY239:EY302" si="970">IF(AND($H239="Int",$R239=7),$Q239,0)</f>
        <v>0</v>
      </c>
      <c r="EZ239" s="47">
        <f t="shared" ref="EZ239:EZ302" si="971">IF(AND($H239="PeC",$R239=7),$Q239,0)</f>
        <v>0</v>
      </c>
      <c r="FA239" s="47">
        <f t="shared" ref="FA239:FA302" si="972">IF(AND($H239="FrB",$R239=7),$Q239,0)</f>
        <v>0</v>
      </c>
      <c r="FB239" s="47">
        <f t="shared" ref="FB239:FB302" si="973">IF(AND($H239="Fou",$R239=7),$Q239,0)</f>
        <v>0</v>
      </c>
      <c r="FC239" s="47">
        <f t="shared" ref="FC239:FC302" si="974">IF(AND($H239="Liv",$R239=7),$Q239,0)</f>
        <v>0</v>
      </c>
      <c r="FD239" s="47">
        <f t="shared" ref="FD239:FD302" si="975">IF(AND($H239="FCJ",$R239=7),$Q239,0)</f>
        <v>0</v>
      </c>
      <c r="FE239" s="47">
        <f t="shared" ref="FE239:FE302" si="976">IF(AND($H239="FGA",$R239=7),$Q239,0)</f>
        <v>0</v>
      </c>
      <c r="FF239" s="47">
        <f t="shared" ref="FF239:FF302" si="977">IF(AND($H239="LoyC",$R239=7),$Q239,0)</f>
        <v>0</v>
      </c>
      <c r="FG239" s="47">
        <f t="shared" ref="FG239:FG302" si="978">IF(AND($H239="EnR",$R239=7),$Q239,0)</f>
        <v>0</v>
      </c>
      <c r="FH239" s="47">
        <f t="shared" ref="FH239:FH302" si="979">IF(AND($H239="ImF",$R239=7),$Q239,0)</f>
        <v>0</v>
      </c>
      <c r="FI239" s="47">
        <f t="shared" ref="FI239:FI302" si="980">IF(AND($H239="SeP",$R239=7),$Q239,0)</f>
        <v>0</v>
      </c>
      <c r="FJ239" s="47">
        <f t="shared" ref="FJ239:FJ302" si="981">IF(AND($H239="FrV",$R239=7),$Q239,0)</f>
        <v>0</v>
      </c>
      <c r="FK239" s="47">
        <f t="shared" ref="FK239:FK302" si="982">IF(AND($H239="LTM",$R239=7),$Q239,0)</f>
        <v>0</v>
      </c>
      <c r="FL239" s="47">
        <f t="shared" ref="FL239:FL302" si="983">IF(AND($H239="FCF",$R239=7),$Q239,0)</f>
        <v>0</v>
      </c>
      <c r="FM239" s="48">
        <f t="shared" ref="FM239:FM302" si="984">IF(AND($H239="AuD",$R239=7),$Q239,0)</f>
        <v>0</v>
      </c>
      <c r="FN239" s="47">
        <f t="shared" ref="FN239:FN302" si="985">IF($R239=7,$P239,0)</f>
        <v>0</v>
      </c>
      <c r="FO239" s="47">
        <f t="shared" ref="FO239:FO302" si="986">IF($R239=7,$O239,0)</f>
        <v>0</v>
      </c>
      <c r="FP239" s="46">
        <f t="shared" ref="FP239:FP302" si="987">IF(AND($H239="AcS",$R239=8),$Q239,0)</f>
        <v>0</v>
      </c>
      <c r="FQ239" s="47">
        <f t="shared" ref="FQ239:FQ302" si="988">IF(AND($H239="SoT",$R239=8),$Q239,0)</f>
        <v>0</v>
      </c>
      <c r="FR239" s="47">
        <f t="shared" ref="FR239:FR302" si="989">IF(AND($H239="PuB",$R239=8),$Q239,0)</f>
        <v>0</v>
      </c>
      <c r="FS239" s="47">
        <f t="shared" ref="FS239:FS302" si="990">IF(AND($H239="FrR",$R239=8),$Q239,0)</f>
        <v>0</v>
      </c>
      <c r="FT239" s="47">
        <f t="shared" ref="FT239:FT302" si="991">IF(AND($H239="Ass",$R239=8),$Q239,0)</f>
        <v>0</v>
      </c>
      <c r="FU239" s="47">
        <f t="shared" ref="FU239:FU302" si="992">IF(AND($H239="Int",$R239=8),$Q239,0)</f>
        <v>0</v>
      </c>
      <c r="FV239" s="47">
        <f t="shared" ref="FV239:FV302" si="993">IF(AND($H239="PeC",$R239=8),$Q239,0)</f>
        <v>0</v>
      </c>
      <c r="FW239" s="47">
        <f t="shared" ref="FW239:FW302" si="994">IF(AND($H239="FrB",$R239=8),$Q239,0)</f>
        <v>0</v>
      </c>
      <c r="FX239" s="47">
        <f t="shared" ref="FX239:FX302" si="995">IF(AND($H239="Fou",$R239=8),$Q239,0)</f>
        <v>0</v>
      </c>
      <c r="FY239" s="47">
        <f t="shared" ref="FY239:FY302" si="996">IF(AND($H239="Liv",$R239=8),$Q239,0)</f>
        <v>0</v>
      </c>
      <c r="FZ239" s="47">
        <f t="shared" ref="FZ239:FZ302" si="997">IF(AND($H239="FCJ",$R239=8),$Q239,0)</f>
        <v>0</v>
      </c>
      <c r="GA239" s="47">
        <f t="shared" ref="GA239:GA302" si="998">IF(AND($H239="FGA",$R239=8),$Q239,0)</f>
        <v>0</v>
      </c>
      <c r="GB239" s="47">
        <f t="shared" ref="GB239:GB302" si="999">IF(AND($H239="LoyC",$R239=8),$Q239,0)</f>
        <v>0</v>
      </c>
      <c r="GC239" s="47">
        <f t="shared" ref="GC239:GC302" si="1000">IF(AND($H239="EnR",$R239=8),$Q239,0)</f>
        <v>0</v>
      </c>
      <c r="GD239" s="47">
        <f t="shared" ref="GD239:GD302" si="1001">IF(AND($H239="ImF",$R239=8),$Q239,0)</f>
        <v>0</v>
      </c>
      <c r="GE239" s="47">
        <f t="shared" ref="GE239:GE302" si="1002">IF(AND($H239="SeP",$R239=8),$Q239,0)</f>
        <v>0</v>
      </c>
      <c r="GF239" s="47">
        <f t="shared" ref="GF239:GF302" si="1003">IF(AND($H239="FrV",$R239=8),$Q239,0)</f>
        <v>0</v>
      </c>
      <c r="GG239" s="47">
        <f t="shared" ref="GG239:GG302" si="1004">IF(AND($H239="LTM",$R239=8),$Q239,0)</f>
        <v>0</v>
      </c>
      <c r="GH239" s="47">
        <f t="shared" ref="GH239:GH302" si="1005">IF(AND($H239="FCF",$R239=8),$Q239,0)</f>
        <v>0</v>
      </c>
      <c r="GI239" s="48">
        <f t="shared" ref="GI239:GI302" si="1006">IF(AND($H239="AuD",$R239=8),$Q239,0)</f>
        <v>0</v>
      </c>
      <c r="GJ239" s="47">
        <f t="shared" ref="GJ239:GJ302" si="1007">IF($R239=8,$P239,0)</f>
        <v>0</v>
      </c>
      <c r="GK239" s="47">
        <f t="shared" ref="GK239:GK302" si="1008">IF($R239=8,$O239,0)</f>
        <v>0</v>
      </c>
      <c r="GL239" s="46">
        <f t="shared" ref="GL239:GL302" si="1009">IF(AND($H239="AcS",$R239=9),$Q239,0)</f>
        <v>0</v>
      </c>
      <c r="GM239" s="47">
        <f t="shared" ref="GM239:GM302" si="1010">IF(AND($H239="SoT",$R239=9),$Q239,0)</f>
        <v>0</v>
      </c>
      <c r="GN239" s="47">
        <f t="shared" ref="GN239:GN302" si="1011">IF(AND($H239="PuB",$R239=9),$Q239,0)</f>
        <v>0</v>
      </c>
      <c r="GO239" s="47">
        <f t="shared" ref="GO239:GO302" si="1012">IF(AND($H239="FrR",$R239=9),$Q239,0)</f>
        <v>0</v>
      </c>
      <c r="GP239" s="47">
        <f t="shared" ref="GP239:GP302" si="1013">IF(AND($H239="Ass",$R239=9),$Q239,0)</f>
        <v>0</v>
      </c>
      <c r="GQ239" s="47">
        <f t="shared" ref="GQ239:GQ302" si="1014">IF(AND($H239="Int",$R239=9),$Q239,0)</f>
        <v>0</v>
      </c>
      <c r="GR239" s="47">
        <f t="shared" ref="GR239:GR302" si="1015">IF(AND($H239="PeC",$R239=9),$Q239,0)</f>
        <v>0</v>
      </c>
      <c r="GS239" s="47">
        <f t="shared" ref="GS239:GS302" si="1016">IF(AND($H239="FrB",$R239=9),$Q239,0)</f>
        <v>0</v>
      </c>
      <c r="GT239" s="47">
        <f t="shared" ref="GT239:GT302" si="1017">IF(AND($H239="Fou",$R239=9),$Q239,0)</f>
        <v>0</v>
      </c>
      <c r="GU239" s="47">
        <f t="shared" ref="GU239:GU302" si="1018">IF(AND($H239="Liv",$R239=9),$Q239,0)</f>
        <v>0</v>
      </c>
      <c r="GV239" s="47">
        <f t="shared" ref="GV239:GV302" si="1019">IF(AND($H239="FCJ",$R239=9),$Q239,0)</f>
        <v>0</v>
      </c>
      <c r="GW239" s="47">
        <f t="shared" ref="GW239:GW302" si="1020">IF(AND($H239="FGA",$R239=9),$Q239,0)</f>
        <v>0</v>
      </c>
      <c r="GX239" s="47">
        <f t="shared" ref="GX239:GX302" si="1021">IF(AND($H239="LoyC",$R239=9),$Q239,0)</f>
        <v>0</v>
      </c>
      <c r="GY239" s="47">
        <f t="shared" ref="GY239:GY302" si="1022">IF(AND($H239="EnR",$R239=9),$Q239,0)</f>
        <v>0</v>
      </c>
      <c r="GZ239" s="47">
        <f t="shared" ref="GZ239:GZ302" si="1023">IF(AND($H239="ImF",$R239=9),$Q239,0)</f>
        <v>0</v>
      </c>
      <c r="HA239" s="47">
        <f t="shared" ref="HA239:HA302" si="1024">IF(AND($H239="SeP",$R239=9),$Q239,0)</f>
        <v>0</v>
      </c>
      <c r="HB239" s="47">
        <f t="shared" ref="HB239:HB302" si="1025">IF(AND($H239="FrV",$R239=9),$Q239,0)</f>
        <v>0</v>
      </c>
      <c r="HC239" s="47">
        <f t="shared" ref="HC239:HC302" si="1026">IF(AND($H239="LTM",$R239=9),$Q239,0)</f>
        <v>0</v>
      </c>
      <c r="HD239" s="47">
        <f t="shared" ref="HD239:HD302" si="1027">IF(AND($H239="FCF",$R239=9),$Q239,0)</f>
        <v>0</v>
      </c>
      <c r="HE239" s="48">
        <f t="shared" ref="HE239:HE302" si="1028">IF(AND($H239="AuD",$R239=9),$Q239,0)</f>
        <v>0</v>
      </c>
      <c r="HF239" s="47">
        <f t="shared" ref="HF239:HF302" si="1029">IF($R239=9,$P239,0)</f>
        <v>0</v>
      </c>
      <c r="HG239" s="47">
        <f t="shared" ref="HG239:HG302" si="1030">IF($R239=9,$O239,0)</f>
        <v>0</v>
      </c>
      <c r="HH239" s="46">
        <f t="shared" ref="HH239:HH302" si="1031">IF(AND($H239="AcS",$R239=10),$Q239,0)</f>
        <v>0</v>
      </c>
      <c r="HI239" s="47">
        <f t="shared" ref="HI239:HI302" si="1032">IF(AND($H239="SoT",$R239=10),$Q239,0)</f>
        <v>0</v>
      </c>
      <c r="HJ239" s="47">
        <f t="shared" ref="HJ239:HJ302" si="1033">IF(AND($H239="PuB",$R239=10),$Q239,0)</f>
        <v>0</v>
      </c>
      <c r="HK239" s="47">
        <f t="shared" ref="HK239:HK302" si="1034">IF(AND($H239="FrR",$R239=10),$Q239,0)</f>
        <v>0</v>
      </c>
      <c r="HL239" s="47">
        <f t="shared" ref="HL239:HL302" si="1035">IF(AND($H239="Ass",$R239=10),$Q239,0)</f>
        <v>0</v>
      </c>
      <c r="HM239" s="47">
        <f t="shared" ref="HM239:HM302" si="1036">IF(AND($H239="Int",$R239=10),$Q239,0)</f>
        <v>0</v>
      </c>
      <c r="HN239" s="47">
        <f t="shared" ref="HN239:HN302" si="1037">IF(AND($H239="PeC",$R239=10),$Q239,0)</f>
        <v>0</v>
      </c>
      <c r="HO239" s="47">
        <f t="shared" ref="HO239:HO302" si="1038">IF(AND($H239="FrB",$R239=10),$Q239,0)</f>
        <v>0</v>
      </c>
      <c r="HP239" s="47">
        <f t="shared" ref="HP239:HP302" si="1039">IF(AND($H239="Fou",$R239=10),$Q239,0)</f>
        <v>0</v>
      </c>
      <c r="HQ239" s="47">
        <f t="shared" ref="HQ239:HQ302" si="1040">IF(AND($H239="Liv",$R239=10),$Q239,0)</f>
        <v>0</v>
      </c>
      <c r="HR239" s="47">
        <f t="shared" ref="HR239:HR302" si="1041">IF(AND($H239="FCJ",$R239=10),$Q239,0)</f>
        <v>0</v>
      </c>
      <c r="HS239" s="47">
        <f t="shared" ref="HS239:HS302" si="1042">IF(AND($H239="FGA",$R239=10),$Q239,0)</f>
        <v>0</v>
      </c>
      <c r="HT239" s="47">
        <f t="shared" ref="HT239:HT302" si="1043">IF(AND($H239="LoyC",$R239=10),$Q239,0)</f>
        <v>0</v>
      </c>
      <c r="HU239" s="47">
        <f t="shared" ref="HU239:HU302" si="1044">IF(AND($H239="EnR",$R239=10),$Q239,0)</f>
        <v>0</v>
      </c>
      <c r="HV239" s="47">
        <f t="shared" ref="HV239:HV302" si="1045">IF(AND($H239="ImF",$R239=10),$Q239,0)</f>
        <v>0</v>
      </c>
      <c r="HW239" s="47">
        <f t="shared" ref="HW239:HW302" si="1046">IF(AND($H239="SeP",$R239=10),$Q239,0)</f>
        <v>0</v>
      </c>
      <c r="HX239" s="47">
        <f t="shared" ref="HX239:HX302" si="1047">IF(AND($H239="FrV",$R239=10),$Q239,0)</f>
        <v>0</v>
      </c>
      <c r="HY239" s="47">
        <f t="shared" ref="HY239:HY302" si="1048">IF(AND($H239="LTM",$R239=10),$Q239,0)</f>
        <v>0</v>
      </c>
      <c r="HZ239" s="47">
        <f t="shared" ref="HZ239:HZ302" si="1049">IF(AND($H239="FCF",$R239=10),$Q239,0)</f>
        <v>0</v>
      </c>
      <c r="IA239" s="48">
        <f t="shared" ref="IA239:IA302" si="1050">IF(AND($H239="AuD",$R239=10),$Q239,0)</f>
        <v>0</v>
      </c>
      <c r="IB239" s="47">
        <f t="shared" ref="IB239:IB302" si="1051">IF($R239=10,$P239,0)</f>
        <v>0</v>
      </c>
      <c r="IC239" s="47">
        <f t="shared" ref="IC239:IC302" si="1052">IF($R239=10,$O239,0)</f>
        <v>0</v>
      </c>
      <c r="ID239" s="46">
        <f t="shared" ref="ID239:ID302" si="1053">IF(AND($H239="AcS",$R239=11),$Q239,0)</f>
        <v>0</v>
      </c>
      <c r="IE239" s="47">
        <f t="shared" ref="IE239:IE302" si="1054">IF(AND($H239="SoT",$R239=11),$Q239,0)</f>
        <v>0</v>
      </c>
      <c r="IF239" s="47">
        <f t="shared" ref="IF239:IF302" si="1055">IF(AND($H239="PuB",$R239=11),$Q239,0)</f>
        <v>0</v>
      </c>
      <c r="IG239" s="47">
        <f t="shared" ref="IG239:IG302" si="1056">IF(AND($H239="FrR",$R239=11),$Q239,0)</f>
        <v>0</v>
      </c>
      <c r="IH239" s="47">
        <f t="shared" ref="IH239:IH302" si="1057">IF(AND($H239="Ass",$R239=11),$Q239,0)</f>
        <v>0</v>
      </c>
      <c r="II239" s="47">
        <f t="shared" ref="II239:II302" si="1058">IF(AND($H239="Int",$R239=11),$Q239,0)</f>
        <v>0</v>
      </c>
      <c r="IJ239" s="47">
        <f t="shared" ref="IJ239:IJ302" si="1059">IF(AND($H239="PeC",$R239=11),$Q239,0)</f>
        <v>0</v>
      </c>
      <c r="IK239" s="47">
        <f t="shared" ref="IK239:IK302" si="1060">IF(AND($H239="FrB",$R239=11),$Q239,0)</f>
        <v>0</v>
      </c>
      <c r="IL239" s="47">
        <f t="shared" ref="IL239:IL302" si="1061">IF(AND($H239="Fou",$R239=11),$Q239,0)</f>
        <v>0</v>
      </c>
      <c r="IM239" s="47">
        <f t="shared" ref="IM239:IM302" si="1062">IF(AND($H239="Liv",$R239=11),$Q239,0)</f>
        <v>0</v>
      </c>
      <c r="IN239" s="47">
        <f t="shared" ref="IN239:IN302" si="1063">IF(AND($H239="FCJ",$R239=11),$Q239,0)</f>
        <v>0</v>
      </c>
      <c r="IO239" s="47">
        <f t="shared" ref="IO239:IO302" si="1064">IF(AND($H239="FGA",$R239=11),$Q239,0)</f>
        <v>0</v>
      </c>
      <c r="IP239" s="47">
        <f t="shared" ref="IP239:IP302" si="1065">IF(AND($H239="LoyC",$R239=11),$Q239,0)</f>
        <v>0</v>
      </c>
      <c r="IQ239" s="47">
        <f t="shared" ref="IQ239:IQ302" si="1066">IF(AND($H239="EnR",$R239=11),$Q239,0)</f>
        <v>0</v>
      </c>
      <c r="IR239" s="47">
        <f t="shared" ref="IR239:IR302" si="1067">IF(AND($H239="ImF",$R239=11),$Q239,0)</f>
        <v>0</v>
      </c>
      <c r="IS239" s="47">
        <f t="shared" ref="IS239:IS302" si="1068">IF(AND($H239="SeP",$R239=11),$Q239,0)</f>
        <v>0</v>
      </c>
      <c r="IT239" s="47">
        <f t="shared" ref="IT239:IT302" si="1069">IF(AND($H239="FrV",$R239=11),$Q239,0)</f>
        <v>0</v>
      </c>
      <c r="IU239" s="47">
        <f t="shared" ref="IU239:IU302" si="1070">IF(AND($H239="LTM",$R239=11),$Q239,0)</f>
        <v>0</v>
      </c>
      <c r="IV239" s="47">
        <f t="shared" ref="IV239:IV302" si="1071">IF(AND($H239="FCF",$R239=11),$Q239,0)</f>
        <v>0</v>
      </c>
      <c r="IW239" s="48">
        <f t="shared" ref="IW239:IW302" si="1072">IF(AND($H239="AuD",$R239=11),$Q239,0)</f>
        <v>0</v>
      </c>
      <c r="IX239" s="47">
        <f t="shared" ref="IX239:IX302" si="1073">IF($R239=11,$P239,0)</f>
        <v>0</v>
      </c>
      <c r="IY239" s="47">
        <f t="shared" ref="IY239:IY302" si="1074">IF($R239=11,$O239,0)</f>
        <v>0</v>
      </c>
      <c r="IZ239" s="46">
        <f t="shared" ref="IZ239:IZ302" si="1075">IF(AND($H239="AcS",$R239=12),$Q239,0)</f>
        <v>0</v>
      </c>
      <c r="JA239" s="47">
        <f t="shared" ref="JA239:JA302" si="1076">IF(AND($H239="SoT",$R239=12),$Q239,0)</f>
        <v>0</v>
      </c>
      <c r="JB239" s="47">
        <f t="shared" ref="JB239:JB302" si="1077">IF(AND($H239="PuB",$R239=12),$Q239,0)</f>
        <v>0</v>
      </c>
      <c r="JC239" s="47">
        <f t="shared" ref="JC239:JC302" si="1078">IF(AND($H239="FrR",$R239=12),$Q239,0)</f>
        <v>0</v>
      </c>
      <c r="JD239" s="47">
        <f t="shared" ref="JD239:JD302" si="1079">IF(AND($H239="Ass",$R239=12),$Q239,0)</f>
        <v>0</v>
      </c>
      <c r="JE239" s="47">
        <f t="shared" ref="JE239:JE302" si="1080">IF(AND($H239="Int",$R239=12),$Q239,0)</f>
        <v>0</v>
      </c>
      <c r="JF239" s="47">
        <f t="shared" ref="JF239:JF302" si="1081">IF(AND($H239="PeC",$R239=12),$Q239,0)</f>
        <v>0</v>
      </c>
      <c r="JG239" s="47">
        <f t="shared" ref="JG239:JG302" si="1082">IF(AND($H239="FrB",$R239=12),$Q239,0)</f>
        <v>0</v>
      </c>
      <c r="JH239" s="47">
        <f t="shared" ref="JH239:JH302" si="1083">IF(AND($H239="Fou",$R239=12),$Q239,0)</f>
        <v>0</v>
      </c>
      <c r="JI239" s="47">
        <f t="shared" ref="JI239:JI302" si="1084">IF(AND($H239="Liv",$R239=12),$Q239,0)</f>
        <v>0</v>
      </c>
      <c r="JJ239" s="47">
        <f t="shared" ref="JJ239:JJ302" si="1085">IF(AND($H239="FCJ",$R239=12),$Q239,0)</f>
        <v>0</v>
      </c>
      <c r="JK239" s="47">
        <f t="shared" ref="JK239:JK302" si="1086">IF(AND($H239="FGA",$R239=12),$Q239,0)</f>
        <v>0</v>
      </c>
      <c r="JL239" s="47">
        <f t="shared" ref="JL239:JL302" si="1087">IF(AND($H239="LoyC",$R239=12),$Q239,0)</f>
        <v>0</v>
      </c>
      <c r="JM239" s="47">
        <f t="shared" ref="JM239:JM302" si="1088">IF(AND($H239="EnR",$R239=12),$Q239,0)</f>
        <v>0</v>
      </c>
      <c r="JN239" s="47">
        <f t="shared" ref="JN239:JN302" si="1089">IF(AND($H239="ImF",$R239=12),$Q239,0)</f>
        <v>0</v>
      </c>
      <c r="JO239" s="47">
        <f t="shared" ref="JO239:JO302" si="1090">IF(AND($H239="SeP",$R239=12),$Q239,0)</f>
        <v>0</v>
      </c>
      <c r="JP239" s="47">
        <f t="shared" ref="JP239:JP302" si="1091">IF(AND($H239="FrV",$R239=12),$Q239,0)</f>
        <v>0</v>
      </c>
      <c r="JQ239" s="47">
        <f t="shared" ref="JQ239:JQ302" si="1092">IF(AND($H239="LTM",$R239=12),$Q239,0)</f>
        <v>0</v>
      </c>
      <c r="JR239" s="47">
        <f t="shared" ref="JR239:JR302" si="1093">IF(AND($H239="FCF",$R239=12),$Q239,0)</f>
        <v>0</v>
      </c>
      <c r="JS239" s="48">
        <f t="shared" ref="JS239:JS302" si="1094">IF(AND($H239="AuD",$R239=12),$Q239,0)</f>
        <v>0</v>
      </c>
      <c r="JT239" s="46">
        <f t="shared" ref="JT239:JT302" si="1095">IF($R239=12,$P239,0)</f>
        <v>0</v>
      </c>
      <c r="JU239" s="48">
        <f t="shared" ref="JU239:JU302" si="1096">IF($R239=12,$O239,0)</f>
        <v>0</v>
      </c>
    </row>
    <row r="240" spans="1:281" x14ac:dyDescent="0.25">
      <c r="A240" s="152"/>
      <c r="B240" s="386"/>
      <c r="C240" s="377"/>
      <c r="D240" s="378"/>
      <c r="E240" s="378"/>
      <c r="F240" s="378"/>
      <c r="G240" s="379"/>
      <c r="H240" s="397"/>
      <c r="I240" s="397"/>
      <c r="J240" s="97"/>
      <c r="K240" s="122">
        <f t="shared" si="826"/>
        <v>0</v>
      </c>
      <c r="L240" s="313">
        <f t="shared" si="827"/>
        <v>0</v>
      </c>
      <c r="M240" s="46">
        <f t="shared" si="828"/>
        <v>0</v>
      </c>
      <c r="N240" s="90">
        <f t="shared" si="889"/>
        <v>0</v>
      </c>
      <c r="O240" s="90">
        <f t="shared" si="890"/>
        <v>0</v>
      </c>
      <c r="P240" s="90">
        <f t="shared" si="891"/>
        <v>0</v>
      </c>
      <c r="Q240" s="90">
        <f t="shared" si="892"/>
        <v>0</v>
      </c>
      <c r="R240" s="408">
        <f t="shared" si="829"/>
        <v>1</v>
      </c>
      <c r="S240" s="46">
        <f t="shared" si="830"/>
        <v>0</v>
      </c>
      <c r="T240" s="47">
        <f t="shared" si="831"/>
        <v>0</v>
      </c>
      <c r="U240" s="47">
        <f t="shared" si="832"/>
        <v>0</v>
      </c>
      <c r="V240" s="47">
        <f t="shared" si="833"/>
        <v>0</v>
      </c>
      <c r="W240" s="47">
        <f t="shared" si="834"/>
        <v>0</v>
      </c>
      <c r="X240" s="47">
        <f t="shared" si="835"/>
        <v>0</v>
      </c>
      <c r="Y240" s="47">
        <f t="shared" si="836"/>
        <v>0</v>
      </c>
      <c r="Z240" s="47">
        <f t="shared" si="837"/>
        <v>0</v>
      </c>
      <c r="AA240" s="47">
        <f t="shared" si="838"/>
        <v>0</v>
      </c>
      <c r="AB240" s="47">
        <f t="shared" si="839"/>
        <v>0</v>
      </c>
      <c r="AC240" s="47">
        <f t="shared" si="840"/>
        <v>0</v>
      </c>
      <c r="AD240" s="47">
        <f t="shared" si="841"/>
        <v>0</v>
      </c>
      <c r="AE240" s="47">
        <f t="shared" si="842"/>
        <v>0</v>
      </c>
      <c r="AF240" s="47">
        <f t="shared" si="843"/>
        <v>0</v>
      </c>
      <c r="AG240" s="47">
        <f t="shared" si="844"/>
        <v>0</v>
      </c>
      <c r="AH240" s="47">
        <f t="shared" si="845"/>
        <v>0</v>
      </c>
      <c r="AI240" s="47">
        <f t="shared" si="846"/>
        <v>0</v>
      </c>
      <c r="AJ240" s="47">
        <f t="shared" si="847"/>
        <v>0</v>
      </c>
      <c r="AK240" s="47">
        <f t="shared" si="848"/>
        <v>0</v>
      </c>
      <c r="AL240" s="48">
        <f t="shared" si="849"/>
        <v>0</v>
      </c>
      <c r="AM240" s="47">
        <f t="shared" si="893"/>
        <v>0</v>
      </c>
      <c r="AN240" s="47">
        <f t="shared" si="894"/>
        <v>0</v>
      </c>
      <c r="AO240" s="46">
        <f t="shared" si="850"/>
        <v>0</v>
      </c>
      <c r="AP240" s="47">
        <f t="shared" si="851"/>
        <v>0</v>
      </c>
      <c r="AQ240" s="47">
        <f t="shared" si="852"/>
        <v>0</v>
      </c>
      <c r="AR240" s="47">
        <f t="shared" si="853"/>
        <v>0</v>
      </c>
      <c r="AS240" s="47">
        <f t="shared" si="854"/>
        <v>0</v>
      </c>
      <c r="AT240" s="47">
        <f t="shared" si="855"/>
        <v>0</v>
      </c>
      <c r="AU240" s="47">
        <f t="shared" si="856"/>
        <v>0</v>
      </c>
      <c r="AV240" s="47">
        <f t="shared" si="857"/>
        <v>0</v>
      </c>
      <c r="AW240" s="47">
        <f t="shared" si="858"/>
        <v>0</v>
      </c>
      <c r="AX240" s="47">
        <f t="shared" si="859"/>
        <v>0</v>
      </c>
      <c r="AY240" s="47">
        <f t="shared" si="860"/>
        <v>0</v>
      </c>
      <c r="AZ240" s="47">
        <f t="shared" si="861"/>
        <v>0</v>
      </c>
      <c r="BA240" s="47">
        <f t="shared" si="862"/>
        <v>0</v>
      </c>
      <c r="BB240" s="47">
        <f t="shared" si="863"/>
        <v>0</v>
      </c>
      <c r="BC240" s="47">
        <f t="shared" si="864"/>
        <v>0</v>
      </c>
      <c r="BD240" s="47">
        <f t="shared" si="865"/>
        <v>0</v>
      </c>
      <c r="BE240" s="47">
        <f t="shared" si="866"/>
        <v>0</v>
      </c>
      <c r="BF240" s="47">
        <f t="shared" si="867"/>
        <v>0</v>
      </c>
      <c r="BG240" s="48">
        <f t="shared" si="868"/>
        <v>0</v>
      </c>
      <c r="BH240" s="47">
        <f t="shared" si="895"/>
        <v>0</v>
      </c>
      <c r="BI240" s="47">
        <f t="shared" si="896"/>
        <v>0</v>
      </c>
      <c r="BJ240" s="46">
        <f t="shared" si="869"/>
        <v>0</v>
      </c>
      <c r="BK240" s="47">
        <f t="shared" si="870"/>
        <v>0</v>
      </c>
      <c r="BL240" s="47">
        <f t="shared" si="871"/>
        <v>0</v>
      </c>
      <c r="BM240" s="47">
        <f t="shared" si="872"/>
        <v>0</v>
      </c>
      <c r="BN240" s="47">
        <f t="shared" si="873"/>
        <v>0</v>
      </c>
      <c r="BO240" s="47">
        <f t="shared" si="874"/>
        <v>0</v>
      </c>
      <c r="BP240" s="47">
        <f t="shared" si="875"/>
        <v>0</v>
      </c>
      <c r="BQ240" s="47">
        <f t="shared" si="876"/>
        <v>0</v>
      </c>
      <c r="BR240" s="47">
        <f t="shared" si="877"/>
        <v>0</v>
      </c>
      <c r="BS240" s="47">
        <f t="shared" si="878"/>
        <v>0</v>
      </c>
      <c r="BT240" s="47">
        <f t="shared" si="879"/>
        <v>0</v>
      </c>
      <c r="BU240" s="47">
        <f t="shared" si="880"/>
        <v>0</v>
      </c>
      <c r="BV240" s="47">
        <f t="shared" si="881"/>
        <v>0</v>
      </c>
      <c r="BW240" s="47">
        <f t="shared" si="882"/>
        <v>0</v>
      </c>
      <c r="BX240" s="47">
        <f t="shared" si="883"/>
        <v>0</v>
      </c>
      <c r="BY240" s="47">
        <f t="shared" si="884"/>
        <v>0</v>
      </c>
      <c r="BZ240" s="47">
        <f t="shared" si="885"/>
        <v>0</v>
      </c>
      <c r="CA240" s="47">
        <f t="shared" si="886"/>
        <v>0</v>
      </c>
      <c r="CB240" s="47">
        <f t="shared" si="887"/>
        <v>0</v>
      </c>
      <c r="CC240" s="48">
        <f t="shared" si="888"/>
        <v>0</v>
      </c>
      <c r="CD240" s="47">
        <f t="shared" si="897"/>
        <v>0</v>
      </c>
      <c r="CE240" s="47">
        <f t="shared" si="898"/>
        <v>0</v>
      </c>
      <c r="CF240" s="46">
        <f t="shared" si="899"/>
        <v>0</v>
      </c>
      <c r="CG240" s="47">
        <f t="shared" si="900"/>
        <v>0</v>
      </c>
      <c r="CH240" s="47">
        <f t="shared" si="901"/>
        <v>0</v>
      </c>
      <c r="CI240" s="47">
        <f t="shared" si="902"/>
        <v>0</v>
      </c>
      <c r="CJ240" s="47">
        <f t="shared" si="903"/>
        <v>0</v>
      </c>
      <c r="CK240" s="47">
        <f t="shared" si="904"/>
        <v>0</v>
      </c>
      <c r="CL240" s="47">
        <f t="shared" si="905"/>
        <v>0</v>
      </c>
      <c r="CM240" s="47">
        <f t="shared" si="906"/>
        <v>0</v>
      </c>
      <c r="CN240" s="47">
        <f t="shared" si="907"/>
        <v>0</v>
      </c>
      <c r="CO240" s="47">
        <f t="shared" si="908"/>
        <v>0</v>
      </c>
      <c r="CP240" s="47">
        <f t="shared" si="909"/>
        <v>0</v>
      </c>
      <c r="CQ240" s="47">
        <f t="shared" si="910"/>
        <v>0</v>
      </c>
      <c r="CR240" s="47">
        <f t="shared" si="911"/>
        <v>0</v>
      </c>
      <c r="CS240" s="47">
        <f t="shared" si="912"/>
        <v>0</v>
      </c>
      <c r="CT240" s="47">
        <f t="shared" si="913"/>
        <v>0</v>
      </c>
      <c r="CU240" s="47">
        <f t="shared" si="914"/>
        <v>0</v>
      </c>
      <c r="CV240" s="47">
        <f t="shared" si="915"/>
        <v>0</v>
      </c>
      <c r="CW240" s="47">
        <f t="shared" si="916"/>
        <v>0</v>
      </c>
      <c r="CX240" s="47">
        <f t="shared" si="917"/>
        <v>0</v>
      </c>
      <c r="CY240" s="48">
        <f t="shared" si="918"/>
        <v>0</v>
      </c>
      <c r="CZ240" s="47">
        <f t="shared" si="919"/>
        <v>0</v>
      </c>
      <c r="DA240" s="47">
        <f t="shared" si="920"/>
        <v>0</v>
      </c>
      <c r="DB240" s="46">
        <f t="shared" si="921"/>
        <v>0</v>
      </c>
      <c r="DC240" s="47">
        <f t="shared" si="922"/>
        <v>0</v>
      </c>
      <c r="DD240" s="47">
        <f t="shared" si="923"/>
        <v>0</v>
      </c>
      <c r="DE240" s="47">
        <f t="shared" si="924"/>
        <v>0</v>
      </c>
      <c r="DF240" s="47">
        <f t="shared" si="925"/>
        <v>0</v>
      </c>
      <c r="DG240" s="47">
        <f t="shared" si="926"/>
        <v>0</v>
      </c>
      <c r="DH240" s="47">
        <f t="shared" si="927"/>
        <v>0</v>
      </c>
      <c r="DI240" s="47">
        <f t="shared" si="928"/>
        <v>0</v>
      </c>
      <c r="DJ240" s="47">
        <f t="shared" si="929"/>
        <v>0</v>
      </c>
      <c r="DK240" s="47">
        <f t="shared" si="930"/>
        <v>0</v>
      </c>
      <c r="DL240" s="47">
        <f t="shared" si="931"/>
        <v>0</v>
      </c>
      <c r="DM240" s="47">
        <f t="shared" si="932"/>
        <v>0</v>
      </c>
      <c r="DN240" s="47">
        <f t="shared" si="933"/>
        <v>0</v>
      </c>
      <c r="DO240" s="47">
        <f t="shared" si="934"/>
        <v>0</v>
      </c>
      <c r="DP240" s="47">
        <f t="shared" si="935"/>
        <v>0</v>
      </c>
      <c r="DQ240" s="47">
        <f t="shared" si="936"/>
        <v>0</v>
      </c>
      <c r="DR240" s="47">
        <f t="shared" si="937"/>
        <v>0</v>
      </c>
      <c r="DS240" s="47">
        <f t="shared" si="938"/>
        <v>0</v>
      </c>
      <c r="DT240" s="47">
        <f t="shared" si="939"/>
        <v>0</v>
      </c>
      <c r="DU240" s="48">
        <f t="shared" si="940"/>
        <v>0</v>
      </c>
      <c r="DV240" s="47">
        <f t="shared" si="941"/>
        <v>0</v>
      </c>
      <c r="DW240" s="47">
        <f t="shared" si="942"/>
        <v>0</v>
      </c>
      <c r="DX240" s="46">
        <f t="shared" si="943"/>
        <v>0</v>
      </c>
      <c r="DY240" s="47">
        <f t="shared" si="944"/>
        <v>0</v>
      </c>
      <c r="DZ240" s="47">
        <f t="shared" si="945"/>
        <v>0</v>
      </c>
      <c r="EA240" s="47">
        <f t="shared" si="946"/>
        <v>0</v>
      </c>
      <c r="EB240" s="47">
        <f t="shared" si="947"/>
        <v>0</v>
      </c>
      <c r="EC240" s="47">
        <f t="shared" si="948"/>
        <v>0</v>
      </c>
      <c r="ED240" s="47">
        <f t="shared" si="949"/>
        <v>0</v>
      </c>
      <c r="EE240" s="47">
        <f t="shared" si="950"/>
        <v>0</v>
      </c>
      <c r="EF240" s="47">
        <f t="shared" si="951"/>
        <v>0</v>
      </c>
      <c r="EG240" s="47">
        <f t="shared" si="952"/>
        <v>0</v>
      </c>
      <c r="EH240" s="47">
        <f t="shared" si="953"/>
        <v>0</v>
      </c>
      <c r="EI240" s="47">
        <f t="shared" si="954"/>
        <v>0</v>
      </c>
      <c r="EJ240" s="47">
        <f t="shared" si="955"/>
        <v>0</v>
      </c>
      <c r="EK240" s="47">
        <f t="shared" si="956"/>
        <v>0</v>
      </c>
      <c r="EL240" s="47">
        <f t="shared" si="957"/>
        <v>0</v>
      </c>
      <c r="EM240" s="47">
        <f t="shared" si="958"/>
        <v>0</v>
      </c>
      <c r="EN240" s="47">
        <f t="shared" si="959"/>
        <v>0</v>
      </c>
      <c r="EO240" s="47">
        <f t="shared" si="960"/>
        <v>0</v>
      </c>
      <c r="EP240" s="47">
        <f t="shared" si="961"/>
        <v>0</v>
      </c>
      <c r="EQ240" s="48">
        <f t="shared" si="962"/>
        <v>0</v>
      </c>
      <c r="ER240" s="47">
        <f t="shared" si="963"/>
        <v>0</v>
      </c>
      <c r="ES240" s="47">
        <f t="shared" si="964"/>
        <v>0</v>
      </c>
      <c r="ET240" s="46">
        <f t="shared" si="965"/>
        <v>0</v>
      </c>
      <c r="EU240" s="47">
        <f t="shared" si="966"/>
        <v>0</v>
      </c>
      <c r="EV240" s="47">
        <f t="shared" si="967"/>
        <v>0</v>
      </c>
      <c r="EW240" s="47">
        <f t="shared" si="968"/>
        <v>0</v>
      </c>
      <c r="EX240" s="47">
        <f t="shared" si="969"/>
        <v>0</v>
      </c>
      <c r="EY240" s="47">
        <f t="shared" si="970"/>
        <v>0</v>
      </c>
      <c r="EZ240" s="47">
        <f t="shared" si="971"/>
        <v>0</v>
      </c>
      <c r="FA240" s="47">
        <f t="shared" si="972"/>
        <v>0</v>
      </c>
      <c r="FB240" s="47">
        <f t="shared" si="973"/>
        <v>0</v>
      </c>
      <c r="FC240" s="47">
        <f t="shared" si="974"/>
        <v>0</v>
      </c>
      <c r="FD240" s="47">
        <f t="shared" si="975"/>
        <v>0</v>
      </c>
      <c r="FE240" s="47">
        <f t="shared" si="976"/>
        <v>0</v>
      </c>
      <c r="FF240" s="47">
        <f t="shared" si="977"/>
        <v>0</v>
      </c>
      <c r="FG240" s="47">
        <f t="shared" si="978"/>
        <v>0</v>
      </c>
      <c r="FH240" s="47">
        <f t="shared" si="979"/>
        <v>0</v>
      </c>
      <c r="FI240" s="47">
        <f t="shared" si="980"/>
        <v>0</v>
      </c>
      <c r="FJ240" s="47">
        <f t="shared" si="981"/>
        <v>0</v>
      </c>
      <c r="FK240" s="47">
        <f t="shared" si="982"/>
        <v>0</v>
      </c>
      <c r="FL240" s="47">
        <f t="shared" si="983"/>
        <v>0</v>
      </c>
      <c r="FM240" s="48">
        <f t="shared" si="984"/>
        <v>0</v>
      </c>
      <c r="FN240" s="47">
        <f t="shared" si="985"/>
        <v>0</v>
      </c>
      <c r="FO240" s="47">
        <f t="shared" si="986"/>
        <v>0</v>
      </c>
      <c r="FP240" s="46">
        <f t="shared" si="987"/>
        <v>0</v>
      </c>
      <c r="FQ240" s="47">
        <f t="shared" si="988"/>
        <v>0</v>
      </c>
      <c r="FR240" s="47">
        <f t="shared" si="989"/>
        <v>0</v>
      </c>
      <c r="FS240" s="47">
        <f t="shared" si="990"/>
        <v>0</v>
      </c>
      <c r="FT240" s="47">
        <f t="shared" si="991"/>
        <v>0</v>
      </c>
      <c r="FU240" s="47">
        <f t="shared" si="992"/>
        <v>0</v>
      </c>
      <c r="FV240" s="47">
        <f t="shared" si="993"/>
        <v>0</v>
      </c>
      <c r="FW240" s="47">
        <f t="shared" si="994"/>
        <v>0</v>
      </c>
      <c r="FX240" s="47">
        <f t="shared" si="995"/>
        <v>0</v>
      </c>
      <c r="FY240" s="47">
        <f t="shared" si="996"/>
        <v>0</v>
      </c>
      <c r="FZ240" s="47">
        <f t="shared" si="997"/>
        <v>0</v>
      </c>
      <c r="GA240" s="47">
        <f t="shared" si="998"/>
        <v>0</v>
      </c>
      <c r="GB240" s="47">
        <f t="shared" si="999"/>
        <v>0</v>
      </c>
      <c r="GC240" s="47">
        <f t="shared" si="1000"/>
        <v>0</v>
      </c>
      <c r="GD240" s="47">
        <f t="shared" si="1001"/>
        <v>0</v>
      </c>
      <c r="GE240" s="47">
        <f t="shared" si="1002"/>
        <v>0</v>
      </c>
      <c r="GF240" s="47">
        <f t="shared" si="1003"/>
        <v>0</v>
      </c>
      <c r="GG240" s="47">
        <f t="shared" si="1004"/>
        <v>0</v>
      </c>
      <c r="GH240" s="47">
        <f t="shared" si="1005"/>
        <v>0</v>
      </c>
      <c r="GI240" s="48">
        <f t="shared" si="1006"/>
        <v>0</v>
      </c>
      <c r="GJ240" s="47">
        <f t="shared" si="1007"/>
        <v>0</v>
      </c>
      <c r="GK240" s="47">
        <f t="shared" si="1008"/>
        <v>0</v>
      </c>
      <c r="GL240" s="46">
        <f t="shared" si="1009"/>
        <v>0</v>
      </c>
      <c r="GM240" s="47">
        <f t="shared" si="1010"/>
        <v>0</v>
      </c>
      <c r="GN240" s="47">
        <f t="shared" si="1011"/>
        <v>0</v>
      </c>
      <c r="GO240" s="47">
        <f t="shared" si="1012"/>
        <v>0</v>
      </c>
      <c r="GP240" s="47">
        <f t="shared" si="1013"/>
        <v>0</v>
      </c>
      <c r="GQ240" s="47">
        <f t="shared" si="1014"/>
        <v>0</v>
      </c>
      <c r="GR240" s="47">
        <f t="shared" si="1015"/>
        <v>0</v>
      </c>
      <c r="GS240" s="47">
        <f t="shared" si="1016"/>
        <v>0</v>
      </c>
      <c r="GT240" s="47">
        <f t="shared" si="1017"/>
        <v>0</v>
      </c>
      <c r="GU240" s="47">
        <f t="shared" si="1018"/>
        <v>0</v>
      </c>
      <c r="GV240" s="47">
        <f t="shared" si="1019"/>
        <v>0</v>
      </c>
      <c r="GW240" s="47">
        <f t="shared" si="1020"/>
        <v>0</v>
      </c>
      <c r="GX240" s="47">
        <f t="shared" si="1021"/>
        <v>0</v>
      </c>
      <c r="GY240" s="47">
        <f t="shared" si="1022"/>
        <v>0</v>
      </c>
      <c r="GZ240" s="47">
        <f t="shared" si="1023"/>
        <v>0</v>
      </c>
      <c r="HA240" s="47">
        <f t="shared" si="1024"/>
        <v>0</v>
      </c>
      <c r="HB240" s="47">
        <f t="shared" si="1025"/>
        <v>0</v>
      </c>
      <c r="HC240" s="47">
        <f t="shared" si="1026"/>
        <v>0</v>
      </c>
      <c r="HD240" s="47">
        <f t="shared" si="1027"/>
        <v>0</v>
      </c>
      <c r="HE240" s="48">
        <f t="shared" si="1028"/>
        <v>0</v>
      </c>
      <c r="HF240" s="47">
        <f t="shared" si="1029"/>
        <v>0</v>
      </c>
      <c r="HG240" s="47">
        <f t="shared" si="1030"/>
        <v>0</v>
      </c>
      <c r="HH240" s="46">
        <f t="shared" si="1031"/>
        <v>0</v>
      </c>
      <c r="HI240" s="47">
        <f t="shared" si="1032"/>
        <v>0</v>
      </c>
      <c r="HJ240" s="47">
        <f t="shared" si="1033"/>
        <v>0</v>
      </c>
      <c r="HK240" s="47">
        <f t="shared" si="1034"/>
        <v>0</v>
      </c>
      <c r="HL240" s="47">
        <f t="shared" si="1035"/>
        <v>0</v>
      </c>
      <c r="HM240" s="47">
        <f t="shared" si="1036"/>
        <v>0</v>
      </c>
      <c r="HN240" s="47">
        <f t="shared" si="1037"/>
        <v>0</v>
      </c>
      <c r="HO240" s="47">
        <f t="shared" si="1038"/>
        <v>0</v>
      </c>
      <c r="HP240" s="47">
        <f t="shared" si="1039"/>
        <v>0</v>
      </c>
      <c r="HQ240" s="47">
        <f t="shared" si="1040"/>
        <v>0</v>
      </c>
      <c r="HR240" s="47">
        <f t="shared" si="1041"/>
        <v>0</v>
      </c>
      <c r="HS240" s="47">
        <f t="shared" si="1042"/>
        <v>0</v>
      </c>
      <c r="HT240" s="47">
        <f t="shared" si="1043"/>
        <v>0</v>
      </c>
      <c r="HU240" s="47">
        <f t="shared" si="1044"/>
        <v>0</v>
      </c>
      <c r="HV240" s="47">
        <f t="shared" si="1045"/>
        <v>0</v>
      </c>
      <c r="HW240" s="47">
        <f t="shared" si="1046"/>
        <v>0</v>
      </c>
      <c r="HX240" s="47">
        <f t="shared" si="1047"/>
        <v>0</v>
      </c>
      <c r="HY240" s="47">
        <f t="shared" si="1048"/>
        <v>0</v>
      </c>
      <c r="HZ240" s="47">
        <f t="shared" si="1049"/>
        <v>0</v>
      </c>
      <c r="IA240" s="48">
        <f t="shared" si="1050"/>
        <v>0</v>
      </c>
      <c r="IB240" s="47">
        <f t="shared" si="1051"/>
        <v>0</v>
      </c>
      <c r="IC240" s="47">
        <f t="shared" si="1052"/>
        <v>0</v>
      </c>
      <c r="ID240" s="46">
        <f t="shared" si="1053"/>
        <v>0</v>
      </c>
      <c r="IE240" s="47">
        <f t="shared" si="1054"/>
        <v>0</v>
      </c>
      <c r="IF240" s="47">
        <f t="shared" si="1055"/>
        <v>0</v>
      </c>
      <c r="IG240" s="47">
        <f t="shared" si="1056"/>
        <v>0</v>
      </c>
      <c r="IH240" s="47">
        <f t="shared" si="1057"/>
        <v>0</v>
      </c>
      <c r="II240" s="47">
        <f t="shared" si="1058"/>
        <v>0</v>
      </c>
      <c r="IJ240" s="47">
        <f t="shared" si="1059"/>
        <v>0</v>
      </c>
      <c r="IK240" s="47">
        <f t="shared" si="1060"/>
        <v>0</v>
      </c>
      <c r="IL240" s="47">
        <f t="shared" si="1061"/>
        <v>0</v>
      </c>
      <c r="IM240" s="47">
        <f t="shared" si="1062"/>
        <v>0</v>
      </c>
      <c r="IN240" s="47">
        <f t="shared" si="1063"/>
        <v>0</v>
      </c>
      <c r="IO240" s="47">
        <f t="shared" si="1064"/>
        <v>0</v>
      </c>
      <c r="IP240" s="47">
        <f t="shared" si="1065"/>
        <v>0</v>
      </c>
      <c r="IQ240" s="47">
        <f t="shared" si="1066"/>
        <v>0</v>
      </c>
      <c r="IR240" s="47">
        <f t="shared" si="1067"/>
        <v>0</v>
      </c>
      <c r="IS240" s="47">
        <f t="shared" si="1068"/>
        <v>0</v>
      </c>
      <c r="IT240" s="47">
        <f t="shared" si="1069"/>
        <v>0</v>
      </c>
      <c r="IU240" s="47">
        <f t="shared" si="1070"/>
        <v>0</v>
      </c>
      <c r="IV240" s="47">
        <f t="shared" si="1071"/>
        <v>0</v>
      </c>
      <c r="IW240" s="48">
        <f t="shared" si="1072"/>
        <v>0</v>
      </c>
      <c r="IX240" s="47">
        <f t="shared" si="1073"/>
        <v>0</v>
      </c>
      <c r="IY240" s="47">
        <f t="shared" si="1074"/>
        <v>0</v>
      </c>
      <c r="IZ240" s="46">
        <f t="shared" si="1075"/>
        <v>0</v>
      </c>
      <c r="JA240" s="47">
        <f t="shared" si="1076"/>
        <v>0</v>
      </c>
      <c r="JB240" s="47">
        <f t="shared" si="1077"/>
        <v>0</v>
      </c>
      <c r="JC240" s="47">
        <f t="shared" si="1078"/>
        <v>0</v>
      </c>
      <c r="JD240" s="47">
        <f t="shared" si="1079"/>
        <v>0</v>
      </c>
      <c r="JE240" s="47">
        <f t="shared" si="1080"/>
        <v>0</v>
      </c>
      <c r="JF240" s="47">
        <f t="shared" si="1081"/>
        <v>0</v>
      </c>
      <c r="JG240" s="47">
        <f t="shared" si="1082"/>
        <v>0</v>
      </c>
      <c r="JH240" s="47">
        <f t="shared" si="1083"/>
        <v>0</v>
      </c>
      <c r="JI240" s="47">
        <f t="shared" si="1084"/>
        <v>0</v>
      </c>
      <c r="JJ240" s="47">
        <f t="shared" si="1085"/>
        <v>0</v>
      </c>
      <c r="JK240" s="47">
        <f t="shared" si="1086"/>
        <v>0</v>
      </c>
      <c r="JL240" s="47">
        <f t="shared" si="1087"/>
        <v>0</v>
      </c>
      <c r="JM240" s="47">
        <f t="shared" si="1088"/>
        <v>0</v>
      </c>
      <c r="JN240" s="47">
        <f t="shared" si="1089"/>
        <v>0</v>
      </c>
      <c r="JO240" s="47">
        <f t="shared" si="1090"/>
        <v>0</v>
      </c>
      <c r="JP240" s="47">
        <f t="shared" si="1091"/>
        <v>0</v>
      </c>
      <c r="JQ240" s="47">
        <f t="shared" si="1092"/>
        <v>0</v>
      </c>
      <c r="JR240" s="47">
        <f t="shared" si="1093"/>
        <v>0</v>
      </c>
      <c r="JS240" s="48">
        <f t="shared" si="1094"/>
        <v>0</v>
      </c>
      <c r="JT240" s="46">
        <f t="shared" si="1095"/>
        <v>0</v>
      </c>
      <c r="JU240" s="48">
        <f t="shared" si="1096"/>
        <v>0</v>
      </c>
    </row>
    <row r="241" spans="1:281" x14ac:dyDescent="0.25">
      <c r="A241" s="152"/>
      <c r="B241" s="386"/>
      <c r="C241" s="377"/>
      <c r="D241" s="378"/>
      <c r="E241" s="378"/>
      <c r="F241" s="378"/>
      <c r="G241" s="379"/>
      <c r="H241" s="397"/>
      <c r="I241" s="397"/>
      <c r="J241" s="97"/>
      <c r="K241" s="122">
        <f t="shared" si="826"/>
        <v>0</v>
      </c>
      <c r="L241" s="313">
        <f t="shared" si="827"/>
        <v>0</v>
      </c>
      <c r="M241" s="46">
        <f t="shared" si="828"/>
        <v>0</v>
      </c>
      <c r="N241" s="90">
        <f t="shared" si="889"/>
        <v>0</v>
      </c>
      <c r="O241" s="90">
        <f t="shared" si="890"/>
        <v>0</v>
      </c>
      <c r="P241" s="90">
        <f t="shared" si="891"/>
        <v>0</v>
      </c>
      <c r="Q241" s="90">
        <f t="shared" si="892"/>
        <v>0</v>
      </c>
      <c r="R241" s="408">
        <f t="shared" si="829"/>
        <v>1</v>
      </c>
      <c r="S241" s="46">
        <f t="shared" si="830"/>
        <v>0</v>
      </c>
      <c r="T241" s="47">
        <f t="shared" si="831"/>
        <v>0</v>
      </c>
      <c r="U241" s="47">
        <f t="shared" si="832"/>
        <v>0</v>
      </c>
      <c r="V241" s="47">
        <f t="shared" si="833"/>
        <v>0</v>
      </c>
      <c r="W241" s="47">
        <f t="shared" si="834"/>
        <v>0</v>
      </c>
      <c r="X241" s="47">
        <f t="shared" si="835"/>
        <v>0</v>
      </c>
      <c r="Y241" s="47">
        <f t="shared" si="836"/>
        <v>0</v>
      </c>
      <c r="Z241" s="47">
        <f t="shared" si="837"/>
        <v>0</v>
      </c>
      <c r="AA241" s="47">
        <f t="shared" si="838"/>
        <v>0</v>
      </c>
      <c r="AB241" s="47">
        <f t="shared" si="839"/>
        <v>0</v>
      </c>
      <c r="AC241" s="47">
        <f t="shared" si="840"/>
        <v>0</v>
      </c>
      <c r="AD241" s="47">
        <f t="shared" si="841"/>
        <v>0</v>
      </c>
      <c r="AE241" s="47">
        <f t="shared" si="842"/>
        <v>0</v>
      </c>
      <c r="AF241" s="47">
        <f t="shared" si="843"/>
        <v>0</v>
      </c>
      <c r="AG241" s="47">
        <f t="shared" si="844"/>
        <v>0</v>
      </c>
      <c r="AH241" s="47">
        <f t="shared" si="845"/>
        <v>0</v>
      </c>
      <c r="AI241" s="47">
        <f t="shared" si="846"/>
        <v>0</v>
      </c>
      <c r="AJ241" s="47">
        <f t="shared" si="847"/>
        <v>0</v>
      </c>
      <c r="AK241" s="47">
        <f t="shared" si="848"/>
        <v>0</v>
      </c>
      <c r="AL241" s="48">
        <f t="shared" si="849"/>
        <v>0</v>
      </c>
      <c r="AM241" s="47">
        <f t="shared" si="893"/>
        <v>0</v>
      </c>
      <c r="AN241" s="47">
        <f t="shared" si="894"/>
        <v>0</v>
      </c>
      <c r="AO241" s="46">
        <f t="shared" si="850"/>
        <v>0</v>
      </c>
      <c r="AP241" s="47">
        <f t="shared" si="851"/>
        <v>0</v>
      </c>
      <c r="AQ241" s="47">
        <f t="shared" si="852"/>
        <v>0</v>
      </c>
      <c r="AR241" s="47">
        <f t="shared" si="853"/>
        <v>0</v>
      </c>
      <c r="AS241" s="47">
        <f t="shared" si="854"/>
        <v>0</v>
      </c>
      <c r="AT241" s="47">
        <f t="shared" si="855"/>
        <v>0</v>
      </c>
      <c r="AU241" s="47">
        <f t="shared" si="856"/>
        <v>0</v>
      </c>
      <c r="AV241" s="47">
        <f t="shared" si="857"/>
        <v>0</v>
      </c>
      <c r="AW241" s="47">
        <f t="shared" si="858"/>
        <v>0</v>
      </c>
      <c r="AX241" s="47">
        <f t="shared" si="859"/>
        <v>0</v>
      </c>
      <c r="AY241" s="47">
        <f t="shared" si="860"/>
        <v>0</v>
      </c>
      <c r="AZ241" s="47">
        <f t="shared" si="861"/>
        <v>0</v>
      </c>
      <c r="BA241" s="47">
        <f t="shared" si="862"/>
        <v>0</v>
      </c>
      <c r="BB241" s="47">
        <f t="shared" si="863"/>
        <v>0</v>
      </c>
      <c r="BC241" s="47">
        <f t="shared" si="864"/>
        <v>0</v>
      </c>
      <c r="BD241" s="47">
        <f t="shared" si="865"/>
        <v>0</v>
      </c>
      <c r="BE241" s="47">
        <f t="shared" si="866"/>
        <v>0</v>
      </c>
      <c r="BF241" s="47">
        <f t="shared" si="867"/>
        <v>0</v>
      </c>
      <c r="BG241" s="48">
        <f t="shared" si="868"/>
        <v>0</v>
      </c>
      <c r="BH241" s="47">
        <f t="shared" si="895"/>
        <v>0</v>
      </c>
      <c r="BI241" s="47">
        <f t="shared" si="896"/>
        <v>0</v>
      </c>
      <c r="BJ241" s="46">
        <f t="shared" si="869"/>
        <v>0</v>
      </c>
      <c r="BK241" s="47">
        <f t="shared" si="870"/>
        <v>0</v>
      </c>
      <c r="BL241" s="47">
        <f t="shared" si="871"/>
        <v>0</v>
      </c>
      <c r="BM241" s="47">
        <f t="shared" si="872"/>
        <v>0</v>
      </c>
      <c r="BN241" s="47">
        <f t="shared" si="873"/>
        <v>0</v>
      </c>
      <c r="BO241" s="47">
        <f t="shared" si="874"/>
        <v>0</v>
      </c>
      <c r="BP241" s="47">
        <f t="shared" si="875"/>
        <v>0</v>
      </c>
      <c r="BQ241" s="47">
        <f t="shared" si="876"/>
        <v>0</v>
      </c>
      <c r="BR241" s="47">
        <f t="shared" si="877"/>
        <v>0</v>
      </c>
      <c r="BS241" s="47">
        <f t="shared" si="878"/>
        <v>0</v>
      </c>
      <c r="BT241" s="47">
        <f t="shared" si="879"/>
        <v>0</v>
      </c>
      <c r="BU241" s="47">
        <f t="shared" si="880"/>
        <v>0</v>
      </c>
      <c r="BV241" s="47">
        <f t="shared" si="881"/>
        <v>0</v>
      </c>
      <c r="BW241" s="47">
        <f t="shared" si="882"/>
        <v>0</v>
      </c>
      <c r="BX241" s="47">
        <f t="shared" si="883"/>
        <v>0</v>
      </c>
      <c r="BY241" s="47">
        <f t="shared" si="884"/>
        <v>0</v>
      </c>
      <c r="BZ241" s="47">
        <f t="shared" si="885"/>
        <v>0</v>
      </c>
      <c r="CA241" s="47">
        <f t="shared" si="886"/>
        <v>0</v>
      </c>
      <c r="CB241" s="47">
        <f t="shared" si="887"/>
        <v>0</v>
      </c>
      <c r="CC241" s="48">
        <f t="shared" si="888"/>
        <v>0</v>
      </c>
      <c r="CD241" s="47">
        <f t="shared" si="897"/>
        <v>0</v>
      </c>
      <c r="CE241" s="47">
        <f t="shared" si="898"/>
        <v>0</v>
      </c>
      <c r="CF241" s="46">
        <f t="shared" si="899"/>
        <v>0</v>
      </c>
      <c r="CG241" s="47">
        <f t="shared" si="900"/>
        <v>0</v>
      </c>
      <c r="CH241" s="47">
        <f t="shared" si="901"/>
        <v>0</v>
      </c>
      <c r="CI241" s="47">
        <f t="shared" si="902"/>
        <v>0</v>
      </c>
      <c r="CJ241" s="47">
        <f t="shared" si="903"/>
        <v>0</v>
      </c>
      <c r="CK241" s="47">
        <f t="shared" si="904"/>
        <v>0</v>
      </c>
      <c r="CL241" s="47">
        <f t="shared" si="905"/>
        <v>0</v>
      </c>
      <c r="CM241" s="47">
        <f t="shared" si="906"/>
        <v>0</v>
      </c>
      <c r="CN241" s="47">
        <f t="shared" si="907"/>
        <v>0</v>
      </c>
      <c r="CO241" s="47">
        <f t="shared" si="908"/>
        <v>0</v>
      </c>
      <c r="CP241" s="47">
        <f t="shared" si="909"/>
        <v>0</v>
      </c>
      <c r="CQ241" s="47">
        <f t="shared" si="910"/>
        <v>0</v>
      </c>
      <c r="CR241" s="47">
        <f t="shared" si="911"/>
        <v>0</v>
      </c>
      <c r="CS241" s="47">
        <f t="shared" si="912"/>
        <v>0</v>
      </c>
      <c r="CT241" s="47">
        <f t="shared" si="913"/>
        <v>0</v>
      </c>
      <c r="CU241" s="47">
        <f t="shared" si="914"/>
        <v>0</v>
      </c>
      <c r="CV241" s="47">
        <f t="shared" si="915"/>
        <v>0</v>
      </c>
      <c r="CW241" s="47">
        <f t="shared" si="916"/>
        <v>0</v>
      </c>
      <c r="CX241" s="47">
        <f t="shared" si="917"/>
        <v>0</v>
      </c>
      <c r="CY241" s="48">
        <f t="shared" si="918"/>
        <v>0</v>
      </c>
      <c r="CZ241" s="47">
        <f t="shared" si="919"/>
        <v>0</v>
      </c>
      <c r="DA241" s="47">
        <f t="shared" si="920"/>
        <v>0</v>
      </c>
      <c r="DB241" s="46">
        <f t="shared" si="921"/>
        <v>0</v>
      </c>
      <c r="DC241" s="47">
        <f t="shared" si="922"/>
        <v>0</v>
      </c>
      <c r="DD241" s="47">
        <f t="shared" si="923"/>
        <v>0</v>
      </c>
      <c r="DE241" s="47">
        <f t="shared" si="924"/>
        <v>0</v>
      </c>
      <c r="DF241" s="47">
        <f t="shared" si="925"/>
        <v>0</v>
      </c>
      <c r="DG241" s="47">
        <f t="shared" si="926"/>
        <v>0</v>
      </c>
      <c r="DH241" s="47">
        <f t="shared" si="927"/>
        <v>0</v>
      </c>
      <c r="DI241" s="47">
        <f t="shared" si="928"/>
        <v>0</v>
      </c>
      <c r="DJ241" s="47">
        <f t="shared" si="929"/>
        <v>0</v>
      </c>
      <c r="DK241" s="47">
        <f t="shared" si="930"/>
        <v>0</v>
      </c>
      <c r="DL241" s="47">
        <f t="shared" si="931"/>
        <v>0</v>
      </c>
      <c r="DM241" s="47">
        <f t="shared" si="932"/>
        <v>0</v>
      </c>
      <c r="DN241" s="47">
        <f t="shared" si="933"/>
        <v>0</v>
      </c>
      <c r="DO241" s="47">
        <f t="shared" si="934"/>
        <v>0</v>
      </c>
      <c r="DP241" s="47">
        <f t="shared" si="935"/>
        <v>0</v>
      </c>
      <c r="DQ241" s="47">
        <f t="shared" si="936"/>
        <v>0</v>
      </c>
      <c r="DR241" s="47">
        <f t="shared" si="937"/>
        <v>0</v>
      </c>
      <c r="DS241" s="47">
        <f t="shared" si="938"/>
        <v>0</v>
      </c>
      <c r="DT241" s="47">
        <f t="shared" si="939"/>
        <v>0</v>
      </c>
      <c r="DU241" s="48">
        <f t="shared" si="940"/>
        <v>0</v>
      </c>
      <c r="DV241" s="47">
        <f t="shared" si="941"/>
        <v>0</v>
      </c>
      <c r="DW241" s="47">
        <f t="shared" si="942"/>
        <v>0</v>
      </c>
      <c r="DX241" s="46">
        <f t="shared" si="943"/>
        <v>0</v>
      </c>
      <c r="DY241" s="47">
        <f t="shared" si="944"/>
        <v>0</v>
      </c>
      <c r="DZ241" s="47">
        <f t="shared" si="945"/>
        <v>0</v>
      </c>
      <c r="EA241" s="47">
        <f t="shared" si="946"/>
        <v>0</v>
      </c>
      <c r="EB241" s="47">
        <f t="shared" si="947"/>
        <v>0</v>
      </c>
      <c r="EC241" s="47">
        <f t="shared" si="948"/>
        <v>0</v>
      </c>
      <c r="ED241" s="47">
        <f t="shared" si="949"/>
        <v>0</v>
      </c>
      <c r="EE241" s="47">
        <f t="shared" si="950"/>
        <v>0</v>
      </c>
      <c r="EF241" s="47">
        <f t="shared" si="951"/>
        <v>0</v>
      </c>
      <c r="EG241" s="47">
        <f t="shared" si="952"/>
        <v>0</v>
      </c>
      <c r="EH241" s="47">
        <f t="shared" si="953"/>
        <v>0</v>
      </c>
      <c r="EI241" s="47">
        <f t="shared" si="954"/>
        <v>0</v>
      </c>
      <c r="EJ241" s="47">
        <f t="shared" si="955"/>
        <v>0</v>
      </c>
      <c r="EK241" s="47">
        <f t="shared" si="956"/>
        <v>0</v>
      </c>
      <c r="EL241" s="47">
        <f t="shared" si="957"/>
        <v>0</v>
      </c>
      <c r="EM241" s="47">
        <f t="shared" si="958"/>
        <v>0</v>
      </c>
      <c r="EN241" s="47">
        <f t="shared" si="959"/>
        <v>0</v>
      </c>
      <c r="EO241" s="47">
        <f t="shared" si="960"/>
        <v>0</v>
      </c>
      <c r="EP241" s="47">
        <f t="shared" si="961"/>
        <v>0</v>
      </c>
      <c r="EQ241" s="48">
        <f t="shared" si="962"/>
        <v>0</v>
      </c>
      <c r="ER241" s="47">
        <f t="shared" si="963"/>
        <v>0</v>
      </c>
      <c r="ES241" s="47">
        <f t="shared" si="964"/>
        <v>0</v>
      </c>
      <c r="ET241" s="46">
        <f t="shared" si="965"/>
        <v>0</v>
      </c>
      <c r="EU241" s="47">
        <f t="shared" si="966"/>
        <v>0</v>
      </c>
      <c r="EV241" s="47">
        <f t="shared" si="967"/>
        <v>0</v>
      </c>
      <c r="EW241" s="47">
        <f t="shared" si="968"/>
        <v>0</v>
      </c>
      <c r="EX241" s="47">
        <f t="shared" si="969"/>
        <v>0</v>
      </c>
      <c r="EY241" s="47">
        <f t="shared" si="970"/>
        <v>0</v>
      </c>
      <c r="EZ241" s="47">
        <f t="shared" si="971"/>
        <v>0</v>
      </c>
      <c r="FA241" s="47">
        <f t="shared" si="972"/>
        <v>0</v>
      </c>
      <c r="FB241" s="47">
        <f t="shared" si="973"/>
        <v>0</v>
      </c>
      <c r="FC241" s="47">
        <f t="shared" si="974"/>
        <v>0</v>
      </c>
      <c r="FD241" s="47">
        <f t="shared" si="975"/>
        <v>0</v>
      </c>
      <c r="FE241" s="47">
        <f t="shared" si="976"/>
        <v>0</v>
      </c>
      <c r="FF241" s="47">
        <f t="shared" si="977"/>
        <v>0</v>
      </c>
      <c r="FG241" s="47">
        <f t="shared" si="978"/>
        <v>0</v>
      </c>
      <c r="FH241" s="47">
        <f t="shared" si="979"/>
        <v>0</v>
      </c>
      <c r="FI241" s="47">
        <f t="shared" si="980"/>
        <v>0</v>
      </c>
      <c r="FJ241" s="47">
        <f t="shared" si="981"/>
        <v>0</v>
      </c>
      <c r="FK241" s="47">
        <f t="shared" si="982"/>
        <v>0</v>
      </c>
      <c r="FL241" s="47">
        <f t="shared" si="983"/>
        <v>0</v>
      </c>
      <c r="FM241" s="48">
        <f t="shared" si="984"/>
        <v>0</v>
      </c>
      <c r="FN241" s="47">
        <f t="shared" si="985"/>
        <v>0</v>
      </c>
      <c r="FO241" s="47">
        <f t="shared" si="986"/>
        <v>0</v>
      </c>
      <c r="FP241" s="46">
        <f t="shared" si="987"/>
        <v>0</v>
      </c>
      <c r="FQ241" s="47">
        <f t="shared" si="988"/>
        <v>0</v>
      </c>
      <c r="FR241" s="47">
        <f t="shared" si="989"/>
        <v>0</v>
      </c>
      <c r="FS241" s="47">
        <f t="shared" si="990"/>
        <v>0</v>
      </c>
      <c r="FT241" s="47">
        <f t="shared" si="991"/>
        <v>0</v>
      </c>
      <c r="FU241" s="47">
        <f t="shared" si="992"/>
        <v>0</v>
      </c>
      <c r="FV241" s="47">
        <f t="shared" si="993"/>
        <v>0</v>
      </c>
      <c r="FW241" s="47">
        <f t="shared" si="994"/>
        <v>0</v>
      </c>
      <c r="FX241" s="47">
        <f t="shared" si="995"/>
        <v>0</v>
      </c>
      <c r="FY241" s="47">
        <f t="shared" si="996"/>
        <v>0</v>
      </c>
      <c r="FZ241" s="47">
        <f t="shared" si="997"/>
        <v>0</v>
      </c>
      <c r="GA241" s="47">
        <f t="shared" si="998"/>
        <v>0</v>
      </c>
      <c r="GB241" s="47">
        <f t="shared" si="999"/>
        <v>0</v>
      </c>
      <c r="GC241" s="47">
        <f t="shared" si="1000"/>
        <v>0</v>
      </c>
      <c r="GD241" s="47">
        <f t="shared" si="1001"/>
        <v>0</v>
      </c>
      <c r="GE241" s="47">
        <f t="shared" si="1002"/>
        <v>0</v>
      </c>
      <c r="GF241" s="47">
        <f t="shared" si="1003"/>
        <v>0</v>
      </c>
      <c r="GG241" s="47">
        <f t="shared" si="1004"/>
        <v>0</v>
      </c>
      <c r="GH241" s="47">
        <f t="shared" si="1005"/>
        <v>0</v>
      </c>
      <c r="GI241" s="48">
        <f t="shared" si="1006"/>
        <v>0</v>
      </c>
      <c r="GJ241" s="47">
        <f t="shared" si="1007"/>
        <v>0</v>
      </c>
      <c r="GK241" s="47">
        <f t="shared" si="1008"/>
        <v>0</v>
      </c>
      <c r="GL241" s="46">
        <f t="shared" si="1009"/>
        <v>0</v>
      </c>
      <c r="GM241" s="47">
        <f t="shared" si="1010"/>
        <v>0</v>
      </c>
      <c r="GN241" s="47">
        <f t="shared" si="1011"/>
        <v>0</v>
      </c>
      <c r="GO241" s="47">
        <f t="shared" si="1012"/>
        <v>0</v>
      </c>
      <c r="GP241" s="47">
        <f t="shared" si="1013"/>
        <v>0</v>
      </c>
      <c r="GQ241" s="47">
        <f t="shared" si="1014"/>
        <v>0</v>
      </c>
      <c r="GR241" s="47">
        <f t="shared" si="1015"/>
        <v>0</v>
      </c>
      <c r="GS241" s="47">
        <f t="shared" si="1016"/>
        <v>0</v>
      </c>
      <c r="GT241" s="47">
        <f t="shared" si="1017"/>
        <v>0</v>
      </c>
      <c r="GU241" s="47">
        <f t="shared" si="1018"/>
        <v>0</v>
      </c>
      <c r="GV241" s="47">
        <f t="shared" si="1019"/>
        <v>0</v>
      </c>
      <c r="GW241" s="47">
        <f t="shared" si="1020"/>
        <v>0</v>
      </c>
      <c r="GX241" s="47">
        <f t="shared" si="1021"/>
        <v>0</v>
      </c>
      <c r="GY241" s="47">
        <f t="shared" si="1022"/>
        <v>0</v>
      </c>
      <c r="GZ241" s="47">
        <f t="shared" si="1023"/>
        <v>0</v>
      </c>
      <c r="HA241" s="47">
        <f t="shared" si="1024"/>
        <v>0</v>
      </c>
      <c r="HB241" s="47">
        <f t="shared" si="1025"/>
        <v>0</v>
      </c>
      <c r="HC241" s="47">
        <f t="shared" si="1026"/>
        <v>0</v>
      </c>
      <c r="HD241" s="47">
        <f t="shared" si="1027"/>
        <v>0</v>
      </c>
      <c r="HE241" s="48">
        <f t="shared" si="1028"/>
        <v>0</v>
      </c>
      <c r="HF241" s="47">
        <f t="shared" si="1029"/>
        <v>0</v>
      </c>
      <c r="HG241" s="47">
        <f t="shared" si="1030"/>
        <v>0</v>
      </c>
      <c r="HH241" s="46">
        <f t="shared" si="1031"/>
        <v>0</v>
      </c>
      <c r="HI241" s="47">
        <f t="shared" si="1032"/>
        <v>0</v>
      </c>
      <c r="HJ241" s="47">
        <f t="shared" si="1033"/>
        <v>0</v>
      </c>
      <c r="HK241" s="47">
        <f t="shared" si="1034"/>
        <v>0</v>
      </c>
      <c r="HL241" s="47">
        <f t="shared" si="1035"/>
        <v>0</v>
      </c>
      <c r="HM241" s="47">
        <f t="shared" si="1036"/>
        <v>0</v>
      </c>
      <c r="HN241" s="47">
        <f t="shared" si="1037"/>
        <v>0</v>
      </c>
      <c r="HO241" s="47">
        <f t="shared" si="1038"/>
        <v>0</v>
      </c>
      <c r="HP241" s="47">
        <f t="shared" si="1039"/>
        <v>0</v>
      </c>
      <c r="HQ241" s="47">
        <f t="shared" si="1040"/>
        <v>0</v>
      </c>
      <c r="HR241" s="47">
        <f t="shared" si="1041"/>
        <v>0</v>
      </c>
      <c r="HS241" s="47">
        <f t="shared" si="1042"/>
        <v>0</v>
      </c>
      <c r="HT241" s="47">
        <f t="shared" si="1043"/>
        <v>0</v>
      </c>
      <c r="HU241" s="47">
        <f t="shared" si="1044"/>
        <v>0</v>
      </c>
      <c r="HV241" s="47">
        <f t="shared" si="1045"/>
        <v>0</v>
      </c>
      <c r="HW241" s="47">
        <f t="shared" si="1046"/>
        <v>0</v>
      </c>
      <c r="HX241" s="47">
        <f t="shared" si="1047"/>
        <v>0</v>
      </c>
      <c r="HY241" s="47">
        <f t="shared" si="1048"/>
        <v>0</v>
      </c>
      <c r="HZ241" s="47">
        <f t="shared" si="1049"/>
        <v>0</v>
      </c>
      <c r="IA241" s="48">
        <f t="shared" si="1050"/>
        <v>0</v>
      </c>
      <c r="IB241" s="47">
        <f t="shared" si="1051"/>
        <v>0</v>
      </c>
      <c r="IC241" s="47">
        <f t="shared" si="1052"/>
        <v>0</v>
      </c>
      <c r="ID241" s="46">
        <f t="shared" si="1053"/>
        <v>0</v>
      </c>
      <c r="IE241" s="47">
        <f t="shared" si="1054"/>
        <v>0</v>
      </c>
      <c r="IF241" s="47">
        <f t="shared" si="1055"/>
        <v>0</v>
      </c>
      <c r="IG241" s="47">
        <f t="shared" si="1056"/>
        <v>0</v>
      </c>
      <c r="IH241" s="47">
        <f t="shared" si="1057"/>
        <v>0</v>
      </c>
      <c r="II241" s="47">
        <f t="shared" si="1058"/>
        <v>0</v>
      </c>
      <c r="IJ241" s="47">
        <f t="shared" si="1059"/>
        <v>0</v>
      </c>
      <c r="IK241" s="47">
        <f t="shared" si="1060"/>
        <v>0</v>
      </c>
      <c r="IL241" s="47">
        <f t="shared" si="1061"/>
        <v>0</v>
      </c>
      <c r="IM241" s="47">
        <f t="shared" si="1062"/>
        <v>0</v>
      </c>
      <c r="IN241" s="47">
        <f t="shared" si="1063"/>
        <v>0</v>
      </c>
      <c r="IO241" s="47">
        <f t="shared" si="1064"/>
        <v>0</v>
      </c>
      <c r="IP241" s="47">
        <f t="shared" si="1065"/>
        <v>0</v>
      </c>
      <c r="IQ241" s="47">
        <f t="shared" si="1066"/>
        <v>0</v>
      </c>
      <c r="IR241" s="47">
        <f t="shared" si="1067"/>
        <v>0</v>
      </c>
      <c r="IS241" s="47">
        <f t="shared" si="1068"/>
        <v>0</v>
      </c>
      <c r="IT241" s="47">
        <f t="shared" si="1069"/>
        <v>0</v>
      </c>
      <c r="IU241" s="47">
        <f t="shared" si="1070"/>
        <v>0</v>
      </c>
      <c r="IV241" s="47">
        <f t="shared" si="1071"/>
        <v>0</v>
      </c>
      <c r="IW241" s="48">
        <f t="shared" si="1072"/>
        <v>0</v>
      </c>
      <c r="IX241" s="47">
        <f t="shared" si="1073"/>
        <v>0</v>
      </c>
      <c r="IY241" s="47">
        <f t="shared" si="1074"/>
        <v>0</v>
      </c>
      <c r="IZ241" s="46">
        <f t="shared" si="1075"/>
        <v>0</v>
      </c>
      <c r="JA241" s="47">
        <f t="shared" si="1076"/>
        <v>0</v>
      </c>
      <c r="JB241" s="47">
        <f t="shared" si="1077"/>
        <v>0</v>
      </c>
      <c r="JC241" s="47">
        <f t="shared" si="1078"/>
        <v>0</v>
      </c>
      <c r="JD241" s="47">
        <f t="shared" si="1079"/>
        <v>0</v>
      </c>
      <c r="JE241" s="47">
        <f t="shared" si="1080"/>
        <v>0</v>
      </c>
      <c r="JF241" s="47">
        <f t="shared" si="1081"/>
        <v>0</v>
      </c>
      <c r="JG241" s="47">
        <f t="shared" si="1082"/>
        <v>0</v>
      </c>
      <c r="JH241" s="47">
        <f t="shared" si="1083"/>
        <v>0</v>
      </c>
      <c r="JI241" s="47">
        <f t="shared" si="1084"/>
        <v>0</v>
      </c>
      <c r="JJ241" s="47">
        <f t="shared" si="1085"/>
        <v>0</v>
      </c>
      <c r="JK241" s="47">
        <f t="shared" si="1086"/>
        <v>0</v>
      </c>
      <c r="JL241" s="47">
        <f t="shared" si="1087"/>
        <v>0</v>
      </c>
      <c r="JM241" s="47">
        <f t="shared" si="1088"/>
        <v>0</v>
      </c>
      <c r="JN241" s="47">
        <f t="shared" si="1089"/>
        <v>0</v>
      </c>
      <c r="JO241" s="47">
        <f t="shared" si="1090"/>
        <v>0</v>
      </c>
      <c r="JP241" s="47">
        <f t="shared" si="1091"/>
        <v>0</v>
      </c>
      <c r="JQ241" s="47">
        <f t="shared" si="1092"/>
        <v>0</v>
      </c>
      <c r="JR241" s="47">
        <f t="shared" si="1093"/>
        <v>0</v>
      </c>
      <c r="JS241" s="48">
        <f t="shared" si="1094"/>
        <v>0</v>
      </c>
      <c r="JT241" s="46">
        <f t="shared" si="1095"/>
        <v>0</v>
      </c>
      <c r="JU241" s="48">
        <f t="shared" si="1096"/>
        <v>0</v>
      </c>
    </row>
    <row r="242" spans="1:281" x14ac:dyDescent="0.25">
      <c r="A242" s="152"/>
      <c r="B242" s="386"/>
      <c r="C242" s="377"/>
      <c r="D242" s="378"/>
      <c r="E242" s="378"/>
      <c r="F242" s="378"/>
      <c r="G242" s="379"/>
      <c r="H242" s="397"/>
      <c r="I242" s="397"/>
      <c r="J242" s="97"/>
      <c r="K242" s="122">
        <f t="shared" si="826"/>
        <v>0</v>
      </c>
      <c r="L242" s="313">
        <f t="shared" si="827"/>
        <v>0</v>
      </c>
      <c r="M242" s="46">
        <f t="shared" si="828"/>
        <v>0</v>
      </c>
      <c r="N242" s="90">
        <f t="shared" si="889"/>
        <v>0</v>
      </c>
      <c r="O242" s="90">
        <f t="shared" si="890"/>
        <v>0</v>
      </c>
      <c r="P242" s="90">
        <f t="shared" si="891"/>
        <v>0</v>
      </c>
      <c r="Q242" s="90">
        <f t="shared" si="892"/>
        <v>0</v>
      </c>
      <c r="R242" s="408">
        <f t="shared" si="829"/>
        <v>1</v>
      </c>
      <c r="S242" s="46">
        <f t="shared" si="830"/>
        <v>0</v>
      </c>
      <c r="T242" s="47">
        <f t="shared" si="831"/>
        <v>0</v>
      </c>
      <c r="U242" s="47">
        <f t="shared" si="832"/>
        <v>0</v>
      </c>
      <c r="V242" s="47">
        <f t="shared" si="833"/>
        <v>0</v>
      </c>
      <c r="W242" s="47">
        <f t="shared" si="834"/>
        <v>0</v>
      </c>
      <c r="X242" s="47">
        <f t="shared" si="835"/>
        <v>0</v>
      </c>
      <c r="Y242" s="47">
        <f t="shared" si="836"/>
        <v>0</v>
      </c>
      <c r="Z242" s="47">
        <f t="shared" si="837"/>
        <v>0</v>
      </c>
      <c r="AA242" s="47">
        <f t="shared" si="838"/>
        <v>0</v>
      </c>
      <c r="AB242" s="47">
        <f t="shared" si="839"/>
        <v>0</v>
      </c>
      <c r="AC242" s="47">
        <f t="shared" si="840"/>
        <v>0</v>
      </c>
      <c r="AD242" s="47">
        <f t="shared" si="841"/>
        <v>0</v>
      </c>
      <c r="AE242" s="47">
        <f t="shared" si="842"/>
        <v>0</v>
      </c>
      <c r="AF242" s="47">
        <f t="shared" si="843"/>
        <v>0</v>
      </c>
      <c r="AG242" s="47">
        <f t="shared" si="844"/>
        <v>0</v>
      </c>
      <c r="AH242" s="47">
        <f t="shared" si="845"/>
        <v>0</v>
      </c>
      <c r="AI242" s="47">
        <f t="shared" si="846"/>
        <v>0</v>
      </c>
      <c r="AJ242" s="47">
        <f t="shared" si="847"/>
        <v>0</v>
      </c>
      <c r="AK242" s="47">
        <f t="shared" si="848"/>
        <v>0</v>
      </c>
      <c r="AL242" s="48">
        <f t="shared" si="849"/>
        <v>0</v>
      </c>
      <c r="AM242" s="47">
        <f t="shared" si="893"/>
        <v>0</v>
      </c>
      <c r="AN242" s="47">
        <f t="shared" si="894"/>
        <v>0</v>
      </c>
      <c r="AO242" s="46">
        <f t="shared" si="850"/>
        <v>0</v>
      </c>
      <c r="AP242" s="47">
        <f t="shared" si="851"/>
        <v>0</v>
      </c>
      <c r="AQ242" s="47">
        <f t="shared" si="852"/>
        <v>0</v>
      </c>
      <c r="AR242" s="47">
        <f t="shared" si="853"/>
        <v>0</v>
      </c>
      <c r="AS242" s="47">
        <f t="shared" si="854"/>
        <v>0</v>
      </c>
      <c r="AT242" s="47">
        <f t="shared" si="855"/>
        <v>0</v>
      </c>
      <c r="AU242" s="47">
        <f t="shared" si="856"/>
        <v>0</v>
      </c>
      <c r="AV242" s="47">
        <f t="shared" si="857"/>
        <v>0</v>
      </c>
      <c r="AW242" s="47">
        <f t="shared" si="858"/>
        <v>0</v>
      </c>
      <c r="AX242" s="47">
        <f t="shared" si="859"/>
        <v>0</v>
      </c>
      <c r="AY242" s="47">
        <f t="shared" si="860"/>
        <v>0</v>
      </c>
      <c r="AZ242" s="47">
        <f t="shared" si="861"/>
        <v>0</v>
      </c>
      <c r="BA242" s="47">
        <f t="shared" si="862"/>
        <v>0</v>
      </c>
      <c r="BB242" s="47">
        <f t="shared" si="863"/>
        <v>0</v>
      </c>
      <c r="BC242" s="47">
        <f t="shared" si="864"/>
        <v>0</v>
      </c>
      <c r="BD242" s="47">
        <f t="shared" si="865"/>
        <v>0</v>
      </c>
      <c r="BE242" s="47">
        <f t="shared" si="866"/>
        <v>0</v>
      </c>
      <c r="BF242" s="47">
        <f t="shared" si="867"/>
        <v>0</v>
      </c>
      <c r="BG242" s="48">
        <f t="shared" si="868"/>
        <v>0</v>
      </c>
      <c r="BH242" s="47">
        <f t="shared" si="895"/>
        <v>0</v>
      </c>
      <c r="BI242" s="47">
        <f t="shared" si="896"/>
        <v>0</v>
      </c>
      <c r="BJ242" s="46">
        <f t="shared" si="869"/>
        <v>0</v>
      </c>
      <c r="BK242" s="47">
        <f t="shared" si="870"/>
        <v>0</v>
      </c>
      <c r="BL242" s="47">
        <f t="shared" si="871"/>
        <v>0</v>
      </c>
      <c r="BM242" s="47">
        <f t="shared" si="872"/>
        <v>0</v>
      </c>
      <c r="BN242" s="47">
        <f t="shared" si="873"/>
        <v>0</v>
      </c>
      <c r="BO242" s="47">
        <f t="shared" si="874"/>
        <v>0</v>
      </c>
      <c r="BP242" s="47">
        <f t="shared" si="875"/>
        <v>0</v>
      </c>
      <c r="BQ242" s="47">
        <f t="shared" si="876"/>
        <v>0</v>
      </c>
      <c r="BR242" s="47">
        <f t="shared" si="877"/>
        <v>0</v>
      </c>
      <c r="BS242" s="47">
        <f t="shared" si="878"/>
        <v>0</v>
      </c>
      <c r="BT242" s="47">
        <f t="shared" si="879"/>
        <v>0</v>
      </c>
      <c r="BU242" s="47">
        <f t="shared" si="880"/>
        <v>0</v>
      </c>
      <c r="BV242" s="47">
        <f t="shared" si="881"/>
        <v>0</v>
      </c>
      <c r="BW242" s="47">
        <f t="shared" si="882"/>
        <v>0</v>
      </c>
      <c r="BX242" s="47">
        <f t="shared" si="883"/>
        <v>0</v>
      </c>
      <c r="BY242" s="47">
        <f t="shared" si="884"/>
        <v>0</v>
      </c>
      <c r="BZ242" s="47">
        <f t="shared" si="885"/>
        <v>0</v>
      </c>
      <c r="CA242" s="47">
        <f t="shared" si="886"/>
        <v>0</v>
      </c>
      <c r="CB242" s="47">
        <f t="shared" si="887"/>
        <v>0</v>
      </c>
      <c r="CC242" s="48">
        <f t="shared" si="888"/>
        <v>0</v>
      </c>
      <c r="CD242" s="47">
        <f t="shared" si="897"/>
        <v>0</v>
      </c>
      <c r="CE242" s="47">
        <f t="shared" si="898"/>
        <v>0</v>
      </c>
      <c r="CF242" s="46">
        <f t="shared" si="899"/>
        <v>0</v>
      </c>
      <c r="CG242" s="47">
        <f t="shared" si="900"/>
        <v>0</v>
      </c>
      <c r="CH242" s="47">
        <f t="shared" si="901"/>
        <v>0</v>
      </c>
      <c r="CI242" s="47">
        <f t="shared" si="902"/>
        <v>0</v>
      </c>
      <c r="CJ242" s="47">
        <f t="shared" si="903"/>
        <v>0</v>
      </c>
      <c r="CK242" s="47">
        <f t="shared" si="904"/>
        <v>0</v>
      </c>
      <c r="CL242" s="47">
        <f t="shared" si="905"/>
        <v>0</v>
      </c>
      <c r="CM242" s="47">
        <f t="shared" si="906"/>
        <v>0</v>
      </c>
      <c r="CN242" s="47">
        <f t="shared" si="907"/>
        <v>0</v>
      </c>
      <c r="CO242" s="47">
        <f t="shared" si="908"/>
        <v>0</v>
      </c>
      <c r="CP242" s="47">
        <f t="shared" si="909"/>
        <v>0</v>
      </c>
      <c r="CQ242" s="47">
        <f t="shared" si="910"/>
        <v>0</v>
      </c>
      <c r="CR242" s="47">
        <f t="shared" si="911"/>
        <v>0</v>
      </c>
      <c r="CS242" s="47">
        <f t="shared" si="912"/>
        <v>0</v>
      </c>
      <c r="CT242" s="47">
        <f t="shared" si="913"/>
        <v>0</v>
      </c>
      <c r="CU242" s="47">
        <f t="shared" si="914"/>
        <v>0</v>
      </c>
      <c r="CV242" s="47">
        <f t="shared" si="915"/>
        <v>0</v>
      </c>
      <c r="CW242" s="47">
        <f t="shared" si="916"/>
        <v>0</v>
      </c>
      <c r="CX242" s="47">
        <f t="shared" si="917"/>
        <v>0</v>
      </c>
      <c r="CY242" s="48">
        <f t="shared" si="918"/>
        <v>0</v>
      </c>
      <c r="CZ242" s="47">
        <f t="shared" si="919"/>
        <v>0</v>
      </c>
      <c r="DA242" s="47">
        <f t="shared" si="920"/>
        <v>0</v>
      </c>
      <c r="DB242" s="46">
        <f t="shared" si="921"/>
        <v>0</v>
      </c>
      <c r="DC242" s="47">
        <f t="shared" si="922"/>
        <v>0</v>
      </c>
      <c r="DD242" s="47">
        <f t="shared" si="923"/>
        <v>0</v>
      </c>
      <c r="DE242" s="47">
        <f t="shared" si="924"/>
        <v>0</v>
      </c>
      <c r="DF242" s="47">
        <f t="shared" si="925"/>
        <v>0</v>
      </c>
      <c r="DG242" s="47">
        <f t="shared" si="926"/>
        <v>0</v>
      </c>
      <c r="DH242" s="47">
        <f t="shared" si="927"/>
        <v>0</v>
      </c>
      <c r="DI242" s="47">
        <f t="shared" si="928"/>
        <v>0</v>
      </c>
      <c r="DJ242" s="47">
        <f t="shared" si="929"/>
        <v>0</v>
      </c>
      <c r="DK242" s="47">
        <f t="shared" si="930"/>
        <v>0</v>
      </c>
      <c r="DL242" s="47">
        <f t="shared" si="931"/>
        <v>0</v>
      </c>
      <c r="DM242" s="47">
        <f t="shared" si="932"/>
        <v>0</v>
      </c>
      <c r="DN242" s="47">
        <f t="shared" si="933"/>
        <v>0</v>
      </c>
      <c r="DO242" s="47">
        <f t="shared" si="934"/>
        <v>0</v>
      </c>
      <c r="DP242" s="47">
        <f t="shared" si="935"/>
        <v>0</v>
      </c>
      <c r="DQ242" s="47">
        <f t="shared" si="936"/>
        <v>0</v>
      </c>
      <c r="DR242" s="47">
        <f t="shared" si="937"/>
        <v>0</v>
      </c>
      <c r="DS242" s="47">
        <f t="shared" si="938"/>
        <v>0</v>
      </c>
      <c r="DT242" s="47">
        <f t="shared" si="939"/>
        <v>0</v>
      </c>
      <c r="DU242" s="48">
        <f t="shared" si="940"/>
        <v>0</v>
      </c>
      <c r="DV242" s="47">
        <f t="shared" si="941"/>
        <v>0</v>
      </c>
      <c r="DW242" s="47">
        <f t="shared" si="942"/>
        <v>0</v>
      </c>
      <c r="DX242" s="46">
        <f t="shared" si="943"/>
        <v>0</v>
      </c>
      <c r="DY242" s="47">
        <f t="shared" si="944"/>
        <v>0</v>
      </c>
      <c r="DZ242" s="47">
        <f t="shared" si="945"/>
        <v>0</v>
      </c>
      <c r="EA242" s="47">
        <f t="shared" si="946"/>
        <v>0</v>
      </c>
      <c r="EB242" s="47">
        <f t="shared" si="947"/>
        <v>0</v>
      </c>
      <c r="EC242" s="47">
        <f t="shared" si="948"/>
        <v>0</v>
      </c>
      <c r="ED242" s="47">
        <f t="shared" si="949"/>
        <v>0</v>
      </c>
      <c r="EE242" s="47">
        <f t="shared" si="950"/>
        <v>0</v>
      </c>
      <c r="EF242" s="47">
        <f t="shared" si="951"/>
        <v>0</v>
      </c>
      <c r="EG242" s="47">
        <f t="shared" si="952"/>
        <v>0</v>
      </c>
      <c r="EH242" s="47">
        <f t="shared" si="953"/>
        <v>0</v>
      </c>
      <c r="EI242" s="47">
        <f t="shared" si="954"/>
        <v>0</v>
      </c>
      <c r="EJ242" s="47">
        <f t="shared" si="955"/>
        <v>0</v>
      </c>
      <c r="EK242" s="47">
        <f t="shared" si="956"/>
        <v>0</v>
      </c>
      <c r="EL242" s="47">
        <f t="shared" si="957"/>
        <v>0</v>
      </c>
      <c r="EM242" s="47">
        <f t="shared" si="958"/>
        <v>0</v>
      </c>
      <c r="EN242" s="47">
        <f t="shared" si="959"/>
        <v>0</v>
      </c>
      <c r="EO242" s="47">
        <f t="shared" si="960"/>
        <v>0</v>
      </c>
      <c r="EP242" s="47">
        <f t="shared" si="961"/>
        <v>0</v>
      </c>
      <c r="EQ242" s="48">
        <f t="shared" si="962"/>
        <v>0</v>
      </c>
      <c r="ER242" s="47">
        <f t="shared" si="963"/>
        <v>0</v>
      </c>
      <c r="ES242" s="47">
        <f t="shared" si="964"/>
        <v>0</v>
      </c>
      <c r="ET242" s="46">
        <f t="shared" si="965"/>
        <v>0</v>
      </c>
      <c r="EU242" s="47">
        <f t="shared" si="966"/>
        <v>0</v>
      </c>
      <c r="EV242" s="47">
        <f t="shared" si="967"/>
        <v>0</v>
      </c>
      <c r="EW242" s="47">
        <f t="shared" si="968"/>
        <v>0</v>
      </c>
      <c r="EX242" s="47">
        <f t="shared" si="969"/>
        <v>0</v>
      </c>
      <c r="EY242" s="47">
        <f t="shared" si="970"/>
        <v>0</v>
      </c>
      <c r="EZ242" s="47">
        <f t="shared" si="971"/>
        <v>0</v>
      </c>
      <c r="FA242" s="47">
        <f t="shared" si="972"/>
        <v>0</v>
      </c>
      <c r="FB242" s="47">
        <f t="shared" si="973"/>
        <v>0</v>
      </c>
      <c r="FC242" s="47">
        <f t="shared" si="974"/>
        <v>0</v>
      </c>
      <c r="FD242" s="47">
        <f t="shared" si="975"/>
        <v>0</v>
      </c>
      <c r="FE242" s="47">
        <f t="shared" si="976"/>
        <v>0</v>
      </c>
      <c r="FF242" s="47">
        <f t="shared" si="977"/>
        <v>0</v>
      </c>
      <c r="FG242" s="47">
        <f t="shared" si="978"/>
        <v>0</v>
      </c>
      <c r="FH242" s="47">
        <f t="shared" si="979"/>
        <v>0</v>
      </c>
      <c r="FI242" s="47">
        <f t="shared" si="980"/>
        <v>0</v>
      </c>
      <c r="FJ242" s="47">
        <f t="shared" si="981"/>
        <v>0</v>
      </c>
      <c r="FK242" s="47">
        <f t="shared" si="982"/>
        <v>0</v>
      </c>
      <c r="FL242" s="47">
        <f t="shared" si="983"/>
        <v>0</v>
      </c>
      <c r="FM242" s="48">
        <f t="shared" si="984"/>
        <v>0</v>
      </c>
      <c r="FN242" s="47">
        <f t="shared" si="985"/>
        <v>0</v>
      </c>
      <c r="FO242" s="47">
        <f t="shared" si="986"/>
        <v>0</v>
      </c>
      <c r="FP242" s="46">
        <f t="shared" si="987"/>
        <v>0</v>
      </c>
      <c r="FQ242" s="47">
        <f t="shared" si="988"/>
        <v>0</v>
      </c>
      <c r="FR242" s="47">
        <f t="shared" si="989"/>
        <v>0</v>
      </c>
      <c r="FS242" s="47">
        <f t="shared" si="990"/>
        <v>0</v>
      </c>
      <c r="FT242" s="47">
        <f t="shared" si="991"/>
        <v>0</v>
      </c>
      <c r="FU242" s="47">
        <f t="shared" si="992"/>
        <v>0</v>
      </c>
      <c r="FV242" s="47">
        <f t="shared" si="993"/>
        <v>0</v>
      </c>
      <c r="FW242" s="47">
        <f t="shared" si="994"/>
        <v>0</v>
      </c>
      <c r="FX242" s="47">
        <f t="shared" si="995"/>
        <v>0</v>
      </c>
      <c r="FY242" s="47">
        <f t="shared" si="996"/>
        <v>0</v>
      </c>
      <c r="FZ242" s="47">
        <f t="shared" si="997"/>
        <v>0</v>
      </c>
      <c r="GA242" s="47">
        <f t="shared" si="998"/>
        <v>0</v>
      </c>
      <c r="GB242" s="47">
        <f t="shared" si="999"/>
        <v>0</v>
      </c>
      <c r="GC242" s="47">
        <f t="shared" si="1000"/>
        <v>0</v>
      </c>
      <c r="GD242" s="47">
        <f t="shared" si="1001"/>
        <v>0</v>
      </c>
      <c r="GE242" s="47">
        <f t="shared" si="1002"/>
        <v>0</v>
      </c>
      <c r="GF242" s="47">
        <f t="shared" si="1003"/>
        <v>0</v>
      </c>
      <c r="GG242" s="47">
        <f t="shared" si="1004"/>
        <v>0</v>
      </c>
      <c r="GH242" s="47">
        <f t="shared" si="1005"/>
        <v>0</v>
      </c>
      <c r="GI242" s="48">
        <f t="shared" si="1006"/>
        <v>0</v>
      </c>
      <c r="GJ242" s="47">
        <f t="shared" si="1007"/>
        <v>0</v>
      </c>
      <c r="GK242" s="47">
        <f t="shared" si="1008"/>
        <v>0</v>
      </c>
      <c r="GL242" s="46">
        <f t="shared" si="1009"/>
        <v>0</v>
      </c>
      <c r="GM242" s="47">
        <f t="shared" si="1010"/>
        <v>0</v>
      </c>
      <c r="GN242" s="47">
        <f t="shared" si="1011"/>
        <v>0</v>
      </c>
      <c r="GO242" s="47">
        <f t="shared" si="1012"/>
        <v>0</v>
      </c>
      <c r="GP242" s="47">
        <f t="shared" si="1013"/>
        <v>0</v>
      </c>
      <c r="GQ242" s="47">
        <f t="shared" si="1014"/>
        <v>0</v>
      </c>
      <c r="GR242" s="47">
        <f t="shared" si="1015"/>
        <v>0</v>
      </c>
      <c r="GS242" s="47">
        <f t="shared" si="1016"/>
        <v>0</v>
      </c>
      <c r="GT242" s="47">
        <f t="shared" si="1017"/>
        <v>0</v>
      </c>
      <c r="GU242" s="47">
        <f t="shared" si="1018"/>
        <v>0</v>
      </c>
      <c r="GV242" s="47">
        <f t="shared" si="1019"/>
        <v>0</v>
      </c>
      <c r="GW242" s="47">
        <f t="shared" si="1020"/>
        <v>0</v>
      </c>
      <c r="GX242" s="47">
        <f t="shared" si="1021"/>
        <v>0</v>
      </c>
      <c r="GY242" s="47">
        <f t="shared" si="1022"/>
        <v>0</v>
      </c>
      <c r="GZ242" s="47">
        <f t="shared" si="1023"/>
        <v>0</v>
      </c>
      <c r="HA242" s="47">
        <f t="shared" si="1024"/>
        <v>0</v>
      </c>
      <c r="HB242" s="47">
        <f t="shared" si="1025"/>
        <v>0</v>
      </c>
      <c r="HC242" s="47">
        <f t="shared" si="1026"/>
        <v>0</v>
      </c>
      <c r="HD242" s="47">
        <f t="shared" si="1027"/>
        <v>0</v>
      </c>
      <c r="HE242" s="48">
        <f t="shared" si="1028"/>
        <v>0</v>
      </c>
      <c r="HF242" s="47">
        <f t="shared" si="1029"/>
        <v>0</v>
      </c>
      <c r="HG242" s="47">
        <f t="shared" si="1030"/>
        <v>0</v>
      </c>
      <c r="HH242" s="46">
        <f t="shared" si="1031"/>
        <v>0</v>
      </c>
      <c r="HI242" s="47">
        <f t="shared" si="1032"/>
        <v>0</v>
      </c>
      <c r="HJ242" s="47">
        <f t="shared" si="1033"/>
        <v>0</v>
      </c>
      <c r="HK242" s="47">
        <f t="shared" si="1034"/>
        <v>0</v>
      </c>
      <c r="HL242" s="47">
        <f t="shared" si="1035"/>
        <v>0</v>
      </c>
      <c r="HM242" s="47">
        <f t="shared" si="1036"/>
        <v>0</v>
      </c>
      <c r="HN242" s="47">
        <f t="shared" si="1037"/>
        <v>0</v>
      </c>
      <c r="HO242" s="47">
        <f t="shared" si="1038"/>
        <v>0</v>
      </c>
      <c r="HP242" s="47">
        <f t="shared" si="1039"/>
        <v>0</v>
      </c>
      <c r="HQ242" s="47">
        <f t="shared" si="1040"/>
        <v>0</v>
      </c>
      <c r="HR242" s="47">
        <f t="shared" si="1041"/>
        <v>0</v>
      </c>
      <c r="HS242" s="47">
        <f t="shared" si="1042"/>
        <v>0</v>
      </c>
      <c r="HT242" s="47">
        <f t="shared" si="1043"/>
        <v>0</v>
      </c>
      <c r="HU242" s="47">
        <f t="shared" si="1044"/>
        <v>0</v>
      </c>
      <c r="HV242" s="47">
        <f t="shared" si="1045"/>
        <v>0</v>
      </c>
      <c r="HW242" s="47">
        <f t="shared" si="1046"/>
        <v>0</v>
      </c>
      <c r="HX242" s="47">
        <f t="shared" si="1047"/>
        <v>0</v>
      </c>
      <c r="HY242" s="47">
        <f t="shared" si="1048"/>
        <v>0</v>
      </c>
      <c r="HZ242" s="47">
        <f t="shared" si="1049"/>
        <v>0</v>
      </c>
      <c r="IA242" s="48">
        <f t="shared" si="1050"/>
        <v>0</v>
      </c>
      <c r="IB242" s="47">
        <f t="shared" si="1051"/>
        <v>0</v>
      </c>
      <c r="IC242" s="47">
        <f t="shared" si="1052"/>
        <v>0</v>
      </c>
      <c r="ID242" s="46">
        <f t="shared" si="1053"/>
        <v>0</v>
      </c>
      <c r="IE242" s="47">
        <f t="shared" si="1054"/>
        <v>0</v>
      </c>
      <c r="IF242" s="47">
        <f t="shared" si="1055"/>
        <v>0</v>
      </c>
      <c r="IG242" s="47">
        <f t="shared" si="1056"/>
        <v>0</v>
      </c>
      <c r="IH242" s="47">
        <f t="shared" si="1057"/>
        <v>0</v>
      </c>
      <c r="II242" s="47">
        <f t="shared" si="1058"/>
        <v>0</v>
      </c>
      <c r="IJ242" s="47">
        <f t="shared" si="1059"/>
        <v>0</v>
      </c>
      <c r="IK242" s="47">
        <f t="shared" si="1060"/>
        <v>0</v>
      </c>
      <c r="IL242" s="47">
        <f t="shared" si="1061"/>
        <v>0</v>
      </c>
      <c r="IM242" s="47">
        <f t="shared" si="1062"/>
        <v>0</v>
      </c>
      <c r="IN242" s="47">
        <f t="shared" si="1063"/>
        <v>0</v>
      </c>
      <c r="IO242" s="47">
        <f t="shared" si="1064"/>
        <v>0</v>
      </c>
      <c r="IP242" s="47">
        <f t="shared" si="1065"/>
        <v>0</v>
      </c>
      <c r="IQ242" s="47">
        <f t="shared" si="1066"/>
        <v>0</v>
      </c>
      <c r="IR242" s="47">
        <f t="shared" si="1067"/>
        <v>0</v>
      </c>
      <c r="IS242" s="47">
        <f t="shared" si="1068"/>
        <v>0</v>
      </c>
      <c r="IT242" s="47">
        <f t="shared" si="1069"/>
        <v>0</v>
      </c>
      <c r="IU242" s="47">
        <f t="shared" si="1070"/>
        <v>0</v>
      </c>
      <c r="IV242" s="47">
        <f t="shared" si="1071"/>
        <v>0</v>
      </c>
      <c r="IW242" s="48">
        <f t="shared" si="1072"/>
        <v>0</v>
      </c>
      <c r="IX242" s="47">
        <f t="shared" si="1073"/>
        <v>0</v>
      </c>
      <c r="IY242" s="47">
        <f t="shared" si="1074"/>
        <v>0</v>
      </c>
      <c r="IZ242" s="46">
        <f t="shared" si="1075"/>
        <v>0</v>
      </c>
      <c r="JA242" s="47">
        <f t="shared" si="1076"/>
        <v>0</v>
      </c>
      <c r="JB242" s="47">
        <f t="shared" si="1077"/>
        <v>0</v>
      </c>
      <c r="JC242" s="47">
        <f t="shared" si="1078"/>
        <v>0</v>
      </c>
      <c r="JD242" s="47">
        <f t="shared" si="1079"/>
        <v>0</v>
      </c>
      <c r="JE242" s="47">
        <f t="shared" si="1080"/>
        <v>0</v>
      </c>
      <c r="JF242" s="47">
        <f t="shared" si="1081"/>
        <v>0</v>
      </c>
      <c r="JG242" s="47">
        <f t="shared" si="1082"/>
        <v>0</v>
      </c>
      <c r="JH242" s="47">
        <f t="shared" si="1083"/>
        <v>0</v>
      </c>
      <c r="JI242" s="47">
        <f t="shared" si="1084"/>
        <v>0</v>
      </c>
      <c r="JJ242" s="47">
        <f t="shared" si="1085"/>
        <v>0</v>
      </c>
      <c r="JK242" s="47">
        <f t="shared" si="1086"/>
        <v>0</v>
      </c>
      <c r="JL242" s="47">
        <f t="shared" si="1087"/>
        <v>0</v>
      </c>
      <c r="JM242" s="47">
        <f t="shared" si="1088"/>
        <v>0</v>
      </c>
      <c r="JN242" s="47">
        <f t="shared" si="1089"/>
        <v>0</v>
      </c>
      <c r="JO242" s="47">
        <f t="shared" si="1090"/>
        <v>0</v>
      </c>
      <c r="JP242" s="47">
        <f t="shared" si="1091"/>
        <v>0</v>
      </c>
      <c r="JQ242" s="47">
        <f t="shared" si="1092"/>
        <v>0</v>
      </c>
      <c r="JR242" s="47">
        <f t="shared" si="1093"/>
        <v>0</v>
      </c>
      <c r="JS242" s="48">
        <f t="shared" si="1094"/>
        <v>0</v>
      </c>
      <c r="JT242" s="46">
        <f t="shared" si="1095"/>
        <v>0</v>
      </c>
      <c r="JU242" s="48">
        <f t="shared" si="1096"/>
        <v>0</v>
      </c>
    </row>
    <row r="243" spans="1:281" x14ac:dyDescent="0.25">
      <c r="A243" s="152"/>
      <c r="B243" s="386"/>
      <c r="C243" s="377"/>
      <c r="D243" s="378"/>
      <c r="E243" s="378"/>
      <c r="F243" s="378"/>
      <c r="G243" s="379"/>
      <c r="H243" s="397"/>
      <c r="I243" s="397"/>
      <c r="J243" s="97"/>
      <c r="K243" s="122">
        <f t="shared" si="826"/>
        <v>0</v>
      </c>
      <c r="L243" s="313">
        <f t="shared" si="827"/>
        <v>0</v>
      </c>
      <c r="M243" s="46">
        <f t="shared" si="828"/>
        <v>0</v>
      </c>
      <c r="N243" s="90">
        <f t="shared" si="889"/>
        <v>0</v>
      </c>
      <c r="O243" s="90">
        <f t="shared" si="890"/>
        <v>0</v>
      </c>
      <c r="P243" s="90">
        <f t="shared" si="891"/>
        <v>0</v>
      </c>
      <c r="Q243" s="90">
        <f t="shared" si="892"/>
        <v>0</v>
      </c>
      <c r="R243" s="408">
        <f t="shared" si="829"/>
        <v>1</v>
      </c>
      <c r="S243" s="46">
        <f t="shared" si="830"/>
        <v>0</v>
      </c>
      <c r="T243" s="47">
        <f t="shared" si="831"/>
        <v>0</v>
      </c>
      <c r="U243" s="47">
        <f t="shared" si="832"/>
        <v>0</v>
      </c>
      <c r="V243" s="47">
        <f t="shared" si="833"/>
        <v>0</v>
      </c>
      <c r="W243" s="47">
        <f t="shared" si="834"/>
        <v>0</v>
      </c>
      <c r="X243" s="47">
        <f t="shared" si="835"/>
        <v>0</v>
      </c>
      <c r="Y243" s="47">
        <f t="shared" si="836"/>
        <v>0</v>
      </c>
      <c r="Z243" s="47">
        <f t="shared" si="837"/>
        <v>0</v>
      </c>
      <c r="AA243" s="47">
        <f t="shared" si="838"/>
        <v>0</v>
      </c>
      <c r="AB243" s="47">
        <f t="shared" si="839"/>
        <v>0</v>
      </c>
      <c r="AC243" s="47">
        <f t="shared" si="840"/>
        <v>0</v>
      </c>
      <c r="AD243" s="47">
        <f t="shared" si="841"/>
        <v>0</v>
      </c>
      <c r="AE243" s="47">
        <f t="shared" si="842"/>
        <v>0</v>
      </c>
      <c r="AF243" s="47">
        <f t="shared" si="843"/>
        <v>0</v>
      </c>
      <c r="AG243" s="47">
        <f t="shared" si="844"/>
        <v>0</v>
      </c>
      <c r="AH243" s="47">
        <f t="shared" si="845"/>
        <v>0</v>
      </c>
      <c r="AI243" s="47">
        <f t="shared" si="846"/>
        <v>0</v>
      </c>
      <c r="AJ243" s="47">
        <f t="shared" si="847"/>
        <v>0</v>
      </c>
      <c r="AK243" s="47">
        <f t="shared" si="848"/>
        <v>0</v>
      </c>
      <c r="AL243" s="48">
        <f t="shared" si="849"/>
        <v>0</v>
      </c>
      <c r="AM243" s="47">
        <f t="shared" si="893"/>
        <v>0</v>
      </c>
      <c r="AN243" s="47">
        <f t="shared" si="894"/>
        <v>0</v>
      </c>
      <c r="AO243" s="46">
        <f t="shared" si="850"/>
        <v>0</v>
      </c>
      <c r="AP243" s="47">
        <f t="shared" si="851"/>
        <v>0</v>
      </c>
      <c r="AQ243" s="47">
        <f t="shared" si="852"/>
        <v>0</v>
      </c>
      <c r="AR243" s="47">
        <f t="shared" si="853"/>
        <v>0</v>
      </c>
      <c r="AS243" s="47">
        <f t="shared" si="854"/>
        <v>0</v>
      </c>
      <c r="AT243" s="47">
        <f t="shared" si="855"/>
        <v>0</v>
      </c>
      <c r="AU243" s="47">
        <f t="shared" si="856"/>
        <v>0</v>
      </c>
      <c r="AV243" s="47">
        <f t="shared" si="857"/>
        <v>0</v>
      </c>
      <c r="AW243" s="47">
        <f t="shared" si="858"/>
        <v>0</v>
      </c>
      <c r="AX243" s="47">
        <f t="shared" si="859"/>
        <v>0</v>
      </c>
      <c r="AY243" s="47">
        <f t="shared" si="860"/>
        <v>0</v>
      </c>
      <c r="AZ243" s="47">
        <f t="shared" si="861"/>
        <v>0</v>
      </c>
      <c r="BA243" s="47">
        <f t="shared" si="862"/>
        <v>0</v>
      </c>
      <c r="BB243" s="47">
        <f t="shared" si="863"/>
        <v>0</v>
      </c>
      <c r="BC243" s="47">
        <f t="shared" si="864"/>
        <v>0</v>
      </c>
      <c r="BD243" s="47">
        <f t="shared" si="865"/>
        <v>0</v>
      </c>
      <c r="BE243" s="47">
        <f t="shared" si="866"/>
        <v>0</v>
      </c>
      <c r="BF243" s="47">
        <f t="shared" si="867"/>
        <v>0</v>
      </c>
      <c r="BG243" s="48">
        <f t="shared" si="868"/>
        <v>0</v>
      </c>
      <c r="BH243" s="47">
        <f t="shared" si="895"/>
        <v>0</v>
      </c>
      <c r="BI243" s="47">
        <f t="shared" si="896"/>
        <v>0</v>
      </c>
      <c r="BJ243" s="46">
        <f t="shared" si="869"/>
        <v>0</v>
      </c>
      <c r="BK243" s="47">
        <f t="shared" si="870"/>
        <v>0</v>
      </c>
      <c r="BL243" s="47">
        <f t="shared" si="871"/>
        <v>0</v>
      </c>
      <c r="BM243" s="47">
        <f t="shared" si="872"/>
        <v>0</v>
      </c>
      <c r="BN243" s="47">
        <f t="shared" si="873"/>
        <v>0</v>
      </c>
      <c r="BO243" s="47">
        <f t="shared" si="874"/>
        <v>0</v>
      </c>
      <c r="BP243" s="47">
        <f t="shared" si="875"/>
        <v>0</v>
      </c>
      <c r="BQ243" s="47">
        <f t="shared" si="876"/>
        <v>0</v>
      </c>
      <c r="BR243" s="47">
        <f t="shared" si="877"/>
        <v>0</v>
      </c>
      <c r="BS243" s="47">
        <f t="shared" si="878"/>
        <v>0</v>
      </c>
      <c r="BT243" s="47">
        <f t="shared" si="879"/>
        <v>0</v>
      </c>
      <c r="BU243" s="47">
        <f t="shared" si="880"/>
        <v>0</v>
      </c>
      <c r="BV243" s="47">
        <f t="shared" si="881"/>
        <v>0</v>
      </c>
      <c r="BW243" s="47">
        <f t="shared" si="882"/>
        <v>0</v>
      </c>
      <c r="BX243" s="47">
        <f t="shared" si="883"/>
        <v>0</v>
      </c>
      <c r="BY243" s="47">
        <f t="shared" si="884"/>
        <v>0</v>
      </c>
      <c r="BZ243" s="47">
        <f t="shared" si="885"/>
        <v>0</v>
      </c>
      <c r="CA243" s="47">
        <f t="shared" si="886"/>
        <v>0</v>
      </c>
      <c r="CB243" s="47">
        <f t="shared" si="887"/>
        <v>0</v>
      </c>
      <c r="CC243" s="48">
        <f t="shared" si="888"/>
        <v>0</v>
      </c>
      <c r="CD243" s="47">
        <f t="shared" si="897"/>
        <v>0</v>
      </c>
      <c r="CE243" s="47">
        <f t="shared" si="898"/>
        <v>0</v>
      </c>
      <c r="CF243" s="46">
        <f t="shared" si="899"/>
        <v>0</v>
      </c>
      <c r="CG243" s="47">
        <f t="shared" si="900"/>
        <v>0</v>
      </c>
      <c r="CH243" s="47">
        <f t="shared" si="901"/>
        <v>0</v>
      </c>
      <c r="CI243" s="47">
        <f t="shared" si="902"/>
        <v>0</v>
      </c>
      <c r="CJ243" s="47">
        <f t="shared" si="903"/>
        <v>0</v>
      </c>
      <c r="CK243" s="47">
        <f t="shared" si="904"/>
        <v>0</v>
      </c>
      <c r="CL243" s="47">
        <f t="shared" si="905"/>
        <v>0</v>
      </c>
      <c r="CM243" s="47">
        <f t="shared" si="906"/>
        <v>0</v>
      </c>
      <c r="CN243" s="47">
        <f t="shared" si="907"/>
        <v>0</v>
      </c>
      <c r="CO243" s="47">
        <f t="shared" si="908"/>
        <v>0</v>
      </c>
      <c r="CP243" s="47">
        <f t="shared" si="909"/>
        <v>0</v>
      </c>
      <c r="CQ243" s="47">
        <f t="shared" si="910"/>
        <v>0</v>
      </c>
      <c r="CR243" s="47">
        <f t="shared" si="911"/>
        <v>0</v>
      </c>
      <c r="CS243" s="47">
        <f t="shared" si="912"/>
        <v>0</v>
      </c>
      <c r="CT243" s="47">
        <f t="shared" si="913"/>
        <v>0</v>
      </c>
      <c r="CU243" s="47">
        <f t="shared" si="914"/>
        <v>0</v>
      </c>
      <c r="CV243" s="47">
        <f t="shared" si="915"/>
        <v>0</v>
      </c>
      <c r="CW243" s="47">
        <f t="shared" si="916"/>
        <v>0</v>
      </c>
      <c r="CX243" s="47">
        <f t="shared" si="917"/>
        <v>0</v>
      </c>
      <c r="CY243" s="48">
        <f t="shared" si="918"/>
        <v>0</v>
      </c>
      <c r="CZ243" s="47">
        <f t="shared" si="919"/>
        <v>0</v>
      </c>
      <c r="DA243" s="47">
        <f t="shared" si="920"/>
        <v>0</v>
      </c>
      <c r="DB243" s="46">
        <f t="shared" si="921"/>
        <v>0</v>
      </c>
      <c r="DC243" s="47">
        <f t="shared" si="922"/>
        <v>0</v>
      </c>
      <c r="DD243" s="47">
        <f t="shared" si="923"/>
        <v>0</v>
      </c>
      <c r="DE243" s="47">
        <f t="shared" si="924"/>
        <v>0</v>
      </c>
      <c r="DF243" s="47">
        <f t="shared" si="925"/>
        <v>0</v>
      </c>
      <c r="DG243" s="47">
        <f t="shared" si="926"/>
        <v>0</v>
      </c>
      <c r="DH243" s="47">
        <f t="shared" si="927"/>
        <v>0</v>
      </c>
      <c r="DI243" s="47">
        <f t="shared" si="928"/>
        <v>0</v>
      </c>
      <c r="DJ243" s="47">
        <f t="shared" si="929"/>
        <v>0</v>
      </c>
      <c r="DK243" s="47">
        <f t="shared" si="930"/>
        <v>0</v>
      </c>
      <c r="DL243" s="47">
        <f t="shared" si="931"/>
        <v>0</v>
      </c>
      <c r="DM243" s="47">
        <f t="shared" si="932"/>
        <v>0</v>
      </c>
      <c r="DN243" s="47">
        <f t="shared" si="933"/>
        <v>0</v>
      </c>
      <c r="DO243" s="47">
        <f t="shared" si="934"/>
        <v>0</v>
      </c>
      <c r="DP243" s="47">
        <f t="shared" si="935"/>
        <v>0</v>
      </c>
      <c r="DQ243" s="47">
        <f t="shared" si="936"/>
        <v>0</v>
      </c>
      <c r="DR243" s="47">
        <f t="shared" si="937"/>
        <v>0</v>
      </c>
      <c r="DS243" s="47">
        <f t="shared" si="938"/>
        <v>0</v>
      </c>
      <c r="DT243" s="47">
        <f t="shared" si="939"/>
        <v>0</v>
      </c>
      <c r="DU243" s="48">
        <f t="shared" si="940"/>
        <v>0</v>
      </c>
      <c r="DV243" s="47">
        <f t="shared" si="941"/>
        <v>0</v>
      </c>
      <c r="DW243" s="47">
        <f t="shared" si="942"/>
        <v>0</v>
      </c>
      <c r="DX243" s="46">
        <f t="shared" si="943"/>
        <v>0</v>
      </c>
      <c r="DY243" s="47">
        <f t="shared" si="944"/>
        <v>0</v>
      </c>
      <c r="DZ243" s="47">
        <f t="shared" si="945"/>
        <v>0</v>
      </c>
      <c r="EA243" s="47">
        <f t="shared" si="946"/>
        <v>0</v>
      </c>
      <c r="EB243" s="47">
        <f t="shared" si="947"/>
        <v>0</v>
      </c>
      <c r="EC243" s="47">
        <f t="shared" si="948"/>
        <v>0</v>
      </c>
      <c r="ED243" s="47">
        <f t="shared" si="949"/>
        <v>0</v>
      </c>
      <c r="EE243" s="47">
        <f t="shared" si="950"/>
        <v>0</v>
      </c>
      <c r="EF243" s="47">
        <f t="shared" si="951"/>
        <v>0</v>
      </c>
      <c r="EG243" s="47">
        <f t="shared" si="952"/>
        <v>0</v>
      </c>
      <c r="EH243" s="47">
        <f t="shared" si="953"/>
        <v>0</v>
      </c>
      <c r="EI243" s="47">
        <f t="shared" si="954"/>
        <v>0</v>
      </c>
      <c r="EJ243" s="47">
        <f t="shared" si="955"/>
        <v>0</v>
      </c>
      <c r="EK243" s="47">
        <f t="shared" si="956"/>
        <v>0</v>
      </c>
      <c r="EL243" s="47">
        <f t="shared" si="957"/>
        <v>0</v>
      </c>
      <c r="EM243" s="47">
        <f t="shared" si="958"/>
        <v>0</v>
      </c>
      <c r="EN243" s="47">
        <f t="shared" si="959"/>
        <v>0</v>
      </c>
      <c r="EO243" s="47">
        <f t="shared" si="960"/>
        <v>0</v>
      </c>
      <c r="EP243" s="47">
        <f t="shared" si="961"/>
        <v>0</v>
      </c>
      <c r="EQ243" s="48">
        <f t="shared" si="962"/>
        <v>0</v>
      </c>
      <c r="ER243" s="47">
        <f t="shared" si="963"/>
        <v>0</v>
      </c>
      <c r="ES243" s="47">
        <f t="shared" si="964"/>
        <v>0</v>
      </c>
      <c r="ET243" s="46">
        <f t="shared" si="965"/>
        <v>0</v>
      </c>
      <c r="EU243" s="47">
        <f t="shared" si="966"/>
        <v>0</v>
      </c>
      <c r="EV243" s="47">
        <f t="shared" si="967"/>
        <v>0</v>
      </c>
      <c r="EW243" s="47">
        <f t="shared" si="968"/>
        <v>0</v>
      </c>
      <c r="EX243" s="47">
        <f t="shared" si="969"/>
        <v>0</v>
      </c>
      <c r="EY243" s="47">
        <f t="shared" si="970"/>
        <v>0</v>
      </c>
      <c r="EZ243" s="47">
        <f t="shared" si="971"/>
        <v>0</v>
      </c>
      <c r="FA243" s="47">
        <f t="shared" si="972"/>
        <v>0</v>
      </c>
      <c r="FB243" s="47">
        <f t="shared" si="973"/>
        <v>0</v>
      </c>
      <c r="FC243" s="47">
        <f t="shared" si="974"/>
        <v>0</v>
      </c>
      <c r="FD243" s="47">
        <f t="shared" si="975"/>
        <v>0</v>
      </c>
      <c r="FE243" s="47">
        <f t="shared" si="976"/>
        <v>0</v>
      </c>
      <c r="FF243" s="47">
        <f t="shared" si="977"/>
        <v>0</v>
      </c>
      <c r="FG243" s="47">
        <f t="shared" si="978"/>
        <v>0</v>
      </c>
      <c r="FH243" s="47">
        <f t="shared" si="979"/>
        <v>0</v>
      </c>
      <c r="FI243" s="47">
        <f t="shared" si="980"/>
        <v>0</v>
      </c>
      <c r="FJ243" s="47">
        <f t="shared" si="981"/>
        <v>0</v>
      </c>
      <c r="FK243" s="47">
        <f t="shared" si="982"/>
        <v>0</v>
      </c>
      <c r="FL243" s="47">
        <f t="shared" si="983"/>
        <v>0</v>
      </c>
      <c r="FM243" s="48">
        <f t="shared" si="984"/>
        <v>0</v>
      </c>
      <c r="FN243" s="47">
        <f t="shared" si="985"/>
        <v>0</v>
      </c>
      <c r="FO243" s="47">
        <f t="shared" si="986"/>
        <v>0</v>
      </c>
      <c r="FP243" s="46">
        <f t="shared" si="987"/>
        <v>0</v>
      </c>
      <c r="FQ243" s="47">
        <f t="shared" si="988"/>
        <v>0</v>
      </c>
      <c r="FR243" s="47">
        <f t="shared" si="989"/>
        <v>0</v>
      </c>
      <c r="FS243" s="47">
        <f t="shared" si="990"/>
        <v>0</v>
      </c>
      <c r="FT243" s="47">
        <f t="shared" si="991"/>
        <v>0</v>
      </c>
      <c r="FU243" s="47">
        <f t="shared" si="992"/>
        <v>0</v>
      </c>
      <c r="FV243" s="47">
        <f t="shared" si="993"/>
        <v>0</v>
      </c>
      <c r="FW243" s="47">
        <f t="shared" si="994"/>
        <v>0</v>
      </c>
      <c r="FX243" s="47">
        <f t="shared" si="995"/>
        <v>0</v>
      </c>
      <c r="FY243" s="47">
        <f t="shared" si="996"/>
        <v>0</v>
      </c>
      <c r="FZ243" s="47">
        <f t="shared" si="997"/>
        <v>0</v>
      </c>
      <c r="GA243" s="47">
        <f t="shared" si="998"/>
        <v>0</v>
      </c>
      <c r="GB243" s="47">
        <f t="shared" si="999"/>
        <v>0</v>
      </c>
      <c r="GC243" s="47">
        <f t="shared" si="1000"/>
        <v>0</v>
      </c>
      <c r="GD243" s="47">
        <f t="shared" si="1001"/>
        <v>0</v>
      </c>
      <c r="GE243" s="47">
        <f t="shared" si="1002"/>
        <v>0</v>
      </c>
      <c r="GF243" s="47">
        <f t="shared" si="1003"/>
        <v>0</v>
      </c>
      <c r="GG243" s="47">
        <f t="shared" si="1004"/>
        <v>0</v>
      </c>
      <c r="GH243" s="47">
        <f t="shared" si="1005"/>
        <v>0</v>
      </c>
      <c r="GI243" s="48">
        <f t="shared" si="1006"/>
        <v>0</v>
      </c>
      <c r="GJ243" s="47">
        <f t="shared" si="1007"/>
        <v>0</v>
      </c>
      <c r="GK243" s="47">
        <f t="shared" si="1008"/>
        <v>0</v>
      </c>
      <c r="GL243" s="46">
        <f t="shared" si="1009"/>
        <v>0</v>
      </c>
      <c r="GM243" s="47">
        <f t="shared" si="1010"/>
        <v>0</v>
      </c>
      <c r="GN243" s="47">
        <f t="shared" si="1011"/>
        <v>0</v>
      </c>
      <c r="GO243" s="47">
        <f t="shared" si="1012"/>
        <v>0</v>
      </c>
      <c r="GP243" s="47">
        <f t="shared" si="1013"/>
        <v>0</v>
      </c>
      <c r="GQ243" s="47">
        <f t="shared" si="1014"/>
        <v>0</v>
      </c>
      <c r="GR243" s="47">
        <f t="shared" si="1015"/>
        <v>0</v>
      </c>
      <c r="GS243" s="47">
        <f t="shared" si="1016"/>
        <v>0</v>
      </c>
      <c r="GT243" s="47">
        <f t="shared" si="1017"/>
        <v>0</v>
      </c>
      <c r="GU243" s="47">
        <f t="shared" si="1018"/>
        <v>0</v>
      </c>
      <c r="GV243" s="47">
        <f t="shared" si="1019"/>
        <v>0</v>
      </c>
      <c r="GW243" s="47">
        <f t="shared" si="1020"/>
        <v>0</v>
      </c>
      <c r="GX243" s="47">
        <f t="shared" si="1021"/>
        <v>0</v>
      </c>
      <c r="GY243" s="47">
        <f t="shared" si="1022"/>
        <v>0</v>
      </c>
      <c r="GZ243" s="47">
        <f t="shared" si="1023"/>
        <v>0</v>
      </c>
      <c r="HA243" s="47">
        <f t="shared" si="1024"/>
        <v>0</v>
      </c>
      <c r="HB243" s="47">
        <f t="shared" si="1025"/>
        <v>0</v>
      </c>
      <c r="HC243" s="47">
        <f t="shared" si="1026"/>
        <v>0</v>
      </c>
      <c r="HD243" s="47">
        <f t="shared" si="1027"/>
        <v>0</v>
      </c>
      <c r="HE243" s="48">
        <f t="shared" si="1028"/>
        <v>0</v>
      </c>
      <c r="HF243" s="47">
        <f t="shared" si="1029"/>
        <v>0</v>
      </c>
      <c r="HG243" s="47">
        <f t="shared" si="1030"/>
        <v>0</v>
      </c>
      <c r="HH243" s="46">
        <f t="shared" si="1031"/>
        <v>0</v>
      </c>
      <c r="HI243" s="47">
        <f t="shared" si="1032"/>
        <v>0</v>
      </c>
      <c r="HJ243" s="47">
        <f t="shared" si="1033"/>
        <v>0</v>
      </c>
      <c r="HK243" s="47">
        <f t="shared" si="1034"/>
        <v>0</v>
      </c>
      <c r="HL243" s="47">
        <f t="shared" si="1035"/>
        <v>0</v>
      </c>
      <c r="HM243" s="47">
        <f t="shared" si="1036"/>
        <v>0</v>
      </c>
      <c r="HN243" s="47">
        <f t="shared" si="1037"/>
        <v>0</v>
      </c>
      <c r="HO243" s="47">
        <f t="shared" si="1038"/>
        <v>0</v>
      </c>
      <c r="HP243" s="47">
        <f t="shared" si="1039"/>
        <v>0</v>
      </c>
      <c r="HQ243" s="47">
        <f t="shared" si="1040"/>
        <v>0</v>
      </c>
      <c r="HR243" s="47">
        <f t="shared" si="1041"/>
        <v>0</v>
      </c>
      <c r="HS243" s="47">
        <f t="shared" si="1042"/>
        <v>0</v>
      </c>
      <c r="HT243" s="47">
        <f t="shared" si="1043"/>
        <v>0</v>
      </c>
      <c r="HU243" s="47">
        <f t="shared" si="1044"/>
        <v>0</v>
      </c>
      <c r="HV243" s="47">
        <f t="shared" si="1045"/>
        <v>0</v>
      </c>
      <c r="HW243" s="47">
        <f t="shared" si="1046"/>
        <v>0</v>
      </c>
      <c r="HX243" s="47">
        <f t="shared" si="1047"/>
        <v>0</v>
      </c>
      <c r="HY243" s="47">
        <f t="shared" si="1048"/>
        <v>0</v>
      </c>
      <c r="HZ243" s="47">
        <f t="shared" si="1049"/>
        <v>0</v>
      </c>
      <c r="IA243" s="48">
        <f t="shared" si="1050"/>
        <v>0</v>
      </c>
      <c r="IB243" s="47">
        <f t="shared" si="1051"/>
        <v>0</v>
      </c>
      <c r="IC243" s="47">
        <f t="shared" si="1052"/>
        <v>0</v>
      </c>
      <c r="ID243" s="46">
        <f t="shared" si="1053"/>
        <v>0</v>
      </c>
      <c r="IE243" s="47">
        <f t="shared" si="1054"/>
        <v>0</v>
      </c>
      <c r="IF243" s="47">
        <f t="shared" si="1055"/>
        <v>0</v>
      </c>
      <c r="IG243" s="47">
        <f t="shared" si="1056"/>
        <v>0</v>
      </c>
      <c r="IH243" s="47">
        <f t="shared" si="1057"/>
        <v>0</v>
      </c>
      <c r="II243" s="47">
        <f t="shared" si="1058"/>
        <v>0</v>
      </c>
      <c r="IJ243" s="47">
        <f t="shared" si="1059"/>
        <v>0</v>
      </c>
      <c r="IK243" s="47">
        <f t="shared" si="1060"/>
        <v>0</v>
      </c>
      <c r="IL243" s="47">
        <f t="shared" si="1061"/>
        <v>0</v>
      </c>
      <c r="IM243" s="47">
        <f t="shared" si="1062"/>
        <v>0</v>
      </c>
      <c r="IN243" s="47">
        <f t="shared" si="1063"/>
        <v>0</v>
      </c>
      <c r="IO243" s="47">
        <f t="shared" si="1064"/>
        <v>0</v>
      </c>
      <c r="IP243" s="47">
        <f t="shared" si="1065"/>
        <v>0</v>
      </c>
      <c r="IQ243" s="47">
        <f t="shared" si="1066"/>
        <v>0</v>
      </c>
      <c r="IR243" s="47">
        <f t="shared" si="1067"/>
        <v>0</v>
      </c>
      <c r="IS243" s="47">
        <f t="shared" si="1068"/>
        <v>0</v>
      </c>
      <c r="IT243" s="47">
        <f t="shared" si="1069"/>
        <v>0</v>
      </c>
      <c r="IU243" s="47">
        <f t="shared" si="1070"/>
        <v>0</v>
      </c>
      <c r="IV243" s="47">
        <f t="shared" si="1071"/>
        <v>0</v>
      </c>
      <c r="IW243" s="48">
        <f t="shared" si="1072"/>
        <v>0</v>
      </c>
      <c r="IX243" s="47">
        <f t="shared" si="1073"/>
        <v>0</v>
      </c>
      <c r="IY243" s="47">
        <f t="shared" si="1074"/>
        <v>0</v>
      </c>
      <c r="IZ243" s="46">
        <f t="shared" si="1075"/>
        <v>0</v>
      </c>
      <c r="JA243" s="47">
        <f t="shared" si="1076"/>
        <v>0</v>
      </c>
      <c r="JB243" s="47">
        <f t="shared" si="1077"/>
        <v>0</v>
      </c>
      <c r="JC243" s="47">
        <f t="shared" si="1078"/>
        <v>0</v>
      </c>
      <c r="JD243" s="47">
        <f t="shared" si="1079"/>
        <v>0</v>
      </c>
      <c r="JE243" s="47">
        <f t="shared" si="1080"/>
        <v>0</v>
      </c>
      <c r="JF243" s="47">
        <f t="shared" si="1081"/>
        <v>0</v>
      </c>
      <c r="JG243" s="47">
        <f t="shared" si="1082"/>
        <v>0</v>
      </c>
      <c r="JH243" s="47">
        <f t="shared" si="1083"/>
        <v>0</v>
      </c>
      <c r="JI243" s="47">
        <f t="shared" si="1084"/>
        <v>0</v>
      </c>
      <c r="JJ243" s="47">
        <f t="shared" si="1085"/>
        <v>0</v>
      </c>
      <c r="JK243" s="47">
        <f t="shared" si="1086"/>
        <v>0</v>
      </c>
      <c r="JL243" s="47">
        <f t="shared" si="1087"/>
        <v>0</v>
      </c>
      <c r="JM243" s="47">
        <f t="shared" si="1088"/>
        <v>0</v>
      </c>
      <c r="JN243" s="47">
        <f t="shared" si="1089"/>
        <v>0</v>
      </c>
      <c r="JO243" s="47">
        <f t="shared" si="1090"/>
        <v>0</v>
      </c>
      <c r="JP243" s="47">
        <f t="shared" si="1091"/>
        <v>0</v>
      </c>
      <c r="JQ243" s="47">
        <f t="shared" si="1092"/>
        <v>0</v>
      </c>
      <c r="JR243" s="47">
        <f t="shared" si="1093"/>
        <v>0</v>
      </c>
      <c r="JS243" s="48">
        <f t="shared" si="1094"/>
        <v>0</v>
      </c>
      <c r="JT243" s="46">
        <f t="shared" si="1095"/>
        <v>0</v>
      </c>
      <c r="JU243" s="48">
        <f t="shared" si="1096"/>
        <v>0</v>
      </c>
    </row>
    <row r="244" spans="1:281" x14ac:dyDescent="0.25">
      <c r="A244" s="152"/>
      <c r="B244" s="386"/>
      <c r="C244" s="377"/>
      <c r="D244" s="378"/>
      <c r="E244" s="378"/>
      <c r="F244" s="378"/>
      <c r="G244" s="379"/>
      <c r="H244" s="397"/>
      <c r="I244" s="397"/>
      <c r="J244" s="97"/>
      <c r="K244" s="122">
        <f t="shared" si="826"/>
        <v>0</v>
      </c>
      <c r="L244" s="313">
        <f t="shared" si="827"/>
        <v>0</v>
      </c>
      <c r="M244" s="46">
        <f t="shared" si="828"/>
        <v>0</v>
      </c>
      <c r="N244" s="90">
        <f t="shared" si="889"/>
        <v>0</v>
      </c>
      <c r="O244" s="90">
        <f t="shared" si="890"/>
        <v>0</v>
      </c>
      <c r="P244" s="90">
        <f t="shared" si="891"/>
        <v>0</v>
      </c>
      <c r="Q244" s="90">
        <f t="shared" si="892"/>
        <v>0</v>
      </c>
      <c r="R244" s="408">
        <f t="shared" si="829"/>
        <v>1</v>
      </c>
      <c r="S244" s="46">
        <f t="shared" si="830"/>
        <v>0</v>
      </c>
      <c r="T244" s="47">
        <f t="shared" si="831"/>
        <v>0</v>
      </c>
      <c r="U244" s="47">
        <f t="shared" si="832"/>
        <v>0</v>
      </c>
      <c r="V244" s="47">
        <f t="shared" si="833"/>
        <v>0</v>
      </c>
      <c r="W244" s="47">
        <f t="shared" si="834"/>
        <v>0</v>
      </c>
      <c r="X244" s="47">
        <f t="shared" si="835"/>
        <v>0</v>
      </c>
      <c r="Y244" s="47">
        <f t="shared" si="836"/>
        <v>0</v>
      </c>
      <c r="Z244" s="47">
        <f t="shared" si="837"/>
        <v>0</v>
      </c>
      <c r="AA244" s="47">
        <f t="shared" si="838"/>
        <v>0</v>
      </c>
      <c r="AB244" s="47">
        <f t="shared" si="839"/>
        <v>0</v>
      </c>
      <c r="AC244" s="47">
        <f t="shared" si="840"/>
        <v>0</v>
      </c>
      <c r="AD244" s="47">
        <f t="shared" si="841"/>
        <v>0</v>
      </c>
      <c r="AE244" s="47">
        <f t="shared" si="842"/>
        <v>0</v>
      </c>
      <c r="AF244" s="47">
        <f t="shared" si="843"/>
        <v>0</v>
      </c>
      <c r="AG244" s="47">
        <f t="shared" si="844"/>
        <v>0</v>
      </c>
      <c r="AH244" s="47">
        <f t="shared" si="845"/>
        <v>0</v>
      </c>
      <c r="AI244" s="47">
        <f t="shared" si="846"/>
        <v>0</v>
      </c>
      <c r="AJ244" s="47">
        <f t="shared" si="847"/>
        <v>0</v>
      </c>
      <c r="AK244" s="47">
        <f t="shared" si="848"/>
        <v>0</v>
      </c>
      <c r="AL244" s="48">
        <f t="shared" si="849"/>
        <v>0</v>
      </c>
      <c r="AM244" s="47">
        <f t="shared" si="893"/>
        <v>0</v>
      </c>
      <c r="AN244" s="47">
        <f t="shared" si="894"/>
        <v>0</v>
      </c>
      <c r="AO244" s="46">
        <f t="shared" si="850"/>
        <v>0</v>
      </c>
      <c r="AP244" s="47">
        <f t="shared" si="851"/>
        <v>0</v>
      </c>
      <c r="AQ244" s="47">
        <f t="shared" si="852"/>
        <v>0</v>
      </c>
      <c r="AR244" s="47">
        <f t="shared" si="853"/>
        <v>0</v>
      </c>
      <c r="AS244" s="47">
        <f t="shared" si="854"/>
        <v>0</v>
      </c>
      <c r="AT244" s="47">
        <f t="shared" si="855"/>
        <v>0</v>
      </c>
      <c r="AU244" s="47">
        <f t="shared" si="856"/>
        <v>0</v>
      </c>
      <c r="AV244" s="47">
        <f t="shared" si="857"/>
        <v>0</v>
      </c>
      <c r="AW244" s="47">
        <f t="shared" si="858"/>
        <v>0</v>
      </c>
      <c r="AX244" s="47">
        <f t="shared" si="859"/>
        <v>0</v>
      </c>
      <c r="AY244" s="47">
        <f t="shared" si="860"/>
        <v>0</v>
      </c>
      <c r="AZ244" s="47">
        <f t="shared" si="861"/>
        <v>0</v>
      </c>
      <c r="BA244" s="47">
        <f t="shared" si="862"/>
        <v>0</v>
      </c>
      <c r="BB244" s="47">
        <f t="shared" si="863"/>
        <v>0</v>
      </c>
      <c r="BC244" s="47">
        <f t="shared" si="864"/>
        <v>0</v>
      </c>
      <c r="BD244" s="47">
        <f t="shared" si="865"/>
        <v>0</v>
      </c>
      <c r="BE244" s="47">
        <f t="shared" si="866"/>
        <v>0</v>
      </c>
      <c r="BF244" s="47">
        <f t="shared" si="867"/>
        <v>0</v>
      </c>
      <c r="BG244" s="48">
        <f t="shared" si="868"/>
        <v>0</v>
      </c>
      <c r="BH244" s="47">
        <f t="shared" si="895"/>
        <v>0</v>
      </c>
      <c r="BI244" s="47">
        <f t="shared" si="896"/>
        <v>0</v>
      </c>
      <c r="BJ244" s="46">
        <f t="shared" si="869"/>
        <v>0</v>
      </c>
      <c r="BK244" s="47">
        <f t="shared" si="870"/>
        <v>0</v>
      </c>
      <c r="BL244" s="47">
        <f t="shared" si="871"/>
        <v>0</v>
      </c>
      <c r="BM244" s="47">
        <f t="shared" si="872"/>
        <v>0</v>
      </c>
      <c r="BN244" s="47">
        <f t="shared" si="873"/>
        <v>0</v>
      </c>
      <c r="BO244" s="47">
        <f t="shared" si="874"/>
        <v>0</v>
      </c>
      <c r="BP244" s="47">
        <f t="shared" si="875"/>
        <v>0</v>
      </c>
      <c r="BQ244" s="47">
        <f t="shared" si="876"/>
        <v>0</v>
      </c>
      <c r="BR244" s="47">
        <f t="shared" si="877"/>
        <v>0</v>
      </c>
      <c r="BS244" s="47">
        <f t="shared" si="878"/>
        <v>0</v>
      </c>
      <c r="BT244" s="47">
        <f t="shared" si="879"/>
        <v>0</v>
      </c>
      <c r="BU244" s="47">
        <f t="shared" si="880"/>
        <v>0</v>
      </c>
      <c r="BV244" s="47">
        <f t="shared" si="881"/>
        <v>0</v>
      </c>
      <c r="BW244" s="47">
        <f t="shared" si="882"/>
        <v>0</v>
      </c>
      <c r="BX244" s="47">
        <f t="shared" si="883"/>
        <v>0</v>
      </c>
      <c r="BY244" s="47">
        <f t="shared" si="884"/>
        <v>0</v>
      </c>
      <c r="BZ244" s="47">
        <f t="shared" si="885"/>
        <v>0</v>
      </c>
      <c r="CA244" s="47">
        <f t="shared" si="886"/>
        <v>0</v>
      </c>
      <c r="CB244" s="47">
        <f t="shared" si="887"/>
        <v>0</v>
      </c>
      <c r="CC244" s="48">
        <f t="shared" si="888"/>
        <v>0</v>
      </c>
      <c r="CD244" s="47">
        <f t="shared" si="897"/>
        <v>0</v>
      </c>
      <c r="CE244" s="47">
        <f t="shared" si="898"/>
        <v>0</v>
      </c>
      <c r="CF244" s="46">
        <f t="shared" si="899"/>
        <v>0</v>
      </c>
      <c r="CG244" s="47">
        <f t="shared" si="900"/>
        <v>0</v>
      </c>
      <c r="CH244" s="47">
        <f t="shared" si="901"/>
        <v>0</v>
      </c>
      <c r="CI244" s="47">
        <f t="shared" si="902"/>
        <v>0</v>
      </c>
      <c r="CJ244" s="47">
        <f t="shared" si="903"/>
        <v>0</v>
      </c>
      <c r="CK244" s="47">
        <f t="shared" si="904"/>
        <v>0</v>
      </c>
      <c r="CL244" s="47">
        <f t="shared" si="905"/>
        <v>0</v>
      </c>
      <c r="CM244" s="47">
        <f t="shared" si="906"/>
        <v>0</v>
      </c>
      <c r="CN244" s="47">
        <f t="shared" si="907"/>
        <v>0</v>
      </c>
      <c r="CO244" s="47">
        <f t="shared" si="908"/>
        <v>0</v>
      </c>
      <c r="CP244" s="47">
        <f t="shared" si="909"/>
        <v>0</v>
      </c>
      <c r="CQ244" s="47">
        <f t="shared" si="910"/>
        <v>0</v>
      </c>
      <c r="CR244" s="47">
        <f t="shared" si="911"/>
        <v>0</v>
      </c>
      <c r="CS244" s="47">
        <f t="shared" si="912"/>
        <v>0</v>
      </c>
      <c r="CT244" s="47">
        <f t="shared" si="913"/>
        <v>0</v>
      </c>
      <c r="CU244" s="47">
        <f t="shared" si="914"/>
        <v>0</v>
      </c>
      <c r="CV244" s="47">
        <f t="shared" si="915"/>
        <v>0</v>
      </c>
      <c r="CW244" s="47">
        <f t="shared" si="916"/>
        <v>0</v>
      </c>
      <c r="CX244" s="47">
        <f t="shared" si="917"/>
        <v>0</v>
      </c>
      <c r="CY244" s="48">
        <f t="shared" si="918"/>
        <v>0</v>
      </c>
      <c r="CZ244" s="47">
        <f t="shared" si="919"/>
        <v>0</v>
      </c>
      <c r="DA244" s="47">
        <f t="shared" si="920"/>
        <v>0</v>
      </c>
      <c r="DB244" s="46">
        <f t="shared" si="921"/>
        <v>0</v>
      </c>
      <c r="DC244" s="47">
        <f t="shared" si="922"/>
        <v>0</v>
      </c>
      <c r="DD244" s="47">
        <f t="shared" si="923"/>
        <v>0</v>
      </c>
      <c r="DE244" s="47">
        <f t="shared" si="924"/>
        <v>0</v>
      </c>
      <c r="DF244" s="47">
        <f t="shared" si="925"/>
        <v>0</v>
      </c>
      <c r="DG244" s="47">
        <f t="shared" si="926"/>
        <v>0</v>
      </c>
      <c r="DH244" s="47">
        <f t="shared" si="927"/>
        <v>0</v>
      </c>
      <c r="DI244" s="47">
        <f t="shared" si="928"/>
        <v>0</v>
      </c>
      <c r="DJ244" s="47">
        <f t="shared" si="929"/>
        <v>0</v>
      </c>
      <c r="DK244" s="47">
        <f t="shared" si="930"/>
        <v>0</v>
      </c>
      <c r="DL244" s="47">
        <f t="shared" si="931"/>
        <v>0</v>
      </c>
      <c r="DM244" s="47">
        <f t="shared" si="932"/>
        <v>0</v>
      </c>
      <c r="DN244" s="47">
        <f t="shared" si="933"/>
        <v>0</v>
      </c>
      <c r="DO244" s="47">
        <f t="shared" si="934"/>
        <v>0</v>
      </c>
      <c r="DP244" s="47">
        <f t="shared" si="935"/>
        <v>0</v>
      </c>
      <c r="DQ244" s="47">
        <f t="shared" si="936"/>
        <v>0</v>
      </c>
      <c r="DR244" s="47">
        <f t="shared" si="937"/>
        <v>0</v>
      </c>
      <c r="DS244" s="47">
        <f t="shared" si="938"/>
        <v>0</v>
      </c>
      <c r="DT244" s="47">
        <f t="shared" si="939"/>
        <v>0</v>
      </c>
      <c r="DU244" s="48">
        <f t="shared" si="940"/>
        <v>0</v>
      </c>
      <c r="DV244" s="47">
        <f t="shared" si="941"/>
        <v>0</v>
      </c>
      <c r="DW244" s="47">
        <f t="shared" si="942"/>
        <v>0</v>
      </c>
      <c r="DX244" s="46">
        <f t="shared" si="943"/>
        <v>0</v>
      </c>
      <c r="DY244" s="47">
        <f t="shared" si="944"/>
        <v>0</v>
      </c>
      <c r="DZ244" s="47">
        <f t="shared" si="945"/>
        <v>0</v>
      </c>
      <c r="EA244" s="47">
        <f t="shared" si="946"/>
        <v>0</v>
      </c>
      <c r="EB244" s="47">
        <f t="shared" si="947"/>
        <v>0</v>
      </c>
      <c r="EC244" s="47">
        <f t="shared" si="948"/>
        <v>0</v>
      </c>
      <c r="ED244" s="47">
        <f t="shared" si="949"/>
        <v>0</v>
      </c>
      <c r="EE244" s="47">
        <f t="shared" si="950"/>
        <v>0</v>
      </c>
      <c r="EF244" s="47">
        <f t="shared" si="951"/>
        <v>0</v>
      </c>
      <c r="EG244" s="47">
        <f t="shared" si="952"/>
        <v>0</v>
      </c>
      <c r="EH244" s="47">
        <f t="shared" si="953"/>
        <v>0</v>
      </c>
      <c r="EI244" s="47">
        <f t="shared" si="954"/>
        <v>0</v>
      </c>
      <c r="EJ244" s="47">
        <f t="shared" si="955"/>
        <v>0</v>
      </c>
      <c r="EK244" s="47">
        <f t="shared" si="956"/>
        <v>0</v>
      </c>
      <c r="EL244" s="47">
        <f t="shared" si="957"/>
        <v>0</v>
      </c>
      <c r="EM244" s="47">
        <f t="shared" si="958"/>
        <v>0</v>
      </c>
      <c r="EN244" s="47">
        <f t="shared" si="959"/>
        <v>0</v>
      </c>
      <c r="EO244" s="47">
        <f t="shared" si="960"/>
        <v>0</v>
      </c>
      <c r="EP244" s="47">
        <f t="shared" si="961"/>
        <v>0</v>
      </c>
      <c r="EQ244" s="48">
        <f t="shared" si="962"/>
        <v>0</v>
      </c>
      <c r="ER244" s="47">
        <f t="shared" si="963"/>
        <v>0</v>
      </c>
      <c r="ES244" s="47">
        <f t="shared" si="964"/>
        <v>0</v>
      </c>
      <c r="ET244" s="46">
        <f t="shared" si="965"/>
        <v>0</v>
      </c>
      <c r="EU244" s="47">
        <f t="shared" si="966"/>
        <v>0</v>
      </c>
      <c r="EV244" s="47">
        <f t="shared" si="967"/>
        <v>0</v>
      </c>
      <c r="EW244" s="47">
        <f t="shared" si="968"/>
        <v>0</v>
      </c>
      <c r="EX244" s="47">
        <f t="shared" si="969"/>
        <v>0</v>
      </c>
      <c r="EY244" s="47">
        <f t="shared" si="970"/>
        <v>0</v>
      </c>
      <c r="EZ244" s="47">
        <f t="shared" si="971"/>
        <v>0</v>
      </c>
      <c r="FA244" s="47">
        <f t="shared" si="972"/>
        <v>0</v>
      </c>
      <c r="FB244" s="47">
        <f t="shared" si="973"/>
        <v>0</v>
      </c>
      <c r="FC244" s="47">
        <f t="shared" si="974"/>
        <v>0</v>
      </c>
      <c r="FD244" s="47">
        <f t="shared" si="975"/>
        <v>0</v>
      </c>
      <c r="FE244" s="47">
        <f t="shared" si="976"/>
        <v>0</v>
      </c>
      <c r="FF244" s="47">
        <f t="shared" si="977"/>
        <v>0</v>
      </c>
      <c r="FG244" s="47">
        <f t="shared" si="978"/>
        <v>0</v>
      </c>
      <c r="FH244" s="47">
        <f t="shared" si="979"/>
        <v>0</v>
      </c>
      <c r="FI244" s="47">
        <f t="shared" si="980"/>
        <v>0</v>
      </c>
      <c r="FJ244" s="47">
        <f t="shared" si="981"/>
        <v>0</v>
      </c>
      <c r="FK244" s="47">
        <f t="shared" si="982"/>
        <v>0</v>
      </c>
      <c r="FL244" s="47">
        <f t="shared" si="983"/>
        <v>0</v>
      </c>
      <c r="FM244" s="48">
        <f t="shared" si="984"/>
        <v>0</v>
      </c>
      <c r="FN244" s="47">
        <f t="shared" si="985"/>
        <v>0</v>
      </c>
      <c r="FO244" s="47">
        <f t="shared" si="986"/>
        <v>0</v>
      </c>
      <c r="FP244" s="46">
        <f t="shared" si="987"/>
        <v>0</v>
      </c>
      <c r="FQ244" s="47">
        <f t="shared" si="988"/>
        <v>0</v>
      </c>
      <c r="FR244" s="47">
        <f t="shared" si="989"/>
        <v>0</v>
      </c>
      <c r="FS244" s="47">
        <f t="shared" si="990"/>
        <v>0</v>
      </c>
      <c r="FT244" s="47">
        <f t="shared" si="991"/>
        <v>0</v>
      </c>
      <c r="FU244" s="47">
        <f t="shared" si="992"/>
        <v>0</v>
      </c>
      <c r="FV244" s="47">
        <f t="shared" si="993"/>
        <v>0</v>
      </c>
      <c r="FW244" s="47">
        <f t="shared" si="994"/>
        <v>0</v>
      </c>
      <c r="FX244" s="47">
        <f t="shared" si="995"/>
        <v>0</v>
      </c>
      <c r="FY244" s="47">
        <f t="shared" si="996"/>
        <v>0</v>
      </c>
      <c r="FZ244" s="47">
        <f t="shared" si="997"/>
        <v>0</v>
      </c>
      <c r="GA244" s="47">
        <f t="shared" si="998"/>
        <v>0</v>
      </c>
      <c r="GB244" s="47">
        <f t="shared" si="999"/>
        <v>0</v>
      </c>
      <c r="GC244" s="47">
        <f t="shared" si="1000"/>
        <v>0</v>
      </c>
      <c r="GD244" s="47">
        <f t="shared" si="1001"/>
        <v>0</v>
      </c>
      <c r="GE244" s="47">
        <f t="shared" si="1002"/>
        <v>0</v>
      </c>
      <c r="GF244" s="47">
        <f t="shared" si="1003"/>
        <v>0</v>
      </c>
      <c r="GG244" s="47">
        <f t="shared" si="1004"/>
        <v>0</v>
      </c>
      <c r="GH244" s="47">
        <f t="shared" si="1005"/>
        <v>0</v>
      </c>
      <c r="GI244" s="48">
        <f t="shared" si="1006"/>
        <v>0</v>
      </c>
      <c r="GJ244" s="47">
        <f t="shared" si="1007"/>
        <v>0</v>
      </c>
      <c r="GK244" s="47">
        <f t="shared" si="1008"/>
        <v>0</v>
      </c>
      <c r="GL244" s="46">
        <f t="shared" si="1009"/>
        <v>0</v>
      </c>
      <c r="GM244" s="47">
        <f t="shared" si="1010"/>
        <v>0</v>
      </c>
      <c r="GN244" s="47">
        <f t="shared" si="1011"/>
        <v>0</v>
      </c>
      <c r="GO244" s="47">
        <f t="shared" si="1012"/>
        <v>0</v>
      </c>
      <c r="GP244" s="47">
        <f t="shared" si="1013"/>
        <v>0</v>
      </c>
      <c r="GQ244" s="47">
        <f t="shared" si="1014"/>
        <v>0</v>
      </c>
      <c r="GR244" s="47">
        <f t="shared" si="1015"/>
        <v>0</v>
      </c>
      <c r="GS244" s="47">
        <f t="shared" si="1016"/>
        <v>0</v>
      </c>
      <c r="GT244" s="47">
        <f t="shared" si="1017"/>
        <v>0</v>
      </c>
      <c r="GU244" s="47">
        <f t="shared" si="1018"/>
        <v>0</v>
      </c>
      <c r="GV244" s="47">
        <f t="shared" si="1019"/>
        <v>0</v>
      </c>
      <c r="GW244" s="47">
        <f t="shared" si="1020"/>
        <v>0</v>
      </c>
      <c r="GX244" s="47">
        <f t="shared" si="1021"/>
        <v>0</v>
      </c>
      <c r="GY244" s="47">
        <f t="shared" si="1022"/>
        <v>0</v>
      </c>
      <c r="GZ244" s="47">
        <f t="shared" si="1023"/>
        <v>0</v>
      </c>
      <c r="HA244" s="47">
        <f t="shared" si="1024"/>
        <v>0</v>
      </c>
      <c r="HB244" s="47">
        <f t="shared" si="1025"/>
        <v>0</v>
      </c>
      <c r="HC244" s="47">
        <f t="shared" si="1026"/>
        <v>0</v>
      </c>
      <c r="HD244" s="47">
        <f t="shared" si="1027"/>
        <v>0</v>
      </c>
      <c r="HE244" s="48">
        <f t="shared" si="1028"/>
        <v>0</v>
      </c>
      <c r="HF244" s="47">
        <f t="shared" si="1029"/>
        <v>0</v>
      </c>
      <c r="HG244" s="47">
        <f t="shared" si="1030"/>
        <v>0</v>
      </c>
      <c r="HH244" s="46">
        <f t="shared" si="1031"/>
        <v>0</v>
      </c>
      <c r="HI244" s="47">
        <f t="shared" si="1032"/>
        <v>0</v>
      </c>
      <c r="HJ244" s="47">
        <f t="shared" si="1033"/>
        <v>0</v>
      </c>
      <c r="HK244" s="47">
        <f t="shared" si="1034"/>
        <v>0</v>
      </c>
      <c r="HL244" s="47">
        <f t="shared" si="1035"/>
        <v>0</v>
      </c>
      <c r="HM244" s="47">
        <f t="shared" si="1036"/>
        <v>0</v>
      </c>
      <c r="HN244" s="47">
        <f t="shared" si="1037"/>
        <v>0</v>
      </c>
      <c r="HO244" s="47">
        <f t="shared" si="1038"/>
        <v>0</v>
      </c>
      <c r="HP244" s="47">
        <f t="shared" si="1039"/>
        <v>0</v>
      </c>
      <c r="HQ244" s="47">
        <f t="shared" si="1040"/>
        <v>0</v>
      </c>
      <c r="HR244" s="47">
        <f t="shared" si="1041"/>
        <v>0</v>
      </c>
      <c r="HS244" s="47">
        <f t="shared" si="1042"/>
        <v>0</v>
      </c>
      <c r="HT244" s="47">
        <f t="shared" si="1043"/>
        <v>0</v>
      </c>
      <c r="HU244" s="47">
        <f t="shared" si="1044"/>
        <v>0</v>
      </c>
      <c r="HV244" s="47">
        <f t="shared" si="1045"/>
        <v>0</v>
      </c>
      <c r="HW244" s="47">
        <f t="shared" si="1046"/>
        <v>0</v>
      </c>
      <c r="HX244" s="47">
        <f t="shared" si="1047"/>
        <v>0</v>
      </c>
      <c r="HY244" s="47">
        <f t="shared" si="1048"/>
        <v>0</v>
      </c>
      <c r="HZ244" s="47">
        <f t="shared" si="1049"/>
        <v>0</v>
      </c>
      <c r="IA244" s="48">
        <f t="shared" si="1050"/>
        <v>0</v>
      </c>
      <c r="IB244" s="47">
        <f t="shared" si="1051"/>
        <v>0</v>
      </c>
      <c r="IC244" s="47">
        <f t="shared" si="1052"/>
        <v>0</v>
      </c>
      <c r="ID244" s="46">
        <f t="shared" si="1053"/>
        <v>0</v>
      </c>
      <c r="IE244" s="47">
        <f t="shared" si="1054"/>
        <v>0</v>
      </c>
      <c r="IF244" s="47">
        <f t="shared" si="1055"/>
        <v>0</v>
      </c>
      <c r="IG244" s="47">
        <f t="shared" si="1056"/>
        <v>0</v>
      </c>
      <c r="IH244" s="47">
        <f t="shared" si="1057"/>
        <v>0</v>
      </c>
      <c r="II244" s="47">
        <f t="shared" si="1058"/>
        <v>0</v>
      </c>
      <c r="IJ244" s="47">
        <f t="shared" si="1059"/>
        <v>0</v>
      </c>
      <c r="IK244" s="47">
        <f t="shared" si="1060"/>
        <v>0</v>
      </c>
      <c r="IL244" s="47">
        <f t="shared" si="1061"/>
        <v>0</v>
      </c>
      <c r="IM244" s="47">
        <f t="shared" si="1062"/>
        <v>0</v>
      </c>
      <c r="IN244" s="47">
        <f t="shared" si="1063"/>
        <v>0</v>
      </c>
      <c r="IO244" s="47">
        <f t="shared" si="1064"/>
        <v>0</v>
      </c>
      <c r="IP244" s="47">
        <f t="shared" si="1065"/>
        <v>0</v>
      </c>
      <c r="IQ244" s="47">
        <f t="shared" si="1066"/>
        <v>0</v>
      </c>
      <c r="IR244" s="47">
        <f t="shared" si="1067"/>
        <v>0</v>
      </c>
      <c r="IS244" s="47">
        <f t="shared" si="1068"/>
        <v>0</v>
      </c>
      <c r="IT244" s="47">
        <f t="shared" si="1069"/>
        <v>0</v>
      </c>
      <c r="IU244" s="47">
        <f t="shared" si="1070"/>
        <v>0</v>
      </c>
      <c r="IV244" s="47">
        <f t="shared" si="1071"/>
        <v>0</v>
      </c>
      <c r="IW244" s="48">
        <f t="shared" si="1072"/>
        <v>0</v>
      </c>
      <c r="IX244" s="47">
        <f t="shared" si="1073"/>
        <v>0</v>
      </c>
      <c r="IY244" s="47">
        <f t="shared" si="1074"/>
        <v>0</v>
      </c>
      <c r="IZ244" s="46">
        <f t="shared" si="1075"/>
        <v>0</v>
      </c>
      <c r="JA244" s="47">
        <f t="shared" si="1076"/>
        <v>0</v>
      </c>
      <c r="JB244" s="47">
        <f t="shared" si="1077"/>
        <v>0</v>
      </c>
      <c r="JC244" s="47">
        <f t="shared" si="1078"/>
        <v>0</v>
      </c>
      <c r="JD244" s="47">
        <f t="shared" si="1079"/>
        <v>0</v>
      </c>
      <c r="JE244" s="47">
        <f t="shared" si="1080"/>
        <v>0</v>
      </c>
      <c r="JF244" s="47">
        <f t="shared" si="1081"/>
        <v>0</v>
      </c>
      <c r="JG244" s="47">
        <f t="shared" si="1082"/>
        <v>0</v>
      </c>
      <c r="JH244" s="47">
        <f t="shared" si="1083"/>
        <v>0</v>
      </c>
      <c r="JI244" s="47">
        <f t="shared" si="1084"/>
        <v>0</v>
      </c>
      <c r="JJ244" s="47">
        <f t="shared" si="1085"/>
        <v>0</v>
      </c>
      <c r="JK244" s="47">
        <f t="shared" si="1086"/>
        <v>0</v>
      </c>
      <c r="JL244" s="47">
        <f t="shared" si="1087"/>
        <v>0</v>
      </c>
      <c r="JM244" s="47">
        <f t="shared" si="1088"/>
        <v>0</v>
      </c>
      <c r="JN244" s="47">
        <f t="shared" si="1089"/>
        <v>0</v>
      </c>
      <c r="JO244" s="47">
        <f t="shared" si="1090"/>
        <v>0</v>
      </c>
      <c r="JP244" s="47">
        <f t="shared" si="1091"/>
        <v>0</v>
      </c>
      <c r="JQ244" s="47">
        <f t="shared" si="1092"/>
        <v>0</v>
      </c>
      <c r="JR244" s="47">
        <f t="shared" si="1093"/>
        <v>0</v>
      </c>
      <c r="JS244" s="48">
        <f t="shared" si="1094"/>
        <v>0</v>
      </c>
      <c r="JT244" s="46">
        <f t="shared" si="1095"/>
        <v>0</v>
      </c>
      <c r="JU244" s="48">
        <f t="shared" si="1096"/>
        <v>0</v>
      </c>
    </row>
    <row r="245" spans="1:281" x14ac:dyDescent="0.25">
      <c r="A245" s="152"/>
      <c r="B245" s="386"/>
      <c r="C245" s="377"/>
      <c r="D245" s="378"/>
      <c r="E245" s="378"/>
      <c r="F245" s="378"/>
      <c r="G245" s="379"/>
      <c r="H245" s="397"/>
      <c r="I245" s="397"/>
      <c r="J245" s="97"/>
      <c r="K245" s="122">
        <f t="shared" si="826"/>
        <v>0</v>
      </c>
      <c r="L245" s="313">
        <f t="shared" si="827"/>
        <v>0</v>
      </c>
      <c r="M245" s="46">
        <f t="shared" si="828"/>
        <v>0</v>
      </c>
      <c r="N245" s="90">
        <f t="shared" si="889"/>
        <v>0</v>
      </c>
      <c r="O245" s="90">
        <f t="shared" si="890"/>
        <v>0</v>
      </c>
      <c r="P245" s="90">
        <f t="shared" si="891"/>
        <v>0</v>
      </c>
      <c r="Q245" s="90">
        <f t="shared" si="892"/>
        <v>0</v>
      </c>
      <c r="R245" s="408">
        <f t="shared" si="829"/>
        <v>1</v>
      </c>
      <c r="S245" s="46">
        <f t="shared" si="830"/>
        <v>0</v>
      </c>
      <c r="T245" s="47">
        <f t="shared" si="831"/>
        <v>0</v>
      </c>
      <c r="U245" s="47">
        <f t="shared" si="832"/>
        <v>0</v>
      </c>
      <c r="V245" s="47">
        <f t="shared" si="833"/>
        <v>0</v>
      </c>
      <c r="W245" s="47">
        <f t="shared" si="834"/>
        <v>0</v>
      </c>
      <c r="X245" s="47">
        <f t="shared" si="835"/>
        <v>0</v>
      </c>
      <c r="Y245" s="47">
        <f t="shared" si="836"/>
        <v>0</v>
      </c>
      <c r="Z245" s="47">
        <f t="shared" si="837"/>
        <v>0</v>
      </c>
      <c r="AA245" s="47">
        <f t="shared" si="838"/>
        <v>0</v>
      </c>
      <c r="AB245" s="47">
        <f t="shared" si="839"/>
        <v>0</v>
      </c>
      <c r="AC245" s="47">
        <f t="shared" si="840"/>
        <v>0</v>
      </c>
      <c r="AD245" s="47">
        <f t="shared" si="841"/>
        <v>0</v>
      </c>
      <c r="AE245" s="47">
        <f t="shared" si="842"/>
        <v>0</v>
      </c>
      <c r="AF245" s="47">
        <f t="shared" si="843"/>
        <v>0</v>
      </c>
      <c r="AG245" s="47">
        <f t="shared" si="844"/>
        <v>0</v>
      </c>
      <c r="AH245" s="47">
        <f t="shared" si="845"/>
        <v>0</v>
      </c>
      <c r="AI245" s="47">
        <f t="shared" si="846"/>
        <v>0</v>
      </c>
      <c r="AJ245" s="47">
        <f t="shared" si="847"/>
        <v>0</v>
      </c>
      <c r="AK245" s="47">
        <f t="shared" si="848"/>
        <v>0</v>
      </c>
      <c r="AL245" s="48">
        <f t="shared" si="849"/>
        <v>0</v>
      </c>
      <c r="AM245" s="47">
        <f t="shared" si="893"/>
        <v>0</v>
      </c>
      <c r="AN245" s="47">
        <f t="shared" si="894"/>
        <v>0</v>
      </c>
      <c r="AO245" s="46">
        <f t="shared" si="850"/>
        <v>0</v>
      </c>
      <c r="AP245" s="47">
        <f t="shared" si="851"/>
        <v>0</v>
      </c>
      <c r="AQ245" s="47">
        <f t="shared" si="852"/>
        <v>0</v>
      </c>
      <c r="AR245" s="47">
        <f t="shared" si="853"/>
        <v>0</v>
      </c>
      <c r="AS245" s="47">
        <f t="shared" si="854"/>
        <v>0</v>
      </c>
      <c r="AT245" s="47">
        <f t="shared" si="855"/>
        <v>0</v>
      </c>
      <c r="AU245" s="47">
        <f t="shared" si="856"/>
        <v>0</v>
      </c>
      <c r="AV245" s="47">
        <f t="shared" si="857"/>
        <v>0</v>
      </c>
      <c r="AW245" s="47">
        <f t="shared" si="858"/>
        <v>0</v>
      </c>
      <c r="AX245" s="47">
        <f t="shared" si="859"/>
        <v>0</v>
      </c>
      <c r="AY245" s="47">
        <f t="shared" si="860"/>
        <v>0</v>
      </c>
      <c r="AZ245" s="47">
        <f t="shared" si="861"/>
        <v>0</v>
      </c>
      <c r="BA245" s="47">
        <f t="shared" si="862"/>
        <v>0</v>
      </c>
      <c r="BB245" s="47">
        <f t="shared" si="863"/>
        <v>0</v>
      </c>
      <c r="BC245" s="47">
        <f t="shared" si="864"/>
        <v>0</v>
      </c>
      <c r="BD245" s="47">
        <f t="shared" si="865"/>
        <v>0</v>
      </c>
      <c r="BE245" s="47">
        <f t="shared" si="866"/>
        <v>0</v>
      </c>
      <c r="BF245" s="47">
        <f t="shared" si="867"/>
        <v>0</v>
      </c>
      <c r="BG245" s="48">
        <f t="shared" si="868"/>
        <v>0</v>
      </c>
      <c r="BH245" s="47">
        <f t="shared" si="895"/>
        <v>0</v>
      </c>
      <c r="BI245" s="47">
        <f t="shared" si="896"/>
        <v>0</v>
      </c>
      <c r="BJ245" s="46">
        <f t="shared" si="869"/>
        <v>0</v>
      </c>
      <c r="BK245" s="47">
        <f t="shared" si="870"/>
        <v>0</v>
      </c>
      <c r="BL245" s="47">
        <f t="shared" si="871"/>
        <v>0</v>
      </c>
      <c r="BM245" s="47">
        <f t="shared" si="872"/>
        <v>0</v>
      </c>
      <c r="BN245" s="47">
        <f t="shared" si="873"/>
        <v>0</v>
      </c>
      <c r="BO245" s="47">
        <f t="shared" si="874"/>
        <v>0</v>
      </c>
      <c r="BP245" s="47">
        <f t="shared" si="875"/>
        <v>0</v>
      </c>
      <c r="BQ245" s="47">
        <f t="shared" si="876"/>
        <v>0</v>
      </c>
      <c r="BR245" s="47">
        <f t="shared" si="877"/>
        <v>0</v>
      </c>
      <c r="BS245" s="47">
        <f t="shared" si="878"/>
        <v>0</v>
      </c>
      <c r="BT245" s="47">
        <f t="shared" si="879"/>
        <v>0</v>
      </c>
      <c r="BU245" s="47">
        <f t="shared" si="880"/>
        <v>0</v>
      </c>
      <c r="BV245" s="47">
        <f t="shared" si="881"/>
        <v>0</v>
      </c>
      <c r="BW245" s="47">
        <f t="shared" si="882"/>
        <v>0</v>
      </c>
      <c r="BX245" s="47">
        <f t="shared" si="883"/>
        <v>0</v>
      </c>
      <c r="BY245" s="47">
        <f t="shared" si="884"/>
        <v>0</v>
      </c>
      <c r="BZ245" s="47">
        <f t="shared" si="885"/>
        <v>0</v>
      </c>
      <c r="CA245" s="47">
        <f t="shared" si="886"/>
        <v>0</v>
      </c>
      <c r="CB245" s="47">
        <f t="shared" si="887"/>
        <v>0</v>
      </c>
      <c r="CC245" s="48">
        <f t="shared" si="888"/>
        <v>0</v>
      </c>
      <c r="CD245" s="47">
        <f t="shared" si="897"/>
        <v>0</v>
      </c>
      <c r="CE245" s="47">
        <f t="shared" si="898"/>
        <v>0</v>
      </c>
      <c r="CF245" s="46">
        <f t="shared" si="899"/>
        <v>0</v>
      </c>
      <c r="CG245" s="47">
        <f t="shared" si="900"/>
        <v>0</v>
      </c>
      <c r="CH245" s="47">
        <f t="shared" si="901"/>
        <v>0</v>
      </c>
      <c r="CI245" s="47">
        <f t="shared" si="902"/>
        <v>0</v>
      </c>
      <c r="CJ245" s="47">
        <f t="shared" si="903"/>
        <v>0</v>
      </c>
      <c r="CK245" s="47">
        <f t="shared" si="904"/>
        <v>0</v>
      </c>
      <c r="CL245" s="47">
        <f t="shared" si="905"/>
        <v>0</v>
      </c>
      <c r="CM245" s="47">
        <f t="shared" si="906"/>
        <v>0</v>
      </c>
      <c r="CN245" s="47">
        <f t="shared" si="907"/>
        <v>0</v>
      </c>
      <c r="CO245" s="47">
        <f t="shared" si="908"/>
        <v>0</v>
      </c>
      <c r="CP245" s="47">
        <f t="shared" si="909"/>
        <v>0</v>
      </c>
      <c r="CQ245" s="47">
        <f t="shared" si="910"/>
        <v>0</v>
      </c>
      <c r="CR245" s="47">
        <f t="shared" si="911"/>
        <v>0</v>
      </c>
      <c r="CS245" s="47">
        <f t="shared" si="912"/>
        <v>0</v>
      </c>
      <c r="CT245" s="47">
        <f t="shared" si="913"/>
        <v>0</v>
      </c>
      <c r="CU245" s="47">
        <f t="shared" si="914"/>
        <v>0</v>
      </c>
      <c r="CV245" s="47">
        <f t="shared" si="915"/>
        <v>0</v>
      </c>
      <c r="CW245" s="47">
        <f t="shared" si="916"/>
        <v>0</v>
      </c>
      <c r="CX245" s="47">
        <f t="shared" si="917"/>
        <v>0</v>
      </c>
      <c r="CY245" s="48">
        <f t="shared" si="918"/>
        <v>0</v>
      </c>
      <c r="CZ245" s="47">
        <f t="shared" si="919"/>
        <v>0</v>
      </c>
      <c r="DA245" s="47">
        <f t="shared" si="920"/>
        <v>0</v>
      </c>
      <c r="DB245" s="46">
        <f t="shared" si="921"/>
        <v>0</v>
      </c>
      <c r="DC245" s="47">
        <f t="shared" si="922"/>
        <v>0</v>
      </c>
      <c r="DD245" s="47">
        <f t="shared" si="923"/>
        <v>0</v>
      </c>
      <c r="DE245" s="47">
        <f t="shared" si="924"/>
        <v>0</v>
      </c>
      <c r="DF245" s="47">
        <f t="shared" si="925"/>
        <v>0</v>
      </c>
      <c r="DG245" s="47">
        <f t="shared" si="926"/>
        <v>0</v>
      </c>
      <c r="DH245" s="47">
        <f t="shared" si="927"/>
        <v>0</v>
      </c>
      <c r="DI245" s="47">
        <f t="shared" si="928"/>
        <v>0</v>
      </c>
      <c r="DJ245" s="47">
        <f t="shared" si="929"/>
        <v>0</v>
      </c>
      <c r="DK245" s="47">
        <f t="shared" si="930"/>
        <v>0</v>
      </c>
      <c r="DL245" s="47">
        <f t="shared" si="931"/>
        <v>0</v>
      </c>
      <c r="DM245" s="47">
        <f t="shared" si="932"/>
        <v>0</v>
      </c>
      <c r="DN245" s="47">
        <f t="shared" si="933"/>
        <v>0</v>
      </c>
      <c r="DO245" s="47">
        <f t="shared" si="934"/>
        <v>0</v>
      </c>
      <c r="DP245" s="47">
        <f t="shared" si="935"/>
        <v>0</v>
      </c>
      <c r="DQ245" s="47">
        <f t="shared" si="936"/>
        <v>0</v>
      </c>
      <c r="DR245" s="47">
        <f t="shared" si="937"/>
        <v>0</v>
      </c>
      <c r="DS245" s="47">
        <f t="shared" si="938"/>
        <v>0</v>
      </c>
      <c r="DT245" s="47">
        <f t="shared" si="939"/>
        <v>0</v>
      </c>
      <c r="DU245" s="48">
        <f t="shared" si="940"/>
        <v>0</v>
      </c>
      <c r="DV245" s="47">
        <f t="shared" si="941"/>
        <v>0</v>
      </c>
      <c r="DW245" s="47">
        <f t="shared" si="942"/>
        <v>0</v>
      </c>
      <c r="DX245" s="46">
        <f t="shared" si="943"/>
        <v>0</v>
      </c>
      <c r="DY245" s="47">
        <f t="shared" si="944"/>
        <v>0</v>
      </c>
      <c r="DZ245" s="47">
        <f t="shared" si="945"/>
        <v>0</v>
      </c>
      <c r="EA245" s="47">
        <f t="shared" si="946"/>
        <v>0</v>
      </c>
      <c r="EB245" s="47">
        <f t="shared" si="947"/>
        <v>0</v>
      </c>
      <c r="EC245" s="47">
        <f t="shared" si="948"/>
        <v>0</v>
      </c>
      <c r="ED245" s="47">
        <f t="shared" si="949"/>
        <v>0</v>
      </c>
      <c r="EE245" s="47">
        <f t="shared" si="950"/>
        <v>0</v>
      </c>
      <c r="EF245" s="47">
        <f t="shared" si="951"/>
        <v>0</v>
      </c>
      <c r="EG245" s="47">
        <f t="shared" si="952"/>
        <v>0</v>
      </c>
      <c r="EH245" s="47">
        <f t="shared" si="953"/>
        <v>0</v>
      </c>
      <c r="EI245" s="47">
        <f t="shared" si="954"/>
        <v>0</v>
      </c>
      <c r="EJ245" s="47">
        <f t="shared" si="955"/>
        <v>0</v>
      </c>
      <c r="EK245" s="47">
        <f t="shared" si="956"/>
        <v>0</v>
      </c>
      <c r="EL245" s="47">
        <f t="shared" si="957"/>
        <v>0</v>
      </c>
      <c r="EM245" s="47">
        <f t="shared" si="958"/>
        <v>0</v>
      </c>
      <c r="EN245" s="47">
        <f t="shared" si="959"/>
        <v>0</v>
      </c>
      <c r="EO245" s="47">
        <f t="shared" si="960"/>
        <v>0</v>
      </c>
      <c r="EP245" s="47">
        <f t="shared" si="961"/>
        <v>0</v>
      </c>
      <c r="EQ245" s="48">
        <f t="shared" si="962"/>
        <v>0</v>
      </c>
      <c r="ER245" s="47">
        <f t="shared" si="963"/>
        <v>0</v>
      </c>
      <c r="ES245" s="47">
        <f t="shared" si="964"/>
        <v>0</v>
      </c>
      <c r="ET245" s="46">
        <f t="shared" si="965"/>
        <v>0</v>
      </c>
      <c r="EU245" s="47">
        <f t="shared" si="966"/>
        <v>0</v>
      </c>
      <c r="EV245" s="47">
        <f t="shared" si="967"/>
        <v>0</v>
      </c>
      <c r="EW245" s="47">
        <f t="shared" si="968"/>
        <v>0</v>
      </c>
      <c r="EX245" s="47">
        <f t="shared" si="969"/>
        <v>0</v>
      </c>
      <c r="EY245" s="47">
        <f t="shared" si="970"/>
        <v>0</v>
      </c>
      <c r="EZ245" s="47">
        <f t="shared" si="971"/>
        <v>0</v>
      </c>
      <c r="FA245" s="47">
        <f t="shared" si="972"/>
        <v>0</v>
      </c>
      <c r="FB245" s="47">
        <f t="shared" si="973"/>
        <v>0</v>
      </c>
      <c r="FC245" s="47">
        <f t="shared" si="974"/>
        <v>0</v>
      </c>
      <c r="FD245" s="47">
        <f t="shared" si="975"/>
        <v>0</v>
      </c>
      <c r="FE245" s="47">
        <f t="shared" si="976"/>
        <v>0</v>
      </c>
      <c r="FF245" s="47">
        <f t="shared" si="977"/>
        <v>0</v>
      </c>
      <c r="FG245" s="47">
        <f t="shared" si="978"/>
        <v>0</v>
      </c>
      <c r="FH245" s="47">
        <f t="shared" si="979"/>
        <v>0</v>
      </c>
      <c r="FI245" s="47">
        <f t="shared" si="980"/>
        <v>0</v>
      </c>
      <c r="FJ245" s="47">
        <f t="shared" si="981"/>
        <v>0</v>
      </c>
      <c r="FK245" s="47">
        <f t="shared" si="982"/>
        <v>0</v>
      </c>
      <c r="FL245" s="47">
        <f t="shared" si="983"/>
        <v>0</v>
      </c>
      <c r="FM245" s="48">
        <f t="shared" si="984"/>
        <v>0</v>
      </c>
      <c r="FN245" s="47">
        <f t="shared" si="985"/>
        <v>0</v>
      </c>
      <c r="FO245" s="47">
        <f t="shared" si="986"/>
        <v>0</v>
      </c>
      <c r="FP245" s="46">
        <f t="shared" si="987"/>
        <v>0</v>
      </c>
      <c r="FQ245" s="47">
        <f t="shared" si="988"/>
        <v>0</v>
      </c>
      <c r="FR245" s="47">
        <f t="shared" si="989"/>
        <v>0</v>
      </c>
      <c r="FS245" s="47">
        <f t="shared" si="990"/>
        <v>0</v>
      </c>
      <c r="FT245" s="47">
        <f t="shared" si="991"/>
        <v>0</v>
      </c>
      <c r="FU245" s="47">
        <f t="shared" si="992"/>
        <v>0</v>
      </c>
      <c r="FV245" s="47">
        <f t="shared" si="993"/>
        <v>0</v>
      </c>
      <c r="FW245" s="47">
        <f t="shared" si="994"/>
        <v>0</v>
      </c>
      <c r="FX245" s="47">
        <f t="shared" si="995"/>
        <v>0</v>
      </c>
      <c r="FY245" s="47">
        <f t="shared" si="996"/>
        <v>0</v>
      </c>
      <c r="FZ245" s="47">
        <f t="shared" si="997"/>
        <v>0</v>
      </c>
      <c r="GA245" s="47">
        <f t="shared" si="998"/>
        <v>0</v>
      </c>
      <c r="GB245" s="47">
        <f t="shared" si="999"/>
        <v>0</v>
      </c>
      <c r="GC245" s="47">
        <f t="shared" si="1000"/>
        <v>0</v>
      </c>
      <c r="GD245" s="47">
        <f t="shared" si="1001"/>
        <v>0</v>
      </c>
      <c r="GE245" s="47">
        <f t="shared" si="1002"/>
        <v>0</v>
      </c>
      <c r="GF245" s="47">
        <f t="shared" si="1003"/>
        <v>0</v>
      </c>
      <c r="GG245" s="47">
        <f t="shared" si="1004"/>
        <v>0</v>
      </c>
      <c r="GH245" s="47">
        <f t="shared" si="1005"/>
        <v>0</v>
      </c>
      <c r="GI245" s="48">
        <f t="shared" si="1006"/>
        <v>0</v>
      </c>
      <c r="GJ245" s="47">
        <f t="shared" si="1007"/>
        <v>0</v>
      </c>
      <c r="GK245" s="47">
        <f t="shared" si="1008"/>
        <v>0</v>
      </c>
      <c r="GL245" s="46">
        <f t="shared" si="1009"/>
        <v>0</v>
      </c>
      <c r="GM245" s="47">
        <f t="shared" si="1010"/>
        <v>0</v>
      </c>
      <c r="GN245" s="47">
        <f t="shared" si="1011"/>
        <v>0</v>
      </c>
      <c r="GO245" s="47">
        <f t="shared" si="1012"/>
        <v>0</v>
      </c>
      <c r="GP245" s="47">
        <f t="shared" si="1013"/>
        <v>0</v>
      </c>
      <c r="GQ245" s="47">
        <f t="shared" si="1014"/>
        <v>0</v>
      </c>
      <c r="GR245" s="47">
        <f t="shared" si="1015"/>
        <v>0</v>
      </c>
      <c r="GS245" s="47">
        <f t="shared" si="1016"/>
        <v>0</v>
      </c>
      <c r="GT245" s="47">
        <f t="shared" si="1017"/>
        <v>0</v>
      </c>
      <c r="GU245" s="47">
        <f t="shared" si="1018"/>
        <v>0</v>
      </c>
      <c r="GV245" s="47">
        <f t="shared" si="1019"/>
        <v>0</v>
      </c>
      <c r="GW245" s="47">
        <f t="shared" si="1020"/>
        <v>0</v>
      </c>
      <c r="GX245" s="47">
        <f t="shared" si="1021"/>
        <v>0</v>
      </c>
      <c r="GY245" s="47">
        <f t="shared" si="1022"/>
        <v>0</v>
      </c>
      <c r="GZ245" s="47">
        <f t="shared" si="1023"/>
        <v>0</v>
      </c>
      <c r="HA245" s="47">
        <f t="shared" si="1024"/>
        <v>0</v>
      </c>
      <c r="HB245" s="47">
        <f t="shared" si="1025"/>
        <v>0</v>
      </c>
      <c r="HC245" s="47">
        <f t="shared" si="1026"/>
        <v>0</v>
      </c>
      <c r="HD245" s="47">
        <f t="shared" si="1027"/>
        <v>0</v>
      </c>
      <c r="HE245" s="48">
        <f t="shared" si="1028"/>
        <v>0</v>
      </c>
      <c r="HF245" s="47">
        <f t="shared" si="1029"/>
        <v>0</v>
      </c>
      <c r="HG245" s="47">
        <f t="shared" si="1030"/>
        <v>0</v>
      </c>
      <c r="HH245" s="46">
        <f t="shared" si="1031"/>
        <v>0</v>
      </c>
      <c r="HI245" s="47">
        <f t="shared" si="1032"/>
        <v>0</v>
      </c>
      <c r="HJ245" s="47">
        <f t="shared" si="1033"/>
        <v>0</v>
      </c>
      <c r="HK245" s="47">
        <f t="shared" si="1034"/>
        <v>0</v>
      </c>
      <c r="HL245" s="47">
        <f t="shared" si="1035"/>
        <v>0</v>
      </c>
      <c r="HM245" s="47">
        <f t="shared" si="1036"/>
        <v>0</v>
      </c>
      <c r="HN245" s="47">
        <f t="shared" si="1037"/>
        <v>0</v>
      </c>
      <c r="HO245" s="47">
        <f t="shared" si="1038"/>
        <v>0</v>
      </c>
      <c r="HP245" s="47">
        <f t="shared" si="1039"/>
        <v>0</v>
      </c>
      <c r="HQ245" s="47">
        <f t="shared" si="1040"/>
        <v>0</v>
      </c>
      <c r="HR245" s="47">
        <f t="shared" si="1041"/>
        <v>0</v>
      </c>
      <c r="HS245" s="47">
        <f t="shared" si="1042"/>
        <v>0</v>
      </c>
      <c r="HT245" s="47">
        <f t="shared" si="1043"/>
        <v>0</v>
      </c>
      <c r="HU245" s="47">
        <f t="shared" si="1044"/>
        <v>0</v>
      </c>
      <c r="HV245" s="47">
        <f t="shared" si="1045"/>
        <v>0</v>
      </c>
      <c r="HW245" s="47">
        <f t="shared" si="1046"/>
        <v>0</v>
      </c>
      <c r="HX245" s="47">
        <f t="shared" si="1047"/>
        <v>0</v>
      </c>
      <c r="HY245" s="47">
        <f t="shared" si="1048"/>
        <v>0</v>
      </c>
      <c r="HZ245" s="47">
        <f t="shared" si="1049"/>
        <v>0</v>
      </c>
      <c r="IA245" s="48">
        <f t="shared" si="1050"/>
        <v>0</v>
      </c>
      <c r="IB245" s="47">
        <f t="shared" si="1051"/>
        <v>0</v>
      </c>
      <c r="IC245" s="47">
        <f t="shared" si="1052"/>
        <v>0</v>
      </c>
      <c r="ID245" s="46">
        <f t="shared" si="1053"/>
        <v>0</v>
      </c>
      <c r="IE245" s="47">
        <f t="shared" si="1054"/>
        <v>0</v>
      </c>
      <c r="IF245" s="47">
        <f t="shared" si="1055"/>
        <v>0</v>
      </c>
      <c r="IG245" s="47">
        <f t="shared" si="1056"/>
        <v>0</v>
      </c>
      <c r="IH245" s="47">
        <f t="shared" si="1057"/>
        <v>0</v>
      </c>
      <c r="II245" s="47">
        <f t="shared" si="1058"/>
        <v>0</v>
      </c>
      <c r="IJ245" s="47">
        <f t="shared" si="1059"/>
        <v>0</v>
      </c>
      <c r="IK245" s="47">
        <f t="shared" si="1060"/>
        <v>0</v>
      </c>
      <c r="IL245" s="47">
        <f t="shared" si="1061"/>
        <v>0</v>
      </c>
      <c r="IM245" s="47">
        <f t="shared" si="1062"/>
        <v>0</v>
      </c>
      <c r="IN245" s="47">
        <f t="shared" si="1063"/>
        <v>0</v>
      </c>
      <c r="IO245" s="47">
        <f t="shared" si="1064"/>
        <v>0</v>
      </c>
      <c r="IP245" s="47">
        <f t="shared" si="1065"/>
        <v>0</v>
      </c>
      <c r="IQ245" s="47">
        <f t="shared" si="1066"/>
        <v>0</v>
      </c>
      <c r="IR245" s="47">
        <f t="shared" si="1067"/>
        <v>0</v>
      </c>
      <c r="IS245" s="47">
        <f t="shared" si="1068"/>
        <v>0</v>
      </c>
      <c r="IT245" s="47">
        <f t="shared" si="1069"/>
        <v>0</v>
      </c>
      <c r="IU245" s="47">
        <f t="shared" si="1070"/>
        <v>0</v>
      </c>
      <c r="IV245" s="47">
        <f t="shared" si="1071"/>
        <v>0</v>
      </c>
      <c r="IW245" s="48">
        <f t="shared" si="1072"/>
        <v>0</v>
      </c>
      <c r="IX245" s="47">
        <f t="shared" si="1073"/>
        <v>0</v>
      </c>
      <c r="IY245" s="47">
        <f t="shared" si="1074"/>
        <v>0</v>
      </c>
      <c r="IZ245" s="46">
        <f t="shared" si="1075"/>
        <v>0</v>
      </c>
      <c r="JA245" s="47">
        <f t="shared" si="1076"/>
        <v>0</v>
      </c>
      <c r="JB245" s="47">
        <f t="shared" si="1077"/>
        <v>0</v>
      </c>
      <c r="JC245" s="47">
        <f t="shared" si="1078"/>
        <v>0</v>
      </c>
      <c r="JD245" s="47">
        <f t="shared" si="1079"/>
        <v>0</v>
      </c>
      <c r="JE245" s="47">
        <f t="shared" si="1080"/>
        <v>0</v>
      </c>
      <c r="JF245" s="47">
        <f t="shared" si="1081"/>
        <v>0</v>
      </c>
      <c r="JG245" s="47">
        <f t="shared" si="1082"/>
        <v>0</v>
      </c>
      <c r="JH245" s="47">
        <f t="shared" si="1083"/>
        <v>0</v>
      </c>
      <c r="JI245" s="47">
        <f t="shared" si="1084"/>
        <v>0</v>
      </c>
      <c r="JJ245" s="47">
        <f t="shared" si="1085"/>
        <v>0</v>
      </c>
      <c r="JK245" s="47">
        <f t="shared" si="1086"/>
        <v>0</v>
      </c>
      <c r="JL245" s="47">
        <f t="shared" si="1087"/>
        <v>0</v>
      </c>
      <c r="JM245" s="47">
        <f t="shared" si="1088"/>
        <v>0</v>
      </c>
      <c r="JN245" s="47">
        <f t="shared" si="1089"/>
        <v>0</v>
      </c>
      <c r="JO245" s="47">
        <f t="shared" si="1090"/>
        <v>0</v>
      </c>
      <c r="JP245" s="47">
        <f t="shared" si="1091"/>
        <v>0</v>
      </c>
      <c r="JQ245" s="47">
        <f t="shared" si="1092"/>
        <v>0</v>
      </c>
      <c r="JR245" s="47">
        <f t="shared" si="1093"/>
        <v>0</v>
      </c>
      <c r="JS245" s="48">
        <f t="shared" si="1094"/>
        <v>0</v>
      </c>
      <c r="JT245" s="46">
        <f t="shared" si="1095"/>
        <v>0</v>
      </c>
      <c r="JU245" s="48">
        <f t="shared" si="1096"/>
        <v>0</v>
      </c>
    </row>
    <row r="246" spans="1:281" x14ac:dyDescent="0.25">
      <c r="A246" s="152"/>
      <c r="B246" s="386"/>
      <c r="C246" s="377"/>
      <c r="D246" s="378"/>
      <c r="E246" s="378"/>
      <c r="F246" s="378"/>
      <c r="G246" s="379"/>
      <c r="H246" s="397"/>
      <c r="I246" s="397"/>
      <c r="J246" s="97"/>
      <c r="K246" s="122">
        <f t="shared" si="826"/>
        <v>0</v>
      </c>
      <c r="L246" s="313">
        <f t="shared" si="827"/>
        <v>0</v>
      </c>
      <c r="M246" s="46">
        <f t="shared" si="828"/>
        <v>0</v>
      </c>
      <c r="N246" s="90">
        <f t="shared" si="889"/>
        <v>0</v>
      </c>
      <c r="O246" s="90">
        <f t="shared" si="890"/>
        <v>0</v>
      </c>
      <c r="P246" s="90">
        <f t="shared" si="891"/>
        <v>0</v>
      </c>
      <c r="Q246" s="90">
        <f t="shared" si="892"/>
        <v>0</v>
      </c>
      <c r="R246" s="408">
        <f t="shared" si="829"/>
        <v>1</v>
      </c>
      <c r="S246" s="46">
        <f t="shared" si="830"/>
        <v>0</v>
      </c>
      <c r="T246" s="47">
        <f t="shared" si="831"/>
        <v>0</v>
      </c>
      <c r="U246" s="47">
        <f t="shared" si="832"/>
        <v>0</v>
      </c>
      <c r="V246" s="47">
        <f t="shared" si="833"/>
        <v>0</v>
      </c>
      <c r="W246" s="47">
        <f t="shared" si="834"/>
        <v>0</v>
      </c>
      <c r="X246" s="47">
        <f t="shared" si="835"/>
        <v>0</v>
      </c>
      <c r="Y246" s="47">
        <f t="shared" si="836"/>
        <v>0</v>
      </c>
      <c r="Z246" s="47">
        <f t="shared" si="837"/>
        <v>0</v>
      </c>
      <c r="AA246" s="47">
        <f t="shared" si="838"/>
        <v>0</v>
      </c>
      <c r="AB246" s="47">
        <f t="shared" si="839"/>
        <v>0</v>
      </c>
      <c r="AC246" s="47">
        <f t="shared" si="840"/>
        <v>0</v>
      </c>
      <c r="AD246" s="47">
        <f t="shared" si="841"/>
        <v>0</v>
      </c>
      <c r="AE246" s="47">
        <f t="shared" si="842"/>
        <v>0</v>
      </c>
      <c r="AF246" s="47">
        <f t="shared" si="843"/>
        <v>0</v>
      </c>
      <c r="AG246" s="47">
        <f t="shared" si="844"/>
        <v>0</v>
      </c>
      <c r="AH246" s="47">
        <f t="shared" si="845"/>
        <v>0</v>
      </c>
      <c r="AI246" s="47">
        <f t="shared" si="846"/>
        <v>0</v>
      </c>
      <c r="AJ246" s="47">
        <f t="shared" si="847"/>
        <v>0</v>
      </c>
      <c r="AK246" s="47">
        <f t="shared" si="848"/>
        <v>0</v>
      </c>
      <c r="AL246" s="48">
        <f t="shared" si="849"/>
        <v>0</v>
      </c>
      <c r="AM246" s="47">
        <f t="shared" si="893"/>
        <v>0</v>
      </c>
      <c r="AN246" s="47">
        <f t="shared" si="894"/>
        <v>0</v>
      </c>
      <c r="AO246" s="46">
        <f t="shared" si="850"/>
        <v>0</v>
      </c>
      <c r="AP246" s="47">
        <f t="shared" si="851"/>
        <v>0</v>
      </c>
      <c r="AQ246" s="47">
        <f t="shared" si="852"/>
        <v>0</v>
      </c>
      <c r="AR246" s="47">
        <f t="shared" si="853"/>
        <v>0</v>
      </c>
      <c r="AS246" s="47">
        <f t="shared" si="854"/>
        <v>0</v>
      </c>
      <c r="AT246" s="47">
        <f t="shared" si="855"/>
        <v>0</v>
      </c>
      <c r="AU246" s="47">
        <f t="shared" si="856"/>
        <v>0</v>
      </c>
      <c r="AV246" s="47">
        <f t="shared" si="857"/>
        <v>0</v>
      </c>
      <c r="AW246" s="47">
        <f t="shared" si="858"/>
        <v>0</v>
      </c>
      <c r="AX246" s="47">
        <f t="shared" si="859"/>
        <v>0</v>
      </c>
      <c r="AY246" s="47">
        <f t="shared" si="860"/>
        <v>0</v>
      </c>
      <c r="AZ246" s="47">
        <f t="shared" si="861"/>
        <v>0</v>
      </c>
      <c r="BA246" s="47">
        <f t="shared" si="862"/>
        <v>0</v>
      </c>
      <c r="BB246" s="47">
        <f t="shared" si="863"/>
        <v>0</v>
      </c>
      <c r="BC246" s="47">
        <f t="shared" si="864"/>
        <v>0</v>
      </c>
      <c r="BD246" s="47">
        <f t="shared" si="865"/>
        <v>0</v>
      </c>
      <c r="BE246" s="47">
        <f t="shared" si="866"/>
        <v>0</v>
      </c>
      <c r="BF246" s="47">
        <f t="shared" si="867"/>
        <v>0</v>
      </c>
      <c r="BG246" s="48">
        <f t="shared" si="868"/>
        <v>0</v>
      </c>
      <c r="BH246" s="47">
        <f t="shared" si="895"/>
        <v>0</v>
      </c>
      <c r="BI246" s="47">
        <f t="shared" si="896"/>
        <v>0</v>
      </c>
      <c r="BJ246" s="46">
        <f t="shared" si="869"/>
        <v>0</v>
      </c>
      <c r="BK246" s="47">
        <f t="shared" si="870"/>
        <v>0</v>
      </c>
      <c r="BL246" s="47">
        <f t="shared" si="871"/>
        <v>0</v>
      </c>
      <c r="BM246" s="47">
        <f t="shared" si="872"/>
        <v>0</v>
      </c>
      <c r="BN246" s="47">
        <f t="shared" si="873"/>
        <v>0</v>
      </c>
      <c r="BO246" s="47">
        <f t="shared" si="874"/>
        <v>0</v>
      </c>
      <c r="BP246" s="47">
        <f t="shared" si="875"/>
        <v>0</v>
      </c>
      <c r="BQ246" s="47">
        <f t="shared" si="876"/>
        <v>0</v>
      </c>
      <c r="BR246" s="47">
        <f t="shared" si="877"/>
        <v>0</v>
      </c>
      <c r="BS246" s="47">
        <f t="shared" si="878"/>
        <v>0</v>
      </c>
      <c r="BT246" s="47">
        <f t="shared" si="879"/>
        <v>0</v>
      </c>
      <c r="BU246" s="47">
        <f t="shared" si="880"/>
        <v>0</v>
      </c>
      <c r="BV246" s="47">
        <f t="shared" si="881"/>
        <v>0</v>
      </c>
      <c r="BW246" s="47">
        <f t="shared" si="882"/>
        <v>0</v>
      </c>
      <c r="BX246" s="47">
        <f t="shared" si="883"/>
        <v>0</v>
      </c>
      <c r="BY246" s="47">
        <f t="shared" si="884"/>
        <v>0</v>
      </c>
      <c r="BZ246" s="47">
        <f t="shared" si="885"/>
        <v>0</v>
      </c>
      <c r="CA246" s="47">
        <f t="shared" si="886"/>
        <v>0</v>
      </c>
      <c r="CB246" s="47">
        <f t="shared" si="887"/>
        <v>0</v>
      </c>
      <c r="CC246" s="48">
        <f t="shared" si="888"/>
        <v>0</v>
      </c>
      <c r="CD246" s="47">
        <f t="shared" si="897"/>
        <v>0</v>
      </c>
      <c r="CE246" s="47">
        <f t="shared" si="898"/>
        <v>0</v>
      </c>
      <c r="CF246" s="46">
        <f t="shared" si="899"/>
        <v>0</v>
      </c>
      <c r="CG246" s="47">
        <f t="shared" si="900"/>
        <v>0</v>
      </c>
      <c r="CH246" s="47">
        <f t="shared" si="901"/>
        <v>0</v>
      </c>
      <c r="CI246" s="47">
        <f t="shared" si="902"/>
        <v>0</v>
      </c>
      <c r="CJ246" s="47">
        <f t="shared" si="903"/>
        <v>0</v>
      </c>
      <c r="CK246" s="47">
        <f t="shared" si="904"/>
        <v>0</v>
      </c>
      <c r="CL246" s="47">
        <f t="shared" si="905"/>
        <v>0</v>
      </c>
      <c r="CM246" s="47">
        <f t="shared" si="906"/>
        <v>0</v>
      </c>
      <c r="CN246" s="47">
        <f t="shared" si="907"/>
        <v>0</v>
      </c>
      <c r="CO246" s="47">
        <f t="shared" si="908"/>
        <v>0</v>
      </c>
      <c r="CP246" s="47">
        <f t="shared" si="909"/>
        <v>0</v>
      </c>
      <c r="CQ246" s="47">
        <f t="shared" si="910"/>
        <v>0</v>
      </c>
      <c r="CR246" s="47">
        <f t="shared" si="911"/>
        <v>0</v>
      </c>
      <c r="CS246" s="47">
        <f t="shared" si="912"/>
        <v>0</v>
      </c>
      <c r="CT246" s="47">
        <f t="shared" si="913"/>
        <v>0</v>
      </c>
      <c r="CU246" s="47">
        <f t="shared" si="914"/>
        <v>0</v>
      </c>
      <c r="CV246" s="47">
        <f t="shared" si="915"/>
        <v>0</v>
      </c>
      <c r="CW246" s="47">
        <f t="shared" si="916"/>
        <v>0</v>
      </c>
      <c r="CX246" s="47">
        <f t="shared" si="917"/>
        <v>0</v>
      </c>
      <c r="CY246" s="48">
        <f t="shared" si="918"/>
        <v>0</v>
      </c>
      <c r="CZ246" s="47">
        <f t="shared" si="919"/>
        <v>0</v>
      </c>
      <c r="DA246" s="47">
        <f t="shared" si="920"/>
        <v>0</v>
      </c>
      <c r="DB246" s="46">
        <f t="shared" si="921"/>
        <v>0</v>
      </c>
      <c r="DC246" s="47">
        <f t="shared" si="922"/>
        <v>0</v>
      </c>
      <c r="DD246" s="47">
        <f t="shared" si="923"/>
        <v>0</v>
      </c>
      <c r="DE246" s="47">
        <f t="shared" si="924"/>
        <v>0</v>
      </c>
      <c r="DF246" s="47">
        <f t="shared" si="925"/>
        <v>0</v>
      </c>
      <c r="DG246" s="47">
        <f t="shared" si="926"/>
        <v>0</v>
      </c>
      <c r="DH246" s="47">
        <f t="shared" si="927"/>
        <v>0</v>
      </c>
      <c r="DI246" s="47">
        <f t="shared" si="928"/>
        <v>0</v>
      </c>
      <c r="DJ246" s="47">
        <f t="shared" si="929"/>
        <v>0</v>
      </c>
      <c r="DK246" s="47">
        <f t="shared" si="930"/>
        <v>0</v>
      </c>
      <c r="DL246" s="47">
        <f t="shared" si="931"/>
        <v>0</v>
      </c>
      <c r="DM246" s="47">
        <f t="shared" si="932"/>
        <v>0</v>
      </c>
      <c r="DN246" s="47">
        <f t="shared" si="933"/>
        <v>0</v>
      </c>
      <c r="DO246" s="47">
        <f t="shared" si="934"/>
        <v>0</v>
      </c>
      <c r="DP246" s="47">
        <f t="shared" si="935"/>
        <v>0</v>
      </c>
      <c r="DQ246" s="47">
        <f t="shared" si="936"/>
        <v>0</v>
      </c>
      <c r="DR246" s="47">
        <f t="shared" si="937"/>
        <v>0</v>
      </c>
      <c r="DS246" s="47">
        <f t="shared" si="938"/>
        <v>0</v>
      </c>
      <c r="DT246" s="47">
        <f t="shared" si="939"/>
        <v>0</v>
      </c>
      <c r="DU246" s="48">
        <f t="shared" si="940"/>
        <v>0</v>
      </c>
      <c r="DV246" s="47">
        <f t="shared" si="941"/>
        <v>0</v>
      </c>
      <c r="DW246" s="47">
        <f t="shared" si="942"/>
        <v>0</v>
      </c>
      <c r="DX246" s="46">
        <f t="shared" si="943"/>
        <v>0</v>
      </c>
      <c r="DY246" s="47">
        <f t="shared" si="944"/>
        <v>0</v>
      </c>
      <c r="DZ246" s="47">
        <f t="shared" si="945"/>
        <v>0</v>
      </c>
      <c r="EA246" s="47">
        <f t="shared" si="946"/>
        <v>0</v>
      </c>
      <c r="EB246" s="47">
        <f t="shared" si="947"/>
        <v>0</v>
      </c>
      <c r="EC246" s="47">
        <f t="shared" si="948"/>
        <v>0</v>
      </c>
      <c r="ED246" s="47">
        <f t="shared" si="949"/>
        <v>0</v>
      </c>
      <c r="EE246" s="47">
        <f t="shared" si="950"/>
        <v>0</v>
      </c>
      <c r="EF246" s="47">
        <f t="shared" si="951"/>
        <v>0</v>
      </c>
      <c r="EG246" s="47">
        <f t="shared" si="952"/>
        <v>0</v>
      </c>
      <c r="EH246" s="47">
        <f t="shared" si="953"/>
        <v>0</v>
      </c>
      <c r="EI246" s="47">
        <f t="shared" si="954"/>
        <v>0</v>
      </c>
      <c r="EJ246" s="47">
        <f t="shared" si="955"/>
        <v>0</v>
      </c>
      <c r="EK246" s="47">
        <f t="shared" si="956"/>
        <v>0</v>
      </c>
      <c r="EL246" s="47">
        <f t="shared" si="957"/>
        <v>0</v>
      </c>
      <c r="EM246" s="47">
        <f t="shared" si="958"/>
        <v>0</v>
      </c>
      <c r="EN246" s="47">
        <f t="shared" si="959"/>
        <v>0</v>
      </c>
      <c r="EO246" s="47">
        <f t="shared" si="960"/>
        <v>0</v>
      </c>
      <c r="EP246" s="47">
        <f t="shared" si="961"/>
        <v>0</v>
      </c>
      <c r="EQ246" s="48">
        <f t="shared" si="962"/>
        <v>0</v>
      </c>
      <c r="ER246" s="47">
        <f t="shared" si="963"/>
        <v>0</v>
      </c>
      <c r="ES246" s="47">
        <f t="shared" si="964"/>
        <v>0</v>
      </c>
      <c r="ET246" s="46">
        <f t="shared" si="965"/>
        <v>0</v>
      </c>
      <c r="EU246" s="47">
        <f t="shared" si="966"/>
        <v>0</v>
      </c>
      <c r="EV246" s="47">
        <f t="shared" si="967"/>
        <v>0</v>
      </c>
      <c r="EW246" s="47">
        <f t="shared" si="968"/>
        <v>0</v>
      </c>
      <c r="EX246" s="47">
        <f t="shared" si="969"/>
        <v>0</v>
      </c>
      <c r="EY246" s="47">
        <f t="shared" si="970"/>
        <v>0</v>
      </c>
      <c r="EZ246" s="47">
        <f t="shared" si="971"/>
        <v>0</v>
      </c>
      <c r="FA246" s="47">
        <f t="shared" si="972"/>
        <v>0</v>
      </c>
      <c r="FB246" s="47">
        <f t="shared" si="973"/>
        <v>0</v>
      </c>
      <c r="FC246" s="47">
        <f t="shared" si="974"/>
        <v>0</v>
      </c>
      <c r="FD246" s="47">
        <f t="shared" si="975"/>
        <v>0</v>
      </c>
      <c r="FE246" s="47">
        <f t="shared" si="976"/>
        <v>0</v>
      </c>
      <c r="FF246" s="47">
        <f t="shared" si="977"/>
        <v>0</v>
      </c>
      <c r="FG246" s="47">
        <f t="shared" si="978"/>
        <v>0</v>
      </c>
      <c r="FH246" s="47">
        <f t="shared" si="979"/>
        <v>0</v>
      </c>
      <c r="FI246" s="47">
        <f t="shared" si="980"/>
        <v>0</v>
      </c>
      <c r="FJ246" s="47">
        <f t="shared" si="981"/>
        <v>0</v>
      </c>
      <c r="FK246" s="47">
        <f t="shared" si="982"/>
        <v>0</v>
      </c>
      <c r="FL246" s="47">
        <f t="shared" si="983"/>
        <v>0</v>
      </c>
      <c r="FM246" s="48">
        <f t="shared" si="984"/>
        <v>0</v>
      </c>
      <c r="FN246" s="47">
        <f t="shared" si="985"/>
        <v>0</v>
      </c>
      <c r="FO246" s="47">
        <f t="shared" si="986"/>
        <v>0</v>
      </c>
      <c r="FP246" s="46">
        <f t="shared" si="987"/>
        <v>0</v>
      </c>
      <c r="FQ246" s="47">
        <f t="shared" si="988"/>
        <v>0</v>
      </c>
      <c r="FR246" s="47">
        <f t="shared" si="989"/>
        <v>0</v>
      </c>
      <c r="FS246" s="47">
        <f t="shared" si="990"/>
        <v>0</v>
      </c>
      <c r="FT246" s="47">
        <f t="shared" si="991"/>
        <v>0</v>
      </c>
      <c r="FU246" s="47">
        <f t="shared" si="992"/>
        <v>0</v>
      </c>
      <c r="FV246" s="47">
        <f t="shared" si="993"/>
        <v>0</v>
      </c>
      <c r="FW246" s="47">
        <f t="shared" si="994"/>
        <v>0</v>
      </c>
      <c r="FX246" s="47">
        <f t="shared" si="995"/>
        <v>0</v>
      </c>
      <c r="FY246" s="47">
        <f t="shared" si="996"/>
        <v>0</v>
      </c>
      <c r="FZ246" s="47">
        <f t="shared" si="997"/>
        <v>0</v>
      </c>
      <c r="GA246" s="47">
        <f t="shared" si="998"/>
        <v>0</v>
      </c>
      <c r="GB246" s="47">
        <f t="shared" si="999"/>
        <v>0</v>
      </c>
      <c r="GC246" s="47">
        <f t="shared" si="1000"/>
        <v>0</v>
      </c>
      <c r="GD246" s="47">
        <f t="shared" si="1001"/>
        <v>0</v>
      </c>
      <c r="GE246" s="47">
        <f t="shared" si="1002"/>
        <v>0</v>
      </c>
      <c r="GF246" s="47">
        <f t="shared" si="1003"/>
        <v>0</v>
      </c>
      <c r="GG246" s="47">
        <f t="shared" si="1004"/>
        <v>0</v>
      </c>
      <c r="GH246" s="47">
        <f t="shared" si="1005"/>
        <v>0</v>
      </c>
      <c r="GI246" s="48">
        <f t="shared" si="1006"/>
        <v>0</v>
      </c>
      <c r="GJ246" s="47">
        <f t="shared" si="1007"/>
        <v>0</v>
      </c>
      <c r="GK246" s="47">
        <f t="shared" si="1008"/>
        <v>0</v>
      </c>
      <c r="GL246" s="46">
        <f t="shared" si="1009"/>
        <v>0</v>
      </c>
      <c r="GM246" s="47">
        <f t="shared" si="1010"/>
        <v>0</v>
      </c>
      <c r="GN246" s="47">
        <f t="shared" si="1011"/>
        <v>0</v>
      </c>
      <c r="GO246" s="47">
        <f t="shared" si="1012"/>
        <v>0</v>
      </c>
      <c r="GP246" s="47">
        <f t="shared" si="1013"/>
        <v>0</v>
      </c>
      <c r="GQ246" s="47">
        <f t="shared" si="1014"/>
        <v>0</v>
      </c>
      <c r="GR246" s="47">
        <f t="shared" si="1015"/>
        <v>0</v>
      </c>
      <c r="GS246" s="47">
        <f t="shared" si="1016"/>
        <v>0</v>
      </c>
      <c r="GT246" s="47">
        <f t="shared" si="1017"/>
        <v>0</v>
      </c>
      <c r="GU246" s="47">
        <f t="shared" si="1018"/>
        <v>0</v>
      </c>
      <c r="GV246" s="47">
        <f t="shared" si="1019"/>
        <v>0</v>
      </c>
      <c r="GW246" s="47">
        <f t="shared" si="1020"/>
        <v>0</v>
      </c>
      <c r="GX246" s="47">
        <f t="shared" si="1021"/>
        <v>0</v>
      </c>
      <c r="GY246" s="47">
        <f t="shared" si="1022"/>
        <v>0</v>
      </c>
      <c r="GZ246" s="47">
        <f t="shared" si="1023"/>
        <v>0</v>
      </c>
      <c r="HA246" s="47">
        <f t="shared" si="1024"/>
        <v>0</v>
      </c>
      <c r="HB246" s="47">
        <f t="shared" si="1025"/>
        <v>0</v>
      </c>
      <c r="HC246" s="47">
        <f t="shared" si="1026"/>
        <v>0</v>
      </c>
      <c r="HD246" s="47">
        <f t="shared" si="1027"/>
        <v>0</v>
      </c>
      <c r="HE246" s="48">
        <f t="shared" si="1028"/>
        <v>0</v>
      </c>
      <c r="HF246" s="47">
        <f t="shared" si="1029"/>
        <v>0</v>
      </c>
      <c r="HG246" s="47">
        <f t="shared" si="1030"/>
        <v>0</v>
      </c>
      <c r="HH246" s="46">
        <f t="shared" si="1031"/>
        <v>0</v>
      </c>
      <c r="HI246" s="47">
        <f t="shared" si="1032"/>
        <v>0</v>
      </c>
      <c r="HJ246" s="47">
        <f t="shared" si="1033"/>
        <v>0</v>
      </c>
      <c r="HK246" s="47">
        <f t="shared" si="1034"/>
        <v>0</v>
      </c>
      <c r="HL246" s="47">
        <f t="shared" si="1035"/>
        <v>0</v>
      </c>
      <c r="HM246" s="47">
        <f t="shared" si="1036"/>
        <v>0</v>
      </c>
      <c r="HN246" s="47">
        <f t="shared" si="1037"/>
        <v>0</v>
      </c>
      <c r="HO246" s="47">
        <f t="shared" si="1038"/>
        <v>0</v>
      </c>
      <c r="HP246" s="47">
        <f t="shared" si="1039"/>
        <v>0</v>
      </c>
      <c r="HQ246" s="47">
        <f t="shared" si="1040"/>
        <v>0</v>
      </c>
      <c r="HR246" s="47">
        <f t="shared" si="1041"/>
        <v>0</v>
      </c>
      <c r="HS246" s="47">
        <f t="shared" si="1042"/>
        <v>0</v>
      </c>
      <c r="HT246" s="47">
        <f t="shared" si="1043"/>
        <v>0</v>
      </c>
      <c r="HU246" s="47">
        <f t="shared" si="1044"/>
        <v>0</v>
      </c>
      <c r="HV246" s="47">
        <f t="shared" si="1045"/>
        <v>0</v>
      </c>
      <c r="HW246" s="47">
        <f t="shared" si="1046"/>
        <v>0</v>
      </c>
      <c r="HX246" s="47">
        <f t="shared" si="1047"/>
        <v>0</v>
      </c>
      <c r="HY246" s="47">
        <f t="shared" si="1048"/>
        <v>0</v>
      </c>
      <c r="HZ246" s="47">
        <f t="shared" si="1049"/>
        <v>0</v>
      </c>
      <c r="IA246" s="48">
        <f t="shared" si="1050"/>
        <v>0</v>
      </c>
      <c r="IB246" s="47">
        <f t="shared" si="1051"/>
        <v>0</v>
      </c>
      <c r="IC246" s="47">
        <f t="shared" si="1052"/>
        <v>0</v>
      </c>
      <c r="ID246" s="46">
        <f t="shared" si="1053"/>
        <v>0</v>
      </c>
      <c r="IE246" s="47">
        <f t="shared" si="1054"/>
        <v>0</v>
      </c>
      <c r="IF246" s="47">
        <f t="shared" si="1055"/>
        <v>0</v>
      </c>
      <c r="IG246" s="47">
        <f t="shared" si="1056"/>
        <v>0</v>
      </c>
      <c r="IH246" s="47">
        <f t="shared" si="1057"/>
        <v>0</v>
      </c>
      <c r="II246" s="47">
        <f t="shared" si="1058"/>
        <v>0</v>
      </c>
      <c r="IJ246" s="47">
        <f t="shared" si="1059"/>
        <v>0</v>
      </c>
      <c r="IK246" s="47">
        <f t="shared" si="1060"/>
        <v>0</v>
      </c>
      <c r="IL246" s="47">
        <f t="shared" si="1061"/>
        <v>0</v>
      </c>
      <c r="IM246" s="47">
        <f t="shared" si="1062"/>
        <v>0</v>
      </c>
      <c r="IN246" s="47">
        <f t="shared" si="1063"/>
        <v>0</v>
      </c>
      <c r="IO246" s="47">
        <f t="shared" si="1064"/>
        <v>0</v>
      </c>
      <c r="IP246" s="47">
        <f t="shared" si="1065"/>
        <v>0</v>
      </c>
      <c r="IQ246" s="47">
        <f t="shared" si="1066"/>
        <v>0</v>
      </c>
      <c r="IR246" s="47">
        <f t="shared" si="1067"/>
        <v>0</v>
      </c>
      <c r="IS246" s="47">
        <f t="shared" si="1068"/>
        <v>0</v>
      </c>
      <c r="IT246" s="47">
        <f t="shared" si="1069"/>
        <v>0</v>
      </c>
      <c r="IU246" s="47">
        <f t="shared" si="1070"/>
        <v>0</v>
      </c>
      <c r="IV246" s="47">
        <f t="shared" si="1071"/>
        <v>0</v>
      </c>
      <c r="IW246" s="48">
        <f t="shared" si="1072"/>
        <v>0</v>
      </c>
      <c r="IX246" s="47">
        <f t="shared" si="1073"/>
        <v>0</v>
      </c>
      <c r="IY246" s="47">
        <f t="shared" si="1074"/>
        <v>0</v>
      </c>
      <c r="IZ246" s="46">
        <f t="shared" si="1075"/>
        <v>0</v>
      </c>
      <c r="JA246" s="47">
        <f t="shared" si="1076"/>
        <v>0</v>
      </c>
      <c r="JB246" s="47">
        <f t="shared" si="1077"/>
        <v>0</v>
      </c>
      <c r="JC246" s="47">
        <f t="shared" si="1078"/>
        <v>0</v>
      </c>
      <c r="JD246" s="47">
        <f t="shared" si="1079"/>
        <v>0</v>
      </c>
      <c r="JE246" s="47">
        <f t="shared" si="1080"/>
        <v>0</v>
      </c>
      <c r="JF246" s="47">
        <f t="shared" si="1081"/>
        <v>0</v>
      </c>
      <c r="JG246" s="47">
        <f t="shared" si="1082"/>
        <v>0</v>
      </c>
      <c r="JH246" s="47">
        <f t="shared" si="1083"/>
        <v>0</v>
      </c>
      <c r="JI246" s="47">
        <f t="shared" si="1084"/>
        <v>0</v>
      </c>
      <c r="JJ246" s="47">
        <f t="shared" si="1085"/>
        <v>0</v>
      </c>
      <c r="JK246" s="47">
        <f t="shared" si="1086"/>
        <v>0</v>
      </c>
      <c r="JL246" s="47">
        <f t="shared" si="1087"/>
        <v>0</v>
      </c>
      <c r="JM246" s="47">
        <f t="shared" si="1088"/>
        <v>0</v>
      </c>
      <c r="JN246" s="47">
        <f t="shared" si="1089"/>
        <v>0</v>
      </c>
      <c r="JO246" s="47">
        <f t="shared" si="1090"/>
        <v>0</v>
      </c>
      <c r="JP246" s="47">
        <f t="shared" si="1091"/>
        <v>0</v>
      </c>
      <c r="JQ246" s="47">
        <f t="shared" si="1092"/>
        <v>0</v>
      </c>
      <c r="JR246" s="47">
        <f t="shared" si="1093"/>
        <v>0</v>
      </c>
      <c r="JS246" s="48">
        <f t="shared" si="1094"/>
        <v>0</v>
      </c>
      <c r="JT246" s="46">
        <f t="shared" si="1095"/>
        <v>0</v>
      </c>
      <c r="JU246" s="48">
        <f t="shared" si="1096"/>
        <v>0</v>
      </c>
    </row>
    <row r="247" spans="1:281" x14ac:dyDescent="0.25">
      <c r="A247" s="152"/>
      <c r="B247" s="386"/>
      <c r="C247" s="377"/>
      <c r="D247" s="378"/>
      <c r="E247" s="378"/>
      <c r="F247" s="378"/>
      <c r="G247" s="379"/>
      <c r="H247" s="397"/>
      <c r="I247" s="397"/>
      <c r="J247" s="97"/>
      <c r="K247" s="122">
        <f t="shared" si="826"/>
        <v>0</v>
      </c>
      <c r="L247" s="313">
        <f t="shared" si="827"/>
        <v>0</v>
      </c>
      <c r="M247" s="46">
        <f t="shared" si="828"/>
        <v>0</v>
      </c>
      <c r="N247" s="90">
        <f t="shared" si="889"/>
        <v>0</v>
      </c>
      <c r="O247" s="90">
        <f t="shared" si="890"/>
        <v>0</v>
      </c>
      <c r="P247" s="90">
        <f t="shared" si="891"/>
        <v>0</v>
      </c>
      <c r="Q247" s="90">
        <f t="shared" si="892"/>
        <v>0</v>
      </c>
      <c r="R247" s="408">
        <f t="shared" si="829"/>
        <v>1</v>
      </c>
      <c r="S247" s="46">
        <f t="shared" si="830"/>
        <v>0</v>
      </c>
      <c r="T247" s="47">
        <f t="shared" si="831"/>
        <v>0</v>
      </c>
      <c r="U247" s="47">
        <f t="shared" si="832"/>
        <v>0</v>
      </c>
      <c r="V247" s="47">
        <f t="shared" si="833"/>
        <v>0</v>
      </c>
      <c r="W247" s="47">
        <f t="shared" si="834"/>
        <v>0</v>
      </c>
      <c r="X247" s="47">
        <f t="shared" si="835"/>
        <v>0</v>
      </c>
      <c r="Y247" s="47">
        <f t="shared" si="836"/>
        <v>0</v>
      </c>
      <c r="Z247" s="47">
        <f t="shared" si="837"/>
        <v>0</v>
      </c>
      <c r="AA247" s="47">
        <f t="shared" si="838"/>
        <v>0</v>
      </c>
      <c r="AB247" s="47">
        <f t="shared" si="839"/>
        <v>0</v>
      </c>
      <c r="AC247" s="47">
        <f t="shared" si="840"/>
        <v>0</v>
      </c>
      <c r="AD247" s="47">
        <f t="shared" si="841"/>
        <v>0</v>
      </c>
      <c r="AE247" s="47">
        <f t="shared" si="842"/>
        <v>0</v>
      </c>
      <c r="AF247" s="47">
        <f t="shared" si="843"/>
        <v>0</v>
      </c>
      <c r="AG247" s="47">
        <f t="shared" si="844"/>
        <v>0</v>
      </c>
      <c r="AH247" s="47">
        <f t="shared" si="845"/>
        <v>0</v>
      </c>
      <c r="AI247" s="47">
        <f t="shared" si="846"/>
        <v>0</v>
      </c>
      <c r="AJ247" s="47">
        <f t="shared" si="847"/>
        <v>0</v>
      </c>
      <c r="AK247" s="47">
        <f t="shared" si="848"/>
        <v>0</v>
      </c>
      <c r="AL247" s="48">
        <f t="shared" si="849"/>
        <v>0</v>
      </c>
      <c r="AM247" s="47">
        <f t="shared" si="893"/>
        <v>0</v>
      </c>
      <c r="AN247" s="47">
        <f t="shared" si="894"/>
        <v>0</v>
      </c>
      <c r="AO247" s="46">
        <f t="shared" si="850"/>
        <v>0</v>
      </c>
      <c r="AP247" s="47">
        <f t="shared" si="851"/>
        <v>0</v>
      </c>
      <c r="AQ247" s="47">
        <f t="shared" si="852"/>
        <v>0</v>
      </c>
      <c r="AR247" s="47">
        <f t="shared" si="853"/>
        <v>0</v>
      </c>
      <c r="AS247" s="47">
        <f t="shared" si="854"/>
        <v>0</v>
      </c>
      <c r="AT247" s="47">
        <f t="shared" si="855"/>
        <v>0</v>
      </c>
      <c r="AU247" s="47">
        <f t="shared" si="856"/>
        <v>0</v>
      </c>
      <c r="AV247" s="47">
        <f t="shared" si="857"/>
        <v>0</v>
      </c>
      <c r="AW247" s="47">
        <f t="shared" si="858"/>
        <v>0</v>
      </c>
      <c r="AX247" s="47">
        <f t="shared" si="859"/>
        <v>0</v>
      </c>
      <c r="AY247" s="47">
        <f t="shared" si="860"/>
        <v>0</v>
      </c>
      <c r="AZ247" s="47">
        <f t="shared" si="861"/>
        <v>0</v>
      </c>
      <c r="BA247" s="47">
        <f t="shared" si="862"/>
        <v>0</v>
      </c>
      <c r="BB247" s="47">
        <f t="shared" si="863"/>
        <v>0</v>
      </c>
      <c r="BC247" s="47">
        <f t="shared" si="864"/>
        <v>0</v>
      </c>
      <c r="BD247" s="47">
        <f t="shared" si="865"/>
        <v>0</v>
      </c>
      <c r="BE247" s="47">
        <f t="shared" si="866"/>
        <v>0</v>
      </c>
      <c r="BF247" s="47">
        <f t="shared" si="867"/>
        <v>0</v>
      </c>
      <c r="BG247" s="48">
        <f t="shared" si="868"/>
        <v>0</v>
      </c>
      <c r="BH247" s="47">
        <f t="shared" si="895"/>
        <v>0</v>
      </c>
      <c r="BI247" s="47">
        <f t="shared" si="896"/>
        <v>0</v>
      </c>
      <c r="BJ247" s="46">
        <f t="shared" si="869"/>
        <v>0</v>
      </c>
      <c r="BK247" s="47">
        <f t="shared" si="870"/>
        <v>0</v>
      </c>
      <c r="BL247" s="47">
        <f t="shared" si="871"/>
        <v>0</v>
      </c>
      <c r="BM247" s="47">
        <f t="shared" si="872"/>
        <v>0</v>
      </c>
      <c r="BN247" s="47">
        <f t="shared" si="873"/>
        <v>0</v>
      </c>
      <c r="BO247" s="47">
        <f t="shared" si="874"/>
        <v>0</v>
      </c>
      <c r="BP247" s="47">
        <f t="shared" si="875"/>
        <v>0</v>
      </c>
      <c r="BQ247" s="47">
        <f t="shared" si="876"/>
        <v>0</v>
      </c>
      <c r="BR247" s="47">
        <f t="shared" si="877"/>
        <v>0</v>
      </c>
      <c r="BS247" s="47">
        <f t="shared" si="878"/>
        <v>0</v>
      </c>
      <c r="BT247" s="47">
        <f t="shared" si="879"/>
        <v>0</v>
      </c>
      <c r="BU247" s="47">
        <f t="shared" si="880"/>
        <v>0</v>
      </c>
      <c r="BV247" s="47">
        <f t="shared" si="881"/>
        <v>0</v>
      </c>
      <c r="BW247" s="47">
        <f t="shared" si="882"/>
        <v>0</v>
      </c>
      <c r="BX247" s="47">
        <f t="shared" si="883"/>
        <v>0</v>
      </c>
      <c r="BY247" s="47">
        <f t="shared" si="884"/>
        <v>0</v>
      </c>
      <c r="BZ247" s="47">
        <f t="shared" si="885"/>
        <v>0</v>
      </c>
      <c r="CA247" s="47">
        <f t="shared" si="886"/>
        <v>0</v>
      </c>
      <c r="CB247" s="47">
        <f t="shared" si="887"/>
        <v>0</v>
      </c>
      <c r="CC247" s="48">
        <f t="shared" si="888"/>
        <v>0</v>
      </c>
      <c r="CD247" s="47">
        <f t="shared" si="897"/>
        <v>0</v>
      </c>
      <c r="CE247" s="47">
        <f t="shared" si="898"/>
        <v>0</v>
      </c>
      <c r="CF247" s="46">
        <f t="shared" si="899"/>
        <v>0</v>
      </c>
      <c r="CG247" s="47">
        <f t="shared" si="900"/>
        <v>0</v>
      </c>
      <c r="CH247" s="47">
        <f t="shared" si="901"/>
        <v>0</v>
      </c>
      <c r="CI247" s="47">
        <f t="shared" si="902"/>
        <v>0</v>
      </c>
      <c r="CJ247" s="47">
        <f t="shared" si="903"/>
        <v>0</v>
      </c>
      <c r="CK247" s="47">
        <f t="shared" si="904"/>
        <v>0</v>
      </c>
      <c r="CL247" s="47">
        <f t="shared" si="905"/>
        <v>0</v>
      </c>
      <c r="CM247" s="47">
        <f t="shared" si="906"/>
        <v>0</v>
      </c>
      <c r="CN247" s="47">
        <f t="shared" si="907"/>
        <v>0</v>
      </c>
      <c r="CO247" s="47">
        <f t="shared" si="908"/>
        <v>0</v>
      </c>
      <c r="CP247" s="47">
        <f t="shared" si="909"/>
        <v>0</v>
      </c>
      <c r="CQ247" s="47">
        <f t="shared" si="910"/>
        <v>0</v>
      </c>
      <c r="CR247" s="47">
        <f t="shared" si="911"/>
        <v>0</v>
      </c>
      <c r="CS247" s="47">
        <f t="shared" si="912"/>
        <v>0</v>
      </c>
      <c r="CT247" s="47">
        <f t="shared" si="913"/>
        <v>0</v>
      </c>
      <c r="CU247" s="47">
        <f t="shared" si="914"/>
        <v>0</v>
      </c>
      <c r="CV247" s="47">
        <f t="shared" si="915"/>
        <v>0</v>
      </c>
      <c r="CW247" s="47">
        <f t="shared" si="916"/>
        <v>0</v>
      </c>
      <c r="CX247" s="47">
        <f t="shared" si="917"/>
        <v>0</v>
      </c>
      <c r="CY247" s="48">
        <f t="shared" si="918"/>
        <v>0</v>
      </c>
      <c r="CZ247" s="47">
        <f t="shared" si="919"/>
        <v>0</v>
      </c>
      <c r="DA247" s="47">
        <f t="shared" si="920"/>
        <v>0</v>
      </c>
      <c r="DB247" s="46">
        <f t="shared" si="921"/>
        <v>0</v>
      </c>
      <c r="DC247" s="47">
        <f t="shared" si="922"/>
        <v>0</v>
      </c>
      <c r="DD247" s="47">
        <f t="shared" si="923"/>
        <v>0</v>
      </c>
      <c r="DE247" s="47">
        <f t="shared" si="924"/>
        <v>0</v>
      </c>
      <c r="DF247" s="47">
        <f t="shared" si="925"/>
        <v>0</v>
      </c>
      <c r="DG247" s="47">
        <f t="shared" si="926"/>
        <v>0</v>
      </c>
      <c r="DH247" s="47">
        <f t="shared" si="927"/>
        <v>0</v>
      </c>
      <c r="DI247" s="47">
        <f t="shared" si="928"/>
        <v>0</v>
      </c>
      <c r="DJ247" s="47">
        <f t="shared" si="929"/>
        <v>0</v>
      </c>
      <c r="DK247" s="47">
        <f t="shared" si="930"/>
        <v>0</v>
      </c>
      <c r="DL247" s="47">
        <f t="shared" si="931"/>
        <v>0</v>
      </c>
      <c r="DM247" s="47">
        <f t="shared" si="932"/>
        <v>0</v>
      </c>
      <c r="DN247" s="47">
        <f t="shared" si="933"/>
        <v>0</v>
      </c>
      <c r="DO247" s="47">
        <f t="shared" si="934"/>
        <v>0</v>
      </c>
      <c r="DP247" s="47">
        <f t="shared" si="935"/>
        <v>0</v>
      </c>
      <c r="DQ247" s="47">
        <f t="shared" si="936"/>
        <v>0</v>
      </c>
      <c r="DR247" s="47">
        <f t="shared" si="937"/>
        <v>0</v>
      </c>
      <c r="DS247" s="47">
        <f t="shared" si="938"/>
        <v>0</v>
      </c>
      <c r="DT247" s="47">
        <f t="shared" si="939"/>
        <v>0</v>
      </c>
      <c r="DU247" s="48">
        <f t="shared" si="940"/>
        <v>0</v>
      </c>
      <c r="DV247" s="47">
        <f t="shared" si="941"/>
        <v>0</v>
      </c>
      <c r="DW247" s="47">
        <f t="shared" si="942"/>
        <v>0</v>
      </c>
      <c r="DX247" s="46">
        <f t="shared" si="943"/>
        <v>0</v>
      </c>
      <c r="DY247" s="47">
        <f t="shared" si="944"/>
        <v>0</v>
      </c>
      <c r="DZ247" s="47">
        <f t="shared" si="945"/>
        <v>0</v>
      </c>
      <c r="EA247" s="47">
        <f t="shared" si="946"/>
        <v>0</v>
      </c>
      <c r="EB247" s="47">
        <f t="shared" si="947"/>
        <v>0</v>
      </c>
      <c r="EC247" s="47">
        <f t="shared" si="948"/>
        <v>0</v>
      </c>
      <c r="ED247" s="47">
        <f t="shared" si="949"/>
        <v>0</v>
      </c>
      <c r="EE247" s="47">
        <f t="shared" si="950"/>
        <v>0</v>
      </c>
      <c r="EF247" s="47">
        <f t="shared" si="951"/>
        <v>0</v>
      </c>
      <c r="EG247" s="47">
        <f t="shared" si="952"/>
        <v>0</v>
      </c>
      <c r="EH247" s="47">
        <f t="shared" si="953"/>
        <v>0</v>
      </c>
      <c r="EI247" s="47">
        <f t="shared" si="954"/>
        <v>0</v>
      </c>
      <c r="EJ247" s="47">
        <f t="shared" si="955"/>
        <v>0</v>
      </c>
      <c r="EK247" s="47">
        <f t="shared" si="956"/>
        <v>0</v>
      </c>
      <c r="EL247" s="47">
        <f t="shared" si="957"/>
        <v>0</v>
      </c>
      <c r="EM247" s="47">
        <f t="shared" si="958"/>
        <v>0</v>
      </c>
      <c r="EN247" s="47">
        <f t="shared" si="959"/>
        <v>0</v>
      </c>
      <c r="EO247" s="47">
        <f t="shared" si="960"/>
        <v>0</v>
      </c>
      <c r="EP247" s="47">
        <f t="shared" si="961"/>
        <v>0</v>
      </c>
      <c r="EQ247" s="48">
        <f t="shared" si="962"/>
        <v>0</v>
      </c>
      <c r="ER247" s="47">
        <f t="shared" si="963"/>
        <v>0</v>
      </c>
      <c r="ES247" s="47">
        <f t="shared" si="964"/>
        <v>0</v>
      </c>
      <c r="ET247" s="46">
        <f t="shared" si="965"/>
        <v>0</v>
      </c>
      <c r="EU247" s="47">
        <f t="shared" si="966"/>
        <v>0</v>
      </c>
      <c r="EV247" s="47">
        <f t="shared" si="967"/>
        <v>0</v>
      </c>
      <c r="EW247" s="47">
        <f t="shared" si="968"/>
        <v>0</v>
      </c>
      <c r="EX247" s="47">
        <f t="shared" si="969"/>
        <v>0</v>
      </c>
      <c r="EY247" s="47">
        <f t="shared" si="970"/>
        <v>0</v>
      </c>
      <c r="EZ247" s="47">
        <f t="shared" si="971"/>
        <v>0</v>
      </c>
      <c r="FA247" s="47">
        <f t="shared" si="972"/>
        <v>0</v>
      </c>
      <c r="FB247" s="47">
        <f t="shared" si="973"/>
        <v>0</v>
      </c>
      <c r="FC247" s="47">
        <f t="shared" si="974"/>
        <v>0</v>
      </c>
      <c r="FD247" s="47">
        <f t="shared" si="975"/>
        <v>0</v>
      </c>
      <c r="FE247" s="47">
        <f t="shared" si="976"/>
        <v>0</v>
      </c>
      <c r="FF247" s="47">
        <f t="shared" si="977"/>
        <v>0</v>
      </c>
      <c r="FG247" s="47">
        <f t="shared" si="978"/>
        <v>0</v>
      </c>
      <c r="FH247" s="47">
        <f t="shared" si="979"/>
        <v>0</v>
      </c>
      <c r="FI247" s="47">
        <f t="shared" si="980"/>
        <v>0</v>
      </c>
      <c r="FJ247" s="47">
        <f t="shared" si="981"/>
        <v>0</v>
      </c>
      <c r="FK247" s="47">
        <f t="shared" si="982"/>
        <v>0</v>
      </c>
      <c r="FL247" s="47">
        <f t="shared" si="983"/>
        <v>0</v>
      </c>
      <c r="FM247" s="48">
        <f t="shared" si="984"/>
        <v>0</v>
      </c>
      <c r="FN247" s="47">
        <f t="shared" si="985"/>
        <v>0</v>
      </c>
      <c r="FO247" s="47">
        <f t="shared" si="986"/>
        <v>0</v>
      </c>
      <c r="FP247" s="46">
        <f t="shared" si="987"/>
        <v>0</v>
      </c>
      <c r="FQ247" s="47">
        <f t="shared" si="988"/>
        <v>0</v>
      </c>
      <c r="FR247" s="47">
        <f t="shared" si="989"/>
        <v>0</v>
      </c>
      <c r="FS247" s="47">
        <f t="shared" si="990"/>
        <v>0</v>
      </c>
      <c r="FT247" s="47">
        <f t="shared" si="991"/>
        <v>0</v>
      </c>
      <c r="FU247" s="47">
        <f t="shared" si="992"/>
        <v>0</v>
      </c>
      <c r="FV247" s="47">
        <f t="shared" si="993"/>
        <v>0</v>
      </c>
      <c r="FW247" s="47">
        <f t="shared" si="994"/>
        <v>0</v>
      </c>
      <c r="FX247" s="47">
        <f t="shared" si="995"/>
        <v>0</v>
      </c>
      <c r="FY247" s="47">
        <f t="shared" si="996"/>
        <v>0</v>
      </c>
      <c r="FZ247" s="47">
        <f t="shared" si="997"/>
        <v>0</v>
      </c>
      <c r="GA247" s="47">
        <f t="shared" si="998"/>
        <v>0</v>
      </c>
      <c r="GB247" s="47">
        <f t="shared" si="999"/>
        <v>0</v>
      </c>
      <c r="GC247" s="47">
        <f t="shared" si="1000"/>
        <v>0</v>
      </c>
      <c r="GD247" s="47">
        <f t="shared" si="1001"/>
        <v>0</v>
      </c>
      <c r="GE247" s="47">
        <f t="shared" si="1002"/>
        <v>0</v>
      </c>
      <c r="GF247" s="47">
        <f t="shared" si="1003"/>
        <v>0</v>
      </c>
      <c r="GG247" s="47">
        <f t="shared" si="1004"/>
        <v>0</v>
      </c>
      <c r="GH247" s="47">
        <f t="shared" si="1005"/>
        <v>0</v>
      </c>
      <c r="GI247" s="48">
        <f t="shared" si="1006"/>
        <v>0</v>
      </c>
      <c r="GJ247" s="47">
        <f t="shared" si="1007"/>
        <v>0</v>
      </c>
      <c r="GK247" s="47">
        <f t="shared" si="1008"/>
        <v>0</v>
      </c>
      <c r="GL247" s="46">
        <f t="shared" si="1009"/>
        <v>0</v>
      </c>
      <c r="GM247" s="47">
        <f t="shared" si="1010"/>
        <v>0</v>
      </c>
      <c r="GN247" s="47">
        <f t="shared" si="1011"/>
        <v>0</v>
      </c>
      <c r="GO247" s="47">
        <f t="shared" si="1012"/>
        <v>0</v>
      </c>
      <c r="GP247" s="47">
        <f t="shared" si="1013"/>
        <v>0</v>
      </c>
      <c r="GQ247" s="47">
        <f t="shared" si="1014"/>
        <v>0</v>
      </c>
      <c r="GR247" s="47">
        <f t="shared" si="1015"/>
        <v>0</v>
      </c>
      <c r="GS247" s="47">
        <f t="shared" si="1016"/>
        <v>0</v>
      </c>
      <c r="GT247" s="47">
        <f t="shared" si="1017"/>
        <v>0</v>
      </c>
      <c r="GU247" s="47">
        <f t="shared" si="1018"/>
        <v>0</v>
      </c>
      <c r="GV247" s="47">
        <f t="shared" si="1019"/>
        <v>0</v>
      </c>
      <c r="GW247" s="47">
        <f t="shared" si="1020"/>
        <v>0</v>
      </c>
      <c r="GX247" s="47">
        <f t="shared" si="1021"/>
        <v>0</v>
      </c>
      <c r="GY247" s="47">
        <f t="shared" si="1022"/>
        <v>0</v>
      </c>
      <c r="GZ247" s="47">
        <f t="shared" si="1023"/>
        <v>0</v>
      </c>
      <c r="HA247" s="47">
        <f t="shared" si="1024"/>
        <v>0</v>
      </c>
      <c r="HB247" s="47">
        <f t="shared" si="1025"/>
        <v>0</v>
      </c>
      <c r="HC247" s="47">
        <f t="shared" si="1026"/>
        <v>0</v>
      </c>
      <c r="HD247" s="47">
        <f t="shared" si="1027"/>
        <v>0</v>
      </c>
      <c r="HE247" s="48">
        <f t="shared" si="1028"/>
        <v>0</v>
      </c>
      <c r="HF247" s="47">
        <f t="shared" si="1029"/>
        <v>0</v>
      </c>
      <c r="HG247" s="47">
        <f t="shared" si="1030"/>
        <v>0</v>
      </c>
      <c r="HH247" s="46">
        <f t="shared" si="1031"/>
        <v>0</v>
      </c>
      <c r="HI247" s="47">
        <f t="shared" si="1032"/>
        <v>0</v>
      </c>
      <c r="HJ247" s="47">
        <f t="shared" si="1033"/>
        <v>0</v>
      </c>
      <c r="HK247" s="47">
        <f t="shared" si="1034"/>
        <v>0</v>
      </c>
      <c r="HL247" s="47">
        <f t="shared" si="1035"/>
        <v>0</v>
      </c>
      <c r="HM247" s="47">
        <f t="shared" si="1036"/>
        <v>0</v>
      </c>
      <c r="HN247" s="47">
        <f t="shared" si="1037"/>
        <v>0</v>
      </c>
      <c r="HO247" s="47">
        <f t="shared" si="1038"/>
        <v>0</v>
      </c>
      <c r="HP247" s="47">
        <f t="shared" si="1039"/>
        <v>0</v>
      </c>
      <c r="HQ247" s="47">
        <f t="shared" si="1040"/>
        <v>0</v>
      </c>
      <c r="HR247" s="47">
        <f t="shared" si="1041"/>
        <v>0</v>
      </c>
      <c r="HS247" s="47">
        <f t="shared" si="1042"/>
        <v>0</v>
      </c>
      <c r="HT247" s="47">
        <f t="shared" si="1043"/>
        <v>0</v>
      </c>
      <c r="HU247" s="47">
        <f t="shared" si="1044"/>
        <v>0</v>
      </c>
      <c r="HV247" s="47">
        <f t="shared" si="1045"/>
        <v>0</v>
      </c>
      <c r="HW247" s="47">
        <f t="shared" si="1046"/>
        <v>0</v>
      </c>
      <c r="HX247" s="47">
        <f t="shared" si="1047"/>
        <v>0</v>
      </c>
      <c r="HY247" s="47">
        <f t="shared" si="1048"/>
        <v>0</v>
      </c>
      <c r="HZ247" s="47">
        <f t="shared" si="1049"/>
        <v>0</v>
      </c>
      <c r="IA247" s="48">
        <f t="shared" si="1050"/>
        <v>0</v>
      </c>
      <c r="IB247" s="47">
        <f t="shared" si="1051"/>
        <v>0</v>
      </c>
      <c r="IC247" s="47">
        <f t="shared" si="1052"/>
        <v>0</v>
      </c>
      <c r="ID247" s="46">
        <f t="shared" si="1053"/>
        <v>0</v>
      </c>
      <c r="IE247" s="47">
        <f t="shared" si="1054"/>
        <v>0</v>
      </c>
      <c r="IF247" s="47">
        <f t="shared" si="1055"/>
        <v>0</v>
      </c>
      <c r="IG247" s="47">
        <f t="shared" si="1056"/>
        <v>0</v>
      </c>
      <c r="IH247" s="47">
        <f t="shared" si="1057"/>
        <v>0</v>
      </c>
      <c r="II247" s="47">
        <f t="shared" si="1058"/>
        <v>0</v>
      </c>
      <c r="IJ247" s="47">
        <f t="shared" si="1059"/>
        <v>0</v>
      </c>
      <c r="IK247" s="47">
        <f t="shared" si="1060"/>
        <v>0</v>
      </c>
      <c r="IL247" s="47">
        <f t="shared" si="1061"/>
        <v>0</v>
      </c>
      <c r="IM247" s="47">
        <f t="shared" si="1062"/>
        <v>0</v>
      </c>
      <c r="IN247" s="47">
        <f t="shared" si="1063"/>
        <v>0</v>
      </c>
      <c r="IO247" s="47">
        <f t="shared" si="1064"/>
        <v>0</v>
      </c>
      <c r="IP247" s="47">
        <f t="shared" si="1065"/>
        <v>0</v>
      </c>
      <c r="IQ247" s="47">
        <f t="shared" si="1066"/>
        <v>0</v>
      </c>
      <c r="IR247" s="47">
        <f t="shared" si="1067"/>
        <v>0</v>
      </c>
      <c r="IS247" s="47">
        <f t="shared" si="1068"/>
        <v>0</v>
      </c>
      <c r="IT247" s="47">
        <f t="shared" si="1069"/>
        <v>0</v>
      </c>
      <c r="IU247" s="47">
        <f t="shared" si="1070"/>
        <v>0</v>
      </c>
      <c r="IV247" s="47">
        <f t="shared" si="1071"/>
        <v>0</v>
      </c>
      <c r="IW247" s="48">
        <f t="shared" si="1072"/>
        <v>0</v>
      </c>
      <c r="IX247" s="47">
        <f t="shared" si="1073"/>
        <v>0</v>
      </c>
      <c r="IY247" s="47">
        <f t="shared" si="1074"/>
        <v>0</v>
      </c>
      <c r="IZ247" s="46">
        <f t="shared" si="1075"/>
        <v>0</v>
      </c>
      <c r="JA247" s="47">
        <f t="shared" si="1076"/>
        <v>0</v>
      </c>
      <c r="JB247" s="47">
        <f t="shared" si="1077"/>
        <v>0</v>
      </c>
      <c r="JC247" s="47">
        <f t="shared" si="1078"/>
        <v>0</v>
      </c>
      <c r="JD247" s="47">
        <f t="shared" si="1079"/>
        <v>0</v>
      </c>
      <c r="JE247" s="47">
        <f t="shared" si="1080"/>
        <v>0</v>
      </c>
      <c r="JF247" s="47">
        <f t="shared" si="1081"/>
        <v>0</v>
      </c>
      <c r="JG247" s="47">
        <f t="shared" si="1082"/>
        <v>0</v>
      </c>
      <c r="JH247" s="47">
        <f t="shared" si="1083"/>
        <v>0</v>
      </c>
      <c r="JI247" s="47">
        <f t="shared" si="1084"/>
        <v>0</v>
      </c>
      <c r="JJ247" s="47">
        <f t="shared" si="1085"/>
        <v>0</v>
      </c>
      <c r="JK247" s="47">
        <f t="shared" si="1086"/>
        <v>0</v>
      </c>
      <c r="JL247" s="47">
        <f t="shared" si="1087"/>
        <v>0</v>
      </c>
      <c r="JM247" s="47">
        <f t="shared" si="1088"/>
        <v>0</v>
      </c>
      <c r="JN247" s="47">
        <f t="shared" si="1089"/>
        <v>0</v>
      </c>
      <c r="JO247" s="47">
        <f t="shared" si="1090"/>
        <v>0</v>
      </c>
      <c r="JP247" s="47">
        <f t="shared" si="1091"/>
        <v>0</v>
      </c>
      <c r="JQ247" s="47">
        <f t="shared" si="1092"/>
        <v>0</v>
      </c>
      <c r="JR247" s="47">
        <f t="shared" si="1093"/>
        <v>0</v>
      </c>
      <c r="JS247" s="48">
        <f t="shared" si="1094"/>
        <v>0</v>
      </c>
      <c r="JT247" s="46">
        <f t="shared" si="1095"/>
        <v>0</v>
      </c>
      <c r="JU247" s="48">
        <f t="shared" si="1096"/>
        <v>0</v>
      </c>
    </row>
    <row r="248" spans="1:281" x14ac:dyDescent="0.25">
      <c r="A248" s="152"/>
      <c r="B248" s="386"/>
      <c r="C248" s="377"/>
      <c r="D248" s="378"/>
      <c r="E248" s="378"/>
      <c r="F248" s="378"/>
      <c r="G248" s="379"/>
      <c r="H248" s="397"/>
      <c r="I248" s="397"/>
      <c r="J248" s="97"/>
      <c r="K248" s="122">
        <f t="shared" si="826"/>
        <v>0</v>
      </c>
      <c r="L248" s="313">
        <f t="shared" si="827"/>
        <v>0</v>
      </c>
      <c r="M248" s="46">
        <f t="shared" si="828"/>
        <v>0</v>
      </c>
      <c r="N248" s="90">
        <f t="shared" si="889"/>
        <v>0</v>
      </c>
      <c r="O248" s="90">
        <f t="shared" si="890"/>
        <v>0</v>
      </c>
      <c r="P248" s="90">
        <f t="shared" si="891"/>
        <v>0</v>
      </c>
      <c r="Q248" s="90">
        <f t="shared" si="892"/>
        <v>0</v>
      </c>
      <c r="R248" s="408">
        <f t="shared" si="829"/>
        <v>1</v>
      </c>
      <c r="S248" s="46">
        <f t="shared" si="830"/>
        <v>0</v>
      </c>
      <c r="T248" s="47">
        <f t="shared" si="831"/>
        <v>0</v>
      </c>
      <c r="U248" s="47">
        <f t="shared" si="832"/>
        <v>0</v>
      </c>
      <c r="V248" s="47">
        <f t="shared" si="833"/>
        <v>0</v>
      </c>
      <c r="W248" s="47">
        <f t="shared" si="834"/>
        <v>0</v>
      </c>
      <c r="X248" s="47">
        <f t="shared" si="835"/>
        <v>0</v>
      </c>
      <c r="Y248" s="47">
        <f t="shared" si="836"/>
        <v>0</v>
      </c>
      <c r="Z248" s="47">
        <f t="shared" si="837"/>
        <v>0</v>
      </c>
      <c r="AA248" s="47">
        <f t="shared" si="838"/>
        <v>0</v>
      </c>
      <c r="AB248" s="47">
        <f t="shared" si="839"/>
        <v>0</v>
      </c>
      <c r="AC248" s="47">
        <f t="shared" si="840"/>
        <v>0</v>
      </c>
      <c r="AD248" s="47">
        <f t="shared" si="841"/>
        <v>0</v>
      </c>
      <c r="AE248" s="47">
        <f t="shared" si="842"/>
        <v>0</v>
      </c>
      <c r="AF248" s="47">
        <f t="shared" si="843"/>
        <v>0</v>
      </c>
      <c r="AG248" s="47">
        <f t="shared" si="844"/>
        <v>0</v>
      </c>
      <c r="AH248" s="47">
        <f t="shared" si="845"/>
        <v>0</v>
      </c>
      <c r="AI248" s="47">
        <f t="shared" si="846"/>
        <v>0</v>
      </c>
      <c r="AJ248" s="47">
        <f t="shared" si="847"/>
        <v>0</v>
      </c>
      <c r="AK248" s="47">
        <f t="shared" si="848"/>
        <v>0</v>
      </c>
      <c r="AL248" s="48">
        <f t="shared" si="849"/>
        <v>0</v>
      </c>
      <c r="AM248" s="47">
        <f t="shared" si="893"/>
        <v>0</v>
      </c>
      <c r="AN248" s="47">
        <f t="shared" si="894"/>
        <v>0</v>
      </c>
      <c r="AO248" s="46">
        <f t="shared" si="850"/>
        <v>0</v>
      </c>
      <c r="AP248" s="47">
        <f t="shared" si="851"/>
        <v>0</v>
      </c>
      <c r="AQ248" s="47">
        <f t="shared" si="852"/>
        <v>0</v>
      </c>
      <c r="AR248" s="47">
        <f t="shared" si="853"/>
        <v>0</v>
      </c>
      <c r="AS248" s="47">
        <f t="shared" si="854"/>
        <v>0</v>
      </c>
      <c r="AT248" s="47">
        <f t="shared" si="855"/>
        <v>0</v>
      </c>
      <c r="AU248" s="47">
        <f t="shared" si="856"/>
        <v>0</v>
      </c>
      <c r="AV248" s="47">
        <f t="shared" si="857"/>
        <v>0</v>
      </c>
      <c r="AW248" s="47">
        <f t="shared" si="858"/>
        <v>0</v>
      </c>
      <c r="AX248" s="47">
        <f t="shared" si="859"/>
        <v>0</v>
      </c>
      <c r="AY248" s="47">
        <f t="shared" si="860"/>
        <v>0</v>
      </c>
      <c r="AZ248" s="47">
        <f t="shared" si="861"/>
        <v>0</v>
      </c>
      <c r="BA248" s="47">
        <f t="shared" si="862"/>
        <v>0</v>
      </c>
      <c r="BB248" s="47">
        <f t="shared" si="863"/>
        <v>0</v>
      </c>
      <c r="BC248" s="47">
        <f t="shared" si="864"/>
        <v>0</v>
      </c>
      <c r="BD248" s="47">
        <f t="shared" si="865"/>
        <v>0</v>
      </c>
      <c r="BE248" s="47">
        <f t="shared" si="866"/>
        <v>0</v>
      </c>
      <c r="BF248" s="47">
        <f t="shared" si="867"/>
        <v>0</v>
      </c>
      <c r="BG248" s="48">
        <f t="shared" si="868"/>
        <v>0</v>
      </c>
      <c r="BH248" s="47">
        <f t="shared" si="895"/>
        <v>0</v>
      </c>
      <c r="BI248" s="47">
        <f t="shared" si="896"/>
        <v>0</v>
      </c>
      <c r="BJ248" s="46">
        <f t="shared" si="869"/>
        <v>0</v>
      </c>
      <c r="BK248" s="47">
        <f t="shared" si="870"/>
        <v>0</v>
      </c>
      <c r="BL248" s="47">
        <f t="shared" si="871"/>
        <v>0</v>
      </c>
      <c r="BM248" s="47">
        <f t="shared" si="872"/>
        <v>0</v>
      </c>
      <c r="BN248" s="47">
        <f t="shared" si="873"/>
        <v>0</v>
      </c>
      <c r="BO248" s="47">
        <f t="shared" si="874"/>
        <v>0</v>
      </c>
      <c r="BP248" s="47">
        <f t="shared" si="875"/>
        <v>0</v>
      </c>
      <c r="BQ248" s="47">
        <f t="shared" si="876"/>
        <v>0</v>
      </c>
      <c r="BR248" s="47">
        <f t="shared" si="877"/>
        <v>0</v>
      </c>
      <c r="BS248" s="47">
        <f t="shared" si="878"/>
        <v>0</v>
      </c>
      <c r="BT248" s="47">
        <f t="shared" si="879"/>
        <v>0</v>
      </c>
      <c r="BU248" s="47">
        <f t="shared" si="880"/>
        <v>0</v>
      </c>
      <c r="BV248" s="47">
        <f t="shared" si="881"/>
        <v>0</v>
      </c>
      <c r="BW248" s="47">
        <f t="shared" si="882"/>
        <v>0</v>
      </c>
      <c r="BX248" s="47">
        <f t="shared" si="883"/>
        <v>0</v>
      </c>
      <c r="BY248" s="47">
        <f t="shared" si="884"/>
        <v>0</v>
      </c>
      <c r="BZ248" s="47">
        <f t="shared" si="885"/>
        <v>0</v>
      </c>
      <c r="CA248" s="47">
        <f t="shared" si="886"/>
        <v>0</v>
      </c>
      <c r="CB248" s="47">
        <f t="shared" si="887"/>
        <v>0</v>
      </c>
      <c r="CC248" s="48">
        <f t="shared" si="888"/>
        <v>0</v>
      </c>
      <c r="CD248" s="47">
        <f t="shared" si="897"/>
        <v>0</v>
      </c>
      <c r="CE248" s="47">
        <f t="shared" si="898"/>
        <v>0</v>
      </c>
      <c r="CF248" s="46">
        <f t="shared" si="899"/>
        <v>0</v>
      </c>
      <c r="CG248" s="47">
        <f t="shared" si="900"/>
        <v>0</v>
      </c>
      <c r="CH248" s="47">
        <f t="shared" si="901"/>
        <v>0</v>
      </c>
      <c r="CI248" s="47">
        <f t="shared" si="902"/>
        <v>0</v>
      </c>
      <c r="CJ248" s="47">
        <f t="shared" si="903"/>
        <v>0</v>
      </c>
      <c r="CK248" s="47">
        <f t="shared" si="904"/>
        <v>0</v>
      </c>
      <c r="CL248" s="47">
        <f t="shared" si="905"/>
        <v>0</v>
      </c>
      <c r="CM248" s="47">
        <f t="shared" si="906"/>
        <v>0</v>
      </c>
      <c r="CN248" s="47">
        <f t="shared" si="907"/>
        <v>0</v>
      </c>
      <c r="CO248" s="47">
        <f t="shared" si="908"/>
        <v>0</v>
      </c>
      <c r="CP248" s="47">
        <f t="shared" si="909"/>
        <v>0</v>
      </c>
      <c r="CQ248" s="47">
        <f t="shared" si="910"/>
        <v>0</v>
      </c>
      <c r="CR248" s="47">
        <f t="shared" si="911"/>
        <v>0</v>
      </c>
      <c r="CS248" s="47">
        <f t="shared" si="912"/>
        <v>0</v>
      </c>
      <c r="CT248" s="47">
        <f t="shared" si="913"/>
        <v>0</v>
      </c>
      <c r="CU248" s="47">
        <f t="shared" si="914"/>
        <v>0</v>
      </c>
      <c r="CV248" s="47">
        <f t="shared" si="915"/>
        <v>0</v>
      </c>
      <c r="CW248" s="47">
        <f t="shared" si="916"/>
        <v>0</v>
      </c>
      <c r="CX248" s="47">
        <f t="shared" si="917"/>
        <v>0</v>
      </c>
      <c r="CY248" s="48">
        <f t="shared" si="918"/>
        <v>0</v>
      </c>
      <c r="CZ248" s="47">
        <f t="shared" si="919"/>
        <v>0</v>
      </c>
      <c r="DA248" s="47">
        <f t="shared" si="920"/>
        <v>0</v>
      </c>
      <c r="DB248" s="46">
        <f t="shared" si="921"/>
        <v>0</v>
      </c>
      <c r="DC248" s="47">
        <f t="shared" si="922"/>
        <v>0</v>
      </c>
      <c r="DD248" s="47">
        <f t="shared" si="923"/>
        <v>0</v>
      </c>
      <c r="DE248" s="47">
        <f t="shared" si="924"/>
        <v>0</v>
      </c>
      <c r="DF248" s="47">
        <f t="shared" si="925"/>
        <v>0</v>
      </c>
      <c r="DG248" s="47">
        <f t="shared" si="926"/>
        <v>0</v>
      </c>
      <c r="DH248" s="47">
        <f t="shared" si="927"/>
        <v>0</v>
      </c>
      <c r="DI248" s="47">
        <f t="shared" si="928"/>
        <v>0</v>
      </c>
      <c r="DJ248" s="47">
        <f t="shared" si="929"/>
        <v>0</v>
      </c>
      <c r="DK248" s="47">
        <f t="shared" si="930"/>
        <v>0</v>
      </c>
      <c r="DL248" s="47">
        <f t="shared" si="931"/>
        <v>0</v>
      </c>
      <c r="DM248" s="47">
        <f t="shared" si="932"/>
        <v>0</v>
      </c>
      <c r="DN248" s="47">
        <f t="shared" si="933"/>
        <v>0</v>
      </c>
      <c r="DO248" s="47">
        <f t="shared" si="934"/>
        <v>0</v>
      </c>
      <c r="DP248" s="47">
        <f t="shared" si="935"/>
        <v>0</v>
      </c>
      <c r="DQ248" s="47">
        <f t="shared" si="936"/>
        <v>0</v>
      </c>
      <c r="DR248" s="47">
        <f t="shared" si="937"/>
        <v>0</v>
      </c>
      <c r="DS248" s="47">
        <f t="shared" si="938"/>
        <v>0</v>
      </c>
      <c r="DT248" s="47">
        <f t="shared" si="939"/>
        <v>0</v>
      </c>
      <c r="DU248" s="48">
        <f t="shared" si="940"/>
        <v>0</v>
      </c>
      <c r="DV248" s="47">
        <f t="shared" si="941"/>
        <v>0</v>
      </c>
      <c r="DW248" s="47">
        <f t="shared" si="942"/>
        <v>0</v>
      </c>
      <c r="DX248" s="46">
        <f t="shared" si="943"/>
        <v>0</v>
      </c>
      <c r="DY248" s="47">
        <f t="shared" si="944"/>
        <v>0</v>
      </c>
      <c r="DZ248" s="47">
        <f t="shared" si="945"/>
        <v>0</v>
      </c>
      <c r="EA248" s="47">
        <f t="shared" si="946"/>
        <v>0</v>
      </c>
      <c r="EB248" s="47">
        <f t="shared" si="947"/>
        <v>0</v>
      </c>
      <c r="EC248" s="47">
        <f t="shared" si="948"/>
        <v>0</v>
      </c>
      <c r="ED248" s="47">
        <f t="shared" si="949"/>
        <v>0</v>
      </c>
      <c r="EE248" s="47">
        <f t="shared" si="950"/>
        <v>0</v>
      </c>
      <c r="EF248" s="47">
        <f t="shared" si="951"/>
        <v>0</v>
      </c>
      <c r="EG248" s="47">
        <f t="shared" si="952"/>
        <v>0</v>
      </c>
      <c r="EH248" s="47">
        <f t="shared" si="953"/>
        <v>0</v>
      </c>
      <c r="EI248" s="47">
        <f t="shared" si="954"/>
        <v>0</v>
      </c>
      <c r="EJ248" s="47">
        <f t="shared" si="955"/>
        <v>0</v>
      </c>
      <c r="EK248" s="47">
        <f t="shared" si="956"/>
        <v>0</v>
      </c>
      <c r="EL248" s="47">
        <f t="shared" si="957"/>
        <v>0</v>
      </c>
      <c r="EM248" s="47">
        <f t="shared" si="958"/>
        <v>0</v>
      </c>
      <c r="EN248" s="47">
        <f t="shared" si="959"/>
        <v>0</v>
      </c>
      <c r="EO248" s="47">
        <f t="shared" si="960"/>
        <v>0</v>
      </c>
      <c r="EP248" s="47">
        <f t="shared" si="961"/>
        <v>0</v>
      </c>
      <c r="EQ248" s="48">
        <f t="shared" si="962"/>
        <v>0</v>
      </c>
      <c r="ER248" s="47">
        <f t="shared" si="963"/>
        <v>0</v>
      </c>
      <c r="ES248" s="47">
        <f t="shared" si="964"/>
        <v>0</v>
      </c>
      <c r="ET248" s="46">
        <f t="shared" si="965"/>
        <v>0</v>
      </c>
      <c r="EU248" s="47">
        <f t="shared" si="966"/>
        <v>0</v>
      </c>
      <c r="EV248" s="47">
        <f t="shared" si="967"/>
        <v>0</v>
      </c>
      <c r="EW248" s="47">
        <f t="shared" si="968"/>
        <v>0</v>
      </c>
      <c r="EX248" s="47">
        <f t="shared" si="969"/>
        <v>0</v>
      </c>
      <c r="EY248" s="47">
        <f t="shared" si="970"/>
        <v>0</v>
      </c>
      <c r="EZ248" s="47">
        <f t="shared" si="971"/>
        <v>0</v>
      </c>
      <c r="FA248" s="47">
        <f t="shared" si="972"/>
        <v>0</v>
      </c>
      <c r="FB248" s="47">
        <f t="shared" si="973"/>
        <v>0</v>
      </c>
      <c r="FC248" s="47">
        <f t="shared" si="974"/>
        <v>0</v>
      </c>
      <c r="FD248" s="47">
        <f t="shared" si="975"/>
        <v>0</v>
      </c>
      <c r="FE248" s="47">
        <f t="shared" si="976"/>
        <v>0</v>
      </c>
      <c r="FF248" s="47">
        <f t="shared" si="977"/>
        <v>0</v>
      </c>
      <c r="FG248" s="47">
        <f t="shared" si="978"/>
        <v>0</v>
      </c>
      <c r="FH248" s="47">
        <f t="shared" si="979"/>
        <v>0</v>
      </c>
      <c r="FI248" s="47">
        <f t="shared" si="980"/>
        <v>0</v>
      </c>
      <c r="FJ248" s="47">
        <f t="shared" si="981"/>
        <v>0</v>
      </c>
      <c r="FK248" s="47">
        <f t="shared" si="982"/>
        <v>0</v>
      </c>
      <c r="FL248" s="47">
        <f t="shared" si="983"/>
        <v>0</v>
      </c>
      <c r="FM248" s="48">
        <f t="shared" si="984"/>
        <v>0</v>
      </c>
      <c r="FN248" s="47">
        <f t="shared" si="985"/>
        <v>0</v>
      </c>
      <c r="FO248" s="47">
        <f t="shared" si="986"/>
        <v>0</v>
      </c>
      <c r="FP248" s="46">
        <f t="shared" si="987"/>
        <v>0</v>
      </c>
      <c r="FQ248" s="47">
        <f t="shared" si="988"/>
        <v>0</v>
      </c>
      <c r="FR248" s="47">
        <f t="shared" si="989"/>
        <v>0</v>
      </c>
      <c r="FS248" s="47">
        <f t="shared" si="990"/>
        <v>0</v>
      </c>
      <c r="FT248" s="47">
        <f t="shared" si="991"/>
        <v>0</v>
      </c>
      <c r="FU248" s="47">
        <f t="shared" si="992"/>
        <v>0</v>
      </c>
      <c r="FV248" s="47">
        <f t="shared" si="993"/>
        <v>0</v>
      </c>
      <c r="FW248" s="47">
        <f t="shared" si="994"/>
        <v>0</v>
      </c>
      <c r="FX248" s="47">
        <f t="shared" si="995"/>
        <v>0</v>
      </c>
      <c r="FY248" s="47">
        <f t="shared" si="996"/>
        <v>0</v>
      </c>
      <c r="FZ248" s="47">
        <f t="shared" si="997"/>
        <v>0</v>
      </c>
      <c r="GA248" s="47">
        <f t="shared" si="998"/>
        <v>0</v>
      </c>
      <c r="GB248" s="47">
        <f t="shared" si="999"/>
        <v>0</v>
      </c>
      <c r="GC248" s="47">
        <f t="shared" si="1000"/>
        <v>0</v>
      </c>
      <c r="GD248" s="47">
        <f t="shared" si="1001"/>
        <v>0</v>
      </c>
      <c r="GE248" s="47">
        <f t="shared" si="1002"/>
        <v>0</v>
      </c>
      <c r="GF248" s="47">
        <f t="shared" si="1003"/>
        <v>0</v>
      </c>
      <c r="GG248" s="47">
        <f t="shared" si="1004"/>
        <v>0</v>
      </c>
      <c r="GH248" s="47">
        <f t="shared" si="1005"/>
        <v>0</v>
      </c>
      <c r="GI248" s="48">
        <f t="shared" si="1006"/>
        <v>0</v>
      </c>
      <c r="GJ248" s="47">
        <f t="shared" si="1007"/>
        <v>0</v>
      </c>
      <c r="GK248" s="47">
        <f t="shared" si="1008"/>
        <v>0</v>
      </c>
      <c r="GL248" s="46">
        <f t="shared" si="1009"/>
        <v>0</v>
      </c>
      <c r="GM248" s="47">
        <f t="shared" si="1010"/>
        <v>0</v>
      </c>
      <c r="GN248" s="47">
        <f t="shared" si="1011"/>
        <v>0</v>
      </c>
      <c r="GO248" s="47">
        <f t="shared" si="1012"/>
        <v>0</v>
      </c>
      <c r="GP248" s="47">
        <f t="shared" si="1013"/>
        <v>0</v>
      </c>
      <c r="GQ248" s="47">
        <f t="shared" si="1014"/>
        <v>0</v>
      </c>
      <c r="GR248" s="47">
        <f t="shared" si="1015"/>
        <v>0</v>
      </c>
      <c r="GS248" s="47">
        <f t="shared" si="1016"/>
        <v>0</v>
      </c>
      <c r="GT248" s="47">
        <f t="shared" si="1017"/>
        <v>0</v>
      </c>
      <c r="GU248" s="47">
        <f t="shared" si="1018"/>
        <v>0</v>
      </c>
      <c r="GV248" s="47">
        <f t="shared" si="1019"/>
        <v>0</v>
      </c>
      <c r="GW248" s="47">
        <f t="shared" si="1020"/>
        <v>0</v>
      </c>
      <c r="GX248" s="47">
        <f t="shared" si="1021"/>
        <v>0</v>
      </c>
      <c r="GY248" s="47">
        <f t="shared" si="1022"/>
        <v>0</v>
      </c>
      <c r="GZ248" s="47">
        <f t="shared" si="1023"/>
        <v>0</v>
      </c>
      <c r="HA248" s="47">
        <f t="shared" si="1024"/>
        <v>0</v>
      </c>
      <c r="HB248" s="47">
        <f t="shared" si="1025"/>
        <v>0</v>
      </c>
      <c r="HC248" s="47">
        <f t="shared" si="1026"/>
        <v>0</v>
      </c>
      <c r="HD248" s="47">
        <f t="shared" si="1027"/>
        <v>0</v>
      </c>
      <c r="HE248" s="48">
        <f t="shared" si="1028"/>
        <v>0</v>
      </c>
      <c r="HF248" s="47">
        <f t="shared" si="1029"/>
        <v>0</v>
      </c>
      <c r="HG248" s="47">
        <f t="shared" si="1030"/>
        <v>0</v>
      </c>
      <c r="HH248" s="46">
        <f t="shared" si="1031"/>
        <v>0</v>
      </c>
      <c r="HI248" s="47">
        <f t="shared" si="1032"/>
        <v>0</v>
      </c>
      <c r="HJ248" s="47">
        <f t="shared" si="1033"/>
        <v>0</v>
      </c>
      <c r="HK248" s="47">
        <f t="shared" si="1034"/>
        <v>0</v>
      </c>
      <c r="HL248" s="47">
        <f t="shared" si="1035"/>
        <v>0</v>
      </c>
      <c r="HM248" s="47">
        <f t="shared" si="1036"/>
        <v>0</v>
      </c>
      <c r="HN248" s="47">
        <f t="shared" si="1037"/>
        <v>0</v>
      </c>
      <c r="HO248" s="47">
        <f t="shared" si="1038"/>
        <v>0</v>
      </c>
      <c r="HP248" s="47">
        <f t="shared" si="1039"/>
        <v>0</v>
      </c>
      <c r="HQ248" s="47">
        <f t="shared" si="1040"/>
        <v>0</v>
      </c>
      <c r="HR248" s="47">
        <f t="shared" si="1041"/>
        <v>0</v>
      </c>
      <c r="HS248" s="47">
        <f t="shared" si="1042"/>
        <v>0</v>
      </c>
      <c r="HT248" s="47">
        <f t="shared" si="1043"/>
        <v>0</v>
      </c>
      <c r="HU248" s="47">
        <f t="shared" si="1044"/>
        <v>0</v>
      </c>
      <c r="HV248" s="47">
        <f t="shared" si="1045"/>
        <v>0</v>
      </c>
      <c r="HW248" s="47">
        <f t="shared" si="1046"/>
        <v>0</v>
      </c>
      <c r="HX248" s="47">
        <f t="shared" si="1047"/>
        <v>0</v>
      </c>
      <c r="HY248" s="47">
        <f t="shared" si="1048"/>
        <v>0</v>
      </c>
      <c r="HZ248" s="47">
        <f t="shared" si="1049"/>
        <v>0</v>
      </c>
      <c r="IA248" s="48">
        <f t="shared" si="1050"/>
        <v>0</v>
      </c>
      <c r="IB248" s="47">
        <f t="shared" si="1051"/>
        <v>0</v>
      </c>
      <c r="IC248" s="47">
        <f t="shared" si="1052"/>
        <v>0</v>
      </c>
      <c r="ID248" s="46">
        <f t="shared" si="1053"/>
        <v>0</v>
      </c>
      <c r="IE248" s="47">
        <f t="shared" si="1054"/>
        <v>0</v>
      </c>
      <c r="IF248" s="47">
        <f t="shared" si="1055"/>
        <v>0</v>
      </c>
      <c r="IG248" s="47">
        <f t="shared" si="1056"/>
        <v>0</v>
      </c>
      <c r="IH248" s="47">
        <f t="shared" si="1057"/>
        <v>0</v>
      </c>
      <c r="II248" s="47">
        <f t="shared" si="1058"/>
        <v>0</v>
      </c>
      <c r="IJ248" s="47">
        <f t="shared" si="1059"/>
        <v>0</v>
      </c>
      <c r="IK248" s="47">
        <f t="shared" si="1060"/>
        <v>0</v>
      </c>
      <c r="IL248" s="47">
        <f t="shared" si="1061"/>
        <v>0</v>
      </c>
      <c r="IM248" s="47">
        <f t="shared" si="1062"/>
        <v>0</v>
      </c>
      <c r="IN248" s="47">
        <f t="shared" si="1063"/>
        <v>0</v>
      </c>
      <c r="IO248" s="47">
        <f t="shared" si="1064"/>
        <v>0</v>
      </c>
      <c r="IP248" s="47">
        <f t="shared" si="1065"/>
        <v>0</v>
      </c>
      <c r="IQ248" s="47">
        <f t="shared" si="1066"/>
        <v>0</v>
      </c>
      <c r="IR248" s="47">
        <f t="shared" si="1067"/>
        <v>0</v>
      </c>
      <c r="IS248" s="47">
        <f t="shared" si="1068"/>
        <v>0</v>
      </c>
      <c r="IT248" s="47">
        <f t="shared" si="1069"/>
        <v>0</v>
      </c>
      <c r="IU248" s="47">
        <f t="shared" si="1070"/>
        <v>0</v>
      </c>
      <c r="IV248" s="47">
        <f t="shared" si="1071"/>
        <v>0</v>
      </c>
      <c r="IW248" s="48">
        <f t="shared" si="1072"/>
        <v>0</v>
      </c>
      <c r="IX248" s="47">
        <f t="shared" si="1073"/>
        <v>0</v>
      </c>
      <c r="IY248" s="47">
        <f t="shared" si="1074"/>
        <v>0</v>
      </c>
      <c r="IZ248" s="46">
        <f t="shared" si="1075"/>
        <v>0</v>
      </c>
      <c r="JA248" s="47">
        <f t="shared" si="1076"/>
        <v>0</v>
      </c>
      <c r="JB248" s="47">
        <f t="shared" si="1077"/>
        <v>0</v>
      </c>
      <c r="JC248" s="47">
        <f t="shared" si="1078"/>
        <v>0</v>
      </c>
      <c r="JD248" s="47">
        <f t="shared" si="1079"/>
        <v>0</v>
      </c>
      <c r="JE248" s="47">
        <f t="shared" si="1080"/>
        <v>0</v>
      </c>
      <c r="JF248" s="47">
        <f t="shared" si="1081"/>
        <v>0</v>
      </c>
      <c r="JG248" s="47">
        <f t="shared" si="1082"/>
        <v>0</v>
      </c>
      <c r="JH248" s="47">
        <f t="shared" si="1083"/>
        <v>0</v>
      </c>
      <c r="JI248" s="47">
        <f t="shared" si="1084"/>
        <v>0</v>
      </c>
      <c r="JJ248" s="47">
        <f t="shared" si="1085"/>
        <v>0</v>
      </c>
      <c r="JK248" s="47">
        <f t="shared" si="1086"/>
        <v>0</v>
      </c>
      <c r="JL248" s="47">
        <f t="shared" si="1087"/>
        <v>0</v>
      </c>
      <c r="JM248" s="47">
        <f t="shared" si="1088"/>
        <v>0</v>
      </c>
      <c r="JN248" s="47">
        <f t="shared" si="1089"/>
        <v>0</v>
      </c>
      <c r="JO248" s="47">
        <f t="shared" si="1090"/>
        <v>0</v>
      </c>
      <c r="JP248" s="47">
        <f t="shared" si="1091"/>
        <v>0</v>
      </c>
      <c r="JQ248" s="47">
        <f t="shared" si="1092"/>
        <v>0</v>
      </c>
      <c r="JR248" s="47">
        <f t="shared" si="1093"/>
        <v>0</v>
      </c>
      <c r="JS248" s="48">
        <f t="shared" si="1094"/>
        <v>0</v>
      </c>
      <c r="JT248" s="46">
        <f t="shared" si="1095"/>
        <v>0</v>
      </c>
      <c r="JU248" s="48">
        <f t="shared" si="1096"/>
        <v>0</v>
      </c>
    </row>
    <row r="249" spans="1:281" x14ac:dyDescent="0.25">
      <c r="A249" s="152"/>
      <c r="B249" s="386"/>
      <c r="C249" s="377"/>
      <c r="D249" s="378"/>
      <c r="E249" s="378"/>
      <c r="F249" s="378"/>
      <c r="G249" s="379"/>
      <c r="H249" s="397"/>
      <c r="I249" s="397"/>
      <c r="J249" s="97"/>
      <c r="K249" s="122">
        <f t="shared" si="826"/>
        <v>0</v>
      </c>
      <c r="L249" s="313">
        <f t="shared" si="827"/>
        <v>0</v>
      </c>
      <c r="M249" s="46">
        <f t="shared" si="828"/>
        <v>0</v>
      </c>
      <c r="N249" s="90">
        <f t="shared" si="889"/>
        <v>0</v>
      </c>
      <c r="O249" s="90">
        <f t="shared" si="890"/>
        <v>0</v>
      </c>
      <c r="P249" s="90">
        <f t="shared" si="891"/>
        <v>0</v>
      </c>
      <c r="Q249" s="90">
        <f t="shared" si="892"/>
        <v>0</v>
      </c>
      <c r="R249" s="408">
        <f t="shared" si="829"/>
        <v>1</v>
      </c>
      <c r="S249" s="46">
        <f t="shared" si="830"/>
        <v>0</v>
      </c>
      <c r="T249" s="47">
        <f t="shared" si="831"/>
        <v>0</v>
      </c>
      <c r="U249" s="47">
        <f t="shared" si="832"/>
        <v>0</v>
      </c>
      <c r="V249" s="47">
        <f t="shared" si="833"/>
        <v>0</v>
      </c>
      <c r="W249" s="47">
        <f t="shared" si="834"/>
        <v>0</v>
      </c>
      <c r="X249" s="47">
        <f t="shared" si="835"/>
        <v>0</v>
      </c>
      <c r="Y249" s="47">
        <f t="shared" si="836"/>
        <v>0</v>
      </c>
      <c r="Z249" s="47">
        <f t="shared" si="837"/>
        <v>0</v>
      </c>
      <c r="AA249" s="47">
        <f t="shared" si="838"/>
        <v>0</v>
      </c>
      <c r="AB249" s="47">
        <f t="shared" si="839"/>
        <v>0</v>
      </c>
      <c r="AC249" s="47">
        <f t="shared" si="840"/>
        <v>0</v>
      </c>
      <c r="AD249" s="47">
        <f t="shared" si="841"/>
        <v>0</v>
      </c>
      <c r="AE249" s="47">
        <f t="shared" si="842"/>
        <v>0</v>
      </c>
      <c r="AF249" s="47">
        <f t="shared" si="843"/>
        <v>0</v>
      </c>
      <c r="AG249" s="47">
        <f t="shared" si="844"/>
        <v>0</v>
      </c>
      <c r="AH249" s="47">
        <f t="shared" si="845"/>
        <v>0</v>
      </c>
      <c r="AI249" s="47">
        <f t="shared" si="846"/>
        <v>0</v>
      </c>
      <c r="AJ249" s="47">
        <f t="shared" si="847"/>
        <v>0</v>
      </c>
      <c r="AK249" s="47">
        <f t="shared" si="848"/>
        <v>0</v>
      </c>
      <c r="AL249" s="48">
        <f t="shared" si="849"/>
        <v>0</v>
      </c>
      <c r="AM249" s="47">
        <f t="shared" si="893"/>
        <v>0</v>
      </c>
      <c r="AN249" s="47">
        <f t="shared" si="894"/>
        <v>0</v>
      </c>
      <c r="AO249" s="46">
        <f t="shared" si="850"/>
        <v>0</v>
      </c>
      <c r="AP249" s="47">
        <f t="shared" si="851"/>
        <v>0</v>
      </c>
      <c r="AQ249" s="47">
        <f t="shared" si="852"/>
        <v>0</v>
      </c>
      <c r="AR249" s="47">
        <f t="shared" si="853"/>
        <v>0</v>
      </c>
      <c r="AS249" s="47">
        <f t="shared" si="854"/>
        <v>0</v>
      </c>
      <c r="AT249" s="47">
        <f t="shared" si="855"/>
        <v>0</v>
      </c>
      <c r="AU249" s="47">
        <f t="shared" si="856"/>
        <v>0</v>
      </c>
      <c r="AV249" s="47">
        <f t="shared" si="857"/>
        <v>0</v>
      </c>
      <c r="AW249" s="47">
        <f t="shared" si="858"/>
        <v>0</v>
      </c>
      <c r="AX249" s="47">
        <f t="shared" si="859"/>
        <v>0</v>
      </c>
      <c r="AY249" s="47">
        <f t="shared" si="860"/>
        <v>0</v>
      </c>
      <c r="AZ249" s="47">
        <f t="shared" si="861"/>
        <v>0</v>
      </c>
      <c r="BA249" s="47">
        <f t="shared" si="862"/>
        <v>0</v>
      </c>
      <c r="BB249" s="47">
        <f t="shared" si="863"/>
        <v>0</v>
      </c>
      <c r="BC249" s="47">
        <f t="shared" si="864"/>
        <v>0</v>
      </c>
      <c r="BD249" s="47">
        <f t="shared" si="865"/>
        <v>0</v>
      </c>
      <c r="BE249" s="47">
        <f t="shared" si="866"/>
        <v>0</v>
      </c>
      <c r="BF249" s="47">
        <f t="shared" si="867"/>
        <v>0</v>
      </c>
      <c r="BG249" s="48">
        <f t="shared" si="868"/>
        <v>0</v>
      </c>
      <c r="BH249" s="47">
        <f t="shared" si="895"/>
        <v>0</v>
      </c>
      <c r="BI249" s="47">
        <f t="shared" si="896"/>
        <v>0</v>
      </c>
      <c r="BJ249" s="46">
        <f t="shared" si="869"/>
        <v>0</v>
      </c>
      <c r="BK249" s="47">
        <f t="shared" si="870"/>
        <v>0</v>
      </c>
      <c r="BL249" s="47">
        <f t="shared" si="871"/>
        <v>0</v>
      </c>
      <c r="BM249" s="47">
        <f t="shared" si="872"/>
        <v>0</v>
      </c>
      <c r="BN249" s="47">
        <f t="shared" si="873"/>
        <v>0</v>
      </c>
      <c r="BO249" s="47">
        <f t="shared" si="874"/>
        <v>0</v>
      </c>
      <c r="BP249" s="47">
        <f t="shared" si="875"/>
        <v>0</v>
      </c>
      <c r="BQ249" s="47">
        <f t="shared" si="876"/>
        <v>0</v>
      </c>
      <c r="BR249" s="47">
        <f t="shared" si="877"/>
        <v>0</v>
      </c>
      <c r="BS249" s="47">
        <f t="shared" si="878"/>
        <v>0</v>
      </c>
      <c r="BT249" s="47">
        <f t="shared" si="879"/>
        <v>0</v>
      </c>
      <c r="BU249" s="47">
        <f t="shared" si="880"/>
        <v>0</v>
      </c>
      <c r="BV249" s="47">
        <f t="shared" si="881"/>
        <v>0</v>
      </c>
      <c r="BW249" s="47">
        <f t="shared" si="882"/>
        <v>0</v>
      </c>
      <c r="BX249" s="47">
        <f t="shared" si="883"/>
        <v>0</v>
      </c>
      <c r="BY249" s="47">
        <f t="shared" si="884"/>
        <v>0</v>
      </c>
      <c r="BZ249" s="47">
        <f t="shared" si="885"/>
        <v>0</v>
      </c>
      <c r="CA249" s="47">
        <f t="shared" si="886"/>
        <v>0</v>
      </c>
      <c r="CB249" s="47">
        <f t="shared" si="887"/>
        <v>0</v>
      </c>
      <c r="CC249" s="48">
        <f t="shared" si="888"/>
        <v>0</v>
      </c>
      <c r="CD249" s="47">
        <f t="shared" si="897"/>
        <v>0</v>
      </c>
      <c r="CE249" s="47">
        <f t="shared" si="898"/>
        <v>0</v>
      </c>
      <c r="CF249" s="46">
        <f t="shared" si="899"/>
        <v>0</v>
      </c>
      <c r="CG249" s="47">
        <f t="shared" si="900"/>
        <v>0</v>
      </c>
      <c r="CH249" s="47">
        <f t="shared" si="901"/>
        <v>0</v>
      </c>
      <c r="CI249" s="47">
        <f t="shared" si="902"/>
        <v>0</v>
      </c>
      <c r="CJ249" s="47">
        <f t="shared" si="903"/>
        <v>0</v>
      </c>
      <c r="CK249" s="47">
        <f t="shared" si="904"/>
        <v>0</v>
      </c>
      <c r="CL249" s="47">
        <f t="shared" si="905"/>
        <v>0</v>
      </c>
      <c r="CM249" s="47">
        <f t="shared" si="906"/>
        <v>0</v>
      </c>
      <c r="CN249" s="47">
        <f t="shared" si="907"/>
        <v>0</v>
      </c>
      <c r="CO249" s="47">
        <f t="shared" si="908"/>
        <v>0</v>
      </c>
      <c r="CP249" s="47">
        <f t="shared" si="909"/>
        <v>0</v>
      </c>
      <c r="CQ249" s="47">
        <f t="shared" si="910"/>
        <v>0</v>
      </c>
      <c r="CR249" s="47">
        <f t="shared" si="911"/>
        <v>0</v>
      </c>
      <c r="CS249" s="47">
        <f t="shared" si="912"/>
        <v>0</v>
      </c>
      <c r="CT249" s="47">
        <f t="shared" si="913"/>
        <v>0</v>
      </c>
      <c r="CU249" s="47">
        <f t="shared" si="914"/>
        <v>0</v>
      </c>
      <c r="CV249" s="47">
        <f t="shared" si="915"/>
        <v>0</v>
      </c>
      <c r="CW249" s="47">
        <f t="shared" si="916"/>
        <v>0</v>
      </c>
      <c r="CX249" s="47">
        <f t="shared" si="917"/>
        <v>0</v>
      </c>
      <c r="CY249" s="48">
        <f t="shared" si="918"/>
        <v>0</v>
      </c>
      <c r="CZ249" s="47">
        <f t="shared" si="919"/>
        <v>0</v>
      </c>
      <c r="DA249" s="47">
        <f t="shared" si="920"/>
        <v>0</v>
      </c>
      <c r="DB249" s="46">
        <f t="shared" si="921"/>
        <v>0</v>
      </c>
      <c r="DC249" s="47">
        <f t="shared" si="922"/>
        <v>0</v>
      </c>
      <c r="DD249" s="47">
        <f t="shared" si="923"/>
        <v>0</v>
      </c>
      <c r="DE249" s="47">
        <f t="shared" si="924"/>
        <v>0</v>
      </c>
      <c r="DF249" s="47">
        <f t="shared" si="925"/>
        <v>0</v>
      </c>
      <c r="DG249" s="47">
        <f t="shared" si="926"/>
        <v>0</v>
      </c>
      <c r="DH249" s="47">
        <f t="shared" si="927"/>
        <v>0</v>
      </c>
      <c r="DI249" s="47">
        <f t="shared" si="928"/>
        <v>0</v>
      </c>
      <c r="DJ249" s="47">
        <f t="shared" si="929"/>
        <v>0</v>
      </c>
      <c r="DK249" s="47">
        <f t="shared" si="930"/>
        <v>0</v>
      </c>
      <c r="DL249" s="47">
        <f t="shared" si="931"/>
        <v>0</v>
      </c>
      <c r="DM249" s="47">
        <f t="shared" si="932"/>
        <v>0</v>
      </c>
      <c r="DN249" s="47">
        <f t="shared" si="933"/>
        <v>0</v>
      </c>
      <c r="DO249" s="47">
        <f t="shared" si="934"/>
        <v>0</v>
      </c>
      <c r="DP249" s="47">
        <f t="shared" si="935"/>
        <v>0</v>
      </c>
      <c r="DQ249" s="47">
        <f t="shared" si="936"/>
        <v>0</v>
      </c>
      <c r="DR249" s="47">
        <f t="shared" si="937"/>
        <v>0</v>
      </c>
      <c r="DS249" s="47">
        <f t="shared" si="938"/>
        <v>0</v>
      </c>
      <c r="DT249" s="47">
        <f t="shared" si="939"/>
        <v>0</v>
      </c>
      <c r="DU249" s="48">
        <f t="shared" si="940"/>
        <v>0</v>
      </c>
      <c r="DV249" s="47">
        <f t="shared" si="941"/>
        <v>0</v>
      </c>
      <c r="DW249" s="47">
        <f t="shared" si="942"/>
        <v>0</v>
      </c>
      <c r="DX249" s="46">
        <f t="shared" si="943"/>
        <v>0</v>
      </c>
      <c r="DY249" s="47">
        <f t="shared" si="944"/>
        <v>0</v>
      </c>
      <c r="DZ249" s="47">
        <f t="shared" si="945"/>
        <v>0</v>
      </c>
      <c r="EA249" s="47">
        <f t="shared" si="946"/>
        <v>0</v>
      </c>
      <c r="EB249" s="47">
        <f t="shared" si="947"/>
        <v>0</v>
      </c>
      <c r="EC249" s="47">
        <f t="shared" si="948"/>
        <v>0</v>
      </c>
      <c r="ED249" s="47">
        <f t="shared" si="949"/>
        <v>0</v>
      </c>
      <c r="EE249" s="47">
        <f t="shared" si="950"/>
        <v>0</v>
      </c>
      <c r="EF249" s="47">
        <f t="shared" si="951"/>
        <v>0</v>
      </c>
      <c r="EG249" s="47">
        <f t="shared" si="952"/>
        <v>0</v>
      </c>
      <c r="EH249" s="47">
        <f t="shared" si="953"/>
        <v>0</v>
      </c>
      <c r="EI249" s="47">
        <f t="shared" si="954"/>
        <v>0</v>
      </c>
      <c r="EJ249" s="47">
        <f t="shared" si="955"/>
        <v>0</v>
      </c>
      <c r="EK249" s="47">
        <f t="shared" si="956"/>
        <v>0</v>
      </c>
      <c r="EL249" s="47">
        <f t="shared" si="957"/>
        <v>0</v>
      </c>
      <c r="EM249" s="47">
        <f t="shared" si="958"/>
        <v>0</v>
      </c>
      <c r="EN249" s="47">
        <f t="shared" si="959"/>
        <v>0</v>
      </c>
      <c r="EO249" s="47">
        <f t="shared" si="960"/>
        <v>0</v>
      </c>
      <c r="EP249" s="47">
        <f t="shared" si="961"/>
        <v>0</v>
      </c>
      <c r="EQ249" s="48">
        <f t="shared" si="962"/>
        <v>0</v>
      </c>
      <c r="ER249" s="47">
        <f t="shared" si="963"/>
        <v>0</v>
      </c>
      <c r="ES249" s="47">
        <f t="shared" si="964"/>
        <v>0</v>
      </c>
      <c r="ET249" s="46">
        <f t="shared" si="965"/>
        <v>0</v>
      </c>
      <c r="EU249" s="47">
        <f t="shared" si="966"/>
        <v>0</v>
      </c>
      <c r="EV249" s="47">
        <f t="shared" si="967"/>
        <v>0</v>
      </c>
      <c r="EW249" s="47">
        <f t="shared" si="968"/>
        <v>0</v>
      </c>
      <c r="EX249" s="47">
        <f t="shared" si="969"/>
        <v>0</v>
      </c>
      <c r="EY249" s="47">
        <f t="shared" si="970"/>
        <v>0</v>
      </c>
      <c r="EZ249" s="47">
        <f t="shared" si="971"/>
        <v>0</v>
      </c>
      <c r="FA249" s="47">
        <f t="shared" si="972"/>
        <v>0</v>
      </c>
      <c r="FB249" s="47">
        <f t="shared" si="973"/>
        <v>0</v>
      </c>
      <c r="FC249" s="47">
        <f t="shared" si="974"/>
        <v>0</v>
      </c>
      <c r="FD249" s="47">
        <f t="shared" si="975"/>
        <v>0</v>
      </c>
      <c r="FE249" s="47">
        <f t="shared" si="976"/>
        <v>0</v>
      </c>
      <c r="FF249" s="47">
        <f t="shared" si="977"/>
        <v>0</v>
      </c>
      <c r="FG249" s="47">
        <f t="shared" si="978"/>
        <v>0</v>
      </c>
      <c r="FH249" s="47">
        <f t="shared" si="979"/>
        <v>0</v>
      </c>
      <c r="FI249" s="47">
        <f t="shared" si="980"/>
        <v>0</v>
      </c>
      <c r="FJ249" s="47">
        <f t="shared" si="981"/>
        <v>0</v>
      </c>
      <c r="FK249" s="47">
        <f t="shared" si="982"/>
        <v>0</v>
      </c>
      <c r="FL249" s="47">
        <f t="shared" si="983"/>
        <v>0</v>
      </c>
      <c r="FM249" s="48">
        <f t="shared" si="984"/>
        <v>0</v>
      </c>
      <c r="FN249" s="47">
        <f t="shared" si="985"/>
        <v>0</v>
      </c>
      <c r="FO249" s="47">
        <f t="shared" si="986"/>
        <v>0</v>
      </c>
      <c r="FP249" s="46">
        <f t="shared" si="987"/>
        <v>0</v>
      </c>
      <c r="FQ249" s="47">
        <f t="shared" si="988"/>
        <v>0</v>
      </c>
      <c r="FR249" s="47">
        <f t="shared" si="989"/>
        <v>0</v>
      </c>
      <c r="FS249" s="47">
        <f t="shared" si="990"/>
        <v>0</v>
      </c>
      <c r="FT249" s="47">
        <f t="shared" si="991"/>
        <v>0</v>
      </c>
      <c r="FU249" s="47">
        <f t="shared" si="992"/>
        <v>0</v>
      </c>
      <c r="FV249" s="47">
        <f t="shared" si="993"/>
        <v>0</v>
      </c>
      <c r="FW249" s="47">
        <f t="shared" si="994"/>
        <v>0</v>
      </c>
      <c r="FX249" s="47">
        <f t="shared" si="995"/>
        <v>0</v>
      </c>
      <c r="FY249" s="47">
        <f t="shared" si="996"/>
        <v>0</v>
      </c>
      <c r="FZ249" s="47">
        <f t="shared" si="997"/>
        <v>0</v>
      </c>
      <c r="GA249" s="47">
        <f t="shared" si="998"/>
        <v>0</v>
      </c>
      <c r="GB249" s="47">
        <f t="shared" si="999"/>
        <v>0</v>
      </c>
      <c r="GC249" s="47">
        <f t="shared" si="1000"/>
        <v>0</v>
      </c>
      <c r="GD249" s="47">
        <f t="shared" si="1001"/>
        <v>0</v>
      </c>
      <c r="GE249" s="47">
        <f t="shared" si="1002"/>
        <v>0</v>
      </c>
      <c r="GF249" s="47">
        <f t="shared" si="1003"/>
        <v>0</v>
      </c>
      <c r="GG249" s="47">
        <f t="shared" si="1004"/>
        <v>0</v>
      </c>
      <c r="GH249" s="47">
        <f t="shared" si="1005"/>
        <v>0</v>
      </c>
      <c r="GI249" s="48">
        <f t="shared" si="1006"/>
        <v>0</v>
      </c>
      <c r="GJ249" s="47">
        <f t="shared" si="1007"/>
        <v>0</v>
      </c>
      <c r="GK249" s="47">
        <f t="shared" si="1008"/>
        <v>0</v>
      </c>
      <c r="GL249" s="46">
        <f t="shared" si="1009"/>
        <v>0</v>
      </c>
      <c r="GM249" s="47">
        <f t="shared" si="1010"/>
        <v>0</v>
      </c>
      <c r="GN249" s="47">
        <f t="shared" si="1011"/>
        <v>0</v>
      </c>
      <c r="GO249" s="47">
        <f t="shared" si="1012"/>
        <v>0</v>
      </c>
      <c r="GP249" s="47">
        <f t="shared" si="1013"/>
        <v>0</v>
      </c>
      <c r="GQ249" s="47">
        <f t="shared" si="1014"/>
        <v>0</v>
      </c>
      <c r="GR249" s="47">
        <f t="shared" si="1015"/>
        <v>0</v>
      </c>
      <c r="GS249" s="47">
        <f t="shared" si="1016"/>
        <v>0</v>
      </c>
      <c r="GT249" s="47">
        <f t="shared" si="1017"/>
        <v>0</v>
      </c>
      <c r="GU249" s="47">
        <f t="shared" si="1018"/>
        <v>0</v>
      </c>
      <c r="GV249" s="47">
        <f t="shared" si="1019"/>
        <v>0</v>
      </c>
      <c r="GW249" s="47">
        <f t="shared" si="1020"/>
        <v>0</v>
      </c>
      <c r="GX249" s="47">
        <f t="shared" si="1021"/>
        <v>0</v>
      </c>
      <c r="GY249" s="47">
        <f t="shared" si="1022"/>
        <v>0</v>
      </c>
      <c r="GZ249" s="47">
        <f t="shared" si="1023"/>
        <v>0</v>
      </c>
      <c r="HA249" s="47">
        <f t="shared" si="1024"/>
        <v>0</v>
      </c>
      <c r="HB249" s="47">
        <f t="shared" si="1025"/>
        <v>0</v>
      </c>
      <c r="HC249" s="47">
        <f t="shared" si="1026"/>
        <v>0</v>
      </c>
      <c r="HD249" s="47">
        <f t="shared" si="1027"/>
        <v>0</v>
      </c>
      <c r="HE249" s="48">
        <f t="shared" si="1028"/>
        <v>0</v>
      </c>
      <c r="HF249" s="47">
        <f t="shared" si="1029"/>
        <v>0</v>
      </c>
      <c r="HG249" s="47">
        <f t="shared" si="1030"/>
        <v>0</v>
      </c>
      <c r="HH249" s="46">
        <f t="shared" si="1031"/>
        <v>0</v>
      </c>
      <c r="HI249" s="47">
        <f t="shared" si="1032"/>
        <v>0</v>
      </c>
      <c r="HJ249" s="47">
        <f t="shared" si="1033"/>
        <v>0</v>
      </c>
      <c r="HK249" s="47">
        <f t="shared" si="1034"/>
        <v>0</v>
      </c>
      <c r="HL249" s="47">
        <f t="shared" si="1035"/>
        <v>0</v>
      </c>
      <c r="HM249" s="47">
        <f t="shared" si="1036"/>
        <v>0</v>
      </c>
      <c r="HN249" s="47">
        <f t="shared" si="1037"/>
        <v>0</v>
      </c>
      <c r="HO249" s="47">
        <f t="shared" si="1038"/>
        <v>0</v>
      </c>
      <c r="HP249" s="47">
        <f t="shared" si="1039"/>
        <v>0</v>
      </c>
      <c r="HQ249" s="47">
        <f t="shared" si="1040"/>
        <v>0</v>
      </c>
      <c r="HR249" s="47">
        <f t="shared" si="1041"/>
        <v>0</v>
      </c>
      <c r="HS249" s="47">
        <f t="shared" si="1042"/>
        <v>0</v>
      </c>
      <c r="HT249" s="47">
        <f t="shared" si="1043"/>
        <v>0</v>
      </c>
      <c r="HU249" s="47">
        <f t="shared" si="1044"/>
        <v>0</v>
      </c>
      <c r="HV249" s="47">
        <f t="shared" si="1045"/>
        <v>0</v>
      </c>
      <c r="HW249" s="47">
        <f t="shared" si="1046"/>
        <v>0</v>
      </c>
      <c r="HX249" s="47">
        <f t="shared" si="1047"/>
        <v>0</v>
      </c>
      <c r="HY249" s="47">
        <f t="shared" si="1048"/>
        <v>0</v>
      </c>
      <c r="HZ249" s="47">
        <f t="shared" si="1049"/>
        <v>0</v>
      </c>
      <c r="IA249" s="48">
        <f t="shared" si="1050"/>
        <v>0</v>
      </c>
      <c r="IB249" s="47">
        <f t="shared" si="1051"/>
        <v>0</v>
      </c>
      <c r="IC249" s="47">
        <f t="shared" si="1052"/>
        <v>0</v>
      </c>
      <c r="ID249" s="46">
        <f t="shared" si="1053"/>
        <v>0</v>
      </c>
      <c r="IE249" s="47">
        <f t="shared" si="1054"/>
        <v>0</v>
      </c>
      <c r="IF249" s="47">
        <f t="shared" si="1055"/>
        <v>0</v>
      </c>
      <c r="IG249" s="47">
        <f t="shared" si="1056"/>
        <v>0</v>
      </c>
      <c r="IH249" s="47">
        <f t="shared" si="1057"/>
        <v>0</v>
      </c>
      <c r="II249" s="47">
        <f t="shared" si="1058"/>
        <v>0</v>
      </c>
      <c r="IJ249" s="47">
        <f t="shared" si="1059"/>
        <v>0</v>
      </c>
      <c r="IK249" s="47">
        <f t="shared" si="1060"/>
        <v>0</v>
      </c>
      <c r="IL249" s="47">
        <f t="shared" si="1061"/>
        <v>0</v>
      </c>
      <c r="IM249" s="47">
        <f t="shared" si="1062"/>
        <v>0</v>
      </c>
      <c r="IN249" s="47">
        <f t="shared" si="1063"/>
        <v>0</v>
      </c>
      <c r="IO249" s="47">
        <f t="shared" si="1064"/>
        <v>0</v>
      </c>
      <c r="IP249" s="47">
        <f t="shared" si="1065"/>
        <v>0</v>
      </c>
      <c r="IQ249" s="47">
        <f t="shared" si="1066"/>
        <v>0</v>
      </c>
      <c r="IR249" s="47">
        <f t="shared" si="1067"/>
        <v>0</v>
      </c>
      <c r="IS249" s="47">
        <f t="shared" si="1068"/>
        <v>0</v>
      </c>
      <c r="IT249" s="47">
        <f t="shared" si="1069"/>
        <v>0</v>
      </c>
      <c r="IU249" s="47">
        <f t="shared" si="1070"/>
        <v>0</v>
      </c>
      <c r="IV249" s="47">
        <f t="shared" si="1071"/>
        <v>0</v>
      </c>
      <c r="IW249" s="48">
        <f t="shared" si="1072"/>
        <v>0</v>
      </c>
      <c r="IX249" s="47">
        <f t="shared" si="1073"/>
        <v>0</v>
      </c>
      <c r="IY249" s="47">
        <f t="shared" si="1074"/>
        <v>0</v>
      </c>
      <c r="IZ249" s="46">
        <f t="shared" si="1075"/>
        <v>0</v>
      </c>
      <c r="JA249" s="47">
        <f t="shared" si="1076"/>
        <v>0</v>
      </c>
      <c r="JB249" s="47">
        <f t="shared" si="1077"/>
        <v>0</v>
      </c>
      <c r="JC249" s="47">
        <f t="shared" si="1078"/>
        <v>0</v>
      </c>
      <c r="JD249" s="47">
        <f t="shared" si="1079"/>
        <v>0</v>
      </c>
      <c r="JE249" s="47">
        <f t="shared" si="1080"/>
        <v>0</v>
      </c>
      <c r="JF249" s="47">
        <f t="shared" si="1081"/>
        <v>0</v>
      </c>
      <c r="JG249" s="47">
        <f t="shared" si="1082"/>
        <v>0</v>
      </c>
      <c r="JH249" s="47">
        <f t="shared" si="1083"/>
        <v>0</v>
      </c>
      <c r="JI249" s="47">
        <f t="shared" si="1084"/>
        <v>0</v>
      </c>
      <c r="JJ249" s="47">
        <f t="shared" si="1085"/>
        <v>0</v>
      </c>
      <c r="JK249" s="47">
        <f t="shared" si="1086"/>
        <v>0</v>
      </c>
      <c r="JL249" s="47">
        <f t="shared" si="1087"/>
        <v>0</v>
      </c>
      <c r="JM249" s="47">
        <f t="shared" si="1088"/>
        <v>0</v>
      </c>
      <c r="JN249" s="47">
        <f t="shared" si="1089"/>
        <v>0</v>
      </c>
      <c r="JO249" s="47">
        <f t="shared" si="1090"/>
        <v>0</v>
      </c>
      <c r="JP249" s="47">
        <f t="shared" si="1091"/>
        <v>0</v>
      </c>
      <c r="JQ249" s="47">
        <f t="shared" si="1092"/>
        <v>0</v>
      </c>
      <c r="JR249" s="47">
        <f t="shared" si="1093"/>
        <v>0</v>
      </c>
      <c r="JS249" s="48">
        <f t="shared" si="1094"/>
        <v>0</v>
      </c>
      <c r="JT249" s="46">
        <f t="shared" si="1095"/>
        <v>0</v>
      </c>
      <c r="JU249" s="48">
        <f t="shared" si="1096"/>
        <v>0</v>
      </c>
    </row>
    <row r="250" spans="1:281" x14ac:dyDescent="0.25">
      <c r="A250" s="152"/>
      <c r="B250" s="386"/>
      <c r="C250" s="377"/>
      <c r="D250" s="378"/>
      <c r="E250" s="378"/>
      <c r="F250" s="378"/>
      <c r="G250" s="379"/>
      <c r="H250" s="397"/>
      <c r="I250" s="397"/>
      <c r="J250" s="97"/>
      <c r="K250" s="122">
        <f t="shared" si="826"/>
        <v>0</v>
      </c>
      <c r="L250" s="313">
        <f t="shared" si="827"/>
        <v>0</v>
      </c>
      <c r="M250" s="46">
        <f t="shared" si="828"/>
        <v>0</v>
      </c>
      <c r="N250" s="90">
        <f t="shared" si="889"/>
        <v>0</v>
      </c>
      <c r="O250" s="90">
        <f t="shared" si="890"/>
        <v>0</v>
      </c>
      <c r="P250" s="90">
        <f t="shared" si="891"/>
        <v>0</v>
      </c>
      <c r="Q250" s="90">
        <f t="shared" si="892"/>
        <v>0</v>
      </c>
      <c r="R250" s="408">
        <f t="shared" si="829"/>
        <v>1</v>
      </c>
      <c r="S250" s="46">
        <f t="shared" si="830"/>
        <v>0</v>
      </c>
      <c r="T250" s="47">
        <f t="shared" si="831"/>
        <v>0</v>
      </c>
      <c r="U250" s="47">
        <f t="shared" si="832"/>
        <v>0</v>
      </c>
      <c r="V250" s="47">
        <f t="shared" si="833"/>
        <v>0</v>
      </c>
      <c r="W250" s="47">
        <f t="shared" si="834"/>
        <v>0</v>
      </c>
      <c r="X250" s="47">
        <f t="shared" si="835"/>
        <v>0</v>
      </c>
      <c r="Y250" s="47">
        <f t="shared" si="836"/>
        <v>0</v>
      </c>
      <c r="Z250" s="47">
        <f t="shared" si="837"/>
        <v>0</v>
      </c>
      <c r="AA250" s="47">
        <f t="shared" si="838"/>
        <v>0</v>
      </c>
      <c r="AB250" s="47">
        <f t="shared" si="839"/>
        <v>0</v>
      </c>
      <c r="AC250" s="47">
        <f t="shared" si="840"/>
        <v>0</v>
      </c>
      <c r="AD250" s="47">
        <f t="shared" si="841"/>
        <v>0</v>
      </c>
      <c r="AE250" s="47">
        <f t="shared" si="842"/>
        <v>0</v>
      </c>
      <c r="AF250" s="47">
        <f t="shared" si="843"/>
        <v>0</v>
      </c>
      <c r="AG250" s="47">
        <f t="shared" si="844"/>
        <v>0</v>
      </c>
      <c r="AH250" s="47">
        <f t="shared" si="845"/>
        <v>0</v>
      </c>
      <c r="AI250" s="47">
        <f t="shared" si="846"/>
        <v>0</v>
      </c>
      <c r="AJ250" s="47">
        <f t="shared" si="847"/>
        <v>0</v>
      </c>
      <c r="AK250" s="47">
        <f t="shared" si="848"/>
        <v>0</v>
      </c>
      <c r="AL250" s="48">
        <f t="shared" si="849"/>
        <v>0</v>
      </c>
      <c r="AM250" s="47">
        <f t="shared" si="893"/>
        <v>0</v>
      </c>
      <c r="AN250" s="47">
        <f t="shared" si="894"/>
        <v>0</v>
      </c>
      <c r="AO250" s="46">
        <f t="shared" si="850"/>
        <v>0</v>
      </c>
      <c r="AP250" s="47">
        <f t="shared" si="851"/>
        <v>0</v>
      </c>
      <c r="AQ250" s="47">
        <f t="shared" si="852"/>
        <v>0</v>
      </c>
      <c r="AR250" s="47">
        <f t="shared" si="853"/>
        <v>0</v>
      </c>
      <c r="AS250" s="47">
        <f t="shared" si="854"/>
        <v>0</v>
      </c>
      <c r="AT250" s="47">
        <f t="shared" si="855"/>
        <v>0</v>
      </c>
      <c r="AU250" s="47">
        <f t="shared" si="856"/>
        <v>0</v>
      </c>
      <c r="AV250" s="47">
        <f t="shared" si="857"/>
        <v>0</v>
      </c>
      <c r="AW250" s="47">
        <f t="shared" si="858"/>
        <v>0</v>
      </c>
      <c r="AX250" s="47">
        <f t="shared" si="859"/>
        <v>0</v>
      </c>
      <c r="AY250" s="47">
        <f t="shared" si="860"/>
        <v>0</v>
      </c>
      <c r="AZ250" s="47">
        <f t="shared" si="861"/>
        <v>0</v>
      </c>
      <c r="BA250" s="47">
        <f t="shared" si="862"/>
        <v>0</v>
      </c>
      <c r="BB250" s="47">
        <f t="shared" si="863"/>
        <v>0</v>
      </c>
      <c r="BC250" s="47">
        <f t="shared" si="864"/>
        <v>0</v>
      </c>
      <c r="BD250" s="47">
        <f t="shared" si="865"/>
        <v>0</v>
      </c>
      <c r="BE250" s="47">
        <f t="shared" si="866"/>
        <v>0</v>
      </c>
      <c r="BF250" s="47">
        <f t="shared" si="867"/>
        <v>0</v>
      </c>
      <c r="BG250" s="48">
        <f t="shared" si="868"/>
        <v>0</v>
      </c>
      <c r="BH250" s="47">
        <f t="shared" si="895"/>
        <v>0</v>
      </c>
      <c r="BI250" s="47">
        <f t="shared" si="896"/>
        <v>0</v>
      </c>
      <c r="BJ250" s="46">
        <f t="shared" si="869"/>
        <v>0</v>
      </c>
      <c r="BK250" s="47">
        <f t="shared" si="870"/>
        <v>0</v>
      </c>
      <c r="BL250" s="47">
        <f t="shared" si="871"/>
        <v>0</v>
      </c>
      <c r="BM250" s="47">
        <f t="shared" si="872"/>
        <v>0</v>
      </c>
      <c r="BN250" s="47">
        <f t="shared" si="873"/>
        <v>0</v>
      </c>
      <c r="BO250" s="47">
        <f t="shared" si="874"/>
        <v>0</v>
      </c>
      <c r="BP250" s="47">
        <f t="shared" si="875"/>
        <v>0</v>
      </c>
      <c r="BQ250" s="47">
        <f t="shared" si="876"/>
        <v>0</v>
      </c>
      <c r="BR250" s="47">
        <f t="shared" si="877"/>
        <v>0</v>
      </c>
      <c r="BS250" s="47">
        <f t="shared" si="878"/>
        <v>0</v>
      </c>
      <c r="BT250" s="47">
        <f t="shared" si="879"/>
        <v>0</v>
      </c>
      <c r="BU250" s="47">
        <f t="shared" si="880"/>
        <v>0</v>
      </c>
      <c r="BV250" s="47">
        <f t="shared" si="881"/>
        <v>0</v>
      </c>
      <c r="BW250" s="47">
        <f t="shared" si="882"/>
        <v>0</v>
      </c>
      <c r="BX250" s="47">
        <f t="shared" si="883"/>
        <v>0</v>
      </c>
      <c r="BY250" s="47">
        <f t="shared" si="884"/>
        <v>0</v>
      </c>
      <c r="BZ250" s="47">
        <f t="shared" si="885"/>
        <v>0</v>
      </c>
      <c r="CA250" s="47">
        <f t="shared" si="886"/>
        <v>0</v>
      </c>
      <c r="CB250" s="47">
        <f t="shared" si="887"/>
        <v>0</v>
      </c>
      <c r="CC250" s="48">
        <f t="shared" si="888"/>
        <v>0</v>
      </c>
      <c r="CD250" s="47">
        <f t="shared" si="897"/>
        <v>0</v>
      </c>
      <c r="CE250" s="47">
        <f t="shared" si="898"/>
        <v>0</v>
      </c>
      <c r="CF250" s="46">
        <f t="shared" si="899"/>
        <v>0</v>
      </c>
      <c r="CG250" s="47">
        <f t="shared" si="900"/>
        <v>0</v>
      </c>
      <c r="CH250" s="47">
        <f t="shared" si="901"/>
        <v>0</v>
      </c>
      <c r="CI250" s="47">
        <f t="shared" si="902"/>
        <v>0</v>
      </c>
      <c r="CJ250" s="47">
        <f t="shared" si="903"/>
        <v>0</v>
      </c>
      <c r="CK250" s="47">
        <f t="shared" si="904"/>
        <v>0</v>
      </c>
      <c r="CL250" s="47">
        <f t="shared" si="905"/>
        <v>0</v>
      </c>
      <c r="CM250" s="47">
        <f t="shared" si="906"/>
        <v>0</v>
      </c>
      <c r="CN250" s="47">
        <f t="shared" si="907"/>
        <v>0</v>
      </c>
      <c r="CO250" s="47">
        <f t="shared" si="908"/>
        <v>0</v>
      </c>
      <c r="CP250" s="47">
        <f t="shared" si="909"/>
        <v>0</v>
      </c>
      <c r="CQ250" s="47">
        <f t="shared" si="910"/>
        <v>0</v>
      </c>
      <c r="CR250" s="47">
        <f t="shared" si="911"/>
        <v>0</v>
      </c>
      <c r="CS250" s="47">
        <f t="shared" si="912"/>
        <v>0</v>
      </c>
      <c r="CT250" s="47">
        <f t="shared" si="913"/>
        <v>0</v>
      </c>
      <c r="CU250" s="47">
        <f t="shared" si="914"/>
        <v>0</v>
      </c>
      <c r="CV250" s="47">
        <f t="shared" si="915"/>
        <v>0</v>
      </c>
      <c r="CW250" s="47">
        <f t="shared" si="916"/>
        <v>0</v>
      </c>
      <c r="CX250" s="47">
        <f t="shared" si="917"/>
        <v>0</v>
      </c>
      <c r="CY250" s="48">
        <f t="shared" si="918"/>
        <v>0</v>
      </c>
      <c r="CZ250" s="47">
        <f t="shared" si="919"/>
        <v>0</v>
      </c>
      <c r="DA250" s="47">
        <f t="shared" si="920"/>
        <v>0</v>
      </c>
      <c r="DB250" s="46">
        <f t="shared" si="921"/>
        <v>0</v>
      </c>
      <c r="DC250" s="47">
        <f t="shared" si="922"/>
        <v>0</v>
      </c>
      <c r="DD250" s="47">
        <f t="shared" si="923"/>
        <v>0</v>
      </c>
      <c r="DE250" s="47">
        <f t="shared" si="924"/>
        <v>0</v>
      </c>
      <c r="DF250" s="47">
        <f t="shared" si="925"/>
        <v>0</v>
      </c>
      <c r="DG250" s="47">
        <f t="shared" si="926"/>
        <v>0</v>
      </c>
      <c r="DH250" s="47">
        <f t="shared" si="927"/>
        <v>0</v>
      </c>
      <c r="DI250" s="47">
        <f t="shared" si="928"/>
        <v>0</v>
      </c>
      <c r="DJ250" s="47">
        <f t="shared" si="929"/>
        <v>0</v>
      </c>
      <c r="DK250" s="47">
        <f t="shared" si="930"/>
        <v>0</v>
      </c>
      <c r="DL250" s="47">
        <f t="shared" si="931"/>
        <v>0</v>
      </c>
      <c r="DM250" s="47">
        <f t="shared" si="932"/>
        <v>0</v>
      </c>
      <c r="DN250" s="47">
        <f t="shared" si="933"/>
        <v>0</v>
      </c>
      <c r="DO250" s="47">
        <f t="shared" si="934"/>
        <v>0</v>
      </c>
      <c r="DP250" s="47">
        <f t="shared" si="935"/>
        <v>0</v>
      </c>
      <c r="DQ250" s="47">
        <f t="shared" si="936"/>
        <v>0</v>
      </c>
      <c r="DR250" s="47">
        <f t="shared" si="937"/>
        <v>0</v>
      </c>
      <c r="DS250" s="47">
        <f t="shared" si="938"/>
        <v>0</v>
      </c>
      <c r="DT250" s="47">
        <f t="shared" si="939"/>
        <v>0</v>
      </c>
      <c r="DU250" s="48">
        <f t="shared" si="940"/>
        <v>0</v>
      </c>
      <c r="DV250" s="47">
        <f t="shared" si="941"/>
        <v>0</v>
      </c>
      <c r="DW250" s="47">
        <f t="shared" si="942"/>
        <v>0</v>
      </c>
      <c r="DX250" s="46">
        <f t="shared" si="943"/>
        <v>0</v>
      </c>
      <c r="DY250" s="47">
        <f t="shared" si="944"/>
        <v>0</v>
      </c>
      <c r="DZ250" s="47">
        <f t="shared" si="945"/>
        <v>0</v>
      </c>
      <c r="EA250" s="47">
        <f t="shared" si="946"/>
        <v>0</v>
      </c>
      <c r="EB250" s="47">
        <f t="shared" si="947"/>
        <v>0</v>
      </c>
      <c r="EC250" s="47">
        <f t="shared" si="948"/>
        <v>0</v>
      </c>
      <c r="ED250" s="47">
        <f t="shared" si="949"/>
        <v>0</v>
      </c>
      <c r="EE250" s="47">
        <f t="shared" si="950"/>
        <v>0</v>
      </c>
      <c r="EF250" s="47">
        <f t="shared" si="951"/>
        <v>0</v>
      </c>
      <c r="EG250" s="47">
        <f t="shared" si="952"/>
        <v>0</v>
      </c>
      <c r="EH250" s="47">
        <f t="shared" si="953"/>
        <v>0</v>
      </c>
      <c r="EI250" s="47">
        <f t="shared" si="954"/>
        <v>0</v>
      </c>
      <c r="EJ250" s="47">
        <f t="shared" si="955"/>
        <v>0</v>
      </c>
      <c r="EK250" s="47">
        <f t="shared" si="956"/>
        <v>0</v>
      </c>
      <c r="EL250" s="47">
        <f t="shared" si="957"/>
        <v>0</v>
      </c>
      <c r="EM250" s="47">
        <f t="shared" si="958"/>
        <v>0</v>
      </c>
      <c r="EN250" s="47">
        <f t="shared" si="959"/>
        <v>0</v>
      </c>
      <c r="EO250" s="47">
        <f t="shared" si="960"/>
        <v>0</v>
      </c>
      <c r="EP250" s="47">
        <f t="shared" si="961"/>
        <v>0</v>
      </c>
      <c r="EQ250" s="48">
        <f t="shared" si="962"/>
        <v>0</v>
      </c>
      <c r="ER250" s="47">
        <f t="shared" si="963"/>
        <v>0</v>
      </c>
      <c r="ES250" s="47">
        <f t="shared" si="964"/>
        <v>0</v>
      </c>
      <c r="ET250" s="46">
        <f t="shared" si="965"/>
        <v>0</v>
      </c>
      <c r="EU250" s="47">
        <f t="shared" si="966"/>
        <v>0</v>
      </c>
      <c r="EV250" s="47">
        <f t="shared" si="967"/>
        <v>0</v>
      </c>
      <c r="EW250" s="47">
        <f t="shared" si="968"/>
        <v>0</v>
      </c>
      <c r="EX250" s="47">
        <f t="shared" si="969"/>
        <v>0</v>
      </c>
      <c r="EY250" s="47">
        <f t="shared" si="970"/>
        <v>0</v>
      </c>
      <c r="EZ250" s="47">
        <f t="shared" si="971"/>
        <v>0</v>
      </c>
      <c r="FA250" s="47">
        <f t="shared" si="972"/>
        <v>0</v>
      </c>
      <c r="FB250" s="47">
        <f t="shared" si="973"/>
        <v>0</v>
      </c>
      <c r="FC250" s="47">
        <f t="shared" si="974"/>
        <v>0</v>
      </c>
      <c r="FD250" s="47">
        <f t="shared" si="975"/>
        <v>0</v>
      </c>
      <c r="FE250" s="47">
        <f t="shared" si="976"/>
        <v>0</v>
      </c>
      <c r="FF250" s="47">
        <f t="shared" si="977"/>
        <v>0</v>
      </c>
      <c r="FG250" s="47">
        <f t="shared" si="978"/>
        <v>0</v>
      </c>
      <c r="FH250" s="47">
        <f t="shared" si="979"/>
        <v>0</v>
      </c>
      <c r="FI250" s="47">
        <f t="shared" si="980"/>
        <v>0</v>
      </c>
      <c r="FJ250" s="47">
        <f t="shared" si="981"/>
        <v>0</v>
      </c>
      <c r="FK250" s="47">
        <f t="shared" si="982"/>
        <v>0</v>
      </c>
      <c r="FL250" s="47">
        <f t="shared" si="983"/>
        <v>0</v>
      </c>
      <c r="FM250" s="48">
        <f t="shared" si="984"/>
        <v>0</v>
      </c>
      <c r="FN250" s="47">
        <f t="shared" si="985"/>
        <v>0</v>
      </c>
      <c r="FO250" s="47">
        <f t="shared" si="986"/>
        <v>0</v>
      </c>
      <c r="FP250" s="46">
        <f t="shared" si="987"/>
        <v>0</v>
      </c>
      <c r="FQ250" s="47">
        <f t="shared" si="988"/>
        <v>0</v>
      </c>
      <c r="FR250" s="47">
        <f t="shared" si="989"/>
        <v>0</v>
      </c>
      <c r="FS250" s="47">
        <f t="shared" si="990"/>
        <v>0</v>
      </c>
      <c r="FT250" s="47">
        <f t="shared" si="991"/>
        <v>0</v>
      </c>
      <c r="FU250" s="47">
        <f t="shared" si="992"/>
        <v>0</v>
      </c>
      <c r="FV250" s="47">
        <f t="shared" si="993"/>
        <v>0</v>
      </c>
      <c r="FW250" s="47">
        <f t="shared" si="994"/>
        <v>0</v>
      </c>
      <c r="FX250" s="47">
        <f t="shared" si="995"/>
        <v>0</v>
      </c>
      <c r="FY250" s="47">
        <f t="shared" si="996"/>
        <v>0</v>
      </c>
      <c r="FZ250" s="47">
        <f t="shared" si="997"/>
        <v>0</v>
      </c>
      <c r="GA250" s="47">
        <f t="shared" si="998"/>
        <v>0</v>
      </c>
      <c r="GB250" s="47">
        <f t="shared" si="999"/>
        <v>0</v>
      </c>
      <c r="GC250" s="47">
        <f t="shared" si="1000"/>
        <v>0</v>
      </c>
      <c r="GD250" s="47">
        <f t="shared" si="1001"/>
        <v>0</v>
      </c>
      <c r="GE250" s="47">
        <f t="shared" si="1002"/>
        <v>0</v>
      </c>
      <c r="GF250" s="47">
        <f t="shared" si="1003"/>
        <v>0</v>
      </c>
      <c r="GG250" s="47">
        <f t="shared" si="1004"/>
        <v>0</v>
      </c>
      <c r="GH250" s="47">
        <f t="shared" si="1005"/>
        <v>0</v>
      </c>
      <c r="GI250" s="48">
        <f t="shared" si="1006"/>
        <v>0</v>
      </c>
      <c r="GJ250" s="47">
        <f t="shared" si="1007"/>
        <v>0</v>
      </c>
      <c r="GK250" s="47">
        <f t="shared" si="1008"/>
        <v>0</v>
      </c>
      <c r="GL250" s="46">
        <f t="shared" si="1009"/>
        <v>0</v>
      </c>
      <c r="GM250" s="47">
        <f t="shared" si="1010"/>
        <v>0</v>
      </c>
      <c r="GN250" s="47">
        <f t="shared" si="1011"/>
        <v>0</v>
      </c>
      <c r="GO250" s="47">
        <f t="shared" si="1012"/>
        <v>0</v>
      </c>
      <c r="GP250" s="47">
        <f t="shared" si="1013"/>
        <v>0</v>
      </c>
      <c r="GQ250" s="47">
        <f t="shared" si="1014"/>
        <v>0</v>
      </c>
      <c r="GR250" s="47">
        <f t="shared" si="1015"/>
        <v>0</v>
      </c>
      <c r="GS250" s="47">
        <f t="shared" si="1016"/>
        <v>0</v>
      </c>
      <c r="GT250" s="47">
        <f t="shared" si="1017"/>
        <v>0</v>
      </c>
      <c r="GU250" s="47">
        <f t="shared" si="1018"/>
        <v>0</v>
      </c>
      <c r="GV250" s="47">
        <f t="shared" si="1019"/>
        <v>0</v>
      </c>
      <c r="GW250" s="47">
        <f t="shared" si="1020"/>
        <v>0</v>
      </c>
      <c r="GX250" s="47">
        <f t="shared" si="1021"/>
        <v>0</v>
      </c>
      <c r="GY250" s="47">
        <f t="shared" si="1022"/>
        <v>0</v>
      </c>
      <c r="GZ250" s="47">
        <f t="shared" si="1023"/>
        <v>0</v>
      </c>
      <c r="HA250" s="47">
        <f t="shared" si="1024"/>
        <v>0</v>
      </c>
      <c r="HB250" s="47">
        <f t="shared" si="1025"/>
        <v>0</v>
      </c>
      <c r="HC250" s="47">
        <f t="shared" si="1026"/>
        <v>0</v>
      </c>
      <c r="HD250" s="47">
        <f t="shared" si="1027"/>
        <v>0</v>
      </c>
      <c r="HE250" s="48">
        <f t="shared" si="1028"/>
        <v>0</v>
      </c>
      <c r="HF250" s="47">
        <f t="shared" si="1029"/>
        <v>0</v>
      </c>
      <c r="HG250" s="47">
        <f t="shared" si="1030"/>
        <v>0</v>
      </c>
      <c r="HH250" s="46">
        <f t="shared" si="1031"/>
        <v>0</v>
      </c>
      <c r="HI250" s="47">
        <f t="shared" si="1032"/>
        <v>0</v>
      </c>
      <c r="HJ250" s="47">
        <f t="shared" si="1033"/>
        <v>0</v>
      </c>
      <c r="HK250" s="47">
        <f t="shared" si="1034"/>
        <v>0</v>
      </c>
      <c r="HL250" s="47">
        <f t="shared" si="1035"/>
        <v>0</v>
      </c>
      <c r="HM250" s="47">
        <f t="shared" si="1036"/>
        <v>0</v>
      </c>
      <c r="HN250" s="47">
        <f t="shared" si="1037"/>
        <v>0</v>
      </c>
      <c r="HO250" s="47">
        <f t="shared" si="1038"/>
        <v>0</v>
      </c>
      <c r="HP250" s="47">
        <f t="shared" si="1039"/>
        <v>0</v>
      </c>
      <c r="HQ250" s="47">
        <f t="shared" si="1040"/>
        <v>0</v>
      </c>
      <c r="HR250" s="47">
        <f t="shared" si="1041"/>
        <v>0</v>
      </c>
      <c r="HS250" s="47">
        <f t="shared" si="1042"/>
        <v>0</v>
      </c>
      <c r="HT250" s="47">
        <f t="shared" si="1043"/>
        <v>0</v>
      </c>
      <c r="HU250" s="47">
        <f t="shared" si="1044"/>
        <v>0</v>
      </c>
      <c r="HV250" s="47">
        <f t="shared" si="1045"/>
        <v>0</v>
      </c>
      <c r="HW250" s="47">
        <f t="shared" si="1046"/>
        <v>0</v>
      </c>
      <c r="HX250" s="47">
        <f t="shared" si="1047"/>
        <v>0</v>
      </c>
      <c r="HY250" s="47">
        <f t="shared" si="1048"/>
        <v>0</v>
      </c>
      <c r="HZ250" s="47">
        <f t="shared" si="1049"/>
        <v>0</v>
      </c>
      <c r="IA250" s="48">
        <f t="shared" si="1050"/>
        <v>0</v>
      </c>
      <c r="IB250" s="47">
        <f t="shared" si="1051"/>
        <v>0</v>
      </c>
      <c r="IC250" s="47">
        <f t="shared" si="1052"/>
        <v>0</v>
      </c>
      <c r="ID250" s="46">
        <f t="shared" si="1053"/>
        <v>0</v>
      </c>
      <c r="IE250" s="47">
        <f t="shared" si="1054"/>
        <v>0</v>
      </c>
      <c r="IF250" s="47">
        <f t="shared" si="1055"/>
        <v>0</v>
      </c>
      <c r="IG250" s="47">
        <f t="shared" si="1056"/>
        <v>0</v>
      </c>
      <c r="IH250" s="47">
        <f t="shared" si="1057"/>
        <v>0</v>
      </c>
      <c r="II250" s="47">
        <f t="shared" si="1058"/>
        <v>0</v>
      </c>
      <c r="IJ250" s="47">
        <f t="shared" si="1059"/>
        <v>0</v>
      </c>
      <c r="IK250" s="47">
        <f t="shared" si="1060"/>
        <v>0</v>
      </c>
      <c r="IL250" s="47">
        <f t="shared" si="1061"/>
        <v>0</v>
      </c>
      <c r="IM250" s="47">
        <f t="shared" si="1062"/>
        <v>0</v>
      </c>
      <c r="IN250" s="47">
        <f t="shared" si="1063"/>
        <v>0</v>
      </c>
      <c r="IO250" s="47">
        <f t="shared" si="1064"/>
        <v>0</v>
      </c>
      <c r="IP250" s="47">
        <f t="shared" si="1065"/>
        <v>0</v>
      </c>
      <c r="IQ250" s="47">
        <f t="shared" si="1066"/>
        <v>0</v>
      </c>
      <c r="IR250" s="47">
        <f t="shared" si="1067"/>
        <v>0</v>
      </c>
      <c r="IS250" s="47">
        <f t="shared" si="1068"/>
        <v>0</v>
      </c>
      <c r="IT250" s="47">
        <f t="shared" si="1069"/>
        <v>0</v>
      </c>
      <c r="IU250" s="47">
        <f t="shared" si="1070"/>
        <v>0</v>
      </c>
      <c r="IV250" s="47">
        <f t="shared" si="1071"/>
        <v>0</v>
      </c>
      <c r="IW250" s="48">
        <f t="shared" si="1072"/>
        <v>0</v>
      </c>
      <c r="IX250" s="47">
        <f t="shared" si="1073"/>
        <v>0</v>
      </c>
      <c r="IY250" s="47">
        <f t="shared" si="1074"/>
        <v>0</v>
      </c>
      <c r="IZ250" s="46">
        <f t="shared" si="1075"/>
        <v>0</v>
      </c>
      <c r="JA250" s="47">
        <f t="shared" si="1076"/>
        <v>0</v>
      </c>
      <c r="JB250" s="47">
        <f t="shared" si="1077"/>
        <v>0</v>
      </c>
      <c r="JC250" s="47">
        <f t="shared" si="1078"/>
        <v>0</v>
      </c>
      <c r="JD250" s="47">
        <f t="shared" si="1079"/>
        <v>0</v>
      </c>
      <c r="JE250" s="47">
        <f t="shared" si="1080"/>
        <v>0</v>
      </c>
      <c r="JF250" s="47">
        <f t="shared" si="1081"/>
        <v>0</v>
      </c>
      <c r="JG250" s="47">
        <f t="shared" si="1082"/>
        <v>0</v>
      </c>
      <c r="JH250" s="47">
        <f t="shared" si="1083"/>
        <v>0</v>
      </c>
      <c r="JI250" s="47">
        <f t="shared" si="1084"/>
        <v>0</v>
      </c>
      <c r="JJ250" s="47">
        <f t="shared" si="1085"/>
        <v>0</v>
      </c>
      <c r="JK250" s="47">
        <f t="shared" si="1086"/>
        <v>0</v>
      </c>
      <c r="JL250" s="47">
        <f t="shared" si="1087"/>
        <v>0</v>
      </c>
      <c r="JM250" s="47">
        <f t="shared" si="1088"/>
        <v>0</v>
      </c>
      <c r="JN250" s="47">
        <f t="shared" si="1089"/>
        <v>0</v>
      </c>
      <c r="JO250" s="47">
        <f t="shared" si="1090"/>
        <v>0</v>
      </c>
      <c r="JP250" s="47">
        <f t="shared" si="1091"/>
        <v>0</v>
      </c>
      <c r="JQ250" s="47">
        <f t="shared" si="1092"/>
        <v>0</v>
      </c>
      <c r="JR250" s="47">
        <f t="shared" si="1093"/>
        <v>0</v>
      </c>
      <c r="JS250" s="48">
        <f t="shared" si="1094"/>
        <v>0</v>
      </c>
      <c r="JT250" s="46">
        <f t="shared" si="1095"/>
        <v>0</v>
      </c>
      <c r="JU250" s="48">
        <f t="shared" si="1096"/>
        <v>0</v>
      </c>
    </row>
    <row r="251" spans="1:281" x14ac:dyDescent="0.25">
      <c r="A251" s="152"/>
      <c r="B251" s="386"/>
      <c r="C251" s="377"/>
      <c r="D251" s="378"/>
      <c r="E251" s="378"/>
      <c r="F251" s="378"/>
      <c r="G251" s="379"/>
      <c r="H251" s="397"/>
      <c r="I251" s="397"/>
      <c r="J251" s="97"/>
      <c r="K251" s="122">
        <f t="shared" si="826"/>
        <v>0</v>
      </c>
      <c r="L251" s="313">
        <f t="shared" si="827"/>
        <v>0</v>
      </c>
      <c r="M251" s="46">
        <f t="shared" si="828"/>
        <v>0</v>
      </c>
      <c r="N251" s="90">
        <f t="shared" si="889"/>
        <v>0</v>
      </c>
      <c r="O251" s="90">
        <f t="shared" si="890"/>
        <v>0</v>
      </c>
      <c r="P251" s="90">
        <f t="shared" si="891"/>
        <v>0</v>
      </c>
      <c r="Q251" s="90">
        <f t="shared" si="892"/>
        <v>0</v>
      </c>
      <c r="R251" s="408">
        <f t="shared" si="829"/>
        <v>1</v>
      </c>
      <c r="S251" s="46">
        <f t="shared" si="830"/>
        <v>0</v>
      </c>
      <c r="T251" s="47">
        <f t="shared" si="831"/>
        <v>0</v>
      </c>
      <c r="U251" s="47">
        <f t="shared" si="832"/>
        <v>0</v>
      </c>
      <c r="V251" s="47">
        <f t="shared" si="833"/>
        <v>0</v>
      </c>
      <c r="W251" s="47">
        <f t="shared" si="834"/>
        <v>0</v>
      </c>
      <c r="X251" s="47">
        <f t="shared" si="835"/>
        <v>0</v>
      </c>
      <c r="Y251" s="47">
        <f t="shared" si="836"/>
        <v>0</v>
      </c>
      <c r="Z251" s="47">
        <f t="shared" si="837"/>
        <v>0</v>
      </c>
      <c r="AA251" s="47">
        <f t="shared" si="838"/>
        <v>0</v>
      </c>
      <c r="AB251" s="47">
        <f t="shared" si="839"/>
        <v>0</v>
      </c>
      <c r="AC251" s="47">
        <f t="shared" si="840"/>
        <v>0</v>
      </c>
      <c r="AD251" s="47">
        <f t="shared" si="841"/>
        <v>0</v>
      </c>
      <c r="AE251" s="47">
        <f t="shared" si="842"/>
        <v>0</v>
      </c>
      <c r="AF251" s="47">
        <f t="shared" si="843"/>
        <v>0</v>
      </c>
      <c r="AG251" s="47">
        <f t="shared" si="844"/>
        <v>0</v>
      </c>
      <c r="AH251" s="47">
        <f t="shared" si="845"/>
        <v>0</v>
      </c>
      <c r="AI251" s="47">
        <f t="shared" si="846"/>
        <v>0</v>
      </c>
      <c r="AJ251" s="47">
        <f t="shared" si="847"/>
        <v>0</v>
      </c>
      <c r="AK251" s="47">
        <f t="shared" si="848"/>
        <v>0</v>
      </c>
      <c r="AL251" s="48">
        <f t="shared" si="849"/>
        <v>0</v>
      </c>
      <c r="AM251" s="47">
        <f t="shared" si="893"/>
        <v>0</v>
      </c>
      <c r="AN251" s="47">
        <f t="shared" si="894"/>
        <v>0</v>
      </c>
      <c r="AO251" s="46">
        <f t="shared" si="850"/>
        <v>0</v>
      </c>
      <c r="AP251" s="47">
        <f t="shared" si="851"/>
        <v>0</v>
      </c>
      <c r="AQ251" s="47">
        <f t="shared" si="852"/>
        <v>0</v>
      </c>
      <c r="AR251" s="47">
        <f t="shared" si="853"/>
        <v>0</v>
      </c>
      <c r="AS251" s="47">
        <f t="shared" si="854"/>
        <v>0</v>
      </c>
      <c r="AT251" s="47">
        <f t="shared" si="855"/>
        <v>0</v>
      </c>
      <c r="AU251" s="47">
        <f t="shared" si="856"/>
        <v>0</v>
      </c>
      <c r="AV251" s="47">
        <f t="shared" si="857"/>
        <v>0</v>
      </c>
      <c r="AW251" s="47">
        <f t="shared" si="858"/>
        <v>0</v>
      </c>
      <c r="AX251" s="47">
        <f t="shared" si="859"/>
        <v>0</v>
      </c>
      <c r="AY251" s="47">
        <f t="shared" si="860"/>
        <v>0</v>
      </c>
      <c r="AZ251" s="47">
        <f t="shared" si="861"/>
        <v>0</v>
      </c>
      <c r="BA251" s="47">
        <f t="shared" si="862"/>
        <v>0</v>
      </c>
      <c r="BB251" s="47">
        <f t="shared" si="863"/>
        <v>0</v>
      </c>
      <c r="BC251" s="47">
        <f t="shared" si="864"/>
        <v>0</v>
      </c>
      <c r="BD251" s="47">
        <f t="shared" si="865"/>
        <v>0</v>
      </c>
      <c r="BE251" s="47">
        <f t="shared" si="866"/>
        <v>0</v>
      </c>
      <c r="BF251" s="47">
        <f t="shared" si="867"/>
        <v>0</v>
      </c>
      <c r="BG251" s="48">
        <f t="shared" si="868"/>
        <v>0</v>
      </c>
      <c r="BH251" s="47">
        <f t="shared" si="895"/>
        <v>0</v>
      </c>
      <c r="BI251" s="47">
        <f t="shared" si="896"/>
        <v>0</v>
      </c>
      <c r="BJ251" s="46">
        <f t="shared" si="869"/>
        <v>0</v>
      </c>
      <c r="BK251" s="47">
        <f t="shared" si="870"/>
        <v>0</v>
      </c>
      <c r="BL251" s="47">
        <f t="shared" si="871"/>
        <v>0</v>
      </c>
      <c r="BM251" s="47">
        <f t="shared" si="872"/>
        <v>0</v>
      </c>
      <c r="BN251" s="47">
        <f t="shared" si="873"/>
        <v>0</v>
      </c>
      <c r="BO251" s="47">
        <f t="shared" si="874"/>
        <v>0</v>
      </c>
      <c r="BP251" s="47">
        <f t="shared" si="875"/>
        <v>0</v>
      </c>
      <c r="BQ251" s="47">
        <f t="shared" si="876"/>
        <v>0</v>
      </c>
      <c r="BR251" s="47">
        <f t="shared" si="877"/>
        <v>0</v>
      </c>
      <c r="BS251" s="47">
        <f t="shared" si="878"/>
        <v>0</v>
      </c>
      <c r="BT251" s="47">
        <f t="shared" si="879"/>
        <v>0</v>
      </c>
      <c r="BU251" s="47">
        <f t="shared" si="880"/>
        <v>0</v>
      </c>
      <c r="BV251" s="47">
        <f t="shared" si="881"/>
        <v>0</v>
      </c>
      <c r="BW251" s="47">
        <f t="shared" si="882"/>
        <v>0</v>
      </c>
      <c r="BX251" s="47">
        <f t="shared" si="883"/>
        <v>0</v>
      </c>
      <c r="BY251" s="47">
        <f t="shared" si="884"/>
        <v>0</v>
      </c>
      <c r="BZ251" s="47">
        <f t="shared" si="885"/>
        <v>0</v>
      </c>
      <c r="CA251" s="47">
        <f t="shared" si="886"/>
        <v>0</v>
      </c>
      <c r="CB251" s="47">
        <f t="shared" si="887"/>
        <v>0</v>
      </c>
      <c r="CC251" s="48">
        <f t="shared" si="888"/>
        <v>0</v>
      </c>
      <c r="CD251" s="47">
        <f t="shared" si="897"/>
        <v>0</v>
      </c>
      <c r="CE251" s="47">
        <f t="shared" si="898"/>
        <v>0</v>
      </c>
      <c r="CF251" s="46">
        <f t="shared" si="899"/>
        <v>0</v>
      </c>
      <c r="CG251" s="47">
        <f t="shared" si="900"/>
        <v>0</v>
      </c>
      <c r="CH251" s="47">
        <f t="shared" si="901"/>
        <v>0</v>
      </c>
      <c r="CI251" s="47">
        <f t="shared" si="902"/>
        <v>0</v>
      </c>
      <c r="CJ251" s="47">
        <f t="shared" si="903"/>
        <v>0</v>
      </c>
      <c r="CK251" s="47">
        <f t="shared" si="904"/>
        <v>0</v>
      </c>
      <c r="CL251" s="47">
        <f t="shared" si="905"/>
        <v>0</v>
      </c>
      <c r="CM251" s="47">
        <f t="shared" si="906"/>
        <v>0</v>
      </c>
      <c r="CN251" s="47">
        <f t="shared" si="907"/>
        <v>0</v>
      </c>
      <c r="CO251" s="47">
        <f t="shared" si="908"/>
        <v>0</v>
      </c>
      <c r="CP251" s="47">
        <f t="shared" si="909"/>
        <v>0</v>
      </c>
      <c r="CQ251" s="47">
        <f t="shared" si="910"/>
        <v>0</v>
      </c>
      <c r="CR251" s="47">
        <f t="shared" si="911"/>
        <v>0</v>
      </c>
      <c r="CS251" s="47">
        <f t="shared" si="912"/>
        <v>0</v>
      </c>
      <c r="CT251" s="47">
        <f t="shared" si="913"/>
        <v>0</v>
      </c>
      <c r="CU251" s="47">
        <f t="shared" si="914"/>
        <v>0</v>
      </c>
      <c r="CV251" s="47">
        <f t="shared" si="915"/>
        <v>0</v>
      </c>
      <c r="CW251" s="47">
        <f t="shared" si="916"/>
        <v>0</v>
      </c>
      <c r="CX251" s="47">
        <f t="shared" si="917"/>
        <v>0</v>
      </c>
      <c r="CY251" s="48">
        <f t="shared" si="918"/>
        <v>0</v>
      </c>
      <c r="CZ251" s="47">
        <f t="shared" si="919"/>
        <v>0</v>
      </c>
      <c r="DA251" s="47">
        <f t="shared" si="920"/>
        <v>0</v>
      </c>
      <c r="DB251" s="46">
        <f t="shared" si="921"/>
        <v>0</v>
      </c>
      <c r="DC251" s="47">
        <f t="shared" si="922"/>
        <v>0</v>
      </c>
      <c r="DD251" s="47">
        <f t="shared" si="923"/>
        <v>0</v>
      </c>
      <c r="DE251" s="47">
        <f t="shared" si="924"/>
        <v>0</v>
      </c>
      <c r="DF251" s="47">
        <f t="shared" si="925"/>
        <v>0</v>
      </c>
      <c r="DG251" s="47">
        <f t="shared" si="926"/>
        <v>0</v>
      </c>
      <c r="DH251" s="47">
        <f t="shared" si="927"/>
        <v>0</v>
      </c>
      <c r="DI251" s="47">
        <f t="shared" si="928"/>
        <v>0</v>
      </c>
      <c r="DJ251" s="47">
        <f t="shared" si="929"/>
        <v>0</v>
      </c>
      <c r="DK251" s="47">
        <f t="shared" si="930"/>
        <v>0</v>
      </c>
      <c r="DL251" s="47">
        <f t="shared" si="931"/>
        <v>0</v>
      </c>
      <c r="DM251" s="47">
        <f t="shared" si="932"/>
        <v>0</v>
      </c>
      <c r="DN251" s="47">
        <f t="shared" si="933"/>
        <v>0</v>
      </c>
      <c r="DO251" s="47">
        <f t="shared" si="934"/>
        <v>0</v>
      </c>
      <c r="DP251" s="47">
        <f t="shared" si="935"/>
        <v>0</v>
      </c>
      <c r="DQ251" s="47">
        <f t="shared" si="936"/>
        <v>0</v>
      </c>
      <c r="DR251" s="47">
        <f t="shared" si="937"/>
        <v>0</v>
      </c>
      <c r="DS251" s="47">
        <f t="shared" si="938"/>
        <v>0</v>
      </c>
      <c r="DT251" s="47">
        <f t="shared" si="939"/>
        <v>0</v>
      </c>
      <c r="DU251" s="48">
        <f t="shared" si="940"/>
        <v>0</v>
      </c>
      <c r="DV251" s="47">
        <f t="shared" si="941"/>
        <v>0</v>
      </c>
      <c r="DW251" s="47">
        <f t="shared" si="942"/>
        <v>0</v>
      </c>
      <c r="DX251" s="46">
        <f t="shared" si="943"/>
        <v>0</v>
      </c>
      <c r="DY251" s="47">
        <f t="shared" si="944"/>
        <v>0</v>
      </c>
      <c r="DZ251" s="47">
        <f t="shared" si="945"/>
        <v>0</v>
      </c>
      <c r="EA251" s="47">
        <f t="shared" si="946"/>
        <v>0</v>
      </c>
      <c r="EB251" s="47">
        <f t="shared" si="947"/>
        <v>0</v>
      </c>
      <c r="EC251" s="47">
        <f t="shared" si="948"/>
        <v>0</v>
      </c>
      <c r="ED251" s="47">
        <f t="shared" si="949"/>
        <v>0</v>
      </c>
      <c r="EE251" s="47">
        <f t="shared" si="950"/>
        <v>0</v>
      </c>
      <c r="EF251" s="47">
        <f t="shared" si="951"/>
        <v>0</v>
      </c>
      <c r="EG251" s="47">
        <f t="shared" si="952"/>
        <v>0</v>
      </c>
      <c r="EH251" s="47">
        <f t="shared" si="953"/>
        <v>0</v>
      </c>
      <c r="EI251" s="47">
        <f t="shared" si="954"/>
        <v>0</v>
      </c>
      <c r="EJ251" s="47">
        <f t="shared" si="955"/>
        <v>0</v>
      </c>
      <c r="EK251" s="47">
        <f t="shared" si="956"/>
        <v>0</v>
      </c>
      <c r="EL251" s="47">
        <f t="shared" si="957"/>
        <v>0</v>
      </c>
      <c r="EM251" s="47">
        <f t="shared" si="958"/>
        <v>0</v>
      </c>
      <c r="EN251" s="47">
        <f t="shared" si="959"/>
        <v>0</v>
      </c>
      <c r="EO251" s="47">
        <f t="shared" si="960"/>
        <v>0</v>
      </c>
      <c r="EP251" s="47">
        <f t="shared" si="961"/>
        <v>0</v>
      </c>
      <c r="EQ251" s="48">
        <f t="shared" si="962"/>
        <v>0</v>
      </c>
      <c r="ER251" s="47">
        <f t="shared" si="963"/>
        <v>0</v>
      </c>
      <c r="ES251" s="47">
        <f t="shared" si="964"/>
        <v>0</v>
      </c>
      <c r="ET251" s="46">
        <f t="shared" si="965"/>
        <v>0</v>
      </c>
      <c r="EU251" s="47">
        <f t="shared" si="966"/>
        <v>0</v>
      </c>
      <c r="EV251" s="47">
        <f t="shared" si="967"/>
        <v>0</v>
      </c>
      <c r="EW251" s="47">
        <f t="shared" si="968"/>
        <v>0</v>
      </c>
      <c r="EX251" s="47">
        <f t="shared" si="969"/>
        <v>0</v>
      </c>
      <c r="EY251" s="47">
        <f t="shared" si="970"/>
        <v>0</v>
      </c>
      <c r="EZ251" s="47">
        <f t="shared" si="971"/>
        <v>0</v>
      </c>
      <c r="FA251" s="47">
        <f t="shared" si="972"/>
        <v>0</v>
      </c>
      <c r="FB251" s="47">
        <f t="shared" si="973"/>
        <v>0</v>
      </c>
      <c r="FC251" s="47">
        <f t="shared" si="974"/>
        <v>0</v>
      </c>
      <c r="FD251" s="47">
        <f t="shared" si="975"/>
        <v>0</v>
      </c>
      <c r="FE251" s="47">
        <f t="shared" si="976"/>
        <v>0</v>
      </c>
      <c r="FF251" s="47">
        <f t="shared" si="977"/>
        <v>0</v>
      </c>
      <c r="FG251" s="47">
        <f t="shared" si="978"/>
        <v>0</v>
      </c>
      <c r="FH251" s="47">
        <f t="shared" si="979"/>
        <v>0</v>
      </c>
      <c r="FI251" s="47">
        <f t="shared" si="980"/>
        <v>0</v>
      </c>
      <c r="FJ251" s="47">
        <f t="shared" si="981"/>
        <v>0</v>
      </c>
      <c r="FK251" s="47">
        <f t="shared" si="982"/>
        <v>0</v>
      </c>
      <c r="FL251" s="47">
        <f t="shared" si="983"/>
        <v>0</v>
      </c>
      <c r="FM251" s="48">
        <f t="shared" si="984"/>
        <v>0</v>
      </c>
      <c r="FN251" s="47">
        <f t="shared" si="985"/>
        <v>0</v>
      </c>
      <c r="FO251" s="47">
        <f t="shared" si="986"/>
        <v>0</v>
      </c>
      <c r="FP251" s="46">
        <f t="shared" si="987"/>
        <v>0</v>
      </c>
      <c r="FQ251" s="47">
        <f t="shared" si="988"/>
        <v>0</v>
      </c>
      <c r="FR251" s="47">
        <f t="shared" si="989"/>
        <v>0</v>
      </c>
      <c r="FS251" s="47">
        <f t="shared" si="990"/>
        <v>0</v>
      </c>
      <c r="FT251" s="47">
        <f t="shared" si="991"/>
        <v>0</v>
      </c>
      <c r="FU251" s="47">
        <f t="shared" si="992"/>
        <v>0</v>
      </c>
      <c r="FV251" s="47">
        <f t="shared" si="993"/>
        <v>0</v>
      </c>
      <c r="FW251" s="47">
        <f t="shared" si="994"/>
        <v>0</v>
      </c>
      <c r="FX251" s="47">
        <f t="shared" si="995"/>
        <v>0</v>
      </c>
      <c r="FY251" s="47">
        <f t="shared" si="996"/>
        <v>0</v>
      </c>
      <c r="FZ251" s="47">
        <f t="shared" si="997"/>
        <v>0</v>
      </c>
      <c r="GA251" s="47">
        <f t="shared" si="998"/>
        <v>0</v>
      </c>
      <c r="GB251" s="47">
        <f t="shared" si="999"/>
        <v>0</v>
      </c>
      <c r="GC251" s="47">
        <f t="shared" si="1000"/>
        <v>0</v>
      </c>
      <c r="GD251" s="47">
        <f t="shared" si="1001"/>
        <v>0</v>
      </c>
      <c r="GE251" s="47">
        <f t="shared" si="1002"/>
        <v>0</v>
      </c>
      <c r="GF251" s="47">
        <f t="shared" si="1003"/>
        <v>0</v>
      </c>
      <c r="GG251" s="47">
        <f t="shared" si="1004"/>
        <v>0</v>
      </c>
      <c r="GH251" s="47">
        <f t="shared" si="1005"/>
        <v>0</v>
      </c>
      <c r="GI251" s="48">
        <f t="shared" si="1006"/>
        <v>0</v>
      </c>
      <c r="GJ251" s="47">
        <f t="shared" si="1007"/>
        <v>0</v>
      </c>
      <c r="GK251" s="47">
        <f t="shared" si="1008"/>
        <v>0</v>
      </c>
      <c r="GL251" s="46">
        <f t="shared" si="1009"/>
        <v>0</v>
      </c>
      <c r="GM251" s="47">
        <f t="shared" si="1010"/>
        <v>0</v>
      </c>
      <c r="GN251" s="47">
        <f t="shared" si="1011"/>
        <v>0</v>
      </c>
      <c r="GO251" s="47">
        <f t="shared" si="1012"/>
        <v>0</v>
      </c>
      <c r="GP251" s="47">
        <f t="shared" si="1013"/>
        <v>0</v>
      </c>
      <c r="GQ251" s="47">
        <f t="shared" si="1014"/>
        <v>0</v>
      </c>
      <c r="GR251" s="47">
        <f t="shared" si="1015"/>
        <v>0</v>
      </c>
      <c r="GS251" s="47">
        <f t="shared" si="1016"/>
        <v>0</v>
      </c>
      <c r="GT251" s="47">
        <f t="shared" si="1017"/>
        <v>0</v>
      </c>
      <c r="GU251" s="47">
        <f t="shared" si="1018"/>
        <v>0</v>
      </c>
      <c r="GV251" s="47">
        <f t="shared" si="1019"/>
        <v>0</v>
      </c>
      <c r="GW251" s="47">
        <f t="shared" si="1020"/>
        <v>0</v>
      </c>
      <c r="GX251" s="47">
        <f t="shared" si="1021"/>
        <v>0</v>
      </c>
      <c r="GY251" s="47">
        <f t="shared" si="1022"/>
        <v>0</v>
      </c>
      <c r="GZ251" s="47">
        <f t="shared" si="1023"/>
        <v>0</v>
      </c>
      <c r="HA251" s="47">
        <f t="shared" si="1024"/>
        <v>0</v>
      </c>
      <c r="HB251" s="47">
        <f t="shared" si="1025"/>
        <v>0</v>
      </c>
      <c r="HC251" s="47">
        <f t="shared" si="1026"/>
        <v>0</v>
      </c>
      <c r="HD251" s="47">
        <f t="shared" si="1027"/>
        <v>0</v>
      </c>
      <c r="HE251" s="48">
        <f t="shared" si="1028"/>
        <v>0</v>
      </c>
      <c r="HF251" s="47">
        <f t="shared" si="1029"/>
        <v>0</v>
      </c>
      <c r="HG251" s="47">
        <f t="shared" si="1030"/>
        <v>0</v>
      </c>
      <c r="HH251" s="46">
        <f t="shared" si="1031"/>
        <v>0</v>
      </c>
      <c r="HI251" s="47">
        <f t="shared" si="1032"/>
        <v>0</v>
      </c>
      <c r="HJ251" s="47">
        <f t="shared" si="1033"/>
        <v>0</v>
      </c>
      <c r="HK251" s="47">
        <f t="shared" si="1034"/>
        <v>0</v>
      </c>
      <c r="HL251" s="47">
        <f t="shared" si="1035"/>
        <v>0</v>
      </c>
      <c r="HM251" s="47">
        <f t="shared" si="1036"/>
        <v>0</v>
      </c>
      <c r="HN251" s="47">
        <f t="shared" si="1037"/>
        <v>0</v>
      </c>
      <c r="HO251" s="47">
        <f t="shared" si="1038"/>
        <v>0</v>
      </c>
      <c r="HP251" s="47">
        <f t="shared" si="1039"/>
        <v>0</v>
      </c>
      <c r="HQ251" s="47">
        <f t="shared" si="1040"/>
        <v>0</v>
      </c>
      <c r="HR251" s="47">
        <f t="shared" si="1041"/>
        <v>0</v>
      </c>
      <c r="HS251" s="47">
        <f t="shared" si="1042"/>
        <v>0</v>
      </c>
      <c r="HT251" s="47">
        <f t="shared" si="1043"/>
        <v>0</v>
      </c>
      <c r="HU251" s="47">
        <f t="shared" si="1044"/>
        <v>0</v>
      </c>
      <c r="HV251" s="47">
        <f t="shared" si="1045"/>
        <v>0</v>
      </c>
      <c r="HW251" s="47">
        <f t="shared" si="1046"/>
        <v>0</v>
      </c>
      <c r="HX251" s="47">
        <f t="shared" si="1047"/>
        <v>0</v>
      </c>
      <c r="HY251" s="47">
        <f t="shared" si="1048"/>
        <v>0</v>
      </c>
      <c r="HZ251" s="47">
        <f t="shared" si="1049"/>
        <v>0</v>
      </c>
      <c r="IA251" s="48">
        <f t="shared" si="1050"/>
        <v>0</v>
      </c>
      <c r="IB251" s="47">
        <f t="shared" si="1051"/>
        <v>0</v>
      </c>
      <c r="IC251" s="47">
        <f t="shared" si="1052"/>
        <v>0</v>
      </c>
      <c r="ID251" s="46">
        <f t="shared" si="1053"/>
        <v>0</v>
      </c>
      <c r="IE251" s="47">
        <f t="shared" si="1054"/>
        <v>0</v>
      </c>
      <c r="IF251" s="47">
        <f t="shared" si="1055"/>
        <v>0</v>
      </c>
      <c r="IG251" s="47">
        <f t="shared" si="1056"/>
        <v>0</v>
      </c>
      <c r="IH251" s="47">
        <f t="shared" si="1057"/>
        <v>0</v>
      </c>
      <c r="II251" s="47">
        <f t="shared" si="1058"/>
        <v>0</v>
      </c>
      <c r="IJ251" s="47">
        <f t="shared" si="1059"/>
        <v>0</v>
      </c>
      <c r="IK251" s="47">
        <f t="shared" si="1060"/>
        <v>0</v>
      </c>
      <c r="IL251" s="47">
        <f t="shared" si="1061"/>
        <v>0</v>
      </c>
      <c r="IM251" s="47">
        <f t="shared" si="1062"/>
        <v>0</v>
      </c>
      <c r="IN251" s="47">
        <f t="shared" si="1063"/>
        <v>0</v>
      </c>
      <c r="IO251" s="47">
        <f t="shared" si="1064"/>
        <v>0</v>
      </c>
      <c r="IP251" s="47">
        <f t="shared" si="1065"/>
        <v>0</v>
      </c>
      <c r="IQ251" s="47">
        <f t="shared" si="1066"/>
        <v>0</v>
      </c>
      <c r="IR251" s="47">
        <f t="shared" si="1067"/>
        <v>0</v>
      </c>
      <c r="IS251" s="47">
        <f t="shared" si="1068"/>
        <v>0</v>
      </c>
      <c r="IT251" s="47">
        <f t="shared" si="1069"/>
        <v>0</v>
      </c>
      <c r="IU251" s="47">
        <f t="shared" si="1070"/>
        <v>0</v>
      </c>
      <c r="IV251" s="47">
        <f t="shared" si="1071"/>
        <v>0</v>
      </c>
      <c r="IW251" s="48">
        <f t="shared" si="1072"/>
        <v>0</v>
      </c>
      <c r="IX251" s="47">
        <f t="shared" si="1073"/>
        <v>0</v>
      </c>
      <c r="IY251" s="47">
        <f t="shared" si="1074"/>
        <v>0</v>
      </c>
      <c r="IZ251" s="46">
        <f t="shared" si="1075"/>
        <v>0</v>
      </c>
      <c r="JA251" s="47">
        <f t="shared" si="1076"/>
        <v>0</v>
      </c>
      <c r="JB251" s="47">
        <f t="shared" si="1077"/>
        <v>0</v>
      </c>
      <c r="JC251" s="47">
        <f t="shared" si="1078"/>
        <v>0</v>
      </c>
      <c r="JD251" s="47">
        <f t="shared" si="1079"/>
        <v>0</v>
      </c>
      <c r="JE251" s="47">
        <f t="shared" si="1080"/>
        <v>0</v>
      </c>
      <c r="JF251" s="47">
        <f t="shared" si="1081"/>
        <v>0</v>
      </c>
      <c r="JG251" s="47">
        <f t="shared" si="1082"/>
        <v>0</v>
      </c>
      <c r="JH251" s="47">
        <f t="shared" si="1083"/>
        <v>0</v>
      </c>
      <c r="JI251" s="47">
        <f t="shared" si="1084"/>
        <v>0</v>
      </c>
      <c r="JJ251" s="47">
        <f t="shared" si="1085"/>
        <v>0</v>
      </c>
      <c r="JK251" s="47">
        <f t="shared" si="1086"/>
        <v>0</v>
      </c>
      <c r="JL251" s="47">
        <f t="shared" si="1087"/>
        <v>0</v>
      </c>
      <c r="JM251" s="47">
        <f t="shared" si="1088"/>
        <v>0</v>
      </c>
      <c r="JN251" s="47">
        <f t="shared" si="1089"/>
        <v>0</v>
      </c>
      <c r="JO251" s="47">
        <f t="shared" si="1090"/>
        <v>0</v>
      </c>
      <c r="JP251" s="47">
        <f t="shared" si="1091"/>
        <v>0</v>
      </c>
      <c r="JQ251" s="47">
        <f t="shared" si="1092"/>
        <v>0</v>
      </c>
      <c r="JR251" s="47">
        <f t="shared" si="1093"/>
        <v>0</v>
      </c>
      <c r="JS251" s="48">
        <f t="shared" si="1094"/>
        <v>0</v>
      </c>
      <c r="JT251" s="46">
        <f t="shared" si="1095"/>
        <v>0</v>
      </c>
      <c r="JU251" s="48">
        <f t="shared" si="1096"/>
        <v>0</v>
      </c>
    </row>
    <row r="252" spans="1:281" x14ac:dyDescent="0.25">
      <c r="A252" s="152"/>
      <c r="B252" s="386"/>
      <c r="C252" s="377"/>
      <c r="D252" s="378"/>
      <c r="E252" s="378"/>
      <c r="F252" s="378"/>
      <c r="G252" s="379"/>
      <c r="H252" s="397"/>
      <c r="I252" s="397"/>
      <c r="J252" s="97"/>
      <c r="K252" s="122">
        <f t="shared" si="826"/>
        <v>0</v>
      </c>
      <c r="L252" s="313">
        <f t="shared" si="827"/>
        <v>0</v>
      </c>
      <c r="M252" s="46">
        <f t="shared" si="828"/>
        <v>0</v>
      </c>
      <c r="N252" s="90">
        <f t="shared" si="889"/>
        <v>0</v>
      </c>
      <c r="O252" s="90">
        <f t="shared" si="890"/>
        <v>0</v>
      </c>
      <c r="P252" s="90">
        <f t="shared" si="891"/>
        <v>0</v>
      </c>
      <c r="Q252" s="90">
        <f t="shared" si="892"/>
        <v>0</v>
      </c>
      <c r="R252" s="408">
        <f t="shared" si="829"/>
        <v>1</v>
      </c>
      <c r="S252" s="46">
        <f t="shared" si="830"/>
        <v>0</v>
      </c>
      <c r="T252" s="47">
        <f t="shared" si="831"/>
        <v>0</v>
      </c>
      <c r="U252" s="47">
        <f t="shared" si="832"/>
        <v>0</v>
      </c>
      <c r="V252" s="47">
        <f t="shared" si="833"/>
        <v>0</v>
      </c>
      <c r="W252" s="47">
        <f t="shared" si="834"/>
        <v>0</v>
      </c>
      <c r="X252" s="47">
        <f t="shared" si="835"/>
        <v>0</v>
      </c>
      <c r="Y252" s="47">
        <f t="shared" si="836"/>
        <v>0</v>
      </c>
      <c r="Z252" s="47">
        <f t="shared" si="837"/>
        <v>0</v>
      </c>
      <c r="AA252" s="47">
        <f t="shared" si="838"/>
        <v>0</v>
      </c>
      <c r="AB252" s="47">
        <f t="shared" si="839"/>
        <v>0</v>
      </c>
      <c r="AC252" s="47">
        <f t="shared" si="840"/>
        <v>0</v>
      </c>
      <c r="AD252" s="47">
        <f t="shared" si="841"/>
        <v>0</v>
      </c>
      <c r="AE252" s="47">
        <f t="shared" si="842"/>
        <v>0</v>
      </c>
      <c r="AF252" s="47">
        <f t="shared" si="843"/>
        <v>0</v>
      </c>
      <c r="AG252" s="47">
        <f t="shared" si="844"/>
        <v>0</v>
      </c>
      <c r="AH252" s="47">
        <f t="shared" si="845"/>
        <v>0</v>
      </c>
      <c r="AI252" s="47">
        <f t="shared" si="846"/>
        <v>0</v>
      </c>
      <c r="AJ252" s="47">
        <f t="shared" si="847"/>
        <v>0</v>
      </c>
      <c r="AK252" s="47">
        <f t="shared" si="848"/>
        <v>0</v>
      </c>
      <c r="AL252" s="48">
        <f t="shared" si="849"/>
        <v>0</v>
      </c>
      <c r="AM252" s="47">
        <f t="shared" si="893"/>
        <v>0</v>
      </c>
      <c r="AN252" s="47">
        <f t="shared" si="894"/>
        <v>0</v>
      </c>
      <c r="AO252" s="46">
        <f t="shared" si="850"/>
        <v>0</v>
      </c>
      <c r="AP252" s="47">
        <f t="shared" si="851"/>
        <v>0</v>
      </c>
      <c r="AQ252" s="47">
        <f t="shared" si="852"/>
        <v>0</v>
      </c>
      <c r="AR252" s="47">
        <f t="shared" si="853"/>
        <v>0</v>
      </c>
      <c r="AS252" s="47">
        <f t="shared" si="854"/>
        <v>0</v>
      </c>
      <c r="AT252" s="47">
        <f t="shared" si="855"/>
        <v>0</v>
      </c>
      <c r="AU252" s="47">
        <f t="shared" si="856"/>
        <v>0</v>
      </c>
      <c r="AV252" s="47">
        <f t="shared" si="857"/>
        <v>0</v>
      </c>
      <c r="AW252" s="47">
        <f t="shared" si="858"/>
        <v>0</v>
      </c>
      <c r="AX252" s="47">
        <f t="shared" si="859"/>
        <v>0</v>
      </c>
      <c r="AY252" s="47">
        <f t="shared" si="860"/>
        <v>0</v>
      </c>
      <c r="AZ252" s="47">
        <f t="shared" si="861"/>
        <v>0</v>
      </c>
      <c r="BA252" s="47">
        <f t="shared" si="862"/>
        <v>0</v>
      </c>
      <c r="BB252" s="47">
        <f t="shared" si="863"/>
        <v>0</v>
      </c>
      <c r="BC252" s="47">
        <f t="shared" si="864"/>
        <v>0</v>
      </c>
      <c r="BD252" s="47">
        <f t="shared" si="865"/>
        <v>0</v>
      </c>
      <c r="BE252" s="47">
        <f t="shared" si="866"/>
        <v>0</v>
      </c>
      <c r="BF252" s="47">
        <f t="shared" si="867"/>
        <v>0</v>
      </c>
      <c r="BG252" s="48">
        <f t="shared" si="868"/>
        <v>0</v>
      </c>
      <c r="BH252" s="47">
        <f t="shared" si="895"/>
        <v>0</v>
      </c>
      <c r="BI252" s="47">
        <f t="shared" si="896"/>
        <v>0</v>
      </c>
      <c r="BJ252" s="46">
        <f t="shared" si="869"/>
        <v>0</v>
      </c>
      <c r="BK252" s="47">
        <f t="shared" si="870"/>
        <v>0</v>
      </c>
      <c r="BL252" s="47">
        <f t="shared" si="871"/>
        <v>0</v>
      </c>
      <c r="BM252" s="47">
        <f t="shared" si="872"/>
        <v>0</v>
      </c>
      <c r="BN252" s="47">
        <f t="shared" si="873"/>
        <v>0</v>
      </c>
      <c r="BO252" s="47">
        <f t="shared" si="874"/>
        <v>0</v>
      </c>
      <c r="BP252" s="47">
        <f t="shared" si="875"/>
        <v>0</v>
      </c>
      <c r="BQ252" s="47">
        <f t="shared" si="876"/>
        <v>0</v>
      </c>
      <c r="BR252" s="47">
        <f t="shared" si="877"/>
        <v>0</v>
      </c>
      <c r="BS252" s="47">
        <f t="shared" si="878"/>
        <v>0</v>
      </c>
      <c r="BT252" s="47">
        <f t="shared" si="879"/>
        <v>0</v>
      </c>
      <c r="BU252" s="47">
        <f t="shared" si="880"/>
        <v>0</v>
      </c>
      <c r="BV252" s="47">
        <f t="shared" si="881"/>
        <v>0</v>
      </c>
      <c r="BW252" s="47">
        <f t="shared" si="882"/>
        <v>0</v>
      </c>
      <c r="BX252" s="47">
        <f t="shared" si="883"/>
        <v>0</v>
      </c>
      <c r="BY252" s="47">
        <f t="shared" si="884"/>
        <v>0</v>
      </c>
      <c r="BZ252" s="47">
        <f t="shared" si="885"/>
        <v>0</v>
      </c>
      <c r="CA252" s="47">
        <f t="shared" si="886"/>
        <v>0</v>
      </c>
      <c r="CB252" s="47">
        <f t="shared" si="887"/>
        <v>0</v>
      </c>
      <c r="CC252" s="48">
        <f t="shared" si="888"/>
        <v>0</v>
      </c>
      <c r="CD252" s="47">
        <f t="shared" si="897"/>
        <v>0</v>
      </c>
      <c r="CE252" s="47">
        <f t="shared" si="898"/>
        <v>0</v>
      </c>
      <c r="CF252" s="46">
        <f t="shared" si="899"/>
        <v>0</v>
      </c>
      <c r="CG252" s="47">
        <f t="shared" si="900"/>
        <v>0</v>
      </c>
      <c r="CH252" s="47">
        <f t="shared" si="901"/>
        <v>0</v>
      </c>
      <c r="CI252" s="47">
        <f t="shared" si="902"/>
        <v>0</v>
      </c>
      <c r="CJ252" s="47">
        <f t="shared" si="903"/>
        <v>0</v>
      </c>
      <c r="CK252" s="47">
        <f t="shared" si="904"/>
        <v>0</v>
      </c>
      <c r="CL252" s="47">
        <f t="shared" si="905"/>
        <v>0</v>
      </c>
      <c r="CM252" s="47">
        <f t="shared" si="906"/>
        <v>0</v>
      </c>
      <c r="CN252" s="47">
        <f t="shared" si="907"/>
        <v>0</v>
      </c>
      <c r="CO252" s="47">
        <f t="shared" si="908"/>
        <v>0</v>
      </c>
      <c r="CP252" s="47">
        <f t="shared" si="909"/>
        <v>0</v>
      </c>
      <c r="CQ252" s="47">
        <f t="shared" si="910"/>
        <v>0</v>
      </c>
      <c r="CR252" s="47">
        <f t="shared" si="911"/>
        <v>0</v>
      </c>
      <c r="CS252" s="47">
        <f t="shared" si="912"/>
        <v>0</v>
      </c>
      <c r="CT252" s="47">
        <f t="shared" si="913"/>
        <v>0</v>
      </c>
      <c r="CU252" s="47">
        <f t="shared" si="914"/>
        <v>0</v>
      </c>
      <c r="CV252" s="47">
        <f t="shared" si="915"/>
        <v>0</v>
      </c>
      <c r="CW252" s="47">
        <f t="shared" si="916"/>
        <v>0</v>
      </c>
      <c r="CX252" s="47">
        <f t="shared" si="917"/>
        <v>0</v>
      </c>
      <c r="CY252" s="48">
        <f t="shared" si="918"/>
        <v>0</v>
      </c>
      <c r="CZ252" s="47">
        <f t="shared" si="919"/>
        <v>0</v>
      </c>
      <c r="DA252" s="47">
        <f t="shared" si="920"/>
        <v>0</v>
      </c>
      <c r="DB252" s="46">
        <f t="shared" si="921"/>
        <v>0</v>
      </c>
      <c r="DC252" s="47">
        <f t="shared" si="922"/>
        <v>0</v>
      </c>
      <c r="DD252" s="47">
        <f t="shared" si="923"/>
        <v>0</v>
      </c>
      <c r="DE252" s="47">
        <f t="shared" si="924"/>
        <v>0</v>
      </c>
      <c r="DF252" s="47">
        <f t="shared" si="925"/>
        <v>0</v>
      </c>
      <c r="DG252" s="47">
        <f t="shared" si="926"/>
        <v>0</v>
      </c>
      <c r="DH252" s="47">
        <f t="shared" si="927"/>
        <v>0</v>
      </c>
      <c r="DI252" s="47">
        <f t="shared" si="928"/>
        <v>0</v>
      </c>
      <c r="DJ252" s="47">
        <f t="shared" si="929"/>
        <v>0</v>
      </c>
      <c r="DK252" s="47">
        <f t="shared" si="930"/>
        <v>0</v>
      </c>
      <c r="DL252" s="47">
        <f t="shared" si="931"/>
        <v>0</v>
      </c>
      <c r="DM252" s="47">
        <f t="shared" si="932"/>
        <v>0</v>
      </c>
      <c r="DN252" s="47">
        <f t="shared" si="933"/>
        <v>0</v>
      </c>
      <c r="DO252" s="47">
        <f t="shared" si="934"/>
        <v>0</v>
      </c>
      <c r="DP252" s="47">
        <f t="shared" si="935"/>
        <v>0</v>
      </c>
      <c r="DQ252" s="47">
        <f t="shared" si="936"/>
        <v>0</v>
      </c>
      <c r="DR252" s="47">
        <f t="shared" si="937"/>
        <v>0</v>
      </c>
      <c r="DS252" s="47">
        <f t="shared" si="938"/>
        <v>0</v>
      </c>
      <c r="DT252" s="47">
        <f t="shared" si="939"/>
        <v>0</v>
      </c>
      <c r="DU252" s="48">
        <f t="shared" si="940"/>
        <v>0</v>
      </c>
      <c r="DV252" s="47">
        <f t="shared" si="941"/>
        <v>0</v>
      </c>
      <c r="DW252" s="47">
        <f t="shared" si="942"/>
        <v>0</v>
      </c>
      <c r="DX252" s="46">
        <f t="shared" si="943"/>
        <v>0</v>
      </c>
      <c r="DY252" s="47">
        <f t="shared" si="944"/>
        <v>0</v>
      </c>
      <c r="DZ252" s="47">
        <f t="shared" si="945"/>
        <v>0</v>
      </c>
      <c r="EA252" s="47">
        <f t="shared" si="946"/>
        <v>0</v>
      </c>
      <c r="EB252" s="47">
        <f t="shared" si="947"/>
        <v>0</v>
      </c>
      <c r="EC252" s="47">
        <f t="shared" si="948"/>
        <v>0</v>
      </c>
      <c r="ED252" s="47">
        <f t="shared" si="949"/>
        <v>0</v>
      </c>
      <c r="EE252" s="47">
        <f t="shared" si="950"/>
        <v>0</v>
      </c>
      <c r="EF252" s="47">
        <f t="shared" si="951"/>
        <v>0</v>
      </c>
      <c r="EG252" s="47">
        <f t="shared" si="952"/>
        <v>0</v>
      </c>
      <c r="EH252" s="47">
        <f t="shared" si="953"/>
        <v>0</v>
      </c>
      <c r="EI252" s="47">
        <f t="shared" si="954"/>
        <v>0</v>
      </c>
      <c r="EJ252" s="47">
        <f t="shared" si="955"/>
        <v>0</v>
      </c>
      <c r="EK252" s="47">
        <f t="shared" si="956"/>
        <v>0</v>
      </c>
      <c r="EL252" s="47">
        <f t="shared" si="957"/>
        <v>0</v>
      </c>
      <c r="EM252" s="47">
        <f t="shared" si="958"/>
        <v>0</v>
      </c>
      <c r="EN252" s="47">
        <f t="shared" si="959"/>
        <v>0</v>
      </c>
      <c r="EO252" s="47">
        <f t="shared" si="960"/>
        <v>0</v>
      </c>
      <c r="EP252" s="47">
        <f t="shared" si="961"/>
        <v>0</v>
      </c>
      <c r="EQ252" s="48">
        <f t="shared" si="962"/>
        <v>0</v>
      </c>
      <c r="ER252" s="47">
        <f t="shared" si="963"/>
        <v>0</v>
      </c>
      <c r="ES252" s="47">
        <f t="shared" si="964"/>
        <v>0</v>
      </c>
      <c r="ET252" s="46">
        <f t="shared" si="965"/>
        <v>0</v>
      </c>
      <c r="EU252" s="47">
        <f t="shared" si="966"/>
        <v>0</v>
      </c>
      <c r="EV252" s="47">
        <f t="shared" si="967"/>
        <v>0</v>
      </c>
      <c r="EW252" s="47">
        <f t="shared" si="968"/>
        <v>0</v>
      </c>
      <c r="EX252" s="47">
        <f t="shared" si="969"/>
        <v>0</v>
      </c>
      <c r="EY252" s="47">
        <f t="shared" si="970"/>
        <v>0</v>
      </c>
      <c r="EZ252" s="47">
        <f t="shared" si="971"/>
        <v>0</v>
      </c>
      <c r="FA252" s="47">
        <f t="shared" si="972"/>
        <v>0</v>
      </c>
      <c r="FB252" s="47">
        <f t="shared" si="973"/>
        <v>0</v>
      </c>
      <c r="FC252" s="47">
        <f t="shared" si="974"/>
        <v>0</v>
      </c>
      <c r="FD252" s="47">
        <f t="shared" si="975"/>
        <v>0</v>
      </c>
      <c r="FE252" s="47">
        <f t="shared" si="976"/>
        <v>0</v>
      </c>
      <c r="FF252" s="47">
        <f t="shared" si="977"/>
        <v>0</v>
      </c>
      <c r="FG252" s="47">
        <f t="shared" si="978"/>
        <v>0</v>
      </c>
      <c r="FH252" s="47">
        <f t="shared" si="979"/>
        <v>0</v>
      </c>
      <c r="FI252" s="47">
        <f t="shared" si="980"/>
        <v>0</v>
      </c>
      <c r="FJ252" s="47">
        <f t="shared" si="981"/>
        <v>0</v>
      </c>
      <c r="FK252" s="47">
        <f t="shared" si="982"/>
        <v>0</v>
      </c>
      <c r="FL252" s="47">
        <f t="shared" si="983"/>
        <v>0</v>
      </c>
      <c r="FM252" s="48">
        <f t="shared" si="984"/>
        <v>0</v>
      </c>
      <c r="FN252" s="47">
        <f t="shared" si="985"/>
        <v>0</v>
      </c>
      <c r="FO252" s="47">
        <f t="shared" si="986"/>
        <v>0</v>
      </c>
      <c r="FP252" s="46">
        <f t="shared" si="987"/>
        <v>0</v>
      </c>
      <c r="FQ252" s="47">
        <f t="shared" si="988"/>
        <v>0</v>
      </c>
      <c r="FR252" s="47">
        <f t="shared" si="989"/>
        <v>0</v>
      </c>
      <c r="FS252" s="47">
        <f t="shared" si="990"/>
        <v>0</v>
      </c>
      <c r="FT252" s="47">
        <f t="shared" si="991"/>
        <v>0</v>
      </c>
      <c r="FU252" s="47">
        <f t="shared" si="992"/>
        <v>0</v>
      </c>
      <c r="FV252" s="47">
        <f t="shared" si="993"/>
        <v>0</v>
      </c>
      <c r="FW252" s="47">
        <f t="shared" si="994"/>
        <v>0</v>
      </c>
      <c r="FX252" s="47">
        <f t="shared" si="995"/>
        <v>0</v>
      </c>
      <c r="FY252" s="47">
        <f t="shared" si="996"/>
        <v>0</v>
      </c>
      <c r="FZ252" s="47">
        <f t="shared" si="997"/>
        <v>0</v>
      </c>
      <c r="GA252" s="47">
        <f t="shared" si="998"/>
        <v>0</v>
      </c>
      <c r="GB252" s="47">
        <f t="shared" si="999"/>
        <v>0</v>
      </c>
      <c r="GC252" s="47">
        <f t="shared" si="1000"/>
        <v>0</v>
      </c>
      <c r="GD252" s="47">
        <f t="shared" si="1001"/>
        <v>0</v>
      </c>
      <c r="GE252" s="47">
        <f t="shared" si="1002"/>
        <v>0</v>
      </c>
      <c r="GF252" s="47">
        <f t="shared" si="1003"/>
        <v>0</v>
      </c>
      <c r="GG252" s="47">
        <f t="shared" si="1004"/>
        <v>0</v>
      </c>
      <c r="GH252" s="47">
        <f t="shared" si="1005"/>
        <v>0</v>
      </c>
      <c r="GI252" s="48">
        <f t="shared" si="1006"/>
        <v>0</v>
      </c>
      <c r="GJ252" s="47">
        <f t="shared" si="1007"/>
        <v>0</v>
      </c>
      <c r="GK252" s="47">
        <f t="shared" si="1008"/>
        <v>0</v>
      </c>
      <c r="GL252" s="46">
        <f t="shared" si="1009"/>
        <v>0</v>
      </c>
      <c r="GM252" s="47">
        <f t="shared" si="1010"/>
        <v>0</v>
      </c>
      <c r="GN252" s="47">
        <f t="shared" si="1011"/>
        <v>0</v>
      </c>
      <c r="GO252" s="47">
        <f t="shared" si="1012"/>
        <v>0</v>
      </c>
      <c r="GP252" s="47">
        <f t="shared" si="1013"/>
        <v>0</v>
      </c>
      <c r="GQ252" s="47">
        <f t="shared" si="1014"/>
        <v>0</v>
      </c>
      <c r="GR252" s="47">
        <f t="shared" si="1015"/>
        <v>0</v>
      </c>
      <c r="GS252" s="47">
        <f t="shared" si="1016"/>
        <v>0</v>
      </c>
      <c r="GT252" s="47">
        <f t="shared" si="1017"/>
        <v>0</v>
      </c>
      <c r="GU252" s="47">
        <f t="shared" si="1018"/>
        <v>0</v>
      </c>
      <c r="GV252" s="47">
        <f t="shared" si="1019"/>
        <v>0</v>
      </c>
      <c r="GW252" s="47">
        <f t="shared" si="1020"/>
        <v>0</v>
      </c>
      <c r="GX252" s="47">
        <f t="shared" si="1021"/>
        <v>0</v>
      </c>
      <c r="GY252" s="47">
        <f t="shared" si="1022"/>
        <v>0</v>
      </c>
      <c r="GZ252" s="47">
        <f t="shared" si="1023"/>
        <v>0</v>
      </c>
      <c r="HA252" s="47">
        <f t="shared" si="1024"/>
        <v>0</v>
      </c>
      <c r="HB252" s="47">
        <f t="shared" si="1025"/>
        <v>0</v>
      </c>
      <c r="HC252" s="47">
        <f t="shared" si="1026"/>
        <v>0</v>
      </c>
      <c r="HD252" s="47">
        <f t="shared" si="1027"/>
        <v>0</v>
      </c>
      <c r="HE252" s="48">
        <f t="shared" si="1028"/>
        <v>0</v>
      </c>
      <c r="HF252" s="47">
        <f t="shared" si="1029"/>
        <v>0</v>
      </c>
      <c r="HG252" s="47">
        <f t="shared" si="1030"/>
        <v>0</v>
      </c>
      <c r="HH252" s="46">
        <f t="shared" si="1031"/>
        <v>0</v>
      </c>
      <c r="HI252" s="47">
        <f t="shared" si="1032"/>
        <v>0</v>
      </c>
      <c r="HJ252" s="47">
        <f t="shared" si="1033"/>
        <v>0</v>
      </c>
      <c r="HK252" s="47">
        <f t="shared" si="1034"/>
        <v>0</v>
      </c>
      <c r="HL252" s="47">
        <f t="shared" si="1035"/>
        <v>0</v>
      </c>
      <c r="HM252" s="47">
        <f t="shared" si="1036"/>
        <v>0</v>
      </c>
      <c r="HN252" s="47">
        <f t="shared" si="1037"/>
        <v>0</v>
      </c>
      <c r="HO252" s="47">
        <f t="shared" si="1038"/>
        <v>0</v>
      </c>
      <c r="HP252" s="47">
        <f t="shared" si="1039"/>
        <v>0</v>
      </c>
      <c r="HQ252" s="47">
        <f t="shared" si="1040"/>
        <v>0</v>
      </c>
      <c r="HR252" s="47">
        <f t="shared" si="1041"/>
        <v>0</v>
      </c>
      <c r="HS252" s="47">
        <f t="shared" si="1042"/>
        <v>0</v>
      </c>
      <c r="HT252" s="47">
        <f t="shared" si="1043"/>
        <v>0</v>
      </c>
      <c r="HU252" s="47">
        <f t="shared" si="1044"/>
        <v>0</v>
      </c>
      <c r="HV252" s="47">
        <f t="shared" si="1045"/>
        <v>0</v>
      </c>
      <c r="HW252" s="47">
        <f t="shared" si="1046"/>
        <v>0</v>
      </c>
      <c r="HX252" s="47">
        <f t="shared" si="1047"/>
        <v>0</v>
      </c>
      <c r="HY252" s="47">
        <f t="shared" si="1048"/>
        <v>0</v>
      </c>
      <c r="HZ252" s="47">
        <f t="shared" si="1049"/>
        <v>0</v>
      </c>
      <c r="IA252" s="48">
        <f t="shared" si="1050"/>
        <v>0</v>
      </c>
      <c r="IB252" s="47">
        <f t="shared" si="1051"/>
        <v>0</v>
      </c>
      <c r="IC252" s="47">
        <f t="shared" si="1052"/>
        <v>0</v>
      </c>
      <c r="ID252" s="46">
        <f t="shared" si="1053"/>
        <v>0</v>
      </c>
      <c r="IE252" s="47">
        <f t="shared" si="1054"/>
        <v>0</v>
      </c>
      <c r="IF252" s="47">
        <f t="shared" si="1055"/>
        <v>0</v>
      </c>
      <c r="IG252" s="47">
        <f t="shared" si="1056"/>
        <v>0</v>
      </c>
      <c r="IH252" s="47">
        <f t="shared" si="1057"/>
        <v>0</v>
      </c>
      <c r="II252" s="47">
        <f t="shared" si="1058"/>
        <v>0</v>
      </c>
      <c r="IJ252" s="47">
        <f t="shared" si="1059"/>
        <v>0</v>
      </c>
      <c r="IK252" s="47">
        <f t="shared" si="1060"/>
        <v>0</v>
      </c>
      <c r="IL252" s="47">
        <f t="shared" si="1061"/>
        <v>0</v>
      </c>
      <c r="IM252" s="47">
        <f t="shared" si="1062"/>
        <v>0</v>
      </c>
      <c r="IN252" s="47">
        <f t="shared" si="1063"/>
        <v>0</v>
      </c>
      <c r="IO252" s="47">
        <f t="shared" si="1064"/>
        <v>0</v>
      </c>
      <c r="IP252" s="47">
        <f t="shared" si="1065"/>
        <v>0</v>
      </c>
      <c r="IQ252" s="47">
        <f t="shared" si="1066"/>
        <v>0</v>
      </c>
      <c r="IR252" s="47">
        <f t="shared" si="1067"/>
        <v>0</v>
      </c>
      <c r="IS252" s="47">
        <f t="shared" si="1068"/>
        <v>0</v>
      </c>
      <c r="IT252" s="47">
        <f t="shared" si="1069"/>
        <v>0</v>
      </c>
      <c r="IU252" s="47">
        <f t="shared" si="1070"/>
        <v>0</v>
      </c>
      <c r="IV252" s="47">
        <f t="shared" si="1071"/>
        <v>0</v>
      </c>
      <c r="IW252" s="48">
        <f t="shared" si="1072"/>
        <v>0</v>
      </c>
      <c r="IX252" s="47">
        <f t="shared" si="1073"/>
        <v>0</v>
      </c>
      <c r="IY252" s="47">
        <f t="shared" si="1074"/>
        <v>0</v>
      </c>
      <c r="IZ252" s="46">
        <f t="shared" si="1075"/>
        <v>0</v>
      </c>
      <c r="JA252" s="47">
        <f t="shared" si="1076"/>
        <v>0</v>
      </c>
      <c r="JB252" s="47">
        <f t="shared" si="1077"/>
        <v>0</v>
      </c>
      <c r="JC252" s="47">
        <f t="shared" si="1078"/>
        <v>0</v>
      </c>
      <c r="JD252" s="47">
        <f t="shared" si="1079"/>
        <v>0</v>
      </c>
      <c r="JE252" s="47">
        <f t="shared" si="1080"/>
        <v>0</v>
      </c>
      <c r="JF252" s="47">
        <f t="shared" si="1081"/>
        <v>0</v>
      </c>
      <c r="JG252" s="47">
        <f t="shared" si="1082"/>
        <v>0</v>
      </c>
      <c r="JH252" s="47">
        <f t="shared" si="1083"/>
        <v>0</v>
      </c>
      <c r="JI252" s="47">
        <f t="shared" si="1084"/>
        <v>0</v>
      </c>
      <c r="JJ252" s="47">
        <f t="shared" si="1085"/>
        <v>0</v>
      </c>
      <c r="JK252" s="47">
        <f t="shared" si="1086"/>
        <v>0</v>
      </c>
      <c r="JL252" s="47">
        <f t="shared" si="1087"/>
        <v>0</v>
      </c>
      <c r="JM252" s="47">
        <f t="shared" si="1088"/>
        <v>0</v>
      </c>
      <c r="JN252" s="47">
        <f t="shared" si="1089"/>
        <v>0</v>
      </c>
      <c r="JO252" s="47">
        <f t="shared" si="1090"/>
        <v>0</v>
      </c>
      <c r="JP252" s="47">
        <f t="shared" si="1091"/>
        <v>0</v>
      </c>
      <c r="JQ252" s="47">
        <f t="shared" si="1092"/>
        <v>0</v>
      </c>
      <c r="JR252" s="47">
        <f t="shared" si="1093"/>
        <v>0</v>
      </c>
      <c r="JS252" s="48">
        <f t="shared" si="1094"/>
        <v>0</v>
      </c>
      <c r="JT252" s="46">
        <f t="shared" si="1095"/>
        <v>0</v>
      </c>
      <c r="JU252" s="48">
        <f t="shared" si="1096"/>
        <v>0</v>
      </c>
    </row>
    <row r="253" spans="1:281" x14ac:dyDescent="0.25">
      <c r="A253" s="152"/>
      <c r="B253" s="386"/>
      <c r="C253" s="377"/>
      <c r="D253" s="378"/>
      <c r="E253" s="378"/>
      <c r="F253" s="378"/>
      <c r="G253" s="379"/>
      <c r="H253" s="397"/>
      <c r="I253" s="397"/>
      <c r="J253" s="97"/>
      <c r="K253" s="122">
        <f t="shared" si="826"/>
        <v>0</v>
      </c>
      <c r="L253" s="313">
        <f t="shared" si="827"/>
        <v>0</v>
      </c>
      <c r="M253" s="46">
        <f t="shared" si="828"/>
        <v>0</v>
      </c>
      <c r="N253" s="90">
        <f t="shared" si="889"/>
        <v>0</v>
      </c>
      <c r="O253" s="90">
        <f t="shared" si="890"/>
        <v>0</v>
      </c>
      <c r="P253" s="90">
        <f t="shared" si="891"/>
        <v>0</v>
      </c>
      <c r="Q253" s="90">
        <f t="shared" si="892"/>
        <v>0</v>
      </c>
      <c r="R253" s="408">
        <f t="shared" si="829"/>
        <v>1</v>
      </c>
      <c r="S253" s="46">
        <f t="shared" si="830"/>
        <v>0</v>
      </c>
      <c r="T253" s="47">
        <f t="shared" si="831"/>
        <v>0</v>
      </c>
      <c r="U253" s="47">
        <f t="shared" si="832"/>
        <v>0</v>
      </c>
      <c r="V253" s="47">
        <f t="shared" si="833"/>
        <v>0</v>
      </c>
      <c r="W253" s="47">
        <f t="shared" si="834"/>
        <v>0</v>
      </c>
      <c r="X253" s="47">
        <f t="shared" si="835"/>
        <v>0</v>
      </c>
      <c r="Y253" s="47">
        <f t="shared" si="836"/>
        <v>0</v>
      </c>
      <c r="Z253" s="47">
        <f t="shared" si="837"/>
        <v>0</v>
      </c>
      <c r="AA253" s="47">
        <f t="shared" si="838"/>
        <v>0</v>
      </c>
      <c r="AB253" s="47">
        <f t="shared" si="839"/>
        <v>0</v>
      </c>
      <c r="AC253" s="47">
        <f t="shared" si="840"/>
        <v>0</v>
      </c>
      <c r="AD253" s="47">
        <f t="shared" si="841"/>
        <v>0</v>
      </c>
      <c r="AE253" s="47">
        <f t="shared" si="842"/>
        <v>0</v>
      </c>
      <c r="AF253" s="47">
        <f t="shared" si="843"/>
        <v>0</v>
      </c>
      <c r="AG253" s="47">
        <f t="shared" si="844"/>
        <v>0</v>
      </c>
      <c r="AH253" s="47">
        <f t="shared" si="845"/>
        <v>0</v>
      </c>
      <c r="AI253" s="47">
        <f t="shared" si="846"/>
        <v>0</v>
      </c>
      <c r="AJ253" s="47">
        <f t="shared" si="847"/>
        <v>0</v>
      </c>
      <c r="AK253" s="47">
        <f t="shared" si="848"/>
        <v>0</v>
      </c>
      <c r="AL253" s="48">
        <f t="shared" si="849"/>
        <v>0</v>
      </c>
      <c r="AM253" s="47">
        <f t="shared" si="893"/>
        <v>0</v>
      </c>
      <c r="AN253" s="47">
        <f t="shared" si="894"/>
        <v>0</v>
      </c>
      <c r="AO253" s="46">
        <f t="shared" si="850"/>
        <v>0</v>
      </c>
      <c r="AP253" s="47">
        <f t="shared" si="851"/>
        <v>0</v>
      </c>
      <c r="AQ253" s="47">
        <f t="shared" si="852"/>
        <v>0</v>
      </c>
      <c r="AR253" s="47">
        <f t="shared" si="853"/>
        <v>0</v>
      </c>
      <c r="AS253" s="47">
        <f t="shared" si="854"/>
        <v>0</v>
      </c>
      <c r="AT253" s="47">
        <f t="shared" si="855"/>
        <v>0</v>
      </c>
      <c r="AU253" s="47">
        <f t="shared" si="856"/>
        <v>0</v>
      </c>
      <c r="AV253" s="47">
        <f t="shared" si="857"/>
        <v>0</v>
      </c>
      <c r="AW253" s="47">
        <f t="shared" si="858"/>
        <v>0</v>
      </c>
      <c r="AX253" s="47">
        <f t="shared" si="859"/>
        <v>0</v>
      </c>
      <c r="AY253" s="47">
        <f t="shared" si="860"/>
        <v>0</v>
      </c>
      <c r="AZ253" s="47">
        <f t="shared" si="861"/>
        <v>0</v>
      </c>
      <c r="BA253" s="47">
        <f t="shared" si="862"/>
        <v>0</v>
      </c>
      <c r="BB253" s="47">
        <f t="shared" si="863"/>
        <v>0</v>
      </c>
      <c r="BC253" s="47">
        <f t="shared" si="864"/>
        <v>0</v>
      </c>
      <c r="BD253" s="47">
        <f t="shared" si="865"/>
        <v>0</v>
      </c>
      <c r="BE253" s="47">
        <f t="shared" si="866"/>
        <v>0</v>
      </c>
      <c r="BF253" s="47">
        <f t="shared" si="867"/>
        <v>0</v>
      </c>
      <c r="BG253" s="48">
        <f t="shared" si="868"/>
        <v>0</v>
      </c>
      <c r="BH253" s="47">
        <f t="shared" si="895"/>
        <v>0</v>
      </c>
      <c r="BI253" s="47">
        <f t="shared" si="896"/>
        <v>0</v>
      </c>
      <c r="BJ253" s="46">
        <f t="shared" si="869"/>
        <v>0</v>
      </c>
      <c r="BK253" s="47">
        <f t="shared" si="870"/>
        <v>0</v>
      </c>
      <c r="BL253" s="47">
        <f t="shared" si="871"/>
        <v>0</v>
      </c>
      <c r="BM253" s="47">
        <f t="shared" si="872"/>
        <v>0</v>
      </c>
      <c r="BN253" s="47">
        <f t="shared" si="873"/>
        <v>0</v>
      </c>
      <c r="BO253" s="47">
        <f t="shared" si="874"/>
        <v>0</v>
      </c>
      <c r="BP253" s="47">
        <f t="shared" si="875"/>
        <v>0</v>
      </c>
      <c r="BQ253" s="47">
        <f t="shared" si="876"/>
        <v>0</v>
      </c>
      <c r="BR253" s="47">
        <f t="shared" si="877"/>
        <v>0</v>
      </c>
      <c r="BS253" s="47">
        <f t="shared" si="878"/>
        <v>0</v>
      </c>
      <c r="BT253" s="47">
        <f t="shared" si="879"/>
        <v>0</v>
      </c>
      <c r="BU253" s="47">
        <f t="shared" si="880"/>
        <v>0</v>
      </c>
      <c r="BV253" s="47">
        <f t="shared" si="881"/>
        <v>0</v>
      </c>
      <c r="BW253" s="47">
        <f t="shared" si="882"/>
        <v>0</v>
      </c>
      <c r="BX253" s="47">
        <f t="shared" si="883"/>
        <v>0</v>
      </c>
      <c r="BY253" s="47">
        <f t="shared" si="884"/>
        <v>0</v>
      </c>
      <c r="BZ253" s="47">
        <f t="shared" si="885"/>
        <v>0</v>
      </c>
      <c r="CA253" s="47">
        <f t="shared" si="886"/>
        <v>0</v>
      </c>
      <c r="CB253" s="47">
        <f t="shared" si="887"/>
        <v>0</v>
      </c>
      <c r="CC253" s="48">
        <f t="shared" si="888"/>
        <v>0</v>
      </c>
      <c r="CD253" s="47">
        <f t="shared" si="897"/>
        <v>0</v>
      </c>
      <c r="CE253" s="47">
        <f t="shared" si="898"/>
        <v>0</v>
      </c>
      <c r="CF253" s="46">
        <f t="shared" si="899"/>
        <v>0</v>
      </c>
      <c r="CG253" s="47">
        <f t="shared" si="900"/>
        <v>0</v>
      </c>
      <c r="CH253" s="47">
        <f t="shared" si="901"/>
        <v>0</v>
      </c>
      <c r="CI253" s="47">
        <f t="shared" si="902"/>
        <v>0</v>
      </c>
      <c r="CJ253" s="47">
        <f t="shared" si="903"/>
        <v>0</v>
      </c>
      <c r="CK253" s="47">
        <f t="shared" si="904"/>
        <v>0</v>
      </c>
      <c r="CL253" s="47">
        <f t="shared" si="905"/>
        <v>0</v>
      </c>
      <c r="CM253" s="47">
        <f t="shared" si="906"/>
        <v>0</v>
      </c>
      <c r="CN253" s="47">
        <f t="shared" si="907"/>
        <v>0</v>
      </c>
      <c r="CO253" s="47">
        <f t="shared" si="908"/>
        <v>0</v>
      </c>
      <c r="CP253" s="47">
        <f t="shared" si="909"/>
        <v>0</v>
      </c>
      <c r="CQ253" s="47">
        <f t="shared" si="910"/>
        <v>0</v>
      </c>
      <c r="CR253" s="47">
        <f t="shared" si="911"/>
        <v>0</v>
      </c>
      <c r="CS253" s="47">
        <f t="shared" si="912"/>
        <v>0</v>
      </c>
      <c r="CT253" s="47">
        <f t="shared" si="913"/>
        <v>0</v>
      </c>
      <c r="CU253" s="47">
        <f t="shared" si="914"/>
        <v>0</v>
      </c>
      <c r="CV253" s="47">
        <f t="shared" si="915"/>
        <v>0</v>
      </c>
      <c r="CW253" s="47">
        <f t="shared" si="916"/>
        <v>0</v>
      </c>
      <c r="CX253" s="47">
        <f t="shared" si="917"/>
        <v>0</v>
      </c>
      <c r="CY253" s="48">
        <f t="shared" si="918"/>
        <v>0</v>
      </c>
      <c r="CZ253" s="47">
        <f t="shared" si="919"/>
        <v>0</v>
      </c>
      <c r="DA253" s="47">
        <f t="shared" si="920"/>
        <v>0</v>
      </c>
      <c r="DB253" s="46">
        <f t="shared" si="921"/>
        <v>0</v>
      </c>
      <c r="DC253" s="47">
        <f t="shared" si="922"/>
        <v>0</v>
      </c>
      <c r="DD253" s="47">
        <f t="shared" si="923"/>
        <v>0</v>
      </c>
      <c r="DE253" s="47">
        <f t="shared" si="924"/>
        <v>0</v>
      </c>
      <c r="DF253" s="47">
        <f t="shared" si="925"/>
        <v>0</v>
      </c>
      <c r="DG253" s="47">
        <f t="shared" si="926"/>
        <v>0</v>
      </c>
      <c r="DH253" s="47">
        <f t="shared" si="927"/>
        <v>0</v>
      </c>
      <c r="DI253" s="47">
        <f t="shared" si="928"/>
        <v>0</v>
      </c>
      <c r="DJ253" s="47">
        <f t="shared" si="929"/>
        <v>0</v>
      </c>
      <c r="DK253" s="47">
        <f t="shared" si="930"/>
        <v>0</v>
      </c>
      <c r="DL253" s="47">
        <f t="shared" si="931"/>
        <v>0</v>
      </c>
      <c r="DM253" s="47">
        <f t="shared" si="932"/>
        <v>0</v>
      </c>
      <c r="DN253" s="47">
        <f t="shared" si="933"/>
        <v>0</v>
      </c>
      <c r="DO253" s="47">
        <f t="shared" si="934"/>
        <v>0</v>
      </c>
      <c r="DP253" s="47">
        <f t="shared" si="935"/>
        <v>0</v>
      </c>
      <c r="DQ253" s="47">
        <f t="shared" si="936"/>
        <v>0</v>
      </c>
      <c r="DR253" s="47">
        <f t="shared" si="937"/>
        <v>0</v>
      </c>
      <c r="DS253" s="47">
        <f t="shared" si="938"/>
        <v>0</v>
      </c>
      <c r="DT253" s="47">
        <f t="shared" si="939"/>
        <v>0</v>
      </c>
      <c r="DU253" s="48">
        <f t="shared" si="940"/>
        <v>0</v>
      </c>
      <c r="DV253" s="47">
        <f t="shared" si="941"/>
        <v>0</v>
      </c>
      <c r="DW253" s="47">
        <f t="shared" si="942"/>
        <v>0</v>
      </c>
      <c r="DX253" s="46">
        <f t="shared" si="943"/>
        <v>0</v>
      </c>
      <c r="DY253" s="47">
        <f t="shared" si="944"/>
        <v>0</v>
      </c>
      <c r="DZ253" s="47">
        <f t="shared" si="945"/>
        <v>0</v>
      </c>
      <c r="EA253" s="47">
        <f t="shared" si="946"/>
        <v>0</v>
      </c>
      <c r="EB253" s="47">
        <f t="shared" si="947"/>
        <v>0</v>
      </c>
      <c r="EC253" s="47">
        <f t="shared" si="948"/>
        <v>0</v>
      </c>
      <c r="ED253" s="47">
        <f t="shared" si="949"/>
        <v>0</v>
      </c>
      <c r="EE253" s="47">
        <f t="shared" si="950"/>
        <v>0</v>
      </c>
      <c r="EF253" s="47">
        <f t="shared" si="951"/>
        <v>0</v>
      </c>
      <c r="EG253" s="47">
        <f t="shared" si="952"/>
        <v>0</v>
      </c>
      <c r="EH253" s="47">
        <f t="shared" si="953"/>
        <v>0</v>
      </c>
      <c r="EI253" s="47">
        <f t="shared" si="954"/>
        <v>0</v>
      </c>
      <c r="EJ253" s="47">
        <f t="shared" si="955"/>
        <v>0</v>
      </c>
      <c r="EK253" s="47">
        <f t="shared" si="956"/>
        <v>0</v>
      </c>
      <c r="EL253" s="47">
        <f t="shared" si="957"/>
        <v>0</v>
      </c>
      <c r="EM253" s="47">
        <f t="shared" si="958"/>
        <v>0</v>
      </c>
      <c r="EN253" s="47">
        <f t="shared" si="959"/>
        <v>0</v>
      </c>
      <c r="EO253" s="47">
        <f t="shared" si="960"/>
        <v>0</v>
      </c>
      <c r="EP253" s="47">
        <f t="shared" si="961"/>
        <v>0</v>
      </c>
      <c r="EQ253" s="48">
        <f t="shared" si="962"/>
        <v>0</v>
      </c>
      <c r="ER253" s="47">
        <f t="shared" si="963"/>
        <v>0</v>
      </c>
      <c r="ES253" s="47">
        <f t="shared" si="964"/>
        <v>0</v>
      </c>
      <c r="ET253" s="46">
        <f t="shared" si="965"/>
        <v>0</v>
      </c>
      <c r="EU253" s="47">
        <f t="shared" si="966"/>
        <v>0</v>
      </c>
      <c r="EV253" s="47">
        <f t="shared" si="967"/>
        <v>0</v>
      </c>
      <c r="EW253" s="47">
        <f t="shared" si="968"/>
        <v>0</v>
      </c>
      <c r="EX253" s="47">
        <f t="shared" si="969"/>
        <v>0</v>
      </c>
      <c r="EY253" s="47">
        <f t="shared" si="970"/>
        <v>0</v>
      </c>
      <c r="EZ253" s="47">
        <f t="shared" si="971"/>
        <v>0</v>
      </c>
      <c r="FA253" s="47">
        <f t="shared" si="972"/>
        <v>0</v>
      </c>
      <c r="FB253" s="47">
        <f t="shared" si="973"/>
        <v>0</v>
      </c>
      <c r="FC253" s="47">
        <f t="shared" si="974"/>
        <v>0</v>
      </c>
      <c r="FD253" s="47">
        <f t="shared" si="975"/>
        <v>0</v>
      </c>
      <c r="FE253" s="47">
        <f t="shared" si="976"/>
        <v>0</v>
      </c>
      <c r="FF253" s="47">
        <f t="shared" si="977"/>
        <v>0</v>
      </c>
      <c r="FG253" s="47">
        <f t="shared" si="978"/>
        <v>0</v>
      </c>
      <c r="FH253" s="47">
        <f t="shared" si="979"/>
        <v>0</v>
      </c>
      <c r="FI253" s="47">
        <f t="shared" si="980"/>
        <v>0</v>
      </c>
      <c r="FJ253" s="47">
        <f t="shared" si="981"/>
        <v>0</v>
      </c>
      <c r="FK253" s="47">
        <f t="shared" si="982"/>
        <v>0</v>
      </c>
      <c r="FL253" s="47">
        <f t="shared" si="983"/>
        <v>0</v>
      </c>
      <c r="FM253" s="48">
        <f t="shared" si="984"/>
        <v>0</v>
      </c>
      <c r="FN253" s="47">
        <f t="shared" si="985"/>
        <v>0</v>
      </c>
      <c r="FO253" s="47">
        <f t="shared" si="986"/>
        <v>0</v>
      </c>
      <c r="FP253" s="46">
        <f t="shared" si="987"/>
        <v>0</v>
      </c>
      <c r="FQ253" s="47">
        <f t="shared" si="988"/>
        <v>0</v>
      </c>
      <c r="FR253" s="47">
        <f t="shared" si="989"/>
        <v>0</v>
      </c>
      <c r="FS253" s="47">
        <f t="shared" si="990"/>
        <v>0</v>
      </c>
      <c r="FT253" s="47">
        <f t="shared" si="991"/>
        <v>0</v>
      </c>
      <c r="FU253" s="47">
        <f t="shared" si="992"/>
        <v>0</v>
      </c>
      <c r="FV253" s="47">
        <f t="shared" si="993"/>
        <v>0</v>
      </c>
      <c r="FW253" s="47">
        <f t="shared" si="994"/>
        <v>0</v>
      </c>
      <c r="FX253" s="47">
        <f t="shared" si="995"/>
        <v>0</v>
      </c>
      <c r="FY253" s="47">
        <f t="shared" si="996"/>
        <v>0</v>
      </c>
      <c r="FZ253" s="47">
        <f t="shared" si="997"/>
        <v>0</v>
      </c>
      <c r="GA253" s="47">
        <f t="shared" si="998"/>
        <v>0</v>
      </c>
      <c r="GB253" s="47">
        <f t="shared" si="999"/>
        <v>0</v>
      </c>
      <c r="GC253" s="47">
        <f t="shared" si="1000"/>
        <v>0</v>
      </c>
      <c r="GD253" s="47">
        <f t="shared" si="1001"/>
        <v>0</v>
      </c>
      <c r="GE253" s="47">
        <f t="shared" si="1002"/>
        <v>0</v>
      </c>
      <c r="GF253" s="47">
        <f t="shared" si="1003"/>
        <v>0</v>
      </c>
      <c r="GG253" s="47">
        <f t="shared" si="1004"/>
        <v>0</v>
      </c>
      <c r="GH253" s="47">
        <f t="shared" si="1005"/>
        <v>0</v>
      </c>
      <c r="GI253" s="48">
        <f t="shared" si="1006"/>
        <v>0</v>
      </c>
      <c r="GJ253" s="47">
        <f t="shared" si="1007"/>
        <v>0</v>
      </c>
      <c r="GK253" s="47">
        <f t="shared" si="1008"/>
        <v>0</v>
      </c>
      <c r="GL253" s="46">
        <f t="shared" si="1009"/>
        <v>0</v>
      </c>
      <c r="GM253" s="47">
        <f t="shared" si="1010"/>
        <v>0</v>
      </c>
      <c r="GN253" s="47">
        <f t="shared" si="1011"/>
        <v>0</v>
      </c>
      <c r="GO253" s="47">
        <f t="shared" si="1012"/>
        <v>0</v>
      </c>
      <c r="GP253" s="47">
        <f t="shared" si="1013"/>
        <v>0</v>
      </c>
      <c r="GQ253" s="47">
        <f t="shared" si="1014"/>
        <v>0</v>
      </c>
      <c r="GR253" s="47">
        <f t="shared" si="1015"/>
        <v>0</v>
      </c>
      <c r="GS253" s="47">
        <f t="shared" si="1016"/>
        <v>0</v>
      </c>
      <c r="GT253" s="47">
        <f t="shared" si="1017"/>
        <v>0</v>
      </c>
      <c r="GU253" s="47">
        <f t="shared" si="1018"/>
        <v>0</v>
      </c>
      <c r="GV253" s="47">
        <f t="shared" si="1019"/>
        <v>0</v>
      </c>
      <c r="GW253" s="47">
        <f t="shared" si="1020"/>
        <v>0</v>
      </c>
      <c r="GX253" s="47">
        <f t="shared" si="1021"/>
        <v>0</v>
      </c>
      <c r="GY253" s="47">
        <f t="shared" si="1022"/>
        <v>0</v>
      </c>
      <c r="GZ253" s="47">
        <f t="shared" si="1023"/>
        <v>0</v>
      </c>
      <c r="HA253" s="47">
        <f t="shared" si="1024"/>
        <v>0</v>
      </c>
      <c r="HB253" s="47">
        <f t="shared" si="1025"/>
        <v>0</v>
      </c>
      <c r="HC253" s="47">
        <f t="shared" si="1026"/>
        <v>0</v>
      </c>
      <c r="HD253" s="47">
        <f t="shared" si="1027"/>
        <v>0</v>
      </c>
      <c r="HE253" s="48">
        <f t="shared" si="1028"/>
        <v>0</v>
      </c>
      <c r="HF253" s="47">
        <f t="shared" si="1029"/>
        <v>0</v>
      </c>
      <c r="HG253" s="47">
        <f t="shared" si="1030"/>
        <v>0</v>
      </c>
      <c r="HH253" s="46">
        <f t="shared" si="1031"/>
        <v>0</v>
      </c>
      <c r="HI253" s="47">
        <f t="shared" si="1032"/>
        <v>0</v>
      </c>
      <c r="HJ253" s="47">
        <f t="shared" si="1033"/>
        <v>0</v>
      </c>
      <c r="HK253" s="47">
        <f t="shared" si="1034"/>
        <v>0</v>
      </c>
      <c r="HL253" s="47">
        <f t="shared" si="1035"/>
        <v>0</v>
      </c>
      <c r="HM253" s="47">
        <f t="shared" si="1036"/>
        <v>0</v>
      </c>
      <c r="HN253" s="47">
        <f t="shared" si="1037"/>
        <v>0</v>
      </c>
      <c r="HO253" s="47">
        <f t="shared" si="1038"/>
        <v>0</v>
      </c>
      <c r="HP253" s="47">
        <f t="shared" si="1039"/>
        <v>0</v>
      </c>
      <c r="HQ253" s="47">
        <f t="shared" si="1040"/>
        <v>0</v>
      </c>
      <c r="HR253" s="47">
        <f t="shared" si="1041"/>
        <v>0</v>
      </c>
      <c r="HS253" s="47">
        <f t="shared" si="1042"/>
        <v>0</v>
      </c>
      <c r="HT253" s="47">
        <f t="shared" si="1043"/>
        <v>0</v>
      </c>
      <c r="HU253" s="47">
        <f t="shared" si="1044"/>
        <v>0</v>
      </c>
      <c r="HV253" s="47">
        <f t="shared" si="1045"/>
        <v>0</v>
      </c>
      <c r="HW253" s="47">
        <f t="shared" si="1046"/>
        <v>0</v>
      </c>
      <c r="HX253" s="47">
        <f t="shared" si="1047"/>
        <v>0</v>
      </c>
      <c r="HY253" s="47">
        <f t="shared" si="1048"/>
        <v>0</v>
      </c>
      <c r="HZ253" s="47">
        <f t="shared" si="1049"/>
        <v>0</v>
      </c>
      <c r="IA253" s="48">
        <f t="shared" si="1050"/>
        <v>0</v>
      </c>
      <c r="IB253" s="47">
        <f t="shared" si="1051"/>
        <v>0</v>
      </c>
      <c r="IC253" s="47">
        <f t="shared" si="1052"/>
        <v>0</v>
      </c>
      <c r="ID253" s="46">
        <f t="shared" si="1053"/>
        <v>0</v>
      </c>
      <c r="IE253" s="47">
        <f t="shared" si="1054"/>
        <v>0</v>
      </c>
      <c r="IF253" s="47">
        <f t="shared" si="1055"/>
        <v>0</v>
      </c>
      <c r="IG253" s="47">
        <f t="shared" si="1056"/>
        <v>0</v>
      </c>
      <c r="IH253" s="47">
        <f t="shared" si="1057"/>
        <v>0</v>
      </c>
      <c r="II253" s="47">
        <f t="shared" si="1058"/>
        <v>0</v>
      </c>
      <c r="IJ253" s="47">
        <f t="shared" si="1059"/>
        <v>0</v>
      </c>
      <c r="IK253" s="47">
        <f t="shared" si="1060"/>
        <v>0</v>
      </c>
      <c r="IL253" s="47">
        <f t="shared" si="1061"/>
        <v>0</v>
      </c>
      <c r="IM253" s="47">
        <f t="shared" si="1062"/>
        <v>0</v>
      </c>
      <c r="IN253" s="47">
        <f t="shared" si="1063"/>
        <v>0</v>
      </c>
      <c r="IO253" s="47">
        <f t="shared" si="1064"/>
        <v>0</v>
      </c>
      <c r="IP253" s="47">
        <f t="shared" si="1065"/>
        <v>0</v>
      </c>
      <c r="IQ253" s="47">
        <f t="shared" si="1066"/>
        <v>0</v>
      </c>
      <c r="IR253" s="47">
        <f t="shared" si="1067"/>
        <v>0</v>
      </c>
      <c r="IS253" s="47">
        <f t="shared" si="1068"/>
        <v>0</v>
      </c>
      <c r="IT253" s="47">
        <f t="shared" si="1069"/>
        <v>0</v>
      </c>
      <c r="IU253" s="47">
        <f t="shared" si="1070"/>
        <v>0</v>
      </c>
      <c r="IV253" s="47">
        <f t="shared" si="1071"/>
        <v>0</v>
      </c>
      <c r="IW253" s="48">
        <f t="shared" si="1072"/>
        <v>0</v>
      </c>
      <c r="IX253" s="47">
        <f t="shared" si="1073"/>
        <v>0</v>
      </c>
      <c r="IY253" s="47">
        <f t="shared" si="1074"/>
        <v>0</v>
      </c>
      <c r="IZ253" s="46">
        <f t="shared" si="1075"/>
        <v>0</v>
      </c>
      <c r="JA253" s="47">
        <f t="shared" si="1076"/>
        <v>0</v>
      </c>
      <c r="JB253" s="47">
        <f t="shared" si="1077"/>
        <v>0</v>
      </c>
      <c r="JC253" s="47">
        <f t="shared" si="1078"/>
        <v>0</v>
      </c>
      <c r="JD253" s="47">
        <f t="shared" si="1079"/>
        <v>0</v>
      </c>
      <c r="JE253" s="47">
        <f t="shared" si="1080"/>
        <v>0</v>
      </c>
      <c r="JF253" s="47">
        <f t="shared" si="1081"/>
        <v>0</v>
      </c>
      <c r="JG253" s="47">
        <f t="shared" si="1082"/>
        <v>0</v>
      </c>
      <c r="JH253" s="47">
        <f t="shared" si="1083"/>
        <v>0</v>
      </c>
      <c r="JI253" s="47">
        <f t="shared" si="1084"/>
        <v>0</v>
      </c>
      <c r="JJ253" s="47">
        <f t="shared" si="1085"/>
        <v>0</v>
      </c>
      <c r="JK253" s="47">
        <f t="shared" si="1086"/>
        <v>0</v>
      </c>
      <c r="JL253" s="47">
        <f t="shared" si="1087"/>
        <v>0</v>
      </c>
      <c r="JM253" s="47">
        <f t="shared" si="1088"/>
        <v>0</v>
      </c>
      <c r="JN253" s="47">
        <f t="shared" si="1089"/>
        <v>0</v>
      </c>
      <c r="JO253" s="47">
        <f t="shared" si="1090"/>
        <v>0</v>
      </c>
      <c r="JP253" s="47">
        <f t="shared" si="1091"/>
        <v>0</v>
      </c>
      <c r="JQ253" s="47">
        <f t="shared" si="1092"/>
        <v>0</v>
      </c>
      <c r="JR253" s="47">
        <f t="shared" si="1093"/>
        <v>0</v>
      </c>
      <c r="JS253" s="48">
        <f t="shared" si="1094"/>
        <v>0</v>
      </c>
      <c r="JT253" s="46">
        <f t="shared" si="1095"/>
        <v>0</v>
      </c>
      <c r="JU253" s="48">
        <f t="shared" si="1096"/>
        <v>0</v>
      </c>
    </row>
    <row r="254" spans="1:281" x14ac:dyDescent="0.25">
      <c r="A254" s="152"/>
      <c r="B254" s="386"/>
      <c r="C254" s="377"/>
      <c r="D254" s="378"/>
      <c r="E254" s="378"/>
      <c r="F254" s="378"/>
      <c r="G254" s="379"/>
      <c r="H254" s="397"/>
      <c r="I254" s="397"/>
      <c r="J254" s="97"/>
      <c r="K254" s="122">
        <f t="shared" si="826"/>
        <v>0</v>
      </c>
      <c r="L254" s="313">
        <f t="shared" si="827"/>
        <v>0</v>
      </c>
      <c r="M254" s="46">
        <f t="shared" si="828"/>
        <v>0</v>
      </c>
      <c r="N254" s="90">
        <f t="shared" si="889"/>
        <v>0</v>
      </c>
      <c r="O254" s="90">
        <f t="shared" si="890"/>
        <v>0</v>
      </c>
      <c r="P254" s="90">
        <f t="shared" si="891"/>
        <v>0</v>
      </c>
      <c r="Q254" s="90">
        <f t="shared" si="892"/>
        <v>0</v>
      </c>
      <c r="R254" s="408">
        <f t="shared" si="829"/>
        <v>1</v>
      </c>
      <c r="S254" s="46">
        <f t="shared" si="830"/>
        <v>0</v>
      </c>
      <c r="T254" s="47">
        <f t="shared" si="831"/>
        <v>0</v>
      </c>
      <c r="U254" s="47">
        <f t="shared" si="832"/>
        <v>0</v>
      </c>
      <c r="V254" s="47">
        <f t="shared" si="833"/>
        <v>0</v>
      </c>
      <c r="W254" s="47">
        <f t="shared" si="834"/>
        <v>0</v>
      </c>
      <c r="X254" s="47">
        <f t="shared" si="835"/>
        <v>0</v>
      </c>
      <c r="Y254" s="47">
        <f t="shared" si="836"/>
        <v>0</v>
      </c>
      <c r="Z254" s="47">
        <f t="shared" si="837"/>
        <v>0</v>
      </c>
      <c r="AA254" s="47">
        <f t="shared" si="838"/>
        <v>0</v>
      </c>
      <c r="AB254" s="47">
        <f t="shared" si="839"/>
        <v>0</v>
      </c>
      <c r="AC254" s="47">
        <f t="shared" si="840"/>
        <v>0</v>
      </c>
      <c r="AD254" s="47">
        <f t="shared" si="841"/>
        <v>0</v>
      </c>
      <c r="AE254" s="47">
        <f t="shared" si="842"/>
        <v>0</v>
      </c>
      <c r="AF254" s="47">
        <f t="shared" si="843"/>
        <v>0</v>
      </c>
      <c r="AG254" s="47">
        <f t="shared" si="844"/>
        <v>0</v>
      </c>
      <c r="AH254" s="47">
        <f t="shared" si="845"/>
        <v>0</v>
      </c>
      <c r="AI254" s="47">
        <f t="shared" si="846"/>
        <v>0</v>
      </c>
      <c r="AJ254" s="47">
        <f t="shared" si="847"/>
        <v>0</v>
      </c>
      <c r="AK254" s="47">
        <f t="shared" si="848"/>
        <v>0</v>
      </c>
      <c r="AL254" s="48">
        <f t="shared" si="849"/>
        <v>0</v>
      </c>
      <c r="AM254" s="47">
        <f t="shared" si="893"/>
        <v>0</v>
      </c>
      <c r="AN254" s="47">
        <f t="shared" si="894"/>
        <v>0</v>
      </c>
      <c r="AO254" s="46">
        <f t="shared" si="850"/>
        <v>0</v>
      </c>
      <c r="AP254" s="47">
        <f t="shared" si="851"/>
        <v>0</v>
      </c>
      <c r="AQ254" s="47">
        <f t="shared" si="852"/>
        <v>0</v>
      </c>
      <c r="AR254" s="47">
        <f t="shared" si="853"/>
        <v>0</v>
      </c>
      <c r="AS254" s="47">
        <f t="shared" si="854"/>
        <v>0</v>
      </c>
      <c r="AT254" s="47">
        <f t="shared" si="855"/>
        <v>0</v>
      </c>
      <c r="AU254" s="47">
        <f t="shared" si="856"/>
        <v>0</v>
      </c>
      <c r="AV254" s="47">
        <f t="shared" si="857"/>
        <v>0</v>
      </c>
      <c r="AW254" s="47">
        <f t="shared" si="858"/>
        <v>0</v>
      </c>
      <c r="AX254" s="47">
        <f t="shared" si="859"/>
        <v>0</v>
      </c>
      <c r="AY254" s="47">
        <f t="shared" si="860"/>
        <v>0</v>
      </c>
      <c r="AZ254" s="47">
        <f t="shared" si="861"/>
        <v>0</v>
      </c>
      <c r="BA254" s="47">
        <f t="shared" si="862"/>
        <v>0</v>
      </c>
      <c r="BB254" s="47">
        <f t="shared" si="863"/>
        <v>0</v>
      </c>
      <c r="BC254" s="47">
        <f t="shared" si="864"/>
        <v>0</v>
      </c>
      <c r="BD254" s="47">
        <f t="shared" si="865"/>
        <v>0</v>
      </c>
      <c r="BE254" s="47">
        <f t="shared" si="866"/>
        <v>0</v>
      </c>
      <c r="BF254" s="47">
        <f t="shared" si="867"/>
        <v>0</v>
      </c>
      <c r="BG254" s="48">
        <f t="shared" si="868"/>
        <v>0</v>
      </c>
      <c r="BH254" s="47">
        <f t="shared" si="895"/>
        <v>0</v>
      </c>
      <c r="BI254" s="47">
        <f t="shared" si="896"/>
        <v>0</v>
      </c>
      <c r="BJ254" s="46">
        <f t="shared" si="869"/>
        <v>0</v>
      </c>
      <c r="BK254" s="47">
        <f t="shared" si="870"/>
        <v>0</v>
      </c>
      <c r="BL254" s="47">
        <f t="shared" si="871"/>
        <v>0</v>
      </c>
      <c r="BM254" s="47">
        <f t="shared" si="872"/>
        <v>0</v>
      </c>
      <c r="BN254" s="47">
        <f t="shared" si="873"/>
        <v>0</v>
      </c>
      <c r="BO254" s="47">
        <f t="shared" si="874"/>
        <v>0</v>
      </c>
      <c r="BP254" s="47">
        <f t="shared" si="875"/>
        <v>0</v>
      </c>
      <c r="BQ254" s="47">
        <f t="shared" si="876"/>
        <v>0</v>
      </c>
      <c r="BR254" s="47">
        <f t="shared" si="877"/>
        <v>0</v>
      </c>
      <c r="BS254" s="47">
        <f t="shared" si="878"/>
        <v>0</v>
      </c>
      <c r="BT254" s="47">
        <f t="shared" si="879"/>
        <v>0</v>
      </c>
      <c r="BU254" s="47">
        <f t="shared" si="880"/>
        <v>0</v>
      </c>
      <c r="BV254" s="47">
        <f t="shared" si="881"/>
        <v>0</v>
      </c>
      <c r="BW254" s="47">
        <f t="shared" si="882"/>
        <v>0</v>
      </c>
      <c r="BX254" s="47">
        <f t="shared" si="883"/>
        <v>0</v>
      </c>
      <c r="BY254" s="47">
        <f t="shared" si="884"/>
        <v>0</v>
      </c>
      <c r="BZ254" s="47">
        <f t="shared" si="885"/>
        <v>0</v>
      </c>
      <c r="CA254" s="47">
        <f t="shared" si="886"/>
        <v>0</v>
      </c>
      <c r="CB254" s="47">
        <f t="shared" si="887"/>
        <v>0</v>
      </c>
      <c r="CC254" s="48">
        <f t="shared" si="888"/>
        <v>0</v>
      </c>
      <c r="CD254" s="47">
        <f t="shared" si="897"/>
        <v>0</v>
      </c>
      <c r="CE254" s="47">
        <f t="shared" si="898"/>
        <v>0</v>
      </c>
      <c r="CF254" s="46">
        <f t="shared" si="899"/>
        <v>0</v>
      </c>
      <c r="CG254" s="47">
        <f t="shared" si="900"/>
        <v>0</v>
      </c>
      <c r="CH254" s="47">
        <f t="shared" si="901"/>
        <v>0</v>
      </c>
      <c r="CI254" s="47">
        <f t="shared" si="902"/>
        <v>0</v>
      </c>
      <c r="CJ254" s="47">
        <f t="shared" si="903"/>
        <v>0</v>
      </c>
      <c r="CK254" s="47">
        <f t="shared" si="904"/>
        <v>0</v>
      </c>
      <c r="CL254" s="47">
        <f t="shared" si="905"/>
        <v>0</v>
      </c>
      <c r="CM254" s="47">
        <f t="shared" si="906"/>
        <v>0</v>
      </c>
      <c r="CN254" s="47">
        <f t="shared" si="907"/>
        <v>0</v>
      </c>
      <c r="CO254" s="47">
        <f t="shared" si="908"/>
        <v>0</v>
      </c>
      <c r="CP254" s="47">
        <f t="shared" si="909"/>
        <v>0</v>
      </c>
      <c r="CQ254" s="47">
        <f t="shared" si="910"/>
        <v>0</v>
      </c>
      <c r="CR254" s="47">
        <f t="shared" si="911"/>
        <v>0</v>
      </c>
      <c r="CS254" s="47">
        <f t="shared" si="912"/>
        <v>0</v>
      </c>
      <c r="CT254" s="47">
        <f t="shared" si="913"/>
        <v>0</v>
      </c>
      <c r="CU254" s="47">
        <f t="shared" si="914"/>
        <v>0</v>
      </c>
      <c r="CV254" s="47">
        <f t="shared" si="915"/>
        <v>0</v>
      </c>
      <c r="CW254" s="47">
        <f t="shared" si="916"/>
        <v>0</v>
      </c>
      <c r="CX254" s="47">
        <f t="shared" si="917"/>
        <v>0</v>
      </c>
      <c r="CY254" s="48">
        <f t="shared" si="918"/>
        <v>0</v>
      </c>
      <c r="CZ254" s="47">
        <f t="shared" si="919"/>
        <v>0</v>
      </c>
      <c r="DA254" s="47">
        <f t="shared" si="920"/>
        <v>0</v>
      </c>
      <c r="DB254" s="46">
        <f t="shared" si="921"/>
        <v>0</v>
      </c>
      <c r="DC254" s="47">
        <f t="shared" si="922"/>
        <v>0</v>
      </c>
      <c r="DD254" s="47">
        <f t="shared" si="923"/>
        <v>0</v>
      </c>
      <c r="DE254" s="47">
        <f t="shared" si="924"/>
        <v>0</v>
      </c>
      <c r="DF254" s="47">
        <f t="shared" si="925"/>
        <v>0</v>
      </c>
      <c r="DG254" s="47">
        <f t="shared" si="926"/>
        <v>0</v>
      </c>
      <c r="DH254" s="47">
        <f t="shared" si="927"/>
        <v>0</v>
      </c>
      <c r="DI254" s="47">
        <f t="shared" si="928"/>
        <v>0</v>
      </c>
      <c r="DJ254" s="47">
        <f t="shared" si="929"/>
        <v>0</v>
      </c>
      <c r="DK254" s="47">
        <f t="shared" si="930"/>
        <v>0</v>
      </c>
      <c r="DL254" s="47">
        <f t="shared" si="931"/>
        <v>0</v>
      </c>
      <c r="DM254" s="47">
        <f t="shared" si="932"/>
        <v>0</v>
      </c>
      <c r="DN254" s="47">
        <f t="shared" si="933"/>
        <v>0</v>
      </c>
      <c r="DO254" s="47">
        <f t="shared" si="934"/>
        <v>0</v>
      </c>
      <c r="DP254" s="47">
        <f t="shared" si="935"/>
        <v>0</v>
      </c>
      <c r="DQ254" s="47">
        <f t="shared" si="936"/>
        <v>0</v>
      </c>
      <c r="DR254" s="47">
        <f t="shared" si="937"/>
        <v>0</v>
      </c>
      <c r="DS254" s="47">
        <f t="shared" si="938"/>
        <v>0</v>
      </c>
      <c r="DT254" s="47">
        <f t="shared" si="939"/>
        <v>0</v>
      </c>
      <c r="DU254" s="48">
        <f t="shared" si="940"/>
        <v>0</v>
      </c>
      <c r="DV254" s="47">
        <f t="shared" si="941"/>
        <v>0</v>
      </c>
      <c r="DW254" s="47">
        <f t="shared" si="942"/>
        <v>0</v>
      </c>
      <c r="DX254" s="46">
        <f t="shared" si="943"/>
        <v>0</v>
      </c>
      <c r="DY254" s="47">
        <f t="shared" si="944"/>
        <v>0</v>
      </c>
      <c r="DZ254" s="47">
        <f t="shared" si="945"/>
        <v>0</v>
      </c>
      <c r="EA254" s="47">
        <f t="shared" si="946"/>
        <v>0</v>
      </c>
      <c r="EB254" s="47">
        <f t="shared" si="947"/>
        <v>0</v>
      </c>
      <c r="EC254" s="47">
        <f t="shared" si="948"/>
        <v>0</v>
      </c>
      <c r="ED254" s="47">
        <f t="shared" si="949"/>
        <v>0</v>
      </c>
      <c r="EE254" s="47">
        <f t="shared" si="950"/>
        <v>0</v>
      </c>
      <c r="EF254" s="47">
        <f t="shared" si="951"/>
        <v>0</v>
      </c>
      <c r="EG254" s="47">
        <f t="shared" si="952"/>
        <v>0</v>
      </c>
      <c r="EH254" s="47">
        <f t="shared" si="953"/>
        <v>0</v>
      </c>
      <c r="EI254" s="47">
        <f t="shared" si="954"/>
        <v>0</v>
      </c>
      <c r="EJ254" s="47">
        <f t="shared" si="955"/>
        <v>0</v>
      </c>
      <c r="EK254" s="47">
        <f t="shared" si="956"/>
        <v>0</v>
      </c>
      <c r="EL254" s="47">
        <f t="shared" si="957"/>
        <v>0</v>
      </c>
      <c r="EM254" s="47">
        <f t="shared" si="958"/>
        <v>0</v>
      </c>
      <c r="EN254" s="47">
        <f t="shared" si="959"/>
        <v>0</v>
      </c>
      <c r="EO254" s="47">
        <f t="shared" si="960"/>
        <v>0</v>
      </c>
      <c r="EP254" s="47">
        <f t="shared" si="961"/>
        <v>0</v>
      </c>
      <c r="EQ254" s="48">
        <f t="shared" si="962"/>
        <v>0</v>
      </c>
      <c r="ER254" s="47">
        <f t="shared" si="963"/>
        <v>0</v>
      </c>
      <c r="ES254" s="47">
        <f t="shared" si="964"/>
        <v>0</v>
      </c>
      <c r="ET254" s="46">
        <f t="shared" si="965"/>
        <v>0</v>
      </c>
      <c r="EU254" s="47">
        <f t="shared" si="966"/>
        <v>0</v>
      </c>
      <c r="EV254" s="47">
        <f t="shared" si="967"/>
        <v>0</v>
      </c>
      <c r="EW254" s="47">
        <f t="shared" si="968"/>
        <v>0</v>
      </c>
      <c r="EX254" s="47">
        <f t="shared" si="969"/>
        <v>0</v>
      </c>
      <c r="EY254" s="47">
        <f t="shared" si="970"/>
        <v>0</v>
      </c>
      <c r="EZ254" s="47">
        <f t="shared" si="971"/>
        <v>0</v>
      </c>
      <c r="FA254" s="47">
        <f t="shared" si="972"/>
        <v>0</v>
      </c>
      <c r="FB254" s="47">
        <f t="shared" si="973"/>
        <v>0</v>
      </c>
      <c r="FC254" s="47">
        <f t="shared" si="974"/>
        <v>0</v>
      </c>
      <c r="FD254" s="47">
        <f t="shared" si="975"/>
        <v>0</v>
      </c>
      <c r="FE254" s="47">
        <f t="shared" si="976"/>
        <v>0</v>
      </c>
      <c r="FF254" s="47">
        <f t="shared" si="977"/>
        <v>0</v>
      </c>
      <c r="FG254" s="47">
        <f t="shared" si="978"/>
        <v>0</v>
      </c>
      <c r="FH254" s="47">
        <f t="shared" si="979"/>
        <v>0</v>
      </c>
      <c r="FI254" s="47">
        <f t="shared" si="980"/>
        <v>0</v>
      </c>
      <c r="FJ254" s="47">
        <f t="shared" si="981"/>
        <v>0</v>
      </c>
      <c r="FK254" s="47">
        <f t="shared" si="982"/>
        <v>0</v>
      </c>
      <c r="FL254" s="47">
        <f t="shared" si="983"/>
        <v>0</v>
      </c>
      <c r="FM254" s="48">
        <f t="shared" si="984"/>
        <v>0</v>
      </c>
      <c r="FN254" s="47">
        <f t="shared" si="985"/>
        <v>0</v>
      </c>
      <c r="FO254" s="47">
        <f t="shared" si="986"/>
        <v>0</v>
      </c>
      <c r="FP254" s="46">
        <f t="shared" si="987"/>
        <v>0</v>
      </c>
      <c r="FQ254" s="47">
        <f t="shared" si="988"/>
        <v>0</v>
      </c>
      <c r="FR254" s="47">
        <f t="shared" si="989"/>
        <v>0</v>
      </c>
      <c r="FS254" s="47">
        <f t="shared" si="990"/>
        <v>0</v>
      </c>
      <c r="FT254" s="47">
        <f t="shared" si="991"/>
        <v>0</v>
      </c>
      <c r="FU254" s="47">
        <f t="shared" si="992"/>
        <v>0</v>
      </c>
      <c r="FV254" s="47">
        <f t="shared" si="993"/>
        <v>0</v>
      </c>
      <c r="FW254" s="47">
        <f t="shared" si="994"/>
        <v>0</v>
      </c>
      <c r="FX254" s="47">
        <f t="shared" si="995"/>
        <v>0</v>
      </c>
      <c r="FY254" s="47">
        <f t="shared" si="996"/>
        <v>0</v>
      </c>
      <c r="FZ254" s="47">
        <f t="shared" si="997"/>
        <v>0</v>
      </c>
      <c r="GA254" s="47">
        <f t="shared" si="998"/>
        <v>0</v>
      </c>
      <c r="GB254" s="47">
        <f t="shared" si="999"/>
        <v>0</v>
      </c>
      <c r="GC254" s="47">
        <f t="shared" si="1000"/>
        <v>0</v>
      </c>
      <c r="GD254" s="47">
        <f t="shared" si="1001"/>
        <v>0</v>
      </c>
      <c r="GE254" s="47">
        <f t="shared" si="1002"/>
        <v>0</v>
      </c>
      <c r="GF254" s="47">
        <f t="shared" si="1003"/>
        <v>0</v>
      </c>
      <c r="GG254" s="47">
        <f t="shared" si="1004"/>
        <v>0</v>
      </c>
      <c r="GH254" s="47">
        <f t="shared" si="1005"/>
        <v>0</v>
      </c>
      <c r="GI254" s="48">
        <f t="shared" si="1006"/>
        <v>0</v>
      </c>
      <c r="GJ254" s="47">
        <f t="shared" si="1007"/>
        <v>0</v>
      </c>
      <c r="GK254" s="47">
        <f t="shared" si="1008"/>
        <v>0</v>
      </c>
      <c r="GL254" s="46">
        <f t="shared" si="1009"/>
        <v>0</v>
      </c>
      <c r="GM254" s="47">
        <f t="shared" si="1010"/>
        <v>0</v>
      </c>
      <c r="GN254" s="47">
        <f t="shared" si="1011"/>
        <v>0</v>
      </c>
      <c r="GO254" s="47">
        <f t="shared" si="1012"/>
        <v>0</v>
      </c>
      <c r="GP254" s="47">
        <f t="shared" si="1013"/>
        <v>0</v>
      </c>
      <c r="GQ254" s="47">
        <f t="shared" si="1014"/>
        <v>0</v>
      </c>
      <c r="GR254" s="47">
        <f t="shared" si="1015"/>
        <v>0</v>
      </c>
      <c r="GS254" s="47">
        <f t="shared" si="1016"/>
        <v>0</v>
      </c>
      <c r="GT254" s="47">
        <f t="shared" si="1017"/>
        <v>0</v>
      </c>
      <c r="GU254" s="47">
        <f t="shared" si="1018"/>
        <v>0</v>
      </c>
      <c r="GV254" s="47">
        <f t="shared" si="1019"/>
        <v>0</v>
      </c>
      <c r="GW254" s="47">
        <f t="shared" si="1020"/>
        <v>0</v>
      </c>
      <c r="GX254" s="47">
        <f t="shared" si="1021"/>
        <v>0</v>
      </c>
      <c r="GY254" s="47">
        <f t="shared" si="1022"/>
        <v>0</v>
      </c>
      <c r="GZ254" s="47">
        <f t="shared" si="1023"/>
        <v>0</v>
      </c>
      <c r="HA254" s="47">
        <f t="shared" si="1024"/>
        <v>0</v>
      </c>
      <c r="HB254" s="47">
        <f t="shared" si="1025"/>
        <v>0</v>
      </c>
      <c r="HC254" s="47">
        <f t="shared" si="1026"/>
        <v>0</v>
      </c>
      <c r="HD254" s="47">
        <f t="shared" si="1027"/>
        <v>0</v>
      </c>
      <c r="HE254" s="48">
        <f t="shared" si="1028"/>
        <v>0</v>
      </c>
      <c r="HF254" s="47">
        <f t="shared" si="1029"/>
        <v>0</v>
      </c>
      <c r="HG254" s="47">
        <f t="shared" si="1030"/>
        <v>0</v>
      </c>
      <c r="HH254" s="46">
        <f t="shared" si="1031"/>
        <v>0</v>
      </c>
      <c r="HI254" s="47">
        <f t="shared" si="1032"/>
        <v>0</v>
      </c>
      <c r="HJ254" s="47">
        <f t="shared" si="1033"/>
        <v>0</v>
      </c>
      <c r="HK254" s="47">
        <f t="shared" si="1034"/>
        <v>0</v>
      </c>
      <c r="HL254" s="47">
        <f t="shared" si="1035"/>
        <v>0</v>
      </c>
      <c r="HM254" s="47">
        <f t="shared" si="1036"/>
        <v>0</v>
      </c>
      <c r="HN254" s="47">
        <f t="shared" si="1037"/>
        <v>0</v>
      </c>
      <c r="HO254" s="47">
        <f t="shared" si="1038"/>
        <v>0</v>
      </c>
      <c r="HP254" s="47">
        <f t="shared" si="1039"/>
        <v>0</v>
      </c>
      <c r="HQ254" s="47">
        <f t="shared" si="1040"/>
        <v>0</v>
      </c>
      <c r="HR254" s="47">
        <f t="shared" si="1041"/>
        <v>0</v>
      </c>
      <c r="HS254" s="47">
        <f t="shared" si="1042"/>
        <v>0</v>
      </c>
      <c r="HT254" s="47">
        <f t="shared" si="1043"/>
        <v>0</v>
      </c>
      <c r="HU254" s="47">
        <f t="shared" si="1044"/>
        <v>0</v>
      </c>
      <c r="HV254" s="47">
        <f t="shared" si="1045"/>
        <v>0</v>
      </c>
      <c r="HW254" s="47">
        <f t="shared" si="1046"/>
        <v>0</v>
      </c>
      <c r="HX254" s="47">
        <f t="shared" si="1047"/>
        <v>0</v>
      </c>
      <c r="HY254" s="47">
        <f t="shared" si="1048"/>
        <v>0</v>
      </c>
      <c r="HZ254" s="47">
        <f t="shared" si="1049"/>
        <v>0</v>
      </c>
      <c r="IA254" s="48">
        <f t="shared" si="1050"/>
        <v>0</v>
      </c>
      <c r="IB254" s="47">
        <f t="shared" si="1051"/>
        <v>0</v>
      </c>
      <c r="IC254" s="47">
        <f t="shared" si="1052"/>
        <v>0</v>
      </c>
      <c r="ID254" s="46">
        <f t="shared" si="1053"/>
        <v>0</v>
      </c>
      <c r="IE254" s="47">
        <f t="shared" si="1054"/>
        <v>0</v>
      </c>
      <c r="IF254" s="47">
        <f t="shared" si="1055"/>
        <v>0</v>
      </c>
      <c r="IG254" s="47">
        <f t="shared" si="1056"/>
        <v>0</v>
      </c>
      <c r="IH254" s="47">
        <f t="shared" si="1057"/>
        <v>0</v>
      </c>
      <c r="II254" s="47">
        <f t="shared" si="1058"/>
        <v>0</v>
      </c>
      <c r="IJ254" s="47">
        <f t="shared" si="1059"/>
        <v>0</v>
      </c>
      <c r="IK254" s="47">
        <f t="shared" si="1060"/>
        <v>0</v>
      </c>
      <c r="IL254" s="47">
        <f t="shared" si="1061"/>
        <v>0</v>
      </c>
      <c r="IM254" s="47">
        <f t="shared" si="1062"/>
        <v>0</v>
      </c>
      <c r="IN254" s="47">
        <f t="shared" si="1063"/>
        <v>0</v>
      </c>
      <c r="IO254" s="47">
        <f t="shared" si="1064"/>
        <v>0</v>
      </c>
      <c r="IP254" s="47">
        <f t="shared" si="1065"/>
        <v>0</v>
      </c>
      <c r="IQ254" s="47">
        <f t="shared" si="1066"/>
        <v>0</v>
      </c>
      <c r="IR254" s="47">
        <f t="shared" si="1067"/>
        <v>0</v>
      </c>
      <c r="IS254" s="47">
        <f t="shared" si="1068"/>
        <v>0</v>
      </c>
      <c r="IT254" s="47">
        <f t="shared" si="1069"/>
        <v>0</v>
      </c>
      <c r="IU254" s="47">
        <f t="shared" si="1070"/>
        <v>0</v>
      </c>
      <c r="IV254" s="47">
        <f t="shared" si="1071"/>
        <v>0</v>
      </c>
      <c r="IW254" s="48">
        <f t="shared" si="1072"/>
        <v>0</v>
      </c>
      <c r="IX254" s="47">
        <f t="shared" si="1073"/>
        <v>0</v>
      </c>
      <c r="IY254" s="47">
        <f t="shared" si="1074"/>
        <v>0</v>
      </c>
      <c r="IZ254" s="46">
        <f t="shared" si="1075"/>
        <v>0</v>
      </c>
      <c r="JA254" s="47">
        <f t="shared" si="1076"/>
        <v>0</v>
      </c>
      <c r="JB254" s="47">
        <f t="shared" si="1077"/>
        <v>0</v>
      </c>
      <c r="JC254" s="47">
        <f t="shared" si="1078"/>
        <v>0</v>
      </c>
      <c r="JD254" s="47">
        <f t="shared" si="1079"/>
        <v>0</v>
      </c>
      <c r="JE254" s="47">
        <f t="shared" si="1080"/>
        <v>0</v>
      </c>
      <c r="JF254" s="47">
        <f t="shared" si="1081"/>
        <v>0</v>
      </c>
      <c r="JG254" s="47">
        <f t="shared" si="1082"/>
        <v>0</v>
      </c>
      <c r="JH254" s="47">
        <f t="shared" si="1083"/>
        <v>0</v>
      </c>
      <c r="JI254" s="47">
        <f t="shared" si="1084"/>
        <v>0</v>
      </c>
      <c r="JJ254" s="47">
        <f t="shared" si="1085"/>
        <v>0</v>
      </c>
      <c r="JK254" s="47">
        <f t="shared" si="1086"/>
        <v>0</v>
      </c>
      <c r="JL254" s="47">
        <f t="shared" si="1087"/>
        <v>0</v>
      </c>
      <c r="JM254" s="47">
        <f t="shared" si="1088"/>
        <v>0</v>
      </c>
      <c r="JN254" s="47">
        <f t="shared" si="1089"/>
        <v>0</v>
      </c>
      <c r="JO254" s="47">
        <f t="shared" si="1090"/>
        <v>0</v>
      </c>
      <c r="JP254" s="47">
        <f t="shared" si="1091"/>
        <v>0</v>
      </c>
      <c r="JQ254" s="47">
        <f t="shared" si="1092"/>
        <v>0</v>
      </c>
      <c r="JR254" s="47">
        <f t="shared" si="1093"/>
        <v>0</v>
      </c>
      <c r="JS254" s="48">
        <f t="shared" si="1094"/>
        <v>0</v>
      </c>
      <c r="JT254" s="46">
        <f t="shared" si="1095"/>
        <v>0</v>
      </c>
      <c r="JU254" s="48">
        <f t="shared" si="1096"/>
        <v>0</v>
      </c>
    </row>
    <row r="255" spans="1:281" x14ac:dyDescent="0.25">
      <c r="A255" s="152"/>
      <c r="B255" s="386"/>
      <c r="C255" s="377"/>
      <c r="D255" s="378"/>
      <c r="E255" s="378"/>
      <c r="F255" s="378"/>
      <c r="G255" s="379"/>
      <c r="H255" s="397"/>
      <c r="I255" s="397"/>
      <c r="J255" s="97"/>
      <c r="K255" s="122">
        <f t="shared" si="826"/>
        <v>0</v>
      </c>
      <c r="L255" s="313">
        <f t="shared" si="827"/>
        <v>0</v>
      </c>
      <c r="M255" s="46">
        <f t="shared" si="828"/>
        <v>0</v>
      </c>
      <c r="N255" s="90">
        <f t="shared" si="889"/>
        <v>0</v>
      </c>
      <c r="O255" s="90">
        <f t="shared" si="890"/>
        <v>0</v>
      </c>
      <c r="P255" s="90">
        <f t="shared" si="891"/>
        <v>0</v>
      </c>
      <c r="Q255" s="90">
        <f t="shared" si="892"/>
        <v>0</v>
      </c>
      <c r="R255" s="408">
        <f t="shared" si="829"/>
        <v>1</v>
      </c>
      <c r="S255" s="46">
        <f t="shared" si="830"/>
        <v>0</v>
      </c>
      <c r="T255" s="47">
        <f t="shared" si="831"/>
        <v>0</v>
      </c>
      <c r="U255" s="47">
        <f t="shared" si="832"/>
        <v>0</v>
      </c>
      <c r="V255" s="47">
        <f t="shared" si="833"/>
        <v>0</v>
      </c>
      <c r="W255" s="47">
        <f t="shared" si="834"/>
        <v>0</v>
      </c>
      <c r="X255" s="47">
        <f t="shared" si="835"/>
        <v>0</v>
      </c>
      <c r="Y255" s="47">
        <f t="shared" si="836"/>
        <v>0</v>
      </c>
      <c r="Z255" s="47">
        <f t="shared" si="837"/>
        <v>0</v>
      </c>
      <c r="AA255" s="47">
        <f t="shared" si="838"/>
        <v>0</v>
      </c>
      <c r="AB255" s="47">
        <f t="shared" si="839"/>
        <v>0</v>
      </c>
      <c r="AC255" s="47">
        <f t="shared" si="840"/>
        <v>0</v>
      </c>
      <c r="AD255" s="47">
        <f t="shared" si="841"/>
        <v>0</v>
      </c>
      <c r="AE255" s="47">
        <f t="shared" si="842"/>
        <v>0</v>
      </c>
      <c r="AF255" s="47">
        <f t="shared" si="843"/>
        <v>0</v>
      </c>
      <c r="AG255" s="47">
        <f t="shared" si="844"/>
        <v>0</v>
      </c>
      <c r="AH255" s="47">
        <f t="shared" si="845"/>
        <v>0</v>
      </c>
      <c r="AI255" s="47">
        <f t="shared" si="846"/>
        <v>0</v>
      </c>
      <c r="AJ255" s="47">
        <f t="shared" si="847"/>
        <v>0</v>
      </c>
      <c r="AK255" s="47">
        <f t="shared" si="848"/>
        <v>0</v>
      </c>
      <c r="AL255" s="48">
        <f t="shared" si="849"/>
        <v>0</v>
      </c>
      <c r="AM255" s="47">
        <f t="shared" si="893"/>
        <v>0</v>
      </c>
      <c r="AN255" s="47">
        <f t="shared" si="894"/>
        <v>0</v>
      </c>
      <c r="AO255" s="46">
        <f t="shared" si="850"/>
        <v>0</v>
      </c>
      <c r="AP255" s="47">
        <f t="shared" si="851"/>
        <v>0</v>
      </c>
      <c r="AQ255" s="47">
        <f t="shared" si="852"/>
        <v>0</v>
      </c>
      <c r="AR255" s="47">
        <f t="shared" si="853"/>
        <v>0</v>
      </c>
      <c r="AS255" s="47">
        <f t="shared" si="854"/>
        <v>0</v>
      </c>
      <c r="AT255" s="47">
        <f t="shared" si="855"/>
        <v>0</v>
      </c>
      <c r="AU255" s="47">
        <f t="shared" si="856"/>
        <v>0</v>
      </c>
      <c r="AV255" s="47">
        <f t="shared" si="857"/>
        <v>0</v>
      </c>
      <c r="AW255" s="47">
        <f t="shared" si="858"/>
        <v>0</v>
      </c>
      <c r="AX255" s="47">
        <f t="shared" si="859"/>
        <v>0</v>
      </c>
      <c r="AY255" s="47">
        <f t="shared" si="860"/>
        <v>0</v>
      </c>
      <c r="AZ255" s="47">
        <f t="shared" si="861"/>
        <v>0</v>
      </c>
      <c r="BA255" s="47">
        <f t="shared" si="862"/>
        <v>0</v>
      </c>
      <c r="BB255" s="47">
        <f t="shared" si="863"/>
        <v>0</v>
      </c>
      <c r="BC255" s="47">
        <f t="shared" si="864"/>
        <v>0</v>
      </c>
      <c r="BD255" s="47">
        <f t="shared" si="865"/>
        <v>0</v>
      </c>
      <c r="BE255" s="47">
        <f t="shared" si="866"/>
        <v>0</v>
      </c>
      <c r="BF255" s="47">
        <f t="shared" si="867"/>
        <v>0</v>
      </c>
      <c r="BG255" s="48">
        <f t="shared" si="868"/>
        <v>0</v>
      </c>
      <c r="BH255" s="47">
        <f t="shared" si="895"/>
        <v>0</v>
      </c>
      <c r="BI255" s="47">
        <f t="shared" si="896"/>
        <v>0</v>
      </c>
      <c r="BJ255" s="46">
        <f t="shared" si="869"/>
        <v>0</v>
      </c>
      <c r="BK255" s="47">
        <f t="shared" si="870"/>
        <v>0</v>
      </c>
      <c r="BL255" s="47">
        <f t="shared" si="871"/>
        <v>0</v>
      </c>
      <c r="BM255" s="47">
        <f t="shared" si="872"/>
        <v>0</v>
      </c>
      <c r="BN255" s="47">
        <f t="shared" si="873"/>
        <v>0</v>
      </c>
      <c r="BO255" s="47">
        <f t="shared" si="874"/>
        <v>0</v>
      </c>
      <c r="BP255" s="47">
        <f t="shared" si="875"/>
        <v>0</v>
      </c>
      <c r="BQ255" s="47">
        <f t="shared" si="876"/>
        <v>0</v>
      </c>
      <c r="BR255" s="47">
        <f t="shared" si="877"/>
        <v>0</v>
      </c>
      <c r="BS255" s="47">
        <f t="shared" si="878"/>
        <v>0</v>
      </c>
      <c r="BT255" s="47">
        <f t="shared" si="879"/>
        <v>0</v>
      </c>
      <c r="BU255" s="47">
        <f t="shared" si="880"/>
        <v>0</v>
      </c>
      <c r="BV255" s="47">
        <f t="shared" si="881"/>
        <v>0</v>
      </c>
      <c r="BW255" s="47">
        <f t="shared" si="882"/>
        <v>0</v>
      </c>
      <c r="BX255" s="47">
        <f t="shared" si="883"/>
        <v>0</v>
      </c>
      <c r="BY255" s="47">
        <f t="shared" si="884"/>
        <v>0</v>
      </c>
      <c r="BZ255" s="47">
        <f t="shared" si="885"/>
        <v>0</v>
      </c>
      <c r="CA255" s="47">
        <f t="shared" si="886"/>
        <v>0</v>
      </c>
      <c r="CB255" s="47">
        <f t="shared" si="887"/>
        <v>0</v>
      </c>
      <c r="CC255" s="48">
        <f t="shared" si="888"/>
        <v>0</v>
      </c>
      <c r="CD255" s="47">
        <f t="shared" si="897"/>
        <v>0</v>
      </c>
      <c r="CE255" s="47">
        <f t="shared" si="898"/>
        <v>0</v>
      </c>
      <c r="CF255" s="46">
        <f t="shared" si="899"/>
        <v>0</v>
      </c>
      <c r="CG255" s="47">
        <f t="shared" si="900"/>
        <v>0</v>
      </c>
      <c r="CH255" s="47">
        <f t="shared" si="901"/>
        <v>0</v>
      </c>
      <c r="CI255" s="47">
        <f t="shared" si="902"/>
        <v>0</v>
      </c>
      <c r="CJ255" s="47">
        <f t="shared" si="903"/>
        <v>0</v>
      </c>
      <c r="CK255" s="47">
        <f t="shared" si="904"/>
        <v>0</v>
      </c>
      <c r="CL255" s="47">
        <f t="shared" si="905"/>
        <v>0</v>
      </c>
      <c r="CM255" s="47">
        <f t="shared" si="906"/>
        <v>0</v>
      </c>
      <c r="CN255" s="47">
        <f t="shared" si="907"/>
        <v>0</v>
      </c>
      <c r="CO255" s="47">
        <f t="shared" si="908"/>
        <v>0</v>
      </c>
      <c r="CP255" s="47">
        <f t="shared" si="909"/>
        <v>0</v>
      </c>
      <c r="CQ255" s="47">
        <f t="shared" si="910"/>
        <v>0</v>
      </c>
      <c r="CR255" s="47">
        <f t="shared" si="911"/>
        <v>0</v>
      </c>
      <c r="CS255" s="47">
        <f t="shared" si="912"/>
        <v>0</v>
      </c>
      <c r="CT255" s="47">
        <f t="shared" si="913"/>
        <v>0</v>
      </c>
      <c r="CU255" s="47">
        <f t="shared" si="914"/>
        <v>0</v>
      </c>
      <c r="CV255" s="47">
        <f t="shared" si="915"/>
        <v>0</v>
      </c>
      <c r="CW255" s="47">
        <f t="shared" si="916"/>
        <v>0</v>
      </c>
      <c r="CX255" s="47">
        <f t="shared" si="917"/>
        <v>0</v>
      </c>
      <c r="CY255" s="48">
        <f t="shared" si="918"/>
        <v>0</v>
      </c>
      <c r="CZ255" s="47">
        <f t="shared" si="919"/>
        <v>0</v>
      </c>
      <c r="DA255" s="47">
        <f t="shared" si="920"/>
        <v>0</v>
      </c>
      <c r="DB255" s="46">
        <f t="shared" si="921"/>
        <v>0</v>
      </c>
      <c r="DC255" s="47">
        <f t="shared" si="922"/>
        <v>0</v>
      </c>
      <c r="DD255" s="47">
        <f t="shared" si="923"/>
        <v>0</v>
      </c>
      <c r="DE255" s="47">
        <f t="shared" si="924"/>
        <v>0</v>
      </c>
      <c r="DF255" s="47">
        <f t="shared" si="925"/>
        <v>0</v>
      </c>
      <c r="DG255" s="47">
        <f t="shared" si="926"/>
        <v>0</v>
      </c>
      <c r="DH255" s="47">
        <f t="shared" si="927"/>
        <v>0</v>
      </c>
      <c r="DI255" s="47">
        <f t="shared" si="928"/>
        <v>0</v>
      </c>
      <c r="DJ255" s="47">
        <f t="shared" si="929"/>
        <v>0</v>
      </c>
      <c r="DK255" s="47">
        <f t="shared" si="930"/>
        <v>0</v>
      </c>
      <c r="DL255" s="47">
        <f t="shared" si="931"/>
        <v>0</v>
      </c>
      <c r="DM255" s="47">
        <f t="shared" si="932"/>
        <v>0</v>
      </c>
      <c r="DN255" s="47">
        <f t="shared" si="933"/>
        <v>0</v>
      </c>
      <c r="DO255" s="47">
        <f t="shared" si="934"/>
        <v>0</v>
      </c>
      <c r="DP255" s="47">
        <f t="shared" si="935"/>
        <v>0</v>
      </c>
      <c r="DQ255" s="47">
        <f t="shared" si="936"/>
        <v>0</v>
      </c>
      <c r="DR255" s="47">
        <f t="shared" si="937"/>
        <v>0</v>
      </c>
      <c r="DS255" s="47">
        <f t="shared" si="938"/>
        <v>0</v>
      </c>
      <c r="DT255" s="47">
        <f t="shared" si="939"/>
        <v>0</v>
      </c>
      <c r="DU255" s="48">
        <f t="shared" si="940"/>
        <v>0</v>
      </c>
      <c r="DV255" s="47">
        <f t="shared" si="941"/>
        <v>0</v>
      </c>
      <c r="DW255" s="47">
        <f t="shared" si="942"/>
        <v>0</v>
      </c>
      <c r="DX255" s="46">
        <f t="shared" si="943"/>
        <v>0</v>
      </c>
      <c r="DY255" s="47">
        <f t="shared" si="944"/>
        <v>0</v>
      </c>
      <c r="DZ255" s="47">
        <f t="shared" si="945"/>
        <v>0</v>
      </c>
      <c r="EA255" s="47">
        <f t="shared" si="946"/>
        <v>0</v>
      </c>
      <c r="EB255" s="47">
        <f t="shared" si="947"/>
        <v>0</v>
      </c>
      <c r="EC255" s="47">
        <f t="shared" si="948"/>
        <v>0</v>
      </c>
      <c r="ED255" s="47">
        <f t="shared" si="949"/>
        <v>0</v>
      </c>
      <c r="EE255" s="47">
        <f t="shared" si="950"/>
        <v>0</v>
      </c>
      <c r="EF255" s="47">
        <f t="shared" si="951"/>
        <v>0</v>
      </c>
      <c r="EG255" s="47">
        <f t="shared" si="952"/>
        <v>0</v>
      </c>
      <c r="EH255" s="47">
        <f t="shared" si="953"/>
        <v>0</v>
      </c>
      <c r="EI255" s="47">
        <f t="shared" si="954"/>
        <v>0</v>
      </c>
      <c r="EJ255" s="47">
        <f t="shared" si="955"/>
        <v>0</v>
      </c>
      <c r="EK255" s="47">
        <f t="shared" si="956"/>
        <v>0</v>
      </c>
      <c r="EL255" s="47">
        <f t="shared" si="957"/>
        <v>0</v>
      </c>
      <c r="EM255" s="47">
        <f t="shared" si="958"/>
        <v>0</v>
      </c>
      <c r="EN255" s="47">
        <f t="shared" si="959"/>
        <v>0</v>
      </c>
      <c r="EO255" s="47">
        <f t="shared" si="960"/>
        <v>0</v>
      </c>
      <c r="EP255" s="47">
        <f t="shared" si="961"/>
        <v>0</v>
      </c>
      <c r="EQ255" s="48">
        <f t="shared" si="962"/>
        <v>0</v>
      </c>
      <c r="ER255" s="47">
        <f t="shared" si="963"/>
        <v>0</v>
      </c>
      <c r="ES255" s="47">
        <f t="shared" si="964"/>
        <v>0</v>
      </c>
      <c r="ET255" s="46">
        <f t="shared" si="965"/>
        <v>0</v>
      </c>
      <c r="EU255" s="47">
        <f t="shared" si="966"/>
        <v>0</v>
      </c>
      <c r="EV255" s="47">
        <f t="shared" si="967"/>
        <v>0</v>
      </c>
      <c r="EW255" s="47">
        <f t="shared" si="968"/>
        <v>0</v>
      </c>
      <c r="EX255" s="47">
        <f t="shared" si="969"/>
        <v>0</v>
      </c>
      <c r="EY255" s="47">
        <f t="shared" si="970"/>
        <v>0</v>
      </c>
      <c r="EZ255" s="47">
        <f t="shared" si="971"/>
        <v>0</v>
      </c>
      <c r="FA255" s="47">
        <f t="shared" si="972"/>
        <v>0</v>
      </c>
      <c r="FB255" s="47">
        <f t="shared" si="973"/>
        <v>0</v>
      </c>
      <c r="FC255" s="47">
        <f t="shared" si="974"/>
        <v>0</v>
      </c>
      <c r="FD255" s="47">
        <f t="shared" si="975"/>
        <v>0</v>
      </c>
      <c r="FE255" s="47">
        <f t="shared" si="976"/>
        <v>0</v>
      </c>
      <c r="FF255" s="47">
        <f t="shared" si="977"/>
        <v>0</v>
      </c>
      <c r="FG255" s="47">
        <f t="shared" si="978"/>
        <v>0</v>
      </c>
      <c r="FH255" s="47">
        <f t="shared" si="979"/>
        <v>0</v>
      </c>
      <c r="FI255" s="47">
        <f t="shared" si="980"/>
        <v>0</v>
      </c>
      <c r="FJ255" s="47">
        <f t="shared" si="981"/>
        <v>0</v>
      </c>
      <c r="FK255" s="47">
        <f t="shared" si="982"/>
        <v>0</v>
      </c>
      <c r="FL255" s="47">
        <f t="shared" si="983"/>
        <v>0</v>
      </c>
      <c r="FM255" s="48">
        <f t="shared" si="984"/>
        <v>0</v>
      </c>
      <c r="FN255" s="47">
        <f t="shared" si="985"/>
        <v>0</v>
      </c>
      <c r="FO255" s="47">
        <f t="shared" si="986"/>
        <v>0</v>
      </c>
      <c r="FP255" s="46">
        <f t="shared" si="987"/>
        <v>0</v>
      </c>
      <c r="FQ255" s="47">
        <f t="shared" si="988"/>
        <v>0</v>
      </c>
      <c r="FR255" s="47">
        <f t="shared" si="989"/>
        <v>0</v>
      </c>
      <c r="FS255" s="47">
        <f t="shared" si="990"/>
        <v>0</v>
      </c>
      <c r="FT255" s="47">
        <f t="shared" si="991"/>
        <v>0</v>
      </c>
      <c r="FU255" s="47">
        <f t="shared" si="992"/>
        <v>0</v>
      </c>
      <c r="FV255" s="47">
        <f t="shared" si="993"/>
        <v>0</v>
      </c>
      <c r="FW255" s="47">
        <f t="shared" si="994"/>
        <v>0</v>
      </c>
      <c r="FX255" s="47">
        <f t="shared" si="995"/>
        <v>0</v>
      </c>
      <c r="FY255" s="47">
        <f t="shared" si="996"/>
        <v>0</v>
      </c>
      <c r="FZ255" s="47">
        <f t="shared" si="997"/>
        <v>0</v>
      </c>
      <c r="GA255" s="47">
        <f t="shared" si="998"/>
        <v>0</v>
      </c>
      <c r="GB255" s="47">
        <f t="shared" si="999"/>
        <v>0</v>
      </c>
      <c r="GC255" s="47">
        <f t="shared" si="1000"/>
        <v>0</v>
      </c>
      <c r="GD255" s="47">
        <f t="shared" si="1001"/>
        <v>0</v>
      </c>
      <c r="GE255" s="47">
        <f t="shared" si="1002"/>
        <v>0</v>
      </c>
      <c r="GF255" s="47">
        <f t="shared" si="1003"/>
        <v>0</v>
      </c>
      <c r="GG255" s="47">
        <f t="shared" si="1004"/>
        <v>0</v>
      </c>
      <c r="GH255" s="47">
        <f t="shared" si="1005"/>
        <v>0</v>
      </c>
      <c r="GI255" s="48">
        <f t="shared" si="1006"/>
        <v>0</v>
      </c>
      <c r="GJ255" s="47">
        <f t="shared" si="1007"/>
        <v>0</v>
      </c>
      <c r="GK255" s="47">
        <f t="shared" si="1008"/>
        <v>0</v>
      </c>
      <c r="GL255" s="46">
        <f t="shared" si="1009"/>
        <v>0</v>
      </c>
      <c r="GM255" s="47">
        <f t="shared" si="1010"/>
        <v>0</v>
      </c>
      <c r="GN255" s="47">
        <f t="shared" si="1011"/>
        <v>0</v>
      </c>
      <c r="GO255" s="47">
        <f t="shared" si="1012"/>
        <v>0</v>
      </c>
      <c r="GP255" s="47">
        <f t="shared" si="1013"/>
        <v>0</v>
      </c>
      <c r="GQ255" s="47">
        <f t="shared" si="1014"/>
        <v>0</v>
      </c>
      <c r="GR255" s="47">
        <f t="shared" si="1015"/>
        <v>0</v>
      </c>
      <c r="GS255" s="47">
        <f t="shared" si="1016"/>
        <v>0</v>
      </c>
      <c r="GT255" s="47">
        <f t="shared" si="1017"/>
        <v>0</v>
      </c>
      <c r="GU255" s="47">
        <f t="shared" si="1018"/>
        <v>0</v>
      </c>
      <c r="GV255" s="47">
        <f t="shared" si="1019"/>
        <v>0</v>
      </c>
      <c r="GW255" s="47">
        <f t="shared" si="1020"/>
        <v>0</v>
      </c>
      <c r="GX255" s="47">
        <f t="shared" si="1021"/>
        <v>0</v>
      </c>
      <c r="GY255" s="47">
        <f t="shared" si="1022"/>
        <v>0</v>
      </c>
      <c r="GZ255" s="47">
        <f t="shared" si="1023"/>
        <v>0</v>
      </c>
      <c r="HA255" s="47">
        <f t="shared" si="1024"/>
        <v>0</v>
      </c>
      <c r="HB255" s="47">
        <f t="shared" si="1025"/>
        <v>0</v>
      </c>
      <c r="HC255" s="47">
        <f t="shared" si="1026"/>
        <v>0</v>
      </c>
      <c r="HD255" s="47">
        <f t="shared" si="1027"/>
        <v>0</v>
      </c>
      <c r="HE255" s="48">
        <f t="shared" si="1028"/>
        <v>0</v>
      </c>
      <c r="HF255" s="47">
        <f t="shared" si="1029"/>
        <v>0</v>
      </c>
      <c r="HG255" s="47">
        <f t="shared" si="1030"/>
        <v>0</v>
      </c>
      <c r="HH255" s="46">
        <f t="shared" si="1031"/>
        <v>0</v>
      </c>
      <c r="HI255" s="47">
        <f t="shared" si="1032"/>
        <v>0</v>
      </c>
      <c r="HJ255" s="47">
        <f t="shared" si="1033"/>
        <v>0</v>
      </c>
      <c r="HK255" s="47">
        <f t="shared" si="1034"/>
        <v>0</v>
      </c>
      <c r="HL255" s="47">
        <f t="shared" si="1035"/>
        <v>0</v>
      </c>
      <c r="HM255" s="47">
        <f t="shared" si="1036"/>
        <v>0</v>
      </c>
      <c r="HN255" s="47">
        <f t="shared" si="1037"/>
        <v>0</v>
      </c>
      <c r="HO255" s="47">
        <f t="shared" si="1038"/>
        <v>0</v>
      </c>
      <c r="HP255" s="47">
        <f t="shared" si="1039"/>
        <v>0</v>
      </c>
      <c r="HQ255" s="47">
        <f t="shared" si="1040"/>
        <v>0</v>
      </c>
      <c r="HR255" s="47">
        <f t="shared" si="1041"/>
        <v>0</v>
      </c>
      <c r="HS255" s="47">
        <f t="shared" si="1042"/>
        <v>0</v>
      </c>
      <c r="HT255" s="47">
        <f t="shared" si="1043"/>
        <v>0</v>
      </c>
      <c r="HU255" s="47">
        <f t="shared" si="1044"/>
        <v>0</v>
      </c>
      <c r="HV255" s="47">
        <f t="shared" si="1045"/>
        <v>0</v>
      </c>
      <c r="HW255" s="47">
        <f t="shared" si="1046"/>
        <v>0</v>
      </c>
      <c r="HX255" s="47">
        <f t="shared" si="1047"/>
        <v>0</v>
      </c>
      <c r="HY255" s="47">
        <f t="shared" si="1048"/>
        <v>0</v>
      </c>
      <c r="HZ255" s="47">
        <f t="shared" si="1049"/>
        <v>0</v>
      </c>
      <c r="IA255" s="48">
        <f t="shared" si="1050"/>
        <v>0</v>
      </c>
      <c r="IB255" s="47">
        <f t="shared" si="1051"/>
        <v>0</v>
      </c>
      <c r="IC255" s="47">
        <f t="shared" si="1052"/>
        <v>0</v>
      </c>
      <c r="ID255" s="46">
        <f t="shared" si="1053"/>
        <v>0</v>
      </c>
      <c r="IE255" s="47">
        <f t="shared" si="1054"/>
        <v>0</v>
      </c>
      <c r="IF255" s="47">
        <f t="shared" si="1055"/>
        <v>0</v>
      </c>
      <c r="IG255" s="47">
        <f t="shared" si="1056"/>
        <v>0</v>
      </c>
      <c r="IH255" s="47">
        <f t="shared" si="1057"/>
        <v>0</v>
      </c>
      <c r="II255" s="47">
        <f t="shared" si="1058"/>
        <v>0</v>
      </c>
      <c r="IJ255" s="47">
        <f t="shared" si="1059"/>
        <v>0</v>
      </c>
      <c r="IK255" s="47">
        <f t="shared" si="1060"/>
        <v>0</v>
      </c>
      <c r="IL255" s="47">
        <f t="shared" si="1061"/>
        <v>0</v>
      </c>
      <c r="IM255" s="47">
        <f t="shared" si="1062"/>
        <v>0</v>
      </c>
      <c r="IN255" s="47">
        <f t="shared" si="1063"/>
        <v>0</v>
      </c>
      <c r="IO255" s="47">
        <f t="shared" si="1064"/>
        <v>0</v>
      </c>
      <c r="IP255" s="47">
        <f t="shared" si="1065"/>
        <v>0</v>
      </c>
      <c r="IQ255" s="47">
        <f t="shared" si="1066"/>
        <v>0</v>
      </c>
      <c r="IR255" s="47">
        <f t="shared" si="1067"/>
        <v>0</v>
      </c>
      <c r="IS255" s="47">
        <f t="shared" si="1068"/>
        <v>0</v>
      </c>
      <c r="IT255" s="47">
        <f t="shared" si="1069"/>
        <v>0</v>
      </c>
      <c r="IU255" s="47">
        <f t="shared" si="1070"/>
        <v>0</v>
      </c>
      <c r="IV255" s="47">
        <f t="shared" si="1071"/>
        <v>0</v>
      </c>
      <c r="IW255" s="48">
        <f t="shared" si="1072"/>
        <v>0</v>
      </c>
      <c r="IX255" s="47">
        <f t="shared" si="1073"/>
        <v>0</v>
      </c>
      <c r="IY255" s="47">
        <f t="shared" si="1074"/>
        <v>0</v>
      </c>
      <c r="IZ255" s="46">
        <f t="shared" si="1075"/>
        <v>0</v>
      </c>
      <c r="JA255" s="47">
        <f t="shared" si="1076"/>
        <v>0</v>
      </c>
      <c r="JB255" s="47">
        <f t="shared" si="1077"/>
        <v>0</v>
      </c>
      <c r="JC255" s="47">
        <f t="shared" si="1078"/>
        <v>0</v>
      </c>
      <c r="JD255" s="47">
        <f t="shared" si="1079"/>
        <v>0</v>
      </c>
      <c r="JE255" s="47">
        <f t="shared" si="1080"/>
        <v>0</v>
      </c>
      <c r="JF255" s="47">
        <f t="shared" si="1081"/>
        <v>0</v>
      </c>
      <c r="JG255" s="47">
        <f t="shared" si="1082"/>
        <v>0</v>
      </c>
      <c r="JH255" s="47">
        <f t="shared" si="1083"/>
        <v>0</v>
      </c>
      <c r="JI255" s="47">
        <f t="shared" si="1084"/>
        <v>0</v>
      </c>
      <c r="JJ255" s="47">
        <f t="shared" si="1085"/>
        <v>0</v>
      </c>
      <c r="JK255" s="47">
        <f t="shared" si="1086"/>
        <v>0</v>
      </c>
      <c r="JL255" s="47">
        <f t="shared" si="1087"/>
        <v>0</v>
      </c>
      <c r="JM255" s="47">
        <f t="shared" si="1088"/>
        <v>0</v>
      </c>
      <c r="JN255" s="47">
        <f t="shared" si="1089"/>
        <v>0</v>
      </c>
      <c r="JO255" s="47">
        <f t="shared" si="1090"/>
        <v>0</v>
      </c>
      <c r="JP255" s="47">
        <f t="shared" si="1091"/>
        <v>0</v>
      </c>
      <c r="JQ255" s="47">
        <f t="shared" si="1092"/>
        <v>0</v>
      </c>
      <c r="JR255" s="47">
        <f t="shared" si="1093"/>
        <v>0</v>
      </c>
      <c r="JS255" s="48">
        <f t="shared" si="1094"/>
        <v>0</v>
      </c>
      <c r="JT255" s="46">
        <f t="shared" si="1095"/>
        <v>0</v>
      </c>
      <c r="JU255" s="48">
        <f t="shared" si="1096"/>
        <v>0</v>
      </c>
    </row>
    <row r="256" spans="1:281" x14ac:dyDescent="0.25">
      <c r="A256" s="152"/>
      <c r="B256" s="386"/>
      <c r="C256" s="377"/>
      <c r="D256" s="378"/>
      <c r="E256" s="378"/>
      <c r="F256" s="378"/>
      <c r="G256" s="379"/>
      <c r="H256" s="397"/>
      <c r="I256" s="397"/>
      <c r="J256" s="97"/>
      <c r="K256" s="122">
        <f t="shared" si="826"/>
        <v>0</v>
      </c>
      <c r="L256" s="313">
        <f t="shared" si="827"/>
        <v>0</v>
      </c>
      <c r="M256" s="46">
        <f t="shared" si="828"/>
        <v>0</v>
      </c>
      <c r="N256" s="90">
        <f t="shared" si="889"/>
        <v>0</v>
      </c>
      <c r="O256" s="90">
        <f t="shared" si="890"/>
        <v>0</v>
      </c>
      <c r="P256" s="90">
        <f t="shared" si="891"/>
        <v>0</v>
      </c>
      <c r="Q256" s="90">
        <f t="shared" si="892"/>
        <v>0</v>
      </c>
      <c r="R256" s="408">
        <f t="shared" si="829"/>
        <v>1</v>
      </c>
      <c r="S256" s="46">
        <f t="shared" si="830"/>
        <v>0</v>
      </c>
      <c r="T256" s="47">
        <f t="shared" si="831"/>
        <v>0</v>
      </c>
      <c r="U256" s="47">
        <f t="shared" si="832"/>
        <v>0</v>
      </c>
      <c r="V256" s="47">
        <f t="shared" si="833"/>
        <v>0</v>
      </c>
      <c r="W256" s="47">
        <f t="shared" si="834"/>
        <v>0</v>
      </c>
      <c r="X256" s="47">
        <f t="shared" si="835"/>
        <v>0</v>
      </c>
      <c r="Y256" s="47">
        <f t="shared" si="836"/>
        <v>0</v>
      </c>
      <c r="Z256" s="47">
        <f t="shared" si="837"/>
        <v>0</v>
      </c>
      <c r="AA256" s="47">
        <f t="shared" si="838"/>
        <v>0</v>
      </c>
      <c r="AB256" s="47">
        <f t="shared" si="839"/>
        <v>0</v>
      </c>
      <c r="AC256" s="47">
        <f t="shared" si="840"/>
        <v>0</v>
      </c>
      <c r="AD256" s="47">
        <f t="shared" si="841"/>
        <v>0</v>
      </c>
      <c r="AE256" s="47">
        <f t="shared" si="842"/>
        <v>0</v>
      </c>
      <c r="AF256" s="47">
        <f t="shared" si="843"/>
        <v>0</v>
      </c>
      <c r="AG256" s="47">
        <f t="shared" si="844"/>
        <v>0</v>
      </c>
      <c r="AH256" s="47">
        <f t="shared" si="845"/>
        <v>0</v>
      </c>
      <c r="AI256" s="47">
        <f t="shared" si="846"/>
        <v>0</v>
      </c>
      <c r="AJ256" s="47">
        <f t="shared" si="847"/>
        <v>0</v>
      </c>
      <c r="AK256" s="47">
        <f t="shared" si="848"/>
        <v>0</v>
      </c>
      <c r="AL256" s="48">
        <f t="shared" si="849"/>
        <v>0</v>
      </c>
      <c r="AM256" s="47">
        <f t="shared" si="893"/>
        <v>0</v>
      </c>
      <c r="AN256" s="47">
        <f t="shared" si="894"/>
        <v>0</v>
      </c>
      <c r="AO256" s="46">
        <f t="shared" si="850"/>
        <v>0</v>
      </c>
      <c r="AP256" s="47">
        <f t="shared" si="851"/>
        <v>0</v>
      </c>
      <c r="AQ256" s="47">
        <f t="shared" si="852"/>
        <v>0</v>
      </c>
      <c r="AR256" s="47">
        <f t="shared" si="853"/>
        <v>0</v>
      </c>
      <c r="AS256" s="47">
        <f t="shared" si="854"/>
        <v>0</v>
      </c>
      <c r="AT256" s="47">
        <f t="shared" si="855"/>
        <v>0</v>
      </c>
      <c r="AU256" s="47">
        <f t="shared" si="856"/>
        <v>0</v>
      </c>
      <c r="AV256" s="47">
        <f t="shared" si="857"/>
        <v>0</v>
      </c>
      <c r="AW256" s="47">
        <f t="shared" si="858"/>
        <v>0</v>
      </c>
      <c r="AX256" s="47">
        <f t="shared" si="859"/>
        <v>0</v>
      </c>
      <c r="AY256" s="47">
        <f t="shared" si="860"/>
        <v>0</v>
      </c>
      <c r="AZ256" s="47">
        <f t="shared" si="861"/>
        <v>0</v>
      </c>
      <c r="BA256" s="47">
        <f t="shared" si="862"/>
        <v>0</v>
      </c>
      <c r="BB256" s="47">
        <f t="shared" si="863"/>
        <v>0</v>
      </c>
      <c r="BC256" s="47">
        <f t="shared" si="864"/>
        <v>0</v>
      </c>
      <c r="BD256" s="47">
        <f t="shared" si="865"/>
        <v>0</v>
      </c>
      <c r="BE256" s="47">
        <f t="shared" si="866"/>
        <v>0</v>
      </c>
      <c r="BF256" s="47">
        <f t="shared" si="867"/>
        <v>0</v>
      </c>
      <c r="BG256" s="48">
        <f t="shared" si="868"/>
        <v>0</v>
      </c>
      <c r="BH256" s="47">
        <f t="shared" si="895"/>
        <v>0</v>
      </c>
      <c r="BI256" s="47">
        <f t="shared" si="896"/>
        <v>0</v>
      </c>
      <c r="BJ256" s="46">
        <f t="shared" si="869"/>
        <v>0</v>
      </c>
      <c r="BK256" s="47">
        <f t="shared" si="870"/>
        <v>0</v>
      </c>
      <c r="BL256" s="47">
        <f t="shared" si="871"/>
        <v>0</v>
      </c>
      <c r="BM256" s="47">
        <f t="shared" si="872"/>
        <v>0</v>
      </c>
      <c r="BN256" s="47">
        <f t="shared" si="873"/>
        <v>0</v>
      </c>
      <c r="BO256" s="47">
        <f t="shared" si="874"/>
        <v>0</v>
      </c>
      <c r="BP256" s="47">
        <f t="shared" si="875"/>
        <v>0</v>
      </c>
      <c r="BQ256" s="47">
        <f t="shared" si="876"/>
        <v>0</v>
      </c>
      <c r="BR256" s="47">
        <f t="shared" si="877"/>
        <v>0</v>
      </c>
      <c r="BS256" s="47">
        <f t="shared" si="878"/>
        <v>0</v>
      </c>
      <c r="BT256" s="47">
        <f t="shared" si="879"/>
        <v>0</v>
      </c>
      <c r="BU256" s="47">
        <f t="shared" si="880"/>
        <v>0</v>
      </c>
      <c r="BV256" s="47">
        <f t="shared" si="881"/>
        <v>0</v>
      </c>
      <c r="BW256" s="47">
        <f t="shared" si="882"/>
        <v>0</v>
      </c>
      <c r="BX256" s="47">
        <f t="shared" si="883"/>
        <v>0</v>
      </c>
      <c r="BY256" s="47">
        <f t="shared" si="884"/>
        <v>0</v>
      </c>
      <c r="BZ256" s="47">
        <f t="shared" si="885"/>
        <v>0</v>
      </c>
      <c r="CA256" s="47">
        <f t="shared" si="886"/>
        <v>0</v>
      </c>
      <c r="CB256" s="47">
        <f t="shared" si="887"/>
        <v>0</v>
      </c>
      <c r="CC256" s="48">
        <f t="shared" si="888"/>
        <v>0</v>
      </c>
      <c r="CD256" s="47">
        <f t="shared" si="897"/>
        <v>0</v>
      </c>
      <c r="CE256" s="47">
        <f t="shared" si="898"/>
        <v>0</v>
      </c>
      <c r="CF256" s="46">
        <f t="shared" si="899"/>
        <v>0</v>
      </c>
      <c r="CG256" s="47">
        <f t="shared" si="900"/>
        <v>0</v>
      </c>
      <c r="CH256" s="47">
        <f t="shared" si="901"/>
        <v>0</v>
      </c>
      <c r="CI256" s="47">
        <f t="shared" si="902"/>
        <v>0</v>
      </c>
      <c r="CJ256" s="47">
        <f t="shared" si="903"/>
        <v>0</v>
      </c>
      <c r="CK256" s="47">
        <f t="shared" si="904"/>
        <v>0</v>
      </c>
      <c r="CL256" s="47">
        <f t="shared" si="905"/>
        <v>0</v>
      </c>
      <c r="CM256" s="47">
        <f t="shared" si="906"/>
        <v>0</v>
      </c>
      <c r="CN256" s="47">
        <f t="shared" si="907"/>
        <v>0</v>
      </c>
      <c r="CO256" s="47">
        <f t="shared" si="908"/>
        <v>0</v>
      </c>
      <c r="CP256" s="47">
        <f t="shared" si="909"/>
        <v>0</v>
      </c>
      <c r="CQ256" s="47">
        <f t="shared" si="910"/>
        <v>0</v>
      </c>
      <c r="CR256" s="47">
        <f t="shared" si="911"/>
        <v>0</v>
      </c>
      <c r="CS256" s="47">
        <f t="shared" si="912"/>
        <v>0</v>
      </c>
      <c r="CT256" s="47">
        <f t="shared" si="913"/>
        <v>0</v>
      </c>
      <c r="CU256" s="47">
        <f t="shared" si="914"/>
        <v>0</v>
      </c>
      <c r="CV256" s="47">
        <f t="shared" si="915"/>
        <v>0</v>
      </c>
      <c r="CW256" s="47">
        <f t="shared" si="916"/>
        <v>0</v>
      </c>
      <c r="CX256" s="47">
        <f t="shared" si="917"/>
        <v>0</v>
      </c>
      <c r="CY256" s="48">
        <f t="shared" si="918"/>
        <v>0</v>
      </c>
      <c r="CZ256" s="47">
        <f t="shared" si="919"/>
        <v>0</v>
      </c>
      <c r="DA256" s="47">
        <f t="shared" si="920"/>
        <v>0</v>
      </c>
      <c r="DB256" s="46">
        <f t="shared" si="921"/>
        <v>0</v>
      </c>
      <c r="DC256" s="47">
        <f t="shared" si="922"/>
        <v>0</v>
      </c>
      <c r="DD256" s="47">
        <f t="shared" si="923"/>
        <v>0</v>
      </c>
      <c r="DE256" s="47">
        <f t="shared" si="924"/>
        <v>0</v>
      </c>
      <c r="DF256" s="47">
        <f t="shared" si="925"/>
        <v>0</v>
      </c>
      <c r="DG256" s="47">
        <f t="shared" si="926"/>
        <v>0</v>
      </c>
      <c r="DH256" s="47">
        <f t="shared" si="927"/>
        <v>0</v>
      </c>
      <c r="DI256" s="47">
        <f t="shared" si="928"/>
        <v>0</v>
      </c>
      <c r="DJ256" s="47">
        <f t="shared" si="929"/>
        <v>0</v>
      </c>
      <c r="DK256" s="47">
        <f t="shared" si="930"/>
        <v>0</v>
      </c>
      <c r="DL256" s="47">
        <f t="shared" si="931"/>
        <v>0</v>
      </c>
      <c r="DM256" s="47">
        <f t="shared" si="932"/>
        <v>0</v>
      </c>
      <c r="DN256" s="47">
        <f t="shared" si="933"/>
        <v>0</v>
      </c>
      <c r="DO256" s="47">
        <f t="shared" si="934"/>
        <v>0</v>
      </c>
      <c r="DP256" s="47">
        <f t="shared" si="935"/>
        <v>0</v>
      </c>
      <c r="DQ256" s="47">
        <f t="shared" si="936"/>
        <v>0</v>
      </c>
      <c r="DR256" s="47">
        <f t="shared" si="937"/>
        <v>0</v>
      </c>
      <c r="DS256" s="47">
        <f t="shared" si="938"/>
        <v>0</v>
      </c>
      <c r="DT256" s="47">
        <f t="shared" si="939"/>
        <v>0</v>
      </c>
      <c r="DU256" s="48">
        <f t="shared" si="940"/>
        <v>0</v>
      </c>
      <c r="DV256" s="47">
        <f t="shared" si="941"/>
        <v>0</v>
      </c>
      <c r="DW256" s="47">
        <f t="shared" si="942"/>
        <v>0</v>
      </c>
      <c r="DX256" s="46">
        <f t="shared" si="943"/>
        <v>0</v>
      </c>
      <c r="DY256" s="47">
        <f t="shared" si="944"/>
        <v>0</v>
      </c>
      <c r="DZ256" s="47">
        <f t="shared" si="945"/>
        <v>0</v>
      </c>
      <c r="EA256" s="47">
        <f t="shared" si="946"/>
        <v>0</v>
      </c>
      <c r="EB256" s="47">
        <f t="shared" si="947"/>
        <v>0</v>
      </c>
      <c r="EC256" s="47">
        <f t="shared" si="948"/>
        <v>0</v>
      </c>
      <c r="ED256" s="47">
        <f t="shared" si="949"/>
        <v>0</v>
      </c>
      <c r="EE256" s="47">
        <f t="shared" si="950"/>
        <v>0</v>
      </c>
      <c r="EF256" s="47">
        <f t="shared" si="951"/>
        <v>0</v>
      </c>
      <c r="EG256" s="47">
        <f t="shared" si="952"/>
        <v>0</v>
      </c>
      <c r="EH256" s="47">
        <f t="shared" si="953"/>
        <v>0</v>
      </c>
      <c r="EI256" s="47">
        <f t="shared" si="954"/>
        <v>0</v>
      </c>
      <c r="EJ256" s="47">
        <f t="shared" si="955"/>
        <v>0</v>
      </c>
      <c r="EK256" s="47">
        <f t="shared" si="956"/>
        <v>0</v>
      </c>
      <c r="EL256" s="47">
        <f t="shared" si="957"/>
        <v>0</v>
      </c>
      <c r="EM256" s="47">
        <f t="shared" si="958"/>
        <v>0</v>
      </c>
      <c r="EN256" s="47">
        <f t="shared" si="959"/>
        <v>0</v>
      </c>
      <c r="EO256" s="47">
        <f t="shared" si="960"/>
        <v>0</v>
      </c>
      <c r="EP256" s="47">
        <f t="shared" si="961"/>
        <v>0</v>
      </c>
      <c r="EQ256" s="48">
        <f t="shared" si="962"/>
        <v>0</v>
      </c>
      <c r="ER256" s="47">
        <f t="shared" si="963"/>
        <v>0</v>
      </c>
      <c r="ES256" s="47">
        <f t="shared" si="964"/>
        <v>0</v>
      </c>
      <c r="ET256" s="46">
        <f t="shared" si="965"/>
        <v>0</v>
      </c>
      <c r="EU256" s="47">
        <f t="shared" si="966"/>
        <v>0</v>
      </c>
      <c r="EV256" s="47">
        <f t="shared" si="967"/>
        <v>0</v>
      </c>
      <c r="EW256" s="47">
        <f t="shared" si="968"/>
        <v>0</v>
      </c>
      <c r="EX256" s="47">
        <f t="shared" si="969"/>
        <v>0</v>
      </c>
      <c r="EY256" s="47">
        <f t="shared" si="970"/>
        <v>0</v>
      </c>
      <c r="EZ256" s="47">
        <f t="shared" si="971"/>
        <v>0</v>
      </c>
      <c r="FA256" s="47">
        <f t="shared" si="972"/>
        <v>0</v>
      </c>
      <c r="FB256" s="47">
        <f t="shared" si="973"/>
        <v>0</v>
      </c>
      <c r="FC256" s="47">
        <f t="shared" si="974"/>
        <v>0</v>
      </c>
      <c r="FD256" s="47">
        <f t="shared" si="975"/>
        <v>0</v>
      </c>
      <c r="FE256" s="47">
        <f t="shared" si="976"/>
        <v>0</v>
      </c>
      <c r="FF256" s="47">
        <f t="shared" si="977"/>
        <v>0</v>
      </c>
      <c r="FG256" s="47">
        <f t="shared" si="978"/>
        <v>0</v>
      </c>
      <c r="FH256" s="47">
        <f t="shared" si="979"/>
        <v>0</v>
      </c>
      <c r="FI256" s="47">
        <f t="shared" si="980"/>
        <v>0</v>
      </c>
      <c r="FJ256" s="47">
        <f t="shared" si="981"/>
        <v>0</v>
      </c>
      <c r="FK256" s="47">
        <f t="shared" si="982"/>
        <v>0</v>
      </c>
      <c r="FL256" s="47">
        <f t="shared" si="983"/>
        <v>0</v>
      </c>
      <c r="FM256" s="48">
        <f t="shared" si="984"/>
        <v>0</v>
      </c>
      <c r="FN256" s="47">
        <f t="shared" si="985"/>
        <v>0</v>
      </c>
      <c r="FO256" s="47">
        <f t="shared" si="986"/>
        <v>0</v>
      </c>
      <c r="FP256" s="46">
        <f t="shared" si="987"/>
        <v>0</v>
      </c>
      <c r="FQ256" s="47">
        <f t="shared" si="988"/>
        <v>0</v>
      </c>
      <c r="FR256" s="47">
        <f t="shared" si="989"/>
        <v>0</v>
      </c>
      <c r="FS256" s="47">
        <f t="shared" si="990"/>
        <v>0</v>
      </c>
      <c r="FT256" s="47">
        <f t="shared" si="991"/>
        <v>0</v>
      </c>
      <c r="FU256" s="47">
        <f t="shared" si="992"/>
        <v>0</v>
      </c>
      <c r="FV256" s="47">
        <f t="shared" si="993"/>
        <v>0</v>
      </c>
      <c r="FW256" s="47">
        <f t="shared" si="994"/>
        <v>0</v>
      </c>
      <c r="FX256" s="47">
        <f t="shared" si="995"/>
        <v>0</v>
      </c>
      <c r="FY256" s="47">
        <f t="shared" si="996"/>
        <v>0</v>
      </c>
      <c r="FZ256" s="47">
        <f t="shared" si="997"/>
        <v>0</v>
      </c>
      <c r="GA256" s="47">
        <f t="shared" si="998"/>
        <v>0</v>
      </c>
      <c r="GB256" s="47">
        <f t="shared" si="999"/>
        <v>0</v>
      </c>
      <c r="GC256" s="47">
        <f t="shared" si="1000"/>
        <v>0</v>
      </c>
      <c r="GD256" s="47">
        <f t="shared" si="1001"/>
        <v>0</v>
      </c>
      <c r="GE256" s="47">
        <f t="shared" si="1002"/>
        <v>0</v>
      </c>
      <c r="GF256" s="47">
        <f t="shared" si="1003"/>
        <v>0</v>
      </c>
      <c r="GG256" s="47">
        <f t="shared" si="1004"/>
        <v>0</v>
      </c>
      <c r="GH256" s="47">
        <f t="shared" si="1005"/>
        <v>0</v>
      </c>
      <c r="GI256" s="48">
        <f t="shared" si="1006"/>
        <v>0</v>
      </c>
      <c r="GJ256" s="47">
        <f t="shared" si="1007"/>
        <v>0</v>
      </c>
      <c r="GK256" s="47">
        <f t="shared" si="1008"/>
        <v>0</v>
      </c>
      <c r="GL256" s="46">
        <f t="shared" si="1009"/>
        <v>0</v>
      </c>
      <c r="GM256" s="47">
        <f t="shared" si="1010"/>
        <v>0</v>
      </c>
      <c r="GN256" s="47">
        <f t="shared" si="1011"/>
        <v>0</v>
      </c>
      <c r="GO256" s="47">
        <f t="shared" si="1012"/>
        <v>0</v>
      </c>
      <c r="GP256" s="47">
        <f t="shared" si="1013"/>
        <v>0</v>
      </c>
      <c r="GQ256" s="47">
        <f t="shared" si="1014"/>
        <v>0</v>
      </c>
      <c r="GR256" s="47">
        <f t="shared" si="1015"/>
        <v>0</v>
      </c>
      <c r="GS256" s="47">
        <f t="shared" si="1016"/>
        <v>0</v>
      </c>
      <c r="GT256" s="47">
        <f t="shared" si="1017"/>
        <v>0</v>
      </c>
      <c r="GU256" s="47">
        <f t="shared" si="1018"/>
        <v>0</v>
      </c>
      <c r="GV256" s="47">
        <f t="shared" si="1019"/>
        <v>0</v>
      </c>
      <c r="GW256" s="47">
        <f t="shared" si="1020"/>
        <v>0</v>
      </c>
      <c r="GX256" s="47">
        <f t="shared" si="1021"/>
        <v>0</v>
      </c>
      <c r="GY256" s="47">
        <f t="shared" si="1022"/>
        <v>0</v>
      </c>
      <c r="GZ256" s="47">
        <f t="shared" si="1023"/>
        <v>0</v>
      </c>
      <c r="HA256" s="47">
        <f t="shared" si="1024"/>
        <v>0</v>
      </c>
      <c r="HB256" s="47">
        <f t="shared" si="1025"/>
        <v>0</v>
      </c>
      <c r="HC256" s="47">
        <f t="shared" si="1026"/>
        <v>0</v>
      </c>
      <c r="HD256" s="47">
        <f t="shared" si="1027"/>
        <v>0</v>
      </c>
      <c r="HE256" s="48">
        <f t="shared" si="1028"/>
        <v>0</v>
      </c>
      <c r="HF256" s="47">
        <f t="shared" si="1029"/>
        <v>0</v>
      </c>
      <c r="HG256" s="47">
        <f t="shared" si="1030"/>
        <v>0</v>
      </c>
      <c r="HH256" s="46">
        <f t="shared" si="1031"/>
        <v>0</v>
      </c>
      <c r="HI256" s="47">
        <f t="shared" si="1032"/>
        <v>0</v>
      </c>
      <c r="HJ256" s="47">
        <f t="shared" si="1033"/>
        <v>0</v>
      </c>
      <c r="HK256" s="47">
        <f t="shared" si="1034"/>
        <v>0</v>
      </c>
      <c r="HL256" s="47">
        <f t="shared" si="1035"/>
        <v>0</v>
      </c>
      <c r="HM256" s="47">
        <f t="shared" si="1036"/>
        <v>0</v>
      </c>
      <c r="HN256" s="47">
        <f t="shared" si="1037"/>
        <v>0</v>
      </c>
      <c r="HO256" s="47">
        <f t="shared" si="1038"/>
        <v>0</v>
      </c>
      <c r="HP256" s="47">
        <f t="shared" si="1039"/>
        <v>0</v>
      </c>
      <c r="HQ256" s="47">
        <f t="shared" si="1040"/>
        <v>0</v>
      </c>
      <c r="HR256" s="47">
        <f t="shared" si="1041"/>
        <v>0</v>
      </c>
      <c r="HS256" s="47">
        <f t="shared" si="1042"/>
        <v>0</v>
      </c>
      <c r="HT256" s="47">
        <f t="shared" si="1043"/>
        <v>0</v>
      </c>
      <c r="HU256" s="47">
        <f t="shared" si="1044"/>
        <v>0</v>
      </c>
      <c r="HV256" s="47">
        <f t="shared" si="1045"/>
        <v>0</v>
      </c>
      <c r="HW256" s="47">
        <f t="shared" si="1046"/>
        <v>0</v>
      </c>
      <c r="HX256" s="47">
        <f t="shared" si="1047"/>
        <v>0</v>
      </c>
      <c r="HY256" s="47">
        <f t="shared" si="1048"/>
        <v>0</v>
      </c>
      <c r="HZ256" s="47">
        <f t="shared" si="1049"/>
        <v>0</v>
      </c>
      <c r="IA256" s="48">
        <f t="shared" si="1050"/>
        <v>0</v>
      </c>
      <c r="IB256" s="47">
        <f t="shared" si="1051"/>
        <v>0</v>
      </c>
      <c r="IC256" s="47">
        <f t="shared" si="1052"/>
        <v>0</v>
      </c>
      <c r="ID256" s="46">
        <f t="shared" si="1053"/>
        <v>0</v>
      </c>
      <c r="IE256" s="47">
        <f t="shared" si="1054"/>
        <v>0</v>
      </c>
      <c r="IF256" s="47">
        <f t="shared" si="1055"/>
        <v>0</v>
      </c>
      <c r="IG256" s="47">
        <f t="shared" si="1056"/>
        <v>0</v>
      </c>
      <c r="IH256" s="47">
        <f t="shared" si="1057"/>
        <v>0</v>
      </c>
      <c r="II256" s="47">
        <f t="shared" si="1058"/>
        <v>0</v>
      </c>
      <c r="IJ256" s="47">
        <f t="shared" si="1059"/>
        <v>0</v>
      </c>
      <c r="IK256" s="47">
        <f t="shared" si="1060"/>
        <v>0</v>
      </c>
      <c r="IL256" s="47">
        <f t="shared" si="1061"/>
        <v>0</v>
      </c>
      <c r="IM256" s="47">
        <f t="shared" si="1062"/>
        <v>0</v>
      </c>
      <c r="IN256" s="47">
        <f t="shared" si="1063"/>
        <v>0</v>
      </c>
      <c r="IO256" s="47">
        <f t="shared" si="1064"/>
        <v>0</v>
      </c>
      <c r="IP256" s="47">
        <f t="shared" si="1065"/>
        <v>0</v>
      </c>
      <c r="IQ256" s="47">
        <f t="shared" si="1066"/>
        <v>0</v>
      </c>
      <c r="IR256" s="47">
        <f t="shared" si="1067"/>
        <v>0</v>
      </c>
      <c r="IS256" s="47">
        <f t="shared" si="1068"/>
        <v>0</v>
      </c>
      <c r="IT256" s="47">
        <f t="shared" si="1069"/>
        <v>0</v>
      </c>
      <c r="IU256" s="47">
        <f t="shared" si="1070"/>
        <v>0</v>
      </c>
      <c r="IV256" s="47">
        <f t="shared" si="1071"/>
        <v>0</v>
      </c>
      <c r="IW256" s="48">
        <f t="shared" si="1072"/>
        <v>0</v>
      </c>
      <c r="IX256" s="47">
        <f t="shared" si="1073"/>
        <v>0</v>
      </c>
      <c r="IY256" s="47">
        <f t="shared" si="1074"/>
        <v>0</v>
      </c>
      <c r="IZ256" s="46">
        <f t="shared" si="1075"/>
        <v>0</v>
      </c>
      <c r="JA256" s="47">
        <f t="shared" si="1076"/>
        <v>0</v>
      </c>
      <c r="JB256" s="47">
        <f t="shared" si="1077"/>
        <v>0</v>
      </c>
      <c r="JC256" s="47">
        <f t="shared" si="1078"/>
        <v>0</v>
      </c>
      <c r="JD256" s="47">
        <f t="shared" si="1079"/>
        <v>0</v>
      </c>
      <c r="JE256" s="47">
        <f t="shared" si="1080"/>
        <v>0</v>
      </c>
      <c r="JF256" s="47">
        <f t="shared" si="1081"/>
        <v>0</v>
      </c>
      <c r="JG256" s="47">
        <f t="shared" si="1082"/>
        <v>0</v>
      </c>
      <c r="JH256" s="47">
        <f t="shared" si="1083"/>
        <v>0</v>
      </c>
      <c r="JI256" s="47">
        <f t="shared" si="1084"/>
        <v>0</v>
      </c>
      <c r="JJ256" s="47">
        <f t="shared" si="1085"/>
        <v>0</v>
      </c>
      <c r="JK256" s="47">
        <f t="shared" si="1086"/>
        <v>0</v>
      </c>
      <c r="JL256" s="47">
        <f t="shared" si="1087"/>
        <v>0</v>
      </c>
      <c r="JM256" s="47">
        <f t="shared" si="1088"/>
        <v>0</v>
      </c>
      <c r="JN256" s="47">
        <f t="shared" si="1089"/>
        <v>0</v>
      </c>
      <c r="JO256" s="47">
        <f t="shared" si="1090"/>
        <v>0</v>
      </c>
      <c r="JP256" s="47">
        <f t="shared" si="1091"/>
        <v>0</v>
      </c>
      <c r="JQ256" s="47">
        <f t="shared" si="1092"/>
        <v>0</v>
      </c>
      <c r="JR256" s="47">
        <f t="shared" si="1093"/>
        <v>0</v>
      </c>
      <c r="JS256" s="48">
        <f t="shared" si="1094"/>
        <v>0</v>
      </c>
      <c r="JT256" s="46">
        <f t="shared" si="1095"/>
        <v>0</v>
      </c>
      <c r="JU256" s="48">
        <f t="shared" si="1096"/>
        <v>0</v>
      </c>
    </row>
    <row r="257" spans="1:281" x14ac:dyDescent="0.25">
      <c r="A257" s="152"/>
      <c r="B257" s="386"/>
      <c r="C257" s="377"/>
      <c r="D257" s="378"/>
      <c r="E257" s="378"/>
      <c r="F257" s="378"/>
      <c r="G257" s="379"/>
      <c r="H257" s="397"/>
      <c r="I257" s="397"/>
      <c r="J257" s="97"/>
      <c r="K257" s="122">
        <f t="shared" si="826"/>
        <v>0</v>
      </c>
      <c r="L257" s="313">
        <f t="shared" si="827"/>
        <v>0</v>
      </c>
      <c r="M257" s="46">
        <f t="shared" si="828"/>
        <v>0</v>
      </c>
      <c r="N257" s="90">
        <f t="shared" si="889"/>
        <v>0</v>
      </c>
      <c r="O257" s="90">
        <f t="shared" si="890"/>
        <v>0</v>
      </c>
      <c r="P257" s="90">
        <f t="shared" si="891"/>
        <v>0</v>
      </c>
      <c r="Q257" s="90">
        <f t="shared" si="892"/>
        <v>0</v>
      </c>
      <c r="R257" s="408">
        <f t="shared" si="829"/>
        <v>1</v>
      </c>
      <c r="S257" s="46">
        <f t="shared" si="830"/>
        <v>0</v>
      </c>
      <c r="T257" s="47">
        <f t="shared" si="831"/>
        <v>0</v>
      </c>
      <c r="U257" s="47">
        <f t="shared" si="832"/>
        <v>0</v>
      </c>
      <c r="V257" s="47">
        <f t="shared" si="833"/>
        <v>0</v>
      </c>
      <c r="W257" s="47">
        <f t="shared" si="834"/>
        <v>0</v>
      </c>
      <c r="X257" s="47">
        <f t="shared" si="835"/>
        <v>0</v>
      </c>
      <c r="Y257" s="47">
        <f t="shared" si="836"/>
        <v>0</v>
      </c>
      <c r="Z257" s="47">
        <f t="shared" si="837"/>
        <v>0</v>
      </c>
      <c r="AA257" s="47">
        <f t="shared" si="838"/>
        <v>0</v>
      </c>
      <c r="AB257" s="47">
        <f t="shared" si="839"/>
        <v>0</v>
      </c>
      <c r="AC257" s="47">
        <f t="shared" si="840"/>
        <v>0</v>
      </c>
      <c r="AD257" s="47">
        <f t="shared" si="841"/>
        <v>0</v>
      </c>
      <c r="AE257" s="47">
        <f t="shared" si="842"/>
        <v>0</v>
      </c>
      <c r="AF257" s="47">
        <f t="shared" si="843"/>
        <v>0</v>
      </c>
      <c r="AG257" s="47">
        <f t="shared" si="844"/>
        <v>0</v>
      </c>
      <c r="AH257" s="47">
        <f t="shared" si="845"/>
        <v>0</v>
      </c>
      <c r="AI257" s="47">
        <f t="shared" si="846"/>
        <v>0</v>
      </c>
      <c r="AJ257" s="47">
        <f t="shared" si="847"/>
        <v>0</v>
      </c>
      <c r="AK257" s="47">
        <f t="shared" si="848"/>
        <v>0</v>
      </c>
      <c r="AL257" s="48">
        <f t="shared" si="849"/>
        <v>0</v>
      </c>
      <c r="AM257" s="47">
        <f t="shared" si="893"/>
        <v>0</v>
      </c>
      <c r="AN257" s="47">
        <f t="shared" si="894"/>
        <v>0</v>
      </c>
      <c r="AO257" s="46">
        <f t="shared" si="850"/>
        <v>0</v>
      </c>
      <c r="AP257" s="47">
        <f t="shared" si="851"/>
        <v>0</v>
      </c>
      <c r="AQ257" s="47">
        <f t="shared" si="852"/>
        <v>0</v>
      </c>
      <c r="AR257" s="47">
        <f t="shared" si="853"/>
        <v>0</v>
      </c>
      <c r="AS257" s="47">
        <f t="shared" si="854"/>
        <v>0</v>
      </c>
      <c r="AT257" s="47">
        <f t="shared" si="855"/>
        <v>0</v>
      </c>
      <c r="AU257" s="47">
        <f t="shared" si="856"/>
        <v>0</v>
      </c>
      <c r="AV257" s="47">
        <f t="shared" si="857"/>
        <v>0</v>
      </c>
      <c r="AW257" s="47">
        <f t="shared" si="858"/>
        <v>0</v>
      </c>
      <c r="AX257" s="47">
        <f t="shared" si="859"/>
        <v>0</v>
      </c>
      <c r="AY257" s="47">
        <f t="shared" si="860"/>
        <v>0</v>
      </c>
      <c r="AZ257" s="47">
        <f t="shared" si="861"/>
        <v>0</v>
      </c>
      <c r="BA257" s="47">
        <f t="shared" si="862"/>
        <v>0</v>
      </c>
      <c r="BB257" s="47">
        <f t="shared" si="863"/>
        <v>0</v>
      </c>
      <c r="BC257" s="47">
        <f t="shared" si="864"/>
        <v>0</v>
      </c>
      <c r="BD257" s="47">
        <f t="shared" si="865"/>
        <v>0</v>
      </c>
      <c r="BE257" s="47">
        <f t="shared" si="866"/>
        <v>0</v>
      </c>
      <c r="BF257" s="47">
        <f t="shared" si="867"/>
        <v>0</v>
      </c>
      <c r="BG257" s="48">
        <f t="shared" si="868"/>
        <v>0</v>
      </c>
      <c r="BH257" s="47">
        <f t="shared" si="895"/>
        <v>0</v>
      </c>
      <c r="BI257" s="47">
        <f t="shared" si="896"/>
        <v>0</v>
      </c>
      <c r="BJ257" s="46">
        <f t="shared" si="869"/>
        <v>0</v>
      </c>
      <c r="BK257" s="47">
        <f t="shared" si="870"/>
        <v>0</v>
      </c>
      <c r="BL257" s="47">
        <f t="shared" si="871"/>
        <v>0</v>
      </c>
      <c r="BM257" s="47">
        <f t="shared" si="872"/>
        <v>0</v>
      </c>
      <c r="BN257" s="47">
        <f t="shared" si="873"/>
        <v>0</v>
      </c>
      <c r="BO257" s="47">
        <f t="shared" si="874"/>
        <v>0</v>
      </c>
      <c r="BP257" s="47">
        <f t="shared" si="875"/>
        <v>0</v>
      </c>
      <c r="BQ257" s="47">
        <f t="shared" si="876"/>
        <v>0</v>
      </c>
      <c r="BR257" s="47">
        <f t="shared" si="877"/>
        <v>0</v>
      </c>
      <c r="BS257" s="47">
        <f t="shared" si="878"/>
        <v>0</v>
      </c>
      <c r="BT257" s="47">
        <f t="shared" si="879"/>
        <v>0</v>
      </c>
      <c r="BU257" s="47">
        <f t="shared" si="880"/>
        <v>0</v>
      </c>
      <c r="BV257" s="47">
        <f t="shared" si="881"/>
        <v>0</v>
      </c>
      <c r="BW257" s="47">
        <f t="shared" si="882"/>
        <v>0</v>
      </c>
      <c r="BX257" s="47">
        <f t="shared" si="883"/>
        <v>0</v>
      </c>
      <c r="BY257" s="47">
        <f t="shared" si="884"/>
        <v>0</v>
      </c>
      <c r="BZ257" s="47">
        <f t="shared" si="885"/>
        <v>0</v>
      </c>
      <c r="CA257" s="47">
        <f t="shared" si="886"/>
        <v>0</v>
      </c>
      <c r="CB257" s="47">
        <f t="shared" si="887"/>
        <v>0</v>
      </c>
      <c r="CC257" s="48">
        <f t="shared" si="888"/>
        <v>0</v>
      </c>
      <c r="CD257" s="47">
        <f t="shared" si="897"/>
        <v>0</v>
      </c>
      <c r="CE257" s="47">
        <f t="shared" si="898"/>
        <v>0</v>
      </c>
      <c r="CF257" s="46">
        <f t="shared" si="899"/>
        <v>0</v>
      </c>
      <c r="CG257" s="47">
        <f t="shared" si="900"/>
        <v>0</v>
      </c>
      <c r="CH257" s="47">
        <f t="shared" si="901"/>
        <v>0</v>
      </c>
      <c r="CI257" s="47">
        <f t="shared" si="902"/>
        <v>0</v>
      </c>
      <c r="CJ257" s="47">
        <f t="shared" si="903"/>
        <v>0</v>
      </c>
      <c r="CK257" s="47">
        <f t="shared" si="904"/>
        <v>0</v>
      </c>
      <c r="CL257" s="47">
        <f t="shared" si="905"/>
        <v>0</v>
      </c>
      <c r="CM257" s="47">
        <f t="shared" si="906"/>
        <v>0</v>
      </c>
      <c r="CN257" s="47">
        <f t="shared" si="907"/>
        <v>0</v>
      </c>
      <c r="CO257" s="47">
        <f t="shared" si="908"/>
        <v>0</v>
      </c>
      <c r="CP257" s="47">
        <f t="shared" si="909"/>
        <v>0</v>
      </c>
      <c r="CQ257" s="47">
        <f t="shared" si="910"/>
        <v>0</v>
      </c>
      <c r="CR257" s="47">
        <f t="shared" si="911"/>
        <v>0</v>
      </c>
      <c r="CS257" s="47">
        <f t="shared" si="912"/>
        <v>0</v>
      </c>
      <c r="CT257" s="47">
        <f t="shared" si="913"/>
        <v>0</v>
      </c>
      <c r="CU257" s="47">
        <f t="shared" si="914"/>
        <v>0</v>
      </c>
      <c r="CV257" s="47">
        <f t="shared" si="915"/>
        <v>0</v>
      </c>
      <c r="CW257" s="47">
        <f t="shared" si="916"/>
        <v>0</v>
      </c>
      <c r="CX257" s="47">
        <f t="shared" si="917"/>
        <v>0</v>
      </c>
      <c r="CY257" s="48">
        <f t="shared" si="918"/>
        <v>0</v>
      </c>
      <c r="CZ257" s="47">
        <f t="shared" si="919"/>
        <v>0</v>
      </c>
      <c r="DA257" s="47">
        <f t="shared" si="920"/>
        <v>0</v>
      </c>
      <c r="DB257" s="46">
        <f t="shared" si="921"/>
        <v>0</v>
      </c>
      <c r="DC257" s="47">
        <f t="shared" si="922"/>
        <v>0</v>
      </c>
      <c r="DD257" s="47">
        <f t="shared" si="923"/>
        <v>0</v>
      </c>
      <c r="DE257" s="47">
        <f t="shared" si="924"/>
        <v>0</v>
      </c>
      <c r="DF257" s="47">
        <f t="shared" si="925"/>
        <v>0</v>
      </c>
      <c r="DG257" s="47">
        <f t="shared" si="926"/>
        <v>0</v>
      </c>
      <c r="DH257" s="47">
        <f t="shared" si="927"/>
        <v>0</v>
      </c>
      <c r="DI257" s="47">
        <f t="shared" si="928"/>
        <v>0</v>
      </c>
      <c r="DJ257" s="47">
        <f t="shared" si="929"/>
        <v>0</v>
      </c>
      <c r="DK257" s="47">
        <f t="shared" si="930"/>
        <v>0</v>
      </c>
      <c r="DL257" s="47">
        <f t="shared" si="931"/>
        <v>0</v>
      </c>
      <c r="DM257" s="47">
        <f t="shared" si="932"/>
        <v>0</v>
      </c>
      <c r="DN257" s="47">
        <f t="shared" si="933"/>
        <v>0</v>
      </c>
      <c r="DO257" s="47">
        <f t="shared" si="934"/>
        <v>0</v>
      </c>
      <c r="DP257" s="47">
        <f t="shared" si="935"/>
        <v>0</v>
      </c>
      <c r="DQ257" s="47">
        <f t="shared" si="936"/>
        <v>0</v>
      </c>
      <c r="DR257" s="47">
        <f t="shared" si="937"/>
        <v>0</v>
      </c>
      <c r="DS257" s="47">
        <f t="shared" si="938"/>
        <v>0</v>
      </c>
      <c r="DT257" s="47">
        <f t="shared" si="939"/>
        <v>0</v>
      </c>
      <c r="DU257" s="48">
        <f t="shared" si="940"/>
        <v>0</v>
      </c>
      <c r="DV257" s="47">
        <f t="shared" si="941"/>
        <v>0</v>
      </c>
      <c r="DW257" s="47">
        <f t="shared" si="942"/>
        <v>0</v>
      </c>
      <c r="DX257" s="46">
        <f t="shared" si="943"/>
        <v>0</v>
      </c>
      <c r="DY257" s="47">
        <f t="shared" si="944"/>
        <v>0</v>
      </c>
      <c r="DZ257" s="47">
        <f t="shared" si="945"/>
        <v>0</v>
      </c>
      <c r="EA257" s="47">
        <f t="shared" si="946"/>
        <v>0</v>
      </c>
      <c r="EB257" s="47">
        <f t="shared" si="947"/>
        <v>0</v>
      </c>
      <c r="EC257" s="47">
        <f t="shared" si="948"/>
        <v>0</v>
      </c>
      <c r="ED257" s="47">
        <f t="shared" si="949"/>
        <v>0</v>
      </c>
      <c r="EE257" s="47">
        <f t="shared" si="950"/>
        <v>0</v>
      </c>
      <c r="EF257" s="47">
        <f t="shared" si="951"/>
        <v>0</v>
      </c>
      <c r="EG257" s="47">
        <f t="shared" si="952"/>
        <v>0</v>
      </c>
      <c r="EH257" s="47">
        <f t="shared" si="953"/>
        <v>0</v>
      </c>
      <c r="EI257" s="47">
        <f t="shared" si="954"/>
        <v>0</v>
      </c>
      <c r="EJ257" s="47">
        <f t="shared" si="955"/>
        <v>0</v>
      </c>
      <c r="EK257" s="47">
        <f t="shared" si="956"/>
        <v>0</v>
      </c>
      <c r="EL257" s="47">
        <f t="shared" si="957"/>
        <v>0</v>
      </c>
      <c r="EM257" s="47">
        <f t="shared" si="958"/>
        <v>0</v>
      </c>
      <c r="EN257" s="47">
        <f t="shared" si="959"/>
        <v>0</v>
      </c>
      <c r="EO257" s="47">
        <f t="shared" si="960"/>
        <v>0</v>
      </c>
      <c r="EP257" s="47">
        <f t="shared" si="961"/>
        <v>0</v>
      </c>
      <c r="EQ257" s="48">
        <f t="shared" si="962"/>
        <v>0</v>
      </c>
      <c r="ER257" s="47">
        <f t="shared" si="963"/>
        <v>0</v>
      </c>
      <c r="ES257" s="47">
        <f t="shared" si="964"/>
        <v>0</v>
      </c>
      <c r="ET257" s="46">
        <f t="shared" si="965"/>
        <v>0</v>
      </c>
      <c r="EU257" s="47">
        <f t="shared" si="966"/>
        <v>0</v>
      </c>
      <c r="EV257" s="47">
        <f t="shared" si="967"/>
        <v>0</v>
      </c>
      <c r="EW257" s="47">
        <f t="shared" si="968"/>
        <v>0</v>
      </c>
      <c r="EX257" s="47">
        <f t="shared" si="969"/>
        <v>0</v>
      </c>
      <c r="EY257" s="47">
        <f t="shared" si="970"/>
        <v>0</v>
      </c>
      <c r="EZ257" s="47">
        <f t="shared" si="971"/>
        <v>0</v>
      </c>
      <c r="FA257" s="47">
        <f t="shared" si="972"/>
        <v>0</v>
      </c>
      <c r="FB257" s="47">
        <f t="shared" si="973"/>
        <v>0</v>
      </c>
      <c r="FC257" s="47">
        <f t="shared" si="974"/>
        <v>0</v>
      </c>
      <c r="FD257" s="47">
        <f t="shared" si="975"/>
        <v>0</v>
      </c>
      <c r="FE257" s="47">
        <f t="shared" si="976"/>
        <v>0</v>
      </c>
      <c r="FF257" s="47">
        <f t="shared" si="977"/>
        <v>0</v>
      </c>
      <c r="FG257" s="47">
        <f t="shared" si="978"/>
        <v>0</v>
      </c>
      <c r="FH257" s="47">
        <f t="shared" si="979"/>
        <v>0</v>
      </c>
      <c r="FI257" s="47">
        <f t="shared" si="980"/>
        <v>0</v>
      </c>
      <c r="FJ257" s="47">
        <f t="shared" si="981"/>
        <v>0</v>
      </c>
      <c r="FK257" s="47">
        <f t="shared" si="982"/>
        <v>0</v>
      </c>
      <c r="FL257" s="47">
        <f t="shared" si="983"/>
        <v>0</v>
      </c>
      <c r="FM257" s="48">
        <f t="shared" si="984"/>
        <v>0</v>
      </c>
      <c r="FN257" s="47">
        <f t="shared" si="985"/>
        <v>0</v>
      </c>
      <c r="FO257" s="47">
        <f t="shared" si="986"/>
        <v>0</v>
      </c>
      <c r="FP257" s="46">
        <f t="shared" si="987"/>
        <v>0</v>
      </c>
      <c r="FQ257" s="47">
        <f t="shared" si="988"/>
        <v>0</v>
      </c>
      <c r="FR257" s="47">
        <f t="shared" si="989"/>
        <v>0</v>
      </c>
      <c r="FS257" s="47">
        <f t="shared" si="990"/>
        <v>0</v>
      </c>
      <c r="FT257" s="47">
        <f t="shared" si="991"/>
        <v>0</v>
      </c>
      <c r="FU257" s="47">
        <f t="shared" si="992"/>
        <v>0</v>
      </c>
      <c r="FV257" s="47">
        <f t="shared" si="993"/>
        <v>0</v>
      </c>
      <c r="FW257" s="47">
        <f t="shared" si="994"/>
        <v>0</v>
      </c>
      <c r="FX257" s="47">
        <f t="shared" si="995"/>
        <v>0</v>
      </c>
      <c r="FY257" s="47">
        <f t="shared" si="996"/>
        <v>0</v>
      </c>
      <c r="FZ257" s="47">
        <f t="shared" si="997"/>
        <v>0</v>
      </c>
      <c r="GA257" s="47">
        <f t="shared" si="998"/>
        <v>0</v>
      </c>
      <c r="GB257" s="47">
        <f t="shared" si="999"/>
        <v>0</v>
      </c>
      <c r="GC257" s="47">
        <f t="shared" si="1000"/>
        <v>0</v>
      </c>
      <c r="GD257" s="47">
        <f t="shared" si="1001"/>
        <v>0</v>
      </c>
      <c r="GE257" s="47">
        <f t="shared" si="1002"/>
        <v>0</v>
      </c>
      <c r="GF257" s="47">
        <f t="shared" si="1003"/>
        <v>0</v>
      </c>
      <c r="GG257" s="47">
        <f t="shared" si="1004"/>
        <v>0</v>
      </c>
      <c r="GH257" s="47">
        <f t="shared" si="1005"/>
        <v>0</v>
      </c>
      <c r="GI257" s="48">
        <f t="shared" si="1006"/>
        <v>0</v>
      </c>
      <c r="GJ257" s="47">
        <f t="shared" si="1007"/>
        <v>0</v>
      </c>
      <c r="GK257" s="47">
        <f t="shared" si="1008"/>
        <v>0</v>
      </c>
      <c r="GL257" s="46">
        <f t="shared" si="1009"/>
        <v>0</v>
      </c>
      <c r="GM257" s="47">
        <f t="shared" si="1010"/>
        <v>0</v>
      </c>
      <c r="GN257" s="47">
        <f t="shared" si="1011"/>
        <v>0</v>
      </c>
      <c r="GO257" s="47">
        <f t="shared" si="1012"/>
        <v>0</v>
      </c>
      <c r="GP257" s="47">
        <f t="shared" si="1013"/>
        <v>0</v>
      </c>
      <c r="GQ257" s="47">
        <f t="shared" si="1014"/>
        <v>0</v>
      </c>
      <c r="GR257" s="47">
        <f t="shared" si="1015"/>
        <v>0</v>
      </c>
      <c r="GS257" s="47">
        <f t="shared" si="1016"/>
        <v>0</v>
      </c>
      <c r="GT257" s="47">
        <f t="shared" si="1017"/>
        <v>0</v>
      </c>
      <c r="GU257" s="47">
        <f t="shared" si="1018"/>
        <v>0</v>
      </c>
      <c r="GV257" s="47">
        <f t="shared" si="1019"/>
        <v>0</v>
      </c>
      <c r="GW257" s="47">
        <f t="shared" si="1020"/>
        <v>0</v>
      </c>
      <c r="GX257" s="47">
        <f t="shared" si="1021"/>
        <v>0</v>
      </c>
      <c r="GY257" s="47">
        <f t="shared" si="1022"/>
        <v>0</v>
      </c>
      <c r="GZ257" s="47">
        <f t="shared" si="1023"/>
        <v>0</v>
      </c>
      <c r="HA257" s="47">
        <f t="shared" si="1024"/>
        <v>0</v>
      </c>
      <c r="HB257" s="47">
        <f t="shared" si="1025"/>
        <v>0</v>
      </c>
      <c r="HC257" s="47">
        <f t="shared" si="1026"/>
        <v>0</v>
      </c>
      <c r="HD257" s="47">
        <f t="shared" si="1027"/>
        <v>0</v>
      </c>
      <c r="HE257" s="48">
        <f t="shared" si="1028"/>
        <v>0</v>
      </c>
      <c r="HF257" s="47">
        <f t="shared" si="1029"/>
        <v>0</v>
      </c>
      <c r="HG257" s="47">
        <f t="shared" si="1030"/>
        <v>0</v>
      </c>
      <c r="HH257" s="46">
        <f t="shared" si="1031"/>
        <v>0</v>
      </c>
      <c r="HI257" s="47">
        <f t="shared" si="1032"/>
        <v>0</v>
      </c>
      <c r="HJ257" s="47">
        <f t="shared" si="1033"/>
        <v>0</v>
      </c>
      <c r="HK257" s="47">
        <f t="shared" si="1034"/>
        <v>0</v>
      </c>
      <c r="HL257" s="47">
        <f t="shared" si="1035"/>
        <v>0</v>
      </c>
      <c r="HM257" s="47">
        <f t="shared" si="1036"/>
        <v>0</v>
      </c>
      <c r="HN257" s="47">
        <f t="shared" si="1037"/>
        <v>0</v>
      </c>
      <c r="HO257" s="47">
        <f t="shared" si="1038"/>
        <v>0</v>
      </c>
      <c r="HP257" s="47">
        <f t="shared" si="1039"/>
        <v>0</v>
      </c>
      <c r="HQ257" s="47">
        <f t="shared" si="1040"/>
        <v>0</v>
      </c>
      <c r="HR257" s="47">
        <f t="shared" si="1041"/>
        <v>0</v>
      </c>
      <c r="HS257" s="47">
        <f t="shared" si="1042"/>
        <v>0</v>
      </c>
      <c r="HT257" s="47">
        <f t="shared" si="1043"/>
        <v>0</v>
      </c>
      <c r="HU257" s="47">
        <f t="shared" si="1044"/>
        <v>0</v>
      </c>
      <c r="HV257" s="47">
        <f t="shared" si="1045"/>
        <v>0</v>
      </c>
      <c r="HW257" s="47">
        <f t="shared" si="1046"/>
        <v>0</v>
      </c>
      <c r="HX257" s="47">
        <f t="shared" si="1047"/>
        <v>0</v>
      </c>
      <c r="HY257" s="47">
        <f t="shared" si="1048"/>
        <v>0</v>
      </c>
      <c r="HZ257" s="47">
        <f t="shared" si="1049"/>
        <v>0</v>
      </c>
      <c r="IA257" s="48">
        <f t="shared" si="1050"/>
        <v>0</v>
      </c>
      <c r="IB257" s="47">
        <f t="shared" si="1051"/>
        <v>0</v>
      </c>
      <c r="IC257" s="47">
        <f t="shared" si="1052"/>
        <v>0</v>
      </c>
      <c r="ID257" s="46">
        <f t="shared" si="1053"/>
        <v>0</v>
      </c>
      <c r="IE257" s="47">
        <f t="shared" si="1054"/>
        <v>0</v>
      </c>
      <c r="IF257" s="47">
        <f t="shared" si="1055"/>
        <v>0</v>
      </c>
      <c r="IG257" s="47">
        <f t="shared" si="1056"/>
        <v>0</v>
      </c>
      <c r="IH257" s="47">
        <f t="shared" si="1057"/>
        <v>0</v>
      </c>
      <c r="II257" s="47">
        <f t="shared" si="1058"/>
        <v>0</v>
      </c>
      <c r="IJ257" s="47">
        <f t="shared" si="1059"/>
        <v>0</v>
      </c>
      <c r="IK257" s="47">
        <f t="shared" si="1060"/>
        <v>0</v>
      </c>
      <c r="IL257" s="47">
        <f t="shared" si="1061"/>
        <v>0</v>
      </c>
      <c r="IM257" s="47">
        <f t="shared" si="1062"/>
        <v>0</v>
      </c>
      <c r="IN257" s="47">
        <f t="shared" si="1063"/>
        <v>0</v>
      </c>
      <c r="IO257" s="47">
        <f t="shared" si="1064"/>
        <v>0</v>
      </c>
      <c r="IP257" s="47">
        <f t="shared" si="1065"/>
        <v>0</v>
      </c>
      <c r="IQ257" s="47">
        <f t="shared" si="1066"/>
        <v>0</v>
      </c>
      <c r="IR257" s="47">
        <f t="shared" si="1067"/>
        <v>0</v>
      </c>
      <c r="IS257" s="47">
        <f t="shared" si="1068"/>
        <v>0</v>
      </c>
      <c r="IT257" s="47">
        <f t="shared" si="1069"/>
        <v>0</v>
      </c>
      <c r="IU257" s="47">
        <f t="shared" si="1070"/>
        <v>0</v>
      </c>
      <c r="IV257" s="47">
        <f t="shared" si="1071"/>
        <v>0</v>
      </c>
      <c r="IW257" s="48">
        <f t="shared" si="1072"/>
        <v>0</v>
      </c>
      <c r="IX257" s="47">
        <f t="shared" si="1073"/>
        <v>0</v>
      </c>
      <c r="IY257" s="47">
        <f t="shared" si="1074"/>
        <v>0</v>
      </c>
      <c r="IZ257" s="46">
        <f t="shared" si="1075"/>
        <v>0</v>
      </c>
      <c r="JA257" s="47">
        <f t="shared" si="1076"/>
        <v>0</v>
      </c>
      <c r="JB257" s="47">
        <f t="shared" si="1077"/>
        <v>0</v>
      </c>
      <c r="JC257" s="47">
        <f t="shared" si="1078"/>
        <v>0</v>
      </c>
      <c r="JD257" s="47">
        <f t="shared" si="1079"/>
        <v>0</v>
      </c>
      <c r="JE257" s="47">
        <f t="shared" si="1080"/>
        <v>0</v>
      </c>
      <c r="JF257" s="47">
        <f t="shared" si="1081"/>
        <v>0</v>
      </c>
      <c r="JG257" s="47">
        <f t="shared" si="1082"/>
        <v>0</v>
      </c>
      <c r="JH257" s="47">
        <f t="shared" si="1083"/>
        <v>0</v>
      </c>
      <c r="JI257" s="47">
        <f t="shared" si="1084"/>
        <v>0</v>
      </c>
      <c r="JJ257" s="47">
        <f t="shared" si="1085"/>
        <v>0</v>
      </c>
      <c r="JK257" s="47">
        <f t="shared" si="1086"/>
        <v>0</v>
      </c>
      <c r="JL257" s="47">
        <f t="shared" si="1087"/>
        <v>0</v>
      </c>
      <c r="JM257" s="47">
        <f t="shared" si="1088"/>
        <v>0</v>
      </c>
      <c r="JN257" s="47">
        <f t="shared" si="1089"/>
        <v>0</v>
      </c>
      <c r="JO257" s="47">
        <f t="shared" si="1090"/>
        <v>0</v>
      </c>
      <c r="JP257" s="47">
        <f t="shared" si="1091"/>
        <v>0</v>
      </c>
      <c r="JQ257" s="47">
        <f t="shared" si="1092"/>
        <v>0</v>
      </c>
      <c r="JR257" s="47">
        <f t="shared" si="1093"/>
        <v>0</v>
      </c>
      <c r="JS257" s="48">
        <f t="shared" si="1094"/>
        <v>0</v>
      </c>
      <c r="JT257" s="46">
        <f t="shared" si="1095"/>
        <v>0</v>
      </c>
      <c r="JU257" s="48">
        <f t="shared" si="1096"/>
        <v>0</v>
      </c>
    </row>
    <row r="258" spans="1:281" x14ac:dyDescent="0.25">
      <c r="A258" s="152"/>
      <c r="B258" s="386"/>
      <c r="C258" s="377"/>
      <c r="D258" s="378"/>
      <c r="E258" s="378"/>
      <c r="F258" s="378"/>
      <c r="G258" s="379"/>
      <c r="H258" s="397"/>
      <c r="I258" s="397"/>
      <c r="J258" s="97"/>
      <c r="K258" s="122">
        <f t="shared" si="826"/>
        <v>0</v>
      </c>
      <c r="L258" s="313">
        <f t="shared" si="827"/>
        <v>0</v>
      </c>
      <c r="M258" s="46">
        <f t="shared" si="828"/>
        <v>0</v>
      </c>
      <c r="N258" s="90">
        <f t="shared" si="889"/>
        <v>0</v>
      </c>
      <c r="O258" s="90">
        <f t="shared" si="890"/>
        <v>0</v>
      </c>
      <c r="P258" s="90">
        <f t="shared" si="891"/>
        <v>0</v>
      </c>
      <c r="Q258" s="90">
        <f t="shared" si="892"/>
        <v>0</v>
      </c>
      <c r="R258" s="408">
        <f t="shared" si="829"/>
        <v>1</v>
      </c>
      <c r="S258" s="46">
        <f t="shared" si="830"/>
        <v>0</v>
      </c>
      <c r="T258" s="47">
        <f t="shared" si="831"/>
        <v>0</v>
      </c>
      <c r="U258" s="47">
        <f t="shared" si="832"/>
        <v>0</v>
      </c>
      <c r="V258" s="47">
        <f t="shared" si="833"/>
        <v>0</v>
      </c>
      <c r="W258" s="47">
        <f t="shared" si="834"/>
        <v>0</v>
      </c>
      <c r="X258" s="47">
        <f t="shared" si="835"/>
        <v>0</v>
      </c>
      <c r="Y258" s="47">
        <f t="shared" si="836"/>
        <v>0</v>
      </c>
      <c r="Z258" s="47">
        <f t="shared" si="837"/>
        <v>0</v>
      </c>
      <c r="AA258" s="47">
        <f t="shared" si="838"/>
        <v>0</v>
      </c>
      <c r="AB258" s="47">
        <f t="shared" si="839"/>
        <v>0</v>
      </c>
      <c r="AC258" s="47">
        <f t="shared" si="840"/>
        <v>0</v>
      </c>
      <c r="AD258" s="47">
        <f t="shared" si="841"/>
        <v>0</v>
      </c>
      <c r="AE258" s="47">
        <f t="shared" si="842"/>
        <v>0</v>
      </c>
      <c r="AF258" s="47">
        <f t="shared" si="843"/>
        <v>0</v>
      </c>
      <c r="AG258" s="47">
        <f t="shared" si="844"/>
        <v>0</v>
      </c>
      <c r="AH258" s="47">
        <f t="shared" si="845"/>
        <v>0</v>
      </c>
      <c r="AI258" s="47">
        <f t="shared" si="846"/>
        <v>0</v>
      </c>
      <c r="AJ258" s="47">
        <f t="shared" si="847"/>
        <v>0</v>
      </c>
      <c r="AK258" s="47">
        <f t="shared" si="848"/>
        <v>0</v>
      </c>
      <c r="AL258" s="48">
        <f t="shared" si="849"/>
        <v>0</v>
      </c>
      <c r="AM258" s="47">
        <f t="shared" si="893"/>
        <v>0</v>
      </c>
      <c r="AN258" s="47">
        <f t="shared" si="894"/>
        <v>0</v>
      </c>
      <c r="AO258" s="46">
        <f t="shared" si="850"/>
        <v>0</v>
      </c>
      <c r="AP258" s="47">
        <f t="shared" si="851"/>
        <v>0</v>
      </c>
      <c r="AQ258" s="47">
        <f t="shared" si="852"/>
        <v>0</v>
      </c>
      <c r="AR258" s="47">
        <f t="shared" si="853"/>
        <v>0</v>
      </c>
      <c r="AS258" s="47">
        <f t="shared" si="854"/>
        <v>0</v>
      </c>
      <c r="AT258" s="47">
        <f t="shared" si="855"/>
        <v>0</v>
      </c>
      <c r="AU258" s="47">
        <f t="shared" si="856"/>
        <v>0</v>
      </c>
      <c r="AV258" s="47">
        <f t="shared" si="857"/>
        <v>0</v>
      </c>
      <c r="AW258" s="47">
        <f t="shared" si="858"/>
        <v>0</v>
      </c>
      <c r="AX258" s="47">
        <f t="shared" si="859"/>
        <v>0</v>
      </c>
      <c r="AY258" s="47">
        <f t="shared" si="860"/>
        <v>0</v>
      </c>
      <c r="AZ258" s="47">
        <f t="shared" si="861"/>
        <v>0</v>
      </c>
      <c r="BA258" s="47">
        <f t="shared" si="862"/>
        <v>0</v>
      </c>
      <c r="BB258" s="47">
        <f t="shared" si="863"/>
        <v>0</v>
      </c>
      <c r="BC258" s="47">
        <f t="shared" si="864"/>
        <v>0</v>
      </c>
      <c r="BD258" s="47">
        <f t="shared" si="865"/>
        <v>0</v>
      </c>
      <c r="BE258" s="47">
        <f t="shared" si="866"/>
        <v>0</v>
      </c>
      <c r="BF258" s="47">
        <f t="shared" si="867"/>
        <v>0</v>
      </c>
      <c r="BG258" s="48">
        <f t="shared" si="868"/>
        <v>0</v>
      </c>
      <c r="BH258" s="47">
        <f t="shared" si="895"/>
        <v>0</v>
      </c>
      <c r="BI258" s="47">
        <f t="shared" si="896"/>
        <v>0</v>
      </c>
      <c r="BJ258" s="46">
        <f t="shared" si="869"/>
        <v>0</v>
      </c>
      <c r="BK258" s="47">
        <f t="shared" si="870"/>
        <v>0</v>
      </c>
      <c r="BL258" s="47">
        <f t="shared" si="871"/>
        <v>0</v>
      </c>
      <c r="BM258" s="47">
        <f t="shared" si="872"/>
        <v>0</v>
      </c>
      <c r="BN258" s="47">
        <f t="shared" si="873"/>
        <v>0</v>
      </c>
      <c r="BO258" s="47">
        <f t="shared" si="874"/>
        <v>0</v>
      </c>
      <c r="BP258" s="47">
        <f t="shared" si="875"/>
        <v>0</v>
      </c>
      <c r="BQ258" s="47">
        <f t="shared" si="876"/>
        <v>0</v>
      </c>
      <c r="BR258" s="47">
        <f t="shared" si="877"/>
        <v>0</v>
      </c>
      <c r="BS258" s="47">
        <f t="shared" si="878"/>
        <v>0</v>
      </c>
      <c r="BT258" s="47">
        <f t="shared" si="879"/>
        <v>0</v>
      </c>
      <c r="BU258" s="47">
        <f t="shared" si="880"/>
        <v>0</v>
      </c>
      <c r="BV258" s="47">
        <f t="shared" si="881"/>
        <v>0</v>
      </c>
      <c r="BW258" s="47">
        <f t="shared" si="882"/>
        <v>0</v>
      </c>
      <c r="BX258" s="47">
        <f t="shared" si="883"/>
        <v>0</v>
      </c>
      <c r="BY258" s="47">
        <f t="shared" si="884"/>
        <v>0</v>
      </c>
      <c r="BZ258" s="47">
        <f t="shared" si="885"/>
        <v>0</v>
      </c>
      <c r="CA258" s="47">
        <f t="shared" si="886"/>
        <v>0</v>
      </c>
      <c r="CB258" s="47">
        <f t="shared" si="887"/>
        <v>0</v>
      </c>
      <c r="CC258" s="48">
        <f t="shared" si="888"/>
        <v>0</v>
      </c>
      <c r="CD258" s="47">
        <f t="shared" si="897"/>
        <v>0</v>
      </c>
      <c r="CE258" s="47">
        <f t="shared" si="898"/>
        <v>0</v>
      </c>
      <c r="CF258" s="46">
        <f t="shared" si="899"/>
        <v>0</v>
      </c>
      <c r="CG258" s="47">
        <f t="shared" si="900"/>
        <v>0</v>
      </c>
      <c r="CH258" s="47">
        <f t="shared" si="901"/>
        <v>0</v>
      </c>
      <c r="CI258" s="47">
        <f t="shared" si="902"/>
        <v>0</v>
      </c>
      <c r="CJ258" s="47">
        <f t="shared" si="903"/>
        <v>0</v>
      </c>
      <c r="CK258" s="47">
        <f t="shared" si="904"/>
        <v>0</v>
      </c>
      <c r="CL258" s="47">
        <f t="shared" si="905"/>
        <v>0</v>
      </c>
      <c r="CM258" s="47">
        <f t="shared" si="906"/>
        <v>0</v>
      </c>
      <c r="CN258" s="47">
        <f t="shared" si="907"/>
        <v>0</v>
      </c>
      <c r="CO258" s="47">
        <f t="shared" si="908"/>
        <v>0</v>
      </c>
      <c r="CP258" s="47">
        <f t="shared" si="909"/>
        <v>0</v>
      </c>
      <c r="CQ258" s="47">
        <f t="shared" si="910"/>
        <v>0</v>
      </c>
      <c r="CR258" s="47">
        <f t="shared" si="911"/>
        <v>0</v>
      </c>
      <c r="CS258" s="47">
        <f t="shared" si="912"/>
        <v>0</v>
      </c>
      <c r="CT258" s="47">
        <f t="shared" si="913"/>
        <v>0</v>
      </c>
      <c r="CU258" s="47">
        <f t="shared" si="914"/>
        <v>0</v>
      </c>
      <c r="CV258" s="47">
        <f t="shared" si="915"/>
        <v>0</v>
      </c>
      <c r="CW258" s="47">
        <f t="shared" si="916"/>
        <v>0</v>
      </c>
      <c r="CX258" s="47">
        <f t="shared" si="917"/>
        <v>0</v>
      </c>
      <c r="CY258" s="48">
        <f t="shared" si="918"/>
        <v>0</v>
      </c>
      <c r="CZ258" s="47">
        <f t="shared" si="919"/>
        <v>0</v>
      </c>
      <c r="DA258" s="47">
        <f t="shared" si="920"/>
        <v>0</v>
      </c>
      <c r="DB258" s="46">
        <f t="shared" si="921"/>
        <v>0</v>
      </c>
      <c r="DC258" s="47">
        <f t="shared" si="922"/>
        <v>0</v>
      </c>
      <c r="DD258" s="47">
        <f t="shared" si="923"/>
        <v>0</v>
      </c>
      <c r="DE258" s="47">
        <f t="shared" si="924"/>
        <v>0</v>
      </c>
      <c r="DF258" s="47">
        <f t="shared" si="925"/>
        <v>0</v>
      </c>
      <c r="DG258" s="47">
        <f t="shared" si="926"/>
        <v>0</v>
      </c>
      <c r="DH258" s="47">
        <f t="shared" si="927"/>
        <v>0</v>
      </c>
      <c r="DI258" s="47">
        <f t="shared" si="928"/>
        <v>0</v>
      </c>
      <c r="DJ258" s="47">
        <f t="shared" si="929"/>
        <v>0</v>
      </c>
      <c r="DK258" s="47">
        <f t="shared" si="930"/>
        <v>0</v>
      </c>
      <c r="DL258" s="47">
        <f t="shared" si="931"/>
        <v>0</v>
      </c>
      <c r="DM258" s="47">
        <f t="shared" si="932"/>
        <v>0</v>
      </c>
      <c r="DN258" s="47">
        <f t="shared" si="933"/>
        <v>0</v>
      </c>
      <c r="DO258" s="47">
        <f t="shared" si="934"/>
        <v>0</v>
      </c>
      <c r="DP258" s="47">
        <f t="shared" si="935"/>
        <v>0</v>
      </c>
      <c r="DQ258" s="47">
        <f t="shared" si="936"/>
        <v>0</v>
      </c>
      <c r="DR258" s="47">
        <f t="shared" si="937"/>
        <v>0</v>
      </c>
      <c r="DS258" s="47">
        <f t="shared" si="938"/>
        <v>0</v>
      </c>
      <c r="DT258" s="47">
        <f t="shared" si="939"/>
        <v>0</v>
      </c>
      <c r="DU258" s="48">
        <f t="shared" si="940"/>
        <v>0</v>
      </c>
      <c r="DV258" s="47">
        <f t="shared" si="941"/>
        <v>0</v>
      </c>
      <c r="DW258" s="47">
        <f t="shared" si="942"/>
        <v>0</v>
      </c>
      <c r="DX258" s="46">
        <f t="shared" si="943"/>
        <v>0</v>
      </c>
      <c r="DY258" s="47">
        <f t="shared" si="944"/>
        <v>0</v>
      </c>
      <c r="DZ258" s="47">
        <f t="shared" si="945"/>
        <v>0</v>
      </c>
      <c r="EA258" s="47">
        <f t="shared" si="946"/>
        <v>0</v>
      </c>
      <c r="EB258" s="47">
        <f t="shared" si="947"/>
        <v>0</v>
      </c>
      <c r="EC258" s="47">
        <f t="shared" si="948"/>
        <v>0</v>
      </c>
      <c r="ED258" s="47">
        <f t="shared" si="949"/>
        <v>0</v>
      </c>
      <c r="EE258" s="47">
        <f t="shared" si="950"/>
        <v>0</v>
      </c>
      <c r="EF258" s="47">
        <f t="shared" si="951"/>
        <v>0</v>
      </c>
      <c r="EG258" s="47">
        <f t="shared" si="952"/>
        <v>0</v>
      </c>
      <c r="EH258" s="47">
        <f t="shared" si="953"/>
        <v>0</v>
      </c>
      <c r="EI258" s="47">
        <f t="shared" si="954"/>
        <v>0</v>
      </c>
      <c r="EJ258" s="47">
        <f t="shared" si="955"/>
        <v>0</v>
      </c>
      <c r="EK258" s="47">
        <f t="shared" si="956"/>
        <v>0</v>
      </c>
      <c r="EL258" s="47">
        <f t="shared" si="957"/>
        <v>0</v>
      </c>
      <c r="EM258" s="47">
        <f t="shared" si="958"/>
        <v>0</v>
      </c>
      <c r="EN258" s="47">
        <f t="shared" si="959"/>
        <v>0</v>
      </c>
      <c r="EO258" s="47">
        <f t="shared" si="960"/>
        <v>0</v>
      </c>
      <c r="EP258" s="47">
        <f t="shared" si="961"/>
        <v>0</v>
      </c>
      <c r="EQ258" s="48">
        <f t="shared" si="962"/>
        <v>0</v>
      </c>
      <c r="ER258" s="47">
        <f t="shared" si="963"/>
        <v>0</v>
      </c>
      <c r="ES258" s="47">
        <f t="shared" si="964"/>
        <v>0</v>
      </c>
      <c r="ET258" s="46">
        <f t="shared" si="965"/>
        <v>0</v>
      </c>
      <c r="EU258" s="47">
        <f t="shared" si="966"/>
        <v>0</v>
      </c>
      <c r="EV258" s="47">
        <f t="shared" si="967"/>
        <v>0</v>
      </c>
      <c r="EW258" s="47">
        <f t="shared" si="968"/>
        <v>0</v>
      </c>
      <c r="EX258" s="47">
        <f t="shared" si="969"/>
        <v>0</v>
      </c>
      <c r="EY258" s="47">
        <f t="shared" si="970"/>
        <v>0</v>
      </c>
      <c r="EZ258" s="47">
        <f t="shared" si="971"/>
        <v>0</v>
      </c>
      <c r="FA258" s="47">
        <f t="shared" si="972"/>
        <v>0</v>
      </c>
      <c r="FB258" s="47">
        <f t="shared" si="973"/>
        <v>0</v>
      </c>
      <c r="FC258" s="47">
        <f t="shared" si="974"/>
        <v>0</v>
      </c>
      <c r="FD258" s="47">
        <f t="shared" si="975"/>
        <v>0</v>
      </c>
      <c r="FE258" s="47">
        <f t="shared" si="976"/>
        <v>0</v>
      </c>
      <c r="FF258" s="47">
        <f t="shared" si="977"/>
        <v>0</v>
      </c>
      <c r="FG258" s="47">
        <f t="shared" si="978"/>
        <v>0</v>
      </c>
      <c r="FH258" s="47">
        <f t="shared" si="979"/>
        <v>0</v>
      </c>
      <c r="FI258" s="47">
        <f t="shared" si="980"/>
        <v>0</v>
      </c>
      <c r="FJ258" s="47">
        <f t="shared" si="981"/>
        <v>0</v>
      </c>
      <c r="FK258" s="47">
        <f t="shared" si="982"/>
        <v>0</v>
      </c>
      <c r="FL258" s="47">
        <f t="shared" si="983"/>
        <v>0</v>
      </c>
      <c r="FM258" s="48">
        <f t="shared" si="984"/>
        <v>0</v>
      </c>
      <c r="FN258" s="47">
        <f t="shared" si="985"/>
        <v>0</v>
      </c>
      <c r="FO258" s="47">
        <f t="shared" si="986"/>
        <v>0</v>
      </c>
      <c r="FP258" s="46">
        <f t="shared" si="987"/>
        <v>0</v>
      </c>
      <c r="FQ258" s="47">
        <f t="shared" si="988"/>
        <v>0</v>
      </c>
      <c r="FR258" s="47">
        <f t="shared" si="989"/>
        <v>0</v>
      </c>
      <c r="FS258" s="47">
        <f t="shared" si="990"/>
        <v>0</v>
      </c>
      <c r="FT258" s="47">
        <f t="shared" si="991"/>
        <v>0</v>
      </c>
      <c r="FU258" s="47">
        <f t="shared" si="992"/>
        <v>0</v>
      </c>
      <c r="FV258" s="47">
        <f t="shared" si="993"/>
        <v>0</v>
      </c>
      <c r="FW258" s="47">
        <f t="shared" si="994"/>
        <v>0</v>
      </c>
      <c r="FX258" s="47">
        <f t="shared" si="995"/>
        <v>0</v>
      </c>
      <c r="FY258" s="47">
        <f t="shared" si="996"/>
        <v>0</v>
      </c>
      <c r="FZ258" s="47">
        <f t="shared" si="997"/>
        <v>0</v>
      </c>
      <c r="GA258" s="47">
        <f t="shared" si="998"/>
        <v>0</v>
      </c>
      <c r="GB258" s="47">
        <f t="shared" si="999"/>
        <v>0</v>
      </c>
      <c r="GC258" s="47">
        <f t="shared" si="1000"/>
        <v>0</v>
      </c>
      <c r="GD258" s="47">
        <f t="shared" si="1001"/>
        <v>0</v>
      </c>
      <c r="GE258" s="47">
        <f t="shared" si="1002"/>
        <v>0</v>
      </c>
      <c r="GF258" s="47">
        <f t="shared" si="1003"/>
        <v>0</v>
      </c>
      <c r="GG258" s="47">
        <f t="shared" si="1004"/>
        <v>0</v>
      </c>
      <c r="GH258" s="47">
        <f t="shared" si="1005"/>
        <v>0</v>
      </c>
      <c r="GI258" s="48">
        <f t="shared" si="1006"/>
        <v>0</v>
      </c>
      <c r="GJ258" s="47">
        <f t="shared" si="1007"/>
        <v>0</v>
      </c>
      <c r="GK258" s="47">
        <f t="shared" si="1008"/>
        <v>0</v>
      </c>
      <c r="GL258" s="46">
        <f t="shared" si="1009"/>
        <v>0</v>
      </c>
      <c r="GM258" s="47">
        <f t="shared" si="1010"/>
        <v>0</v>
      </c>
      <c r="GN258" s="47">
        <f t="shared" si="1011"/>
        <v>0</v>
      </c>
      <c r="GO258" s="47">
        <f t="shared" si="1012"/>
        <v>0</v>
      </c>
      <c r="GP258" s="47">
        <f t="shared" si="1013"/>
        <v>0</v>
      </c>
      <c r="GQ258" s="47">
        <f t="shared" si="1014"/>
        <v>0</v>
      </c>
      <c r="GR258" s="47">
        <f t="shared" si="1015"/>
        <v>0</v>
      </c>
      <c r="GS258" s="47">
        <f t="shared" si="1016"/>
        <v>0</v>
      </c>
      <c r="GT258" s="47">
        <f t="shared" si="1017"/>
        <v>0</v>
      </c>
      <c r="GU258" s="47">
        <f t="shared" si="1018"/>
        <v>0</v>
      </c>
      <c r="GV258" s="47">
        <f t="shared" si="1019"/>
        <v>0</v>
      </c>
      <c r="GW258" s="47">
        <f t="shared" si="1020"/>
        <v>0</v>
      </c>
      <c r="GX258" s="47">
        <f t="shared" si="1021"/>
        <v>0</v>
      </c>
      <c r="GY258" s="47">
        <f t="shared" si="1022"/>
        <v>0</v>
      </c>
      <c r="GZ258" s="47">
        <f t="shared" si="1023"/>
        <v>0</v>
      </c>
      <c r="HA258" s="47">
        <f t="shared" si="1024"/>
        <v>0</v>
      </c>
      <c r="HB258" s="47">
        <f t="shared" si="1025"/>
        <v>0</v>
      </c>
      <c r="HC258" s="47">
        <f t="shared" si="1026"/>
        <v>0</v>
      </c>
      <c r="HD258" s="47">
        <f t="shared" si="1027"/>
        <v>0</v>
      </c>
      <c r="HE258" s="48">
        <f t="shared" si="1028"/>
        <v>0</v>
      </c>
      <c r="HF258" s="47">
        <f t="shared" si="1029"/>
        <v>0</v>
      </c>
      <c r="HG258" s="47">
        <f t="shared" si="1030"/>
        <v>0</v>
      </c>
      <c r="HH258" s="46">
        <f t="shared" si="1031"/>
        <v>0</v>
      </c>
      <c r="HI258" s="47">
        <f t="shared" si="1032"/>
        <v>0</v>
      </c>
      <c r="HJ258" s="47">
        <f t="shared" si="1033"/>
        <v>0</v>
      </c>
      <c r="HK258" s="47">
        <f t="shared" si="1034"/>
        <v>0</v>
      </c>
      <c r="HL258" s="47">
        <f t="shared" si="1035"/>
        <v>0</v>
      </c>
      <c r="HM258" s="47">
        <f t="shared" si="1036"/>
        <v>0</v>
      </c>
      <c r="HN258" s="47">
        <f t="shared" si="1037"/>
        <v>0</v>
      </c>
      <c r="HO258" s="47">
        <f t="shared" si="1038"/>
        <v>0</v>
      </c>
      <c r="HP258" s="47">
        <f t="shared" si="1039"/>
        <v>0</v>
      </c>
      <c r="HQ258" s="47">
        <f t="shared" si="1040"/>
        <v>0</v>
      </c>
      <c r="HR258" s="47">
        <f t="shared" si="1041"/>
        <v>0</v>
      </c>
      <c r="HS258" s="47">
        <f t="shared" si="1042"/>
        <v>0</v>
      </c>
      <c r="HT258" s="47">
        <f t="shared" si="1043"/>
        <v>0</v>
      </c>
      <c r="HU258" s="47">
        <f t="shared" si="1044"/>
        <v>0</v>
      </c>
      <c r="HV258" s="47">
        <f t="shared" si="1045"/>
        <v>0</v>
      </c>
      <c r="HW258" s="47">
        <f t="shared" si="1046"/>
        <v>0</v>
      </c>
      <c r="HX258" s="47">
        <f t="shared" si="1047"/>
        <v>0</v>
      </c>
      <c r="HY258" s="47">
        <f t="shared" si="1048"/>
        <v>0</v>
      </c>
      <c r="HZ258" s="47">
        <f t="shared" si="1049"/>
        <v>0</v>
      </c>
      <c r="IA258" s="48">
        <f t="shared" si="1050"/>
        <v>0</v>
      </c>
      <c r="IB258" s="47">
        <f t="shared" si="1051"/>
        <v>0</v>
      </c>
      <c r="IC258" s="47">
        <f t="shared" si="1052"/>
        <v>0</v>
      </c>
      <c r="ID258" s="46">
        <f t="shared" si="1053"/>
        <v>0</v>
      </c>
      <c r="IE258" s="47">
        <f t="shared" si="1054"/>
        <v>0</v>
      </c>
      <c r="IF258" s="47">
        <f t="shared" si="1055"/>
        <v>0</v>
      </c>
      <c r="IG258" s="47">
        <f t="shared" si="1056"/>
        <v>0</v>
      </c>
      <c r="IH258" s="47">
        <f t="shared" si="1057"/>
        <v>0</v>
      </c>
      <c r="II258" s="47">
        <f t="shared" si="1058"/>
        <v>0</v>
      </c>
      <c r="IJ258" s="47">
        <f t="shared" si="1059"/>
        <v>0</v>
      </c>
      <c r="IK258" s="47">
        <f t="shared" si="1060"/>
        <v>0</v>
      </c>
      <c r="IL258" s="47">
        <f t="shared" si="1061"/>
        <v>0</v>
      </c>
      <c r="IM258" s="47">
        <f t="shared" si="1062"/>
        <v>0</v>
      </c>
      <c r="IN258" s="47">
        <f t="shared" si="1063"/>
        <v>0</v>
      </c>
      <c r="IO258" s="47">
        <f t="shared" si="1064"/>
        <v>0</v>
      </c>
      <c r="IP258" s="47">
        <f t="shared" si="1065"/>
        <v>0</v>
      </c>
      <c r="IQ258" s="47">
        <f t="shared" si="1066"/>
        <v>0</v>
      </c>
      <c r="IR258" s="47">
        <f t="shared" si="1067"/>
        <v>0</v>
      </c>
      <c r="IS258" s="47">
        <f t="shared" si="1068"/>
        <v>0</v>
      </c>
      <c r="IT258" s="47">
        <f t="shared" si="1069"/>
        <v>0</v>
      </c>
      <c r="IU258" s="47">
        <f t="shared" si="1070"/>
        <v>0</v>
      </c>
      <c r="IV258" s="47">
        <f t="shared" si="1071"/>
        <v>0</v>
      </c>
      <c r="IW258" s="48">
        <f t="shared" si="1072"/>
        <v>0</v>
      </c>
      <c r="IX258" s="47">
        <f t="shared" si="1073"/>
        <v>0</v>
      </c>
      <c r="IY258" s="47">
        <f t="shared" si="1074"/>
        <v>0</v>
      </c>
      <c r="IZ258" s="46">
        <f t="shared" si="1075"/>
        <v>0</v>
      </c>
      <c r="JA258" s="47">
        <f t="shared" si="1076"/>
        <v>0</v>
      </c>
      <c r="JB258" s="47">
        <f t="shared" si="1077"/>
        <v>0</v>
      </c>
      <c r="JC258" s="47">
        <f t="shared" si="1078"/>
        <v>0</v>
      </c>
      <c r="JD258" s="47">
        <f t="shared" si="1079"/>
        <v>0</v>
      </c>
      <c r="JE258" s="47">
        <f t="shared" si="1080"/>
        <v>0</v>
      </c>
      <c r="JF258" s="47">
        <f t="shared" si="1081"/>
        <v>0</v>
      </c>
      <c r="JG258" s="47">
        <f t="shared" si="1082"/>
        <v>0</v>
      </c>
      <c r="JH258" s="47">
        <f t="shared" si="1083"/>
        <v>0</v>
      </c>
      <c r="JI258" s="47">
        <f t="shared" si="1084"/>
        <v>0</v>
      </c>
      <c r="JJ258" s="47">
        <f t="shared" si="1085"/>
        <v>0</v>
      </c>
      <c r="JK258" s="47">
        <f t="shared" si="1086"/>
        <v>0</v>
      </c>
      <c r="JL258" s="47">
        <f t="shared" si="1087"/>
        <v>0</v>
      </c>
      <c r="JM258" s="47">
        <f t="shared" si="1088"/>
        <v>0</v>
      </c>
      <c r="JN258" s="47">
        <f t="shared" si="1089"/>
        <v>0</v>
      </c>
      <c r="JO258" s="47">
        <f t="shared" si="1090"/>
        <v>0</v>
      </c>
      <c r="JP258" s="47">
        <f t="shared" si="1091"/>
        <v>0</v>
      </c>
      <c r="JQ258" s="47">
        <f t="shared" si="1092"/>
        <v>0</v>
      </c>
      <c r="JR258" s="47">
        <f t="shared" si="1093"/>
        <v>0</v>
      </c>
      <c r="JS258" s="48">
        <f t="shared" si="1094"/>
        <v>0</v>
      </c>
      <c r="JT258" s="46">
        <f t="shared" si="1095"/>
        <v>0</v>
      </c>
      <c r="JU258" s="48">
        <f t="shared" si="1096"/>
        <v>0</v>
      </c>
    </row>
    <row r="259" spans="1:281" x14ac:dyDescent="0.25">
      <c r="A259" s="152"/>
      <c r="B259" s="386"/>
      <c r="C259" s="377"/>
      <c r="D259" s="378"/>
      <c r="E259" s="378"/>
      <c r="F259" s="378"/>
      <c r="G259" s="379"/>
      <c r="H259" s="397"/>
      <c r="I259" s="397"/>
      <c r="J259" s="97"/>
      <c r="K259" s="122">
        <f t="shared" si="826"/>
        <v>0</v>
      </c>
      <c r="L259" s="313">
        <f t="shared" si="827"/>
        <v>0</v>
      </c>
      <c r="M259" s="46">
        <f t="shared" si="828"/>
        <v>0</v>
      </c>
      <c r="N259" s="90">
        <f t="shared" si="889"/>
        <v>0</v>
      </c>
      <c r="O259" s="90">
        <f t="shared" si="890"/>
        <v>0</v>
      </c>
      <c r="P259" s="90">
        <f t="shared" si="891"/>
        <v>0</v>
      </c>
      <c r="Q259" s="90">
        <f t="shared" si="892"/>
        <v>0</v>
      </c>
      <c r="R259" s="408">
        <f t="shared" si="829"/>
        <v>1</v>
      </c>
      <c r="S259" s="46">
        <f t="shared" si="830"/>
        <v>0</v>
      </c>
      <c r="T259" s="47">
        <f t="shared" si="831"/>
        <v>0</v>
      </c>
      <c r="U259" s="47">
        <f t="shared" si="832"/>
        <v>0</v>
      </c>
      <c r="V259" s="47">
        <f t="shared" si="833"/>
        <v>0</v>
      </c>
      <c r="W259" s="47">
        <f t="shared" si="834"/>
        <v>0</v>
      </c>
      <c r="X259" s="47">
        <f t="shared" si="835"/>
        <v>0</v>
      </c>
      <c r="Y259" s="47">
        <f t="shared" si="836"/>
        <v>0</v>
      </c>
      <c r="Z259" s="47">
        <f t="shared" si="837"/>
        <v>0</v>
      </c>
      <c r="AA259" s="47">
        <f t="shared" si="838"/>
        <v>0</v>
      </c>
      <c r="AB259" s="47">
        <f t="shared" si="839"/>
        <v>0</v>
      </c>
      <c r="AC259" s="47">
        <f t="shared" si="840"/>
        <v>0</v>
      </c>
      <c r="AD259" s="47">
        <f t="shared" si="841"/>
        <v>0</v>
      </c>
      <c r="AE259" s="47">
        <f t="shared" si="842"/>
        <v>0</v>
      </c>
      <c r="AF259" s="47">
        <f t="shared" si="843"/>
        <v>0</v>
      </c>
      <c r="AG259" s="47">
        <f t="shared" si="844"/>
        <v>0</v>
      </c>
      <c r="AH259" s="47">
        <f t="shared" si="845"/>
        <v>0</v>
      </c>
      <c r="AI259" s="47">
        <f t="shared" si="846"/>
        <v>0</v>
      </c>
      <c r="AJ259" s="47">
        <f t="shared" si="847"/>
        <v>0</v>
      </c>
      <c r="AK259" s="47">
        <f t="shared" si="848"/>
        <v>0</v>
      </c>
      <c r="AL259" s="48">
        <f t="shared" si="849"/>
        <v>0</v>
      </c>
      <c r="AM259" s="47">
        <f t="shared" si="893"/>
        <v>0</v>
      </c>
      <c r="AN259" s="47">
        <f t="shared" si="894"/>
        <v>0</v>
      </c>
      <c r="AO259" s="46">
        <f t="shared" si="850"/>
        <v>0</v>
      </c>
      <c r="AP259" s="47">
        <f t="shared" si="851"/>
        <v>0</v>
      </c>
      <c r="AQ259" s="47">
        <f t="shared" si="852"/>
        <v>0</v>
      </c>
      <c r="AR259" s="47">
        <f t="shared" si="853"/>
        <v>0</v>
      </c>
      <c r="AS259" s="47">
        <f t="shared" si="854"/>
        <v>0</v>
      </c>
      <c r="AT259" s="47">
        <f t="shared" si="855"/>
        <v>0</v>
      </c>
      <c r="AU259" s="47">
        <f t="shared" si="856"/>
        <v>0</v>
      </c>
      <c r="AV259" s="47">
        <f t="shared" si="857"/>
        <v>0</v>
      </c>
      <c r="AW259" s="47">
        <f t="shared" si="858"/>
        <v>0</v>
      </c>
      <c r="AX259" s="47">
        <f t="shared" si="859"/>
        <v>0</v>
      </c>
      <c r="AY259" s="47">
        <f t="shared" si="860"/>
        <v>0</v>
      </c>
      <c r="AZ259" s="47">
        <f t="shared" si="861"/>
        <v>0</v>
      </c>
      <c r="BA259" s="47">
        <f t="shared" si="862"/>
        <v>0</v>
      </c>
      <c r="BB259" s="47">
        <f t="shared" si="863"/>
        <v>0</v>
      </c>
      <c r="BC259" s="47">
        <f t="shared" si="864"/>
        <v>0</v>
      </c>
      <c r="BD259" s="47">
        <f t="shared" si="865"/>
        <v>0</v>
      </c>
      <c r="BE259" s="47">
        <f t="shared" si="866"/>
        <v>0</v>
      </c>
      <c r="BF259" s="47">
        <f t="shared" si="867"/>
        <v>0</v>
      </c>
      <c r="BG259" s="48">
        <f t="shared" si="868"/>
        <v>0</v>
      </c>
      <c r="BH259" s="47">
        <f t="shared" si="895"/>
        <v>0</v>
      </c>
      <c r="BI259" s="47">
        <f t="shared" si="896"/>
        <v>0</v>
      </c>
      <c r="BJ259" s="46">
        <f t="shared" si="869"/>
        <v>0</v>
      </c>
      <c r="BK259" s="47">
        <f t="shared" si="870"/>
        <v>0</v>
      </c>
      <c r="BL259" s="47">
        <f t="shared" si="871"/>
        <v>0</v>
      </c>
      <c r="BM259" s="47">
        <f t="shared" si="872"/>
        <v>0</v>
      </c>
      <c r="BN259" s="47">
        <f t="shared" si="873"/>
        <v>0</v>
      </c>
      <c r="BO259" s="47">
        <f t="shared" si="874"/>
        <v>0</v>
      </c>
      <c r="BP259" s="47">
        <f t="shared" si="875"/>
        <v>0</v>
      </c>
      <c r="BQ259" s="47">
        <f t="shared" si="876"/>
        <v>0</v>
      </c>
      <c r="BR259" s="47">
        <f t="shared" si="877"/>
        <v>0</v>
      </c>
      <c r="BS259" s="47">
        <f t="shared" si="878"/>
        <v>0</v>
      </c>
      <c r="BT259" s="47">
        <f t="shared" si="879"/>
        <v>0</v>
      </c>
      <c r="BU259" s="47">
        <f t="shared" si="880"/>
        <v>0</v>
      </c>
      <c r="BV259" s="47">
        <f t="shared" si="881"/>
        <v>0</v>
      </c>
      <c r="BW259" s="47">
        <f t="shared" si="882"/>
        <v>0</v>
      </c>
      <c r="BX259" s="47">
        <f t="shared" si="883"/>
        <v>0</v>
      </c>
      <c r="BY259" s="47">
        <f t="shared" si="884"/>
        <v>0</v>
      </c>
      <c r="BZ259" s="47">
        <f t="shared" si="885"/>
        <v>0</v>
      </c>
      <c r="CA259" s="47">
        <f t="shared" si="886"/>
        <v>0</v>
      </c>
      <c r="CB259" s="47">
        <f t="shared" si="887"/>
        <v>0</v>
      </c>
      <c r="CC259" s="48">
        <f t="shared" si="888"/>
        <v>0</v>
      </c>
      <c r="CD259" s="47">
        <f t="shared" si="897"/>
        <v>0</v>
      </c>
      <c r="CE259" s="47">
        <f t="shared" si="898"/>
        <v>0</v>
      </c>
      <c r="CF259" s="46">
        <f t="shared" si="899"/>
        <v>0</v>
      </c>
      <c r="CG259" s="47">
        <f t="shared" si="900"/>
        <v>0</v>
      </c>
      <c r="CH259" s="47">
        <f t="shared" si="901"/>
        <v>0</v>
      </c>
      <c r="CI259" s="47">
        <f t="shared" si="902"/>
        <v>0</v>
      </c>
      <c r="CJ259" s="47">
        <f t="shared" si="903"/>
        <v>0</v>
      </c>
      <c r="CK259" s="47">
        <f t="shared" si="904"/>
        <v>0</v>
      </c>
      <c r="CL259" s="47">
        <f t="shared" si="905"/>
        <v>0</v>
      </c>
      <c r="CM259" s="47">
        <f t="shared" si="906"/>
        <v>0</v>
      </c>
      <c r="CN259" s="47">
        <f t="shared" si="907"/>
        <v>0</v>
      </c>
      <c r="CO259" s="47">
        <f t="shared" si="908"/>
        <v>0</v>
      </c>
      <c r="CP259" s="47">
        <f t="shared" si="909"/>
        <v>0</v>
      </c>
      <c r="CQ259" s="47">
        <f t="shared" si="910"/>
        <v>0</v>
      </c>
      <c r="CR259" s="47">
        <f t="shared" si="911"/>
        <v>0</v>
      </c>
      <c r="CS259" s="47">
        <f t="shared" si="912"/>
        <v>0</v>
      </c>
      <c r="CT259" s="47">
        <f t="shared" si="913"/>
        <v>0</v>
      </c>
      <c r="CU259" s="47">
        <f t="shared" si="914"/>
        <v>0</v>
      </c>
      <c r="CV259" s="47">
        <f t="shared" si="915"/>
        <v>0</v>
      </c>
      <c r="CW259" s="47">
        <f t="shared" si="916"/>
        <v>0</v>
      </c>
      <c r="CX259" s="47">
        <f t="shared" si="917"/>
        <v>0</v>
      </c>
      <c r="CY259" s="48">
        <f t="shared" si="918"/>
        <v>0</v>
      </c>
      <c r="CZ259" s="47">
        <f t="shared" si="919"/>
        <v>0</v>
      </c>
      <c r="DA259" s="47">
        <f t="shared" si="920"/>
        <v>0</v>
      </c>
      <c r="DB259" s="46">
        <f t="shared" si="921"/>
        <v>0</v>
      </c>
      <c r="DC259" s="47">
        <f t="shared" si="922"/>
        <v>0</v>
      </c>
      <c r="DD259" s="47">
        <f t="shared" si="923"/>
        <v>0</v>
      </c>
      <c r="DE259" s="47">
        <f t="shared" si="924"/>
        <v>0</v>
      </c>
      <c r="DF259" s="47">
        <f t="shared" si="925"/>
        <v>0</v>
      </c>
      <c r="DG259" s="47">
        <f t="shared" si="926"/>
        <v>0</v>
      </c>
      <c r="DH259" s="47">
        <f t="shared" si="927"/>
        <v>0</v>
      </c>
      <c r="DI259" s="47">
        <f t="shared" si="928"/>
        <v>0</v>
      </c>
      <c r="DJ259" s="47">
        <f t="shared" si="929"/>
        <v>0</v>
      </c>
      <c r="DK259" s="47">
        <f t="shared" si="930"/>
        <v>0</v>
      </c>
      <c r="DL259" s="47">
        <f t="shared" si="931"/>
        <v>0</v>
      </c>
      <c r="DM259" s="47">
        <f t="shared" si="932"/>
        <v>0</v>
      </c>
      <c r="DN259" s="47">
        <f t="shared" si="933"/>
        <v>0</v>
      </c>
      <c r="DO259" s="47">
        <f t="shared" si="934"/>
        <v>0</v>
      </c>
      <c r="DP259" s="47">
        <f t="shared" si="935"/>
        <v>0</v>
      </c>
      <c r="DQ259" s="47">
        <f t="shared" si="936"/>
        <v>0</v>
      </c>
      <c r="DR259" s="47">
        <f t="shared" si="937"/>
        <v>0</v>
      </c>
      <c r="DS259" s="47">
        <f t="shared" si="938"/>
        <v>0</v>
      </c>
      <c r="DT259" s="47">
        <f t="shared" si="939"/>
        <v>0</v>
      </c>
      <c r="DU259" s="48">
        <f t="shared" si="940"/>
        <v>0</v>
      </c>
      <c r="DV259" s="47">
        <f t="shared" si="941"/>
        <v>0</v>
      </c>
      <c r="DW259" s="47">
        <f t="shared" si="942"/>
        <v>0</v>
      </c>
      <c r="DX259" s="46">
        <f t="shared" si="943"/>
        <v>0</v>
      </c>
      <c r="DY259" s="47">
        <f t="shared" si="944"/>
        <v>0</v>
      </c>
      <c r="DZ259" s="47">
        <f t="shared" si="945"/>
        <v>0</v>
      </c>
      <c r="EA259" s="47">
        <f t="shared" si="946"/>
        <v>0</v>
      </c>
      <c r="EB259" s="47">
        <f t="shared" si="947"/>
        <v>0</v>
      </c>
      <c r="EC259" s="47">
        <f t="shared" si="948"/>
        <v>0</v>
      </c>
      <c r="ED259" s="47">
        <f t="shared" si="949"/>
        <v>0</v>
      </c>
      <c r="EE259" s="47">
        <f t="shared" si="950"/>
        <v>0</v>
      </c>
      <c r="EF259" s="47">
        <f t="shared" si="951"/>
        <v>0</v>
      </c>
      <c r="EG259" s="47">
        <f t="shared" si="952"/>
        <v>0</v>
      </c>
      <c r="EH259" s="47">
        <f t="shared" si="953"/>
        <v>0</v>
      </c>
      <c r="EI259" s="47">
        <f t="shared" si="954"/>
        <v>0</v>
      </c>
      <c r="EJ259" s="47">
        <f t="shared" si="955"/>
        <v>0</v>
      </c>
      <c r="EK259" s="47">
        <f t="shared" si="956"/>
        <v>0</v>
      </c>
      <c r="EL259" s="47">
        <f t="shared" si="957"/>
        <v>0</v>
      </c>
      <c r="EM259" s="47">
        <f t="shared" si="958"/>
        <v>0</v>
      </c>
      <c r="EN259" s="47">
        <f t="shared" si="959"/>
        <v>0</v>
      </c>
      <c r="EO259" s="47">
        <f t="shared" si="960"/>
        <v>0</v>
      </c>
      <c r="EP259" s="47">
        <f t="shared" si="961"/>
        <v>0</v>
      </c>
      <c r="EQ259" s="48">
        <f t="shared" si="962"/>
        <v>0</v>
      </c>
      <c r="ER259" s="47">
        <f t="shared" si="963"/>
        <v>0</v>
      </c>
      <c r="ES259" s="47">
        <f t="shared" si="964"/>
        <v>0</v>
      </c>
      <c r="ET259" s="46">
        <f t="shared" si="965"/>
        <v>0</v>
      </c>
      <c r="EU259" s="47">
        <f t="shared" si="966"/>
        <v>0</v>
      </c>
      <c r="EV259" s="47">
        <f t="shared" si="967"/>
        <v>0</v>
      </c>
      <c r="EW259" s="47">
        <f t="shared" si="968"/>
        <v>0</v>
      </c>
      <c r="EX259" s="47">
        <f t="shared" si="969"/>
        <v>0</v>
      </c>
      <c r="EY259" s="47">
        <f t="shared" si="970"/>
        <v>0</v>
      </c>
      <c r="EZ259" s="47">
        <f t="shared" si="971"/>
        <v>0</v>
      </c>
      <c r="FA259" s="47">
        <f t="shared" si="972"/>
        <v>0</v>
      </c>
      <c r="FB259" s="47">
        <f t="shared" si="973"/>
        <v>0</v>
      </c>
      <c r="FC259" s="47">
        <f t="shared" si="974"/>
        <v>0</v>
      </c>
      <c r="FD259" s="47">
        <f t="shared" si="975"/>
        <v>0</v>
      </c>
      <c r="FE259" s="47">
        <f t="shared" si="976"/>
        <v>0</v>
      </c>
      <c r="FF259" s="47">
        <f t="shared" si="977"/>
        <v>0</v>
      </c>
      <c r="FG259" s="47">
        <f t="shared" si="978"/>
        <v>0</v>
      </c>
      <c r="FH259" s="47">
        <f t="shared" si="979"/>
        <v>0</v>
      </c>
      <c r="FI259" s="47">
        <f t="shared" si="980"/>
        <v>0</v>
      </c>
      <c r="FJ259" s="47">
        <f t="shared" si="981"/>
        <v>0</v>
      </c>
      <c r="FK259" s="47">
        <f t="shared" si="982"/>
        <v>0</v>
      </c>
      <c r="FL259" s="47">
        <f t="shared" si="983"/>
        <v>0</v>
      </c>
      <c r="FM259" s="48">
        <f t="shared" si="984"/>
        <v>0</v>
      </c>
      <c r="FN259" s="47">
        <f t="shared" si="985"/>
        <v>0</v>
      </c>
      <c r="FO259" s="47">
        <f t="shared" si="986"/>
        <v>0</v>
      </c>
      <c r="FP259" s="46">
        <f t="shared" si="987"/>
        <v>0</v>
      </c>
      <c r="FQ259" s="47">
        <f t="shared" si="988"/>
        <v>0</v>
      </c>
      <c r="FR259" s="47">
        <f t="shared" si="989"/>
        <v>0</v>
      </c>
      <c r="FS259" s="47">
        <f t="shared" si="990"/>
        <v>0</v>
      </c>
      <c r="FT259" s="47">
        <f t="shared" si="991"/>
        <v>0</v>
      </c>
      <c r="FU259" s="47">
        <f t="shared" si="992"/>
        <v>0</v>
      </c>
      <c r="FV259" s="47">
        <f t="shared" si="993"/>
        <v>0</v>
      </c>
      <c r="FW259" s="47">
        <f t="shared" si="994"/>
        <v>0</v>
      </c>
      <c r="FX259" s="47">
        <f t="shared" si="995"/>
        <v>0</v>
      </c>
      <c r="FY259" s="47">
        <f t="shared" si="996"/>
        <v>0</v>
      </c>
      <c r="FZ259" s="47">
        <f t="shared" si="997"/>
        <v>0</v>
      </c>
      <c r="GA259" s="47">
        <f t="shared" si="998"/>
        <v>0</v>
      </c>
      <c r="GB259" s="47">
        <f t="shared" si="999"/>
        <v>0</v>
      </c>
      <c r="GC259" s="47">
        <f t="shared" si="1000"/>
        <v>0</v>
      </c>
      <c r="GD259" s="47">
        <f t="shared" si="1001"/>
        <v>0</v>
      </c>
      <c r="GE259" s="47">
        <f t="shared" si="1002"/>
        <v>0</v>
      </c>
      <c r="GF259" s="47">
        <f t="shared" si="1003"/>
        <v>0</v>
      </c>
      <c r="GG259" s="47">
        <f t="shared" si="1004"/>
        <v>0</v>
      </c>
      <c r="GH259" s="47">
        <f t="shared" si="1005"/>
        <v>0</v>
      </c>
      <c r="GI259" s="48">
        <f t="shared" si="1006"/>
        <v>0</v>
      </c>
      <c r="GJ259" s="47">
        <f t="shared" si="1007"/>
        <v>0</v>
      </c>
      <c r="GK259" s="47">
        <f t="shared" si="1008"/>
        <v>0</v>
      </c>
      <c r="GL259" s="46">
        <f t="shared" si="1009"/>
        <v>0</v>
      </c>
      <c r="GM259" s="47">
        <f t="shared" si="1010"/>
        <v>0</v>
      </c>
      <c r="GN259" s="47">
        <f t="shared" si="1011"/>
        <v>0</v>
      </c>
      <c r="GO259" s="47">
        <f t="shared" si="1012"/>
        <v>0</v>
      </c>
      <c r="GP259" s="47">
        <f t="shared" si="1013"/>
        <v>0</v>
      </c>
      <c r="GQ259" s="47">
        <f t="shared" si="1014"/>
        <v>0</v>
      </c>
      <c r="GR259" s="47">
        <f t="shared" si="1015"/>
        <v>0</v>
      </c>
      <c r="GS259" s="47">
        <f t="shared" si="1016"/>
        <v>0</v>
      </c>
      <c r="GT259" s="47">
        <f t="shared" si="1017"/>
        <v>0</v>
      </c>
      <c r="GU259" s="47">
        <f t="shared" si="1018"/>
        <v>0</v>
      </c>
      <c r="GV259" s="47">
        <f t="shared" si="1019"/>
        <v>0</v>
      </c>
      <c r="GW259" s="47">
        <f t="shared" si="1020"/>
        <v>0</v>
      </c>
      <c r="GX259" s="47">
        <f t="shared" si="1021"/>
        <v>0</v>
      </c>
      <c r="GY259" s="47">
        <f t="shared" si="1022"/>
        <v>0</v>
      </c>
      <c r="GZ259" s="47">
        <f t="shared" si="1023"/>
        <v>0</v>
      </c>
      <c r="HA259" s="47">
        <f t="shared" si="1024"/>
        <v>0</v>
      </c>
      <c r="HB259" s="47">
        <f t="shared" si="1025"/>
        <v>0</v>
      </c>
      <c r="HC259" s="47">
        <f t="shared" si="1026"/>
        <v>0</v>
      </c>
      <c r="HD259" s="47">
        <f t="shared" si="1027"/>
        <v>0</v>
      </c>
      <c r="HE259" s="48">
        <f t="shared" si="1028"/>
        <v>0</v>
      </c>
      <c r="HF259" s="47">
        <f t="shared" si="1029"/>
        <v>0</v>
      </c>
      <c r="HG259" s="47">
        <f t="shared" si="1030"/>
        <v>0</v>
      </c>
      <c r="HH259" s="46">
        <f t="shared" si="1031"/>
        <v>0</v>
      </c>
      <c r="HI259" s="47">
        <f t="shared" si="1032"/>
        <v>0</v>
      </c>
      <c r="HJ259" s="47">
        <f t="shared" si="1033"/>
        <v>0</v>
      </c>
      <c r="HK259" s="47">
        <f t="shared" si="1034"/>
        <v>0</v>
      </c>
      <c r="HL259" s="47">
        <f t="shared" si="1035"/>
        <v>0</v>
      </c>
      <c r="HM259" s="47">
        <f t="shared" si="1036"/>
        <v>0</v>
      </c>
      <c r="HN259" s="47">
        <f t="shared" si="1037"/>
        <v>0</v>
      </c>
      <c r="HO259" s="47">
        <f t="shared" si="1038"/>
        <v>0</v>
      </c>
      <c r="HP259" s="47">
        <f t="shared" si="1039"/>
        <v>0</v>
      </c>
      <c r="HQ259" s="47">
        <f t="shared" si="1040"/>
        <v>0</v>
      </c>
      <c r="HR259" s="47">
        <f t="shared" si="1041"/>
        <v>0</v>
      </c>
      <c r="HS259" s="47">
        <f t="shared" si="1042"/>
        <v>0</v>
      </c>
      <c r="HT259" s="47">
        <f t="shared" si="1043"/>
        <v>0</v>
      </c>
      <c r="HU259" s="47">
        <f t="shared" si="1044"/>
        <v>0</v>
      </c>
      <c r="HV259" s="47">
        <f t="shared" si="1045"/>
        <v>0</v>
      </c>
      <c r="HW259" s="47">
        <f t="shared" si="1046"/>
        <v>0</v>
      </c>
      <c r="HX259" s="47">
        <f t="shared" si="1047"/>
        <v>0</v>
      </c>
      <c r="HY259" s="47">
        <f t="shared" si="1048"/>
        <v>0</v>
      </c>
      <c r="HZ259" s="47">
        <f t="shared" si="1049"/>
        <v>0</v>
      </c>
      <c r="IA259" s="48">
        <f t="shared" si="1050"/>
        <v>0</v>
      </c>
      <c r="IB259" s="47">
        <f t="shared" si="1051"/>
        <v>0</v>
      </c>
      <c r="IC259" s="47">
        <f t="shared" si="1052"/>
        <v>0</v>
      </c>
      <c r="ID259" s="46">
        <f t="shared" si="1053"/>
        <v>0</v>
      </c>
      <c r="IE259" s="47">
        <f t="shared" si="1054"/>
        <v>0</v>
      </c>
      <c r="IF259" s="47">
        <f t="shared" si="1055"/>
        <v>0</v>
      </c>
      <c r="IG259" s="47">
        <f t="shared" si="1056"/>
        <v>0</v>
      </c>
      <c r="IH259" s="47">
        <f t="shared" si="1057"/>
        <v>0</v>
      </c>
      <c r="II259" s="47">
        <f t="shared" si="1058"/>
        <v>0</v>
      </c>
      <c r="IJ259" s="47">
        <f t="shared" si="1059"/>
        <v>0</v>
      </c>
      <c r="IK259" s="47">
        <f t="shared" si="1060"/>
        <v>0</v>
      </c>
      <c r="IL259" s="47">
        <f t="shared" si="1061"/>
        <v>0</v>
      </c>
      <c r="IM259" s="47">
        <f t="shared" si="1062"/>
        <v>0</v>
      </c>
      <c r="IN259" s="47">
        <f t="shared" si="1063"/>
        <v>0</v>
      </c>
      <c r="IO259" s="47">
        <f t="shared" si="1064"/>
        <v>0</v>
      </c>
      <c r="IP259" s="47">
        <f t="shared" si="1065"/>
        <v>0</v>
      </c>
      <c r="IQ259" s="47">
        <f t="shared" si="1066"/>
        <v>0</v>
      </c>
      <c r="IR259" s="47">
        <f t="shared" si="1067"/>
        <v>0</v>
      </c>
      <c r="IS259" s="47">
        <f t="shared" si="1068"/>
        <v>0</v>
      </c>
      <c r="IT259" s="47">
        <f t="shared" si="1069"/>
        <v>0</v>
      </c>
      <c r="IU259" s="47">
        <f t="shared" si="1070"/>
        <v>0</v>
      </c>
      <c r="IV259" s="47">
        <f t="shared" si="1071"/>
        <v>0</v>
      </c>
      <c r="IW259" s="48">
        <f t="shared" si="1072"/>
        <v>0</v>
      </c>
      <c r="IX259" s="47">
        <f t="shared" si="1073"/>
        <v>0</v>
      </c>
      <c r="IY259" s="47">
        <f t="shared" si="1074"/>
        <v>0</v>
      </c>
      <c r="IZ259" s="46">
        <f t="shared" si="1075"/>
        <v>0</v>
      </c>
      <c r="JA259" s="47">
        <f t="shared" si="1076"/>
        <v>0</v>
      </c>
      <c r="JB259" s="47">
        <f t="shared" si="1077"/>
        <v>0</v>
      </c>
      <c r="JC259" s="47">
        <f t="shared" si="1078"/>
        <v>0</v>
      </c>
      <c r="JD259" s="47">
        <f t="shared" si="1079"/>
        <v>0</v>
      </c>
      <c r="JE259" s="47">
        <f t="shared" si="1080"/>
        <v>0</v>
      </c>
      <c r="JF259" s="47">
        <f t="shared" si="1081"/>
        <v>0</v>
      </c>
      <c r="JG259" s="47">
        <f t="shared" si="1082"/>
        <v>0</v>
      </c>
      <c r="JH259" s="47">
        <f t="shared" si="1083"/>
        <v>0</v>
      </c>
      <c r="JI259" s="47">
        <f t="shared" si="1084"/>
        <v>0</v>
      </c>
      <c r="JJ259" s="47">
        <f t="shared" si="1085"/>
        <v>0</v>
      </c>
      <c r="JK259" s="47">
        <f t="shared" si="1086"/>
        <v>0</v>
      </c>
      <c r="JL259" s="47">
        <f t="shared" si="1087"/>
        <v>0</v>
      </c>
      <c r="JM259" s="47">
        <f t="shared" si="1088"/>
        <v>0</v>
      </c>
      <c r="JN259" s="47">
        <f t="shared" si="1089"/>
        <v>0</v>
      </c>
      <c r="JO259" s="47">
        <f t="shared" si="1090"/>
        <v>0</v>
      </c>
      <c r="JP259" s="47">
        <f t="shared" si="1091"/>
        <v>0</v>
      </c>
      <c r="JQ259" s="47">
        <f t="shared" si="1092"/>
        <v>0</v>
      </c>
      <c r="JR259" s="47">
        <f t="shared" si="1093"/>
        <v>0</v>
      </c>
      <c r="JS259" s="48">
        <f t="shared" si="1094"/>
        <v>0</v>
      </c>
      <c r="JT259" s="46">
        <f t="shared" si="1095"/>
        <v>0</v>
      </c>
      <c r="JU259" s="48">
        <f t="shared" si="1096"/>
        <v>0</v>
      </c>
    </row>
    <row r="260" spans="1:281" x14ac:dyDescent="0.25">
      <c r="A260" s="152"/>
      <c r="B260" s="386"/>
      <c r="C260" s="377"/>
      <c r="D260" s="378"/>
      <c r="E260" s="378"/>
      <c r="F260" s="378"/>
      <c r="G260" s="379"/>
      <c r="H260" s="397"/>
      <c r="I260" s="397"/>
      <c r="J260" s="97"/>
      <c r="K260" s="122">
        <f t="shared" si="826"/>
        <v>0</v>
      </c>
      <c r="L260" s="313">
        <f t="shared" si="827"/>
        <v>0</v>
      </c>
      <c r="M260" s="46">
        <f t="shared" si="828"/>
        <v>0</v>
      </c>
      <c r="N260" s="90">
        <f t="shared" si="889"/>
        <v>0</v>
      </c>
      <c r="O260" s="90">
        <f t="shared" si="890"/>
        <v>0</v>
      </c>
      <c r="P260" s="90">
        <f t="shared" si="891"/>
        <v>0</v>
      </c>
      <c r="Q260" s="90">
        <f t="shared" si="892"/>
        <v>0</v>
      </c>
      <c r="R260" s="408">
        <f t="shared" si="829"/>
        <v>1</v>
      </c>
      <c r="S260" s="46">
        <f t="shared" si="830"/>
        <v>0</v>
      </c>
      <c r="T260" s="47">
        <f t="shared" si="831"/>
        <v>0</v>
      </c>
      <c r="U260" s="47">
        <f t="shared" si="832"/>
        <v>0</v>
      </c>
      <c r="V260" s="47">
        <f t="shared" si="833"/>
        <v>0</v>
      </c>
      <c r="W260" s="47">
        <f t="shared" si="834"/>
        <v>0</v>
      </c>
      <c r="X260" s="47">
        <f t="shared" si="835"/>
        <v>0</v>
      </c>
      <c r="Y260" s="47">
        <f t="shared" si="836"/>
        <v>0</v>
      </c>
      <c r="Z260" s="47">
        <f t="shared" si="837"/>
        <v>0</v>
      </c>
      <c r="AA260" s="47">
        <f t="shared" si="838"/>
        <v>0</v>
      </c>
      <c r="AB260" s="47">
        <f t="shared" si="839"/>
        <v>0</v>
      </c>
      <c r="AC260" s="47">
        <f t="shared" si="840"/>
        <v>0</v>
      </c>
      <c r="AD260" s="47">
        <f t="shared" si="841"/>
        <v>0</v>
      </c>
      <c r="AE260" s="47">
        <f t="shared" si="842"/>
        <v>0</v>
      </c>
      <c r="AF260" s="47">
        <f t="shared" si="843"/>
        <v>0</v>
      </c>
      <c r="AG260" s="47">
        <f t="shared" si="844"/>
        <v>0</v>
      </c>
      <c r="AH260" s="47">
        <f t="shared" si="845"/>
        <v>0</v>
      </c>
      <c r="AI260" s="47">
        <f t="shared" si="846"/>
        <v>0</v>
      </c>
      <c r="AJ260" s="47">
        <f t="shared" si="847"/>
        <v>0</v>
      </c>
      <c r="AK260" s="47">
        <f t="shared" si="848"/>
        <v>0</v>
      </c>
      <c r="AL260" s="48">
        <f t="shared" si="849"/>
        <v>0</v>
      </c>
      <c r="AM260" s="47">
        <f t="shared" si="893"/>
        <v>0</v>
      </c>
      <c r="AN260" s="47">
        <f t="shared" si="894"/>
        <v>0</v>
      </c>
      <c r="AO260" s="46">
        <f t="shared" si="850"/>
        <v>0</v>
      </c>
      <c r="AP260" s="47">
        <f t="shared" si="851"/>
        <v>0</v>
      </c>
      <c r="AQ260" s="47">
        <f t="shared" si="852"/>
        <v>0</v>
      </c>
      <c r="AR260" s="47">
        <f t="shared" si="853"/>
        <v>0</v>
      </c>
      <c r="AS260" s="47">
        <f t="shared" si="854"/>
        <v>0</v>
      </c>
      <c r="AT260" s="47">
        <f t="shared" si="855"/>
        <v>0</v>
      </c>
      <c r="AU260" s="47">
        <f t="shared" si="856"/>
        <v>0</v>
      </c>
      <c r="AV260" s="47">
        <f t="shared" si="857"/>
        <v>0</v>
      </c>
      <c r="AW260" s="47">
        <f t="shared" si="858"/>
        <v>0</v>
      </c>
      <c r="AX260" s="47">
        <f t="shared" si="859"/>
        <v>0</v>
      </c>
      <c r="AY260" s="47">
        <f t="shared" si="860"/>
        <v>0</v>
      </c>
      <c r="AZ260" s="47">
        <f t="shared" si="861"/>
        <v>0</v>
      </c>
      <c r="BA260" s="47">
        <f t="shared" si="862"/>
        <v>0</v>
      </c>
      <c r="BB260" s="47">
        <f t="shared" si="863"/>
        <v>0</v>
      </c>
      <c r="BC260" s="47">
        <f t="shared" si="864"/>
        <v>0</v>
      </c>
      <c r="BD260" s="47">
        <f t="shared" si="865"/>
        <v>0</v>
      </c>
      <c r="BE260" s="47">
        <f t="shared" si="866"/>
        <v>0</v>
      </c>
      <c r="BF260" s="47">
        <f t="shared" si="867"/>
        <v>0</v>
      </c>
      <c r="BG260" s="48">
        <f t="shared" si="868"/>
        <v>0</v>
      </c>
      <c r="BH260" s="47">
        <f t="shared" si="895"/>
        <v>0</v>
      </c>
      <c r="BI260" s="47">
        <f t="shared" si="896"/>
        <v>0</v>
      </c>
      <c r="BJ260" s="46">
        <f t="shared" si="869"/>
        <v>0</v>
      </c>
      <c r="BK260" s="47">
        <f t="shared" si="870"/>
        <v>0</v>
      </c>
      <c r="BL260" s="47">
        <f t="shared" si="871"/>
        <v>0</v>
      </c>
      <c r="BM260" s="47">
        <f t="shared" si="872"/>
        <v>0</v>
      </c>
      <c r="BN260" s="47">
        <f t="shared" si="873"/>
        <v>0</v>
      </c>
      <c r="BO260" s="47">
        <f t="shared" si="874"/>
        <v>0</v>
      </c>
      <c r="BP260" s="47">
        <f t="shared" si="875"/>
        <v>0</v>
      </c>
      <c r="BQ260" s="47">
        <f t="shared" si="876"/>
        <v>0</v>
      </c>
      <c r="BR260" s="47">
        <f t="shared" si="877"/>
        <v>0</v>
      </c>
      <c r="BS260" s="47">
        <f t="shared" si="878"/>
        <v>0</v>
      </c>
      <c r="BT260" s="47">
        <f t="shared" si="879"/>
        <v>0</v>
      </c>
      <c r="BU260" s="47">
        <f t="shared" si="880"/>
        <v>0</v>
      </c>
      <c r="BV260" s="47">
        <f t="shared" si="881"/>
        <v>0</v>
      </c>
      <c r="BW260" s="47">
        <f t="shared" si="882"/>
        <v>0</v>
      </c>
      <c r="BX260" s="47">
        <f t="shared" si="883"/>
        <v>0</v>
      </c>
      <c r="BY260" s="47">
        <f t="shared" si="884"/>
        <v>0</v>
      </c>
      <c r="BZ260" s="47">
        <f t="shared" si="885"/>
        <v>0</v>
      </c>
      <c r="CA260" s="47">
        <f t="shared" si="886"/>
        <v>0</v>
      </c>
      <c r="CB260" s="47">
        <f t="shared" si="887"/>
        <v>0</v>
      </c>
      <c r="CC260" s="48">
        <f t="shared" si="888"/>
        <v>0</v>
      </c>
      <c r="CD260" s="47">
        <f t="shared" si="897"/>
        <v>0</v>
      </c>
      <c r="CE260" s="47">
        <f t="shared" si="898"/>
        <v>0</v>
      </c>
      <c r="CF260" s="46">
        <f t="shared" si="899"/>
        <v>0</v>
      </c>
      <c r="CG260" s="47">
        <f t="shared" si="900"/>
        <v>0</v>
      </c>
      <c r="CH260" s="47">
        <f t="shared" si="901"/>
        <v>0</v>
      </c>
      <c r="CI260" s="47">
        <f t="shared" si="902"/>
        <v>0</v>
      </c>
      <c r="CJ260" s="47">
        <f t="shared" si="903"/>
        <v>0</v>
      </c>
      <c r="CK260" s="47">
        <f t="shared" si="904"/>
        <v>0</v>
      </c>
      <c r="CL260" s="47">
        <f t="shared" si="905"/>
        <v>0</v>
      </c>
      <c r="CM260" s="47">
        <f t="shared" si="906"/>
        <v>0</v>
      </c>
      <c r="CN260" s="47">
        <f t="shared" si="907"/>
        <v>0</v>
      </c>
      <c r="CO260" s="47">
        <f t="shared" si="908"/>
        <v>0</v>
      </c>
      <c r="CP260" s="47">
        <f t="shared" si="909"/>
        <v>0</v>
      </c>
      <c r="CQ260" s="47">
        <f t="shared" si="910"/>
        <v>0</v>
      </c>
      <c r="CR260" s="47">
        <f t="shared" si="911"/>
        <v>0</v>
      </c>
      <c r="CS260" s="47">
        <f t="shared" si="912"/>
        <v>0</v>
      </c>
      <c r="CT260" s="47">
        <f t="shared" si="913"/>
        <v>0</v>
      </c>
      <c r="CU260" s="47">
        <f t="shared" si="914"/>
        <v>0</v>
      </c>
      <c r="CV260" s="47">
        <f t="shared" si="915"/>
        <v>0</v>
      </c>
      <c r="CW260" s="47">
        <f t="shared" si="916"/>
        <v>0</v>
      </c>
      <c r="CX260" s="47">
        <f t="shared" si="917"/>
        <v>0</v>
      </c>
      <c r="CY260" s="48">
        <f t="shared" si="918"/>
        <v>0</v>
      </c>
      <c r="CZ260" s="47">
        <f t="shared" si="919"/>
        <v>0</v>
      </c>
      <c r="DA260" s="47">
        <f t="shared" si="920"/>
        <v>0</v>
      </c>
      <c r="DB260" s="46">
        <f t="shared" si="921"/>
        <v>0</v>
      </c>
      <c r="DC260" s="47">
        <f t="shared" si="922"/>
        <v>0</v>
      </c>
      <c r="DD260" s="47">
        <f t="shared" si="923"/>
        <v>0</v>
      </c>
      <c r="DE260" s="47">
        <f t="shared" si="924"/>
        <v>0</v>
      </c>
      <c r="DF260" s="47">
        <f t="shared" si="925"/>
        <v>0</v>
      </c>
      <c r="DG260" s="47">
        <f t="shared" si="926"/>
        <v>0</v>
      </c>
      <c r="DH260" s="47">
        <f t="shared" si="927"/>
        <v>0</v>
      </c>
      <c r="DI260" s="47">
        <f t="shared" si="928"/>
        <v>0</v>
      </c>
      <c r="DJ260" s="47">
        <f t="shared" si="929"/>
        <v>0</v>
      </c>
      <c r="DK260" s="47">
        <f t="shared" si="930"/>
        <v>0</v>
      </c>
      <c r="DL260" s="47">
        <f t="shared" si="931"/>
        <v>0</v>
      </c>
      <c r="DM260" s="47">
        <f t="shared" si="932"/>
        <v>0</v>
      </c>
      <c r="DN260" s="47">
        <f t="shared" si="933"/>
        <v>0</v>
      </c>
      <c r="DO260" s="47">
        <f t="shared" si="934"/>
        <v>0</v>
      </c>
      <c r="DP260" s="47">
        <f t="shared" si="935"/>
        <v>0</v>
      </c>
      <c r="DQ260" s="47">
        <f t="shared" si="936"/>
        <v>0</v>
      </c>
      <c r="DR260" s="47">
        <f t="shared" si="937"/>
        <v>0</v>
      </c>
      <c r="DS260" s="47">
        <f t="shared" si="938"/>
        <v>0</v>
      </c>
      <c r="DT260" s="47">
        <f t="shared" si="939"/>
        <v>0</v>
      </c>
      <c r="DU260" s="48">
        <f t="shared" si="940"/>
        <v>0</v>
      </c>
      <c r="DV260" s="47">
        <f t="shared" si="941"/>
        <v>0</v>
      </c>
      <c r="DW260" s="47">
        <f t="shared" si="942"/>
        <v>0</v>
      </c>
      <c r="DX260" s="46">
        <f t="shared" si="943"/>
        <v>0</v>
      </c>
      <c r="DY260" s="47">
        <f t="shared" si="944"/>
        <v>0</v>
      </c>
      <c r="DZ260" s="47">
        <f t="shared" si="945"/>
        <v>0</v>
      </c>
      <c r="EA260" s="47">
        <f t="shared" si="946"/>
        <v>0</v>
      </c>
      <c r="EB260" s="47">
        <f t="shared" si="947"/>
        <v>0</v>
      </c>
      <c r="EC260" s="47">
        <f t="shared" si="948"/>
        <v>0</v>
      </c>
      <c r="ED260" s="47">
        <f t="shared" si="949"/>
        <v>0</v>
      </c>
      <c r="EE260" s="47">
        <f t="shared" si="950"/>
        <v>0</v>
      </c>
      <c r="EF260" s="47">
        <f t="shared" si="951"/>
        <v>0</v>
      </c>
      <c r="EG260" s="47">
        <f t="shared" si="952"/>
        <v>0</v>
      </c>
      <c r="EH260" s="47">
        <f t="shared" si="953"/>
        <v>0</v>
      </c>
      <c r="EI260" s="47">
        <f t="shared" si="954"/>
        <v>0</v>
      </c>
      <c r="EJ260" s="47">
        <f t="shared" si="955"/>
        <v>0</v>
      </c>
      <c r="EK260" s="47">
        <f t="shared" si="956"/>
        <v>0</v>
      </c>
      <c r="EL260" s="47">
        <f t="shared" si="957"/>
        <v>0</v>
      </c>
      <c r="EM260" s="47">
        <f t="shared" si="958"/>
        <v>0</v>
      </c>
      <c r="EN260" s="47">
        <f t="shared" si="959"/>
        <v>0</v>
      </c>
      <c r="EO260" s="47">
        <f t="shared" si="960"/>
        <v>0</v>
      </c>
      <c r="EP260" s="47">
        <f t="shared" si="961"/>
        <v>0</v>
      </c>
      <c r="EQ260" s="48">
        <f t="shared" si="962"/>
        <v>0</v>
      </c>
      <c r="ER260" s="47">
        <f t="shared" si="963"/>
        <v>0</v>
      </c>
      <c r="ES260" s="47">
        <f t="shared" si="964"/>
        <v>0</v>
      </c>
      <c r="ET260" s="46">
        <f t="shared" si="965"/>
        <v>0</v>
      </c>
      <c r="EU260" s="47">
        <f t="shared" si="966"/>
        <v>0</v>
      </c>
      <c r="EV260" s="47">
        <f t="shared" si="967"/>
        <v>0</v>
      </c>
      <c r="EW260" s="47">
        <f t="shared" si="968"/>
        <v>0</v>
      </c>
      <c r="EX260" s="47">
        <f t="shared" si="969"/>
        <v>0</v>
      </c>
      <c r="EY260" s="47">
        <f t="shared" si="970"/>
        <v>0</v>
      </c>
      <c r="EZ260" s="47">
        <f t="shared" si="971"/>
        <v>0</v>
      </c>
      <c r="FA260" s="47">
        <f t="shared" si="972"/>
        <v>0</v>
      </c>
      <c r="FB260" s="47">
        <f t="shared" si="973"/>
        <v>0</v>
      </c>
      <c r="FC260" s="47">
        <f t="shared" si="974"/>
        <v>0</v>
      </c>
      <c r="FD260" s="47">
        <f t="shared" si="975"/>
        <v>0</v>
      </c>
      <c r="FE260" s="47">
        <f t="shared" si="976"/>
        <v>0</v>
      </c>
      <c r="FF260" s="47">
        <f t="shared" si="977"/>
        <v>0</v>
      </c>
      <c r="FG260" s="47">
        <f t="shared" si="978"/>
        <v>0</v>
      </c>
      <c r="FH260" s="47">
        <f t="shared" si="979"/>
        <v>0</v>
      </c>
      <c r="FI260" s="47">
        <f t="shared" si="980"/>
        <v>0</v>
      </c>
      <c r="FJ260" s="47">
        <f t="shared" si="981"/>
        <v>0</v>
      </c>
      <c r="FK260" s="47">
        <f t="shared" si="982"/>
        <v>0</v>
      </c>
      <c r="FL260" s="47">
        <f t="shared" si="983"/>
        <v>0</v>
      </c>
      <c r="FM260" s="48">
        <f t="shared" si="984"/>
        <v>0</v>
      </c>
      <c r="FN260" s="47">
        <f t="shared" si="985"/>
        <v>0</v>
      </c>
      <c r="FO260" s="47">
        <f t="shared" si="986"/>
        <v>0</v>
      </c>
      <c r="FP260" s="46">
        <f t="shared" si="987"/>
        <v>0</v>
      </c>
      <c r="FQ260" s="47">
        <f t="shared" si="988"/>
        <v>0</v>
      </c>
      <c r="FR260" s="47">
        <f t="shared" si="989"/>
        <v>0</v>
      </c>
      <c r="FS260" s="47">
        <f t="shared" si="990"/>
        <v>0</v>
      </c>
      <c r="FT260" s="47">
        <f t="shared" si="991"/>
        <v>0</v>
      </c>
      <c r="FU260" s="47">
        <f t="shared" si="992"/>
        <v>0</v>
      </c>
      <c r="FV260" s="47">
        <f t="shared" si="993"/>
        <v>0</v>
      </c>
      <c r="FW260" s="47">
        <f t="shared" si="994"/>
        <v>0</v>
      </c>
      <c r="FX260" s="47">
        <f t="shared" si="995"/>
        <v>0</v>
      </c>
      <c r="FY260" s="47">
        <f t="shared" si="996"/>
        <v>0</v>
      </c>
      <c r="FZ260" s="47">
        <f t="shared" si="997"/>
        <v>0</v>
      </c>
      <c r="GA260" s="47">
        <f t="shared" si="998"/>
        <v>0</v>
      </c>
      <c r="GB260" s="47">
        <f t="shared" si="999"/>
        <v>0</v>
      </c>
      <c r="GC260" s="47">
        <f t="shared" si="1000"/>
        <v>0</v>
      </c>
      <c r="GD260" s="47">
        <f t="shared" si="1001"/>
        <v>0</v>
      </c>
      <c r="GE260" s="47">
        <f t="shared" si="1002"/>
        <v>0</v>
      </c>
      <c r="GF260" s="47">
        <f t="shared" si="1003"/>
        <v>0</v>
      </c>
      <c r="GG260" s="47">
        <f t="shared" si="1004"/>
        <v>0</v>
      </c>
      <c r="GH260" s="47">
        <f t="shared" si="1005"/>
        <v>0</v>
      </c>
      <c r="GI260" s="48">
        <f t="shared" si="1006"/>
        <v>0</v>
      </c>
      <c r="GJ260" s="47">
        <f t="shared" si="1007"/>
        <v>0</v>
      </c>
      <c r="GK260" s="47">
        <f t="shared" si="1008"/>
        <v>0</v>
      </c>
      <c r="GL260" s="46">
        <f t="shared" si="1009"/>
        <v>0</v>
      </c>
      <c r="GM260" s="47">
        <f t="shared" si="1010"/>
        <v>0</v>
      </c>
      <c r="GN260" s="47">
        <f t="shared" si="1011"/>
        <v>0</v>
      </c>
      <c r="GO260" s="47">
        <f t="shared" si="1012"/>
        <v>0</v>
      </c>
      <c r="GP260" s="47">
        <f t="shared" si="1013"/>
        <v>0</v>
      </c>
      <c r="GQ260" s="47">
        <f t="shared" si="1014"/>
        <v>0</v>
      </c>
      <c r="GR260" s="47">
        <f t="shared" si="1015"/>
        <v>0</v>
      </c>
      <c r="GS260" s="47">
        <f t="shared" si="1016"/>
        <v>0</v>
      </c>
      <c r="GT260" s="47">
        <f t="shared" si="1017"/>
        <v>0</v>
      </c>
      <c r="GU260" s="47">
        <f t="shared" si="1018"/>
        <v>0</v>
      </c>
      <c r="GV260" s="47">
        <f t="shared" si="1019"/>
        <v>0</v>
      </c>
      <c r="GW260" s="47">
        <f t="shared" si="1020"/>
        <v>0</v>
      </c>
      <c r="GX260" s="47">
        <f t="shared" si="1021"/>
        <v>0</v>
      </c>
      <c r="GY260" s="47">
        <f t="shared" si="1022"/>
        <v>0</v>
      </c>
      <c r="GZ260" s="47">
        <f t="shared" si="1023"/>
        <v>0</v>
      </c>
      <c r="HA260" s="47">
        <f t="shared" si="1024"/>
        <v>0</v>
      </c>
      <c r="HB260" s="47">
        <f t="shared" si="1025"/>
        <v>0</v>
      </c>
      <c r="HC260" s="47">
        <f t="shared" si="1026"/>
        <v>0</v>
      </c>
      <c r="HD260" s="47">
        <f t="shared" si="1027"/>
        <v>0</v>
      </c>
      <c r="HE260" s="48">
        <f t="shared" si="1028"/>
        <v>0</v>
      </c>
      <c r="HF260" s="47">
        <f t="shared" si="1029"/>
        <v>0</v>
      </c>
      <c r="HG260" s="47">
        <f t="shared" si="1030"/>
        <v>0</v>
      </c>
      <c r="HH260" s="46">
        <f t="shared" si="1031"/>
        <v>0</v>
      </c>
      <c r="HI260" s="47">
        <f t="shared" si="1032"/>
        <v>0</v>
      </c>
      <c r="HJ260" s="47">
        <f t="shared" si="1033"/>
        <v>0</v>
      </c>
      <c r="HK260" s="47">
        <f t="shared" si="1034"/>
        <v>0</v>
      </c>
      <c r="HL260" s="47">
        <f t="shared" si="1035"/>
        <v>0</v>
      </c>
      <c r="HM260" s="47">
        <f t="shared" si="1036"/>
        <v>0</v>
      </c>
      <c r="HN260" s="47">
        <f t="shared" si="1037"/>
        <v>0</v>
      </c>
      <c r="HO260" s="47">
        <f t="shared" si="1038"/>
        <v>0</v>
      </c>
      <c r="HP260" s="47">
        <f t="shared" si="1039"/>
        <v>0</v>
      </c>
      <c r="HQ260" s="47">
        <f t="shared" si="1040"/>
        <v>0</v>
      </c>
      <c r="HR260" s="47">
        <f t="shared" si="1041"/>
        <v>0</v>
      </c>
      <c r="HS260" s="47">
        <f t="shared" si="1042"/>
        <v>0</v>
      </c>
      <c r="HT260" s="47">
        <f t="shared" si="1043"/>
        <v>0</v>
      </c>
      <c r="HU260" s="47">
        <f t="shared" si="1044"/>
        <v>0</v>
      </c>
      <c r="HV260" s="47">
        <f t="shared" si="1045"/>
        <v>0</v>
      </c>
      <c r="HW260" s="47">
        <f t="shared" si="1046"/>
        <v>0</v>
      </c>
      <c r="HX260" s="47">
        <f t="shared" si="1047"/>
        <v>0</v>
      </c>
      <c r="HY260" s="47">
        <f t="shared" si="1048"/>
        <v>0</v>
      </c>
      <c r="HZ260" s="47">
        <f t="shared" si="1049"/>
        <v>0</v>
      </c>
      <c r="IA260" s="48">
        <f t="shared" si="1050"/>
        <v>0</v>
      </c>
      <c r="IB260" s="47">
        <f t="shared" si="1051"/>
        <v>0</v>
      </c>
      <c r="IC260" s="47">
        <f t="shared" si="1052"/>
        <v>0</v>
      </c>
      <c r="ID260" s="46">
        <f t="shared" si="1053"/>
        <v>0</v>
      </c>
      <c r="IE260" s="47">
        <f t="shared" si="1054"/>
        <v>0</v>
      </c>
      <c r="IF260" s="47">
        <f t="shared" si="1055"/>
        <v>0</v>
      </c>
      <c r="IG260" s="47">
        <f t="shared" si="1056"/>
        <v>0</v>
      </c>
      <c r="IH260" s="47">
        <f t="shared" si="1057"/>
        <v>0</v>
      </c>
      <c r="II260" s="47">
        <f t="shared" si="1058"/>
        <v>0</v>
      </c>
      <c r="IJ260" s="47">
        <f t="shared" si="1059"/>
        <v>0</v>
      </c>
      <c r="IK260" s="47">
        <f t="shared" si="1060"/>
        <v>0</v>
      </c>
      <c r="IL260" s="47">
        <f t="shared" si="1061"/>
        <v>0</v>
      </c>
      <c r="IM260" s="47">
        <f t="shared" si="1062"/>
        <v>0</v>
      </c>
      <c r="IN260" s="47">
        <f t="shared" si="1063"/>
        <v>0</v>
      </c>
      <c r="IO260" s="47">
        <f t="shared" si="1064"/>
        <v>0</v>
      </c>
      <c r="IP260" s="47">
        <f t="shared" si="1065"/>
        <v>0</v>
      </c>
      <c r="IQ260" s="47">
        <f t="shared" si="1066"/>
        <v>0</v>
      </c>
      <c r="IR260" s="47">
        <f t="shared" si="1067"/>
        <v>0</v>
      </c>
      <c r="IS260" s="47">
        <f t="shared" si="1068"/>
        <v>0</v>
      </c>
      <c r="IT260" s="47">
        <f t="shared" si="1069"/>
        <v>0</v>
      </c>
      <c r="IU260" s="47">
        <f t="shared" si="1070"/>
        <v>0</v>
      </c>
      <c r="IV260" s="47">
        <f t="shared" si="1071"/>
        <v>0</v>
      </c>
      <c r="IW260" s="48">
        <f t="shared" si="1072"/>
        <v>0</v>
      </c>
      <c r="IX260" s="47">
        <f t="shared" si="1073"/>
        <v>0</v>
      </c>
      <c r="IY260" s="47">
        <f t="shared" si="1074"/>
        <v>0</v>
      </c>
      <c r="IZ260" s="46">
        <f t="shared" si="1075"/>
        <v>0</v>
      </c>
      <c r="JA260" s="47">
        <f t="shared" si="1076"/>
        <v>0</v>
      </c>
      <c r="JB260" s="47">
        <f t="shared" si="1077"/>
        <v>0</v>
      </c>
      <c r="JC260" s="47">
        <f t="shared" si="1078"/>
        <v>0</v>
      </c>
      <c r="JD260" s="47">
        <f t="shared" si="1079"/>
        <v>0</v>
      </c>
      <c r="JE260" s="47">
        <f t="shared" si="1080"/>
        <v>0</v>
      </c>
      <c r="JF260" s="47">
        <f t="shared" si="1081"/>
        <v>0</v>
      </c>
      <c r="JG260" s="47">
        <f t="shared" si="1082"/>
        <v>0</v>
      </c>
      <c r="JH260" s="47">
        <f t="shared" si="1083"/>
        <v>0</v>
      </c>
      <c r="JI260" s="47">
        <f t="shared" si="1084"/>
        <v>0</v>
      </c>
      <c r="JJ260" s="47">
        <f t="shared" si="1085"/>
        <v>0</v>
      </c>
      <c r="JK260" s="47">
        <f t="shared" si="1086"/>
        <v>0</v>
      </c>
      <c r="JL260" s="47">
        <f t="shared" si="1087"/>
        <v>0</v>
      </c>
      <c r="JM260" s="47">
        <f t="shared" si="1088"/>
        <v>0</v>
      </c>
      <c r="JN260" s="47">
        <f t="shared" si="1089"/>
        <v>0</v>
      </c>
      <c r="JO260" s="47">
        <f t="shared" si="1090"/>
        <v>0</v>
      </c>
      <c r="JP260" s="47">
        <f t="shared" si="1091"/>
        <v>0</v>
      </c>
      <c r="JQ260" s="47">
        <f t="shared" si="1092"/>
        <v>0</v>
      </c>
      <c r="JR260" s="47">
        <f t="shared" si="1093"/>
        <v>0</v>
      </c>
      <c r="JS260" s="48">
        <f t="shared" si="1094"/>
        <v>0</v>
      </c>
      <c r="JT260" s="46">
        <f t="shared" si="1095"/>
        <v>0</v>
      </c>
      <c r="JU260" s="48">
        <f t="shared" si="1096"/>
        <v>0</v>
      </c>
    </row>
    <row r="261" spans="1:281" x14ac:dyDescent="0.25">
      <c r="A261" s="152"/>
      <c r="B261" s="386"/>
      <c r="C261" s="377"/>
      <c r="D261" s="378"/>
      <c r="E261" s="378"/>
      <c r="F261" s="378"/>
      <c r="G261" s="379"/>
      <c r="H261" s="397"/>
      <c r="I261" s="397"/>
      <c r="J261" s="97"/>
      <c r="K261" s="122">
        <f t="shared" si="826"/>
        <v>0</v>
      </c>
      <c r="L261" s="313">
        <f t="shared" si="827"/>
        <v>0</v>
      </c>
      <c r="M261" s="46">
        <f t="shared" si="828"/>
        <v>0</v>
      </c>
      <c r="N261" s="90">
        <f t="shared" si="889"/>
        <v>0</v>
      </c>
      <c r="O261" s="90">
        <f t="shared" si="890"/>
        <v>0</v>
      </c>
      <c r="P261" s="90">
        <f t="shared" si="891"/>
        <v>0</v>
      </c>
      <c r="Q261" s="90">
        <f t="shared" si="892"/>
        <v>0</v>
      </c>
      <c r="R261" s="408">
        <f t="shared" si="829"/>
        <v>1</v>
      </c>
      <c r="S261" s="46">
        <f t="shared" si="830"/>
        <v>0</v>
      </c>
      <c r="T261" s="47">
        <f t="shared" si="831"/>
        <v>0</v>
      </c>
      <c r="U261" s="47">
        <f t="shared" si="832"/>
        <v>0</v>
      </c>
      <c r="V261" s="47">
        <f t="shared" si="833"/>
        <v>0</v>
      </c>
      <c r="W261" s="47">
        <f t="shared" si="834"/>
        <v>0</v>
      </c>
      <c r="X261" s="47">
        <f t="shared" si="835"/>
        <v>0</v>
      </c>
      <c r="Y261" s="47">
        <f t="shared" si="836"/>
        <v>0</v>
      </c>
      <c r="Z261" s="47">
        <f t="shared" si="837"/>
        <v>0</v>
      </c>
      <c r="AA261" s="47">
        <f t="shared" si="838"/>
        <v>0</v>
      </c>
      <c r="AB261" s="47">
        <f t="shared" si="839"/>
        <v>0</v>
      </c>
      <c r="AC261" s="47">
        <f t="shared" si="840"/>
        <v>0</v>
      </c>
      <c r="AD261" s="47">
        <f t="shared" si="841"/>
        <v>0</v>
      </c>
      <c r="AE261" s="47">
        <f t="shared" si="842"/>
        <v>0</v>
      </c>
      <c r="AF261" s="47">
        <f t="shared" si="843"/>
        <v>0</v>
      </c>
      <c r="AG261" s="47">
        <f t="shared" si="844"/>
        <v>0</v>
      </c>
      <c r="AH261" s="47">
        <f t="shared" si="845"/>
        <v>0</v>
      </c>
      <c r="AI261" s="47">
        <f t="shared" si="846"/>
        <v>0</v>
      </c>
      <c r="AJ261" s="47">
        <f t="shared" si="847"/>
        <v>0</v>
      </c>
      <c r="AK261" s="47">
        <f t="shared" si="848"/>
        <v>0</v>
      </c>
      <c r="AL261" s="48">
        <f t="shared" si="849"/>
        <v>0</v>
      </c>
      <c r="AM261" s="47">
        <f t="shared" si="893"/>
        <v>0</v>
      </c>
      <c r="AN261" s="47">
        <f t="shared" si="894"/>
        <v>0</v>
      </c>
      <c r="AO261" s="46">
        <f t="shared" si="850"/>
        <v>0</v>
      </c>
      <c r="AP261" s="47">
        <f t="shared" si="851"/>
        <v>0</v>
      </c>
      <c r="AQ261" s="47">
        <f t="shared" si="852"/>
        <v>0</v>
      </c>
      <c r="AR261" s="47">
        <f t="shared" si="853"/>
        <v>0</v>
      </c>
      <c r="AS261" s="47">
        <f t="shared" si="854"/>
        <v>0</v>
      </c>
      <c r="AT261" s="47">
        <f t="shared" si="855"/>
        <v>0</v>
      </c>
      <c r="AU261" s="47">
        <f t="shared" si="856"/>
        <v>0</v>
      </c>
      <c r="AV261" s="47">
        <f t="shared" si="857"/>
        <v>0</v>
      </c>
      <c r="AW261" s="47">
        <f t="shared" si="858"/>
        <v>0</v>
      </c>
      <c r="AX261" s="47">
        <f t="shared" si="859"/>
        <v>0</v>
      </c>
      <c r="AY261" s="47">
        <f t="shared" si="860"/>
        <v>0</v>
      </c>
      <c r="AZ261" s="47">
        <f t="shared" si="861"/>
        <v>0</v>
      </c>
      <c r="BA261" s="47">
        <f t="shared" si="862"/>
        <v>0</v>
      </c>
      <c r="BB261" s="47">
        <f t="shared" si="863"/>
        <v>0</v>
      </c>
      <c r="BC261" s="47">
        <f t="shared" si="864"/>
        <v>0</v>
      </c>
      <c r="BD261" s="47">
        <f t="shared" si="865"/>
        <v>0</v>
      </c>
      <c r="BE261" s="47">
        <f t="shared" si="866"/>
        <v>0</v>
      </c>
      <c r="BF261" s="47">
        <f t="shared" si="867"/>
        <v>0</v>
      </c>
      <c r="BG261" s="48">
        <f t="shared" si="868"/>
        <v>0</v>
      </c>
      <c r="BH261" s="47">
        <f t="shared" si="895"/>
        <v>0</v>
      </c>
      <c r="BI261" s="47">
        <f t="shared" si="896"/>
        <v>0</v>
      </c>
      <c r="BJ261" s="46">
        <f t="shared" si="869"/>
        <v>0</v>
      </c>
      <c r="BK261" s="47">
        <f t="shared" si="870"/>
        <v>0</v>
      </c>
      <c r="BL261" s="47">
        <f t="shared" si="871"/>
        <v>0</v>
      </c>
      <c r="BM261" s="47">
        <f t="shared" si="872"/>
        <v>0</v>
      </c>
      <c r="BN261" s="47">
        <f t="shared" si="873"/>
        <v>0</v>
      </c>
      <c r="BO261" s="47">
        <f t="shared" si="874"/>
        <v>0</v>
      </c>
      <c r="BP261" s="47">
        <f t="shared" si="875"/>
        <v>0</v>
      </c>
      <c r="BQ261" s="47">
        <f t="shared" si="876"/>
        <v>0</v>
      </c>
      <c r="BR261" s="47">
        <f t="shared" si="877"/>
        <v>0</v>
      </c>
      <c r="BS261" s="47">
        <f t="shared" si="878"/>
        <v>0</v>
      </c>
      <c r="BT261" s="47">
        <f t="shared" si="879"/>
        <v>0</v>
      </c>
      <c r="BU261" s="47">
        <f t="shared" si="880"/>
        <v>0</v>
      </c>
      <c r="BV261" s="47">
        <f t="shared" si="881"/>
        <v>0</v>
      </c>
      <c r="BW261" s="47">
        <f t="shared" si="882"/>
        <v>0</v>
      </c>
      <c r="BX261" s="47">
        <f t="shared" si="883"/>
        <v>0</v>
      </c>
      <c r="BY261" s="47">
        <f t="shared" si="884"/>
        <v>0</v>
      </c>
      <c r="BZ261" s="47">
        <f t="shared" si="885"/>
        <v>0</v>
      </c>
      <c r="CA261" s="47">
        <f t="shared" si="886"/>
        <v>0</v>
      </c>
      <c r="CB261" s="47">
        <f t="shared" si="887"/>
        <v>0</v>
      </c>
      <c r="CC261" s="48">
        <f t="shared" si="888"/>
        <v>0</v>
      </c>
      <c r="CD261" s="47">
        <f t="shared" si="897"/>
        <v>0</v>
      </c>
      <c r="CE261" s="47">
        <f t="shared" si="898"/>
        <v>0</v>
      </c>
      <c r="CF261" s="46">
        <f t="shared" si="899"/>
        <v>0</v>
      </c>
      <c r="CG261" s="47">
        <f t="shared" si="900"/>
        <v>0</v>
      </c>
      <c r="CH261" s="47">
        <f t="shared" si="901"/>
        <v>0</v>
      </c>
      <c r="CI261" s="47">
        <f t="shared" si="902"/>
        <v>0</v>
      </c>
      <c r="CJ261" s="47">
        <f t="shared" si="903"/>
        <v>0</v>
      </c>
      <c r="CK261" s="47">
        <f t="shared" si="904"/>
        <v>0</v>
      </c>
      <c r="CL261" s="47">
        <f t="shared" si="905"/>
        <v>0</v>
      </c>
      <c r="CM261" s="47">
        <f t="shared" si="906"/>
        <v>0</v>
      </c>
      <c r="CN261" s="47">
        <f t="shared" si="907"/>
        <v>0</v>
      </c>
      <c r="CO261" s="47">
        <f t="shared" si="908"/>
        <v>0</v>
      </c>
      <c r="CP261" s="47">
        <f t="shared" si="909"/>
        <v>0</v>
      </c>
      <c r="CQ261" s="47">
        <f t="shared" si="910"/>
        <v>0</v>
      </c>
      <c r="CR261" s="47">
        <f t="shared" si="911"/>
        <v>0</v>
      </c>
      <c r="CS261" s="47">
        <f t="shared" si="912"/>
        <v>0</v>
      </c>
      <c r="CT261" s="47">
        <f t="shared" si="913"/>
        <v>0</v>
      </c>
      <c r="CU261" s="47">
        <f t="shared" si="914"/>
        <v>0</v>
      </c>
      <c r="CV261" s="47">
        <f t="shared" si="915"/>
        <v>0</v>
      </c>
      <c r="CW261" s="47">
        <f t="shared" si="916"/>
        <v>0</v>
      </c>
      <c r="CX261" s="47">
        <f t="shared" si="917"/>
        <v>0</v>
      </c>
      <c r="CY261" s="48">
        <f t="shared" si="918"/>
        <v>0</v>
      </c>
      <c r="CZ261" s="47">
        <f t="shared" si="919"/>
        <v>0</v>
      </c>
      <c r="DA261" s="47">
        <f t="shared" si="920"/>
        <v>0</v>
      </c>
      <c r="DB261" s="46">
        <f t="shared" si="921"/>
        <v>0</v>
      </c>
      <c r="DC261" s="47">
        <f t="shared" si="922"/>
        <v>0</v>
      </c>
      <c r="DD261" s="47">
        <f t="shared" si="923"/>
        <v>0</v>
      </c>
      <c r="DE261" s="47">
        <f t="shared" si="924"/>
        <v>0</v>
      </c>
      <c r="DF261" s="47">
        <f t="shared" si="925"/>
        <v>0</v>
      </c>
      <c r="DG261" s="47">
        <f t="shared" si="926"/>
        <v>0</v>
      </c>
      <c r="DH261" s="47">
        <f t="shared" si="927"/>
        <v>0</v>
      </c>
      <c r="DI261" s="47">
        <f t="shared" si="928"/>
        <v>0</v>
      </c>
      <c r="DJ261" s="47">
        <f t="shared" si="929"/>
        <v>0</v>
      </c>
      <c r="DK261" s="47">
        <f t="shared" si="930"/>
        <v>0</v>
      </c>
      <c r="DL261" s="47">
        <f t="shared" si="931"/>
        <v>0</v>
      </c>
      <c r="DM261" s="47">
        <f t="shared" si="932"/>
        <v>0</v>
      </c>
      <c r="DN261" s="47">
        <f t="shared" si="933"/>
        <v>0</v>
      </c>
      <c r="DO261" s="47">
        <f t="shared" si="934"/>
        <v>0</v>
      </c>
      <c r="DP261" s="47">
        <f t="shared" si="935"/>
        <v>0</v>
      </c>
      <c r="DQ261" s="47">
        <f t="shared" si="936"/>
        <v>0</v>
      </c>
      <c r="DR261" s="47">
        <f t="shared" si="937"/>
        <v>0</v>
      </c>
      <c r="DS261" s="47">
        <f t="shared" si="938"/>
        <v>0</v>
      </c>
      <c r="DT261" s="47">
        <f t="shared" si="939"/>
        <v>0</v>
      </c>
      <c r="DU261" s="48">
        <f t="shared" si="940"/>
        <v>0</v>
      </c>
      <c r="DV261" s="47">
        <f t="shared" si="941"/>
        <v>0</v>
      </c>
      <c r="DW261" s="47">
        <f t="shared" si="942"/>
        <v>0</v>
      </c>
      <c r="DX261" s="46">
        <f t="shared" si="943"/>
        <v>0</v>
      </c>
      <c r="DY261" s="47">
        <f t="shared" si="944"/>
        <v>0</v>
      </c>
      <c r="DZ261" s="47">
        <f t="shared" si="945"/>
        <v>0</v>
      </c>
      <c r="EA261" s="47">
        <f t="shared" si="946"/>
        <v>0</v>
      </c>
      <c r="EB261" s="47">
        <f t="shared" si="947"/>
        <v>0</v>
      </c>
      <c r="EC261" s="47">
        <f t="shared" si="948"/>
        <v>0</v>
      </c>
      <c r="ED261" s="47">
        <f t="shared" si="949"/>
        <v>0</v>
      </c>
      <c r="EE261" s="47">
        <f t="shared" si="950"/>
        <v>0</v>
      </c>
      <c r="EF261" s="47">
        <f t="shared" si="951"/>
        <v>0</v>
      </c>
      <c r="EG261" s="47">
        <f t="shared" si="952"/>
        <v>0</v>
      </c>
      <c r="EH261" s="47">
        <f t="shared" si="953"/>
        <v>0</v>
      </c>
      <c r="EI261" s="47">
        <f t="shared" si="954"/>
        <v>0</v>
      </c>
      <c r="EJ261" s="47">
        <f t="shared" si="955"/>
        <v>0</v>
      </c>
      <c r="EK261" s="47">
        <f t="shared" si="956"/>
        <v>0</v>
      </c>
      <c r="EL261" s="47">
        <f t="shared" si="957"/>
        <v>0</v>
      </c>
      <c r="EM261" s="47">
        <f t="shared" si="958"/>
        <v>0</v>
      </c>
      <c r="EN261" s="47">
        <f t="shared" si="959"/>
        <v>0</v>
      </c>
      <c r="EO261" s="47">
        <f t="shared" si="960"/>
        <v>0</v>
      </c>
      <c r="EP261" s="47">
        <f t="shared" si="961"/>
        <v>0</v>
      </c>
      <c r="EQ261" s="48">
        <f t="shared" si="962"/>
        <v>0</v>
      </c>
      <c r="ER261" s="47">
        <f t="shared" si="963"/>
        <v>0</v>
      </c>
      <c r="ES261" s="47">
        <f t="shared" si="964"/>
        <v>0</v>
      </c>
      <c r="ET261" s="46">
        <f t="shared" si="965"/>
        <v>0</v>
      </c>
      <c r="EU261" s="47">
        <f t="shared" si="966"/>
        <v>0</v>
      </c>
      <c r="EV261" s="47">
        <f t="shared" si="967"/>
        <v>0</v>
      </c>
      <c r="EW261" s="47">
        <f t="shared" si="968"/>
        <v>0</v>
      </c>
      <c r="EX261" s="47">
        <f t="shared" si="969"/>
        <v>0</v>
      </c>
      <c r="EY261" s="47">
        <f t="shared" si="970"/>
        <v>0</v>
      </c>
      <c r="EZ261" s="47">
        <f t="shared" si="971"/>
        <v>0</v>
      </c>
      <c r="FA261" s="47">
        <f t="shared" si="972"/>
        <v>0</v>
      </c>
      <c r="FB261" s="47">
        <f t="shared" si="973"/>
        <v>0</v>
      </c>
      <c r="FC261" s="47">
        <f t="shared" si="974"/>
        <v>0</v>
      </c>
      <c r="FD261" s="47">
        <f t="shared" si="975"/>
        <v>0</v>
      </c>
      <c r="FE261" s="47">
        <f t="shared" si="976"/>
        <v>0</v>
      </c>
      <c r="FF261" s="47">
        <f t="shared" si="977"/>
        <v>0</v>
      </c>
      <c r="FG261" s="47">
        <f t="shared" si="978"/>
        <v>0</v>
      </c>
      <c r="FH261" s="47">
        <f t="shared" si="979"/>
        <v>0</v>
      </c>
      <c r="FI261" s="47">
        <f t="shared" si="980"/>
        <v>0</v>
      </c>
      <c r="FJ261" s="47">
        <f t="shared" si="981"/>
        <v>0</v>
      </c>
      <c r="FK261" s="47">
        <f t="shared" si="982"/>
        <v>0</v>
      </c>
      <c r="FL261" s="47">
        <f t="shared" si="983"/>
        <v>0</v>
      </c>
      <c r="FM261" s="48">
        <f t="shared" si="984"/>
        <v>0</v>
      </c>
      <c r="FN261" s="47">
        <f t="shared" si="985"/>
        <v>0</v>
      </c>
      <c r="FO261" s="47">
        <f t="shared" si="986"/>
        <v>0</v>
      </c>
      <c r="FP261" s="46">
        <f t="shared" si="987"/>
        <v>0</v>
      </c>
      <c r="FQ261" s="47">
        <f t="shared" si="988"/>
        <v>0</v>
      </c>
      <c r="FR261" s="47">
        <f t="shared" si="989"/>
        <v>0</v>
      </c>
      <c r="FS261" s="47">
        <f t="shared" si="990"/>
        <v>0</v>
      </c>
      <c r="FT261" s="47">
        <f t="shared" si="991"/>
        <v>0</v>
      </c>
      <c r="FU261" s="47">
        <f t="shared" si="992"/>
        <v>0</v>
      </c>
      <c r="FV261" s="47">
        <f t="shared" si="993"/>
        <v>0</v>
      </c>
      <c r="FW261" s="47">
        <f t="shared" si="994"/>
        <v>0</v>
      </c>
      <c r="FX261" s="47">
        <f t="shared" si="995"/>
        <v>0</v>
      </c>
      <c r="FY261" s="47">
        <f t="shared" si="996"/>
        <v>0</v>
      </c>
      <c r="FZ261" s="47">
        <f t="shared" si="997"/>
        <v>0</v>
      </c>
      <c r="GA261" s="47">
        <f t="shared" si="998"/>
        <v>0</v>
      </c>
      <c r="GB261" s="47">
        <f t="shared" si="999"/>
        <v>0</v>
      </c>
      <c r="GC261" s="47">
        <f t="shared" si="1000"/>
        <v>0</v>
      </c>
      <c r="GD261" s="47">
        <f t="shared" si="1001"/>
        <v>0</v>
      </c>
      <c r="GE261" s="47">
        <f t="shared" si="1002"/>
        <v>0</v>
      </c>
      <c r="GF261" s="47">
        <f t="shared" si="1003"/>
        <v>0</v>
      </c>
      <c r="GG261" s="47">
        <f t="shared" si="1004"/>
        <v>0</v>
      </c>
      <c r="GH261" s="47">
        <f t="shared" si="1005"/>
        <v>0</v>
      </c>
      <c r="GI261" s="48">
        <f t="shared" si="1006"/>
        <v>0</v>
      </c>
      <c r="GJ261" s="47">
        <f t="shared" si="1007"/>
        <v>0</v>
      </c>
      <c r="GK261" s="47">
        <f t="shared" si="1008"/>
        <v>0</v>
      </c>
      <c r="GL261" s="46">
        <f t="shared" si="1009"/>
        <v>0</v>
      </c>
      <c r="GM261" s="47">
        <f t="shared" si="1010"/>
        <v>0</v>
      </c>
      <c r="GN261" s="47">
        <f t="shared" si="1011"/>
        <v>0</v>
      </c>
      <c r="GO261" s="47">
        <f t="shared" si="1012"/>
        <v>0</v>
      </c>
      <c r="GP261" s="47">
        <f t="shared" si="1013"/>
        <v>0</v>
      </c>
      <c r="GQ261" s="47">
        <f t="shared" si="1014"/>
        <v>0</v>
      </c>
      <c r="GR261" s="47">
        <f t="shared" si="1015"/>
        <v>0</v>
      </c>
      <c r="GS261" s="47">
        <f t="shared" si="1016"/>
        <v>0</v>
      </c>
      <c r="GT261" s="47">
        <f t="shared" si="1017"/>
        <v>0</v>
      </c>
      <c r="GU261" s="47">
        <f t="shared" si="1018"/>
        <v>0</v>
      </c>
      <c r="GV261" s="47">
        <f t="shared" si="1019"/>
        <v>0</v>
      </c>
      <c r="GW261" s="47">
        <f t="shared" si="1020"/>
        <v>0</v>
      </c>
      <c r="GX261" s="47">
        <f t="shared" si="1021"/>
        <v>0</v>
      </c>
      <c r="GY261" s="47">
        <f t="shared" si="1022"/>
        <v>0</v>
      </c>
      <c r="GZ261" s="47">
        <f t="shared" si="1023"/>
        <v>0</v>
      </c>
      <c r="HA261" s="47">
        <f t="shared" si="1024"/>
        <v>0</v>
      </c>
      <c r="HB261" s="47">
        <f t="shared" si="1025"/>
        <v>0</v>
      </c>
      <c r="HC261" s="47">
        <f t="shared" si="1026"/>
        <v>0</v>
      </c>
      <c r="HD261" s="47">
        <f t="shared" si="1027"/>
        <v>0</v>
      </c>
      <c r="HE261" s="48">
        <f t="shared" si="1028"/>
        <v>0</v>
      </c>
      <c r="HF261" s="47">
        <f t="shared" si="1029"/>
        <v>0</v>
      </c>
      <c r="HG261" s="47">
        <f t="shared" si="1030"/>
        <v>0</v>
      </c>
      <c r="HH261" s="46">
        <f t="shared" si="1031"/>
        <v>0</v>
      </c>
      <c r="HI261" s="47">
        <f t="shared" si="1032"/>
        <v>0</v>
      </c>
      <c r="HJ261" s="47">
        <f t="shared" si="1033"/>
        <v>0</v>
      </c>
      <c r="HK261" s="47">
        <f t="shared" si="1034"/>
        <v>0</v>
      </c>
      <c r="HL261" s="47">
        <f t="shared" si="1035"/>
        <v>0</v>
      </c>
      <c r="HM261" s="47">
        <f t="shared" si="1036"/>
        <v>0</v>
      </c>
      <c r="HN261" s="47">
        <f t="shared" si="1037"/>
        <v>0</v>
      </c>
      <c r="HO261" s="47">
        <f t="shared" si="1038"/>
        <v>0</v>
      </c>
      <c r="HP261" s="47">
        <f t="shared" si="1039"/>
        <v>0</v>
      </c>
      <c r="HQ261" s="47">
        <f t="shared" si="1040"/>
        <v>0</v>
      </c>
      <c r="HR261" s="47">
        <f t="shared" si="1041"/>
        <v>0</v>
      </c>
      <c r="HS261" s="47">
        <f t="shared" si="1042"/>
        <v>0</v>
      </c>
      <c r="HT261" s="47">
        <f t="shared" si="1043"/>
        <v>0</v>
      </c>
      <c r="HU261" s="47">
        <f t="shared" si="1044"/>
        <v>0</v>
      </c>
      <c r="HV261" s="47">
        <f t="shared" si="1045"/>
        <v>0</v>
      </c>
      <c r="HW261" s="47">
        <f t="shared" si="1046"/>
        <v>0</v>
      </c>
      <c r="HX261" s="47">
        <f t="shared" si="1047"/>
        <v>0</v>
      </c>
      <c r="HY261" s="47">
        <f t="shared" si="1048"/>
        <v>0</v>
      </c>
      <c r="HZ261" s="47">
        <f t="shared" si="1049"/>
        <v>0</v>
      </c>
      <c r="IA261" s="48">
        <f t="shared" si="1050"/>
        <v>0</v>
      </c>
      <c r="IB261" s="47">
        <f t="shared" si="1051"/>
        <v>0</v>
      </c>
      <c r="IC261" s="47">
        <f t="shared" si="1052"/>
        <v>0</v>
      </c>
      <c r="ID261" s="46">
        <f t="shared" si="1053"/>
        <v>0</v>
      </c>
      <c r="IE261" s="47">
        <f t="shared" si="1054"/>
        <v>0</v>
      </c>
      <c r="IF261" s="47">
        <f t="shared" si="1055"/>
        <v>0</v>
      </c>
      <c r="IG261" s="47">
        <f t="shared" si="1056"/>
        <v>0</v>
      </c>
      <c r="IH261" s="47">
        <f t="shared" si="1057"/>
        <v>0</v>
      </c>
      <c r="II261" s="47">
        <f t="shared" si="1058"/>
        <v>0</v>
      </c>
      <c r="IJ261" s="47">
        <f t="shared" si="1059"/>
        <v>0</v>
      </c>
      <c r="IK261" s="47">
        <f t="shared" si="1060"/>
        <v>0</v>
      </c>
      <c r="IL261" s="47">
        <f t="shared" si="1061"/>
        <v>0</v>
      </c>
      <c r="IM261" s="47">
        <f t="shared" si="1062"/>
        <v>0</v>
      </c>
      <c r="IN261" s="47">
        <f t="shared" si="1063"/>
        <v>0</v>
      </c>
      <c r="IO261" s="47">
        <f t="shared" si="1064"/>
        <v>0</v>
      </c>
      <c r="IP261" s="47">
        <f t="shared" si="1065"/>
        <v>0</v>
      </c>
      <c r="IQ261" s="47">
        <f t="shared" si="1066"/>
        <v>0</v>
      </c>
      <c r="IR261" s="47">
        <f t="shared" si="1067"/>
        <v>0</v>
      </c>
      <c r="IS261" s="47">
        <f t="shared" si="1068"/>
        <v>0</v>
      </c>
      <c r="IT261" s="47">
        <f t="shared" si="1069"/>
        <v>0</v>
      </c>
      <c r="IU261" s="47">
        <f t="shared" si="1070"/>
        <v>0</v>
      </c>
      <c r="IV261" s="47">
        <f t="shared" si="1071"/>
        <v>0</v>
      </c>
      <c r="IW261" s="48">
        <f t="shared" si="1072"/>
        <v>0</v>
      </c>
      <c r="IX261" s="47">
        <f t="shared" si="1073"/>
        <v>0</v>
      </c>
      <c r="IY261" s="47">
        <f t="shared" si="1074"/>
        <v>0</v>
      </c>
      <c r="IZ261" s="46">
        <f t="shared" si="1075"/>
        <v>0</v>
      </c>
      <c r="JA261" s="47">
        <f t="shared" si="1076"/>
        <v>0</v>
      </c>
      <c r="JB261" s="47">
        <f t="shared" si="1077"/>
        <v>0</v>
      </c>
      <c r="JC261" s="47">
        <f t="shared" si="1078"/>
        <v>0</v>
      </c>
      <c r="JD261" s="47">
        <f t="shared" si="1079"/>
        <v>0</v>
      </c>
      <c r="JE261" s="47">
        <f t="shared" si="1080"/>
        <v>0</v>
      </c>
      <c r="JF261" s="47">
        <f t="shared" si="1081"/>
        <v>0</v>
      </c>
      <c r="JG261" s="47">
        <f t="shared" si="1082"/>
        <v>0</v>
      </c>
      <c r="JH261" s="47">
        <f t="shared" si="1083"/>
        <v>0</v>
      </c>
      <c r="JI261" s="47">
        <f t="shared" si="1084"/>
        <v>0</v>
      </c>
      <c r="JJ261" s="47">
        <f t="shared" si="1085"/>
        <v>0</v>
      </c>
      <c r="JK261" s="47">
        <f t="shared" si="1086"/>
        <v>0</v>
      </c>
      <c r="JL261" s="47">
        <f t="shared" si="1087"/>
        <v>0</v>
      </c>
      <c r="JM261" s="47">
        <f t="shared" si="1088"/>
        <v>0</v>
      </c>
      <c r="JN261" s="47">
        <f t="shared" si="1089"/>
        <v>0</v>
      </c>
      <c r="JO261" s="47">
        <f t="shared" si="1090"/>
        <v>0</v>
      </c>
      <c r="JP261" s="47">
        <f t="shared" si="1091"/>
        <v>0</v>
      </c>
      <c r="JQ261" s="47">
        <f t="shared" si="1092"/>
        <v>0</v>
      </c>
      <c r="JR261" s="47">
        <f t="shared" si="1093"/>
        <v>0</v>
      </c>
      <c r="JS261" s="48">
        <f t="shared" si="1094"/>
        <v>0</v>
      </c>
      <c r="JT261" s="46">
        <f t="shared" si="1095"/>
        <v>0</v>
      </c>
      <c r="JU261" s="48">
        <f t="shared" si="1096"/>
        <v>0</v>
      </c>
    </row>
    <row r="262" spans="1:281" x14ac:dyDescent="0.25">
      <c r="A262" s="152"/>
      <c r="B262" s="386"/>
      <c r="C262" s="377"/>
      <c r="D262" s="378"/>
      <c r="E262" s="378"/>
      <c r="F262" s="378"/>
      <c r="G262" s="379"/>
      <c r="H262" s="397"/>
      <c r="I262" s="397"/>
      <c r="J262" s="97"/>
      <c r="K262" s="122">
        <f t="shared" si="826"/>
        <v>0</v>
      </c>
      <c r="L262" s="313">
        <f t="shared" si="827"/>
        <v>0</v>
      </c>
      <c r="M262" s="46">
        <f t="shared" si="828"/>
        <v>0</v>
      </c>
      <c r="N262" s="90">
        <f t="shared" si="889"/>
        <v>0</v>
      </c>
      <c r="O262" s="90">
        <f t="shared" si="890"/>
        <v>0</v>
      </c>
      <c r="P262" s="90">
        <f t="shared" si="891"/>
        <v>0</v>
      </c>
      <c r="Q262" s="90">
        <f t="shared" si="892"/>
        <v>0</v>
      </c>
      <c r="R262" s="408">
        <f t="shared" si="829"/>
        <v>1</v>
      </c>
      <c r="S262" s="46">
        <f t="shared" si="830"/>
        <v>0</v>
      </c>
      <c r="T262" s="47">
        <f t="shared" si="831"/>
        <v>0</v>
      </c>
      <c r="U262" s="47">
        <f t="shared" si="832"/>
        <v>0</v>
      </c>
      <c r="V262" s="47">
        <f t="shared" si="833"/>
        <v>0</v>
      </c>
      <c r="W262" s="47">
        <f t="shared" si="834"/>
        <v>0</v>
      </c>
      <c r="X262" s="47">
        <f t="shared" si="835"/>
        <v>0</v>
      </c>
      <c r="Y262" s="47">
        <f t="shared" si="836"/>
        <v>0</v>
      </c>
      <c r="Z262" s="47">
        <f t="shared" si="837"/>
        <v>0</v>
      </c>
      <c r="AA262" s="47">
        <f t="shared" si="838"/>
        <v>0</v>
      </c>
      <c r="AB262" s="47">
        <f t="shared" si="839"/>
        <v>0</v>
      </c>
      <c r="AC262" s="47">
        <f t="shared" si="840"/>
        <v>0</v>
      </c>
      <c r="AD262" s="47">
        <f t="shared" si="841"/>
        <v>0</v>
      </c>
      <c r="AE262" s="47">
        <f t="shared" si="842"/>
        <v>0</v>
      </c>
      <c r="AF262" s="47">
        <f t="shared" si="843"/>
        <v>0</v>
      </c>
      <c r="AG262" s="47">
        <f t="shared" si="844"/>
        <v>0</v>
      </c>
      <c r="AH262" s="47">
        <f t="shared" si="845"/>
        <v>0</v>
      </c>
      <c r="AI262" s="47">
        <f t="shared" si="846"/>
        <v>0</v>
      </c>
      <c r="AJ262" s="47">
        <f t="shared" si="847"/>
        <v>0</v>
      </c>
      <c r="AK262" s="47">
        <f t="shared" si="848"/>
        <v>0</v>
      </c>
      <c r="AL262" s="48">
        <f t="shared" si="849"/>
        <v>0</v>
      </c>
      <c r="AM262" s="47">
        <f t="shared" si="893"/>
        <v>0</v>
      </c>
      <c r="AN262" s="47">
        <f t="shared" si="894"/>
        <v>0</v>
      </c>
      <c r="AO262" s="46">
        <f t="shared" si="850"/>
        <v>0</v>
      </c>
      <c r="AP262" s="47">
        <f t="shared" si="851"/>
        <v>0</v>
      </c>
      <c r="AQ262" s="47">
        <f t="shared" si="852"/>
        <v>0</v>
      </c>
      <c r="AR262" s="47">
        <f t="shared" si="853"/>
        <v>0</v>
      </c>
      <c r="AS262" s="47">
        <f t="shared" si="854"/>
        <v>0</v>
      </c>
      <c r="AT262" s="47">
        <f t="shared" si="855"/>
        <v>0</v>
      </c>
      <c r="AU262" s="47">
        <f t="shared" si="856"/>
        <v>0</v>
      </c>
      <c r="AV262" s="47">
        <f t="shared" si="857"/>
        <v>0</v>
      </c>
      <c r="AW262" s="47">
        <f t="shared" si="858"/>
        <v>0</v>
      </c>
      <c r="AX262" s="47">
        <f t="shared" si="859"/>
        <v>0</v>
      </c>
      <c r="AY262" s="47">
        <f t="shared" si="860"/>
        <v>0</v>
      </c>
      <c r="AZ262" s="47">
        <f t="shared" si="861"/>
        <v>0</v>
      </c>
      <c r="BA262" s="47">
        <f t="shared" si="862"/>
        <v>0</v>
      </c>
      <c r="BB262" s="47">
        <f t="shared" si="863"/>
        <v>0</v>
      </c>
      <c r="BC262" s="47">
        <f t="shared" si="864"/>
        <v>0</v>
      </c>
      <c r="BD262" s="47">
        <f t="shared" si="865"/>
        <v>0</v>
      </c>
      <c r="BE262" s="47">
        <f t="shared" si="866"/>
        <v>0</v>
      </c>
      <c r="BF262" s="47">
        <f t="shared" si="867"/>
        <v>0</v>
      </c>
      <c r="BG262" s="48">
        <f t="shared" si="868"/>
        <v>0</v>
      </c>
      <c r="BH262" s="47">
        <f t="shared" si="895"/>
        <v>0</v>
      </c>
      <c r="BI262" s="47">
        <f t="shared" si="896"/>
        <v>0</v>
      </c>
      <c r="BJ262" s="46">
        <f t="shared" si="869"/>
        <v>0</v>
      </c>
      <c r="BK262" s="47">
        <f t="shared" si="870"/>
        <v>0</v>
      </c>
      <c r="BL262" s="47">
        <f t="shared" si="871"/>
        <v>0</v>
      </c>
      <c r="BM262" s="47">
        <f t="shared" si="872"/>
        <v>0</v>
      </c>
      <c r="BN262" s="47">
        <f t="shared" si="873"/>
        <v>0</v>
      </c>
      <c r="BO262" s="47">
        <f t="shared" si="874"/>
        <v>0</v>
      </c>
      <c r="BP262" s="47">
        <f t="shared" si="875"/>
        <v>0</v>
      </c>
      <c r="BQ262" s="47">
        <f t="shared" si="876"/>
        <v>0</v>
      </c>
      <c r="BR262" s="47">
        <f t="shared" si="877"/>
        <v>0</v>
      </c>
      <c r="BS262" s="47">
        <f t="shared" si="878"/>
        <v>0</v>
      </c>
      <c r="BT262" s="47">
        <f t="shared" si="879"/>
        <v>0</v>
      </c>
      <c r="BU262" s="47">
        <f t="shared" si="880"/>
        <v>0</v>
      </c>
      <c r="BV262" s="47">
        <f t="shared" si="881"/>
        <v>0</v>
      </c>
      <c r="BW262" s="47">
        <f t="shared" si="882"/>
        <v>0</v>
      </c>
      <c r="BX262" s="47">
        <f t="shared" si="883"/>
        <v>0</v>
      </c>
      <c r="BY262" s="47">
        <f t="shared" si="884"/>
        <v>0</v>
      </c>
      <c r="BZ262" s="47">
        <f t="shared" si="885"/>
        <v>0</v>
      </c>
      <c r="CA262" s="47">
        <f t="shared" si="886"/>
        <v>0</v>
      </c>
      <c r="CB262" s="47">
        <f t="shared" si="887"/>
        <v>0</v>
      </c>
      <c r="CC262" s="48">
        <f t="shared" si="888"/>
        <v>0</v>
      </c>
      <c r="CD262" s="47">
        <f t="shared" si="897"/>
        <v>0</v>
      </c>
      <c r="CE262" s="47">
        <f t="shared" si="898"/>
        <v>0</v>
      </c>
      <c r="CF262" s="46">
        <f t="shared" si="899"/>
        <v>0</v>
      </c>
      <c r="CG262" s="47">
        <f t="shared" si="900"/>
        <v>0</v>
      </c>
      <c r="CH262" s="47">
        <f t="shared" si="901"/>
        <v>0</v>
      </c>
      <c r="CI262" s="47">
        <f t="shared" si="902"/>
        <v>0</v>
      </c>
      <c r="CJ262" s="47">
        <f t="shared" si="903"/>
        <v>0</v>
      </c>
      <c r="CK262" s="47">
        <f t="shared" si="904"/>
        <v>0</v>
      </c>
      <c r="CL262" s="47">
        <f t="shared" si="905"/>
        <v>0</v>
      </c>
      <c r="CM262" s="47">
        <f t="shared" si="906"/>
        <v>0</v>
      </c>
      <c r="CN262" s="47">
        <f t="shared" si="907"/>
        <v>0</v>
      </c>
      <c r="CO262" s="47">
        <f t="shared" si="908"/>
        <v>0</v>
      </c>
      <c r="CP262" s="47">
        <f t="shared" si="909"/>
        <v>0</v>
      </c>
      <c r="CQ262" s="47">
        <f t="shared" si="910"/>
        <v>0</v>
      </c>
      <c r="CR262" s="47">
        <f t="shared" si="911"/>
        <v>0</v>
      </c>
      <c r="CS262" s="47">
        <f t="shared" si="912"/>
        <v>0</v>
      </c>
      <c r="CT262" s="47">
        <f t="shared" si="913"/>
        <v>0</v>
      </c>
      <c r="CU262" s="47">
        <f t="shared" si="914"/>
        <v>0</v>
      </c>
      <c r="CV262" s="47">
        <f t="shared" si="915"/>
        <v>0</v>
      </c>
      <c r="CW262" s="47">
        <f t="shared" si="916"/>
        <v>0</v>
      </c>
      <c r="CX262" s="47">
        <f t="shared" si="917"/>
        <v>0</v>
      </c>
      <c r="CY262" s="48">
        <f t="shared" si="918"/>
        <v>0</v>
      </c>
      <c r="CZ262" s="47">
        <f t="shared" si="919"/>
        <v>0</v>
      </c>
      <c r="DA262" s="47">
        <f t="shared" si="920"/>
        <v>0</v>
      </c>
      <c r="DB262" s="46">
        <f t="shared" si="921"/>
        <v>0</v>
      </c>
      <c r="DC262" s="47">
        <f t="shared" si="922"/>
        <v>0</v>
      </c>
      <c r="DD262" s="47">
        <f t="shared" si="923"/>
        <v>0</v>
      </c>
      <c r="DE262" s="47">
        <f t="shared" si="924"/>
        <v>0</v>
      </c>
      <c r="DF262" s="47">
        <f t="shared" si="925"/>
        <v>0</v>
      </c>
      <c r="DG262" s="47">
        <f t="shared" si="926"/>
        <v>0</v>
      </c>
      <c r="DH262" s="47">
        <f t="shared" si="927"/>
        <v>0</v>
      </c>
      <c r="DI262" s="47">
        <f t="shared" si="928"/>
        <v>0</v>
      </c>
      <c r="DJ262" s="47">
        <f t="shared" si="929"/>
        <v>0</v>
      </c>
      <c r="DK262" s="47">
        <f t="shared" si="930"/>
        <v>0</v>
      </c>
      <c r="DL262" s="47">
        <f t="shared" si="931"/>
        <v>0</v>
      </c>
      <c r="DM262" s="47">
        <f t="shared" si="932"/>
        <v>0</v>
      </c>
      <c r="DN262" s="47">
        <f t="shared" si="933"/>
        <v>0</v>
      </c>
      <c r="DO262" s="47">
        <f t="shared" si="934"/>
        <v>0</v>
      </c>
      <c r="DP262" s="47">
        <f t="shared" si="935"/>
        <v>0</v>
      </c>
      <c r="DQ262" s="47">
        <f t="shared" si="936"/>
        <v>0</v>
      </c>
      <c r="DR262" s="47">
        <f t="shared" si="937"/>
        <v>0</v>
      </c>
      <c r="DS262" s="47">
        <f t="shared" si="938"/>
        <v>0</v>
      </c>
      <c r="DT262" s="47">
        <f t="shared" si="939"/>
        <v>0</v>
      </c>
      <c r="DU262" s="48">
        <f t="shared" si="940"/>
        <v>0</v>
      </c>
      <c r="DV262" s="47">
        <f t="shared" si="941"/>
        <v>0</v>
      </c>
      <c r="DW262" s="47">
        <f t="shared" si="942"/>
        <v>0</v>
      </c>
      <c r="DX262" s="46">
        <f t="shared" si="943"/>
        <v>0</v>
      </c>
      <c r="DY262" s="47">
        <f t="shared" si="944"/>
        <v>0</v>
      </c>
      <c r="DZ262" s="47">
        <f t="shared" si="945"/>
        <v>0</v>
      </c>
      <c r="EA262" s="47">
        <f t="shared" si="946"/>
        <v>0</v>
      </c>
      <c r="EB262" s="47">
        <f t="shared" si="947"/>
        <v>0</v>
      </c>
      <c r="EC262" s="47">
        <f t="shared" si="948"/>
        <v>0</v>
      </c>
      <c r="ED262" s="47">
        <f t="shared" si="949"/>
        <v>0</v>
      </c>
      <c r="EE262" s="47">
        <f t="shared" si="950"/>
        <v>0</v>
      </c>
      <c r="EF262" s="47">
        <f t="shared" si="951"/>
        <v>0</v>
      </c>
      <c r="EG262" s="47">
        <f t="shared" si="952"/>
        <v>0</v>
      </c>
      <c r="EH262" s="47">
        <f t="shared" si="953"/>
        <v>0</v>
      </c>
      <c r="EI262" s="47">
        <f t="shared" si="954"/>
        <v>0</v>
      </c>
      <c r="EJ262" s="47">
        <f t="shared" si="955"/>
        <v>0</v>
      </c>
      <c r="EK262" s="47">
        <f t="shared" si="956"/>
        <v>0</v>
      </c>
      <c r="EL262" s="47">
        <f t="shared" si="957"/>
        <v>0</v>
      </c>
      <c r="EM262" s="47">
        <f t="shared" si="958"/>
        <v>0</v>
      </c>
      <c r="EN262" s="47">
        <f t="shared" si="959"/>
        <v>0</v>
      </c>
      <c r="EO262" s="47">
        <f t="shared" si="960"/>
        <v>0</v>
      </c>
      <c r="EP262" s="47">
        <f t="shared" si="961"/>
        <v>0</v>
      </c>
      <c r="EQ262" s="48">
        <f t="shared" si="962"/>
        <v>0</v>
      </c>
      <c r="ER262" s="47">
        <f t="shared" si="963"/>
        <v>0</v>
      </c>
      <c r="ES262" s="47">
        <f t="shared" si="964"/>
        <v>0</v>
      </c>
      <c r="ET262" s="46">
        <f t="shared" si="965"/>
        <v>0</v>
      </c>
      <c r="EU262" s="47">
        <f t="shared" si="966"/>
        <v>0</v>
      </c>
      <c r="EV262" s="47">
        <f t="shared" si="967"/>
        <v>0</v>
      </c>
      <c r="EW262" s="47">
        <f t="shared" si="968"/>
        <v>0</v>
      </c>
      <c r="EX262" s="47">
        <f t="shared" si="969"/>
        <v>0</v>
      </c>
      <c r="EY262" s="47">
        <f t="shared" si="970"/>
        <v>0</v>
      </c>
      <c r="EZ262" s="47">
        <f t="shared" si="971"/>
        <v>0</v>
      </c>
      <c r="FA262" s="47">
        <f t="shared" si="972"/>
        <v>0</v>
      </c>
      <c r="FB262" s="47">
        <f t="shared" si="973"/>
        <v>0</v>
      </c>
      <c r="FC262" s="47">
        <f t="shared" si="974"/>
        <v>0</v>
      </c>
      <c r="FD262" s="47">
        <f t="shared" si="975"/>
        <v>0</v>
      </c>
      <c r="FE262" s="47">
        <f t="shared" si="976"/>
        <v>0</v>
      </c>
      <c r="FF262" s="47">
        <f t="shared" si="977"/>
        <v>0</v>
      </c>
      <c r="FG262" s="47">
        <f t="shared" si="978"/>
        <v>0</v>
      </c>
      <c r="FH262" s="47">
        <f t="shared" si="979"/>
        <v>0</v>
      </c>
      <c r="FI262" s="47">
        <f t="shared" si="980"/>
        <v>0</v>
      </c>
      <c r="FJ262" s="47">
        <f t="shared" si="981"/>
        <v>0</v>
      </c>
      <c r="FK262" s="47">
        <f t="shared" si="982"/>
        <v>0</v>
      </c>
      <c r="FL262" s="47">
        <f t="shared" si="983"/>
        <v>0</v>
      </c>
      <c r="FM262" s="48">
        <f t="shared" si="984"/>
        <v>0</v>
      </c>
      <c r="FN262" s="47">
        <f t="shared" si="985"/>
        <v>0</v>
      </c>
      <c r="FO262" s="47">
        <f t="shared" si="986"/>
        <v>0</v>
      </c>
      <c r="FP262" s="46">
        <f t="shared" si="987"/>
        <v>0</v>
      </c>
      <c r="FQ262" s="47">
        <f t="shared" si="988"/>
        <v>0</v>
      </c>
      <c r="FR262" s="47">
        <f t="shared" si="989"/>
        <v>0</v>
      </c>
      <c r="FS262" s="47">
        <f t="shared" si="990"/>
        <v>0</v>
      </c>
      <c r="FT262" s="47">
        <f t="shared" si="991"/>
        <v>0</v>
      </c>
      <c r="FU262" s="47">
        <f t="shared" si="992"/>
        <v>0</v>
      </c>
      <c r="FV262" s="47">
        <f t="shared" si="993"/>
        <v>0</v>
      </c>
      <c r="FW262" s="47">
        <f t="shared" si="994"/>
        <v>0</v>
      </c>
      <c r="FX262" s="47">
        <f t="shared" si="995"/>
        <v>0</v>
      </c>
      <c r="FY262" s="47">
        <f t="shared" si="996"/>
        <v>0</v>
      </c>
      <c r="FZ262" s="47">
        <f t="shared" si="997"/>
        <v>0</v>
      </c>
      <c r="GA262" s="47">
        <f t="shared" si="998"/>
        <v>0</v>
      </c>
      <c r="GB262" s="47">
        <f t="shared" si="999"/>
        <v>0</v>
      </c>
      <c r="GC262" s="47">
        <f t="shared" si="1000"/>
        <v>0</v>
      </c>
      <c r="GD262" s="47">
        <f t="shared" si="1001"/>
        <v>0</v>
      </c>
      <c r="GE262" s="47">
        <f t="shared" si="1002"/>
        <v>0</v>
      </c>
      <c r="GF262" s="47">
        <f t="shared" si="1003"/>
        <v>0</v>
      </c>
      <c r="GG262" s="47">
        <f t="shared" si="1004"/>
        <v>0</v>
      </c>
      <c r="GH262" s="47">
        <f t="shared" si="1005"/>
        <v>0</v>
      </c>
      <c r="GI262" s="48">
        <f t="shared" si="1006"/>
        <v>0</v>
      </c>
      <c r="GJ262" s="47">
        <f t="shared" si="1007"/>
        <v>0</v>
      </c>
      <c r="GK262" s="47">
        <f t="shared" si="1008"/>
        <v>0</v>
      </c>
      <c r="GL262" s="46">
        <f t="shared" si="1009"/>
        <v>0</v>
      </c>
      <c r="GM262" s="47">
        <f t="shared" si="1010"/>
        <v>0</v>
      </c>
      <c r="GN262" s="47">
        <f t="shared" si="1011"/>
        <v>0</v>
      </c>
      <c r="GO262" s="47">
        <f t="shared" si="1012"/>
        <v>0</v>
      </c>
      <c r="GP262" s="47">
        <f t="shared" si="1013"/>
        <v>0</v>
      </c>
      <c r="GQ262" s="47">
        <f t="shared" si="1014"/>
        <v>0</v>
      </c>
      <c r="GR262" s="47">
        <f t="shared" si="1015"/>
        <v>0</v>
      </c>
      <c r="GS262" s="47">
        <f t="shared" si="1016"/>
        <v>0</v>
      </c>
      <c r="GT262" s="47">
        <f t="shared" si="1017"/>
        <v>0</v>
      </c>
      <c r="GU262" s="47">
        <f t="shared" si="1018"/>
        <v>0</v>
      </c>
      <c r="GV262" s="47">
        <f t="shared" si="1019"/>
        <v>0</v>
      </c>
      <c r="GW262" s="47">
        <f t="shared" si="1020"/>
        <v>0</v>
      </c>
      <c r="GX262" s="47">
        <f t="shared" si="1021"/>
        <v>0</v>
      </c>
      <c r="GY262" s="47">
        <f t="shared" si="1022"/>
        <v>0</v>
      </c>
      <c r="GZ262" s="47">
        <f t="shared" si="1023"/>
        <v>0</v>
      </c>
      <c r="HA262" s="47">
        <f t="shared" si="1024"/>
        <v>0</v>
      </c>
      <c r="HB262" s="47">
        <f t="shared" si="1025"/>
        <v>0</v>
      </c>
      <c r="HC262" s="47">
        <f t="shared" si="1026"/>
        <v>0</v>
      </c>
      <c r="HD262" s="47">
        <f t="shared" si="1027"/>
        <v>0</v>
      </c>
      <c r="HE262" s="48">
        <f t="shared" si="1028"/>
        <v>0</v>
      </c>
      <c r="HF262" s="47">
        <f t="shared" si="1029"/>
        <v>0</v>
      </c>
      <c r="HG262" s="47">
        <f t="shared" si="1030"/>
        <v>0</v>
      </c>
      <c r="HH262" s="46">
        <f t="shared" si="1031"/>
        <v>0</v>
      </c>
      <c r="HI262" s="47">
        <f t="shared" si="1032"/>
        <v>0</v>
      </c>
      <c r="HJ262" s="47">
        <f t="shared" si="1033"/>
        <v>0</v>
      </c>
      <c r="HK262" s="47">
        <f t="shared" si="1034"/>
        <v>0</v>
      </c>
      <c r="HL262" s="47">
        <f t="shared" si="1035"/>
        <v>0</v>
      </c>
      <c r="HM262" s="47">
        <f t="shared" si="1036"/>
        <v>0</v>
      </c>
      <c r="HN262" s="47">
        <f t="shared" si="1037"/>
        <v>0</v>
      </c>
      <c r="HO262" s="47">
        <f t="shared" si="1038"/>
        <v>0</v>
      </c>
      <c r="HP262" s="47">
        <f t="shared" si="1039"/>
        <v>0</v>
      </c>
      <c r="HQ262" s="47">
        <f t="shared" si="1040"/>
        <v>0</v>
      </c>
      <c r="HR262" s="47">
        <f t="shared" si="1041"/>
        <v>0</v>
      </c>
      <c r="HS262" s="47">
        <f t="shared" si="1042"/>
        <v>0</v>
      </c>
      <c r="HT262" s="47">
        <f t="shared" si="1043"/>
        <v>0</v>
      </c>
      <c r="HU262" s="47">
        <f t="shared" si="1044"/>
        <v>0</v>
      </c>
      <c r="HV262" s="47">
        <f t="shared" si="1045"/>
        <v>0</v>
      </c>
      <c r="HW262" s="47">
        <f t="shared" si="1046"/>
        <v>0</v>
      </c>
      <c r="HX262" s="47">
        <f t="shared" si="1047"/>
        <v>0</v>
      </c>
      <c r="HY262" s="47">
        <f t="shared" si="1048"/>
        <v>0</v>
      </c>
      <c r="HZ262" s="47">
        <f t="shared" si="1049"/>
        <v>0</v>
      </c>
      <c r="IA262" s="48">
        <f t="shared" si="1050"/>
        <v>0</v>
      </c>
      <c r="IB262" s="47">
        <f t="shared" si="1051"/>
        <v>0</v>
      </c>
      <c r="IC262" s="47">
        <f t="shared" si="1052"/>
        <v>0</v>
      </c>
      <c r="ID262" s="46">
        <f t="shared" si="1053"/>
        <v>0</v>
      </c>
      <c r="IE262" s="47">
        <f t="shared" si="1054"/>
        <v>0</v>
      </c>
      <c r="IF262" s="47">
        <f t="shared" si="1055"/>
        <v>0</v>
      </c>
      <c r="IG262" s="47">
        <f t="shared" si="1056"/>
        <v>0</v>
      </c>
      <c r="IH262" s="47">
        <f t="shared" si="1057"/>
        <v>0</v>
      </c>
      <c r="II262" s="47">
        <f t="shared" si="1058"/>
        <v>0</v>
      </c>
      <c r="IJ262" s="47">
        <f t="shared" si="1059"/>
        <v>0</v>
      </c>
      <c r="IK262" s="47">
        <f t="shared" si="1060"/>
        <v>0</v>
      </c>
      <c r="IL262" s="47">
        <f t="shared" si="1061"/>
        <v>0</v>
      </c>
      <c r="IM262" s="47">
        <f t="shared" si="1062"/>
        <v>0</v>
      </c>
      <c r="IN262" s="47">
        <f t="shared" si="1063"/>
        <v>0</v>
      </c>
      <c r="IO262" s="47">
        <f t="shared" si="1064"/>
        <v>0</v>
      </c>
      <c r="IP262" s="47">
        <f t="shared" si="1065"/>
        <v>0</v>
      </c>
      <c r="IQ262" s="47">
        <f t="shared" si="1066"/>
        <v>0</v>
      </c>
      <c r="IR262" s="47">
        <f t="shared" si="1067"/>
        <v>0</v>
      </c>
      <c r="IS262" s="47">
        <f t="shared" si="1068"/>
        <v>0</v>
      </c>
      <c r="IT262" s="47">
        <f t="shared" si="1069"/>
        <v>0</v>
      </c>
      <c r="IU262" s="47">
        <f t="shared" si="1070"/>
        <v>0</v>
      </c>
      <c r="IV262" s="47">
        <f t="shared" si="1071"/>
        <v>0</v>
      </c>
      <c r="IW262" s="48">
        <f t="shared" si="1072"/>
        <v>0</v>
      </c>
      <c r="IX262" s="47">
        <f t="shared" si="1073"/>
        <v>0</v>
      </c>
      <c r="IY262" s="47">
        <f t="shared" si="1074"/>
        <v>0</v>
      </c>
      <c r="IZ262" s="46">
        <f t="shared" si="1075"/>
        <v>0</v>
      </c>
      <c r="JA262" s="47">
        <f t="shared" si="1076"/>
        <v>0</v>
      </c>
      <c r="JB262" s="47">
        <f t="shared" si="1077"/>
        <v>0</v>
      </c>
      <c r="JC262" s="47">
        <f t="shared" si="1078"/>
        <v>0</v>
      </c>
      <c r="JD262" s="47">
        <f t="shared" si="1079"/>
        <v>0</v>
      </c>
      <c r="JE262" s="47">
        <f t="shared" si="1080"/>
        <v>0</v>
      </c>
      <c r="JF262" s="47">
        <f t="shared" si="1081"/>
        <v>0</v>
      </c>
      <c r="JG262" s="47">
        <f t="shared" si="1082"/>
        <v>0</v>
      </c>
      <c r="JH262" s="47">
        <f t="shared" si="1083"/>
        <v>0</v>
      </c>
      <c r="JI262" s="47">
        <f t="shared" si="1084"/>
        <v>0</v>
      </c>
      <c r="JJ262" s="47">
        <f t="shared" si="1085"/>
        <v>0</v>
      </c>
      <c r="JK262" s="47">
        <f t="shared" si="1086"/>
        <v>0</v>
      </c>
      <c r="JL262" s="47">
        <f t="shared" si="1087"/>
        <v>0</v>
      </c>
      <c r="JM262" s="47">
        <f t="shared" si="1088"/>
        <v>0</v>
      </c>
      <c r="JN262" s="47">
        <f t="shared" si="1089"/>
        <v>0</v>
      </c>
      <c r="JO262" s="47">
        <f t="shared" si="1090"/>
        <v>0</v>
      </c>
      <c r="JP262" s="47">
        <f t="shared" si="1091"/>
        <v>0</v>
      </c>
      <c r="JQ262" s="47">
        <f t="shared" si="1092"/>
        <v>0</v>
      </c>
      <c r="JR262" s="47">
        <f t="shared" si="1093"/>
        <v>0</v>
      </c>
      <c r="JS262" s="48">
        <f t="shared" si="1094"/>
        <v>0</v>
      </c>
      <c r="JT262" s="46">
        <f t="shared" si="1095"/>
        <v>0</v>
      </c>
      <c r="JU262" s="48">
        <f t="shared" si="1096"/>
        <v>0</v>
      </c>
    </row>
    <row r="263" spans="1:281" x14ac:dyDescent="0.25">
      <c r="A263" s="152"/>
      <c r="B263" s="386"/>
      <c r="C263" s="377"/>
      <c r="D263" s="378"/>
      <c r="E263" s="378"/>
      <c r="F263" s="378"/>
      <c r="G263" s="379"/>
      <c r="H263" s="397"/>
      <c r="I263" s="397"/>
      <c r="J263" s="97"/>
      <c r="K263" s="122">
        <f t="shared" si="826"/>
        <v>0</v>
      </c>
      <c r="L263" s="313">
        <f t="shared" si="827"/>
        <v>0</v>
      </c>
      <c r="M263" s="46">
        <f t="shared" si="828"/>
        <v>0</v>
      </c>
      <c r="N263" s="90">
        <f t="shared" si="889"/>
        <v>0</v>
      </c>
      <c r="O263" s="90">
        <f t="shared" si="890"/>
        <v>0</v>
      </c>
      <c r="P263" s="90">
        <f t="shared" si="891"/>
        <v>0</v>
      </c>
      <c r="Q263" s="90">
        <f t="shared" si="892"/>
        <v>0</v>
      </c>
      <c r="R263" s="408">
        <f t="shared" si="829"/>
        <v>1</v>
      </c>
      <c r="S263" s="46">
        <f t="shared" si="830"/>
        <v>0</v>
      </c>
      <c r="T263" s="47">
        <f t="shared" si="831"/>
        <v>0</v>
      </c>
      <c r="U263" s="47">
        <f t="shared" si="832"/>
        <v>0</v>
      </c>
      <c r="V263" s="47">
        <f t="shared" si="833"/>
        <v>0</v>
      </c>
      <c r="W263" s="47">
        <f t="shared" si="834"/>
        <v>0</v>
      </c>
      <c r="X263" s="47">
        <f t="shared" si="835"/>
        <v>0</v>
      </c>
      <c r="Y263" s="47">
        <f t="shared" si="836"/>
        <v>0</v>
      </c>
      <c r="Z263" s="47">
        <f t="shared" si="837"/>
        <v>0</v>
      </c>
      <c r="AA263" s="47">
        <f t="shared" si="838"/>
        <v>0</v>
      </c>
      <c r="AB263" s="47">
        <f t="shared" si="839"/>
        <v>0</v>
      </c>
      <c r="AC263" s="47">
        <f t="shared" si="840"/>
        <v>0</v>
      </c>
      <c r="AD263" s="47">
        <f t="shared" si="841"/>
        <v>0</v>
      </c>
      <c r="AE263" s="47">
        <f t="shared" si="842"/>
        <v>0</v>
      </c>
      <c r="AF263" s="47">
        <f t="shared" si="843"/>
        <v>0</v>
      </c>
      <c r="AG263" s="47">
        <f t="shared" si="844"/>
        <v>0</v>
      </c>
      <c r="AH263" s="47">
        <f t="shared" si="845"/>
        <v>0</v>
      </c>
      <c r="AI263" s="47">
        <f t="shared" si="846"/>
        <v>0</v>
      </c>
      <c r="AJ263" s="47">
        <f t="shared" si="847"/>
        <v>0</v>
      </c>
      <c r="AK263" s="47">
        <f t="shared" si="848"/>
        <v>0</v>
      </c>
      <c r="AL263" s="48">
        <f t="shared" si="849"/>
        <v>0</v>
      </c>
      <c r="AM263" s="47">
        <f t="shared" si="893"/>
        <v>0</v>
      </c>
      <c r="AN263" s="47">
        <f t="shared" si="894"/>
        <v>0</v>
      </c>
      <c r="AO263" s="46">
        <f t="shared" si="850"/>
        <v>0</v>
      </c>
      <c r="AP263" s="47">
        <f t="shared" si="851"/>
        <v>0</v>
      </c>
      <c r="AQ263" s="47">
        <f t="shared" si="852"/>
        <v>0</v>
      </c>
      <c r="AR263" s="47">
        <f t="shared" si="853"/>
        <v>0</v>
      </c>
      <c r="AS263" s="47">
        <f t="shared" si="854"/>
        <v>0</v>
      </c>
      <c r="AT263" s="47">
        <f t="shared" si="855"/>
        <v>0</v>
      </c>
      <c r="AU263" s="47">
        <f t="shared" si="856"/>
        <v>0</v>
      </c>
      <c r="AV263" s="47">
        <f t="shared" si="857"/>
        <v>0</v>
      </c>
      <c r="AW263" s="47">
        <f t="shared" si="858"/>
        <v>0</v>
      </c>
      <c r="AX263" s="47">
        <f t="shared" si="859"/>
        <v>0</v>
      </c>
      <c r="AY263" s="47">
        <f t="shared" si="860"/>
        <v>0</v>
      </c>
      <c r="AZ263" s="47">
        <f t="shared" si="861"/>
        <v>0</v>
      </c>
      <c r="BA263" s="47">
        <f t="shared" si="862"/>
        <v>0</v>
      </c>
      <c r="BB263" s="47">
        <f t="shared" si="863"/>
        <v>0</v>
      </c>
      <c r="BC263" s="47">
        <f t="shared" si="864"/>
        <v>0</v>
      </c>
      <c r="BD263" s="47">
        <f t="shared" si="865"/>
        <v>0</v>
      </c>
      <c r="BE263" s="47">
        <f t="shared" si="866"/>
        <v>0</v>
      </c>
      <c r="BF263" s="47">
        <f t="shared" si="867"/>
        <v>0</v>
      </c>
      <c r="BG263" s="48">
        <f t="shared" si="868"/>
        <v>0</v>
      </c>
      <c r="BH263" s="47">
        <f t="shared" si="895"/>
        <v>0</v>
      </c>
      <c r="BI263" s="47">
        <f t="shared" si="896"/>
        <v>0</v>
      </c>
      <c r="BJ263" s="46">
        <f t="shared" si="869"/>
        <v>0</v>
      </c>
      <c r="BK263" s="47">
        <f t="shared" si="870"/>
        <v>0</v>
      </c>
      <c r="BL263" s="47">
        <f t="shared" si="871"/>
        <v>0</v>
      </c>
      <c r="BM263" s="47">
        <f t="shared" si="872"/>
        <v>0</v>
      </c>
      <c r="BN263" s="47">
        <f t="shared" si="873"/>
        <v>0</v>
      </c>
      <c r="BO263" s="47">
        <f t="shared" si="874"/>
        <v>0</v>
      </c>
      <c r="BP263" s="47">
        <f t="shared" si="875"/>
        <v>0</v>
      </c>
      <c r="BQ263" s="47">
        <f t="shared" si="876"/>
        <v>0</v>
      </c>
      <c r="BR263" s="47">
        <f t="shared" si="877"/>
        <v>0</v>
      </c>
      <c r="BS263" s="47">
        <f t="shared" si="878"/>
        <v>0</v>
      </c>
      <c r="BT263" s="47">
        <f t="shared" si="879"/>
        <v>0</v>
      </c>
      <c r="BU263" s="47">
        <f t="shared" si="880"/>
        <v>0</v>
      </c>
      <c r="BV263" s="47">
        <f t="shared" si="881"/>
        <v>0</v>
      </c>
      <c r="BW263" s="47">
        <f t="shared" si="882"/>
        <v>0</v>
      </c>
      <c r="BX263" s="47">
        <f t="shared" si="883"/>
        <v>0</v>
      </c>
      <c r="BY263" s="47">
        <f t="shared" si="884"/>
        <v>0</v>
      </c>
      <c r="BZ263" s="47">
        <f t="shared" si="885"/>
        <v>0</v>
      </c>
      <c r="CA263" s="47">
        <f t="shared" si="886"/>
        <v>0</v>
      </c>
      <c r="CB263" s="47">
        <f t="shared" si="887"/>
        <v>0</v>
      </c>
      <c r="CC263" s="48">
        <f t="shared" si="888"/>
        <v>0</v>
      </c>
      <c r="CD263" s="47">
        <f t="shared" si="897"/>
        <v>0</v>
      </c>
      <c r="CE263" s="47">
        <f t="shared" si="898"/>
        <v>0</v>
      </c>
      <c r="CF263" s="46">
        <f t="shared" si="899"/>
        <v>0</v>
      </c>
      <c r="CG263" s="47">
        <f t="shared" si="900"/>
        <v>0</v>
      </c>
      <c r="CH263" s="47">
        <f t="shared" si="901"/>
        <v>0</v>
      </c>
      <c r="CI263" s="47">
        <f t="shared" si="902"/>
        <v>0</v>
      </c>
      <c r="CJ263" s="47">
        <f t="shared" si="903"/>
        <v>0</v>
      </c>
      <c r="CK263" s="47">
        <f t="shared" si="904"/>
        <v>0</v>
      </c>
      <c r="CL263" s="47">
        <f t="shared" si="905"/>
        <v>0</v>
      </c>
      <c r="CM263" s="47">
        <f t="shared" si="906"/>
        <v>0</v>
      </c>
      <c r="CN263" s="47">
        <f t="shared" si="907"/>
        <v>0</v>
      </c>
      <c r="CO263" s="47">
        <f t="shared" si="908"/>
        <v>0</v>
      </c>
      <c r="CP263" s="47">
        <f t="shared" si="909"/>
        <v>0</v>
      </c>
      <c r="CQ263" s="47">
        <f t="shared" si="910"/>
        <v>0</v>
      </c>
      <c r="CR263" s="47">
        <f t="shared" si="911"/>
        <v>0</v>
      </c>
      <c r="CS263" s="47">
        <f t="shared" si="912"/>
        <v>0</v>
      </c>
      <c r="CT263" s="47">
        <f t="shared" si="913"/>
        <v>0</v>
      </c>
      <c r="CU263" s="47">
        <f t="shared" si="914"/>
        <v>0</v>
      </c>
      <c r="CV263" s="47">
        <f t="shared" si="915"/>
        <v>0</v>
      </c>
      <c r="CW263" s="47">
        <f t="shared" si="916"/>
        <v>0</v>
      </c>
      <c r="CX263" s="47">
        <f t="shared" si="917"/>
        <v>0</v>
      </c>
      <c r="CY263" s="48">
        <f t="shared" si="918"/>
        <v>0</v>
      </c>
      <c r="CZ263" s="47">
        <f t="shared" si="919"/>
        <v>0</v>
      </c>
      <c r="DA263" s="47">
        <f t="shared" si="920"/>
        <v>0</v>
      </c>
      <c r="DB263" s="46">
        <f t="shared" si="921"/>
        <v>0</v>
      </c>
      <c r="DC263" s="47">
        <f t="shared" si="922"/>
        <v>0</v>
      </c>
      <c r="DD263" s="47">
        <f t="shared" si="923"/>
        <v>0</v>
      </c>
      <c r="DE263" s="47">
        <f t="shared" si="924"/>
        <v>0</v>
      </c>
      <c r="DF263" s="47">
        <f t="shared" si="925"/>
        <v>0</v>
      </c>
      <c r="DG263" s="47">
        <f t="shared" si="926"/>
        <v>0</v>
      </c>
      <c r="DH263" s="47">
        <f t="shared" si="927"/>
        <v>0</v>
      </c>
      <c r="DI263" s="47">
        <f t="shared" si="928"/>
        <v>0</v>
      </c>
      <c r="DJ263" s="47">
        <f t="shared" si="929"/>
        <v>0</v>
      </c>
      <c r="DK263" s="47">
        <f t="shared" si="930"/>
        <v>0</v>
      </c>
      <c r="DL263" s="47">
        <f t="shared" si="931"/>
        <v>0</v>
      </c>
      <c r="DM263" s="47">
        <f t="shared" si="932"/>
        <v>0</v>
      </c>
      <c r="DN263" s="47">
        <f t="shared" si="933"/>
        <v>0</v>
      </c>
      <c r="DO263" s="47">
        <f t="shared" si="934"/>
        <v>0</v>
      </c>
      <c r="DP263" s="47">
        <f t="shared" si="935"/>
        <v>0</v>
      </c>
      <c r="DQ263" s="47">
        <f t="shared" si="936"/>
        <v>0</v>
      </c>
      <c r="DR263" s="47">
        <f t="shared" si="937"/>
        <v>0</v>
      </c>
      <c r="DS263" s="47">
        <f t="shared" si="938"/>
        <v>0</v>
      </c>
      <c r="DT263" s="47">
        <f t="shared" si="939"/>
        <v>0</v>
      </c>
      <c r="DU263" s="48">
        <f t="shared" si="940"/>
        <v>0</v>
      </c>
      <c r="DV263" s="47">
        <f t="shared" si="941"/>
        <v>0</v>
      </c>
      <c r="DW263" s="47">
        <f t="shared" si="942"/>
        <v>0</v>
      </c>
      <c r="DX263" s="46">
        <f t="shared" si="943"/>
        <v>0</v>
      </c>
      <c r="DY263" s="47">
        <f t="shared" si="944"/>
        <v>0</v>
      </c>
      <c r="DZ263" s="47">
        <f t="shared" si="945"/>
        <v>0</v>
      </c>
      <c r="EA263" s="47">
        <f t="shared" si="946"/>
        <v>0</v>
      </c>
      <c r="EB263" s="47">
        <f t="shared" si="947"/>
        <v>0</v>
      </c>
      <c r="EC263" s="47">
        <f t="shared" si="948"/>
        <v>0</v>
      </c>
      <c r="ED263" s="47">
        <f t="shared" si="949"/>
        <v>0</v>
      </c>
      <c r="EE263" s="47">
        <f t="shared" si="950"/>
        <v>0</v>
      </c>
      <c r="EF263" s="47">
        <f t="shared" si="951"/>
        <v>0</v>
      </c>
      <c r="EG263" s="47">
        <f t="shared" si="952"/>
        <v>0</v>
      </c>
      <c r="EH263" s="47">
        <f t="shared" si="953"/>
        <v>0</v>
      </c>
      <c r="EI263" s="47">
        <f t="shared" si="954"/>
        <v>0</v>
      </c>
      <c r="EJ263" s="47">
        <f t="shared" si="955"/>
        <v>0</v>
      </c>
      <c r="EK263" s="47">
        <f t="shared" si="956"/>
        <v>0</v>
      </c>
      <c r="EL263" s="47">
        <f t="shared" si="957"/>
        <v>0</v>
      </c>
      <c r="EM263" s="47">
        <f t="shared" si="958"/>
        <v>0</v>
      </c>
      <c r="EN263" s="47">
        <f t="shared" si="959"/>
        <v>0</v>
      </c>
      <c r="EO263" s="47">
        <f t="shared" si="960"/>
        <v>0</v>
      </c>
      <c r="EP263" s="47">
        <f t="shared" si="961"/>
        <v>0</v>
      </c>
      <c r="EQ263" s="48">
        <f t="shared" si="962"/>
        <v>0</v>
      </c>
      <c r="ER263" s="47">
        <f t="shared" si="963"/>
        <v>0</v>
      </c>
      <c r="ES263" s="47">
        <f t="shared" si="964"/>
        <v>0</v>
      </c>
      <c r="ET263" s="46">
        <f t="shared" si="965"/>
        <v>0</v>
      </c>
      <c r="EU263" s="47">
        <f t="shared" si="966"/>
        <v>0</v>
      </c>
      <c r="EV263" s="47">
        <f t="shared" si="967"/>
        <v>0</v>
      </c>
      <c r="EW263" s="47">
        <f t="shared" si="968"/>
        <v>0</v>
      </c>
      <c r="EX263" s="47">
        <f t="shared" si="969"/>
        <v>0</v>
      </c>
      <c r="EY263" s="47">
        <f t="shared" si="970"/>
        <v>0</v>
      </c>
      <c r="EZ263" s="47">
        <f t="shared" si="971"/>
        <v>0</v>
      </c>
      <c r="FA263" s="47">
        <f t="shared" si="972"/>
        <v>0</v>
      </c>
      <c r="FB263" s="47">
        <f t="shared" si="973"/>
        <v>0</v>
      </c>
      <c r="FC263" s="47">
        <f t="shared" si="974"/>
        <v>0</v>
      </c>
      <c r="FD263" s="47">
        <f t="shared" si="975"/>
        <v>0</v>
      </c>
      <c r="FE263" s="47">
        <f t="shared" si="976"/>
        <v>0</v>
      </c>
      <c r="FF263" s="47">
        <f t="shared" si="977"/>
        <v>0</v>
      </c>
      <c r="FG263" s="47">
        <f t="shared" si="978"/>
        <v>0</v>
      </c>
      <c r="FH263" s="47">
        <f t="shared" si="979"/>
        <v>0</v>
      </c>
      <c r="FI263" s="47">
        <f t="shared" si="980"/>
        <v>0</v>
      </c>
      <c r="FJ263" s="47">
        <f t="shared" si="981"/>
        <v>0</v>
      </c>
      <c r="FK263" s="47">
        <f t="shared" si="982"/>
        <v>0</v>
      </c>
      <c r="FL263" s="47">
        <f t="shared" si="983"/>
        <v>0</v>
      </c>
      <c r="FM263" s="48">
        <f t="shared" si="984"/>
        <v>0</v>
      </c>
      <c r="FN263" s="47">
        <f t="shared" si="985"/>
        <v>0</v>
      </c>
      <c r="FO263" s="47">
        <f t="shared" si="986"/>
        <v>0</v>
      </c>
      <c r="FP263" s="46">
        <f t="shared" si="987"/>
        <v>0</v>
      </c>
      <c r="FQ263" s="47">
        <f t="shared" si="988"/>
        <v>0</v>
      </c>
      <c r="FR263" s="47">
        <f t="shared" si="989"/>
        <v>0</v>
      </c>
      <c r="FS263" s="47">
        <f t="shared" si="990"/>
        <v>0</v>
      </c>
      <c r="FT263" s="47">
        <f t="shared" si="991"/>
        <v>0</v>
      </c>
      <c r="FU263" s="47">
        <f t="shared" si="992"/>
        <v>0</v>
      </c>
      <c r="FV263" s="47">
        <f t="shared" si="993"/>
        <v>0</v>
      </c>
      <c r="FW263" s="47">
        <f t="shared" si="994"/>
        <v>0</v>
      </c>
      <c r="FX263" s="47">
        <f t="shared" si="995"/>
        <v>0</v>
      </c>
      <c r="FY263" s="47">
        <f t="shared" si="996"/>
        <v>0</v>
      </c>
      <c r="FZ263" s="47">
        <f t="shared" si="997"/>
        <v>0</v>
      </c>
      <c r="GA263" s="47">
        <f t="shared" si="998"/>
        <v>0</v>
      </c>
      <c r="GB263" s="47">
        <f t="shared" si="999"/>
        <v>0</v>
      </c>
      <c r="GC263" s="47">
        <f t="shared" si="1000"/>
        <v>0</v>
      </c>
      <c r="GD263" s="47">
        <f t="shared" si="1001"/>
        <v>0</v>
      </c>
      <c r="GE263" s="47">
        <f t="shared" si="1002"/>
        <v>0</v>
      </c>
      <c r="GF263" s="47">
        <f t="shared" si="1003"/>
        <v>0</v>
      </c>
      <c r="GG263" s="47">
        <f t="shared" si="1004"/>
        <v>0</v>
      </c>
      <c r="GH263" s="47">
        <f t="shared" si="1005"/>
        <v>0</v>
      </c>
      <c r="GI263" s="48">
        <f t="shared" si="1006"/>
        <v>0</v>
      </c>
      <c r="GJ263" s="47">
        <f t="shared" si="1007"/>
        <v>0</v>
      </c>
      <c r="GK263" s="47">
        <f t="shared" si="1008"/>
        <v>0</v>
      </c>
      <c r="GL263" s="46">
        <f t="shared" si="1009"/>
        <v>0</v>
      </c>
      <c r="GM263" s="47">
        <f t="shared" si="1010"/>
        <v>0</v>
      </c>
      <c r="GN263" s="47">
        <f t="shared" si="1011"/>
        <v>0</v>
      </c>
      <c r="GO263" s="47">
        <f t="shared" si="1012"/>
        <v>0</v>
      </c>
      <c r="GP263" s="47">
        <f t="shared" si="1013"/>
        <v>0</v>
      </c>
      <c r="GQ263" s="47">
        <f t="shared" si="1014"/>
        <v>0</v>
      </c>
      <c r="GR263" s="47">
        <f t="shared" si="1015"/>
        <v>0</v>
      </c>
      <c r="GS263" s="47">
        <f t="shared" si="1016"/>
        <v>0</v>
      </c>
      <c r="GT263" s="47">
        <f t="shared" si="1017"/>
        <v>0</v>
      </c>
      <c r="GU263" s="47">
        <f t="shared" si="1018"/>
        <v>0</v>
      </c>
      <c r="GV263" s="47">
        <f t="shared" si="1019"/>
        <v>0</v>
      </c>
      <c r="GW263" s="47">
        <f t="shared" si="1020"/>
        <v>0</v>
      </c>
      <c r="GX263" s="47">
        <f t="shared" si="1021"/>
        <v>0</v>
      </c>
      <c r="GY263" s="47">
        <f t="shared" si="1022"/>
        <v>0</v>
      </c>
      <c r="GZ263" s="47">
        <f t="shared" si="1023"/>
        <v>0</v>
      </c>
      <c r="HA263" s="47">
        <f t="shared" si="1024"/>
        <v>0</v>
      </c>
      <c r="HB263" s="47">
        <f t="shared" si="1025"/>
        <v>0</v>
      </c>
      <c r="HC263" s="47">
        <f t="shared" si="1026"/>
        <v>0</v>
      </c>
      <c r="HD263" s="47">
        <f t="shared" si="1027"/>
        <v>0</v>
      </c>
      <c r="HE263" s="48">
        <f t="shared" si="1028"/>
        <v>0</v>
      </c>
      <c r="HF263" s="47">
        <f t="shared" si="1029"/>
        <v>0</v>
      </c>
      <c r="HG263" s="47">
        <f t="shared" si="1030"/>
        <v>0</v>
      </c>
      <c r="HH263" s="46">
        <f t="shared" si="1031"/>
        <v>0</v>
      </c>
      <c r="HI263" s="47">
        <f t="shared" si="1032"/>
        <v>0</v>
      </c>
      <c r="HJ263" s="47">
        <f t="shared" si="1033"/>
        <v>0</v>
      </c>
      <c r="HK263" s="47">
        <f t="shared" si="1034"/>
        <v>0</v>
      </c>
      <c r="HL263" s="47">
        <f t="shared" si="1035"/>
        <v>0</v>
      </c>
      <c r="HM263" s="47">
        <f t="shared" si="1036"/>
        <v>0</v>
      </c>
      <c r="HN263" s="47">
        <f t="shared" si="1037"/>
        <v>0</v>
      </c>
      <c r="HO263" s="47">
        <f t="shared" si="1038"/>
        <v>0</v>
      </c>
      <c r="HP263" s="47">
        <f t="shared" si="1039"/>
        <v>0</v>
      </c>
      <c r="HQ263" s="47">
        <f t="shared" si="1040"/>
        <v>0</v>
      </c>
      <c r="HR263" s="47">
        <f t="shared" si="1041"/>
        <v>0</v>
      </c>
      <c r="HS263" s="47">
        <f t="shared" si="1042"/>
        <v>0</v>
      </c>
      <c r="HT263" s="47">
        <f t="shared" si="1043"/>
        <v>0</v>
      </c>
      <c r="HU263" s="47">
        <f t="shared" si="1044"/>
        <v>0</v>
      </c>
      <c r="HV263" s="47">
        <f t="shared" si="1045"/>
        <v>0</v>
      </c>
      <c r="HW263" s="47">
        <f t="shared" si="1046"/>
        <v>0</v>
      </c>
      <c r="HX263" s="47">
        <f t="shared" si="1047"/>
        <v>0</v>
      </c>
      <c r="HY263" s="47">
        <f t="shared" si="1048"/>
        <v>0</v>
      </c>
      <c r="HZ263" s="47">
        <f t="shared" si="1049"/>
        <v>0</v>
      </c>
      <c r="IA263" s="48">
        <f t="shared" si="1050"/>
        <v>0</v>
      </c>
      <c r="IB263" s="47">
        <f t="shared" si="1051"/>
        <v>0</v>
      </c>
      <c r="IC263" s="47">
        <f t="shared" si="1052"/>
        <v>0</v>
      </c>
      <c r="ID263" s="46">
        <f t="shared" si="1053"/>
        <v>0</v>
      </c>
      <c r="IE263" s="47">
        <f t="shared" si="1054"/>
        <v>0</v>
      </c>
      <c r="IF263" s="47">
        <f t="shared" si="1055"/>
        <v>0</v>
      </c>
      <c r="IG263" s="47">
        <f t="shared" si="1056"/>
        <v>0</v>
      </c>
      <c r="IH263" s="47">
        <f t="shared" si="1057"/>
        <v>0</v>
      </c>
      <c r="II263" s="47">
        <f t="shared" si="1058"/>
        <v>0</v>
      </c>
      <c r="IJ263" s="47">
        <f t="shared" si="1059"/>
        <v>0</v>
      </c>
      <c r="IK263" s="47">
        <f t="shared" si="1060"/>
        <v>0</v>
      </c>
      <c r="IL263" s="47">
        <f t="shared" si="1061"/>
        <v>0</v>
      </c>
      <c r="IM263" s="47">
        <f t="shared" si="1062"/>
        <v>0</v>
      </c>
      <c r="IN263" s="47">
        <f t="shared" si="1063"/>
        <v>0</v>
      </c>
      <c r="IO263" s="47">
        <f t="shared" si="1064"/>
        <v>0</v>
      </c>
      <c r="IP263" s="47">
        <f t="shared" si="1065"/>
        <v>0</v>
      </c>
      <c r="IQ263" s="47">
        <f t="shared" si="1066"/>
        <v>0</v>
      </c>
      <c r="IR263" s="47">
        <f t="shared" si="1067"/>
        <v>0</v>
      </c>
      <c r="IS263" s="47">
        <f t="shared" si="1068"/>
        <v>0</v>
      </c>
      <c r="IT263" s="47">
        <f t="shared" si="1069"/>
        <v>0</v>
      </c>
      <c r="IU263" s="47">
        <f t="shared" si="1070"/>
        <v>0</v>
      </c>
      <c r="IV263" s="47">
        <f t="shared" si="1071"/>
        <v>0</v>
      </c>
      <c r="IW263" s="48">
        <f t="shared" si="1072"/>
        <v>0</v>
      </c>
      <c r="IX263" s="47">
        <f t="shared" si="1073"/>
        <v>0</v>
      </c>
      <c r="IY263" s="47">
        <f t="shared" si="1074"/>
        <v>0</v>
      </c>
      <c r="IZ263" s="46">
        <f t="shared" si="1075"/>
        <v>0</v>
      </c>
      <c r="JA263" s="47">
        <f t="shared" si="1076"/>
        <v>0</v>
      </c>
      <c r="JB263" s="47">
        <f t="shared" si="1077"/>
        <v>0</v>
      </c>
      <c r="JC263" s="47">
        <f t="shared" si="1078"/>
        <v>0</v>
      </c>
      <c r="JD263" s="47">
        <f t="shared" si="1079"/>
        <v>0</v>
      </c>
      <c r="JE263" s="47">
        <f t="shared" si="1080"/>
        <v>0</v>
      </c>
      <c r="JF263" s="47">
        <f t="shared" si="1081"/>
        <v>0</v>
      </c>
      <c r="JG263" s="47">
        <f t="shared" si="1082"/>
        <v>0</v>
      </c>
      <c r="JH263" s="47">
        <f t="shared" si="1083"/>
        <v>0</v>
      </c>
      <c r="JI263" s="47">
        <f t="shared" si="1084"/>
        <v>0</v>
      </c>
      <c r="JJ263" s="47">
        <f t="shared" si="1085"/>
        <v>0</v>
      </c>
      <c r="JK263" s="47">
        <f t="shared" si="1086"/>
        <v>0</v>
      </c>
      <c r="JL263" s="47">
        <f t="shared" si="1087"/>
        <v>0</v>
      </c>
      <c r="JM263" s="47">
        <f t="shared" si="1088"/>
        <v>0</v>
      </c>
      <c r="JN263" s="47">
        <f t="shared" si="1089"/>
        <v>0</v>
      </c>
      <c r="JO263" s="47">
        <f t="shared" si="1090"/>
        <v>0</v>
      </c>
      <c r="JP263" s="47">
        <f t="shared" si="1091"/>
        <v>0</v>
      </c>
      <c r="JQ263" s="47">
        <f t="shared" si="1092"/>
        <v>0</v>
      </c>
      <c r="JR263" s="47">
        <f t="shared" si="1093"/>
        <v>0</v>
      </c>
      <c r="JS263" s="48">
        <f t="shared" si="1094"/>
        <v>0</v>
      </c>
      <c r="JT263" s="46">
        <f t="shared" si="1095"/>
        <v>0</v>
      </c>
      <c r="JU263" s="48">
        <f t="shared" si="1096"/>
        <v>0</v>
      </c>
    </row>
    <row r="264" spans="1:281" x14ac:dyDescent="0.25">
      <c r="A264" s="152"/>
      <c r="B264" s="386"/>
      <c r="C264" s="377"/>
      <c r="D264" s="378"/>
      <c r="E264" s="378"/>
      <c r="F264" s="378"/>
      <c r="G264" s="379"/>
      <c r="H264" s="397"/>
      <c r="I264" s="397"/>
      <c r="J264" s="97"/>
      <c r="K264" s="122">
        <f t="shared" si="826"/>
        <v>0</v>
      </c>
      <c r="L264" s="313">
        <f t="shared" si="827"/>
        <v>0</v>
      </c>
      <c r="M264" s="46">
        <f t="shared" si="828"/>
        <v>0</v>
      </c>
      <c r="N264" s="90">
        <f t="shared" si="889"/>
        <v>0</v>
      </c>
      <c r="O264" s="90">
        <f t="shared" si="890"/>
        <v>0</v>
      </c>
      <c r="P264" s="90">
        <f t="shared" si="891"/>
        <v>0</v>
      </c>
      <c r="Q264" s="90">
        <f t="shared" si="892"/>
        <v>0</v>
      </c>
      <c r="R264" s="408">
        <f t="shared" si="829"/>
        <v>1</v>
      </c>
      <c r="S264" s="46">
        <f t="shared" si="830"/>
        <v>0</v>
      </c>
      <c r="T264" s="47">
        <f t="shared" si="831"/>
        <v>0</v>
      </c>
      <c r="U264" s="47">
        <f t="shared" si="832"/>
        <v>0</v>
      </c>
      <c r="V264" s="47">
        <f t="shared" si="833"/>
        <v>0</v>
      </c>
      <c r="W264" s="47">
        <f t="shared" si="834"/>
        <v>0</v>
      </c>
      <c r="X264" s="47">
        <f t="shared" si="835"/>
        <v>0</v>
      </c>
      <c r="Y264" s="47">
        <f t="shared" si="836"/>
        <v>0</v>
      </c>
      <c r="Z264" s="47">
        <f t="shared" si="837"/>
        <v>0</v>
      </c>
      <c r="AA264" s="47">
        <f t="shared" si="838"/>
        <v>0</v>
      </c>
      <c r="AB264" s="47">
        <f t="shared" si="839"/>
        <v>0</v>
      </c>
      <c r="AC264" s="47">
        <f t="shared" si="840"/>
        <v>0</v>
      </c>
      <c r="AD264" s="47">
        <f t="shared" si="841"/>
        <v>0</v>
      </c>
      <c r="AE264" s="47">
        <f t="shared" si="842"/>
        <v>0</v>
      </c>
      <c r="AF264" s="47">
        <f t="shared" si="843"/>
        <v>0</v>
      </c>
      <c r="AG264" s="47">
        <f t="shared" si="844"/>
        <v>0</v>
      </c>
      <c r="AH264" s="47">
        <f t="shared" si="845"/>
        <v>0</v>
      </c>
      <c r="AI264" s="47">
        <f t="shared" si="846"/>
        <v>0</v>
      </c>
      <c r="AJ264" s="47">
        <f t="shared" si="847"/>
        <v>0</v>
      </c>
      <c r="AK264" s="47">
        <f t="shared" si="848"/>
        <v>0</v>
      </c>
      <c r="AL264" s="48">
        <f t="shared" si="849"/>
        <v>0</v>
      </c>
      <c r="AM264" s="47">
        <f t="shared" si="893"/>
        <v>0</v>
      </c>
      <c r="AN264" s="47">
        <f t="shared" si="894"/>
        <v>0</v>
      </c>
      <c r="AO264" s="46">
        <f t="shared" si="850"/>
        <v>0</v>
      </c>
      <c r="AP264" s="47">
        <f t="shared" si="851"/>
        <v>0</v>
      </c>
      <c r="AQ264" s="47">
        <f t="shared" si="852"/>
        <v>0</v>
      </c>
      <c r="AR264" s="47">
        <f t="shared" si="853"/>
        <v>0</v>
      </c>
      <c r="AS264" s="47">
        <f t="shared" si="854"/>
        <v>0</v>
      </c>
      <c r="AT264" s="47">
        <f t="shared" si="855"/>
        <v>0</v>
      </c>
      <c r="AU264" s="47">
        <f t="shared" si="856"/>
        <v>0</v>
      </c>
      <c r="AV264" s="47">
        <f t="shared" si="857"/>
        <v>0</v>
      </c>
      <c r="AW264" s="47">
        <f t="shared" si="858"/>
        <v>0</v>
      </c>
      <c r="AX264" s="47">
        <f t="shared" si="859"/>
        <v>0</v>
      </c>
      <c r="AY264" s="47">
        <f t="shared" si="860"/>
        <v>0</v>
      </c>
      <c r="AZ264" s="47">
        <f t="shared" si="861"/>
        <v>0</v>
      </c>
      <c r="BA264" s="47">
        <f t="shared" si="862"/>
        <v>0</v>
      </c>
      <c r="BB264" s="47">
        <f t="shared" si="863"/>
        <v>0</v>
      </c>
      <c r="BC264" s="47">
        <f t="shared" si="864"/>
        <v>0</v>
      </c>
      <c r="BD264" s="47">
        <f t="shared" si="865"/>
        <v>0</v>
      </c>
      <c r="BE264" s="47">
        <f t="shared" si="866"/>
        <v>0</v>
      </c>
      <c r="BF264" s="47">
        <f t="shared" si="867"/>
        <v>0</v>
      </c>
      <c r="BG264" s="48">
        <f t="shared" si="868"/>
        <v>0</v>
      </c>
      <c r="BH264" s="47">
        <f t="shared" si="895"/>
        <v>0</v>
      </c>
      <c r="BI264" s="47">
        <f t="shared" si="896"/>
        <v>0</v>
      </c>
      <c r="BJ264" s="46">
        <f t="shared" si="869"/>
        <v>0</v>
      </c>
      <c r="BK264" s="47">
        <f t="shared" si="870"/>
        <v>0</v>
      </c>
      <c r="BL264" s="47">
        <f t="shared" si="871"/>
        <v>0</v>
      </c>
      <c r="BM264" s="47">
        <f t="shared" si="872"/>
        <v>0</v>
      </c>
      <c r="BN264" s="47">
        <f t="shared" si="873"/>
        <v>0</v>
      </c>
      <c r="BO264" s="47">
        <f t="shared" si="874"/>
        <v>0</v>
      </c>
      <c r="BP264" s="47">
        <f t="shared" si="875"/>
        <v>0</v>
      </c>
      <c r="BQ264" s="47">
        <f t="shared" si="876"/>
        <v>0</v>
      </c>
      <c r="BR264" s="47">
        <f t="shared" si="877"/>
        <v>0</v>
      </c>
      <c r="BS264" s="47">
        <f t="shared" si="878"/>
        <v>0</v>
      </c>
      <c r="BT264" s="47">
        <f t="shared" si="879"/>
        <v>0</v>
      </c>
      <c r="BU264" s="47">
        <f t="shared" si="880"/>
        <v>0</v>
      </c>
      <c r="BV264" s="47">
        <f t="shared" si="881"/>
        <v>0</v>
      </c>
      <c r="BW264" s="47">
        <f t="shared" si="882"/>
        <v>0</v>
      </c>
      <c r="BX264" s="47">
        <f t="shared" si="883"/>
        <v>0</v>
      </c>
      <c r="BY264" s="47">
        <f t="shared" si="884"/>
        <v>0</v>
      </c>
      <c r="BZ264" s="47">
        <f t="shared" si="885"/>
        <v>0</v>
      </c>
      <c r="CA264" s="47">
        <f t="shared" si="886"/>
        <v>0</v>
      </c>
      <c r="CB264" s="47">
        <f t="shared" si="887"/>
        <v>0</v>
      </c>
      <c r="CC264" s="48">
        <f t="shared" si="888"/>
        <v>0</v>
      </c>
      <c r="CD264" s="47">
        <f t="shared" si="897"/>
        <v>0</v>
      </c>
      <c r="CE264" s="47">
        <f t="shared" si="898"/>
        <v>0</v>
      </c>
      <c r="CF264" s="46">
        <f t="shared" si="899"/>
        <v>0</v>
      </c>
      <c r="CG264" s="47">
        <f t="shared" si="900"/>
        <v>0</v>
      </c>
      <c r="CH264" s="47">
        <f t="shared" si="901"/>
        <v>0</v>
      </c>
      <c r="CI264" s="47">
        <f t="shared" si="902"/>
        <v>0</v>
      </c>
      <c r="CJ264" s="47">
        <f t="shared" si="903"/>
        <v>0</v>
      </c>
      <c r="CK264" s="47">
        <f t="shared" si="904"/>
        <v>0</v>
      </c>
      <c r="CL264" s="47">
        <f t="shared" si="905"/>
        <v>0</v>
      </c>
      <c r="CM264" s="47">
        <f t="shared" si="906"/>
        <v>0</v>
      </c>
      <c r="CN264" s="47">
        <f t="shared" si="907"/>
        <v>0</v>
      </c>
      <c r="CO264" s="47">
        <f t="shared" si="908"/>
        <v>0</v>
      </c>
      <c r="CP264" s="47">
        <f t="shared" si="909"/>
        <v>0</v>
      </c>
      <c r="CQ264" s="47">
        <f t="shared" si="910"/>
        <v>0</v>
      </c>
      <c r="CR264" s="47">
        <f t="shared" si="911"/>
        <v>0</v>
      </c>
      <c r="CS264" s="47">
        <f t="shared" si="912"/>
        <v>0</v>
      </c>
      <c r="CT264" s="47">
        <f t="shared" si="913"/>
        <v>0</v>
      </c>
      <c r="CU264" s="47">
        <f t="shared" si="914"/>
        <v>0</v>
      </c>
      <c r="CV264" s="47">
        <f t="shared" si="915"/>
        <v>0</v>
      </c>
      <c r="CW264" s="47">
        <f t="shared" si="916"/>
        <v>0</v>
      </c>
      <c r="CX264" s="47">
        <f t="shared" si="917"/>
        <v>0</v>
      </c>
      <c r="CY264" s="48">
        <f t="shared" si="918"/>
        <v>0</v>
      </c>
      <c r="CZ264" s="47">
        <f t="shared" si="919"/>
        <v>0</v>
      </c>
      <c r="DA264" s="47">
        <f t="shared" si="920"/>
        <v>0</v>
      </c>
      <c r="DB264" s="46">
        <f t="shared" si="921"/>
        <v>0</v>
      </c>
      <c r="DC264" s="47">
        <f t="shared" si="922"/>
        <v>0</v>
      </c>
      <c r="DD264" s="47">
        <f t="shared" si="923"/>
        <v>0</v>
      </c>
      <c r="DE264" s="47">
        <f t="shared" si="924"/>
        <v>0</v>
      </c>
      <c r="DF264" s="47">
        <f t="shared" si="925"/>
        <v>0</v>
      </c>
      <c r="DG264" s="47">
        <f t="shared" si="926"/>
        <v>0</v>
      </c>
      <c r="DH264" s="47">
        <f t="shared" si="927"/>
        <v>0</v>
      </c>
      <c r="DI264" s="47">
        <f t="shared" si="928"/>
        <v>0</v>
      </c>
      <c r="DJ264" s="47">
        <f t="shared" si="929"/>
        <v>0</v>
      </c>
      <c r="DK264" s="47">
        <f t="shared" si="930"/>
        <v>0</v>
      </c>
      <c r="DL264" s="47">
        <f t="shared" si="931"/>
        <v>0</v>
      </c>
      <c r="DM264" s="47">
        <f t="shared" si="932"/>
        <v>0</v>
      </c>
      <c r="DN264" s="47">
        <f t="shared" si="933"/>
        <v>0</v>
      </c>
      <c r="DO264" s="47">
        <f t="shared" si="934"/>
        <v>0</v>
      </c>
      <c r="DP264" s="47">
        <f t="shared" si="935"/>
        <v>0</v>
      </c>
      <c r="DQ264" s="47">
        <f t="shared" si="936"/>
        <v>0</v>
      </c>
      <c r="DR264" s="47">
        <f t="shared" si="937"/>
        <v>0</v>
      </c>
      <c r="DS264" s="47">
        <f t="shared" si="938"/>
        <v>0</v>
      </c>
      <c r="DT264" s="47">
        <f t="shared" si="939"/>
        <v>0</v>
      </c>
      <c r="DU264" s="48">
        <f t="shared" si="940"/>
        <v>0</v>
      </c>
      <c r="DV264" s="47">
        <f t="shared" si="941"/>
        <v>0</v>
      </c>
      <c r="DW264" s="47">
        <f t="shared" si="942"/>
        <v>0</v>
      </c>
      <c r="DX264" s="46">
        <f t="shared" si="943"/>
        <v>0</v>
      </c>
      <c r="DY264" s="47">
        <f t="shared" si="944"/>
        <v>0</v>
      </c>
      <c r="DZ264" s="47">
        <f t="shared" si="945"/>
        <v>0</v>
      </c>
      <c r="EA264" s="47">
        <f t="shared" si="946"/>
        <v>0</v>
      </c>
      <c r="EB264" s="47">
        <f t="shared" si="947"/>
        <v>0</v>
      </c>
      <c r="EC264" s="47">
        <f t="shared" si="948"/>
        <v>0</v>
      </c>
      <c r="ED264" s="47">
        <f t="shared" si="949"/>
        <v>0</v>
      </c>
      <c r="EE264" s="47">
        <f t="shared" si="950"/>
        <v>0</v>
      </c>
      <c r="EF264" s="47">
        <f t="shared" si="951"/>
        <v>0</v>
      </c>
      <c r="EG264" s="47">
        <f t="shared" si="952"/>
        <v>0</v>
      </c>
      <c r="EH264" s="47">
        <f t="shared" si="953"/>
        <v>0</v>
      </c>
      <c r="EI264" s="47">
        <f t="shared" si="954"/>
        <v>0</v>
      </c>
      <c r="EJ264" s="47">
        <f t="shared" si="955"/>
        <v>0</v>
      </c>
      <c r="EK264" s="47">
        <f t="shared" si="956"/>
        <v>0</v>
      </c>
      <c r="EL264" s="47">
        <f t="shared" si="957"/>
        <v>0</v>
      </c>
      <c r="EM264" s="47">
        <f t="shared" si="958"/>
        <v>0</v>
      </c>
      <c r="EN264" s="47">
        <f t="shared" si="959"/>
        <v>0</v>
      </c>
      <c r="EO264" s="47">
        <f t="shared" si="960"/>
        <v>0</v>
      </c>
      <c r="EP264" s="47">
        <f t="shared" si="961"/>
        <v>0</v>
      </c>
      <c r="EQ264" s="48">
        <f t="shared" si="962"/>
        <v>0</v>
      </c>
      <c r="ER264" s="47">
        <f t="shared" si="963"/>
        <v>0</v>
      </c>
      <c r="ES264" s="47">
        <f t="shared" si="964"/>
        <v>0</v>
      </c>
      <c r="ET264" s="46">
        <f t="shared" si="965"/>
        <v>0</v>
      </c>
      <c r="EU264" s="47">
        <f t="shared" si="966"/>
        <v>0</v>
      </c>
      <c r="EV264" s="47">
        <f t="shared" si="967"/>
        <v>0</v>
      </c>
      <c r="EW264" s="47">
        <f t="shared" si="968"/>
        <v>0</v>
      </c>
      <c r="EX264" s="47">
        <f t="shared" si="969"/>
        <v>0</v>
      </c>
      <c r="EY264" s="47">
        <f t="shared" si="970"/>
        <v>0</v>
      </c>
      <c r="EZ264" s="47">
        <f t="shared" si="971"/>
        <v>0</v>
      </c>
      <c r="FA264" s="47">
        <f t="shared" si="972"/>
        <v>0</v>
      </c>
      <c r="FB264" s="47">
        <f t="shared" si="973"/>
        <v>0</v>
      </c>
      <c r="FC264" s="47">
        <f t="shared" si="974"/>
        <v>0</v>
      </c>
      <c r="FD264" s="47">
        <f t="shared" si="975"/>
        <v>0</v>
      </c>
      <c r="FE264" s="47">
        <f t="shared" si="976"/>
        <v>0</v>
      </c>
      <c r="FF264" s="47">
        <f t="shared" si="977"/>
        <v>0</v>
      </c>
      <c r="FG264" s="47">
        <f t="shared" si="978"/>
        <v>0</v>
      </c>
      <c r="FH264" s="47">
        <f t="shared" si="979"/>
        <v>0</v>
      </c>
      <c r="FI264" s="47">
        <f t="shared" si="980"/>
        <v>0</v>
      </c>
      <c r="FJ264" s="47">
        <f t="shared" si="981"/>
        <v>0</v>
      </c>
      <c r="FK264" s="47">
        <f t="shared" si="982"/>
        <v>0</v>
      </c>
      <c r="FL264" s="47">
        <f t="shared" si="983"/>
        <v>0</v>
      </c>
      <c r="FM264" s="48">
        <f t="shared" si="984"/>
        <v>0</v>
      </c>
      <c r="FN264" s="47">
        <f t="shared" si="985"/>
        <v>0</v>
      </c>
      <c r="FO264" s="47">
        <f t="shared" si="986"/>
        <v>0</v>
      </c>
      <c r="FP264" s="46">
        <f t="shared" si="987"/>
        <v>0</v>
      </c>
      <c r="FQ264" s="47">
        <f t="shared" si="988"/>
        <v>0</v>
      </c>
      <c r="FR264" s="47">
        <f t="shared" si="989"/>
        <v>0</v>
      </c>
      <c r="FS264" s="47">
        <f t="shared" si="990"/>
        <v>0</v>
      </c>
      <c r="FT264" s="47">
        <f t="shared" si="991"/>
        <v>0</v>
      </c>
      <c r="FU264" s="47">
        <f t="shared" si="992"/>
        <v>0</v>
      </c>
      <c r="FV264" s="47">
        <f t="shared" si="993"/>
        <v>0</v>
      </c>
      <c r="FW264" s="47">
        <f t="shared" si="994"/>
        <v>0</v>
      </c>
      <c r="FX264" s="47">
        <f t="shared" si="995"/>
        <v>0</v>
      </c>
      <c r="FY264" s="47">
        <f t="shared" si="996"/>
        <v>0</v>
      </c>
      <c r="FZ264" s="47">
        <f t="shared" si="997"/>
        <v>0</v>
      </c>
      <c r="GA264" s="47">
        <f t="shared" si="998"/>
        <v>0</v>
      </c>
      <c r="GB264" s="47">
        <f t="shared" si="999"/>
        <v>0</v>
      </c>
      <c r="GC264" s="47">
        <f t="shared" si="1000"/>
        <v>0</v>
      </c>
      <c r="GD264" s="47">
        <f t="shared" si="1001"/>
        <v>0</v>
      </c>
      <c r="GE264" s="47">
        <f t="shared" si="1002"/>
        <v>0</v>
      </c>
      <c r="GF264" s="47">
        <f t="shared" si="1003"/>
        <v>0</v>
      </c>
      <c r="GG264" s="47">
        <f t="shared" si="1004"/>
        <v>0</v>
      </c>
      <c r="GH264" s="47">
        <f t="shared" si="1005"/>
        <v>0</v>
      </c>
      <c r="GI264" s="48">
        <f t="shared" si="1006"/>
        <v>0</v>
      </c>
      <c r="GJ264" s="47">
        <f t="shared" si="1007"/>
        <v>0</v>
      </c>
      <c r="GK264" s="47">
        <f t="shared" si="1008"/>
        <v>0</v>
      </c>
      <c r="GL264" s="46">
        <f t="shared" si="1009"/>
        <v>0</v>
      </c>
      <c r="GM264" s="47">
        <f t="shared" si="1010"/>
        <v>0</v>
      </c>
      <c r="GN264" s="47">
        <f t="shared" si="1011"/>
        <v>0</v>
      </c>
      <c r="GO264" s="47">
        <f t="shared" si="1012"/>
        <v>0</v>
      </c>
      <c r="GP264" s="47">
        <f t="shared" si="1013"/>
        <v>0</v>
      </c>
      <c r="GQ264" s="47">
        <f t="shared" si="1014"/>
        <v>0</v>
      </c>
      <c r="GR264" s="47">
        <f t="shared" si="1015"/>
        <v>0</v>
      </c>
      <c r="GS264" s="47">
        <f t="shared" si="1016"/>
        <v>0</v>
      </c>
      <c r="GT264" s="47">
        <f t="shared" si="1017"/>
        <v>0</v>
      </c>
      <c r="GU264" s="47">
        <f t="shared" si="1018"/>
        <v>0</v>
      </c>
      <c r="GV264" s="47">
        <f t="shared" si="1019"/>
        <v>0</v>
      </c>
      <c r="GW264" s="47">
        <f t="shared" si="1020"/>
        <v>0</v>
      </c>
      <c r="GX264" s="47">
        <f t="shared" si="1021"/>
        <v>0</v>
      </c>
      <c r="GY264" s="47">
        <f t="shared" si="1022"/>
        <v>0</v>
      </c>
      <c r="GZ264" s="47">
        <f t="shared" si="1023"/>
        <v>0</v>
      </c>
      <c r="HA264" s="47">
        <f t="shared" si="1024"/>
        <v>0</v>
      </c>
      <c r="HB264" s="47">
        <f t="shared" si="1025"/>
        <v>0</v>
      </c>
      <c r="HC264" s="47">
        <f t="shared" si="1026"/>
        <v>0</v>
      </c>
      <c r="HD264" s="47">
        <f t="shared" si="1027"/>
        <v>0</v>
      </c>
      <c r="HE264" s="48">
        <f t="shared" si="1028"/>
        <v>0</v>
      </c>
      <c r="HF264" s="47">
        <f t="shared" si="1029"/>
        <v>0</v>
      </c>
      <c r="HG264" s="47">
        <f t="shared" si="1030"/>
        <v>0</v>
      </c>
      <c r="HH264" s="46">
        <f t="shared" si="1031"/>
        <v>0</v>
      </c>
      <c r="HI264" s="47">
        <f t="shared" si="1032"/>
        <v>0</v>
      </c>
      <c r="HJ264" s="47">
        <f t="shared" si="1033"/>
        <v>0</v>
      </c>
      <c r="HK264" s="47">
        <f t="shared" si="1034"/>
        <v>0</v>
      </c>
      <c r="HL264" s="47">
        <f t="shared" si="1035"/>
        <v>0</v>
      </c>
      <c r="HM264" s="47">
        <f t="shared" si="1036"/>
        <v>0</v>
      </c>
      <c r="HN264" s="47">
        <f t="shared" si="1037"/>
        <v>0</v>
      </c>
      <c r="HO264" s="47">
        <f t="shared" si="1038"/>
        <v>0</v>
      </c>
      <c r="HP264" s="47">
        <f t="shared" si="1039"/>
        <v>0</v>
      </c>
      <c r="HQ264" s="47">
        <f t="shared" si="1040"/>
        <v>0</v>
      </c>
      <c r="HR264" s="47">
        <f t="shared" si="1041"/>
        <v>0</v>
      </c>
      <c r="HS264" s="47">
        <f t="shared" si="1042"/>
        <v>0</v>
      </c>
      <c r="HT264" s="47">
        <f t="shared" si="1043"/>
        <v>0</v>
      </c>
      <c r="HU264" s="47">
        <f t="shared" si="1044"/>
        <v>0</v>
      </c>
      <c r="HV264" s="47">
        <f t="shared" si="1045"/>
        <v>0</v>
      </c>
      <c r="HW264" s="47">
        <f t="shared" si="1046"/>
        <v>0</v>
      </c>
      <c r="HX264" s="47">
        <f t="shared" si="1047"/>
        <v>0</v>
      </c>
      <c r="HY264" s="47">
        <f t="shared" si="1048"/>
        <v>0</v>
      </c>
      <c r="HZ264" s="47">
        <f t="shared" si="1049"/>
        <v>0</v>
      </c>
      <c r="IA264" s="48">
        <f t="shared" si="1050"/>
        <v>0</v>
      </c>
      <c r="IB264" s="47">
        <f t="shared" si="1051"/>
        <v>0</v>
      </c>
      <c r="IC264" s="47">
        <f t="shared" si="1052"/>
        <v>0</v>
      </c>
      <c r="ID264" s="46">
        <f t="shared" si="1053"/>
        <v>0</v>
      </c>
      <c r="IE264" s="47">
        <f t="shared" si="1054"/>
        <v>0</v>
      </c>
      <c r="IF264" s="47">
        <f t="shared" si="1055"/>
        <v>0</v>
      </c>
      <c r="IG264" s="47">
        <f t="shared" si="1056"/>
        <v>0</v>
      </c>
      <c r="IH264" s="47">
        <f t="shared" si="1057"/>
        <v>0</v>
      </c>
      <c r="II264" s="47">
        <f t="shared" si="1058"/>
        <v>0</v>
      </c>
      <c r="IJ264" s="47">
        <f t="shared" si="1059"/>
        <v>0</v>
      </c>
      <c r="IK264" s="47">
        <f t="shared" si="1060"/>
        <v>0</v>
      </c>
      <c r="IL264" s="47">
        <f t="shared" si="1061"/>
        <v>0</v>
      </c>
      <c r="IM264" s="47">
        <f t="shared" si="1062"/>
        <v>0</v>
      </c>
      <c r="IN264" s="47">
        <f t="shared" si="1063"/>
        <v>0</v>
      </c>
      <c r="IO264" s="47">
        <f t="shared" si="1064"/>
        <v>0</v>
      </c>
      <c r="IP264" s="47">
        <f t="shared" si="1065"/>
        <v>0</v>
      </c>
      <c r="IQ264" s="47">
        <f t="shared" si="1066"/>
        <v>0</v>
      </c>
      <c r="IR264" s="47">
        <f t="shared" si="1067"/>
        <v>0</v>
      </c>
      <c r="IS264" s="47">
        <f t="shared" si="1068"/>
        <v>0</v>
      </c>
      <c r="IT264" s="47">
        <f t="shared" si="1069"/>
        <v>0</v>
      </c>
      <c r="IU264" s="47">
        <f t="shared" si="1070"/>
        <v>0</v>
      </c>
      <c r="IV264" s="47">
        <f t="shared" si="1071"/>
        <v>0</v>
      </c>
      <c r="IW264" s="48">
        <f t="shared" si="1072"/>
        <v>0</v>
      </c>
      <c r="IX264" s="47">
        <f t="shared" si="1073"/>
        <v>0</v>
      </c>
      <c r="IY264" s="47">
        <f t="shared" si="1074"/>
        <v>0</v>
      </c>
      <c r="IZ264" s="46">
        <f t="shared" si="1075"/>
        <v>0</v>
      </c>
      <c r="JA264" s="47">
        <f t="shared" si="1076"/>
        <v>0</v>
      </c>
      <c r="JB264" s="47">
        <f t="shared" si="1077"/>
        <v>0</v>
      </c>
      <c r="JC264" s="47">
        <f t="shared" si="1078"/>
        <v>0</v>
      </c>
      <c r="JD264" s="47">
        <f t="shared" si="1079"/>
        <v>0</v>
      </c>
      <c r="JE264" s="47">
        <f t="shared" si="1080"/>
        <v>0</v>
      </c>
      <c r="JF264" s="47">
        <f t="shared" si="1081"/>
        <v>0</v>
      </c>
      <c r="JG264" s="47">
        <f t="shared" si="1082"/>
        <v>0</v>
      </c>
      <c r="JH264" s="47">
        <f t="shared" si="1083"/>
        <v>0</v>
      </c>
      <c r="JI264" s="47">
        <f t="shared" si="1084"/>
        <v>0</v>
      </c>
      <c r="JJ264" s="47">
        <f t="shared" si="1085"/>
        <v>0</v>
      </c>
      <c r="JK264" s="47">
        <f t="shared" si="1086"/>
        <v>0</v>
      </c>
      <c r="JL264" s="47">
        <f t="shared" si="1087"/>
        <v>0</v>
      </c>
      <c r="JM264" s="47">
        <f t="shared" si="1088"/>
        <v>0</v>
      </c>
      <c r="JN264" s="47">
        <f t="shared" si="1089"/>
        <v>0</v>
      </c>
      <c r="JO264" s="47">
        <f t="shared" si="1090"/>
        <v>0</v>
      </c>
      <c r="JP264" s="47">
        <f t="shared" si="1091"/>
        <v>0</v>
      </c>
      <c r="JQ264" s="47">
        <f t="shared" si="1092"/>
        <v>0</v>
      </c>
      <c r="JR264" s="47">
        <f t="shared" si="1093"/>
        <v>0</v>
      </c>
      <c r="JS264" s="48">
        <f t="shared" si="1094"/>
        <v>0</v>
      </c>
      <c r="JT264" s="46">
        <f t="shared" si="1095"/>
        <v>0</v>
      </c>
      <c r="JU264" s="48">
        <f t="shared" si="1096"/>
        <v>0</v>
      </c>
    </row>
    <row r="265" spans="1:281" x14ac:dyDescent="0.25">
      <c r="A265" s="152"/>
      <c r="B265" s="386"/>
      <c r="C265" s="377"/>
      <c r="D265" s="378"/>
      <c r="E265" s="378"/>
      <c r="F265" s="378"/>
      <c r="G265" s="379"/>
      <c r="H265" s="397"/>
      <c r="I265" s="397"/>
      <c r="J265" s="97"/>
      <c r="K265" s="122">
        <f t="shared" si="826"/>
        <v>0</v>
      </c>
      <c r="L265" s="313">
        <f t="shared" si="827"/>
        <v>0</v>
      </c>
      <c r="M265" s="46">
        <f t="shared" si="828"/>
        <v>0</v>
      </c>
      <c r="N265" s="90">
        <f t="shared" si="889"/>
        <v>0</v>
      </c>
      <c r="O265" s="90">
        <f t="shared" si="890"/>
        <v>0</v>
      </c>
      <c r="P265" s="90">
        <f t="shared" si="891"/>
        <v>0</v>
      </c>
      <c r="Q265" s="90">
        <f t="shared" si="892"/>
        <v>0</v>
      </c>
      <c r="R265" s="408">
        <f t="shared" si="829"/>
        <v>1</v>
      </c>
      <c r="S265" s="46">
        <f t="shared" si="830"/>
        <v>0</v>
      </c>
      <c r="T265" s="47">
        <f t="shared" si="831"/>
        <v>0</v>
      </c>
      <c r="U265" s="47">
        <f t="shared" si="832"/>
        <v>0</v>
      </c>
      <c r="V265" s="47">
        <f t="shared" si="833"/>
        <v>0</v>
      </c>
      <c r="W265" s="47">
        <f t="shared" si="834"/>
        <v>0</v>
      </c>
      <c r="X265" s="47">
        <f t="shared" si="835"/>
        <v>0</v>
      </c>
      <c r="Y265" s="47">
        <f t="shared" si="836"/>
        <v>0</v>
      </c>
      <c r="Z265" s="47">
        <f t="shared" si="837"/>
        <v>0</v>
      </c>
      <c r="AA265" s="47">
        <f t="shared" si="838"/>
        <v>0</v>
      </c>
      <c r="AB265" s="47">
        <f t="shared" si="839"/>
        <v>0</v>
      </c>
      <c r="AC265" s="47">
        <f t="shared" si="840"/>
        <v>0</v>
      </c>
      <c r="AD265" s="47">
        <f t="shared" si="841"/>
        <v>0</v>
      </c>
      <c r="AE265" s="47">
        <f t="shared" si="842"/>
        <v>0</v>
      </c>
      <c r="AF265" s="47">
        <f t="shared" si="843"/>
        <v>0</v>
      </c>
      <c r="AG265" s="47">
        <f t="shared" si="844"/>
        <v>0</v>
      </c>
      <c r="AH265" s="47">
        <f t="shared" si="845"/>
        <v>0</v>
      </c>
      <c r="AI265" s="47">
        <f t="shared" si="846"/>
        <v>0</v>
      </c>
      <c r="AJ265" s="47">
        <f t="shared" si="847"/>
        <v>0</v>
      </c>
      <c r="AK265" s="47">
        <f t="shared" si="848"/>
        <v>0</v>
      </c>
      <c r="AL265" s="48">
        <f t="shared" si="849"/>
        <v>0</v>
      </c>
      <c r="AM265" s="47">
        <f t="shared" si="893"/>
        <v>0</v>
      </c>
      <c r="AN265" s="47">
        <f t="shared" si="894"/>
        <v>0</v>
      </c>
      <c r="AO265" s="46">
        <f t="shared" si="850"/>
        <v>0</v>
      </c>
      <c r="AP265" s="47">
        <f t="shared" si="851"/>
        <v>0</v>
      </c>
      <c r="AQ265" s="47">
        <f t="shared" si="852"/>
        <v>0</v>
      </c>
      <c r="AR265" s="47">
        <f t="shared" si="853"/>
        <v>0</v>
      </c>
      <c r="AS265" s="47">
        <f t="shared" si="854"/>
        <v>0</v>
      </c>
      <c r="AT265" s="47">
        <f t="shared" si="855"/>
        <v>0</v>
      </c>
      <c r="AU265" s="47">
        <f t="shared" si="856"/>
        <v>0</v>
      </c>
      <c r="AV265" s="47">
        <f t="shared" si="857"/>
        <v>0</v>
      </c>
      <c r="AW265" s="47">
        <f t="shared" si="858"/>
        <v>0</v>
      </c>
      <c r="AX265" s="47">
        <f t="shared" si="859"/>
        <v>0</v>
      </c>
      <c r="AY265" s="47">
        <f t="shared" si="860"/>
        <v>0</v>
      </c>
      <c r="AZ265" s="47">
        <f t="shared" si="861"/>
        <v>0</v>
      </c>
      <c r="BA265" s="47">
        <f t="shared" si="862"/>
        <v>0</v>
      </c>
      <c r="BB265" s="47">
        <f t="shared" si="863"/>
        <v>0</v>
      </c>
      <c r="BC265" s="47">
        <f t="shared" si="864"/>
        <v>0</v>
      </c>
      <c r="BD265" s="47">
        <f t="shared" si="865"/>
        <v>0</v>
      </c>
      <c r="BE265" s="47">
        <f t="shared" si="866"/>
        <v>0</v>
      </c>
      <c r="BF265" s="47">
        <f t="shared" si="867"/>
        <v>0</v>
      </c>
      <c r="BG265" s="48">
        <f t="shared" si="868"/>
        <v>0</v>
      </c>
      <c r="BH265" s="47">
        <f t="shared" si="895"/>
        <v>0</v>
      </c>
      <c r="BI265" s="47">
        <f t="shared" si="896"/>
        <v>0</v>
      </c>
      <c r="BJ265" s="46">
        <f t="shared" si="869"/>
        <v>0</v>
      </c>
      <c r="BK265" s="47">
        <f t="shared" si="870"/>
        <v>0</v>
      </c>
      <c r="BL265" s="47">
        <f t="shared" si="871"/>
        <v>0</v>
      </c>
      <c r="BM265" s="47">
        <f t="shared" si="872"/>
        <v>0</v>
      </c>
      <c r="BN265" s="47">
        <f t="shared" si="873"/>
        <v>0</v>
      </c>
      <c r="BO265" s="47">
        <f t="shared" si="874"/>
        <v>0</v>
      </c>
      <c r="BP265" s="47">
        <f t="shared" si="875"/>
        <v>0</v>
      </c>
      <c r="BQ265" s="47">
        <f t="shared" si="876"/>
        <v>0</v>
      </c>
      <c r="BR265" s="47">
        <f t="shared" si="877"/>
        <v>0</v>
      </c>
      <c r="BS265" s="47">
        <f t="shared" si="878"/>
        <v>0</v>
      </c>
      <c r="BT265" s="47">
        <f t="shared" si="879"/>
        <v>0</v>
      </c>
      <c r="BU265" s="47">
        <f t="shared" si="880"/>
        <v>0</v>
      </c>
      <c r="BV265" s="47">
        <f t="shared" si="881"/>
        <v>0</v>
      </c>
      <c r="BW265" s="47">
        <f t="shared" si="882"/>
        <v>0</v>
      </c>
      <c r="BX265" s="47">
        <f t="shared" si="883"/>
        <v>0</v>
      </c>
      <c r="BY265" s="47">
        <f t="shared" si="884"/>
        <v>0</v>
      </c>
      <c r="BZ265" s="47">
        <f t="shared" si="885"/>
        <v>0</v>
      </c>
      <c r="CA265" s="47">
        <f t="shared" si="886"/>
        <v>0</v>
      </c>
      <c r="CB265" s="47">
        <f t="shared" si="887"/>
        <v>0</v>
      </c>
      <c r="CC265" s="48">
        <f t="shared" si="888"/>
        <v>0</v>
      </c>
      <c r="CD265" s="47">
        <f t="shared" si="897"/>
        <v>0</v>
      </c>
      <c r="CE265" s="47">
        <f t="shared" si="898"/>
        <v>0</v>
      </c>
      <c r="CF265" s="46">
        <f t="shared" si="899"/>
        <v>0</v>
      </c>
      <c r="CG265" s="47">
        <f t="shared" si="900"/>
        <v>0</v>
      </c>
      <c r="CH265" s="47">
        <f t="shared" si="901"/>
        <v>0</v>
      </c>
      <c r="CI265" s="47">
        <f t="shared" si="902"/>
        <v>0</v>
      </c>
      <c r="CJ265" s="47">
        <f t="shared" si="903"/>
        <v>0</v>
      </c>
      <c r="CK265" s="47">
        <f t="shared" si="904"/>
        <v>0</v>
      </c>
      <c r="CL265" s="47">
        <f t="shared" si="905"/>
        <v>0</v>
      </c>
      <c r="CM265" s="47">
        <f t="shared" si="906"/>
        <v>0</v>
      </c>
      <c r="CN265" s="47">
        <f t="shared" si="907"/>
        <v>0</v>
      </c>
      <c r="CO265" s="47">
        <f t="shared" si="908"/>
        <v>0</v>
      </c>
      <c r="CP265" s="47">
        <f t="shared" si="909"/>
        <v>0</v>
      </c>
      <c r="CQ265" s="47">
        <f t="shared" si="910"/>
        <v>0</v>
      </c>
      <c r="CR265" s="47">
        <f t="shared" si="911"/>
        <v>0</v>
      </c>
      <c r="CS265" s="47">
        <f t="shared" si="912"/>
        <v>0</v>
      </c>
      <c r="CT265" s="47">
        <f t="shared" si="913"/>
        <v>0</v>
      </c>
      <c r="CU265" s="47">
        <f t="shared" si="914"/>
        <v>0</v>
      </c>
      <c r="CV265" s="47">
        <f t="shared" si="915"/>
        <v>0</v>
      </c>
      <c r="CW265" s="47">
        <f t="shared" si="916"/>
        <v>0</v>
      </c>
      <c r="CX265" s="47">
        <f t="shared" si="917"/>
        <v>0</v>
      </c>
      <c r="CY265" s="48">
        <f t="shared" si="918"/>
        <v>0</v>
      </c>
      <c r="CZ265" s="47">
        <f t="shared" si="919"/>
        <v>0</v>
      </c>
      <c r="DA265" s="47">
        <f t="shared" si="920"/>
        <v>0</v>
      </c>
      <c r="DB265" s="46">
        <f t="shared" si="921"/>
        <v>0</v>
      </c>
      <c r="DC265" s="47">
        <f t="shared" si="922"/>
        <v>0</v>
      </c>
      <c r="DD265" s="47">
        <f t="shared" si="923"/>
        <v>0</v>
      </c>
      <c r="DE265" s="47">
        <f t="shared" si="924"/>
        <v>0</v>
      </c>
      <c r="DF265" s="47">
        <f t="shared" si="925"/>
        <v>0</v>
      </c>
      <c r="DG265" s="47">
        <f t="shared" si="926"/>
        <v>0</v>
      </c>
      <c r="DH265" s="47">
        <f t="shared" si="927"/>
        <v>0</v>
      </c>
      <c r="DI265" s="47">
        <f t="shared" si="928"/>
        <v>0</v>
      </c>
      <c r="DJ265" s="47">
        <f t="shared" si="929"/>
        <v>0</v>
      </c>
      <c r="DK265" s="47">
        <f t="shared" si="930"/>
        <v>0</v>
      </c>
      <c r="DL265" s="47">
        <f t="shared" si="931"/>
        <v>0</v>
      </c>
      <c r="DM265" s="47">
        <f t="shared" si="932"/>
        <v>0</v>
      </c>
      <c r="DN265" s="47">
        <f t="shared" si="933"/>
        <v>0</v>
      </c>
      <c r="DO265" s="47">
        <f t="shared" si="934"/>
        <v>0</v>
      </c>
      <c r="DP265" s="47">
        <f t="shared" si="935"/>
        <v>0</v>
      </c>
      <c r="DQ265" s="47">
        <f t="shared" si="936"/>
        <v>0</v>
      </c>
      <c r="DR265" s="47">
        <f t="shared" si="937"/>
        <v>0</v>
      </c>
      <c r="DS265" s="47">
        <f t="shared" si="938"/>
        <v>0</v>
      </c>
      <c r="DT265" s="47">
        <f t="shared" si="939"/>
        <v>0</v>
      </c>
      <c r="DU265" s="48">
        <f t="shared" si="940"/>
        <v>0</v>
      </c>
      <c r="DV265" s="47">
        <f t="shared" si="941"/>
        <v>0</v>
      </c>
      <c r="DW265" s="47">
        <f t="shared" si="942"/>
        <v>0</v>
      </c>
      <c r="DX265" s="46">
        <f t="shared" si="943"/>
        <v>0</v>
      </c>
      <c r="DY265" s="47">
        <f t="shared" si="944"/>
        <v>0</v>
      </c>
      <c r="DZ265" s="47">
        <f t="shared" si="945"/>
        <v>0</v>
      </c>
      <c r="EA265" s="47">
        <f t="shared" si="946"/>
        <v>0</v>
      </c>
      <c r="EB265" s="47">
        <f t="shared" si="947"/>
        <v>0</v>
      </c>
      <c r="EC265" s="47">
        <f t="shared" si="948"/>
        <v>0</v>
      </c>
      <c r="ED265" s="47">
        <f t="shared" si="949"/>
        <v>0</v>
      </c>
      <c r="EE265" s="47">
        <f t="shared" si="950"/>
        <v>0</v>
      </c>
      <c r="EF265" s="47">
        <f t="shared" si="951"/>
        <v>0</v>
      </c>
      <c r="EG265" s="47">
        <f t="shared" si="952"/>
        <v>0</v>
      </c>
      <c r="EH265" s="47">
        <f t="shared" si="953"/>
        <v>0</v>
      </c>
      <c r="EI265" s="47">
        <f t="shared" si="954"/>
        <v>0</v>
      </c>
      <c r="EJ265" s="47">
        <f t="shared" si="955"/>
        <v>0</v>
      </c>
      <c r="EK265" s="47">
        <f t="shared" si="956"/>
        <v>0</v>
      </c>
      <c r="EL265" s="47">
        <f t="shared" si="957"/>
        <v>0</v>
      </c>
      <c r="EM265" s="47">
        <f t="shared" si="958"/>
        <v>0</v>
      </c>
      <c r="EN265" s="47">
        <f t="shared" si="959"/>
        <v>0</v>
      </c>
      <c r="EO265" s="47">
        <f t="shared" si="960"/>
        <v>0</v>
      </c>
      <c r="EP265" s="47">
        <f t="shared" si="961"/>
        <v>0</v>
      </c>
      <c r="EQ265" s="48">
        <f t="shared" si="962"/>
        <v>0</v>
      </c>
      <c r="ER265" s="47">
        <f t="shared" si="963"/>
        <v>0</v>
      </c>
      <c r="ES265" s="47">
        <f t="shared" si="964"/>
        <v>0</v>
      </c>
      <c r="ET265" s="46">
        <f t="shared" si="965"/>
        <v>0</v>
      </c>
      <c r="EU265" s="47">
        <f t="shared" si="966"/>
        <v>0</v>
      </c>
      <c r="EV265" s="47">
        <f t="shared" si="967"/>
        <v>0</v>
      </c>
      <c r="EW265" s="47">
        <f t="shared" si="968"/>
        <v>0</v>
      </c>
      <c r="EX265" s="47">
        <f t="shared" si="969"/>
        <v>0</v>
      </c>
      <c r="EY265" s="47">
        <f t="shared" si="970"/>
        <v>0</v>
      </c>
      <c r="EZ265" s="47">
        <f t="shared" si="971"/>
        <v>0</v>
      </c>
      <c r="FA265" s="47">
        <f t="shared" si="972"/>
        <v>0</v>
      </c>
      <c r="FB265" s="47">
        <f t="shared" si="973"/>
        <v>0</v>
      </c>
      <c r="FC265" s="47">
        <f t="shared" si="974"/>
        <v>0</v>
      </c>
      <c r="FD265" s="47">
        <f t="shared" si="975"/>
        <v>0</v>
      </c>
      <c r="FE265" s="47">
        <f t="shared" si="976"/>
        <v>0</v>
      </c>
      <c r="FF265" s="47">
        <f t="shared" si="977"/>
        <v>0</v>
      </c>
      <c r="FG265" s="47">
        <f t="shared" si="978"/>
        <v>0</v>
      </c>
      <c r="FH265" s="47">
        <f t="shared" si="979"/>
        <v>0</v>
      </c>
      <c r="FI265" s="47">
        <f t="shared" si="980"/>
        <v>0</v>
      </c>
      <c r="FJ265" s="47">
        <f t="shared" si="981"/>
        <v>0</v>
      </c>
      <c r="FK265" s="47">
        <f t="shared" si="982"/>
        <v>0</v>
      </c>
      <c r="FL265" s="47">
        <f t="shared" si="983"/>
        <v>0</v>
      </c>
      <c r="FM265" s="48">
        <f t="shared" si="984"/>
        <v>0</v>
      </c>
      <c r="FN265" s="47">
        <f t="shared" si="985"/>
        <v>0</v>
      </c>
      <c r="FO265" s="47">
        <f t="shared" si="986"/>
        <v>0</v>
      </c>
      <c r="FP265" s="46">
        <f t="shared" si="987"/>
        <v>0</v>
      </c>
      <c r="FQ265" s="47">
        <f t="shared" si="988"/>
        <v>0</v>
      </c>
      <c r="FR265" s="47">
        <f t="shared" si="989"/>
        <v>0</v>
      </c>
      <c r="FS265" s="47">
        <f t="shared" si="990"/>
        <v>0</v>
      </c>
      <c r="FT265" s="47">
        <f t="shared" si="991"/>
        <v>0</v>
      </c>
      <c r="FU265" s="47">
        <f t="shared" si="992"/>
        <v>0</v>
      </c>
      <c r="FV265" s="47">
        <f t="shared" si="993"/>
        <v>0</v>
      </c>
      <c r="FW265" s="47">
        <f t="shared" si="994"/>
        <v>0</v>
      </c>
      <c r="FX265" s="47">
        <f t="shared" si="995"/>
        <v>0</v>
      </c>
      <c r="FY265" s="47">
        <f t="shared" si="996"/>
        <v>0</v>
      </c>
      <c r="FZ265" s="47">
        <f t="shared" si="997"/>
        <v>0</v>
      </c>
      <c r="GA265" s="47">
        <f t="shared" si="998"/>
        <v>0</v>
      </c>
      <c r="GB265" s="47">
        <f t="shared" si="999"/>
        <v>0</v>
      </c>
      <c r="GC265" s="47">
        <f t="shared" si="1000"/>
        <v>0</v>
      </c>
      <c r="GD265" s="47">
        <f t="shared" si="1001"/>
        <v>0</v>
      </c>
      <c r="GE265" s="47">
        <f t="shared" si="1002"/>
        <v>0</v>
      </c>
      <c r="GF265" s="47">
        <f t="shared" si="1003"/>
        <v>0</v>
      </c>
      <c r="GG265" s="47">
        <f t="shared" si="1004"/>
        <v>0</v>
      </c>
      <c r="GH265" s="47">
        <f t="shared" si="1005"/>
        <v>0</v>
      </c>
      <c r="GI265" s="48">
        <f t="shared" si="1006"/>
        <v>0</v>
      </c>
      <c r="GJ265" s="47">
        <f t="shared" si="1007"/>
        <v>0</v>
      </c>
      <c r="GK265" s="47">
        <f t="shared" si="1008"/>
        <v>0</v>
      </c>
      <c r="GL265" s="46">
        <f t="shared" si="1009"/>
        <v>0</v>
      </c>
      <c r="GM265" s="47">
        <f t="shared" si="1010"/>
        <v>0</v>
      </c>
      <c r="GN265" s="47">
        <f t="shared" si="1011"/>
        <v>0</v>
      </c>
      <c r="GO265" s="47">
        <f t="shared" si="1012"/>
        <v>0</v>
      </c>
      <c r="GP265" s="47">
        <f t="shared" si="1013"/>
        <v>0</v>
      </c>
      <c r="GQ265" s="47">
        <f t="shared" si="1014"/>
        <v>0</v>
      </c>
      <c r="GR265" s="47">
        <f t="shared" si="1015"/>
        <v>0</v>
      </c>
      <c r="GS265" s="47">
        <f t="shared" si="1016"/>
        <v>0</v>
      </c>
      <c r="GT265" s="47">
        <f t="shared" si="1017"/>
        <v>0</v>
      </c>
      <c r="GU265" s="47">
        <f t="shared" si="1018"/>
        <v>0</v>
      </c>
      <c r="GV265" s="47">
        <f t="shared" si="1019"/>
        <v>0</v>
      </c>
      <c r="GW265" s="47">
        <f t="shared" si="1020"/>
        <v>0</v>
      </c>
      <c r="GX265" s="47">
        <f t="shared" si="1021"/>
        <v>0</v>
      </c>
      <c r="GY265" s="47">
        <f t="shared" si="1022"/>
        <v>0</v>
      </c>
      <c r="GZ265" s="47">
        <f t="shared" si="1023"/>
        <v>0</v>
      </c>
      <c r="HA265" s="47">
        <f t="shared" si="1024"/>
        <v>0</v>
      </c>
      <c r="HB265" s="47">
        <f t="shared" si="1025"/>
        <v>0</v>
      </c>
      <c r="HC265" s="47">
        <f t="shared" si="1026"/>
        <v>0</v>
      </c>
      <c r="HD265" s="47">
        <f t="shared" si="1027"/>
        <v>0</v>
      </c>
      <c r="HE265" s="48">
        <f t="shared" si="1028"/>
        <v>0</v>
      </c>
      <c r="HF265" s="47">
        <f t="shared" si="1029"/>
        <v>0</v>
      </c>
      <c r="HG265" s="47">
        <f t="shared" si="1030"/>
        <v>0</v>
      </c>
      <c r="HH265" s="46">
        <f t="shared" si="1031"/>
        <v>0</v>
      </c>
      <c r="HI265" s="47">
        <f t="shared" si="1032"/>
        <v>0</v>
      </c>
      <c r="HJ265" s="47">
        <f t="shared" si="1033"/>
        <v>0</v>
      </c>
      <c r="HK265" s="47">
        <f t="shared" si="1034"/>
        <v>0</v>
      </c>
      <c r="HL265" s="47">
        <f t="shared" si="1035"/>
        <v>0</v>
      </c>
      <c r="HM265" s="47">
        <f t="shared" si="1036"/>
        <v>0</v>
      </c>
      <c r="HN265" s="47">
        <f t="shared" si="1037"/>
        <v>0</v>
      </c>
      <c r="HO265" s="47">
        <f t="shared" si="1038"/>
        <v>0</v>
      </c>
      <c r="HP265" s="47">
        <f t="shared" si="1039"/>
        <v>0</v>
      </c>
      <c r="HQ265" s="47">
        <f t="shared" si="1040"/>
        <v>0</v>
      </c>
      <c r="HR265" s="47">
        <f t="shared" si="1041"/>
        <v>0</v>
      </c>
      <c r="HS265" s="47">
        <f t="shared" si="1042"/>
        <v>0</v>
      </c>
      <c r="HT265" s="47">
        <f t="shared" si="1043"/>
        <v>0</v>
      </c>
      <c r="HU265" s="47">
        <f t="shared" si="1044"/>
        <v>0</v>
      </c>
      <c r="HV265" s="47">
        <f t="shared" si="1045"/>
        <v>0</v>
      </c>
      <c r="HW265" s="47">
        <f t="shared" si="1046"/>
        <v>0</v>
      </c>
      <c r="HX265" s="47">
        <f t="shared" si="1047"/>
        <v>0</v>
      </c>
      <c r="HY265" s="47">
        <f t="shared" si="1048"/>
        <v>0</v>
      </c>
      <c r="HZ265" s="47">
        <f t="shared" si="1049"/>
        <v>0</v>
      </c>
      <c r="IA265" s="48">
        <f t="shared" si="1050"/>
        <v>0</v>
      </c>
      <c r="IB265" s="47">
        <f t="shared" si="1051"/>
        <v>0</v>
      </c>
      <c r="IC265" s="47">
        <f t="shared" si="1052"/>
        <v>0</v>
      </c>
      <c r="ID265" s="46">
        <f t="shared" si="1053"/>
        <v>0</v>
      </c>
      <c r="IE265" s="47">
        <f t="shared" si="1054"/>
        <v>0</v>
      </c>
      <c r="IF265" s="47">
        <f t="shared" si="1055"/>
        <v>0</v>
      </c>
      <c r="IG265" s="47">
        <f t="shared" si="1056"/>
        <v>0</v>
      </c>
      <c r="IH265" s="47">
        <f t="shared" si="1057"/>
        <v>0</v>
      </c>
      <c r="II265" s="47">
        <f t="shared" si="1058"/>
        <v>0</v>
      </c>
      <c r="IJ265" s="47">
        <f t="shared" si="1059"/>
        <v>0</v>
      </c>
      <c r="IK265" s="47">
        <f t="shared" si="1060"/>
        <v>0</v>
      </c>
      <c r="IL265" s="47">
        <f t="shared" si="1061"/>
        <v>0</v>
      </c>
      <c r="IM265" s="47">
        <f t="shared" si="1062"/>
        <v>0</v>
      </c>
      <c r="IN265" s="47">
        <f t="shared" si="1063"/>
        <v>0</v>
      </c>
      <c r="IO265" s="47">
        <f t="shared" si="1064"/>
        <v>0</v>
      </c>
      <c r="IP265" s="47">
        <f t="shared" si="1065"/>
        <v>0</v>
      </c>
      <c r="IQ265" s="47">
        <f t="shared" si="1066"/>
        <v>0</v>
      </c>
      <c r="IR265" s="47">
        <f t="shared" si="1067"/>
        <v>0</v>
      </c>
      <c r="IS265" s="47">
        <f t="shared" si="1068"/>
        <v>0</v>
      </c>
      <c r="IT265" s="47">
        <f t="shared" si="1069"/>
        <v>0</v>
      </c>
      <c r="IU265" s="47">
        <f t="shared" si="1070"/>
        <v>0</v>
      </c>
      <c r="IV265" s="47">
        <f t="shared" si="1071"/>
        <v>0</v>
      </c>
      <c r="IW265" s="48">
        <f t="shared" si="1072"/>
        <v>0</v>
      </c>
      <c r="IX265" s="47">
        <f t="shared" si="1073"/>
        <v>0</v>
      </c>
      <c r="IY265" s="47">
        <f t="shared" si="1074"/>
        <v>0</v>
      </c>
      <c r="IZ265" s="46">
        <f t="shared" si="1075"/>
        <v>0</v>
      </c>
      <c r="JA265" s="47">
        <f t="shared" si="1076"/>
        <v>0</v>
      </c>
      <c r="JB265" s="47">
        <f t="shared" si="1077"/>
        <v>0</v>
      </c>
      <c r="JC265" s="47">
        <f t="shared" si="1078"/>
        <v>0</v>
      </c>
      <c r="JD265" s="47">
        <f t="shared" si="1079"/>
        <v>0</v>
      </c>
      <c r="JE265" s="47">
        <f t="shared" si="1080"/>
        <v>0</v>
      </c>
      <c r="JF265" s="47">
        <f t="shared" si="1081"/>
        <v>0</v>
      </c>
      <c r="JG265" s="47">
        <f t="shared" si="1082"/>
        <v>0</v>
      </c>
      <c r="JH265" s="47">
        <f t="shared" si="1083"/>
        <v>0</v>
      </c>
      <c r="JI265" s="47">
        <f t="shared" si="1084"/>
        <v>0</v>
      </c>
      <c r="JJ265" s="47">
        <f t="shared" si="1085"/>
        <v>0</v>
      </c>
      <c r="JK265" s="47">
        <f t="shared" si="1086"/>
        <v>0</v>
      </c>
      <c r="JL265" s="47">
        <f t="shared" si="1087"/>
        <v>0</v>
      </c>
      <c r="JM265" s="47">
        <f t="shared" si="1088"/>
        <v>0</v>
      </c>
      <c r="JN265" s="47">
        <f t="shared" si="1089"/>
        <v>0</v>
      </c>
      <c r="JO265" s="47">
        <f t="shared" si="1090"/>
        <v>0</v>
      </c>
      <c r="JP265" s="47">
        <f t="shared" si="1091"/>
        <v>0</v>
      </c>
      <c r="JQ265" s="47">
        <f t="shared" si="1092"/>
        <v>0</v>
      </c>
      <c r="JR265" s="47">
        <f t="shared" si="1093"/>
        <v>0</v>
      </c>
      <c r="JS265" s="48">
        <f t="shared" si="1094"/>
        <v>0</v>
      </c>
      <c r="JT265" s="46">
        <f t="shared" si="1095"/>
        <v>0</v>
      </c>
      <c r="JU265" s="48">
        <f t="shared" si="1096"/>
        <v>0</v>
      </c>
    </row>
    <row r="266" spans="1:281" x14ac:dyDescent="0.25">
      <c r="A266" s="152"/>
      <c r="B266" s="386"/>
      <c r="C266" s="377"/>
      <c r="D266" s="378"/>
      <c r="E266" s="378"/>
      <c r="F266" s="378"/>
      <c r="G266" s="379"/>
      <c r="H266" s="397"/>
      <c r="I266" s="397"/>
      <c r="J266" s="97"/>
      <c r="K266" s="122">
        <f t="shared" si="826"/>
        <v>0</v>
      </c>
      <c r="L266" s="313">
        <f t="shared" si="827"/>
        <v>0</v>
      </c>
      <c r="M266" s="46">
        <f t="shared" si="828"/>
        <v>0</v>
      </c>
      <c r="N266" s="90">
        <f t="shared" si="889"/>
        <v>0</v>
      </c>
      <c r="O266" s="90">
        <f t="shared" si="890"/>
        <v>0</v>
      </c>
      <c r="P266" s="90">
        <f t="shared" si="891"/>
        <v>0</v>
      </c>
      <c r="Q266" s="90">
        <f t="shared" si="892"/>
        <v>0</v>
      </c>
      <c r="R266" s="408">
        <f t="shared" si="829"/>
        <v>1</v>
      </c>
      <c r="S266" s="46">
        <f t="shared" si="830"/>
        <v>0</v>
      </c>
      <c r="T266" s="47">
        <f t="shared" si="831"/>
        <v>0</v>
      </c>
      <c r="U266" s="47">
        <f t="shared" si="832"/>
        <v>0</v>
      </c>
      <c r="V266" s="47">
        <f t="shared" si="833"/>
        <v>0</v>
      </c>
      <c r="W266" s="47">
        <f t="shared" si="834"/>
        <v>0</v>
      </c>
      <c r="X266" s="47">
        <f t="shared" si="835"/>
        <v>0</v>
      </c>
      <c r="Y266" s="47">
        <f t="shared" si="836"/>
        <v>0</v>
      </c>
      <c r="Z266" s="47">
        <f t="shared" si="837"/>
        <v>0</v>
      </c>
      <c r="AA266" s="47">
        <f t="shared" si="838"/>
        <v>0</v>
      </c>
      <c r="AB266" s="47">
        <f t="shared" si="839"/>
        <v>0</v>
      </c>
      <c r="AC266" s="47">
        <f t="shared" si="840"/>
        <v>0</v>
      </c>
      <c r="AD266" s="47">
        <f t="shared" si="841"/>
        <v>0</v>
      </c>
      <c r="AE266" s="47">
        <f t="shared" si="842"/>
        <v>0</v>
      </c>
      <c r="AF266" s="47">
        <f t="shared" si="843"/>
        <v>0</v>
      </c>
      <c r="AG266" s="47">
        <f t="shared" si="844"/>
        <v>0</v>
      </c>
      <c r="AH266" s="47">
        <f t="shared" si="845"/>
        <v>0</v>
      </c>
      <c r="AI266" s="47">
        <f t="shared" si="846"/>
        <v>0</v>
      </c>
      <c r="AJ266" s="47">
        <f t="shared" si="847"/>
        <v>0</v>
      </c>
      <c r="AK266" s="47">
        <f t="shared" si="848"/>
        <v>0</v>
      </c>
      <c r="AL266" s="48">
        <f t="shared" si="849"/>
        <v>0</v>
      </c>
      <c r="AM266" s="47">
        <f t="shared" si="893"/>
        <v>0</v>
      </c>
      <c r="AN266" s="47">
        <f t="shared" si="894"/>
        <v>0</v>
      </c>
      <c r="AO266" s="46">
        <f t="shared" si="850"/>
        <v>0</v>
      </c>
      <c r="AP266" s="47">
        <f t="shared" si="851"/>
        <v>0</v>
      </c>
      <c r="AQ266" s="47">
        <f t="shared" si="852"/>
        <v>0</v>
      </c>
      <c r="AR266" s="47">
        <f t="shared" si="853"/>
        <v>0</v>
      </c>
      <c r="AS266" s="47">
        <f t="shared" si="854"/>
        <v>0</v>
      </c>
      <c r="AT266" s="47">
        <f t="shared" si="855"/>
        <v>0</v>
      </c>
      <c r="AU266" s="47">
        <f t="shared" si="856"/>
        <v>0</v>
      </c>
      <c r="AV266" s="47">
        <f t="shared" si="857"/>
        <v>0</v>
      </c>
      <c r="AW266" s="47">
        <f t="shared" si="858"/>
        <v>0</v>
      </c>
      <c r="AX266" s="47">
        <f t="shared" si="859"/>
        <v>0</v>
      </c>
      <c r="AY266" s="47">
        <f t="shared" si="860"/>
        <v>0</v>
      </c>
      <c r="AZ266" s="47">
        <f t="shared" si="861"/>
        <v>0</v>
      </c>
      <c r="BA266" s="47">
        <f t="shared" si="862"/>
        <v>0</v>
      </c>
      <c r="BB266" s="47">
        <f t="shared" si="863"/>
        <v>0</v>
      </c>
      <c r="BC266" s="47">
        <f t="shared" si="864"/>
        <v>0</v>
      </c>
      <c r="BD266" s="47">
        <f t="shared" si="865"/>
        <v>0</v>
      </c>
      <c r="BE266" s="47">
        <f t="shared" si="866"/>
        <v>0</v>
      </c>
      <c r="BF266" s="47">
        <f t="shared" si="867"/>
        <v>0</v>
      </c>
      <c r="BG266" s="48">
        <f t="shared" si="868"/>
        <v>0</v>
      </c>
      <c r="BH266" s="47">
        <f t="shared" si="895"/>
        <v>0</v>
      </c>
      <c r="BI266" s="47">
        <f t="shared" si="896"/>
        <v>0</v>
      </c>
      <c r="BJ266" s="46">
        <f t="shared" si="869"/>
        <v>0</v>
      </c>
      <c r="BK266" s="47">
        <f t="shared" si="870"/>
        <v>0</v>
      </c>
      <c r="BL266" s="47">
        <f t="shared" si="871"/>
        <v>0</v>
      </c>
      <c r="BM266" s="47">
        <f t="shared" si="872"/>
        <v>0</v>
      </c>
      <c r="BN266" s="47">
        <f t="shared" si="873"/>
        <v>0</v>
      </c>
      <c r="BO266" s="47">
        <f t="shared" si="874"/>
        <v>0</v>
      </c>
      <c r="BP266" s="47">
        <f t="shared" si="875"/>
        <v>0</v>
      </c>
      <c r="BQ266" s="47">
        <f t="shared" si="876"/>
        <v>0</v>
      </c>
      <c r="BR266" s="47">
        <f t="shared" si="877"/>
        <v>0</v>
      </c>
      <c r="BS266" s="47">
        <f t="shared" si="878"/>
        <v>0</v>
      </c>
      <c r="BT266" s="47">
        <f t="shared" si="879"/>
        <v>0</v>
      </c>
      <c r="BU266" s="47">
        <f t="shared" si="880"/>
        <v>0</v>
      </c>
      <c r="BV266" s="47">
        <f t="shared" si="881"/>
        <v>0</v>
      </c>
      <c r="BW266" s="47">
        <f t="shared" si="882"/>
        <v>0</v>
      </c>
      <c r="BX266" s="47">
        <f t="shared" si="883"/>
        <v>0</v>
      </c>
      <c r="BY266" s="47">
        <f t="shared" si="884"/>
        <v>0</v>
      </c>
      <c r="BZ266" s="47">
        <f t="shared" si="885"/>
        <v>0</v>
      </c>
      <c r="CA266" s="47">
        <f t="shared" si="886"/>
        <v>0</v>
      </c>
      <c r="CB266" s="47">
        <f t="shared" si="887"/>
        <v>0</v>
      </c>
      <c r="CC266" s="48">
        <f t="shared" si="888"/>
        <v>0</v>
      </c>
      <c r="CD266" s="47">
        <f t="shared" si="897"/>
        <v>0</v>
      </c>
      <c r="CE266" s="47">
        <f t="shared" si="898"/>
        <v>0</v>
      </c>
      <c r="CF266" s="46">
        <f t="shared" si="899"/>
        <v>0</v>
      </c>
      <c r="CG266" s="47">
        <f t="shared" si="900"/>
        <v>0</v>
      </c>
      <c r="CH266" s="47">
        <f t="shared" si="901"/>
        <v>0</v>
      </c>
      <c r="CI266" s="47">
        <f t="shared" si="902"/>
        <v>0</v>
      </c>
      <c r="CJ266" s="47">
        <f t="shared" si="903"/>
        <v>0</v>
      </c>
      <c r="CK266" s="47">
        <f t="shared" si="904"/>
        <v>0</v>
      </c>
      <c r="CL266" s="47">
        <f t="shared" si="905"/>
        <v>0</v>
      </c>
      <c r="CM266" s="47">
        <f t="shared" si="906"/>
        <v>0</v>
      </c>
      <c r="CN266" s="47">
        <f t="shared" si="907"/>
        <v>0</v>
      </c>
      <c r="CO266" s="47">
        <f t="shared" si="908"/>
        <v>0</v>
      </c>
      <c r="CP266" s="47">
        <f t="shared" si="909"/>
        <v>0</v>
      </c>
      <c r="CQ266" s="47">
        <f t="shared" si="910"/>
        <v>0</v>
      </c>
      <c r="CR266" s="47">
        <f t="shared" si="911"/>
        <v>0</v>
      </c>
      <c r="CS266" s="47">
        <f t="shared" si="912"/>
        <v>0</v>
      </c>
      <c r="CT266" s="47">
        <f t="shared" si="913"/>
        <v>0</v>
      </c>
      <c r="CU266" s="47">
        <f t="shared" si="914"/>
        <v>0</v>
      </c>
      <c r="CV266" s="47">
        <f t="shared" si="915"/>
        <v>0</v>
      </c>
      <c r="CW266" s="47">
        <f t="shared" si="916"/>
        <v>0</v>
      </c>
      <c r="CX266" s="47">
        <f t="shared" si="917"/>
        <v>0</v>
      </c>
      <c r="CY266" s="48">
        <f t="shared" si="918"/>
        <v>0</v>
      </c>
      <c r="CZ266" s="47">
        <f t="shared" si="919"/>
        <v>0</v>
      </c>
      <c r="DA266" s="47">
        <f t="shared" si="920"/>
        <v>0</v>
      </c>
      <c r="DB266" s="46">
        <f t="shared" si="921"/>
        <v>0</v>
      </c>
      <c r="DC266" s="47">
        <f t="shared" si="922"/>
        <v>0</v>
      </c>
      <c r="DD266" s="47">
        <f t="shared" si="923"/>
        <v>0</v>
      </c>
      <c r="DE266" s="47">
        <f t="shared" si="924"/>
        <v>0</v>
      </c>
      <c r="DF266" s="47">
        <f t="shared" si="925"/>
        <v>0</v>
      </c>
      <c r="DG266" s="47">
        <f t="shared" si="926"/>
        <v>0</v>
      </c>
      <c r="DH266" s="47">
        <f t="shared" si="927"/>
        <v>0</v>
      </c>
      <c r="DI266" s="47">
        <f t="shared" si="928"/>
        <v>0</v>
      </c>
      <c r="DJ266" s="47">
        <f t="shared" si="929"/>
        <v>0</v>
      </c>
      <c r="DK266" s="47">
        <f t="shared" si="930"/>
        <v>0</v>
      </c>
      <c r="DL266" s="47">
        <f t="shared" si="931"/>
        <v>0</v>
      </c>
      <c r="DM266" s="47">
        <f t="shared" si="932"/>
        <v>0</v>
      </c>
      <c r="DN266" s="47">
        <f t="shared" si="933"/>
        <v>0</v>
      </c>
      <c r="DO266" s="47">
        <f t="shared" si="934"/>
        <v>0</v>
      </c>
      <c r="DP266" s="47">
        <f t="shared" si="935"/>
        <v>0</v>
      </c>
      <c r="DQ266" s="47">
        <f t="shared" si="936"/>
        <v>0</v>
      </c>
      <c r="DR266" s="47">
        <f t="shared" si="937"/>
        <v>0</v>
      </c>
      <c r="DS266" s="47">
        <f t="shared" si="938"/>
        <v>0</v>
      </c>
      <c r="DT266" s="47">
        <f t="shared" si="939"/>
        <v>0</v>
      </c>
      <c r="DU266" s="48">
        <f t="shared" si="940"/>
        <v>0</v>
      </c>
      <c r="DV266" s="47">
        <f t="shared" si="941"/>
        <v>0</v>
      </c>
      <c r="DW266" s="47">
        <f t="shared" si="942"/>
        <v>0</v>
      </c>
      <c r="DX266" s="46">
        <f t="shared" si="943"/>
        <v>0</v>
      </c>
      <c r="DY266" s="47">
        <f t="shared" si="944"/>
        <v>0</v>
      </c>
      <c r="DZ266" s="47">
        <f t="shared" si="945"/>
        <v>0</v>
      </c>
      <c r="EA266" s="47">
        <f t="shared" si="946"/>
        <v>0</v>
      </c>
      <c r="EB266" s="47">
        <f t="shared" si="947"/>
        <v>0</v>
      </c>
      <c r="EC266" s="47">
        <f t="shared" si="948"/>
        <v>0</v>
      </c>
      <c r="ED266" s="47">
        <f t="shared" si="949"/>
        <v>0</v>
      </c>
      <c r="EE266" s="47">
        <f t="shared" si="950"/>
        <v>0</v>
      </c>
      <c r="EF266" s="47">
        <f t="shared" si="951"/>
        <v>0</v>
      </c>
      <c r="EG266" s="47">
        <f t="shared" si="952"/>
        <v>0</v>
      </c>
      <c r="EH266" s="47">
        <f t="shared" si="953"/>
        <v>0</v>
      </c>
      <c r="EI266" s="47">
        <f t="shared" si="954"/>
        <v>0</v>
      </c>
      <c r="EJ266" s="47">
        <f t="shared" si="955"/>
        <v>0</v>
      </c>
      <c r="EK266" s="47">
        <f t="shared" si="956"/>
        <v>0</v>
      </c>
      <c r="EL266" s="47">
        <f t="shared" si="957"/>
        <v>0</v>
      </c>
      <c r="EM266" s="47">
        <f t="shared" si="958"/>
        <v>0</v>
      </c>
      <c r="EN266" s="47">
        <f t="shared" si="959"/>
        <v>0</v>
      </c>
      <c r="EO266" s="47">
        <f t="shared" si="960"/>
        <v>0</v>
      </c>
      <c r="EP266" s="47">
        <f t="shared" si="961"/>
        <v>0</v>
      </c>
      <c r="EQ266" s="48">
        <f t="shared" si="962"/>
        <v>0</v>
      </c>
      <c r="ER266" s="47">
        <f t="shared" si="963"/>
        <v>0</v>
      </c>
      <c r="ES266" s="47">
        <f t="shared" si="964"/>
        <v>0</v>
      </c>
      <c r="ET266" s="46">
        <f t="shared" si="965"/>
        <v>0</v>
      </c>
      <c r="EU266" s="47">
        <f t="shared" si="966"/>
        <v>0</v>
      </c>
      <c r="EV266" s="47">
        <f t="shared" si="967"/>
        <v>0</v>
      </c>
      <c r="EW266" s="47">
        <f t="shared" si="968"/>
        <v>0</v>
      </c>
      <c r="EX266" s="47">
        <f t="shared" si="969"/>
        <v>0</v>
      </c>
      <c r="EY266" s="47">
        <f t="shared" si="970"/>
        <v>0</v>
      </c>
      <c r="EZ266" s="47">
        <f t="shared" si="971"/>
        <v>0</v>
      </c>
      <c r="FA266" s="47">
        <f t="shared" si="972"/>
        <v>0</v>
      </c>
      <c r="FB266" s="47">
        <f t="shared" si="973"/>
        <v>0</v>
      </c>
      <c r="FC266" s="47">
        <f t="shared" si="974"/>
        <v>0</v>
      </c>
      <c r="FD266" s="47">
        <f t="shared" si="975"/>
        <v>0</v>
      </c>
      <c r="FE266" s="47">
        <f t="shared" si="976"/>
        <v>0</v>
      </c>
      <c r="FF266" s="47">
        <f t="shared" si="977"/>
        <v>0</v>
      </c>
      <c r="FG266" s="47">
        <f t="shared" si="978"/>
        <v>0</v>
      </c>
      <c r="FH266" s="47">
        <f t="shared" si="979"/>
        <v>0</v>
      </c>
      <c r="FI266" s="47">
        <f t="shared" si="980"/>
        <v>0</v>
      </c>
      <c r="FJ266" s="47">
        <f t="shared" si="981"/>
        <v>0</v>
      </c>
      <c r="FK266" s="47">
        <f t="shared" si="982"/>
        <v>0</v>
      </c>
      <c r="FL266" s="47">
        <f t="shared" si="983"/>
        <v>0</v>
      </c>
      <c r="FM266" s="48">
        <f t="shared" si="984"/>
        <v>0</v>
      </c>
      <c r="FN266" s="47">
        <f t="shared" si="985"/>
        <v>0</v>
      </c>
      <c r="FO266" s="47">
        <f t="shared" si="986"/>
        <v>0</v>
      </c>
      <c r="FP266" s="46">
        <f t="shared" si="987"/>
        <v>0</v>
      </c>
      <c r="FQ266" s="47">
        <f t="shared" si="988"/>
        <v>0</v>
      </c>
      <c r="FR266" s="47">
        <f t="shared" si="989"/>
        <v>0</v>
      </c>
      <c r="FS266" s="47">
        <f t="shared" si="990"/>
        <v>0</v>
      </c>
      <c r="FT266" s="47">
        <f t="shared" si="991"/>
        <v>0</v>
      </c>
      <c r="FU266" s="47">
        <f t="shared" si="992"/>
        <v>0</v>
      </c>
      <c r="FV266" s="47">
        <f t="shared" si="993"/>
        <v>0</v>
      </c>
      <c r="FW266" s="47">
        <f t="shared" si="994"/>
        <v>0</v>
      </c>
      <c r="FX266" s="47">
        <f t="shared" si="995"/>
        <v>0</v>
      </c>
      <c r="FY266" s="47">
        <f t="shared" si="996"/>
        <v>0</v>
      </c>
      <c r="FZ266" s="47">
        <f t="shared" si="997"/>
        <v>0</v>
      </c>
      <c r="GA266" s="47">
        <f t="shared" si="998"/>
        <v>0</v>
      </c>
      <c r="GB266" s="47">
        <f t="shared" si="999"/>
        <v>0</v>
      </c>
      <c r="GC266" s="47">
        <f t="shared" si="1000"/>
        <v>0</v>
      </c>
      <c r="GD266" s="47">
        <f t="shared" si="1001"/>
        <v>0</v>
      </c>
      <c r="GE266" s="47">
        <f t="shared" si="1002"/>
        <v>0</v>
      </c>
      <c r="GF266" s="47">
        <f t="shared" si="1003"/>
        <v>0</v>
      </c>
      <c r="GG266" s="47">
        <f t="shared" si="1004"/>
        <v>0</v>
      </c>
      <c r="GH266" s="47">
        <f t="shared" si="1005"/>
        <v>0</v>
      </c>
      <c r="GI266" s="48">
        <f t="shared" si="1006"/>
        <v>0</v>
      </c>
      <c r="GJ266" s="47">
        <f t="shared" si="1007"/>
        <v>0</v>
      </c>
      <c r="GK266" s="47">
        <f t="shared" si="1008"/>
        <v>0</v>
      </c>
      <c r="GL266" s="46">
        <f t="shared" si="1009"/>
        <v>0</v>
      </c>
      <c r="GM266" s="47">
        <f t="shared" si="1010"/>
        <v>0</v>
      </c>
      <c r="GN266" s="47">
        <f t="shared" si="1011"/>
        <v>0</v>
      </c>
      <c r="GO266" s="47">
        <f t="shared" si="1012"/>
        <v>0</v>
      </c>
      <c r="GP266" s="47">
        <f t="shared" si="1013"/>
        <v>0</v>
      </c>
      <c r="GQ266" s="47">
        <f t="shared" si="1014"/>
        <v>0</v>
      </c>
      <c r="GR266" s="47">
        <f t="shared" si="1015"/>
        <v>0</v>
      </c>
      <c r="GS266" s="47">
        <f t="shared" si="1016"/>
        <v>0</v>
      </c>
      <c r="GT266" s="47">
        <f t="shared" si="1017"/>
        <v>0</v>
      </c>
      <c r="GU266" s="47">
        <f t="shared" si="1018"/>
        <v>0</v>
      </c>
      <c r="GV266" s="47">
        <f t="shared" si="1019"/>
        <v>0</v>
      </c>
      <c r="GW266" s="47">
        <f t="shared" si="1020"/>
        <v>0</v>
      </c>
      <c r="GX266" s="47">
        <f t="shared" si="1021"/>
        <v>0</v>
      </c>
      <c r="GY266" s="47">
        <f t="shared" si="1022"/>
        <v>0</v>
      </c>
      <c r="GZ266" s="47">
        <f t="shared" si="1023"/>
        <v>0</v>
      </c>
      <c r="HA266" s="47">
        <f t="shared" si="1024"/>
        <v>0</v>
      </c>
      <c r="HB266" s="47">
        <f t="shared" si="1025"/>
        <v>0</v>
      </c>
      <c r="HC266" s="47">
        <f t="shared" si="1026"/>
        <v>0</v>
      </c>
      <c r="HD266" s="47">
        <f t="shared" si="1027"/>
        <v>0</v>
      </c>
      <c r="HE266" s="48">
        <f t="shared" si="1028"/>
        <v>0</v>
      </c>
      <c r="HF266" s="47">
        <f t="shared" si="1029"/>
        <v>0</v>
      </c>
      <c r="HG266" s="47">
        <f t="shared" si="1030"/>
        <v>0</v>
      </c>
      <c r="HH266" s="46">
        <f t="shared" si="1031"/>
        <v>0</v>
      </c>
      <c r="HI266" s="47">
        <f t="shared" si="1032"/>
        <v>0</v>
      </c>
      <c r="HJ266" s="47">
        <f t="shared" si="1033"/>
        <v>0</v>
      </c>
      <c r="HK266" s="47">
        <f t="shared" si="1034"/>
        <v>0</v>
      </c>
      <c r="HL266" s="47">
        <f t="shared" si="1035"/>
        <v>0</v>
      </c>
      <c r="HM266" s="47">
        <f t="shared" si="1036"/>
        <v>0</v>
      </c>
      <c r="HN266" s="47">
        <f t="shared" si="1037"/>
        <v>0</v>
      </c>
      <c r="HO266" s="47">
        <f t="shared" si="1038"/>
        <v>0</v>
      </c>
      <c r="HP266" s="47">
        <f t="shared" si="1039"/>
        <v>0</v>
      </c>
      <c r="HQ266" s="47">
        <f t="shared" si="1040"/>
        <v>0</v>
      </c>
      <c r="HR266" s="47">
        <f t="shared" si="1041"/>
        <v>0</v>
      </c>
      <c r="HS266" s="47">
        <f t="shared" si="1042"/>
        <v>0</v>
      </c>
      <c r="HT266" s="47">
        <f t="shared" si="1043"/>
        <v>0</v>
      </c>
      <c r="HU266" s="47">
        <f t="shared" si="1044"/>
        <v>0</v>
      </c>
      <c r="HV266" s="47">
        <f t="shared" si="1045"/>
        <v>0</v>
      </c>
      <c r="HW266" s="47">
        <f t="shared" si="1046"/>
        <v>0</v>
      </c>
      <c r="HX266" s="47">
        <f t="shared" si="1047"/>
        <v>0</v>
      </c>
      <c r="HY266" s="47">
        <f t="shared" si="1048"/>
        <v>0</v>
      </c>
      <c r="HZ266" s="47">
        <f t="shared" si="1049"/>
        <v>0</v>
      </c>
      <c r="IA266" s="48">
        <f t="shared" si="1050"/>
        <v>0</v>
      </c>
      <c r="IB266" s="47">
        <f t="shared" si="1051"/>
        <v>0</v>
      </c>
      <c r="IC266" s="47">
        <f t="shared" si="1052"/>
        <v>0</v>
      </c>
      <c r="ID266" s="46">
        <f t="shared" si="1053"/>
        <v>0</v>
      </c>
      <c r="IE266" s="47">
        <f t="shared" si="1054"/>
        <v>0</v>
      </c>
      <c r="IF266" s="47">
        <f t="shared" si="1055"/>
        <v>0</v>
      </c>
      <c r="IG266" s="47">
        <f t="shared" si="1056"/>
        <v>0</v>
      </c>
      <c r="IH266" s="47">
        <f t="shared" si="1057"/>
        <v>0</v>
      </c>
      <c r="II266" s="47">
        <f t="shared" si="1058"/>
        <v>0</v>
      </c>
      <c r="IJ266" s="47">
        <f t="shared" si="1059"/>
        <v>0</v>
      </c>
      <c r="IK266" s="47">
        <f t="shared" si="1060"/>
        <v>0</v>
      </c>
      <c r="IL266" s="47">
        <f t="shared" si="1061"/>
        <v>0</v>
      </c>
      <c r="IM266" s="47">
        <f t="shared" si="1062"/>
        <v>0</v>
      </c>
      <c r="IN266" s="47">
        <f t="shared" si="1063"/>
        <v>0</v>
      </c>
      <c r="IO266" s="47">
        <f t="shared" si="1064"/>
        <v>0</v>
      </c>
      <c r="IP266" s="47">
        <f t="shared" si="1065"/>
        <v>0</v>
      </c>
      <c r="IQ266" s="47">
        <f t="shared" si="1066"/>
        <v>0</v>
      </c>
      <c r="IR266" s="47">
        <f t="shared" si="1067"/>
        <v>0</v>
      </c>
      <c r="IS266" s="47">
        <f t="shared" si="1068"/>
        <v>0</v>
      </c>
      <c r="IT266" s="47">
        <f t="shared" si="1069"/>
        <v>0</v>
      </c>
      <c r="IU266" s="47">
        <f t="shared" si="1070"/>
        <v>0</v>
      </c>
      <c r="IV266" s="47">
        <f t="shared" si="1071"/>
        <v>0</v>
      </c>
      <c r="IW266" s="48">
        <f t="shared" si="1072"/>
        <v>0</v>
      </c>
      <c r="IX266" s="47">
        <f t="shared" si="1073"/>
        <v>0</v>
      </c>
      <c r="IY266" s="47">
        <f t="shared" si="1074"/>
        <v>0</v>
      </c>
      <c r="IZ266" s="46">
        <f t="shared" si="1075"/>
        <v>0</v>
      </c>
      <c r="JA266" s="47">
        <f t="shared" si="1076"/>
        <v>0</v>
      </c>
      <c r="JB266" s="47">
        <f t="shared" si="1077"/>
        <v>0</v>
      </c>
      <c r="JC266" s="47">
        <f t="shared" si="1078"/>
        <v>0</v>
      </c>
      <c r="JD266" s="47">
        <f t="shared" si="1079"/>
        <v>0</v>
      </c>
      <c r="JE266" s="47">
        <f t="shared" si="1080"/>
        <v>0</v>
      </c>
      <c r="JF266" s="47">
        <f t="shared" si="1081"/>
        <v>0</v>
      </c>
      <c r="JG266" s="47">
        <f t="shared" si="1082"/>
        <v>0</v>
      </c>
      <c r="JH266" s="47">
        <f t="shared" si="1083"/>
        <v>0</v>
      </c>
      <c r="JI266" s="47">
        <f t="shared" si="1084"/>
        <v>0</v>
      </c>
      <c r="JJ266" s="47">
        <f t="shared" si="1085"/>
        <v>0</v>
      </c>
      <c r="JK266" s="47">
        <f t="shared" si="1086"/>
        <v>0</v>
      </c>
      <c r="JL266" s="47">
        <f t="shared" si="1087"/>
        <v>0</v>
      </c>
      <c r="JM266" s="47">
        <f t="shared" si="1088"/>
        <v>0</v>
      </c>
      <c r="JN266" s="47">
        <f t="shared" si="1089"/>
        <v>0</v>
      </c>
      <c r="JO266" s="47">
        <f t="shared" si="1090"/>
        <v>0</v>
      </c>
      <c r="JP266" s="47">
        <f t="shared" si="1091"/>
        <v>0</v>
      </c>
      <c r="JQ266" s="47">
        <f t="shared" si="1092"/>
        <v>0</v>
      </c>
      <c r="JR266" s="47">
        <f t="shared" si="1093"/>
        <v>0</v>
      </c>
      <c r="JS266" s="48">
        <f t="shared" si="1094"/>
        <v>0</v>
      </c>
      <c r="JT266" s="46">
        <f t="shared" si="1095"/>
        <v>0</v>
      </c>
      <c r="JU266" s="48">
        <f t="shared" si="1096"/>
        <v>0</v>
      </c>
    </row>
    <row r="267" spans="1:281" x14ac:dyDescent="0.25">
      <c r="A267" s="152"/>
      <c r="B267" s="386"/>
      <c r="C267" s="377"/>
      <c r="D267" s="378"/>
      <c r="E267" s="378"/>
      <c r="F267" s="378"/>
      <c r="G267" s="379"/>
      <c r="H267" s="397"/>
      <c r="I267" s="397"/>
      <c r="J267" s="97"/>
      <c r="K267" s="122">
        <f t="shared" si="826"/>
        <v>0</v>
      </c>
      <c r="L267" s="313">
        <f t="shared" si="827"/>
        <v>0</v>
      </c>
      <c r="M267" s="46">
        <f t="shared" si="828"/>
        <v>0</v>
      </c>
      <c r="N267" s="90">
        <f t="shared" si="889"/>
        <v>0</v>
      </c>
      <c r="O267" s="90">
        <f t="shared" si="890"/>
        <v>0</v>
      </c>
      <c r="P267" s="90">
        <f t="shared" si="891"/>
        <v>0</v>
      </c>
      <c r="Q267" s="90">
        <f t="shared" si="892"/>
        <v>0</v>
      </c>
      <c r="R267" s="408">
        <f t="shared" si="829"/>
        <v>1</v>
      </c>
      <c r="S267" s="46">
        <f t="shared" si="830"/>
        <v>0</v>
      </c>
      <c r="T267" s="47">
        <f t="shared" si="831"/>
        <v>0</v>
      </c>
      <c r="U267" s="47">
        <f t="shared" si="832"/>
        <v>0</v>
      </c>
      <c r="V267" s="47">
        <f t="shared" si="833"/>
        <v>0</v>
      </c>
      <c r="W267" s="47">
        <f t="shared" si="834"/>
        <v>0</v>
      </c>
      <c r="X267" s="47">
        <f t="shared" si="835"/>
        <v>0</v>
      </c>
      <c r="Y267" s="47">
        <f t="shared" si="836"/>
        <v>0</v>
      </c>
      <c r="Z267" s="47">
        <f t="shared" si="837"/>
        <v>0</v>
      </c>
      <c r="AA267" s="47">
        <f t="shared" si="838"/>
        <v>0</v>
      </c>
      <c r="AB267" s="47">
        <f t="shared" si="839"/>
        <v>0</v>
      </c>
      <c r="AC267" s="47">
        <f t="shared" si="840"/>
        <v>0</v>
      </c>
      <c r="AD267" s="47">
        <f t="shared" si="841"/>
        <v>0</v>
      </c>
      <c r="AE267" s="47">
        <f t="shared" si="842"/>
        <v>0</v>
      </c>
      <c r="AF267" s="47">
        <f t="shared" si="843"/>
        <v>0</v>
      </c>
      <c r="AG267" s="47">
        <f t="shared" si="844"/>
        <v>0</v>
      </c>
      <c r="AH267" s="47">
        <f t="shared" si="845"/>
        <v>0</v>
      </c>
      <c r="AI267" s="47">
        <f t="shared" si="846"/>
        <v>0</v>
      </c>
      <c r="AJ267" s="47">
        <f t="shared" si="847"/>
        <v>0</v>
      </c>
      <c r="AK267" s="47">
        <f t="shared" si="848"/>
        <v>0</v>
      </c>
      <c r="AL267" s="48">
        <f t="shared" si="849"/>
        <v>0</v>
      </c>
      <c r="AM267" s="47">
        <f t="shared" si="893"/>
        <v>0</v>
      </c>
      <c r="AN267" s="47">
        <f t="shared" si="894"/>
        <v>0</v>
      </c>
      <c r="AO267" s="46">
        <f t="shared" si="850"/>
        <v>0</v>
      </c>
      <c r="AP267" s="47">
        <f t="shared" si="851"/>
        <v>0</v>
      </c>
      <c r="AQ267" s="47">
        <f t="shared" si="852"/>
        <v>0</v>
      </c>
      <c r="AR267" s="47">
        <f t="shared" si="853"/>
        <v>0</v>
      </c>
      <c r="AS267" s="47">
        <f t="shared" si="854"/>
        <v>0</v>
      </c>
      <c r="AT267" s="47">
        <f t="shared" si="855"/>
        <v>0</v>
      </c>
      <c r="AU267" s="47">
        <f t="shared" si="856"/>
        <v>0</v>
      </c>
      <c r="AV267" s="47">
        <f t="shared" si="857"/>
        <v>0</v>
      </c>
      <c r="AW267" s="47">
        <f t="shared" si="858"/>
        <v>0</v>
      </c>
      <c r="AX267" s="47">
        <f t="shared" si="859"/>
        <v>0</v>
      </c>
      <c r="AY267" s="47">
        <f t="shared" si="860"/>
        <v>0</v>
      </c>
      <c r="AZ267" s="47">
        <f t="shared" si="861"/>
        <v>0</v>
      </c>
      <c r="BA267" s="47">
        <f t="shared" si="862"/>
        <v>0</v>
      </c>
      <c r="BB267" s="47">
        <f t="shared" si="863"/>
        <v>0</v>
      </c>
      <c r="BC267" s="47">
        <f t="shared" si="864"/>
        <v>0</v>
      </c>
      <c r="BD267" s="47">
        <f t="shared" si="865"/>
        <v>0</v>
      </c>
      <c r="BE267" s="47">
        <f t="shared" si="866"/>
        <v>0</v>
      </c>
      <c r="BF267" s="47">
        <f t="shared" si="867"/>
        <v>0</v>
      </c>
      <c r="BG267" s="48">
        <f t="shared" si="868"/>
        <v>0</v>
      </c>
      <c r="BH267" s="47">
        <f t="shared" si="895"/>
        <v>0</v>
      </c>
      <c r="BI267" s="47">
        <f t="shared" si="896"/>
        <v>0</v>
      </c>
      <c r="BJ267" s="46">
        <f t="shared" si="869"/>
        <v>0</v>
      </c>
      <c r="BK267" s="47">
        <f t="shared" si="870"/>
        <v>0</v>
      </c>
      <c r="BL267" s="47">
        <f t="shared" si="871"/>
        <v>0</v>
      </c>
      <c r="BM267" s="47">
        <f t="shared" si="872"/>
        <v>0</v>
      </c>
      <c r="BN267" s="47">
        <f t="shared" si="873"/>
        <v>0</v>
      </c>
      <c r="BO267" s="47">
        <f t="shared" si="874"/>
        <v>0</v>
      </c>
      <c r="BP267" s="47">
        <f t="shared" si="875"/>
        <v>0</v>
      </c>
      <c r="BQ267" s="47">
        <f t="shared" si="876"/>
        <v>0</v>
      </c>
      <c r="BR267" s="47">
        <f t="shared" si="877"/>
        <v>0</v>
      </c>
      <c r="BS267" s="47">
        <f t="shared" si="878"/>
        <v>0</v>
      </c>
      <c r="BT267" s="47">
        <f t="shared" si="879"/>
        <v>0</v>
      </c>
      <c r="BU267" s="47">
        <f t="shared" si="880"/>
        <v>0</v>
      </c>
      <c r="BV267" s="47">
        <f t="shared" si="881"/>
        <v>0</v>
      </c>
      <c r="BW267" s="47">
        <f t="shared" si="882"/>
        <v>0</v>
      </c>
      <c r="BX267" s="47">
        <f t="shared" si="883"/>
        <v>0</v>
      </c>
      <c r="BY267" s="47">
        <f t="shared" si="884"/>
        <v>0</v>
      </c>
      <c r="BZ267" s="47">
        <f t="shared" si="885"/>
        <v>0</v>
      </c>
      <c r="CA267" s="47">
        <f t="shared" si="886"/>
        <v>0</v>
      </c>
      <c r="CB267" s="47">
        <f t="shared" si="887"/>
        <v>0</v>
      </c>
      <c r="CC267" s="48">
        <f t="shared" si="888"/>
        <v>0</v>
      </c>
      <c r="CD267" s="47">
        <f t="shared" si="897"/>
        <v>0</v>
      </c>
      <c r="CE267" s="47">
        <f t="shared" si="898"/>
        <v>0</v>
      </c>
      <c r="CF267" s="46">
        <f t="shared" si="899"/>
        <v>0</v>
      </c>
      <c r="CG267" s="47">
        <f t="shared" si="900"/>
        <v>0</v>
      </c>
      <c r="CH267" s="47">
        <f t="shared" si="901"/>
        <v>0</v>
      </c>
      <c r="CI267" s="47">
        <f t="shared" si="902"/>
        <v>0</v>
      </c>
      <c r="CJ267" s="47">
        <f t="shared" si="903"/>
        <v>0</v>
      </c>
      <c r="CK267" s="47">
        <f t="shared" si="904"/>
        <v>0</v>
      </c>
      <c r="CL267" s="47">
        <f t="shared" si="905"/>
        <v>0</v>
      </c>
      <c r="CM267" s="47">
        <f t="shared" si="906"/>
        <v>0</v>
      </c>
      <c r="CN267" s="47">
        <f t="shared" si="907"/>
        <v>0</v>
      </c>
      <c r="CO267" s="47">
        <f t="shared" si="908"/>
        <v>0</v>
      </c>
      <c r="CP267" s="47">
        <f t="shared" si="909"/>
        <v>0</v>
      </c>
      <c r="CQ267" s="47">
        <f t="shared" si="910"/>
        <v>0</v>
      </c>
      <c r="CR267" s="47">
        <f t="shared" si="911"/>
        <v>0</v>
      </c>
      <c r="CS267" s="47">
        <f t="shared" si="912"/>
        <v>0</v>
      </c>
      <c r="CT267" s="47">
        <f t="shared" si="913"/>
        <v>0</v>
      </c>
      <c r="CU267" s="47">
        <f t="shared" si="914"/>
        <v>0</v>
      </c>
      <c r="CV267" s="47">
        <f t="shared" si="915"/>
        <v>0</v>
      </c>
      <c r="CW267" s="47">
        <f t="shared" si="916"/>
        <v>0</v>
      </c>
      <c r="CX267" s="47">
        <f t="shared" si="917"/>
        <v>0</v>
      </c>
      <c r="CY267" s="48">
        <f t="shared" si="918"/>
        <v>0</v>
      </c>
      <c r="CZ267" s="47">
        <f t="shared" si="919"/>
        <v>0</v>
      </c>
      <c r="DA267" s="47">
        <f t="shared" si="920"/>
        <v>0</v>
      </c>
      <c r="DB267" s="46">
        <f t="shared" si="921"/>
        <v>0</v>
      </c>
      <c r="DC267" s="47">
        <f t="shared" si="922"/>
        <v>0</v>
      </c>
      <c r="DD267" s="47">
        <f t="shared" si="923"/>
        <v>0</v>
      </c>
      <c r="DE267" s="47">
        <f t="shared" si="924"/>
        <v>0</v>
      </c>
      <c r="DF267" s="47">
        <f t="shared" si="925"/>
        <v>0</v>
      </c>
      <c r="DG267" s="47">
        <f t="shared" si="926"/>
        <v>0</v>
      </c>
      <c r="DH267" s="47">
        <f t="shared" si="927"/>
        <v>0</v>
      </c>
      <c r="DI267" s="47">
        <f t="shared" si="928"/>
        <v>0</v>
      </c>
      <c r="DJ267" s="47">
        <f t="shared" si="929"/>
        <v>0</v>
      </c>
      <c r="DK267" s="47">
        <f t="shared" si="930"/>
        <v>0</v>
      </c>
      <c r="DL267" s="47">
        <f t="shared" si="931"/>
        <v>0</v>
      </c>
      <c r="DM267" s="47">
        <f t="shared" si="932"/>
        <v>0</v>
      </c>
      <c r="DN267" s="47">
        <f t="shared" si="933"/>
        <v>0</v>
      </c>
      <c r="DO267" s="47">
        <f t="shared" si="934"/>
        <v>0</v>
      </c>
      <c r="DP267" s="47">
        <f t="shared" si="935"/>
        <v>0</v>
      </c>
      <c r="DQ267" s="47">
        <f t="shared" si="936"/>
        <v>0</v>
      </c>
      <c r="DR267" s="47">
        <f t="shared" si="937"/>
        <v>0</v>
      </c>
      <c r="DS267" s="47">
        <f t="shared" si="938"/>
        <v>0</v>
      </c>
      <c r="DT267" s="47">
        <f t="shared" si="939"/>
        <v>0</v>
      </c>
      <c r="DU267" s="48">
        <f t="shared" si="940"/>
        <v>0</v>
      </c>
      <c r="DV267" s="47">
        <f t="shared" si="941"/>
        <v>0</v>
      </c>
      <c r="DW267" s="47">
        <f t="shared" si="942"/>
        <v>0</v>
      </c>
      <c r="DX267" s="46">
        <f t="shared" si="943"/>
        <v>0</v>
      </c>
      <c r="DY267" s="47">
        <f t="shared" si="944"/>
        <v>0</v>
      </c>
      <c r="DZ267" s="47">
        <f t="shared" si="945"/>
        <v>0</v>
      </c>
      <c r="EA267" s="47">
        <f t="shared" si="946"/>
        <v>0</v>
      </c>
      <c r="EB267" s="47">
        <f t="shared" si="947"/>
        <v>0</v>
      </c>
      <c r="EC267" s="47">
        <f t="shared" si="948"/>
        <v>0</v>
      </c>
      <c r="ED267" s="47">
        <f t="shared" si="949"/>
        <v>0</v>
      </c>
      <c r="EE267" s="47">
        <f t="shared" si="950"/>
        <v>0</v>
      </c>
      <c r="EF267" s="47">
        <f t="shared" si="951"/>
        <v>0</v>
      </c>
      <c r="EG267" s="47">
        <f t="shared" si="952"/>
        <v>0</v>
      </c>
      <c r="EH267" s="47">
        <f t="shared" si="953"/>
        <v>0</v>
      </c>
      <c r="EI267" s="47">
        <f t="shared" si="954"/>
        <v>0</v>
      </c>
      <c r="EJ267" s="47">
        <f t="shared" si="955"/>
        <v>0</v>
      </c>
      <c r="EK267" s="47">
        <f t="shared" si="956"/>
        <v>0</v>
      </c>
      <c r="EL267" s="47">
        <f t="shared" si="957"/>
        <v>0</v>
      </c>
      <c r="EM267" s="47">
        <f t="shared" si="958"/>
        <v>0</v>
      </c>
      <c r="EN267" s="47">
        <f t="shared" si="959"/>
        <v>0</v>
      </c>
      <c r="EO267" s="47">
        <f t="shared" si="960"/>
        <v>0</v>
      </c>
      <c r="EP267" s="47">
        <f t="shared" si="961"/>
        <v>0</v>
      </c>
      <c r="EQ267" s="48">
        <f t="shared" si="962"/>
        <v>0</v>
      </c>
      <c r="ER267" s="47">
        <f t="shared" si="963"/>
        <v>0</v>
      </c>
      <c r="ES267" s="47">
        <f t="shared" si="964"/>
        <v>0</v>
      </c>
      <c r="ET267" s="46">
        <f t="shared" si="965"/>
        <v>0</v>
      </c>
      <c r="EU267" s="47">
        <f t="shared" si="966"/>
        <v>0</v>
      </c>
      <c r="EV267" s="47">
        <f t="shared" si="967"/>
        <v>0</v>
      </c>
      <c r="EW267" s="47">
        <f t="shared" si="968"/>
        <v>0</v>
      </c>
      <c r="EX267" s="47">
        <f t="shared" si="969"/>
        <v>0</v>
      </c>
      <c r="EY267" s="47">
        <f t="shared" si="970"/>
        <v>0</v>
      </c>
      <c r="EZ267" s="47">
        <f t="shared" si="971"/>
        <v>0</v>
      </c>
      <c r="FA267" s="47">
        <f t="shared" si="972"/>
        <v>0</v>
      </c>
      <c r="FB267" s="47">
        <f t="shared" si="973"/>
        <v>0</v>
      </c>
      <c r="FC267" s="47">
        <f t="shared" si="974"/>
        <v>0</v>
      </c>
      <c r="FD267" s="47">
        <f t="shared" si="975"/>
        <v>0</v>
      </c>
      <c r="FE267" s="47">
        <f t="shared" si="976"/>
        <v>0</v>
      </c>
      <c r="FF267" s="47">
        <f t="shared" si="977"/>
        <v>0</v>
      </c>
      <c r="FG267" s="47">
        <f t="shared" si="978"/>
        <v>0</v>
      </c>
      <c r="FH267" s="47">
        <f t="shared" si="979"/>
        <v>0</v>
      </c>
      <c r="FI267" s="47">
        <f t="shared" si="980"/>
        <v>0</v>
      </c>
      <c r="FJ267" s="47">
        <f t="shared" si="981"/>
        <v>0</v>
      </c>
      <c r="FK267" s="47">
        <f t="shared" si="982"/>
        <v>0</v>
      </c>
      <c r="FL267" s="47">
        <f t="shared" si="983"/>
        <v>0</v>
      </c>
      <c r="FM267" s="48">
        <f t="shared" si="984"/>
        <v>0</v>
      </c>
      <c r="FN267" s="47">
        <f t="shared" si="985"/>
        <v>0</v>
      </c>
      <c r="FO267" s="47">
        <f t="shared" si="986"/>
        <v>0</v>
      </c>
      <c r="FP267" s="46">
        <f t="shared" si="987"/>
        <v>0</v>
      </c>
      <c r="FQ267" s="47">
        <f t="shared" si="988"/>
        <v>0</v>
      </c>
      <c r="FR267" s="47">
        <f t="shared" si="989"/>
        <v>0</v>
      </c>
      <c r="FS267" s="47">
        <f t="shared" si="990"/>
        <v>0</v>
      </c>
      <c r="FT267" s="47">
        <f t="shared" si="991"/>
        <v>0</v>
      </c>
      <c r="FU267" s="47">
        <f t="shared" si="992"/>
        <v>0</v>
      </c>
      <c r="FV267" s="47">
        <f t="shared" si="993"/>
        <v>0</v>
      </c>
      <c r="FW267" s="47">
        <f t="shared" si="994"/>
        <v>0</v>
      </c>
      <c r="FX267" s="47">
        <f t="shared" si="995"/>
        <v>0</v>
      </c>
      <c r="FY267" s="47">
        <f t="shared" si="996"/>
        <v>0</v>
      </c>
      <c r="FZ267" s="47">
        <f t="shared" si="997"/>
        <v>0</v>
      </c>
      <c r="GA267" s="47">
        <f t="shared" si="998"/>
        <v>0</v>
      </c>
      <c r="GB267" s="47">
        <f t="shared" si="999"/>
        <v>0</v>
      </c>
      <c r="GC267" s="47">
        <f t="shared" si="1000"/>
        <v>0</v>
      </c>
      <c r="GD267" s="47">
        <f t="shared" si="1001"/>
        <v>0</v>
      </c>
      <c r="GE267" s="47">
        <f t="shared" si="1002"/>
        <v>0</v>
      </c>
      <c r="GF267" s="47">
        <f t="shared" si="1003"/>
        <v>0</v>
      </c>
      <c r="GG267" s="47">
        <f t="shared" si="1004"/>
        <v>0</v>
      </c>
      <c r="GH267" s="47">
        <f t="shared" si="1005"/>
        <v>0</v>
      </c>
      <c r="GI267" s="48">
        <f t="shared" si="1006"/>
        <v>0</v>
      </c>
      <c r="GJ267" s="47">
        <f t="shared" si="1007"/>
        <v>0</v>
      </c>
      <c r="GK267" s="47">
        <f t="shared" si="1008"/>
        <v>0</v>
      </c>
      <c r="GL267" s="46">
        <f t="shared" si="1009"/>
        <v>0</v>
      </c>
      <c r="GM267" s="47">
        <f t="shared" si="1010"/>
        <v>0</v>
      </c>
      <c r="GN267" s="47">
        <f t="shared" si="1011"/>
        <v>0</v>
      </c>
      <c r="GO267" s="47">
        <f t="shared" si="1012"/>
        <v>0</v>
      </c>
      <c r="GP267" s="47">
        <f t="shared" si="1013"/>
        <v>0</v>
      </c>
      <c r="GQ267" s="47">
        <f t="shared" si="1014"/>
        <v>0</v>
      </c>
      <c r="GR267" s="47">
        <f t="shared" si="1015"/>
        <v>0</v>
      </c>
      <c r="GS267" s="47">
        <f t="shared" si="1016"/>
        <v>0</v>
      </c>
      <c r="GT267" s="47">
        <f t="shared" si="1017"/>
        <v>0</v>
      </c>
      <c r="GU267" s="47">
        <f t="shared" si="1018"/>
        <v>0</v>
      </c>
      <c r="GV267" s="47">
        <f t="shared" si="1019"/>
        <v>0</v>
      </c>
      <c r="GW267" s="47">
        <f t="shared" si="1020"/>
        <v>0</v>
      </c>
      <c r="GX267" s="47">
        <f t="shared" si="1021"/>
        <v>0</v>
      </c>
      <c r="GY267" s="47">
        <f t="shared" si="1022"/>
        <v>0</v>
      </c>
      <c r="GZ267" s="47">
        <f t="shared" si="1023"/>
        <v>0</v>
      </c>
      <c r="HA267" s="47">
        <f t="shared" si="1024"/>
        <v>0</v>
      </c>
      <c r="HB267" s="47">
        <f t="shared" si="1025"/>
        <v>0</v>
      </c>
      <c r="HC267" s="47">
        <f t="shared" si="1026"/>
        <v>0</v>
      </c>
      <c r="HD267" s="47">
        <f t="shared" si="1027"/>
        <v>0</v>
      </c>
      <c r="HE267" s="48">
        <f t="shared" si="1028"/>
        <v>0</v>
      </c>
      <c r="HF267" s="47">
        <f t="shared" si="1029"/>
        <v>0</v>
      </c>
      <c r="HG267" s="47">
        <f t="shared" si="1030"/>
        <v>0</v>
      </c>
      <c r="HH267" s="46">
        <f t="shared" si="1031"/>
        <v>0</v>
      </c>
      <c r="HI267" s="47">
        <f t="shared" si="1032"/>
        <v>0</v>
      </c>
      <c r="HJ267" s="47">
        <f t="shared" si="1033"/>
        <v>0</v>
      </c>
      <c r="HK267" s="47">
        <f t="shared" si="1034"/>
        <v>0</v>
      </c>
      <c r="HL267" s="47">
        <f t="shared" si="1035"/>
        <v>0</v>
      </c>
      <c r="HM267" s="47">
        <f t="shared" si="1036"/>
        <v>0</v>
      </c>
      <c r="HN267" s="47">
        <f t="shared" si="1037"/>
        <v>0</v>
      </c>
      <c r="HO267" s="47">
        <f t="shared" si="1038"/>
        <v>0</v>
      </c>
      <c r="HP267" s="47">
        <f t="shared" si="1039"/>
        <v>0</v>
      </c>
      <c r="HQ267" s="47">
        <f t="shared" si="1040"/>
        <v>0</v>
      </c>
      <c r="HR267" s="47">
        <f t="shared" si="1041"/>
        <v>0</v>
      </c>
      <c r="HS267" s="47">
        <f t="shared" si="1042"/>
        <v>0</v>
      </c>
      <c r="HT267" s="47">
        <f t="shared" si="1043"/>
        <v>0</v>
      </c>
      <c r="HU267" s="47">
        <f t="shared" si="1044"/>
        <v>0</v>
      </c>
      <c r="HV267" s="47">
        <f t="shared" si="1045"/>
        <v>0</v>
      </c>
      <c r="HW267" s="47">
        <f t="shared" si="1046"/>
        <v>0</v>
      </c>
      <c r="HX267" s="47">
        <f t="shared" si="1047"/>
        <v>0</v>
      </c>
      <c r="HY267" s="47">
        <f t="shared" si="1048"/>
        <v>0</v>
      </c>
      <c r="HZ267" s="47">
        <f t="shared" si="1049"/>
        <v>0</v>
      </c>
      <c r="IA267" s="48">
        <f t="shared" si="1050"/>
        <v>0</v>
      </c>
      <c r="IB267" s="47">
        <f t="shared" si="1051"/>
        <v>0</v>
      </c>
      <c r="IC267" s="47">
        <f t="shared" si="1052"/>
        <v>0</v>
      </c>
      <c r="ID267" s="46">
        <f t="shared" si="1053"/>
        <v>0</v>
      </c>
      <c r="IE267" s="47">
        <f t="shared" si="1054"/>
        <v>0</v>
      </c>
      <c r="IF267" s="47">
        <f t="shared" si="1055"/>
        <v>0</v>
      </c>
      <c r="IG267" s="47">
        <f t="shared" si="1056"/>
        <v>0</v>
      </c>
      <c r="IH267" s="47">
        <f t="shared" si="1057"/>
        <v>0</v>
      </c>
      <c r="II267" s="47">
        <f t="shared" si="1058"/>
        <v>0</v>
      </c>
      <c r="IJ267" s="47">
        <f t="shared" si="1059"/>
        <v>0</v>
      </c>
      <c r="IK267" s="47">
        <f t="shared" si="1060"/>
        <v>0</v>
      </c>
      <c r="IL267" s="47">
        <f t="shared" si="1061"/>
        <v>0</v>
      </c>
      <c r="IM267" s="47">
        <f t="shared" si="1062"/>
        <v>0</v>
      </c>
      <c r="IN267" s="47">
        <f t="shared" si="1063"/>
        <v>0</v>
      </c>
      <c r="IO267" s="47">
        <f t="shared" si="1064"/>
        <v>0</v>
      </c>
      <c r="IP267" s="47">
        <f t="shared" si="1065"/>
        <v>0</v>
      </c>
      <c r="IQ267" s="47">
        <f t="shared" si="1066"/>
        <v>0</v>
      </c>
      <c r="IR267" s="47">
        <f t="shared" si="1067"/>
        <v>0</v>
      </c>
      <c r="IS267" s="47">
        <f t="shared" si="1068"/>
        <v>0</v>
      </c>
      <c r="IT267" s="47">
        <f t="shared" si="1069"/>
        <v>0</v>
      </c>
      <c r="IU267" s="47">
        <f t="shared" si="1070"/>
        <v>0</v>
      </c>
      <c r="IV267" s="47">
        <f t="shared" si="1071"/>
        <v>0</v>
      </c>
      <c r="IW267" s="48">
        <f t="shared" si="1072"/>
        <v>0</v>
      </c>
      <c r="IX267" s="47">
        <f t="shared" si="1073"/>
        <v>0</v>
      </c>
      <c r="IY267" s="47">
        <f t="shared" si="1074"/>
        <v>0</v>
      </c>
      <c r="IZ267" s="46">
        <f t="shared" si="1075"/>
        <v>0</v>
      </c>
      <c r="JA267" s="47">
        <f t="shared" si="1076"/>
        <v>0</v>
      </c>
      <c r="JB267" s="47">
        <f t="shared" si="1077"/>
        <v>0</v>
      </c>
      <c r="JC267" s="47">
        <f t="shared" si="1078"/>
        <v>0</v>
      </c>
      <c r="JD267" s="47">
        <f t="shared" si="1079"/>
        <v>0</v>
      </c>
      <c r="JE267" s="47">
        <f t="shared" si="1080"/>
        <v>0</v>
      </c>
      <c r="JF267" s="47">
        <f t="shared" si="1081"/>
        <v>0</v>
      </c>
      <c r="JG267" s="47">
        <f t="shared" si="1082"/>
        <v>0</v>
      </c>
      <c r="JH267" s="47">
        <f t="shared" si="1083"/>
        <v>0</v>
      </c>
      <c r="JI267" s="47">
        <f t="shared" si="1084"/>
        <v>0</v>
      </c>
      <c r="JJ267" s="47">
        <f t="shared" si="1085"/>
        <v>0</v>
      </c>
      <c r="JK267" s="47">
        <f t="shared" si="1086"/>
        <v>0</v>
      </c>
      <c r="JL267" s="47">
        <f t="shared" si="1087"/>
        <v>0</v>
      </c>
      <c r="JM267" s="47">
        <f t="shared" si="1088"/>
        <v>0</v>
      </c>
      <c r="JN267" s="47">
        <f t="shared" si="1089"/>
        <v>0</v>
      </c>
      <c r="JO267" s="47">
        <f t="shared" si="1090"/>
        <v>0</v>
      </c>
      <c r="JP267" s="47">
        <f t="shared" si="1091"/>
        <v>0</v>
      </c>
      <c r="JQ267" s="47">
        <f t="shared" si="1092"/>
        <v>0</v>
      </c>
      <c r="JR267" s="47">
        <f t="shared" si="1093"/>
        <v>0</v>
      </c>
      <c r="JS267" s="48">
        <f t="shared" si="1094"/>
        <v>0</v>
      </c>
      <c r="JT267" s="46">
        <f t="shared" si="1095"/>
        <v>0</v>
      </c>
      <c r="JU267" s="48">
        <f t="shared" si="1096"/>
        <v>0</v>
      </c>
    </row>
    <row r="268" spans="1:281" x14ac:dyDescent="0.25">
      <c r="A268" s="152"/>
      <c r="B268" s="386"/>
      <c r="C268" s="377"/>
      <c r="D268" s="378"/>
      <c r="E268" s="378"/>
      <c r="F268" s="378"/>
      <c r="G268" s="379"/>
      <c r="H268" s="397"/>
      <c r="I268" s="397"/>
      <c r="J268" s="97"/>
      <c r="K268" s="122">
        <f t="shared" si="826"/>
        <v>0</v>
      </c>
      <c r="L268" s="313">
        <f t="shared" si="827"/>
        <v>0</v>
      </c>
      <c r="M268" s="46">
        <f t="shared" si="828"/>
        <v>0</v>
      </c>
      <c r="N268" s="90">
        <f t="shared" si="889"/>
        <v>0</v>
      </c>
      <c r="O268" s="90">
        <f t="shared" si="890"/>
        <v>0</v>
      </c>
      <c r="P268" s="90">
        <f t="shared" si="891"/>
        <v>0</v>
      </c>
      <c r="Q268" s="90">
        <f t="shared" si="892"/>
        <v>0</v>
      </c>
      <c r="R268" s="408">
        <f t="shared" si="829"/>
        <v>1</v>
      </c>
      <c r="S268" s="46">
        <f t="shared" si="830"/>
        <v>0</v>
      </c>
      <c r="T268" s="47">
        <f t="shared" si="831"/>
        <v>0</v>
      </c>
      <c r="U268" s="47">
        <f t="shared" si="832"/>
        <v>0</v>
      </c>
      <c r="V268" s="47">
        <f t="shared" si="833"/>
        <v>0</v>
      </c>
      <c r="W268" s="47">
        <f t="shared" si="834"/>
        <v>0</v>
      </c>
      <c r="X268" s="47">
        <f t="shared" si="835"/>
        <v>0</v>
      </c>
      <c r="Y268" s="47">
        <f t="shared" si="836"/>
        <v>0</v>
      </c>
      <c r="Z268" s="47">
        <f t="shared" si="837"/>
        <v>0</v>
      </c>
      <c r="AA268" s="47">
        <f t="shared" si="838"/>
        <v>0</v>
      </c>
      <c r="AB268" s="47">
        <f t="shared" si="839"/>
        <v>0</v>
      </c>
      <c r="AC268" s="47">
        <f t="shared" si="840"/>
        <v>0</v>
      </c>
      <c r="AD268" s="47">
        <f t="shared" si="841"/>
        <v>0</v>
      </c>
      <c r="AE268" s="47">
        <f t="shared" si="842"/>
        <v>0</v>
      </c>
      <c r="AF268" s="47">
        <f t="shared" si="843"/>
        <v>0</v>
      </c>
      <c r="AG268" s="47">
        <f t="shared" si="844"/>
        <v>0</v>
      </c>
      <c r="AH268" s="47">
        <f t="shared" si="845"/>
        <v>0</v>
      </c>
      <c r="AI268" s="47">
        <f t="shared" si="846"/>
        <v>0</v>
      </c>
      <c r="AJ268" s="47">
        <f t="shared" si="847"/>
        <v>0</v>
      </c>
      <c r="AK268" s="47">
        <f t="shared" si="848"/>
        <v>0</v>
      </c>
      <c r="AL268" s="48">
        <f t="shared" si="849"/>
        <v>0</v>
      </c>
      <c r="AM268" s="47">
        <f t="shared" si="893"/>
        <v>0</v>
      </c>
      <c r="AN268" s="47">
        <f t="shared" si="894"/>
        <v>0</v>
      </c>
      <c r="AO268" s="46">
        <f t="shared" si="850"/>
        <v>0</v>
      </c>
      <c r="AP268" s="47">
        <f t="shared" si="851"/>
        <v>0</v>
      </c>
      <c r="AQ268" s="47">
        <f t="shared" si="852"/>
        <v>0</v>
      </c>
      <c r="AR268" s="47">
        <f t="shared" si="853"/>
        <v>0</v>
      </c>
      <c r="AS268" s="47">
        <f t="shared" si="854"/>
        <v>0</v>
      </c>
      <c r="AT268" s="47">
        <f t="shared" si="855"/>
        <v>0</v>
      </c>
      <c r="AU268" s="47">
        <f t="shared" si="856"/>
        <v>0</v>
      </c>
      <c r="AV268" s="47">
        <f t="shared" si="857"/>
        <v>0</v>
      </c>
      <c r="AW268" s="47">
        <f t="shared" si="858"/>
        <v>0</v>
      </c>
      <c r="AX268" s="47">
        <f t="shared" si="859"/>
        <v>0</v>
      </c>
      <c r="AY268" s="47">
        <f t="shared" si="860"/>
        <v>0</v>
      </c>
      <c r="AZ268" s="47">
        <f t="shared" si="861"/>
        <v>0</v>
      </c>
      <c r="BA268" s="47">
        <f t="shared" si="862"/>
        <v>0</v>
      </c>
      <c r="BB268" s="47">
        <f t="shared" si="863"/>
        <v>0</v>
      </c>
      <c r="BC268" s="47">
        <f t="shared" si="864"/>
        <v>0</v>
      </c>
      <c r="BD268" s="47">
        <f t="shared" si="865"/>
        <v>0</v>
      </c>
      <c r="BE268" s="47">
        <f t="shared" si="866"/>
        <v>0</v>
      </c>
      <c r="BF268" s="47">
        <f t="shared" si="867"/>
        <v>0</v>
      </c>
      <c r="BG268" s="48">
        <f t="shared" si="868"/>
        <v>0</v>
      </c>
      <c r="BH268" s="47">
        <f t="shared" si="895"/>
        <v>0</v>
      </c>
      <c r="BI268" s="47">
        <f t="shared" si="896"/>
        <v>0</v>
      </c>
      <c r="BJ268" s="46">
        <f t="shared" si="869"/>
        <v>0</v>
      </c>
      <c r="BK268" s="47">
        <f t="shared" si="870"/>
        <v>0</v>
      </c>
      <c r="BL268" s="47">
        <f t="shared" si="871"/>
        <v>0</v>
      </c>
      <c r="BM268" s="47">
        <f t="shared" si="872"/>
        <v>0</v>
      </c>
      <c r="BN268" s="47">
        <f t="shared" si="873"/>
        <v>0</v>
      </c>
      <c r="BO268" s="47">
        <f t="shared" si="874"/>
        <v>0</v>
      </c>
      <c r="BP268" s="47">
        <f t="shared" si="875"/>
        <v>0</v>
      </c>
      <c r="BQ268" s="47">
        <f t="shared" si="876"/>
        <v>0</v>
      </c>
      <c r="BR268" s="47">
        <f t="shared" si="877"/>
        <v>0</v>
      </c>
      <c r="BS268" s="47">
        <f t="shared" si="878"/>
        <v>0</v>
      </c>
      <c r="BT268" s="47">
        <f t="shared" si="879"/>
        <v>0</v>
      </c>
      <c r="BU268" s="47">
        <f t="shared" si="880"/>
        <v>0</v>
      </c>
      <c r="BV268" s="47">
        <f t="shared" si="881"/>
        <v>0</v>
      </c>
      <c r="BW268" s="47">
        <f t="shared" si="882"/>
        <v>0</v>
      </c>
      <c r="BX268" s="47">
        <f t="shared" si="883"/>
        <v>0</v>
      </c>
      <c r="BY268" s="47">
        <f t="shared" si="884"/>
        <v>0</v>
      </c>
      <c r="BZ268" s="47">
        <f t="shared" si="885"/>
        <v>0</v>
      </c>
      <c r="CA268" s="47">
        <f t="shared" si="886"/>
        <v>0</v>
      </c>
      <c r="CB268" s="47">
        <f t="shared" si="887"/>
        <v>0</v>
      </c>
      <c r="CC268" s="48">
        <f t="shared" si="888"/>
        <v>0</v>
      </c>
      <c r="CD268" s="47">
        <f t="shared" si="897"/>
        <v>0</v>
      </c>
      <c r="CE268" s="47">
        <f t="shared" si="898"/>
        <v>0</v>
      </c>
      <c r="CF268" s="46">
        <f t="shared" si="899"/>
        <v>0</v>
      </c>
      <c r="CG268" s="47">
        <f t="shared" si="900"/>
        <v>0</v>
      </c>
      <c r="CH268" s="47">
        <f t="shared" si="901"/>
        <v>0</v>
      </c>
      <c r="CI268" s="47">
        <f t="shared" si="902"/>
        <v>0</v>
      </c>
      <c r="CJ268" s="47">
        <f t="shared" si="903"/>
        <v>0</v>
      </c>
      <c r="CK268" s="47">
        <f t="shared" si="904"/>
        <v>0</v>
      </c>
      <c r="CL268" s="47">
        <f t="shared" si="905"/>
        <v>0</v>
      </c>
      <c r="CM268" s="47">
        <f t="shared" si="906"/>
        <v>0</v>
      </c>
      <c r="CN268" s="47">
        <f t="shared" si="907"/>
        <v>0</v>
      </c>
      <c r="CO268" s="47">
        <f t="shared" si="908"/>
        <v>0</v>
      </c>
      <c r="CP268" s="47">
        <f t="shared" si="909"/>
        <v>0</v>
      </c>
      <c r="CQ268" s="47">
        <f t="shared" si="910"/>
        <v>0</v>
      </c>
      <c r="CR268" s="47">
        <f t="shared" si="911"/>
        <v>0</v>
      </c>
      <c r="CS268" s="47">
        <f t="shared" si="912"/>
        <v>0</v>
      </c>
      <c r="CT268" s="47">
        <f t="shared" si="913"/>
        <v>0</v>
      </c>
      <c r="CU268" s="47">
        <f t="shared" si="914"/>
        <v>0</v>
      </c>
      <c r="CV268" s="47">
        <f t="shared" si="915"/>
        <v>0</v>
      </c>
      <c r="CW268" s="47">
        <f t="shared" si="916"/>
        <v>0</v>
      </c>
      <c r="CX268" s="47">
        <f t="shared" si="917"/>
        <v>0</v>
      </c>
      <c r="CY268" s="48">
        <f t="shared" si="918"/>
        <v>0</v>
      </c>
      <c r="CZ268" s="47">
        <f t="shared" si="919"/>
        <v>0</v>
      </c>
      <c r="DA268" s="47">
        <f t="shared" si="920"/>
        <v>0</v>
      </c>
      <c r="DB268" s="46">
        <f t="shared" si="921"/>
        <v>0</v>
      </c>
      <c r="DC268" s="47">
        <f t="shared" si="922"/>
        <v>0</v>
      </c>
      <c r="DD268" s="47">
        <f t="shared" si="923"/>
        <v>0</v>
      </c>
      <c r="DE268" s="47">
        <f t="shared" si="924"/>
        <v>0</v>
      </c>
      <c r="DF268" s="47">
        <f t="shared" si="925"/>
        <v>0</v>
      </c>
      <c r="DG268" s="47">
        <f t="shared" si="926"/>
        <v>0</v>
      </c>
      <c r="DH268" s="47">
        <f t="shared" si="927"/>
        <v>0</v>
      </c>
      <c r="DI268" s="47">
        <f t="shared" si="928"/>
        <v>0</v>
      </c>
      <c r="DJ268" s="47">
        <f t="shared" si="929"/>
        <v>0</v>
      </c>
      <c r="DK268" s="47">
        <f t="shared" si="930"/>
        <v>0</v>
      </c>
      <c r="DL268" s="47">
        <f t="shared" si="931"/>
        <v>0</v>
      </c>
      <c r="DM268" s="47">
        <f t="shared" si="932"/>
        <v>0</v>
      </c>
      <c r="DN268" s="47">
        <f t="shared" si="933"/>
        <v>0</v>
      </c>
      <c r="DO268" s="47">
        <f t="shared" si="934"/>
        <v>0</v>
      </c>
      <c r="DP268" s="47">
        <f t="shared" si="935"/>
        <v>0</v>
      </c>
      <c r="DQ268" s="47">
        <f t="shared" si="936"/>
        <v>0</v>
      </c>
      <c r="DR268" s="47">
        <f t="shared" si="937"/>
        <v>0</v>
      </c>
      <c r="DS268" s="47">
        <f t="shared" si="938"/>
        <v>0</v>
      </c>
      <c r="DT268" s="47">
        <f t="shared" si="939"/>
        <v>0</v>
      </c>
      <c r="DU268" s="48">
        <f t="shared" si="940"/>
        <v>0</v>
      </c>
      <c r="DV268" s="47">
        <f t="shared" si="941"/>
        <v>0</v>
      </c>
      <c r="DW268" s="47">
        <f t="shared" si="942"/>
        <v>0</v>
      </c>
      <c r="DX268" s="46">
        <f t="shared" si="943"/>
        <v>0</v>
      </c>
      <c r="DY268" s="47">
        <f t="shared" si="944"/>
        <v>0</v>
      </c>
      <c r="DZ268" s="47">
        <f t="shared" si="945"/>
        <v>0</v>
      </c>
      <c r="EA268" s="47">
        <f t="shared" si="946"/>
        <v>0</v>
      </c>
      <c r="EB268" s="47">
        <f t="shared" si="947"/>
        <v>0</v>
      </c>
      <c r="EC268" s="47">
        <f t="shared" si="948"/>
        <v>0</v>
      </c>
      <c r="ED268" s="47">
        <f t="shared" si="949"/>
        <v>0</v>
      </c>
      <c r="EE268" s="47">
        <f t="shared" si="950"/>
        <v>0</v>
      </c>
      <c r="EF268" s="47">
        <f t="shared" si="951"/>
        <v>0</v>
      </c>
      <c r="EG268" s="47">
        <f t="shared" si="952"/>
        <v>0</v>
      </c>
      <c r="EH268" s="47">
        <f t="shared" si="953"/>
        <v>0</v>
      </c>
      <c r="EI268" s="47">
        <f t="shared" si="954"/>
        <v>0</v>
      </c>
      <c r="EJ268" s="47">
        <f t="shared" si="955"/>
        <v>0</v>
      </c>
      <c r="EK268" s="47">
        <f t="shared" si="956"/>
        <v>0</v>
      </c>
      <c r="EL268" s="47">
        <f t="shared" si="957"/>
        <v>0</v>
      </c>
      <c r="EM268" s="47">
        <f t="shared" si="958"/>
        <v>0</v>
      </c>
      <c r="EN268" s="47">
        <f t="shared" si="959"/>
        <v>0</v>
      </c>
      <c r="EO268" s="47">
        <f t="shared" si="960"/>
        <v>0</v>
      </c>
      <c r="EP268" s="47">
        <f t="shared" si="961"/>
        <v>0</v>
      </c>
      <c r="EQ268" s="48">
        <f t="shared" si="962"/>
        <v>0</v>
      </c>
      <c r="ER268" s="47">
        <f t="shared" si="963"/>
        <v>0</v>
      </c>
      <c r="ES268" s="47">
        <f t="shared" si="964"/>
        <v>0</v>
      </c>
      <c r="ET268" s="46">
        <f t="shared" si="965"/>
        <v>0</v>
      </c>
      <c r="EU268" s="47">
        <f t="shared" si="966"/>
        <v>0</v>
      </c>
      <c r="EV268" s="47">
        <f t="shared" si="967"/>
        <v>0</v>
      </c>
      <c r="EW268" s="47">
        <f t="shared" si="968"/>
        <v>0</v>
      </c>
      <c r="EX268" s="47">
        <f t="shared" si="969"/>
        <v>0</v>
      </c>
      <c r="EY268" s="47">
        <f t="shared" si="970"/>
        <v>0</v>
      </c>
      <c r="EZ268" s="47">
        <f t="shared" si="971"/>
        <v>0</v>
      </c>
      <c r="FA268" s="47">
        <f t="shared" si="972"/>
        <v>0</v>
      </c>
      <c r="FB268" s="47">
        <f t="shared" si="973"/>
        <v>0</v>
      </c>
      <c r="FC268" s="47">
        <f t="shared" si="974"/>
        <v>0</v>
      </c>
      <c r="FD268" s="47">
        <f t="shared" si="975"/>
        <v>0</v>
      </c>
      <c r="FE268" s="47">
        <f t="shared" si="976"/>
        <v>0</v>
      </c>
      <c r="FF268" s="47">
        <f t="shared" si="977"/>
        <v>0</v>
      </c>
      <c r="FG268" s="47">
        <f t="shared" si="978"/>
        <v>0</v>
      </c>
      <c r="FH268" s="47">
        <f t="shared" si="979"/>
        <v>0</v>
      </c>
      <c r="FI268" s="47">
        <f t="shared" si="980"/>
        <v>0</v>
      </c>
      <c r="FJ268" s="47">
        <f t="shared" si="981"/>
        <v>0</v>
      </c>
      <c r="FK268" s="47">
        <f t="shared" si="982"/>
        <v>0</v>
      </c>
      <c r="FL268" s="47">
        <f t="shared" si="983"/>
        <v>0</v>
      </c>
      <c r="FM268" s="48">
        <f t="shared" si="984"/>
        <v>0</v>
      </c>
      <c r="FN268" s="47">
        <f t="shared" si="985"/>
        <v>0</v>
      </c>
      <c r="FO268" s="47">
        <f t="shared" si="986"/>
        <v>0</v>
      </c>
      <c r="FP268" s="46">
        <f t="shared" si="987"/>
        <v>0</v>
      </c>
      <c r="FQ268" s="47">
        <f t="shared" si="988"/>
        <v>0</v>
      </c>
      <c r="FR268" s="47">
        <f t="shared" si="989"/>
        <v>0</v>
      </c>
      <c r="FS268" s="47">
        <f t="shared" si="990"/>
        <v>0</v>
      </c>
      <c r="FT268" s="47">
        <f t="shared" si="991"/>
        <v>0</v>
      </c>
      <c r="FU268" s="47">
        <f t="shared" si="992"/>
        <v>0</v>
      </c>
      <c r="FV268" s="47">
        <f t="shared" si="993"/>
        <v>0</v>
      </c>
      <c r="FW268" s="47">
        <f t="shared" si="994"/>
        <v>0</v>
      </c>
      <c r="FX268" s="47">
        <f t="shared" si="995"/>
        <v>0</v>
      </c>
      <c r="FY268" s="47">
        <f t="shared" si="996"/>
        <v>0</v>
      </c>
      <c r="FZ268" s="47">
        <f t="shared" si="997"/>
        <v>0</v>
      </c>
      <c r="GA268" s="47">
        <f t="shared" si="998"/>
        <v>0</v>
      </c>
      <c r="GB268" s="47">
        <f t="shared" si="999"/>
        <v>0</v>
      </c>
      <c r="GC268" s="47">
        <f t="shared" si="1000"/>
        <v>0</v>
      </c>
      <c r="GD268" s="47">
        <f t="shared" si="1001"/>
        <v>0</v>
      </c>
      <c r="GE268" s="47">
        <f t="shared" si="1002"/>
        <v>0</v>
      </c>
      <c r="GF268" s="47">
        <f t="shared" si="1003"/>
        <v>0</v>
      </c>
      <c r="GG268" s="47">
        <f t="shared" si="1004"/>
        <v>0</v>
      </c>
      <c r="GH268" s="47">
        <f t="shared" si="1005"/>
        <v>0</v>
      </c>
      <c r="GI268" s="48">
        <f t="shared" si="1006"/>
        <v>0</v>
      </c>
      <c r="GJ268" s="47">
        <f t="shared" si="1007"/>
        <v>0</v>
      </c>
      <c r="GK268" s="47">
        <f t="shared" si="1008"/>
        <v>0</v>
      </c>
      <c r="GL268" s="46">
        <f t="shared" si="1009"/>
        <v>0</v>
      </c>
      <c r="GM268" s="47">
        <f t="shared" si="1010"/>
        <v>0</v>
      </c>
      <c r="GN268" s="47">
        <f t="shared" si="1011"/>
        <v>0</v>
      </c>
      <c r="GO268" s="47">
        <f t="shared" si="1012"/>
        <v>0</v>
      </c>
      <c r="GP268" s="47">
        <f t="shared" si="1013"/>
        <v>0</v>
      </c>
      <c r="GQ268" s="47">
        <f t="shared" si="1014"/>
        <v>0</v>
      </c>
      <c r="GR268" s="47">
        <f t="shared" si="1015"/>
        <v>0</v>
      </c>
      <c r="GS268" s="47">
        <f t="shared" si="1016"/>
        <v>0</v>
      </c>
      <c r="GT268" s="47">
        <f t="shared" si="1017"/>
        <v>0</v>
      </c>
      <c r="GU268" s="47">
        <f t="shared" si="1018"/>
        <v>0</v>
      </c>
      <c r="GV268" s="47">
        <f t="shared" si="1019"/>
        <v>0</v>
      </c>
      <c r="GW268" s="47">
        <f t="shared" si="1020"/>
        <v>0</v>
      </c>
      <c r="GX268" s="47">
        <f t="shared" si="1021"/>
        <v>0</v>
      </c>
      <c r="GY268" s="47">
        <f t="shared" si="1022"/>
        <v>0</v>
      </c>
      <c r="GZ268" s="47">
        <f t="shared" si="1023"/>
        <v>0</v>
      </c>
      <c r="HA268" s="47">
        <f t="shared" si="1024"/>
        <v>0</v>
      </c>
      <c r="HB268" s="47">
        <f t="shared" si="1025"/>
        <v>0</v>
      </c>
      <c r="HC268" s="47">
        <f t="shared" si="1026"/>
        <v>0</v>
      </c>
      <c r="HD268" s="47">
        <f t="shared" si="1027"/>
        <v>0</v>
      </c>
      <c r="HE268" s="48">
        <f t="shared" si="1028"/>
        <v>0</v>
      </c>
      <c r="HF268" s="47">
        <f t="shared" si="1029"/>
        <v>0</v>
      </c>
      <c r="HG268" s="47">
        <f t="shared" si="1030"/>
        <v>0</v>
      </c>
      <c r="HH268" s="46">
        <f t="shared" si="1031"/>
        <v>0</v>
      </c>
      <c r="HI268" s="47">
        <f t="shared" si="1032"/>
        <v>0</v>
      </c>
      <c r="HJ268" s="47">
        <f t="shared" si="1033"/>
        <v>0</v>
      </c>
      <c r="HK268" s="47">
        <f t="shared" si="1034"/>
        <v>0</v>
      </c>
      <c r="HL268" s="47">
        <f t="shared" si="1035"/>
        <v>0</v>
      </c>
      <c r="HM268" s="47">
        <f t="shared" si="1036"/>
        <v>0</v>
      </c>
      <c r="HN268" s="47">
        <f t="shared" si="1037"/>
        <v>0</v>
      </c>
      <c r="HO268" s="47">
        <f t="shared" si="1038"/>
        <v>0</v>
      </c>
      <c r="HP268" s="47">
        <f t="shared" si="1039"/>
        <v>0</v>
      </c>
      <c r="HQ268" s="47">
        <f t="shared" si="1040"/>
        <v>0</v>
      </c>
      <c r="HR268" s="47">
        <f t="shared" si="1041"/>
        <v>0</v>
      </c>
      <c r="HS268" s="47">
        <f t="shared" si="1042"/>
        <v>0</v>
      </c>
      <c r="HT268" s="47">
        <f t="shared" si="1043"/>
        <v>0</v>
      </c>
      <c r="HU268" s="47">
        <f t="shared" si="1044"/>
        <v>0</v>
      </c>
      <c r="HV268" s="47">
        <f t="shared" si="1045"/>
        <v>0</v>
      </c>
      <c r="HW268" s="47">
        <f t="shared" si="1046"/>
        <v>0</v>
      </c>
      <c r="HX268" s="47">
        <f t="shared" si="1047"/>
        <v>0</v>
      </c>
      <c r="HY268" s="47">
        <f t="shared" si="1048"/>
        <v>0</v>
      </c>
      <c r="HZ268" s="47">
        <f t="shared" si="1049"/>
        <v>0</v>
      </c>
      <c r="IA268" s="48">
        <f t="shared" si="1050"/>
        <v>0</v>
      </c>
      <c r="IB268" s="47">
        <f t="shared" si="1051"/>
        <v>0</v>
      </c>
      <c r="IC268" s="47">
        <f t="shared" si="1052"/>
        <v>0</v>
      </c>
      <c r="ID268" s="46">
        <f t="shared" si="1053"/>
        <v>0</v>
      </c>
      <c r="IE268" s="47">
        <f t="shared" si="1054"/>
        <v>0</v>
      </c>
      <c r="IF268" s="47">
        <f t="shared" si="1055"/>
        <v>0</v>
      </c>
      <c r="IG268" s="47">
        <f t="shared" si="1056"/>
        <v>0</v>
      </c>
      <c r="IH268" s="47">
        <f t="shared" si="1057"/>
        <v>0</v>
      </c>
      <c r="II268" s="47">
        <f t="shared" si="1058"/>
        <v>0</v>
      </c>
      <c r="IJ268" s="47">
        <f t="shared" si="1059"/>
        <v>0</v>
      </c>
      <c r="IK268" s="47">
        <f t="shared" si="1060"/>
        <v>0</v>
      </c>
      <c r="IL268" s="47">
        <f t="shared" si="1061"/>
        <v>0</v>
      </c>
      <c r="IM268" s="47">
        <f t="shared" si="1062"/>
        <v>0</v>
      </c>
      <c r="IN268" s="47">
        <f t="shared" si="1063"/>
        <v>0</v>
      </c>
      <c r="IO268" s="47">
        <f t="shared" si="1064"/>
        <v>0</v>
      </c>
      <c r="IP268" s="47">
        <f t="shared" si="1065"/>
        <v>0</v>
      </c>
      <c r="IQ268" s="47">
        <f t="shared" si="1066"/>
        <v>0</v>
      </c>
      <c r="IR268" s="47">
        <f t="shared" si="1067"/>
        <v>0</v>
      </c>
      <c r="IS268" s="47">
        <f t="shared" si="1068"/>
        <v>0</v>
      </c>
      <c r="IT268" s="47">
        <f t="shared" si="1069"/>
        <v>0</v>
      </c>
      <c r="IU268" s="47">
        <f t="shared" si="1070"/>
        <v>0</v>
      </c>
      <c r="IV268" s="47">
        <f t="shared" si="1071"/>
        <v>0</v>
      </c>
      <c r="IW268" s="48">
        <f t="shared" si="1072"/>
        <v>0</v>
      </c>
      <c r="IX268" s="47">
        <f t="shared" si="1073"/>
        <v>0</v>
      </c>
      <c r="IY268" s="47">
        <f t="shared" si="1074"/>
        <v>0</v>
      </c>
      <c r="IZ268" s="46">
        <f t="shared" si="1075"/>
        <v>0</v>
      </c>
      <c r="JA268" s="47">
        <f t="shared" si="1076"/>
        <v>0</v>
      </c>
      <c r="JB268" s="47">
        <f t="shared" si="1077"/>
        <v>0</v>
      </c>
      <c r="JC268" s="47">
        <f t="shared" si="1078"/>
        <v>0</v>
      </c>
      <c r="JD268" s="47">
        <f t="shared" si="1079"/>
        <v>0</v>
      </c>
      <c r="JE268" s="47">
        <f t="shared" si="1080"/>
        <v>0</v>
      </c>
      <c r="JF268" s="47">
        <f t="shared" si="1081"/>
        <v>0</v>
      </c>
      <c r="JG268" s="47">
        <f t="shared" si="1082"/>
        <v>0</v>
      </c>
      <c r="JH268" s="47">
        <f t="shared" si="1083"/>
        <v>0</v>
      </c>
      <c r="JI268" s="47">
        <f t="shared" si="1084"/>
        <v>0</v>
      </c>
      <c r="JJ268" s="47">
        <f t="shared" si="1085"/>
        <v>0</v>
      </c>
      <c r="JK268" s="47">
        <f t="shared" si="1086"/>
        <v>0</v>
      </c>
      <c r="JL268" s="47">
        <f t="shared" si="1087"/>
        <v>0</v>
      </c>
      <c r="JM268" s="47">
        <f t="shared" si="1088"/>
        <v>0</v>
      </c>
      <c r="JN268" s="47">
        <f t="shared" si="1089"/>
        <v>0</v>
      </c>
      <c r="JO268" s="47">
        <f t="shared" si="1090"/>
        <v>0</v>
      </c>
      <c r="JP268" s="47">
        <f t="shared" si="1091"/>
        <v>0</v>
      </c>
      <c r="JQ268" s="47">
        <f t="shared" si="1092"/>
        <v>0</v>
      </c>
      <c r="JR268" s="47">
        <f t="shared" si="1093"/>
        <v>0</v>
      </c>
      <c r="JS268" s="48">
        <f t="shared" si="1094"/>
        <v>0</v>
      </c>
      <c r="JT268" s="46">
        <f t="shared" si="1095"/>
        <v>0</v>
      </c>
      <c r="JU268" s="48">
        <f t="shared" si="1096"/>
        <v>0</v>
      </c>
    </row>
    <row r="269" spans="1:281" x14ac:dyDescent="0.25">
      <c r="A269" s="152"/>
      <c r="B269" s="386"/>
      <c r="C269" s="377"/>
      <c r="D269" s="378"/>
      <c r="E269" s="378"/>
      <c r="F269" s="378"/>
      <c r="G269" s="379"/>
      <c r="H269" s="397"/>
      <c r="I269" s="397"/>
      <c r="J269" s="97"/>
      <c r="K269" s="122">
        <f t="shared" si="826"/>
        <v>0</v>
      </c>
      <c r="L269" s="313">
        <f t="shared" si="827"/>
        <v>0</v>
      </c>
      <c r="M269" s="46">
        <f t="shared" si="828"/>
        <v>0</v>
      </c>
      <c r="N269" s="90">
        <f t="shared" si="889"/>
        <v>0</v>
      </c>
      <c r="O269" s="90">
        <f t="shared" si="890"/>
        <v>0</v>
      </c>
      <c r="P269" s="90">
        <f t="shared" si="891"/>
        <v>0</v>
      </c>
      <c r="Q269" s="90">
        <f t="shared" si="892"/>
        <v>0</v>
      </c>
      <c r="R269" s="408">
        <f t="shared" si="829"/>
        <v>1</v>
      </c>
      <c r="S269" s="46">
        <f t="shared" si="830"/>
        <v>0</v>
      </c>
      <c r="T269" s="47">
        <f t="shared" si="831"/>
        <v>0</v>
      </c>
      <c r="U269" s="47">
        <f t="shared" si="832"/>
        <v>0</v>
      </c>
      <c r="V269" s="47">
        <f t="shared" si="833"/>
        <v>0</v>
      </c>
      <c r="W269" s="47">
        <f t="shared" si="834"/>
        <v>0</v>
      </c>
      <c r="X269" s="47">
        <f t="shared" si="835"/>
        <v>0</v>
      </c>
      <c r="Y269" s="47">
        <f t="shared" si="836"/>
        <v>0</v>
      </c>
      <c r="Z269" s="47">
        <f t="shared" si="837"/>
        <v>0</v>
      </c>
      <c r="AA269" s="47">
        <f t="shared" si="838"/>
        <v>0</v>
      </c>
      <c r="AB269" s="47">
        <f t="shared" si="839"/>
        <v>0</v>
      </c>
      <c r="AC269" s="47">
        <f t="shared" si="840"/>
        <v>0</v>
      </c>
      <c r="AD269" s="47">
        <f t="shared" si="841"/>
        <v>0</v>
      </c>
      <c r="AE269" s="47">
        <f t="shared" si="842"/>
        <v>0</v>
      </c>
      <c r="AF269" s="47">
        <f t="shared" si="843"/>
        <v>0</v>
      </c>
      <c r="AG269" s="47">
        <f t="shared" si="844"/>
        <v>0</v>
      </c>
      <c r="AH269" s="47">
        <f t="shared" si="845"/>
        <v>0</v>
      </c>
      <c r="AI269" s="47">
        <f t="shared" si="846"/>
        <v>0</v>
      </c>
      <c r="AJ269" s="47">
        <f t="shared" si="847"/>
        <v>0</v>
      </c>
      <c r="AK269" s="47">
        <f t="shared" si="848"/>
        <v>0</v>
      </c>
      <c r="AL269" s="48">
        <f t="shared" si="849"/>
        <v>0</v>
      </c>
      <c r="AM269" s="47">
        <f t="shared" si="893"/>
        <v>0</v>
      </c>
      <c r="AN269" s="47">
        <f t="shared" si="894"/>
        <v>0</v>
      </c>
      <c r="AO269" s="46">
        <f t="shared" si="850"/>
        <v>0</v>
      </c>
      <c r="AP269" s="47">
        <f t="shared" si="851"/>
        <v>0</v>
      </c>
      <c r="AQ269" s="47">
        <f t="shared" si="852"/>
        <v>0</v>
      </c>
      <c r="AR269" s="47">
        <f t="shared" si="853"/>
        <v>0</v>
      </c>
      <c r="AS269" s="47">
        <f t="shared" si="854"/>
        <v>0</v>
      </c>
      <c r="AT269" s="47">
        <f t="shared" si="855"/>
        <v>0</v>
      </c>
      <c r="AU269" s="47">
        <f t="shared" si="856"/>
        <v>0</v>
      </c>
      <c r="AV269" s="47">
        <f t="shared" si="857"/>
        <v>0</v>
      </c>
      <c r="AW269" s="47">
        <f t="shared" si="858"/>
        <v>0</v>
      </c>
      <c r="AX269" s="47">
        <f t="shared" si="859"/>
        <v>0</v>
      </c>
      <c r="AY269" s="47">
        <f t="shared" si="860"/>
        <v>0</v>
      </c>
      <c r="AZ269" s="47">
        <f t="shared" si="861"/>
        <v>0</v>
      </c>
      <c r="BA269" s="47">
        <f t="shared" si="862"/>
        <v>0</v>
      </c>
      <c r="BB269" s="47">
        <f t="shared" si="863"/>
        <v>0</v>
      </c>
      <c r="BC269" s="47">
        <f t="shared" si="864"/>
        <v>0</v>
      </c>
      <c r="BD269" s="47">
        <f t="shared" si="865"/>
        <v>0</v>
      </c>
      <c r="BE269" s="47">
        <f t="shared" si="866"/>
        <v>0</v>
      </c>
      <c r="BF269" s="47">
        <f t="shared" si="867"/>
        <v>0</v>
      </c>
      <c r="BG269" s="48">
        <f t="shared" si="868"/>
        <v>0</v>
      </c>
      <c r="BH269" s="47">
        <f t="shared" si="895"/>
        <v>0</v>
      </c>
      <c r="BI269" s="47">
        <f t="shared" si="896"/>
        <v>0</v>
      </c>
      <c r="BJ269" s="46">
        <f t="shared" si="869"/>
        <v>0</v>
      </c>
      <c r="BK269" s="47">
        <f t="shared" si="870"/>
        <v>0</v>
      </c>
      <c r="BL269" s="47">
        <f t="shared" si="871"/>
        <v>0</v>
      </c>
      <c r="BM269" s="47">
        <f t="shared" si="872"/>
        <v>0</v>
      </c>
      <c r="BN269" s="47">
        <f t="shared" si="873"/>
        <v>0</v>
      </c>
      <c r="BO269" s="47">
        <f t="shared" si="874"/>
        <v>0</v>
      </c>
      <c r="BP269" s="47">
        <f t="shared" si="875"/>
        <v>0</v>
      </c>
      <c r="BQ269" s="47">
        <f t="shared" si="876"/>
        <v>0</v>
      </c>
      <c r="BR269" s="47">
        <f t="shared" si="877"/>
        <v>0</v>
      </c>
      <c r="BS269" s="47">
        <f t="shared" si="878"/>
        <v>0</v>
      </c>
      <c r="BT269" s="47">
        <f t="shared" si="879"/>
        <v>0</v>
      </c>
      <c r="BU269" s="47">
        <f t="shared" si="880"/>
        <v>0</v>
      </c>
      <c r="BV269" s="47">
        <f t="shared" si="881"/>
        <v>0</v>
      </c>
      <c r="BW269" s="47">
        <f t="shared" si="882"/>
        <v>0</v>
      </c>
      <c r="BX269" s="47">
        <f t="shared" si="883"/>
        <v>0</v>
      </c>
      <c r="BY269" s="47">
        <f t="shared" si="884"/>
        <v>0</v>
      </c>
      <c r="BZ269" s="47">
        <f t="shared" si="885"/>
        <v>0</v>
      </c>
      <c r="CA269" s="47">
        <f t="shared" si="886"/>
        <v>0</v>
      </c>
      <c r="CB269" s="47">
        <f t="shared" si="887"/>
        <v>0</v>
      </c>
      <c r="CC269" s="48">
        <f t="shared" si="888"/>
        <v>0</v>
      </c>
      <c r="CD269" s="47">
        <f t="shared" si="897"/>
        <v>0</v>
      </c>
      <c r="CE269" s="47">
        <f t="shared" si="898"/>
        <v>0</v>
      </c>
      <c r="CF269" s="46">
        <f t="shared" si="899"/>
        <v>0</v>
      </c>
      <c r="CG269" s="47">
        <f t="shared" si="900"/>
        <v>0</v>
      </c>
      <c r="CH269" s="47">
        <f t="shared" si="901"/>
        <v>0</v>
      </c>
      <c r="CI269" s="47">
        <f t="shared" si="902"/>
        <v>0</v>
      </c>
      <c r="CJ269" s="47">
        <f t="shared" si="903"/>
        <v>0</v>
      </c>
      <c r="CK269" s="47">
        <f t="shared" si="904"/>
        <v>0</v>
      </c>
      <c r="CL269" s="47">
        <f t="shared" si="905"/>
        <v>0</v>
      </c>
      <c r="CM269" s="47">
        <f t="shared" si="906"/>
        <v>0</v>
      </c>
      <c r="CN269" s="47">
        <f t="shared" si="907"/>
        <v>0</v>
      </c>
      <c r="CO269" s="47">
        <f t="shared" si="908"/>
        <v>0</v>
      </c>
      <c r="CP269" s="47">
        <f t="shared" si="909"/>
        <v>0</v>
      </c>
      <c r="CQ269" s="47">
        <f t="shared" si="910"/>
        <v>0</v>
      </c>
      <c r="CR269" s="47">
        <f t="shared" si="911"/>
        <v>0</v>
      </c>
      <c r="CS269" s="47">
        <f t="shared" si="912"/>
        <v>0</v>
      </c>
      <c r="CT269" s="47">
        <f t="shared" si="913"/>
        <v>0</v>
      </c>
      <c r="CU269" s="47">
        <f t="shared" si="914"/>
        <v>0</v>
      </c>
      <c r="CV269" s="47">
        <f t="shared" si="915"/>
        <v>0</v>
      </c>
      <c r="CW269" s="47">
        <f t="shared" si="916"/>
        <v>0</v>
      </c>
      <c r="CX269" s="47">
        <f t="shared" si="917"/>
        <v>0</v>
      </c>
      <c r="CY269" s="48">
        <f t="shared" si="918"/>
        <v>0</v>
      </c>
      <c r="CZ269" s="47">
        <f t="shared" si="919"/>
        <v>0</v>
      </c>
      <c r="DA269" s="47">
        <f t="shared" si="920"/>
        <v>0</v>
      </c>
      <c r="DB269" s="46">
        <f t="shared" si="921"/>
        <v>0</v>
      </c>
      <c r="DC269" s="47">
        <f t="shared" si="922"/>
        <v>0</v>
      </c>
      <c r="DD269" s="47">
        <f t="shared" si="923"/>
        <v>0</v>
      </c>
      <c r="DE269" s="47">
        <f t="shared" si="924"/>
        <v>0</v>
      </c>
      <c r="DF269" s="47">
        <f t="shared" si="925"/>
        <v>0</v>
      </c>
      <c r="DG269" s="47">
        <f t="shared" si="926"/>
        <v>0</v>
      </c>
      <c r="DH269" s="47">
        <f t="shared" si="927"/>
        <v>0</v>
      </c>
      <c r="DI269" s="47">
        <f t="shared" si="928"/>
        <v>0</v>
      </c>
      <c r="DJ269" s="47">
        <f t="shared" si="929"/>
        <v>0</v>
      </c>
      <c r="DK269" s="47">
        <f t="shared" si="930"/>
        <v>0</v>
      </c>
      <c r="DL269" s="47">
        <f t="shared" si="931"/>
        <v>0</v>
      </c>
      <c r="DM269" s="47">
        <f t="shared" si="932"/>
        <v>0</v>
      </c>
      <c r="DN269" s="47">
        <f t="shared" si="933"/>
        <v>0</v>
      </c>
      <c r="DO269" s="47">
        <f t="shared" si="934"/>
        <v>0</v>
      </c>
      <c r="DP269" s="47">
        <f t="shared" si="935"/>
        <v>0</v>
      </c>
      <c r="DQ269" s="47">
        <f t="shared" si="936"/>
        <v>0</v>
      </c>
      <c r="DR269" s="47">
        <f t="shared" si="937"/>
        <v>0</v>
      </c>
      <c r="DS269" s="47">
        <f t="shared" si="938"/>
        <v>0</v>
      </c>
      <c r="DT269" s="47">
        <f t="shared" si="939"/>
        <v>0</v>
      </c>
      <c r="DU269" s="48">
        <f t="shared" si="940"/>
        <v>0</v>
      </c>
      <c r="DV269" s="47">
        <f t="shared" si="941"/>
        <v>0</v>
      </c>
      <c r="DW269" s="47">
        <f t="shared" si="942"/>
        <v>0</v>
      </c>
      <c r="DX269" s="46">
        <f t="shared" si="943"/>
        <v>0</v>
      </c>
      <c r="DY269" s="47">
        <f t="shared" si="944"/>
        <v>0</v>
      </c>
      <c r="DZ269" s="47">
        <f t="shared" si="945"/>
        <v>0</v>
      </c>
      <c r="EA269" s="47">
        <f t="shared" si="946"/>
        <v>0</v>
      </c>
      <c r="EB269" s="47">
        <f t="shared" si="947"/>
        <v>0</v>
      </c>
      <c r="EC269" s="47">
        <f t="shared" si="948"/>
        <v>0</v>
      </c>
      <c r="ED269" s="47">
        <f t="shared" si="949"/>
        <v>0</v>
      </c>
      <c r="EE269" s="47">
        <f t="shared" si="950"/>
        <v>0</v>
      </c>
      <c r="EF269" s="47">
        <f t="shared" si="951"/>
        <v>0</v>
      </c>
      <c r="EG269" s="47">
        <f t="shared" si="952"/>
        <v>0</v>
      </c>
      <c r="EH269" s="47">
        <f t="shared" si="953"/>
        <v>0</v>
      </c>
      <c r="EI269" s="47">
        <f t="shared" si="954"/>
        <v>0</v>
      </c>
      <c r="EJ269" s="47">
        <f t="shared" si="955"/>
        <v>0</v>
      </c>
      <c r="EK269" s="47">
        <f t="shared" si="956"/>
        <v>0</v>
      </c>
      <c r="EL269" s="47">
        <f t="shared" si="957"/>
        <v>0</v>
      </c>
      <c r="EM269" s="47">
        <f t="shared" si="958"/>
        <v>0</v>
      </c>
      <c r="EN269" s="47">
        <f t="shared" si="959"/>
        <v>0</v>
      </c>
      <c r="EO269" s="47">
        <f t="shared" si="960"/>
        <v>0</v>
      </c>
      <c r="EP269" s="47">
        <f t="shared" si="961"/>
        <v>0</v>
      </c>
      <c r="EQ269" s="48">
        <f t="shared" si="962"/>
        <v>0</v>
      </c>
      <c r="ER269" s="47">
        <f t="shared" si="963"/>
        <v>0</v>
      </c>
      <c r="ES269" s="47">
        <f t="shared" si="964"/>
        <v>0</v>
      </c>
      <c r="ET269" s="46">
        <f t="shared" si="965"/>
        <v>0</v>
      </c>
      <c r="EU269" s="47">
        <f t="shared" si="966"/>
        <v>0</v>
      </c>
      <c r="EV269" s="47">
        <f t="shared" si="967"/>
        <v>0</v>
      </c>
      <c r="EW269" s="47">
        <f t="shared" si="968"/>
        <v>0</v>
      </c>
      <c r="EX269" s="47">
        <f t="shared" si="969"/>
        <v>0</v>
      </c>
      <c r="EY269" s="47">
        <f t="shared" si="970"/>
        <v>0</v>
      </c>
      <c r="EZ269" s="47">
        <f t="shared" si="971"/>
        <v>0</v>
      </c>
      <c r="FA269" s="47">
        <f t="shared" si="972"/>
        <v>0</v>
      </c>
      <c r="FB269" s="47">
        <f t="shared" si="973"/>
        <v>0</v>
      </c>
      <c r="FC269" s="47">
        <f t="shared" si="974"/>
        <v>0</v>
      </c>
      <c r="FD269" s="47">
        <f t="shared" si="975"/>
        <v>0</v>
      </c>
      <c r="FE269" s="47">
        <f t="shared" si="976"/>
        <v>0</v>
      </c>
      <c r="FF269" s="47">
        <f t="shared" si="977"/>
        <v>0</v>
      </c>
      <c r="FG269" s="47">
        <f t="shared" si="978"/>
        <v>0</v>
      </c>
      <c r="FH269" s="47">
        <f t="shared" si="979"/>
        <v>0</v>
      </c>
      <c r="FI269" s="47">
        <f t="shared" si="980"/>
        <v>0</v>
      </c>
      <c r="FJ269" s="47">
        <f t="shared" si="981"/>
        <v>0</v>
      </c>
      <c r="FK269" s="47">
        <f t="shared" si="982"/>
        <v>0</v>
      </c>
      <c r="FL269" s="47">
        <f t="shared" si="983"/>
        <v>0</v>
      </c>
      <c r="FM269" s="48">
        <f t="shared" si="984"/>
        <v>0</v>
      </c>
      <c r="FN269" s="47">
        <f t="shared" si="985"/>
        <v>0</v>
      </c>
      <c r="FO269" s="47">
        <f t="shared" si="986"/>
        <v>0</v>
      </c>
      <c r="FP269" s="46">
        <f t="shared" si="987"/>
        <v>0</v>
      </c>
      <c r="FQ269" s="47">
        <f t="shared" si="988"/>
        <v>0</v>
      </c>
      <c r="FR269" s="47">
        <f t="shared" si="989"/>
        <v>0</v>
      </c>
      <c r="FS269" s="47">
        <f t="shared" si="990"/>
        <v>0</v>
      </c>
      <c r="FT269" s="47">
        <f t="shared" si="991"/>
        <v>0</v>
      </c>
      <c r="FU269" s="47">
        <f t="shared" si="992"/>
        <v>0</v>
      </c>
      <c r="FV269" s="47">
        <f t="shared" si="993"/>
        <v>0</v>
      </c>
      <c r="FW269" s="47">
        <f t="shared" si="994"/>
        <v>0</v>
      </c>
      <c r="FX269" s="47">
        <f t="shared" si="995"/>
        <v>0</v>
      </c>
      <c r="FY269" s="47">
        <f t="shared" si="996"/>
        <v>0</v>
      </c>
      <c r="FZ269" s="47">
        <f t="shared" si="997"/>
        <v>0</v>
      </c>
      <c r="GA269" s="47">
        <f t="shared" si="998"/>
        <v>0</v>
      </c>
      <c r="GB269" s="47">
        <f t="shared" si="999"/>
        <v>0</v>
      </c>
      <c r="GC269" s="47">
        <f t="shared" si="1000"/>
        <v>0</v>
      </c>
      <c r="GD269" s="47">
        <f t="shared" si="1001"/>
        <v>0</v>
      </c>
      <c r="GE269" s="47">
        <f t="shared" si="1002"/>
        <v>0</v>
      </c>
      <c r="GF269" s="47">
        <f t="shared" si="1003"/>
        <v>0</v>
      </c>
      <c r="GG269" s="47">
        <f t="shared" si="1004"/>
        <v>0</v>
      </c>
      <c r="GH269" s="47">
        <f t="shared" si="1005"/>
        <v>0</v>
      </c>
      <c r="GI269" s="48">
        <f t="shared" si="1006"/>
        <v>0</v>
      </c>
      <c r="GJ269" s="47">
        <f t="shared" si="1007"/>
        <v>0</v>
      </c>
      <c r="GK269" s="47">
        <f t="shared" si="1008"/>
        <v>0</v>
      </c>
      <c r="GL269" s="46">
        <f t="shared" si="1009"/>
        <v>0</v>
      </c>
      <c r="GM269" s="47">
        <f t="shared" si="1010"/>
        <v>0</v>
      </c>
      <c r="GN269" s="47">
        <f t="shared" si="1011"/>
        <v>0</v>
      </c>
      <c r="GO269" s="47">
        <f t="shared" si="1012"/>
        <v>0</v>
      </c>
      <c r="GP269" s="47">
        <f t="shared" si="1013"/>
        <v>0</v>
      </c>
      <c r="GQ269" s="47">
        <f t="shared" si="1014"/>
        <v>0</v>
      </c>
      <c r="GR269" s="47">
        <f t="shared" si="1015"/>
        <v>0</v>
      </c>
      <c r="GS269" s="47">
        <f t="shared" si="1016"/>
        <v>0</v>
      </c>
      <c r="GT269" s="47">
        <f t="shared" si="1017"/>
        <v>0</v>
      </c>
      <c r="GU269" s="47">
        <f t="shared" si="1018"/>
        <v>0</v>
      </c>
      <c r="GV269" s="47">
        <f t="shared" si="1019"/>
        <v>0</v>
      </c>
      <c r="GW269" s="47">
        <f t="shared" si="1020"/>
        <v>0</v>
      </c>
      <c r="GX269" s="47">
        <f t="shared" si="1021"/>
        <v>0</v>
      </c>
      <c r="GY269" s="47">
        <f t="shared" si="1022"/>
        <v>0</v>
      </c>
      <c r="GZ269" s="47">
        <f t="shared" si="1023"/>
        <v>0</v>
      </c>
      <c r="HA269" s="47">
        <f t="shared" si="1024"/>
        <v>0</v>
      </c>
      <c r="HB269" s="47">
        <f t="shared" si="1025"/>
        <v>0</v>
      </c>
      <c r="HC269" s="47">
        <f t="shared" si="1026"/>
        <v>0</v>
      </c>
      <c r="HD269" s="47">
        <f t="shared" si="1027"/>
        <v>0</v>
      </c>
      <c r="HE269" s="48">
        <f t="shared" si="1028"/>
        <v>0</v>
      </c>
      <c r="HF269" s="47">
        <f t="shared" si="1029"/>
        <v>0</v>
      </c>
      <c r="HG269" s="47">
        <f t="shared" si="1030"/>
        <v>0</v>
      </c>
      <c r="HH269" s="46">
        <f t="shared" si="1031"/>
        <v>0</v>
      </c>
      <c r="HI269" s="47">
        <f t="shared" si="1032"/>
        <v>0</v>
      </c>
      <c r="HJ269" s="47">
        <f t="shared" si="1033"/>
        <v>0</v>
      </c>
      <c r="HK269" s="47">
        <f t="shared" si="1034"/>
        <v>0</v>
      </c>
      <c r="HL269" s="47">
        <f t="shared" si="1035"/>
        <v>0</v>
      </c>
      <c r="HM269" s="47">
        <f t="shared" si="1036"/>
        <v>0</v>
      </c>
      <c r="HN269" s="47">
        <f t="shared" si="1037"/>
        <v>0</v>
      </c>
      <c r="HO269" s="47">
        <f t="shared" si="1038"/>
        <v>0</v>
      </c>
      <c r="HP269" s="47">
        <f t="shared" si="1039"/>
        <v>0</v>
      </c>
      <c r="HQ269" s="47">
        <f t="shared" si="1040"/>
        <v>0</v>
      </c>
      <c r="HR269" s="47">
        <f t="shared" si="1041"/>
        <v>0</v>
      </c>
      <c r="HS269" s="47">
        <f t="shared" si="1042"/>
        <v>0</v>
      </c>
      <c r="HT269" s="47">
        <f t="shared" si="1043"/>
        <v>0</v>
      </c>
      <c r="HU269" s="47">
        <f t="shared" si="1044"/>
        <v>0</v>
      </c>
      <c r="HV269" s="47">
        <f t="shared" si="1045"/>
        <v>0</v>
      </c>
      <c r="HW269" s="47">
        <f t="shared" si="1046"/>
        <v>0</v>
      </c>
      <c r="HX269" s="47">
        <f t="shared" si="1047"/>
        <v>0</v>
      </c>
      <c r="HY269" s="47">
        <f t="shared" si="1048"/>
        <v>0</v>
      </c>
      <c r="HZ269" s="47">
        <f t="shared" si="1049"/>
        <v>0</v>
      </c>
      <c r="IA269" s="48">
        <f t="shared" si="1050"/>
        <v>0</v>
      </c>
      <c r="IB269" s="47">
        <f t="shared" si="1051"/>
        <v>0</v>
      </c>
      <c r="IC269" s="47">
        <f t="shared" si="1052"/>
        <v>0</v>
      </c>
      <c r="ID269" s="46">
        <f t="shared" si="1053"/>
        <v>0</v>
      </c>
      <c r="IE269" s="47">
        <f t="shared" si="1054"/>
        <v>0</v>
      </c>
      <c r="IF269" s="47">
        <f t="shared" si="1055"/>
        <v>0</v>
      </c>
      <c r="IG269" s="47">
        <f t="shared" si="1056"/>
        <v>0</v>
      </c>
      <c r="IH269" s="47">
        <f t="shared" si="1057"/>
        <v>0</v>
      </c>
      <c r="II269" s="47">
        <f t="shared" si="1058"/>
        <v>0</v>
      </c>
      <c r="IJ269" s="47">
        <f t="shared" si="1059"/>
        <v>0</v>
      </c>
      <c r="IK269" s="47">
        <f t="shared" si="1060"/>
        <v>0</v>
      </c>
      <c r="IL269" s="47">
        <f t="shared" si="1061"/>
        <v>0</v>
      </c>
      <c r="IM269" s="47">
        <f t="shared" si="1062"/>
        <v>0</v>
      </c>
      <c r="IN269" s="47">
        <f t="shared" si="1063"/>
        <v>0</v>
      </c>
      <c r="IO269" s="47">
        <f t="shared" si="1064"/>
        <v>0</v>
      </c>
      <c r="IP269" s="47">
        <f t="shared" si="1065"/>
        <v>0</v>
      </c>
      <c r="IQ269" s="47">
        <f t="shared" si="1066"/>
        <v>0</v>
      </c>
      <c r="IR269" s="47">
        <f t="shared" si="1067"/>
        <v>0</v>
      </c>
      <c r="IS269" s="47">
        <f t="shared" si="1068"/>
        <v>0</v>
      </c>
      <c r="IT269" s="47">
        <f t="shared" si="1069"/>
        <v>0</v>
      </c>
      <c r="IU269" s="47">
        <f t="shared" si="1070"/>
        <v>0</v>
      </c>
      <c r="IV269" s="47">
        <f t="shared" si="1071"/>
        <v>0</v>
      </c>
      <c r="IW269" s="48">
        <f t="shared" si="1072"/>
        <v>0</v>
      </c>
      <c r="IX269" s="47">
        <f t="shared" si="1073"/>
        <v>0</v>
      </c>
      <c r="IY269" s="47">
        <f t="shared" si="1074"/>
        <v>0</v>
      </c>
      <c r="IZ269" s="46">
        <f t="shared" si="1075"/>
        <v>0</v>
      </c>
      <c r="JA269" s="47">
        <f t="shared" si="1076"/>
        <v>0</v>
      </c>
      <c r="JB269" s="47">
        <f t="shared" si="1077"/>
        <v>0</v>
      </c>
      <c r="JC269" s="47">
        <f t="shared" si="1078"/>
        <v>0</v>
      </c>
      <c r="JD269" s="47">
        <f t="shared" si="1079"/>
        <v>0</v>
      </c>
      <c r="JE269" s="47">
        <f t="shared" si="1080"/>
        <v>0</v>
      </c>
      <c r="JF269" s="47">
        <f t="shared" si="1081"/>
        <v>0</v>
      </c>
      <c r="JG269" s="47">
        <f t="shared" si="1082"/>
        <v>0</v>
      </c>
      <c r="JH269" s="47">
        <f t="shared" si="1083"/>
        <v>0</v>
      </c>
      <c r="JI269" s="47">
        <f t="shared" si="1084"/>
        <v>0</v>
      </c>
      <c r="JJ269" s="47">
        <f t="shared" si="1085"/>
        <v>0</v>
      </c>
      <c r="JK269" s="47">
        <f t="shared" si="1086"/>
        <v>0</v>
      </c>
      <c r="JL269" s="47">
        <f t="shared" si="1087"/>
        <v>0</v>
      </c>
      <c r="JM269" s="47">
        <f t="shared" si="1088"/>
        <v>0</v>
      </c>
      <c r="JN269" s="47">
        <f t="shared" si="1089"/>
        <v>0</v>
      </c>
      <c r="JO269" s="47">
        <f t="shared" si="1090"/>
        <v>0</v>
      </c>
      <c r="JP269" s="47">
        <f t="shared" si="1091"/>
        <v>0</v>
      </c>
      <c r="JQ269" s="47">
        <f t="shared" si="1092"/>
        <v>0</v>
      </c>
      <c r="JR269" s="47">
        <f t="shared" si="1093"/>
        <v>0</v>
      </c>
      <c r="JS269" s="48">
        <f t="shared" si="1094"/>
        <v>0</v>
      </c>
      <c r="JT269" s="46">
        <f t="shared" si="1095"/>
        <v>0</v>
      </c>
      <c r="JU269" s="48">
        <f t="shared" si="1096"/>
        <v>0</v>
      </c>
    </row>
    <row r="270" spans="1:281" x14ac:dyDescent="0.25">
      <c r="A270" s="152"/>
      <c r="B270" s="386"/>
      <c r="C270" s="377"/>
      <c r="D270" s="378"/>
      <c r="E270" s="378"/>
      <c r="F270" s="378"/>
      <c r="G270" s="379"/>
      <c r="H270" s="397"/>
      <c r="I270" s="397"/>
      <c r="J270" s="97"/>
      <c r="K270" s="122">
        <f t="shared" si="826"/>
        <v>0</v>
      </c>
      <c r="L270" s="313">
        <f t="shared" si="827"/>
        <v>0</v>
      </c>
      <c r="M270" s="46">
        <f t="shared" si="828"/>
        <v>0</v>
      </c>
      <c r="N270" s="90">
        <f t="shared" si="889"/>
        <v>0</v>
      </c>
      <c r="O270" s="90">
        <f t="shared" si="890"/>
        <v>0</v>
      </c>
      <c r="P270" s="90">
        <f t="shared" si="891"/>
        <v>0</v>
      </c>
      <c r="Q270" s="90">
        <f t="shared" si="892"/>
        <v>0</v>
      </c>
      <c r="R270" s="408">
        <f t="shared" si="829"/>
        <v>1</v>
      </c>
      <c r="S270" s="46">
        <f t="shared" si="830"/>
        <v>0</v>
      </c>
      <c r="T270" s="47">
        <f t="shared" si="831"/>
        <v>0</v>
      </c>
      <c r="U270" s="47">
        <f t="shared" si="832"/>
        <v>0</v>
      </c>
      <c r="V270" s="47">
        <f t="shared" si="833"/>
        <v>0</v>
      </c>
      <c r="W270" s="47">
        <f t="shared" si="834"/>
        <v>0</v>
      </c>
      <c r="X270" s="47">
        <f t="shared" si="835"/>
        <v>0</v>
      </c>
      <c r="Y270" s="47">
        <f t="shared" si="836"/>
        <v>0</v>
      </c>
      <c r="Z270" s="47">
        <f t="shared" si="837"/>
        <v>0</v>
      </c>
      <c r="AA270" s="47">
        <f t="shared" si="838"/>
        <v>0</v>
      </c>
      <c r="AB270" s="47">
        <f t="shared" si="839"/>
        <v>0</v>
      </c>
      <c r="AC270" s="47">
        <f t="shared" si="840"/>
        <v>0</v>
      </c>
      <c r="AD270" s="47">
        <f t="shared" si="841"/>
        <v>0</v>
      </c>
      <c r="AE270" s="47">
        <f t="shared" si="842"/>
        <v>0</v>
      </c>
      <c r="AF270" s="47">
        <f t="shared" si="843"/>
        <v>0</v>
      </c>
      <c r="AG270" s="47">
        <f t="shared" si="844"/>
        <v>0</v>
      </c>
      <c r="AH270" s="47">
        <f t="shared" si="845"/>
        <v>0</v>
      </c>
      <c r="AI270" s="47">
        <f t="shared" si="846"/>
        <v>0</v>
      </c>
      <c r="AJ270" s="47">
        <f t="shared" si="847"/>
        <v>0</v>
      </c>
      <c r="AK270" s="47">
        <f t="shared" si="848"/>
        <v>0</v>
      </c>
      <c r="AL270" s="48">
        <f t="shared" si="849"/>
        <v>0</v>
      </c>
      <c r="AM270" s="47">
        <f t="shared" si="893"/>
        <v>0</v>
      </c>
      <c r="AN270" s="47">
        <f t="shared" si="894"/>
        <v>0</v>
      </c>
      <c r="AO270" s="46">
        <f t="shared" si="850"/>
        <v>0</v>
      </c>
      <c r="AP270" s="47">
        <f t="shared" si="851"/>
        <v>0</v>
      </c>
      <c r="AQ270" s="47">
        <f t="shared" si="852"/>
        <v>0</v>
      </c>
      <c r="AR270" s="47">
        <f t="shared" si="853"/>
        <v>0</v>
      </c>
      <c r="AS270" s="47">
        <f t="shared" si="854"/>
        <v>0</v>
      </c>
      <c r="AT270" s="47">
        <f t="shared" si="855"/>
        <v>0</v>
      </c>
      <c r="AU270" s="47">
        <f t="shared" si="856"/>
        <v>0</v>
      </c>
      <c r="AV270" s="47">
        <f t="shared" si="857"/>
        <v>0</v>
      </c>
      <c r="AW270" s="47">
        <f t="shared" si="858"/>
        <v>0</v>
      </c>
      <c r="AX270" s="47">
        <f t="shared" si="859"/>
        <v>0</v>
      </c>
      <c r="AY270" s="47">
        <f t="shared" si="860"/>
        <v>0</v>
      </c>
      <c r="AZ270" s="47">
        <f t="shared" si="861"/>
        <v>0</v>
      </c>
      <c r="BA270" s="47">
        <f t="shared" si="862"/>
        <v>0</v>
      </c>
      <c r="BB270" s="47">
        <f t="shared" si="863"/>
        <v>0</v>
      </c>
      <c r="BC270" s="47">
        <f t="shared" si="864"/>
        <v>0</v>
      </c>
      <c r="BD270" s="47">
        <f t="shared" si="865"/>
        <v>0</v>
      </c>
      <c r="BE270" s="47">
        <f t="shared" si="866"/>
        <v>0</v>
      </c>
      <c r="BF270" s="47">
        <f t="shared" si="867"/>
        <v>0</v>
      </c>
      <c r="BG270" s="48">
        <f t="shared" si="868"/>
        <v>0</v>
      </c>
      <c r="BH270" s="47">
        <f t="shared" si="895"/>
        <v>0</v>
      </c>
      <c r="BI270" s="47">
        <f t="shared" si="896"/>
        <v>0</v>
      </c>
      <c r="BJ270" s="46">
        <f t="shared" si="869"/>
        <v>0</v>
      </c>
      <c r="BK270" s="47">
        <f t="shared" si="870"/>
        <v>0</v>
      </c>
      <c r="BL270" s="47">
        <f t="shared" si="871"/>
        <v>0</v>
      </c>
      <c r="BM270" s="47">
        <f t="shared" si="872"/>
        <v>0</v>
      </c>
      <c r="BN270" s="47">
        <f t="shared" si="873"/>
        <v>0</v>
      </c>
      <c r="BO270" s="47">
        <f t="shared" si="874"/>
        <v>0</v>
      </c>
      <c r="BP270" s="47">
        <f t="shared" si="875"/>
        <v>0</v>
      </c>
      <c r="BQ270" s="47">
        <f t="shared" si="876"/>
        <v>0</v>
      </c>
      <c r="BR270" s="47">
        <f t="shared" si="877"/>
        <v>0</v>
      </c>
      <c r="BS270" s="47">
        <f t="shared" si="878"/>
        <v>0</v>
      </c>
      <c r="BT270" s="47">
        <f t="shared" si="879"/>
        <v>0</v>
      </c>
      <c r="BU270" s="47">
        <f t="shared" si="880"/>
        <v>0</v>
      </c>
      <c r="BV270" s="47">
        <f t="shared" si="881"/>
        <v>0</v>
      </c>
      <c r="BW270" s="47">
        <f t="shared" si="882"/>
        <v>0</v>
      </c>
      <c r="BX270" s="47">
        <f t="shared" si="883"/>
        <v>0</v>
      </c>
      <c r="BY270" s="47">
        <f t="shared" si="884"/>
        <v>0</v>
      </c>
      <c r="BZ270" s="47">
        <f t="shared" si="885"/>
        <v>0</v>
      </c>
      <c r="CA270" s="47">
        <f t="shared" si="886"/>
        <v>0</v>
      </c>
      <c r="CB270" s="47">
        <f t="shared" si="887"/>
        <v>0</v>
      </c>
      <c r="CC270" s="48">
        <f t="shared" si="888"/>
        <v>0</v>
      </c>
      <c r="CD270" s="47">
        <f t="shared" si="897"/>
        <v>0</v>
      </c>
      <c r="CE270" s="47">
        <f t="shared" si="898"/>
        <v>0</v>
      </c>
      <c r="CF270" s="46">
        <f t="shared" si="899"/>
        <v>0</v>
      </c>
      <c r="CG270" s="47">
        <f t="shared" si="900"/>
        <v>0</v>
      </c>
      <c r="CH270" s="47">
        <f t="shared" si="901"/>
        <v>0</v>
      </c>
      <c r="CI270" s="47">
        <f t="shared" si="902"/>
        <v>0</v>
      </c>
      <c r="CJ270" s="47">
        <f t="shared" si="903"/>
        <v>0</v>
      </c>
      <c r="CK270" s="47">
        <f t="shared" si="904"/>
        <v>0</v>
      </c>
      <c r="CL270" s="47">
        <f t="shared" si="905"/>
        <v>0</v>
      </c>
      <c r="CM270" s="47">
        <f t="shared" si="906"/>
        <v>0</v>
      </c>
      <c r="CN270" s="47">
        <f t="shared" si="907"/>
        <v>0</v>
      </c>
      <c r="CO270" s="47">
        <f t="shared" si="908"/>
        <v>0</v>
      </c>
      <c r="CP270" s="47">
        <f t="shared" si="909"/>
        <v>0</v>
      </c>
      <c r="CQ270" s="47">
        <f t="shared" si="910"/>
        <v>0</v>
      </c>
      <c r="CR270" s="47">
        <f t="shared" si="911"/>
        <v>0</v>
      </c>
      <c r="CS270" s="47">
        <f t="shared" si="912"/>
        <v>0</v>
      </c>
      <c r="CT270" s="47">
        <f t="shared" si="913"/>
        <v>0</v>
      </c>
      <c r="CU270" s="47">
        <f t="shared" si="914"/>
        <v>0</v>
      </c>
      <c r="CV270" s="47">
        <f t="shared" si="915"/>
        <v>0</v>
      </c>
      <c r="CW270" s="47">
        <f t="shared" si="916"/>
        <v>0</v>
      </c>
      <c r="CX270" s="47">
        <f t="shared" si="917"/>
        <v>0</v>
      </c>
      <c r="CY270" s="48">
        <f t="shared" si="918"/>
        <v>0</v>
      </c>
      <c r="CZ270" s="47">
        <f t="shared" si="919"/>
        <v>0</v>
      </c>
      <c r="DA270" s="47">
        <f t="shared" si="920"/>
        <v>0</v>
      </c>
      <c r="DB270" s="46">
        <f t="shared" si="921"/>
        <v>0</v>
      </c>
      <c r="DC270" s="47">
        <f t="shared" si="922"/>
        <v>0</v>
      </c>
      <c r="DD270" s="47">
        <f t="shared" si="923"/>
        <v>0</v>
      </c>
      <c r="DE270" s="47">
        <f t="shared" si="924"/>
        <v>0</v>
      </c>
      <c r="DF270" s="47">
        <f t="shared" si="925"/>
        <v>0</v>
      </c>
      <c r="DG270" s="47">
        <f t="shared" si="926"/>
        <v>0</v>
      </c>
      <c r="DH270" s="47">
        <f t="shared" si="927"/>
        <v>0</v>
      </c>
      <c r="DI270" s="47">
        <f t="shared" si="928"/>
        <v>0</v>
      </c>
      <c r="DJ270" s="47">
        <f t="shared" si="929"/>
        <v>0</v>
      </c>
      <c r="DK270" s="47">
        <f t="shared" si="930"/>
        <v>0</v>
      </c>
      <c r="DL270" s="47">
        <f t="shared" si="931"/>
        <v>0</v>
      </c>
      <c r="DM270" s="47">
        <f t="shared" si="932"/>
        <v>0</v>
      </c>
      <c r="DN270" s="47">
        <f t="shared" si="933"/>
        <v>0</v>
      </c>
      <c r="DO270" s="47">
        <f t="shared" si="934"/>
        <v>0</v>
      </c>
      <c r="DP270" s="47">
        <f t="shared" si="935"/>
        <v>0</v>
      </c>
      <c r="DQ270" s="47">
        <f t="shared" si="936"/>
        <v>0</v>
      </c>
      <c r="DR270" s="47">
        <f t="shared" si="937"/>
        <v>0</v>
      </c>
      <c r="DS270" s="47">
        <f t="shared" si="938"/>
        <v>0</v>
      </c>
      <c r="DT270" s="47">
        <f t="shared" si="939"/>
        <v>0</v>
      </c>
      <c r="DU270" s="48">
        <f t="shared" si="940"/>
        <v>0</v>
      </c>
      <c r="DV270" s="47">
        <f t="shared" si="941"/>
        <v>0</v>
      </c>
      <c r="DW270" s="47">
        <f t="shared" si="942"/>
        <v>0</v>
      </c>
      <c r="DX270" s="46">
        <f t="shared" si="943"/>
        <v>0</v>
      </c>
      <c r="DY270" s="47">
        <f t="shared" si="944"/>
        <v>0</v>
      </c>
      <c r="DZ270" s="47">
        <f t="shared" si="945"/>
        <v>0</v>
      </c>
      <c r="EA270" s="47">
        <f t="shared" si="946"/>
        <v>0</v>
      </c>
      <c r="EB270" s="47">
        <f t="shared" si="947"/>
        <v>0</v>
      </c>
      <c r="EC270" s="47">
        <f t="shared" si="948"/>
        <v>0</v>
      </c>
      <c r="ED270" s="47">
        <f t="shared" si="949"/>
        <v>0</v>
      </c>
      <c r="EE270" s="47">
        <f t="shared" si="950"/>
        <v>0</v>
      </c>
      <c r="EF270" s="47">
        <f t="shared" si="951"/>
        <v>0</v>
      </c>
      <c r="EG270" s="47">
        <f t="shared" si="952"/>
        <v>0</v>
      </c>
      <c r="EH270" s="47">
        <f t="shared" si="953"/>
        <v>0</v>
      </c>
      <c r="EI270" s="47">
        <f t="shared" si="954"/>
        <v>0</v>
      </c>
      <c r="EJ270" s="47">
        <f t="shared" si="955"/>
        <v>0</v>
      </c>
      <c r="EK270" s="47">
        <f t="shared" si="956"/>
        <v>0</v>
      </c>
      <c r="EL270" s="47">
        <f t="shared" si="957"/>
        <v>0</v>
      </c>
      <c r="EM270" s="47">
        <f t="shared" si="958"/>
        <v>0</v>
      </c>
      <c r="EN270" s="47">
        <f t="shared" si="959"/>
        <v>0</v>
      </c>
      <c r="EO270" s="47">
        <f t="shared" si="960"/>
        <v>0</v>
      </c>
      <c r="EP270" s="47">
        <f t="shared" si="961"/>
        <v>0</v>
      </c>
      <c r="EQ270" s="48">
        <f t="shared" si="962"/>
        <v>0</v>
      </c>
      <c r="ER270" s="47">
        <f t="shared" si="963"/>
        <v>0</v>
      </c>
      <c r="ES270" s="47">
        <f t="shared" si="964"/>
        <v>0</v>
      </c>
      <c r="ET270" s="46">
        <f t="shared" si="965"/>
        <v>0</v>
      </c>
      <c r="EU270" s="47">
        <f t="shared" si="966"/>
        <v>0</v>
      </c>
      <c r="EV270" s="47">
        <f t="shared" si="967"/>
        <v>0</v>
      </c>
      <c r="EW270" s="47">
        <f t="shared" si="968"/>
        <v>0</v>
      </c>
      <c r="EX270" s="47">
        <f t="shared" si="969"/>
        <v>0</v>
      </c>
      <c r="EY270" s="47">
        <f t="shared" si="970"/>
        <v>0</v>
      </c>
      <c r="EZ270" s="47">
        <f t="shared" si="971"/>
        <v>0</v>
      </c>
      <c r="FA270" s="47">
        <f t="shared" si="972"/>
        <v>0</v>
      </c>
      <c r="FB270" s="47">
        <f t="shared" si="973"/>
        <v>0</v>
      </c>
      <c r="FC270" s="47">
        <f t="shared" si="974"/>
        <v>0</v>
      </c>
      <c r="FD270" s="47">
        <f t="shared" si="975"/>
        <v>0</v>
      </c>
      <c r="FE270" s="47">
        <f t="shared" si="976"/>
        <v>0</v>
      </c>
      <c r="FF270" s="47">
        <f t="shared" si="977"/>
        <v>0</v>
      </c>
      <c r="FG270" s="47">
        <f t="shared" si="978"/>
        <v>0</v>
      </c>
      <c r="FH270" s="47">
        <f t="shared" si="979"/>
        <v>0</v>
      </c>
      <c r="FI270" s="47">
        <f t="shared" si="980"/>
        <v>0</v>
      </c>
      <c r="FJ270" s="47">
        <f t="shared" si="981"/>
        <v>0</v>
      </c>
      <c r="FK270" s="47">
        <f t="shared" si="982"/>
        <v>0</v>
      </c>
      <c r="FL270" s="47">
        <f t="shared" si="983"/>
        <v>0</v>
      </c>
      <c r="FM270" s="48">
        <f t="shared" si="984"/>
        <v>0</v>
      </c>
      <c r="FN270" s="47">
        <f t="shared" si="985"/>
        <v>0</v>
      </c>
      <c r="FO270" s="47">
        <f t="shared" si="986"/>
        <v>0</v>
      </c>
      <c r="FP270" s="46">
        <f t="shared" si="987"/>
        <v>0</v>
      </c>
      <c r="FQ270" s="47">
        <f t="shared" si="988"/>
        <v>0</v>
      </c>
      <c r="FR270" s="47">
        <f t="shared" si="989"/>
        <v>0</v>
      </c>
      <c r="FS270" s="47">
        <f t="shared" si="990"/>
        <v>0</v>
      </c>
      <c r="FT270" s="47">
        <f t="shared" si="991"/>
        <v>0</v>
      </c>
      <c r="FU270" s="47">
        <f t="shared" si="992"/>
        <v>0</v>
      </c>
      <c r="FV270" s="47">
        <f t="shared" si="993"/>
        <v>0</v>
      </c>
      <c r="FW270" s="47">
        <f t="shared" si="994"/>
        <v>0</v>
      </c>
      <c r="FX270" s="47">
        <f t="shared" si="995"/>
        <v>0</v>
      </c>
      <c r="FY270" s="47">
        <f t="shared" si="996"/>
        <v>0</v>
      </c>
      <c r="FZ270" s="47">
        <f t="shared" si="997"/>
        <v>0</v>
      </c>
      <c r="GA270" s="47">
        <f t="shared" si="998"/>
        <v>0</v>
      </c>
      <c r="GB270" s="47">
        <f t="shared" si="999"/>
        <v>0</v>
      </c>
      <c r="GC270" s="47">
        <f t="shared" si="1000"/>
        <v>0</v>
      </c>
      <c r="GD270" s="47">
        <f t="shared" si="1001"/>
        <v>0</v>
      </c>
      <c r="GE270" s="47">
        <f t="shared" si="1002"/>
        <v>0</v>
      </c>
      <c r="GF270" s="47">
        <f t="shared" si="1003"/>
        <v>0</v>
      </c>
      <c r="GG270" s="47">
        <f t="shared" si="1004"/>
        <v>0</v>
      </c>
      <c r="GH270" s="47">
        <f t="shared" si="1005"/>
        <v>0</v>
      </c>
      <c r="GI270" s="48">
        <f t="shared" si="1006"/>
        <v>0</v>
      </c>
      <c r="GJ270" s="47">
        <f t="shared" si="1007"/>
        <v>0</v>
      </c>
      <c r="GK270" s="47">
        <f t="shared" si="1008"/>
        <v>0</v>
      </c>
      <c r="GL270" s="46">
        <f t="shared" si="1009"/>
        <v>0</v>
      </c>
      <c r="GM270" s="47">
        <f t="shared" si="1010"/>
        <v>0</v>
      </c>
      <c r="GN270" s="47">
        <f t="shared" si="1011"/>
        <v>0</v>
      </c>
      <c r="GO270" s="47">
        <f t="shared" si="1012"/>
        <v>0</v>
      </c>
      <c r="GP270" s="47">
        <f t="shared" si="1013"/>
        <v>0</v>
      </c>
      <c r="GQ270" s="47">
        <f t="shared" si="1014"/>
        <v>0</v>
      </c>
      <c r="GR270" s="47">
        <f t="shared" si="1015"/>
        <v>0</v>
      </c>
      <c r="GS270" s="47">
        <f t="shared" si="1016"/>
        <v>0</v>
      </c>
      <c r="GT270" s="47">
        <f t="shared" si="1017"/>
        <v>0</v>
      </c>
      <c r="GU270" s="47">
        <f t="shared" si="1018"/>
        <v>0</v>
      </c>
      <c r="GV270" s="47">
        <f t="shared" si="1019"/>
        <v>0</v>
      </c>
      <c r="GW270" s="47">
        <f t="shared" si="1020"/>
        <v>0</v>
      </c>
      <c r="GX270" s="47">
        <f t="shared" si="1021"/>
        <v>0</v>
      </c>
      <c r="GY270" s="47">
        <f t="shared" si="1022"/>
        <v>0</v>
      </c>
      <c r="GZ270" s="47">
        <f t="shared" si="1023"/>
        <v>0</v>
      </c>
      <c r="HA270" s="47">
        <f t="shared" si="1024"/>
        <v>0</v>
      </c>
      <c r="HB270" s="47">
        <f t="shared" si="1025"/>
        <v>0</v>
      </c>
      <c r="HC270" s="47">
        <f t="shared" si="1026"/>
        <v>0</v>
      </c>
      <c r="HD270" s="47">
        <f t="shared" si="1027"/>
        <v>0</v>
      </c>
      <c r="HE270" s="48">
        <f t="shared" si="1028"/>
        <v>0</v>
      </c>
      <c r="HF270" s="47">
        <f t="shared" si="1029"/>
        <v>0</v>
      </c>
      <c r="HG270" s="47">
        <f t="shared" si="1030"/>
        <v>0</v>
      </c>
      <c r="HH270" s="46">
        <f t="shared" si="1031"/>
        <v>0</v>
      </c>
      <c r="HI270" s="47">
        <f t="shared" si="1032"/>
        <v>0</v>
      </c>
      <c r="HJ270" s="47">
        <f t="shared" si="1033"/>
        <v>0</v>
      </c>
      <c r="HK270" s="47">
        <f t="shared" si="1034"/>
        <v>0</v>
      </c>
      <c r="HL270" s="47">
        <f t="shared" si="1035"/>
        <v>0</v>
      </c>
      <c r="HM270" s="47">
        <f t="shared" si="1036"/>
        <v>0</v>
      </c>
      <c r="HN270" s="47">
        <f t="shared" si="1037"/>
        <v>0</v>
      </c>
      <c r="HO270" s="47">
        <f t="shared" si="1038"/>
        <v>0</v>
      </c>
      <c r="HP270" s="47">
        <f t="shared" si="1039"/>
        <v>0</v>
      </c>
      <c r="HQ270" s="47">
        <f t="shared" si="1040"/>
        <v>0</v>
      </c>
      <c r="HR270" s="47">
        <f t="shared" si="1041"/>
        <v>0</v>
      </c>
      <c r="HS270" s="47">
        <f t="shared" si="1042"/>
        <v>0</v>
      </c>
      <c r="HT270" s="47">
        <f t="shared" si="1043"/>
        <v>0</v>
      </c>
      <c r="HU270" s="47">
        <f t="shared" si="1044"/>
        <v>0</v>
      </c>
      <c r="HV270" s="47">
        <f t="shared" si="1045"/>
        <v>0</v>
      </c>
      <c r="HW270" s="47">
        <f t="shared" si="1046"/>
        <v>0</v>
      </c>
      <c r="HX270" s="47">
        <f t="shared" si="1047"/>
        <v>0</v>
      </c>
      <c r="HY270" s="47">
        <f t="shared" si="1048"/>
        <v>0</v>
      </c>
      <c r="HZ270" s="47">
        <f t="shared" si="1049"/>
        <v>0</v>
      </c>
      <c r="IA270" s="48">
        <f t="shared" si="1050"/>
        <v>0</v>
      </c>
      <c r="IB270" s="47">
        <f t="shared" si="1051"/>
        <v>0</v>
      </c>
      <c r="IC270" s="47">
        <f t="shared" si="1052"/>
        <v>0</v>
      </c>
      <c r="ID270" s="46">
        <f t="shared" si="1053"/>
        <v>0</v>
      </c>
      <c r="IE270" s="47">
        <f t="shared" si="1054"/>
        <v>0</v>
      </c>
      <c r="IF270" s="47">
        <f t="shared" si="1055"/>
        <v>0</v>
      </c>
      <c r="IG270" s="47">
        <f t="shared" si="1056"/>
        <v>0</v>
      </c>
      <c r="IH270" s="47">
        <f t="shared" si="1057"/>
        <v>0</v>
      </c>
      <c r="II270" s="47">
        <f t="shared" si="1058"/>
        <v>0</v>
      </c>
      <c r="IJ270" s="47">
        <f t="shared" si="1059"/>
        <v>0</v>
      </c>
      <c r="IK270" s="47">
        <f t="shared" si="1060"/>
        <v>0</v>
      </c>
      <c r="IL270" s="47">
        <f t="shared" si="1061"/>
        <v>0</v>
      </c>
      <c r="IM270" s="47">
        <f t="shared" si="1062"/>
        <v>0</v>
      </c>
      <c r="IN270" s="47">
        <f t="shared" si="1063"/>
        <v>0</v>
      </c>
      <c r="IO270" s="47">
        <f t="shared" si="1064"/>
        <v>0</v>
      </c>
      <c r="IP270" s="47">
        <f t="shared" si="1065"/>
        <v>0</v>
      </c>
      <c r="IQ270" s="47">
        <f t="shared" si="1066"/>
        <v>0</v>
      </c>
      <c r="IR270" s="47">
        <f t="shared" si="1067"/>
        <v>0</v>
      </c>
      <c r="IS270" s="47">
        <f t="shared" si="1068"/>
        <v>0</v>
      </c>
      <c r="IT270" s="47">
        <f t="shared" si="1069"/>
        <v>0</v>
      </c>
      <c r="IU270" s="47">
        <f t="shared" si="1070"/>
        <v>0</v>
      </c>
      <c r="IV270" s="47">
        <f t="shared" si="1071"/>
        <v>0</v>
      </c>
      <c r="IW270" s="48">
        <f t="shared" si="1072"/>
        <v>0</v>
      </c>
      <c r="IX270" s="47">
        <f t="shared" si="1073"/>
        <v>0</v>
      </c>
      <c r="IY270" s="47">
        <f t="shared" si="1074"/>
        <v>0</v>
      </c>
      <c r="IZ270" s="46">
        <f t="shared" si="1075"/>
        <v>0</v>
      </c>
      <c r="JA270" s="47">
        <f t="shared" si="1076"/>
        <v>0</v>
      </c>
      <c r="JB270" s="47">
        <f t="shared" si="1077"/>
        <v>0</v>
      </c>
      <c r="JC270" s="47">
        <f t="shared" si="1078"/>
        <v>0</v>
      </c>
      <c r="JD270" s="47">
        <f t="shared" si="1079"/>
        <v>0</v>
      </c>
      <c r="JE270" s="47">
        <f t="shared" si="1080"/>
        <v>0</v>
      </c>
      <c r="JF270" s="47">
        <f t="shared" si="1081"/>
        <v>0</v>
      </c>
      <c r="JG270" s="47">
        <f t="shared" si="1082"/>
        <v>0</v>
      </c>
      <c r="JH270" s="47">
        <f t="shared" si="1083"/>
        <v>0</v>
      </c>
      <c r="JI270" s="47">
        <f t="shared" si="1084"/>
        <v>0</v>
      </c>
      <c r="JJ270" s="47">
        <f t="shared" si="1085"/>
        <v>0</v>
      </c>
      <c r="JK270" s="47">
        <f t="shared" si="1086"/>
        <v>0</v>
      </c>
      <c r="JL270" s="47">
        <f t="shared" si="1087"/>
        <v>0</v>
      </c>
      <c r="JM270" s="47">
        <f t="shared" si="1088"/>
        <v>0</v>
      </c>
      <c r="JN270" s="47">
        <f t="shared" si="1089"/>
        <v>0</v>
      </c>
      <c r="JO270" s="47">
        <f t="shared" si="1090"/>
        <v>0</v>
      </c>
      <c r="JP270" s="47">
        <f t="shared" si="1091"/>
        <v>0</v>
      </c>
      <c r="JQ270" s="47">
        <f t="shared" si="1092"/>
        <v>0</v>
      </c>
      <c r="JR270" s="47">
        <f t="shared" si="1093"/>
        <v>0</v>
      </c>
      <c r="JS270" s="48">
        <f t="shared" si="1094"/>
        <v>0</v>
      </c>
      <c r="JT270" s="46">
        <f t="shared" si="1095"/>
        <v>0</v>
      </c>
      <c r="JU270" s="48">
        <f t="shared" si="1096"/>
        <v>0</v>
      </c>
    </row>
    <row r="271" spans="1:281" x14ac:dyDescent="0.25">
      <c r="A271" s="152"/>
      <c r="B271" s="386"/>
      <c r="C271" s="377"/>
      <c r="D271" s="378"/>
      <c r="E271" s="378"/>
      <c r="F271" s="378"/>
      <c r="G271" s="379"/>
      <c r="H271" s="397"/>
      <c r="I271" s="397"/>
      <c r="J271" s="97"/>
      <c r="K271" s="122">
        <f t="shared" si="826"/>
        <v>0</v>
      </c>
      <c r="L271" s="313">
        <f t="shared" si="827"/>
        <v>0</v>
      </c>
      <c r="M271" s="46">
        <f t="shared" si="828"/>
        <v>0</v>
      </c>
      <c r="N271" s="90">
        <f t="shared" si="889"/>
        <v>0</v>
      </c>
      <c r="O271" s="90">
        <f t="shared" si="890"/>
        <v>0</v>
      </c>
      <c r="P271" s="90">
        <f t="shared" si="891"/>
        <v>0</v>
      </c>
      <c r="Q271" s="90">
        <f t="shared" si="892"/>
        <v>0</v>
      </c>
      <c r="R271" s="408">
        <f t="shared" si="829"/>
        <v>1</v>
      </c>
      <c r="S271" s="46">
        <f t="shared" si="830"/>
        <v>0</v>
      </c>
      <c r="T271" s="47">
        <f t="shared" si="831"/>
        <v>0</v>
      </c>
      <c r="U271" s="47">
        <f t="shared" si="832"/>
        <v>0</v>
      </c>
      <c r="V271" s="47">
        <f t="shared" si="833"/>
        <v>0</v>
      </c>
      <c r="W271" s="47">
        <f t="shared" si="834"/>
        <v>0</v>
      </c>
      <c r="X271" s="47">
        <f t="shared" si="835"/>
        <v>0</v>
      </c>
      <c r="Y271" s="47">
        <f t="shared" si="836"/>
        <v>0</v>
      </c>
      <c r="Z271" s="47">
        <f t="shared" si="837"/>
        <v>0</v>
      </c>
      <c r="AA271" s="47">
        <f t="shared" si="838"/>
        <v>0</v>
      </c>
      <c r="AB271" s="47">
        <f t="shared" si="839"/>
        <v>0</v>
      </c>
      <c r="AC271" s="47">
        <f t="shared" si="840"/>
        <v>0</v>
      </c>
      <c r="AD271" s="47">
        <f t="shared" si="841"/>
        <v>0</v>
      </c>
      <c r="AE271" s="47">
        <f t="shared" si="842"/>
        <v>0</v>
      </c>
      <c r="AF271" s="47">
        <f t="shared" si="843"/>
        <v>0</v>
      </c>
      <c r="AG271" s="47">
        <f t="shared" si="844"/>
        <v>0</v>
      </c>
      <c r="AH271" s="47">
        <f t="shared" si="845"/>
        <v>0</v>
      </c>
      <c r="AI271" s="47">
        <f t="shared" si="846"/>
        <v>0</v>
      </c>
      <c r="AJ271" s="47">
        <f t="shared" si="847"/>
        <v>0</v>
      </c>
      <c r="AK271" s="47">
        <f t="shared" si="848"/>
        <v>0</v>
      </c>
      <c r="AL271" s="48">
        <f t="shared" si="849"/>
        <v>0</v>
      </c>
      <c r="AM271" s="47">
        <f t="shared" si="893"/>
        <v>0</v>
      </c>
      <c r="AN271" s="47">
        <f t="shared" si="894"/>
        <v>0</v>
      </c>
      <c r="AO271" s="46">
        <f t="shared" si="850"/>
        <v>0</v>
      </c>
      <c r="AP271" s="47">
        <f t="shared" si="851"/>
        <v>0</v>
      </c>
      <c r="AQ271" s="47">
        <f t="shared" si="852"/>
        <v>0</v>
      </c>
      <c r="AR271" s="47">
        <f t="shared" si="853"/>
        <v>0</v>
      </c>
      <c r="AS271" s="47">
        <f t="shared" si="854"/>
        <v>0</v>
      </c>
      <c r="AT271" s="47">
        <f t="shared" si="855"/>
        <v>0</v>
      </c>
      <c r="AU271" s="47">
        <f t="shared" si="856"/>
        <v>0</v>
      </c>
      <c r="AV271" s="47">
        <f t="shared" si="857"/>
        <v>0</v>
      </c>
      <c r="AW271" s="47">
        <f t="shared" si="858"/>
        <v>0</v>
      </c>
      <c r="AX271" s="47">
        <f t="shared" si="859"/>
        <v>0</v>
      </c>
      <c r="AY271" s="47">
        <f t="shared" si="860"/>
        <v>0</v>
      </c>
      <c r="AZ271" s="47">
        <f t="shared" si="861"/>
        <v>0</v>
      </c>
      <c r="BA271" s="47">
        <f t="shared" si="862"/>
        <v>0</v>
      </c>
      <c r="BB271" s="47">
        <f t="shared" si="863"/>
        <v>0</v>
      </c>
      <c r="BC271" s="47">
        <f t="shared" si="864"/>
        <v>0</v>
      </c>
      <c r="BD271" s="47">
        <f t="shared" si="865"/>
        <v>0</v>
      </c>
      <c r="BE271" s="47">
        <f t="shared" si="866"/>
        <v>0</v>
      </c>
      <c r="BF271" s="47">
        <f t="shared" si="867"/>
        <v>0</v>
      </c>
      <c r="BG271" s="48">
        <f t="shared" si="868"/>
        <v>0</v>
      </c>
      <c r="BH271" s="47">
        <f t="shared" si="895"/>
        <v>0</v>
      </c>
      <c r="BI271" s="47">
        <f t="shared" si="896"/>
        <v>0</v>
      </c>
      <c r="BJ271" s="46">
        <f t="shared" si="869"/>
        <v>0</v>
      </c>
      <c r="BK271" s="47">
        <f t="shared" si="870"/>
        <v>0</v>
      </c>
      <c r="BL271" s="47">
        <f t="shared" si="871"/>
        <v>0</v>
      </c>
      <c r="BM271" s="47">
        <f t="shared" si="872"/>
        <v>0</v>
      </c>
      <c r="BN271" s="47">
        <f t="shared" si="873"/>
        <v>0</v>
      </c>
      <c r="BO271" s="47">
        <f t="shared" si="874"/>
        <v>0</v>
      </c>
      <c r="BP271" s="47">
        <f t="shared" si="875"/>
        <v>0</v>
      </c>
      <c r="BQ271" s="47">
        <f t="shared" si="876"/>
        <v>0</v>
      </c>
      <c r="BR271" s="47">
        <f t="shared" si="877"/>
        <v>0</v>
      </c>
      <c r="BS271" s="47">
        <f t="shared" si="878"/>
        <v>0</v>
      </c>
      <c r="BT271" s="47">
        <f t="shared" si="879"/>
        <v>0</v>
      </c>
      <c r="BU271" s="47">
        <f t="shared" si="880"/>
        <v>0</v>
      </c>
      <c r="BV271" s="47">
        <f t="shared" si="881"/>
        <v>0</v>
      </c>
      <c r="BW271" s="47">
        <f t="shared" si="882"/>
        <v>0</v>
      </c>
      <c r="BX271" s="47">
        <f t="shared" si="883"/>
        <v>0</v>
      </c>
      <c r="BY271" s="47">
        <f t="shared" si="884"/>
        <v>0</v>
      </c>
      <c r="BZ271" s="47">
        <f t="shared" si="885"/>
        <v>0</v>
      </c>
      <c r="CA271" s="47">
        <f t="shared" si="886"/>
        <v>0</v>
      </c>
      <c r="CB271" s="47">
        <f t="shared" si="887"/>
        <v>0</v>
      </c>
      <c r="CC271" s="48">
        <f t="shared" si="888"/>
        <v>0</v>
      </c>
      <c r="CD271" s="47">
        <f t="shared" si="897"/>
        <v>0</v>
      </c>
      <c r="CE271" s="47">
        <f t="shared" si="898"/>
        <v>0</v>
      </c>
      <c r="CF271" s="46">
        <f t="shared" si="899"/>
        <v>0</v>
      </c>
      <c r="CG271" s="47">
        <f t="shared" si="900"/>
        <v>0</v>
      </c>
      <c r="CH271" s="47">
        <f t="shared" si="901"/>
        <v>0</v>
      </c>
      <c r="CI271" s="47">
        <f t="shared" si="902"/>
        <v>0</v>
      </c>
      <c r="CJ271" s="47">
        <f t="shared" si="903"/>
        <v>0</v>
      </c>
      <c r="CK271" s="47">
        <f t="shared" si="904"/>
        <v>0</v>
      </c>
      <c r="CL271" s="47">
        <f t="shared" si="905"/>
        <v>0</v>
      </c>
      <c r="CM271" s="47">
        <f t="shared" si="906"/>
        <v>0</v>
      </c>
      <c r="CN271" s="47">
        <f t="shared" si="907"/>
        <v>0</v>
      </c>
      <c r="CO271" s="47">
        <f t="shared" si="908"/>
        <v>0</v>
      </c>
      <c r="CP271" s="47">
        <f t="shared" si="909"/>
        <v>0</v>
      </c>
      <c r="CQ271" s="47">
        <f t="shared" si="910"/>
        <v>0</v>
      </c>
      <c r="CR271" s="47">
        <f t="shared" si="911"/>
        <v>0</v>
      </c>
      <c r="CS271" s="47">
        <f t="shared" si="912"/>
        <v>0</v>
      </c>
      <c r="CT271" s="47">
        <f t="shared" si="913"/>
        <v>0</v>
      </c>
      <c r="CU271" s="47">
        <f t="shared" si="914"/>
        <v>0</v>
      </c>
      <c r="CV271" s="47">
        <f t="shared" si="915"/>
        <v>0</v>
      </c>
      <c r="CW271" s="47">
        <f t="shared" si="916"/>
        <v>0</v>
      </c>
      <c r="CX271" s="47">
        <f t="shared" si="917"/>
        <v>0</v>
      </c>
      <c r="CY271" s="48">
        <f t="shared" si="918"/>
        <v>0</v>
      </c>
      <c r="CZ271" s="47">
        <f t="shared" si="919"/>
        <v>0</v>
      </c>
      <c r="DA271" s="47">
        <f t="shared" si="920"/>
        <v>0</v>
      </c>
      <c r="DB271" s="46">
        <f t="shared" si="921"/>
        <v>0</v>
      </c>
      <c r="DC271" s="47">
        <f t="shared" si="922"/>
        <v>0</v>
      </c>
      <c r="DD271" s="47">
        <f t="shared" si="923"/>
        <v>0</v>
      </c>
      <c r="DE271" s="47">
        <f t="shared" si="924"/>
        <v>0</v>
      </c>
      <c r="DF271" s="47">
        <f t="shared" si="925"/>
        <v>0</v>
      </c>
      <c r="DG271" s="47">
        <f t="shared" si="926"/>
        <v>0</v>
      </c>
      <c r="DH271" s="47">
        <f t="shared" si="927"/>
        <v>0</v>
      </c>
      <c r="DI271" s="47">
        <f t="shared" si="928"/>
        <v>0</v>
      </c>
      <c r="DJ271" s="47">
        <f t="shared" si="929"/>
        <v>0</v>
      </c>
      <c r="DK271" s="47">
        <f t="shared" si="930"/>
        <v>0</v>
      </c>
      <c r="DL271" s="47">
        <f t="shared" si="931"/>
        <v>0</v>
      </c>
      <c r="DM271" s="47">
        <f t="shared" si="932"/>
        <v>0</v>
      </c>
      <c r="DN271" s="47">
        <f t="shared" si="933"/>
        <v>0</v>
      </c>
      <c r="DO271" s="47">
        <f t="shared" si="934"/>
        <v>0</v>
      </c>
      <c r="DP271" s="47">
        <f t="shared" si="935"/>
        <v>0</v>
      </c>
      <c r="DQ271" s="47">
        <f t="shared" si="936"/>
        <v>0</v>
      </c>
      <c r="DR271" s="47">
        <f t="shared" si="937"/>
        <v>0</v>
      </c>
      <c r="DS271" s="47">
        <f t="shared" si="938"/>
        <v>0</v>
      </c>
      <c r="DT271" s="47">
        <f t="shared" si="939"/>
        <v>0</v>
      </c>
      <c r="DU271" s="48">
        <f t="shared" si="940"/>
        <v>0</v>
      </c>
      <c r="DV271" s="47">
        <f t="shared" si="941"/>
        <v>0</v>
      </c>
      <c r="DW271" s="47">
        <f t="shared" si="942"/>
        <v>0</v>
      </c>
      <c r="DX271" s="46">
        <f t="shared" si="943"/>
        <v>0</v>
      </c>
      <c r="DY271" s="47">
        <f t="shared" si="944"/>
        <v>0</v>
      </c>
      <c r="DZ271" s="47">
        <f t="shared" si="945"/>
        <v>0</v>
      </c>
      <c r="EA271" s="47">
        <f t="shared" si="946"/>
        <v>0</v>
      </c>
      <c r="EB271" s="47">
        <f t="shared" si="947"/>
        <v>0</v>
      </c>
      <c r="EC271" s="47">
        <f t="shared" si="948"/>
        <v>0</v>
      </c>
      <c r="ED271" s="47">
        <f t="shared" si="949"/>
        <v>0</v>
      </c>
      <c r="EE271" s="47">
        <f t="shared" si="950"/>
        <v>0</v>
      </c>
      <c r="EF271" s="47">
        <f t="shared" si="951"/>
        <v>0</v>
      </c>
      <c r="EG271" s="47">
        <f t="shared" si="952"/>
        <v>0</v>
      </c>
      <c r="EH271" s="47">
        <f t="shared" si="953"/>
        <v>0</v>
      </c>
      <c r="EI271" s="47">
        <f t="shared" si="954"/>
        <v>0</v>
      </c>
      <c r="EJ271" s="47">
        <f t="shared" si="955"/>
        <v>0</v>
      </c>
      <c r="EK271" s="47">
        <f t="shared" si="956"/>
        <v>0</v>
      </c>
      <c r="EL271" s="47">
        <f t="shared" si="957"/>
        <v>0</v>
      </c>
      <c r="EM271" s="47">
        <f t="shared" si="958"/>
        <v>0</v>
      </c>
      <c r="EN271" s="47">
        <f t="shared" si="959"/>
        <v>0</v>
      </c>
      <c r="EO271" s="47">
        <f t="shared" si="960"/>
        <v>0</v>
      </c>
      <c r="EP271" s="47">
        <f t="shared" si="961"/>
        <v>0</v>
      </c>
      <c r="EQ271" s="48">
        <f t="shared" si="962"/>
        <v>0</v>
      </c>
      <c r="ER271" s="47">
        <f t="shared" si="963"/>
        <v>0</v>
      </c>
      <c r="ES271" s="47">
        <f t="shared" si="964"/>
        <v>0</v>
      </c>
      <c r="ET271" s="46">
        <f t="shared" si="965"/>
        <v>0</v>
      </c>
      <c r="EU271" s="47">
        <f t="shared" si="966"/>
        <v>0</v>
      </c>
      <c r="EV271" s="47">
        <f t="shared" si="967"/>
        <v>0</v>
      </c>
      <c r="EW271" s="47">
        <f t="shared" si="968"/>
        <v>0</v>
      </c>
      <c r="EX271" s="47">
        <f t="shared" si="969"/>
        <v>0</v>
      </c>
      <c r="EY271" s="47">
        <f t="shared" si="970"/>
        <v>0</v>
      </c>
      <c r="EZ271" s="47">
        <f t="shared" si="971"/>
        <v>0</v>
      </c>
      <c r="FA271" s="47">
        <f t="shared" si="972"/>
        <v>0</v>
      </c>
      <c r="FB271" s="47">
        <f t="shared" si="973"/>
        <v>0</v>
      </c>
      <c r="FC271" s="47">
        <f t="shared" si="974"/>
        <v>0</v>
      </c>
      <c r="FD271" s="47">
        <f t="shared" si="975"/>
        <v>0</v>
      </c>
      <c r="FE271" s="47">
        <f t="shared" si="976"/>
        <v>0</v>
      </c>
      <c r="FF271" s="47">
        <f t="shared" si="977"/>
        <v>0</v>
      </c>
      <c r="FG271" s="47">
        <f t="shared" si="978"/>
        <v>0</v>
      </c>
      <c r="FH271" s="47">
        <f t="shared" si="979"/>
        <v>0</v>
      </c>
      <c r="FI271" s="47">
        <f t="shared" si="980"/>
        <v>0</v>
      </c>
      <c r="FJ271" s="47">
        <f t="shared" si="981"/>
        <v>0</v>
      </c>
      <c r="FK271" s="47">
        <f t="shared" si="982"/>
        <v>0</v>
      </c>
      <c r="FL271" s="47">
        <f t="shared" si="983"/>
        <v>0</v>
      </c>
      <c r="FM271" s="48">
        <f t="shared" si="984"/>
        <v>0</v>
      </c>
      <c r="FN271" s="47">
        <f t="shared" si="985"/>
        <v>0</v>
      </c>
      <c r="FO271" s="47">
        <f t="shared" si="986"/>
        <v>0</v>
      </c>
      <c r="FP271" s="46">
        <f t="shared" si="987"/>
        <v>0</v>
      </c>
      <c r="FQ271" s="47">
        <f t="shared" si="988"/>
        <v>0</v>
      </c>
      <c r="FR271" s="47">
        <f t="shared" si="989"/>
        <v>0</v>
      </c>
      <c r="FS271" s="47">
        <f t="shared" si="990"/>
        <v>0</v>
      </c>
      <c r="FT271" s="47">
        <f t="shared" si="991"/>
        <v>0</v>
      </c>
      <c r="FU271" s="47">
        <f t="shared" si="992"/>
        <v>0</v>
      </c>
      <c r="FV271" s="47">
        <f t="shared" si="993"/>
        <v>0</v>
      </c>
      <c r="FW271" s="47">
        <f t="shared" si="994"/>
        <v>0</v>
      </c>
      <c r="FX271" s="47">
        <f t="shared" si="995"/>
        <v>0</v>
      </c>
      <c r="FY271" s="47">
        <f t="shared" si="996"/>
        <v>0</v>
      </c>
      <c r="FZ271" s="47">
        <f t="shared" si="997"/>
        <v>0</v>
      </c>
      <c r="GA271" s="47">
        <f t="shared" si="998"/>
        <v>0</v>
      </c>
      <c r="GB271" s="47">
        <f t="shared" si="999"/>
        <v>0</v>
      </c>
      <c r="GC271" s="47">
        <f t="shared" si="1000"/>
        <v>0</v>
      </c>
      <c r="GD271" s="47">
        <f t="shared" si="1001"/>
        <v>0</v>
      </c>
      <c r="GE271" s="47">
        <f t="shared" si="1002"/>
        <v>0</v>
      </c>
      <c r="GF271" s="47">
        <f t="shared" si="1003"/>
        <v>0</v>
      </c>
      <c r="GG271" s="47">
        <f t="shared" si="1004"/>
        <v>0</v>
      </c>
      <c r="GH271" s="47">
        <f t="shared" si="1005"/>
        <v>0</v>
      </c>
      <c r="GI271" s="48">
        <f t="shared" si="1006"/>
        <v>0</v>
      </c>
      <c r="GJ271" s="47">
        <f t="shared" si="1007"/>
        <v>0</v>
      </c>
      <c r="GK271" s="47">
        <f t="shared" si="1008"/>
        <v>0</v>
      </c>
      <c r="GL271" s="46">
        <f t="shared" si="1009"/>
        <v>0</v>
      </c>
      <c r="GM271" s="47">
        <f t="shared" si="1010"/>
        <v>0</v>
      </c>
      <c r="GN271" s="47">
        <f t="shared" si="1011"/>
        <v>0</v>
      </c>
      <c r="GO271" s="47">
        <f t="shared" si="1012"/>
        <v>0</v>
      </c>
      <c r="GP271" s="47">
        <f t="shared" si="1013"/>
        <v>0</v>
      </c>
      <c r="GQ271" s="47">
        <f t="shared" si="1014"/>
        <v>0</v>
      </c>
      <c r="GR271" s="47">
        <f t="shared" si="1015"/>
        <v>0</v>
      </c>
      <c r="GS271" s="47">
        <f t="shared" si="1016"/>
        <v>0</v>
      </c>
      <c r="GT271" s="47">
        <f t="shared" si="1017"/>
        <v>0</v>
      </c>
      <c r="GU271" s="47">
        <f t="shared" si="1018"/>
        <v>0</v>
      </c>
      <c r="GV271" s="47">
        <f t="shared" si="1019"/>
        <v>0</v>
      </c>
      <c r="GW271" s="47">
        <f t="shared" si="1020"/>
        <v>0</v>
      </c>
      <c r="GX271" s="47">
        <f t="shared" si="1021"/>
        <v>0</v>
      </c>
      <c r="GY271" s="47">
        <f t="shared" si="1022"/>
        <v>0</v>
      </c>
      <c r="GZ271" s="47">
        <f t="shared" si="1023"/>
        <v>0</v>
      </c>
      <c r="HA271" s="47">
        <f t="shared" si="1024"/>
        <v>0</v>
      </c>
      <c r="HB271" s="47">
        <f t="shared" si="1025"/>
        <v>0</v>
      </c>
      <c r="HC271" s="47">
        <f t="shared" si="1026"/>
        <v>0</v>
      </c>
      <c r="HD271" s="47">
        <f t="shared" si="1027"/>
        <v>0</v>
      </c>
      <c r="HE271" s="48">
        <f t="shared" si="1028"/>
        <v>0</v>
      </c>
      <c r="HF271" s="47">
        <f t="shared" si="1029"/>
        <v>0</v>
      </c>
      <c r="HG271" s="47">
        <f t="shared" si="1030"/>
        <v>0</v>
      </c>
      <c r="HH271" s="46">
        <f t="shared" si="1031"/>
        <v>0</v>
      </c>
      <c r="HI271" s="47">
        <f t="shared" si="1032"/>
        <v>0</v>
      </c>
      <c r="HJ271" s="47">
        <f t="shared" si="1033"/>
        <v>0</v>
      </c>
      <c r="HK271" s="47">
        <f t="shared" si="1034"/>
        <v>0</v>
      </c>
      <c r="HL271" s="47">
        <f t="shared" si="1035"/>
        <v>0</v>
      </c>
      <c r="HM271" s="47">
        <f t="shared" si="1036"/>
        <v>0</v>
      </c>
      <c r="HN271" s="47">
        <f t="shared" si="1037"/>
        <v>0</v>
      </c>
      <c r="HO271" s="47">
        <f t="shared" si="1038"/>
        <v>0</v>
      </c>
      <c r="HP271" s="47">
        <f t="shared" si="1039"/>
        <v>0</v>
      </c>
      <c r="HQ271" s="47">
        <f t="shared" si="1040"/>
        <v>0</v>
      </c>
      <c r="HR271" s="47">
        <f t="shared" si="1041"/>
        <v>0</v>
      </c>
      <c r="HS271" s="47">
        <f t="shared" si="1042"/>
        <v>0</v>
      </c>
      <c r="HT271" s="47">
        <f t="shared" si="1043"/>
        <v>0</v>
      </c>
      <c r="HU271" s="47">
        <f t="shared" si="1044"/>
        <v>0</v>
      </c>
      <c r="HV271" s="47">
        <f t="shared" si="1045"/>
        <v>0</v>
      </c>
      <c r="HW271" s="47">
        <f t="shared" si="1046"/>
        <v>0</v>
      </c>
      <c r="HX271" s="47">
        <f t="shared" si="1047"/>
        <v>0</v>
      </c>
      <c r="HY271" s="47">
        <f t="shared" si="1048"/>
        <v>0</v>
      </c>
      <c r="HZ271" s="47">
        <f t="shared" si="1049"/>
        <v>0</v>
      </c>
      <c r="IA271" s="48">
        <f t="shared" si="1050"/>
        <v>0</v>
      </c>
      <c r="IB271" s="47">
        <f t="shared" si="1051"/>
        <v>0</v>
      </c>
      <c r="IC271" s="47">
        <f t="shared" si="1052"/>
        <v>0</v>
      </c>
      <c r="ID271" s="46">
        <f t="shared" si="1053"/>
        <v>0</v>
      </c>
      <c r="IE271" s="47">
        <f t="shared" si="1054"/>
        <v>0</v>
      </c>
      <c r="IF271" s="47">
        <f t="shared" si="1055"/>
        <v>0</v>
      </c>
      <c r="IG271" s="47">
        <f t="shared" si="1056"/>
        <v>0</v>
      </c>
      <c r="IH271" s="47">
        <f t="shared" si="1057"/>
        <v>0</v>
      </c>
      <c r="II271" s="47">
        <f t="shared" si="1058"/>
        <v>0</v>
      </c>
      <c r="IJ271" s="47">
        <f t="shared" si="1059"/>
        <v>0</v>
      </c>
      <c r="IK271" s="47">
        <f t="shared" si="1060"/>
        <v>0</v>
      </c>
      <c r="IL271" s="47">
        <f t="shared" si="1061"/>
        <v>0</v>
      </c>
      <c r="IM271" s="47">
        <f t="shared" si="1062"/>
        <v>0</v>
      </c>
      <c r="IN271" s="47">
        <f t="shared" si="1063"/>
        <v>0</v>
      </c>
      <c r="IO271" s="47">
        <f t="shared" si="1064"/>
        <v>0</v>
      </c>
      <c r="IP271" s="47">
        <f t="shared" si="1065"/>
        <v>0</v>
      </c>
      <c r="IQ271" s="47">
        <f t="shared" si="1066"/>
        <v>0</v>
      </c>
      <c r="IR271" s="47">
        <f t="shared" si="1067"/>
        <v>0</v>
      </c>
      <c r="IS271" s="47">
        <f t="shared" si="1068"/>
        <v>0</v>
      </c>
      <c r="IT271" s="47">
        <f t="shared" si="1069"/>
        <v>0</v>
      </c>
      <c r="IU271" s="47">
        <f t="shared" si="1070"/>
        <v>0</v>
      </c>
      <c r="IV271" s="47">
        <f t="shared" si="1071"/>
        <v>0</v>
      </c>
      <c r="IW271" s="48">
        <f t="shared" si="1072"/>
        <v>0</v>
      </c>
      <c r="IX271" s="47">
        <f t="shared" si="1073"/>
        <v>0</v>
      </c>
      <c r="IY271" s="47">
        <f t="shared" si="1074"/>
        <v>0</v>
      </c>
      <c r="IZ271" s="46">
        <f t="shared" si="1075"/>
        <v>0</v>
      </c>
      <c r="JA271" s="47">
        <f t="shared" si="1076"/>
        <v>0</v>
      </c>
      <c r="JB271" s="47">
        <f t="shared" si="1077"/>
        <v>0</v>
      </c>
      <c r="JC271" s="47">
        <f t="shared" si="1078"/>
        <v>0</v>
      </c>
      <c r="JD271" s="47">
        <f t="shared" si="1079"/>
        <v>0</v>
      </c>
      <c r="JE271" s="47">
        <f t="shared" si="1080"/>
        <v>0</v>
      </c>
      <c r="JF271" s="47">
        <f t="shared" si="1081"/>
        <v>0</v>
      </c>
      <c r="JG271" s="47">
        <f t="shared" si="1082"/>
        <v>0</v>
      </c>
      <c r="JH271" s="47">
        <f t="shared" si="1083"/>
        <v>0</v>
      </c>
      <c r="JI271" s="47">
        <f t="shared" si="1084"/>
        <v>0</v>
      </c>
      <c r="JJ271" s="47">
        <f t="shared" si="1085"/>
        <v>0</v>
      </c>
      <c r="JK271" s="47">
        <f t="shared" si="1086"/>
        <v>0</v>
      </c>
      <c r="JL271" s="47">
        <f t="shared" si="1087"/>
        <v>0</v>
      </c>
      <c r="JM271" s="47">
        <f t="shared" si="1088"/>
        <v>0</v>
      </c>
      <c r="JN271" s="47">
        <f t="shared" si="1089"/>
        <v>0</v>
      </c>
      <c r="JO271" s="47">
        <f t="shared" si="1090"/>
        <v>0</v>
      </c>
      <c r="JP271" s="47">
        <f t="shared" si="1091"/>
        <v>0</v>
      </c>
      <c r="JQ271" s="47">
        <f t="shared" si="1092"/>
        <v>0</v>
      </c>
      <c r="JR271" s="47">
        <f t="shared" si="1093"/>
        <v>0</v>
      </c>
      <c r="JS271" s="48">
        <f t="shared" si="1094"/>
        <v>0</v>
      </c>
      <c r="JT271" s="46">
        <f t="shared" si="1095"/>
        <v>0</v>
      </c>
      <c r="JU271" s="48">
        <f t="shared" si="1096"/>
        <v>0</v>
      </c>
    </row>
    <row r="272" spans="1:281" x14ac:dyDescent="0.25">
      <c r="A272" s="152"/>
      <c r="B272" s="386"/>
      <c r="C272" s="377"/>
      <c r="D272" s="378"/>
      <c r="E272" s="378"/>
      <c r="F272" s="378"/>
      <c r="G272" s="379"/>
      <c r="H272" s="397"/>
      <c r="I272" s="397"/>
      <c r="J272" s="97"/>
      <c r="K272" s="122">
        <f t="shared" si="826"/>
        <v>0</v>
      </c>
      <c r="L272" s="313">
        <f t="shared" si="827"/>
        <v>0</v>
      </c>
      <c r="M272" s="46">
        <f t="shared" si="828"/>
        <v>0</v>
      </c>
      <c r="N272" s="90">
        <f t="shared" si="889"/>
        <v>0</v>
      </c>
      <c r="O272" s="90">
        <f t="shared" si="890"/>
        <v>0</v>
      </c>
      <c r="P272" s="90">
        <f t="shared" si="891"/>
        <v>0</v>
      </c>
      <c r="Q272" s="90">
        <f t="shared" si="892"/>
        <v>0</v>
      </c>
      <c r="R272" s="408">
        <f t="shared" si="829"/>
        <v>1</v>
      </c>
      <c r="S272" s="46">
        <f t="shared" si="830"/>
        <v>0</v>
      </c>
      <c r="T272" s="47">
        <f t="shared" si="831"/>
        <v>0</v>
      </c>
      <c r="U272" s="47">
        <f t="shared" si="832"/>
        <v>0</v>
      </c>
      <c r="V272" s="47">
        <f t="shared" si="833"/>
        <v>0</v>
      </c>
      <c r="W272" s="47">
        <f t="shared" si="834"/>
        <v>0</v>
      </c>
      <c r="X272" s="47">
        <f t="shared" si="835"/>
        <v>0</v>
      </c>
      <c r="Y272" s="47">
        <f t="shared" si="836"/>
        <v>0</v>
      </c>
      <c r="Z272" s="47">
        <f t="shared" si="837"/>
        <v>0</v>
      </c>
      <c r="AA272" s="47">
        <f t="shared" si="838"/>
        <v>0</v>
      </c>
      <c r="AB272" s="47">
        <f t="shared" si="839"/>
        <v>0</v>
      </c>
      <c r="AC272" s="47">
        <f t="shared" si="840"/>
        <v>0</v>
      </c>
      <c r="AD272" s="47">
        <f t="shared" si="841"/>
        <v>0</v>
      </c>
      <c r="AE272" s="47">
        <f t="shared" si="842"/>
        <v>0</v>
      </c>
      <c r="AF272" s="47">
        <f t="shared" si="843"/>
        <v>0</v>
      </c>
      <c r="AG272" s="47">
        <f t="shared" si="844"/>
        <v>0</v>
      </c>
      <c r="AH272" s="47">
        <f t="shared" si="845"/>
        <v>0</v>
      </c>
      <c r="AI272" s="47">
        <f t="shared" si="846"/>
        <v>0</v>
      </c>
      <c r="AJ272" s="47">
        <f t="shared" si="847"/>
        <v>0</v>
      </c>
      <c r="AK272" s="47">
        <f t="shared" si="848"/>
        <v>0</v>
      </c>
      <c r="AL272" s="48">
        <f t="shared" si="849"/>
        <v>0</v>
      </c>
      <c r="AM272" s="47">
        <f t="shared" si="893"/>
        <v>0</v>
      </c>
      <c r="AN272" s="47">
        <f t="shared" si="894"/>
        <v>0</v>
      </c>
      <c r="AO272" s="46">
        <f t="shared" si="850"/>
        <v>0</v>
      </c>
      <c r="AP272" s="47">
        <f t="shared" si="851"/>
        <v>0</v>
      </c>
      <c r="AQ272" s="47">
        <f t="shared" si="852"/>
        <v>0</v>
      </c>
      <c r="AR272" s="47">
        <f t="shared" si="853"/>
        <v>0</v>
      </c>
      <c r="AS272" s="47">
        <f t="shared" si="854"/>
        <v>0</v>
      </c>
      <c r="AT272" s="47">
        <f t="shared" si="855"/>
        <v>0</v>
      </c>
      <c r="AU272" s="47">
        <f t="shared" si="856"/>
        <v>0</v>
      </c>
      <c r="AV272" s="47">
        <f t="shared" si="857"/>
        <v>0</v>
      </c>
      <c r="AW272" s="47">
        <f t="shared" si="858"/>
        <v>0</v>
      </c>
      <c r="AX272" s="47">
        <f t="shared" si="859"/>
        <v>0</v>
      </c>
      <c r="AY272" s="47">
        <f t="shared" si="860"/>
        <v>0</v>
      </c>
      <c r="AZ272" s="47">
        <f t="shared" si="861"/>
        <v>0</v>
      </c>
      <c r="BA272" s="47">
        <f t="shared" si="862"/>
        <v>0</v>
      </c>
      <c r="BB272" s="47">
        <f t="shared" si="863"/>
        <v>0</v>
      </c>
      <c r="BC272" s="47">
        <f t="shared" si="864"/>
        <v>0</v>
      </c>
      <c r="BD272" s="47">
        <f t="shared" si="865"/>
        <v>0</v>
      </c>
      <c r="BE272" s="47">
        <f t="shared" si="866"/>
        <v>0</v>
      </c>
      <c r="BF272" s="47">
        <f t="shared" si="867"/>
        <v>0</v>
      </c>
      <c r="BG272" s="48">
        <f t="shared" si="868"/>
        <v>0</v>
      </c>
      <c r="BH272" s="47">
        <f t="shared" si="895"/>
        <v>0</v>
      </c>
      <c r="BI272" s="47">
        <f t="shared" si="896"/>
        <v>0</v>
      </c>
      <c r="BJ272" s="46">
        <f t="shared" si="869"/>
        <v>0</v>
      </c>
      <c r="BK272" s="47">
        <f t="shared" si="870"/>
        <v>0</v>
      </c>
      <c r="BL272" s="47">
        <f t="shared" si="871"/>
        <v>0</v>
      </c>
      <c r="BM272" s="47">
        <f t="shared" si="872"/>
        <v>0</v>
      </c>
      <c r="BN272" s="47">
        <f t="shared" si="873"/>
        <v>0</v>
      </c>
      <c r="BO272" s="47">
        <f t="shared" si="874"/>
        <v>0</v>
      </c>
      <c r="BP272" s="47">
        <f t="shared" si="875"/>
        <v>0</v>
      </c>
      <c r="BQ272" s="47">
        <f t="shared" si="876"/>
        <v>0</v>
      </c>
      <c r="BR272" s="47">
        <f t="shared" si="877"/>
        <v>0</v>
      </c>
      <c r="BS272" s="47">
        <f t="shared" si="878"/>
        <v>0</v>
      </c>
      <c r="BT272" s="47">
        <f t="shared" si="879"/>
        <v>0</v>
      </c>
      <c r="BU272" s="47">
        <f t="shared" si="880"/>
        <v>0</v>
      </c>
      <c r="BV272" s="47">
        <f t="shared" si="881"/>
        <v>0</v>
      </c>
      <c r="BW272" s="47">
        <f t="shared" si="882"/>
        <v>0</v>
      </c>
      <c r="BX272" s="47">
        <f t="shared" si="883"/>
        <v>0</v>
      </c>
      <c r="BY272" s="47">
        <f t="shared" si="884"/>
        <v>0</v>
      </c>
      <c r="BZ272" s="47">
        <f t="shared" si="885"/>
        <v>0</v>
      </c>
      <c r="CA272" s="47">
        <f t="shared" si="886"/>
        <v>0</v>
      </c>
      <c r="CB272" s="47">
        <f t="shared" si="887"/>
        <v>0</v>
      </c>
      <c r="CC272" s="48">
        <f t="shared" si="888"/>
        <v>0</v>
      </c>
      <c r="CD272" s="47">
        <f t="shared" si="897"/>
        <v>0</v>
      </c>
      <c r="CE272" s="47">
        <f t="shared" si="898"/>
        <v>0</v>
      </c>
      <c r="CF272" s="46">
        <f t="shared" si="899"/>
        <v>0</v>
      </c>
      <c r="CG272" s="47">
        <f t="shared" si="900"/>
        <v>0</v>
      </c>
      <c r="CH272" s="47">
        <f t="shared" si="901"/>
        <v>0</v>
      </c>
      <c r="CI272" s="47">
        <f t="shared" si="902"/>
        <v>0</v>
      </c>
      <c r="CJ272" s="47">
        <f t="shared" si="903"/>
        <v>0</v>
      </c>
      <c r="CK272" s="47">
        <f t="shared" si="904"/>
        <v>0</v>
      </c>
      <c r="CL272" s="47">
        <f t="shared" si="905"/>
        <v>0</v>
      </c>
      <c r="CM272" s="47">
        <f t="shared" si="906"/>
        <v>0</v>
      </c>
      <c r="CN272" s="47">
        <f t="shared" si="907"/>
        <v>0</v>
      </c>
      <c r="CO272" s="47">
        <f t="shared" si="908"/>
        <v>0</v>
      </c>
      <c r="CP272" s="47">
        <f t="shared" si="909"/>
        <v>0</v>
      </c>
      <c r="CQ272" s="47">
        <f t="shared" si="910"/>
        <v>0</v>
      </c>
      <c r="CR272" s="47">
        <f t="shared" si="911"/>
        <v>0</v>
      </c>
      <c r="CS272" s="47">
        <f t="shared" si="912"/>
        <v>0</v>
      </c>
      <c r="CT272" s="47">
        <f t="shared" si="913"/>
        <v>0</v>
      </c>
      <c r="CU272" s="47">
        <f t="shared" si="914"/>
        <v>0</v>
      </c>
      <c r="CV272" s="47">
        <f t="shared" si="915"/>
        <v>0</v>
      </c>
      <c r="CW272" s="47">
        <f t="shared" si="916"/>
        <v>0</v>
      </c>
      <c r="CX272" s="47">
        <f t="shared" si="917"/>
        <v>0</v>
      </c>
      <c r="CY272" s="48">
        <f t="shared" si="918"/>
        <v>0</v>
      </c>
      <c r="CZ272" s="47">
        <f t="shared" si="919"/>
        <v>0</v>
      </c>
      <c r="DA272" s="47">
        <f t="shared" si="920"/>
        <v>0</v>
      </c>
      <c r="DB272" s="46">
        <f t="shared" si="921"/>
        <v>0</v>
      </c>
      <c r="DC272" s="47">
        <f t="shared" si="922"/>
        <v>0</v>
      </c>
      <c r="DD272" s="47">
        <f t="shared" si="923"/>
        <v>0</v>
      </c>
      <c r="DE272" s="47">
        <f t="shared" si="924"/>
        <v>0</v>
      </c>
      <c r="DF272" s="47">
        <f t="shared" si="925"/>
        <v>0</v>
      </c>
      <c r="DG272" s="47">
        <f t="shared" si="926"/>
        <v>0</v>
      </c>
      <c r="DH272" s="47">
        <f t="shared" si="927"/>
        <v>0</v>
      </c>
      <c r="DI272" s="47">
        <f t="shared" si="928"/>
        <v>0</v>
      </c>
      <c r="DJ272" s="47">
        <f t="shared" si="929"/>
        <v>0</v>
      </c>
      <c r="DK272" s="47">
        <f t="shared" si="930"/>
        <v>0</v>
      </c>
      <c r="DL272" s="47">
        <f t="shared" si="931"/>
        <v>0</v>
      </c>
      <c r="DM272" s="47">
        <f t="shared" si="932"/>
        <v>0</v>
      </c>
      <c r="DN272" s="47">
        <f t="shared" si="933"/>
        <v>0</v>
      </c>
      <c r="DO272" s="47">
        <f t="shared" si="934"/>
        <v>0</v>
      </c>
      <c r="DP272" s="47">
        <f t="shared" si="935"/>
        <v>0</v>
      </c>
      <c r="DQ272" s="47">
        <f t="shared" si="936"/>
        <v>0</v>
      </c>
      <c r="DR272" s="47">
        <f t="shared" si="937"/>
        <v>0</v>
      </c>
      <c r="DS272" s="47">
        <f t="shared" si="938"/>
        <v>0</v>
      </c>
      <c r="DT272" s="47">
        <f t="shared" si="939"/>
        <v>0</v>
      </c>
      <c r="DU272" s="48">
        <f t="shared" si="940"/>
        <v>0</v>
      </c>
      <c r="DV272" s="47">
        <f t="shared" si="941"/>
        <v>0</v>
      </c>
      <c r="DW272" s="47">
        <f t="shared" si="942"/>
        <v>0</v>
      </c>
      <c r="DX272" s="46">
        <f t="shared" si="943"/>
        <v>0</v>
      </c>
      <c r="DY272" s="47">
        <f t="shared" si="944"/>
        <v>0</v>
      </c>
      <c r="DZ272" s="47">
        <f t="shared" si="945"/>
        <v>0</v>
      </c>
      <c r="EA272" s="47">
        <f t="shared" si="946"/>
        <v>0</v>
      </c>
      <c r="EB272" s="47">
        <f t="shared" si="947"/>
        <v>0</v>
      </c>
      <c r="EC272" s="47">
        <f t="shared" si="948"/>
        <v>0</v>
      </c>
      <c r="ED272" s="47">
        <f t="shared" si="949"/>
        <v>0</v>
      </c>
      <c r="EE272" s="47">
        <f t="shared" si="950"/>
        <v>0</v>
      </c>
      <c r="EF272" s="47">
        <f t="shared" si="951"/>
        <v>0</v>
      </c>
      <c r="EG272" s="47">
        <f t="shared" si="952"/>
        <v>0</v>
      </c>
      <c r="EH272" s="47">
        <f t="shared" si="953"/>
        <v>0</v>
      </c>
      <c r="EI272" s="47">
        <f t="shared" si="954"/>
        <v>0</v>
      </c>
      <c r="EJ272" s="47">
        <f t="shared" si="955"/>
        <v>0</v>
      </c>
      <c r="EK272" s="47">
        <f t="shared" si="956"/>
        <v>0</v>
      </c>
      <c r="EL272" s="47">
        <f t="shared" si="957"/>
        <v>0</v>
      </c>
      <c r="EM272" s="47">
        <f t="shared" si="958"/>
        <v>0</v>
      </c>
      <c r="EN272" s="47">
        <f t="shared" si="959"/>
        <v>0</v>
      </c>
      <c r="EO272" s="47">
        <f t="shared" si="960"/>
        <v>0</v>
      </c>
      <c r="EP272" s="47">
        <f t="shared" si="961"/>
        <v>0</v>
      </c>
      <c r="EQ272" s="48">
        <f t="shared" si="962"/>
        <v>0</v>
      </c>
      <c r="ER272" s="47">
        <f t="shared" si="963"/>
        <v>0</v>
      </c>
      <c r="ES272" s="47">
        <f t="shared" si="964"/>
        <v>0</v>
      </c>
      <c r="ET272" s="46">
        <f t="shared" si="965"/>
        <v>0</v>
      </c>
      <c r="EU272" s="47">
        <f t="shared" si="966"/>
        <v>0</v>
      </c>
      <c r="EV272" s="47">
        <f t="shared" si="967"/>
        <v>0</v>
      </c>
      <c r="EW272" s="47">
        <f t="shared" si="968"/>
        <v>0</v>
      </c>
      <c r="EX272" s="47">
        <f t="shared" si="969"/>
        <v>0</v>
      </c>
      <c r="EY272" s="47">
        <f t="shared" si="970"/>
        <v>0</v>
      </c>
      <c r="EZ272" s="47">
        <f t="shared" si="971"/>
        <v>0</v>
      </c>
      <c r="FA272" s="47">
        <f t="shared" si="972"/>
        <v>0</v>
      </c>
      <c r="FB272" s="47">
        <f t="shared" si="973"/>
        <v>0</v>
      </c>
      <c r="FC272" s="47">
        <f t="shared" si="974"/>
        <v>0</v>
      </c>
      <c r="FD272" s="47">
        <f t="shared" si="975"/>
        <v>0</v>
      </c>
      <c r="FE272" s="47">
        <f t="shared" si="976"/>
        <v>0</v>
      </c>
      <c r="FF272" s="47">
        <f t="shared" si="977"/>
        <v>0</v>
      </c>
      <c r="FG272" s="47">
        <f t="shared" si="978"/>
        <v>0</v>
      </c>
      <c r="FH272" s="47">
        <f t="shared" si="979"/>
        <v>0</v>
      </c>
      <c r="FI272" s="47">
        <f t="shared" si="980"/>
        <v>0</v>
      </c>
      <c r="FJ272" s="47">
        <f t="shared" si="981"/>
        <v>0</v>
      </c>
      <c r="FK272" s="47">
        <f t="shared" si="982"/>
        <v>0</v>
      </c>
      <c r="FL272" s="47">
        <f t="shared" si="983"/>
        <v>0</v>
      </c>
      <c r="FM272" s="48">
        <f t="shared" si="984"/>
        <v>0</v>
      </c>
      <c r="FN272" s="47">
        <f t="shared" si="985"/>
        <v>0</v>
      </c>
      <c r="FO272" s="47">
        <f t="shared" si="986"/>
        <v>0</v>
      </c>
      <c r="FP272" s="46">
        <f t="shared" si="987"/>
        <v>0</v>
      </c>
      <c r="FQ272" s="47">
        <f t="shared" si="988"/>
        <v>0</v>
      </c>
      <c r="FR272" s="47">
        <f t="shared" si="989"/>
        <v>0</v>
      </c>
      <c r="FS272" s="47">
        <f t="shared" si="990"/>
        <v>0</v>
      </c>
      <c r="FT272" s="47">
        <f t="shared" si="991"/>
        <v>0</v>
      </c>
      <c r="FU272" s="47">
        <f t="shared" si="992"/>
        <v>0</v>
      </c>
      <c r="FV272" s="47">
        <f t="shared" si="993"/>
        <v>0</v>
      </c>
      <c r="FW272" s="47">
        <f t="shared" si="994"/>
        <v>0</v>
      </c>
      <c r="FX272" s="47">
        <f t="shared" si="995"/>
        <v>0</v>
      </c>
      <c r="FY272" s="47">
        <f t="shared" si="996"/>
        <v>0</v>
      </c>
      <c r="FZ272" s="47">
        <f t="shared" si="997"/>
        <v>0</v>
      </c>
      <c r="GA272" s="47">
        <f t="shared" si="998"/>
        <v>0</v>
      </c>
      <c r="GB272" s="47">
        <f t="shared" si="999"/>
        <v>0</v>
      </c>
      <c r="GC272" s="47">
        <f t="shared" si="1000"/>
        <v>0</v>
      </c>
      <c r="GD272" s="47">
        <f t="shared" si="1001"/>
        <v>0</v>
      </c>
      <c r="GE272" s="47">
        <f t="shared" si="1002"/>
        <v>0</v>
      </c>
      <c r="GF272" s="47">
        <f t="shared" si="1003"/>
        <v>0</v>
      </c>
      <c r="GG272" s="47">
        <f t="shared" si="1004"/>
        <v>0</v>
      </c>
      <c r="GH272" s="47">
        <f t="shared" si="1005"/>
        <v>0</v>
      </c>
      <c r="GI272" s="48">
        <f t="shared" si="1006"/>
        <v>0</v>
      </c>
      <c r="GJ272" s="47">
        <f t="shared" si="1007"/>
        <v>0</v>
      </c>
      <c r="GK272" s="47">
        <f t="shared" si="1008"/>
        <v>0</v>
      </c>
      <c r="GL272" s="46">
        <f t="shared" si="1009"/>
        <v>0</v>
      </c>
      <c r="GM272" s="47">
        <f t="shared" si="1010"/>
        <v>0</v>
      </c>
      <c r="GN272" s="47">
        <f t="shared" si="1011"/>
        <v>0</v>
      </c>
      <c r="GO272" s="47">
        <f t="shared" si="1012"/>
        <v>0</v>
      </c>
      <c r="GP272" s="47">
        <f t="shared" si="1013"/>
        <v>0</v>
      </c>
      <c r="GQ272" s="47">
        <f t="shared" si="1014"/>
        <v>0</v>
      </c>
      <c r="GR272" s="47">
        <f t="shared" si="1015"/>
        <v>0</v>
      </c>
      <c r="GS272" s="47">
        <f t="shared" si="1016"/>
        <v>0</v>
      </c>
      <c r="GT272" s="47">
        <f t="shared" si="1017"/>
        <v>0</v>
      </c>
      <c r="GU272" s="47">
        <f t="shared" si="1018"/>
        <v>0</v>
      </c>
      <c r="GV272" s="47">
        <f t="shared" si="1019"/>
        <v>0</v>
      </c>
      <c r="GW272" s="47">
        <f t="shared" si="1020"/>
        <v>0</v>
      </c>
      <c r="GX272" s="47">
        <f t="shared" si="1021"/>
        <v>0</v>
      </c>
      <c r="GY272" s="47">
        <f t="shared" si="1022"/>
        <v>0</v>
      </c>
      <c r="GZ272" s="47">
        <f t="shared" si="1023"/>
        <v>0</v>
      </c>
      <c r="HA272" s="47">
        <f t="shared" si="1024"/>
        <v>0</v>
      </c>
      <c r="HB272" s="47">
        <f t="shared" si="1025"/>
        <v>0</v>
      </c>
      <c r="HC272" s="47">
        <f t="shared" si="1026"/>
        <v>0</v>
      </c>
      <c r="HD272" s="47">
        <f t="shared" si="1027"/>
        <v>0</v>
      </c>
      <c r="HE272" s="48">
        <f t="shared" si="1028"/>
        <v>0</v>
      </c>
      <c r="HF272" s="47">
        <f t="shared" si="1029"/>
        <v>0</v>
      </c>
      <c r="HG272" s="47">
        <f t="shared" si="1030"/>
        <v>0</v>
      </c>
      <c r="HH272" s="46">
        <f t="shared" si="1031"/>
        <v>0</v>
      </c>
      <c r="HI272" s="47">
        <f t="shared" si="1032"/>
        <v>0</v>
      </c>
      <c r="HJ272" s="47">
        <f t="shared" si="1033"/>
        <v>0</v>
      </c>
      <c r="HK272" s="47">
        <f t="shared" si="1034"/>
        <v>0</v>
      </c>
      <c r="HL272" s="47">
        <f t="shared" si="1035"/>
        <v>0</v>
      </c>
      <c r="HM272" s="47">
        <f t="shared" si="1036"/>
        <v>0</v>
      </c>
      <c r="HN272" s="47">
        <f t="shared" si="1037"/>
        <v>0</v>
      </c>
      <c r="HO272" s="47">
        <f t="shared" si="1038"/>
        <v>0</v>
      </c>
      <c r="HP272" s="47">
        <f t="shared" si="1039"/>
        <v>0</v>
      </c>
      <c r="HQ272" s="47">
        <f t="shared" si="1040"/>
        <v>0</v>
      </c>
      <c r="HR272" s="47">
        <f t="shared" si="1041"/>
        <v>0</v>
      </c>
      <c r="HS272" s="47">
        <f t="shared" si="1042"/>
        <v>0</v>
      </c>
      <c r="HT272" s="47">
        <f t="shared" si="1043"/>
        <v>0</v>
      </c>
      <c r="HU272" s="47">
        <f t="shared" si="1044"/>
        <v>0</v>
      </c>
      <c r="HV272" s="47">
        <f t="shared" si="1045"/>
        <v>0</v>
      </c>
      <c r="HW272" s="47">
        <f t="shared" si="1046"/>
        <v>0</v>
      </c>
      <c r="HX272" s="47">
        <f t="shared" si="1047"/>
        <v>0</v>
      </c>
      <c r="HY272" s="47">
        <f t="shared" si="1048"/>
        <v>0</v>
      </c>
      <c r="HZ272" s="47">
        <f t="shared" si="1049"/>
        <v>0</v>
      </c>
      <c r="IA272" s="48">
        <f t="shared" si="1050"/>
        <v>0</v>
      </c>
      <c r="IB272" s="47">
        <f t="shared" si="1051"/>
        <v>0</v>
      </c>
      <c r="IC272" s="47">
        <f t="shared" si="1052"/>
        <v>0</v>
      </c>
      <c r="ID272" s="46">
        <f t="shared" si="1053"/>
        <v>0</v>
      </c>
      <c r="IE272" s="47">
        <f t="shared" si="1054"/>
        <v>0</v>
      </c>
      <c r="IF272" s="47">
        <f t="shared" si="1055"/>
        <v>0</v>
      </c>
      <c r="IG272" s="47">
        <f t="shared" si="1056"/>
        <v>0</v>
      </c>
      <c r="IH272" s="47">
        <f t="shared" si="1057"/>
        <v>0</v>
      </c>
      <c r="II272" s="47">
        <f t="shared" si="1058"/>
        <v>0</v>
      </c>
      <c r="IJ272" s="47">
        <f t="shared" si="1059"/>
        <v>0</v>
      </c>
      <c r="IK272" s="47">
        <f t="shared" si="1060"/>
        <v>0</v>
      </c>
      <c r="IL272" s="47">
        <f t="shared" si="1061"/>
        <v>0</v>
      </c>
      <c r="IM272" s="47">
        <f t="shared" si="1062"/>
        <v>0</v>
      </c>
      <c r="IN272" s="47">
        <f t="shared" si="1063"/>
        <v>0</v>
      </c>
      <c r="IO272" s="47">
        <f t="shared" si="1064"/>
        <v>0</v>
      </c>
      <c r="IP272" s="47">
        <f t="shared" si="1065"/>
        <v>0</v>
      </c>
      <c r="IQ272" s="47">
        <f t="shared" si="1066"/>
        <v>0</v>
      </c>
      <c r="IR272" s="47">
        <f t="shared" si="1067"/>
        <v>0</v>
      </c>
      <c r="IS272" s="47">
        <f t="shared" si="1068"/>
        <v>0</v>
      </c>
      <c r="IT272" s="47">
        <f t="shared" si="1069"/>
        <v>0</v>
      </c>
      <c r="IU272" s="47">
        <f t="shared" si="1070"/>
        <v>0</v>
      </c>
      <c r="IV272" s="47">
        <f t="shared" si="1071"/>
        <v>0</v>
      </c>
      <c r="IW272" s="48">
        <f t="shared" si="1072"/>
        <v>0</v>
      </c>
      <c r="IX272" s="47">
        <f t="shared" si="1073"/>
        <v>0</v>
      </c>
      <c r="IY272" s="47">
        <f t="shared" si="1074"/>
        <v>0</v>
      </c>
      <c r="IZ272" s="46">
        <f t="shared" si="1075"/>
        <v>0</v>
      </c>
      <c r="JA272" s="47">
        <f t="shared" si="1076"/>
        <v>0</v>
      </c>
      <c r="JB272" s="47">
        <f t="shared" si="1077"/>
        <v>0</v>
      </c>
      <c r="JC272" s="47">
        <f t="shared" si="1078"/>
        <v>0</v>
      </c>
      <c r="JD272" s="47">
        <f t="shared" si="1079"/>
        <v>0</v>
      </c>
      <c r="JE272" s="47">
        <f t="shared" si="1080"/>
        <v>0</v>
      </c>
      <c r="JF272" s="47">
        <f t="shared" si="1081"/>
        <v>0</v>
      </c>
      <c r="JG272" s="47">
        <f t="shared" si="1082"/>
        <v>0</v>
      </c>
      <c r="JH272" s="47">
        <f t="shared" si="1083"/>
        <v>0</v>
      </c>
      <c r="JI272" s="47">
        <f t="shared" si="1084"/>
        <v>0</v>
      </c>
      <c r="JJ272" s="47">
        <f t="shared" si="1085"/>
        <v>0</v>
      </c>
      <c r="JK272" s="47">
        <f t="shared" si="1086"/>
        <v>0</v>
      </c>
      <c r="JL272" s="47">
        <f t="shared" si="1087"/>
        <v>0</v>
      </c>
      <c r="JM272" s="47">
        <f t="shared" si="1088"/>
        <v>0</v>
      </c>
      <c r="JN272" s="47">
        <f t="shared" si="1089"/>
        <v>0</v>
      </c>
      <c r="JO272" s="47">
        <f t="shared" si="1090"/>
        <v>0</v>
      </c>
      <c r="JP272" s="47">
        <f t="shared" si="1091"/>
        <v>0</v>
      </c>
      <c r="JQ272" s="47">
        <f t="shared" si="1092"/>
        <v>0</v>
      </c>
      <c r="JR272" s="47">
        <f t="shared" si="1093"/>
        <v>0</v>
      </c>
      <c r="JS272" s="48">
        <f t="shared" si="1094"/>
        <v>0</v>
      </c>
      <c r="JT272" s="46">
        <f t="shared" si="1095"/>
        <v>0</v>
      </c>
      <c r="JU272" s="48">
        <f t="shared" si="1096"/>
        <v>0</v>
      </c>
    </row>
    <row r="273" spans="1:281" x14ac:dyDescent="0.25">
      <c r="A273" s="152"/>
      <c r="B273" s="386"/>
      <c r="C273" s="377"/>
      <c r="D273" s="378"/>
      <c r="E273" s="378"/>
      <c r="F273" s="378"/>
      <c r="G273" s="379"/>
      <c r="H273" s="397"/>
      <c r="I273" s="397"/>
      <c r="J273" s="97"/>
      <c r="K273" s="122">
        <f t="shared" si="826"/>
        <v>0</v>
      </c>
      <c r="L273" s="313">
        <f t="shared" si="827"/>
        <v>0</v>
      </c>
      <c r="M273" s="46">
        <f t="shared" si="828"/>
        <v>0</v>
      </c>
      <c r="N273" s="90">
        <f t="shared" si="889"/>
        <v>0</v>
      </c>
      <c r="O273" s="90">
        <f t="shared" si="890"/>
        <v>0</v>
      </c>
      <c r="P273" s="90">
        <f t="shared" si="891"/>
        <v>0</v>
      </c>
      <c r="Q273" s="90">
        <f t="shared" si="892"/>
        <v>0</v>
      </c>
      <c r="R273" s="408">
        <f t="shared" si="829"/>
        <v>1</v>
      </c>
      <c r="S273" s="46">
        <f t="shared" si="830"/>
        <v>0</v>
      </c>
      <c r="T273" s="47">
        <f t="shared" si="831"/>
        <v>0</v>
      </c>
      <c r="U273" s="47">
        <f t="shared" si="832"/>
        <v>0</v>
      </c>
      <c r="V273" s="47">
        <f t="shared" si="833"/>
        <v>0</v>
      </c>
      <c r="W273" s="47">
        <f t="shared" si="834"/>
        <v>0</v>
      </c>
      <c r="X273" s="47">
        <f t="shared" si="835"/>
        <v>0</v>
      </c>
      <c r="Y273" s="47">
        <f t="shared" si="836"/>
        <v>0</v>
      </c>
      <c r="Z273" s="47">
        <f t="shared" si="837"/>
        <v>0</v>
      </c>
      <c r="AA273" s="47">
        <f t="shared" si="838"/>
        <v>0</v>
      </c>
      <c r="AB273" s="47">
        <f t="shared" si="839"/>
        <v>0</v>
      </c>
      <c r="AC273" s="47">
        <f t="shared" si="840"/>
        <v>0</v>
      </c>
      <c r="AD273" s="47">
        <f t="shared" si="841"/>
        <v>0</v>
      </c>
      <c r="AE273" s="47">
        <f t="shared" si="842"/>
        <v>0</v>
      </c>
      <c r="AF273" s="47">
        <f t="shared" si="843"/>
        <v>0</v>
      </c>
      <c r="AG273" s="47">
        <f t="shared" si="844"/>
        <v>0</v>
      </c>
      <c r="AH273" s="47">
        <f t="shared" si="845"/>
        <v>0</v>
      </c>
      <c r="AI273" s="47">
        <f t="shared" si="846"/>
        <v>0</v>
      </c>
      <c r="AJ273" s="47">
        <f t="shared" si="847"/>
        <v>0</v>
      </c>
      <c r="AK273" s="47">
        <f t="shared" si="848"/>
        <v>0</v>
      </c>
      <c r="AL273" s="48">
        <f t="shared" si="849"/>
        <v>0</v>
      </c>
      <c r="AM273" s="47">
        <f t="shared" si="893"/>
        <v>0</v>
      </c>
      <c r="AN273" s="47">
        <f t="shared" si="894"/>
        <v>0</v>
      </c>
      <c r="AO273" s="46">
        <f t="shared" si="850"/>
        <v>0</v>
      </c>
      <c r="AP273" s="47">
        <f t="shared" si="851"/>
        <v>0</v>
      </c>
      <c r="AQ273" s="47">
        <f t="shared" si="852"/>
        <v>0</v>
      </c>
      <c r="AR273" s="47">
        <f t="shared" si="853"/>
        <v>0</v>
      </c>
      <c r="AS273" s="47">
        <f t="shared" si="854"/>
        <v>0</v>
      </c>
      <c r="AT273" s="47">
        <f t="shared" si="855"/>
        <v>0</v>
      </c>
      <c r="AU273" s="47">
        <f t="shared" si="856"/>
        <v>0</v>
      </c>
      <c r="AV273" s="47">
        <f t="shared" si="857"/>
        <v>0</v>
      </c>
      <c r="AW273" s="47">
        <f t="shared" si="858"/>
        <v>0</v>
      </c>
      <c r="AX273" s="47">
        <f t="shared" si="859"/>
        <v>0</v>
      </c>
      <c r="AY273" s="47">
        <f t="shared" si="860"/>
        <v>0</v>
      </c>
      <c r="AZ273" s="47">
        <f t="shared" si="861"/>
        <v>0</v>
      </c>
      <c r="BA273" s="47">
        <f t="shared" si="862"/>
        <v>0</v>
      </c>
      <c r="BB273" s="47">
        <f t="shared" si="863"/>
        <v>0</v>
      </c>
      <c r="BC273" s="47">
        <f t="shared" si="864"/>
        <v>0</v>
      </c>
      <c r="BD273" s="47">
        <f t="shared" si="865"/>
        <v>0</v>
      </c>
      <c r="BE273" s="47">
        <f t="shared" si="866"/>
        <v>0</v>
      </c>
      <c r="BF273" s="47">
        <f t="shared" si="867"/>
        <v>0</v>
      </c>
      <c r="BG273" s="48">
        <f t="shared" si="868"/>
        <v>0</v>
      </c>
      <c r="BH273" s="47">
        <f t="shared" si="895"/>
        <v>0</v>
      </c>
      <c r="BI273" s="47">
        <f t="shared" si="896"/>
        <v>0</v>
      </c>
      <c r="BJ273" s="46">
        <f t="shared" si="869"/>
        <v>0</v>
      </c>
      <c r="BK273" s="47">
        <f t="shared" si="870"/>
        <v>0</v>
      </c>
      <c r="BL273" s="47">
        <f t="shared" si="871"/>
        <v>0</v>
      </c>
      <c r="BM273" s="47">
        <f t="shared" si="872"/>
        <v>0</v>
      </c>
      <c r="BN273" s="47">
        <f t="shared" si="873"/>
        <v>0</v>
      </c>
      <c r="BO273" s="47">
        <f t="shared" si="874"/>
        <v>0</v>
      </c>
      <c r="BP273" s="47">
        <f t="shared" si="875"/>
        <v>0</v>
      </c>
      <c r="BQ273" s="47">
        <f t="shared" si="876"/>
        <v>0</v>
      </c>
      <c r="BR273" s="47">
        <f t="shared" si="877"/>
        <v>0</v>
      </c>
      <c r="BS273" s="47">
        <f t="shared" si="878"/>
        <v>0</v>
      </c>
      <c r="BT273" s="47">
        <f t="shared" si="879"/>
        <v>0</v>
      </c>
      <c r="BU273" s="47">
        <f t="shared" si="880"/>
        <v>0</v>
      </c>
      <c r="BV273" s="47">
        <f t="shared" si="881"/>
        <v>0</v>
      </c>
      <c r="BW273" s="47">
        <f t="shared" si="882"/>
        <v>0</v>
      </c>
      <c r="BX273" s="47">
        <f t="shared" si="883"/>
        <v>0</v>
      </c>
      <c r="BY273" s="47">
        <f t="shared" si="884"/>
        <v>0</v>
      </c>
      <c r="BZ273" s="47">
        <f t="shared" si="885"/>
        <v>0</v>
      </c>
      <c r="CA273" s="47">
        <f t="shared" si="886"/>
        <v>0</v>
      </c>
      <c r="CB273" s="47">
        <f t="shared" si="887"/>
        <v>0</v>
      </c>
      <c r="CC273" s="48">
        <f t="shared" si="888"/>
        <v>0</v>
      </c>
      <c r="CD273" s="47">
        <f t="shared" si="897"/>
        <v>0</v>
      </c>
      <c r="CE273" s="47">
        <f t="shared" si="898"/>
        <v>0</v>
      </c>
      <c r="CF273" s="46">
        <f t="shared" si="899"/>
        <v>0</v>
      </c>
      <c r="CG273" s="47">
        <f t="shared" si="900"/>
        <v>0</v>
      </c>
      <c r="CH273" s="47">
        <f t="shared" si="901"/>
        <v>0</v>
      </c>
      <c r="CI273" s="47">
        <f t="shared" si="902"/>
        <v>0</v>
      </c>
      <c r="CJ273" s="47">
        <f t="shared" si="903"/>
        <v>0</v>
      </c>
      <c r="CK273" s="47">
        <f t="shared" si="904"/>
        <v>0</v>
      </c>
      <c r="CL273" s="47">
        <f t="shared" si="905"/>
        <v>0</v>
      </c>
      <c r="CM273" s="47">
        <f t="shared" si="906"/>
        <v>0</v>
      </c>
      <c r="CN273" s="47">
        <f t="shared" si="907"/>
        <v>0</v>
      </c>
      <c r="CO273" s="47">
        <f t="shared" si="908"/>
        <v>0</v>
      </c>
      <c r="CP273" s="47">
        <f t="shared" si="909"/>
        <v>0</v>
      </c>
      <c r="CQ273" s="47">
        <f t="shared" si="910"/>
        <v>0</v>
      </c>
      <c r="CR273" s="47">
        <f t="shared" si="911"/>
        <v>0</v>
      </c>
      <c r="CS273" s="47">
        <f t="shared" si="912"/>
        <v>0</v>
      </c>
      <c r="CT273" s="47">
        <f t="shared" si="913"/>
        <v>0</v>
      </c>
      <c r="CU273" s="47">
        <f t="shared" si="914"/>
        <v>0</v>
      </c>
      <c r="CV273" s="47">
        <f t="shared" si="915"/>
        <v>0</v>
      </c>
      <c r="CW273" s="47">
        <f t="shared" si="916"/>
        <v>0</v>
      </c>
      <c r="CX273" s="47">
        <f t="shared" si="917"/>
        <v>0</v>
      </c>
      <c r="CY273" s="48">
        <f t="shared" si="918"/>
        <v>0</v>
      </c>
      <c r="CZ273" s="47">
        <f t="shared" si="919"/>
        <v>0</v>
      </c>
      <c r="DA273" s="47">
        <f t="shared" si="920"/>
        <v>0</v>
      </c>
      <c r="DB273" s="46">
        <f t="shared" si="921"/>
        <v>0</v>
      </c>
      <c r="DC273" s="47">
        <f t="shared" si="922"/>
        <v>0</v>
      </c>
      <c r="DD273" s="47">
        <f t="shared" si="923"/>
        <v>0</v>
      </c>
      <c r="DE273" s="47">
        <f t="shared" si="924"/>
        <v>0</v>
      </c>
      <c r="DF273" s="47">
        <f t="shared" si="925"/>
        <v>0</v>
      </c>
      <c r="DG273" s="47">
        <f t="shared" si="926"/>
        <v>0</v>
      </c>
      <c r="DH273" s="47">
        <f t="shared" si="927"/>
        <v>0</v>
      </c>
      <c r="DI273" s="47">
        <f t="shared" si="928"/>
        <v>0</v>
      </c>
      <c r="DJ273" s="47">
        <f t="shared" si="929"/>
        <v>0</v>
      </c>
      <c r="DK273" s="47">
        <f t="shared" si="930"/>
        <v>0</v>
      </c>
      <c r="DL273" s="47">
        <f t="shared" si="931"/>
        <v>0</v>
      </c>
      <c r="DM273" s="47">
        <f t="shared" si="932"/>
        <v>0</v>
      </c>
      <c r="DN273" s="47">
        <f t="shared" si="933"/>
        <v>0</v>
      </c>
      <c r="DO273" s="47">
        <f t="shared" si="934"/>
        <v>0</v>
      </c>
      <c r="DP273" s="47">
        <f t="shared" si="935"/>
        <v>0</v>
      </c>
      <c r="DQ273" s="47">
        <f t="shared" si="936"/>
        <v>0</v>
      </c>
      <c r="DR273" s="47">
        <f t="shared" si="937"/>
        <v>0</v>
      </c>
      <c r="DS273" s="47">
        <f t="shared" si="938"/>
        <v>0</v>
      </c>
      <c r="DT273" s="47">
        <f t="shared" si="939"/>
        <v>0</v>
      </c>
      <c r="DU273" s="48">
        <f t="shared" si="940"/>
        <v>0</v>
      </c>
      <c r="DV273" s="47">
        <f t="shared" si="941"/>
        <v>0</v>
      </c>
      <c r="DW273" s="47">
        <f t="shared" si="942"/>
        <v>0</v>
      </c>
      <c r="DX273" s="46">
        <f t="shared" si="943"/>
        <v>0</v>
      </c>
      <c r="DY273" s="47">
        <f t="shared" si="944"/>
        <v>0</v>
      </c>
      <c r="DZ273" s="47">
        <f t="shared" si="945"/>
        <v>0</v>
      </c>
      <c r="EA273" s="47">
        <f t="shared" si="946"/>
        <v>0</v>
      </c>
      <c r="EB273" s="47">
        <f t="shared" si="947"/>
        <v>0</v>
      </c>
      <c r="EC273" s="47">
        <f t="shared" si="948"/>
        <v>0</v>
      </c>
      <c r="ED273" s="47">
        <f t="shared" si="949"/>
        <v>0</v>
      </c>
      <c r="EE273" s="47">
        <f t="shared" si="950"/>
        <v>0</v>
      </c>
      <c r="EF273" s="47">
        <f t="shared" si="951"/>
        <v>0</v>
      </c>
      <c r="EG273" s="47">
        <f t="shared" si="952"/>
        <v>0</v>
      </c>
      <c r="EH273" s="47">
        <f t="shared" si="953"/>
        <v>0</v>
      </c>
      <c r="EI273" s="47">
        <f t="shared" si="954"/>
        <v>0</v>
      </c>
      <c r="EJ273" s="47">
        <f t="shared" si="955"/>
        <v>0</v>
      </c>
      <c r="EK273" s="47">
        <f t="shared" si="956"/>
        <v>0</v>
      </c>
      <c r="EL273" s="47">
        <f t="shared" si="957"/>
        <v>0</v>
      </c>
      <c r="EM273" s="47">
        <f t="shared" si="958"/>
        <v>0</v>
      </c>
      <c r="EN273" s="47">
        <f t="shared" si="959"/>
        <v>0</v>
      </c>
      <c r="EO273" s="47">
        <f t="shared" si="960"/>
        <v>0</v>
      </c>
      <c r="EP273" s="47">
        <f t="shared" si="961"/>
        <v>0</v>
      </c>
      <c r="EQ273" s="48">
        <f t="shared" si="962"/>
        <v>0</v>
      </c>
      <c r="ER273" s="47">
        <f t="shared" si="963"/>
        <v>0</v>
      </c>
      <c r="ES273" s="47">
        <f t="shared" si="964"/>
        <v>0</v>
      </c>
      <c r="ET273" s="46">
        <f t="shared" si="965"/>
        <v>0</v>
      </c>
      <c r="EU273" s="47">
        <f t="shared" si="966"/>
        <v>0</v>
      </c>
      <c r="EV273" s="47">
        <f t="shared" si="967"/>
        <v>0</v>
      </c>
      <c r="EW273" s="47">
        <f t="shared" si="968"/>
        <v>0</v>
      </c>
      <c r="EX273" s="47">
        <f t="shared" si="969"/>
        <v>0</v>
      </c>
      <c r="EY273" s="47">
        <f t="shared" si="970"/>
        <v>0</v>
      </c>
      <c r="EZ273" s="47">
        <f t="shared" si="971"/>
        <v>0</v>
      </c>
      <c r="FA273" s="47">
        <f t="shared" si="972"/>
        <v>0</v>
      </c>
      <c r="FB273" s="47">
        <f t="shared" si="973"/>
        <v>0</v>
      </c>
      <c r="FC273" s="47">
        <f t="shared" si="974"/>
        <v>0</v>
      </c>
      <c r="FD273" s="47">
        <f t="shared" si="975"/>
        <v>0</v>
      </c>
      <c r="FE273" s="47">
        <f t="shared" si="976"/>
        <v>0</v>
      </c>
      <c r="FF273" s="47">
        <f t="shared" si="977"/>
        <v>0</v>
      </c>
      <c r="FG273" s="47">
        <f t="shared" si="978"/>
        <v>0</v>
      </c>
      <c r="FH273" s="47">
        <f t="shared" si="979"/>
        <v>0</v>
      </c>
      <c r="FI273" s="47">
        <f t="shared" si="980"/>
        <v>0</v>
      </c>
      <c r="FJ273" s="47">
        <f t="shared" si="981"/>
        <v>0</v>
      </c>
      <c r="FK273" s="47">
        <f t="shared" si="982"/>
        <v>0</v>
      </c>
      <c r="FL273" s="47">
        <f t="shared" si="983"/>
        <v>0</v>
      </c>
      <c r="FM273" s="48">
        <f t="shared" si="984"/>
        <v>0</v>
      </c>
      <c r="FN273" s="47">
        <f t="shared" si="985"/>
        <v>0</v>
      </c>
      <c r="FO273" s="47">
        <f t="shared" si="986"/>
        <v>0</v>
      </c>
      <c r="FP273" s="46">
        <f t="shared" si="987"/>
        <v>0</v>
      </c>
      <c r="FQ273" s="47">
        <f t="shared" si="988"/>
        <v>0</v>
      </c>
      <c r="FR273" s="47">
        <f t="shared" si="989"/>
        <v>0</v>
      </c>
      <c r="FS273" s="47">
        <f t="shared" si="990"/>
        <v>0</v>
      </c>
      <c r="FT273" s="47">
        <f t="shared" si="991"/>
        <v>0</v>
      </c>
      <c r="FU273" s="47">
        <f t="shared" si="992"/>
        <v>0</v>
      </c>
      <c r="FV273" s="47">
        <f t="shared" si="993"/>
        <v>0</v>
      </c>
      <c r="FW273" s="47">
        <f t="shared" si="994"/>
        <v>0</v>
      </c>
      <c r="FX273" s="47">
        <f t="shared" si="995"/>
        <v>0</v>
      </c>
      <c r="FY273" s="47">
        <f t="shared" si="996"/>
        <v>0</v>
      </c>
      <c r="FZ273" s="47">
        <f t="shared" si="997"/>
        <v>0</v>
      </c>
      <c r="GA273" s="47">
        <f t="shared" si="998"/>
        <v>0</v>
      </c>
      <c r="GB273" s="47">
        <f t="shared" si="999"/>
        <v>0</v>
      </c>
      <c r="GC273" s="47">
        <f t="shared" si="1000"/>
        <v>0</v>
      </c>
      <c r="GD273" s="47">
        <f t="shared" si="1001"/>
        <v>0</v>
      </c>
      <c r="GE273" s="47">
        <f t="shared" si="1002"/>
        <v>0</v>
      </c>
      <c r="GF273" s="47">
        <f t="shared" si="1003"/>
        <v>0</v>
      </c>
      <c r="GG273" s="47">
        <f t="shared" si="1004"/>
        <v>0</v>
      </c>
      <c r="GH273" s="47">
        <f t="shared" si="1005"/>
        <v>0</v>
      </c>
      <c r="GI273" s="48">
        <f t="shared" si="1006"/>
        <v>0</v>
      </c>
      <c r="GJ273" s="47">
        <f t="shared" si="1007"/>
        <v>0</v>
      </c>
      <c r="GK273" s="47">
        <f t="shared" si="1008"/>
        <v>0</v>
      </c>
      <c r="GL273" s="46">
        <f t="shared" si="1009"/>
        <v>0</v>
      </c>
      <c r="GM273" s="47">
        <f t="shared" si="1010"/>
        <v>0</v>
      </c>
      <c r="GN273" s="47">
        <f t="shared" si="1011"/>
        <v>0</v>
      </c>
      <c r="GO273" s="47">
        <f t="shared" si="1012"/>
        <v>0</v>
      </c>
      <c r="GP273" s="47">
        <f t="shared" si="1013"/>
        <v>0</v>
      </c>
      <c r="GQ273" s="47">
        <f t="shared" si="1014"/>
        <v>0</v>
      </c>
      <c r="GR273" s="47">
        <f t="shared" si="1015"/>
        <v>0</v>
      </c>
      <c r="GS273" s="47">
        <f t="shared" si="1016"/>
        <v>0</v>
      </c>
      <c r="GT273" s="47">
        <f t="shared" si="1017"/>
        <v>0</v>
      </c>
      <c r="GU273" s="47">
        <f t="shared" si="1018"/>
        <v>0</v>
      </c>
      <c r="GV273" s="47">
        <f t="shared" si="1019"/>
        <v>0</v>
      </c>
      <c r="GW273" s="47">
        <f t="shared" si="1020"/>
        <v>0</v>
      </c>
      <c r="GX273" s="47">
        <f t="shared" si="1021"/>
        <v>0</v>
      </c>
      <c r="GY273" s="47">
        <f t="shared" si="1022"/>
        <v>0</v>
      </c>
      <c r="GZ273" s="47">
        <f t="shared" si="1023"/>
        <v>0</v>
      </c>
      <c r="HA273" s="47">
        <f t="shared" si="1024"/>
        <v>0</v>
      </c>
      <c r="HB273" s="47">
        <f t="shared" si="1025"/>
        <v>0</v>
      </c>
      <c r="HC273" s="47">
        <f t="shared" si="1026"/>
        <v>0</v>
      </c>
      <c r="HD273" s="47">
        <f t="shared" si="1027"/>
        <v>0</v>
      </c>
      <c r="HE273" s="48">
        <f t="shared" si="1028"/>
        <v>0</v>
      </c>
      <c r="HF273" s="47">
        <f t="shared" si="1029"/>
        <v>0</v>
      </c>
      <c r="HG273" s="47">
        <f t="shared" si="1030"/>
        <v>0</v>
      </c>
      <c r="HH273" s="46">
        <f t="shared" si="1031"/>
        <v>0</v>
      </c>
      <c r="HI273" s="47">
        <f t="shared" si="1032"/>
        <v>0</v>
      </c>
      <c r="HJ273" s="47">
        <f t="shared" si="1033"/>
        <v>0</v>
      </c>
      <c r="HK273" s="47">
        <f t="shared" si="1034"/>
        <v>0</v>
      </c>
      <c r="HL273" s="47">
        <f t="shared" si="1035"/>
        <v>0</v>
      </c>
      <c r="HM273" s="47">
        <f t="shared" si="1036"/>
        <v>0</v>
      </c>
      <c r="HN273" s="47">
        <f t="shared" si="1037"/>
        <v>0</v>
      </c>
      <c r="HO273" s="47">
        <f t="shared" si="1038"/>
        <v>0</v>
      </c>
      <c r="HP273" s="47">
        <f t="shared" si="1039"/>
        <v>0</v>
      </c>
      <c r="HQ273" s="47">
        <f t="shared" si="1040"/>
        <v>0</v>
      </c>
      <c r="HR273" s="47">
        <f t="shared" si="1041"/>
        <v>0</v>
      </c>
      <c r="HS273" s="47">
        <f t="shared" si="1042"/>
        <v>0</v>
      </c>
      <c r="HT273" s="47">
        <f t="shared" si="1043"/>
        <v>0</v>
      </c>
      <c r="HU273" s="47">
        <f t="shared" si="1044"/>
        <v>0</v>
      </c>
      <c r="HV273" s="47">
        <f t="shared" si="1045"/>
        <v>0</v>
      </c>
      <c r="HW273" s="47">
        <f t="shared" si="1046"/>
        <v>0</v>
      </c>
      <c r="HX273" s="47">
        <f t="shared" si="1047"/>
        <v>0</v>
      </c>
      <c r="HY273" s="47">
        <f t="shared" si="1048"/>
        <v>0</v>
      </c>
      <c r="HZ273" s="47">
        <f t="shared" si="1049"/>
        <v>0</v>
      </c>
      <c r="IA273" s="48">
        <f t="shared" si="1050"/>
        <v>0</v>
      </c>
      <c r="IB273" s="47">
        <f t="shared" si="1051"/>
        <v>0</v>
      </c>
      <c r="IC273" s="47">
        <f t="shared" si="1052"/>
        <v>0</v>
      </c>
      <c r="ID273" s="46">
        <f t="shared" si="1053"/>
        <v>0</v>
      </c>
      <c r="IE273" s="47">
        <f t="shared" si="1054"/>
        <v>0</v>
      </c>
      <c r="IF273" s="47">
        <f t="shared" si="1055"/>
        <v>0</v>
      </c>
      <c r="IG273" s="47">
        <f t="shared" si="1056"/>
        <v>0</v>
      </c>
      <c r="IH273" s="47">
        <f t="shared" si="1057"/>
        <v>0</v>
      </c>
      <c r="II273" s="47">
        <f t="shared" si="1058"/>
        <v>0</v>
      </c>
      <c r="IJ273" s="47">
        <f t="shared" si="1059"/>
        <v>0</v>
      </c>
      <c r="IK273" s="47">
        <f t="shared" si="1060"/>
        <v>0</v>
      </c>
      <c r="IL273" s="47">
        <f t="shared" si="1061"/>
        <v>0</v>
      </c>
      <c r="IM273" s="47">
        <f t="shared" si="1062"/>
        <v>0</v>
      </c>
      <c r="IN273" s="47">
        <f t="shared" si="1063"/>
        <v>0</v>
      </c>
      <c r="IO273" s="47">
        <f t="shared" si="1064"/>
        <v>0</v>
      </c>
      <c r="IP273" s="47">
        <f t="shared" si="1065"/>
        <v>0</v>
      </c>
      <c r="IQ273" s="47">
        <f t="shared" si="1066"/>
        <v>0</v>
      </c>
      <c r="IR273" s="47">
        <f t="shared" si="1067"/>
        <v>0</v>
      </c>
      <c r="IS273" s="47">
        <f t="shared" si="1068"/>
        <v>0</v>
      </c>
      <c r="IT273" s="47">
        <f t="shared" si="1069"/>
        <v>0</v>
      </c>
      <c r="IU273" s="47">
        <f t="shared" si="1070"/>
        <v>0</v>
      </c>
      <c r="IV273" s="47">
        <f t="shared" si="1071"/>
        <v>0</v>
      </c>
      <c r="IW273" s="48">
        <f t="shared" si="1072"/>
        <v>0</v>
      </c>
      <c r="IX273" s="47">
        <f t="shared" si="1073"/>
        <v>0</v>
      </c>
      <c r="IY273" s="47">
        <f t="shared" si="1074"/>
        <v>0</v>
      </c>
      <c r="IZ273" s="46">
        <f t="shared" si="1075"/>
        <v>0</v>
      </c>
      <c r="JA273" s="47">
        <f t="shared" si="1076"/>
        <v>0</v>
      </c>
      <c r="JB273" s="47">
        <f t="shared" si="1077"/>
        <v>0</v>
      </c>
      <c r="JC273" s="47">
        <f t="shared" si="1078"/>
        <v>0</v>
      </c>
      <c r="JD273" s="47">
        <f t="shared" si="1079"/>
        <v>0</v>
      </c>
      <c r="JE273" s="47">
        <f t="shared" si="1080"/>
        <v>0</v>
      </c>
      <c r="JF273" s="47">
        <f t="shared" si="1081"/>
        <v>0</v>
      </c>
      <c r="JG273" s="47">
        <f t="shared" si="1082"/>
        <v>0</v>
      </c>
      <c r="JH273" s="47">
        <f t="shared" si="1083"/>
        <v>0</v>
      </c>
      <c r="JI273" s="47">
        <f t="shared" si="1084"/>
        <v>0</v>
      </c>
      <c r="JJ273" s="47">
        <f t="shared" si="1085"/>
        <v>0</v>
      </c>
      <c r="JK273" s="47">
        <f t="shared" si="1086"/>
        <v>0</v>
      </c>
      <c r="JL273" s="47">
        <f t="shared" si="1087"/>
        <v>0</v>
      </c>
      <c r="JM273" s="47">
        <f t="shared" si="1088"/>
        <v>0</v>
      </c>
      <c r="JN273" s="47">
        <f t="shared" si="1089"/>
        <v>0</v>
      </c>
      <c r="JO273" s="47">
        <f t="shared" si="1090"/>
        <v>0</v>
      </c>
      <c r="JP273" s="47">
        <f t="shared" si="1091"/>
        <v>0</v>
      </c>
      <c r="JQ273" s="47">
        <f t="shared" si="1092"/>
        <v>0</v>
      </c>
      <c r="JR273" s="47">
        <f t="shared" si="1093"/>
        <v>0</v>
      </c>
      <c r="JS273" s="48">
        <f t="shared" si="1094"/>
        <v>0</v>
      </c>
      <c r="JT273" s="46">
        <f t="shared" si="1095"/>
        <v>0</v>
      </c>
      <c r="JU273" s="48">
        <f t="shared" si="1096"/>
        <v>0</v>
      </c>
    </row>
    <row r="274" spans="1:281" x14ac:dyDescent="0.25">
      <c r="A274" s="152"/>
      <c r="B274" s="386"/>
      <c r="C274" s="377"/>
      <c r="D274" s="378"/>
      <c r="E274" s="378"/>
      <c r="F274" s="378"/>
      <c r="G274" s="379"/>
      <c r="H274" s="397"/>
      <c r="I274" s="397"/>
      <c r="J274" s="97"/>
      <c r="K274" s="122">
        <f t="shared" si="826"/>
        <v>0</v>
      </c>
      <c r="L274" s="313">
        <f t="shared" si="827"/>
        <v>0</v>
      </c>
      <c r="M274" s="46">
        <f t="shared" si="828"/>
        <v>0</v>
      </c>
      <c r="N274" s="90">
        <f t="shared" si="889"/>
        <v>0</v>
      </c>
      <c r="O274" s="90">
        <f t="shared" si="890"/>
        <v>0</v>
      </c>
      <c r="P274" s="90">
        <f t="shared" si="891"/>
        <v>0</v>
      </c>
      <c r="Q274" s="90">
        <f t="shared" si="892"/>
        <v>0</v>
      </c>
      <c r="R274" s="408">
        <f t="shared" si="829"/>
        <v>1</v>
      </c>
      <c r="S274" s="46">
        <f t="shared" si="830"/>
        <v>0</v>
      </c>
      <c r="T274" s="47">
        <f t="shared" si="831"/>
        <v>0</v>
      </c>
      <c r="U274" s="47">
        <f t="shared" si="832"/>
        <v>0</v>
      </c>
      <c r="V274" s="47">
        <f t="shared" si="833"/>
        <v>0</v>
      </c>
      <c r="W274" s="47">
        <f t="shared" si="834"/>
        <v>0</v>
      </c>
      <c r="X274" s="47">
        <f t="shared" si="835"/>
        <v>0</v>
      </c>
      <c r="Y274" s="47">
        <f t="shared" si="836"/>
        <v>0</v>
      </c>
      <c r="Z274" s="47">
        <f t="shared" si="837"/>
        <v>0</v>
      </c>
      <c r="AA274" s="47">
        <f t="shared" si="838"/>
        <v>0</v>
      </c>
      <c r="AB274" s="47">
        <f t="shared" si="839"/>
        <v>0</v>
      </c>
      <c r="AC274" s="47">
        <f t="shared" si="840"/>
        <v>0</v>
      </c>
      <c r="AD274" s="47">
        <f t="shared" si="841"/>
        <v>0</v>
      </c>
      <c r="AE274" s="47">
        <f t="shared" si="842"/>
        <v>0</v>
      </c>
      <c r="AF274" s="47">
        <f t="shared" si="843"/>
        <v>0</v>
      </c>
      <c r="AG274" s="47">
        <f t="shared" si="844"/>
        <v>0</v>
      </c>
      <c r="AH274" s="47">
        <f t="shared" si="845"/>
        <v>0</v>
      </c>
      <c r="AI274" s="47">
        <f t="shared" si="846"/>
        <v>0</v>
      </c>
      <c r="AJ274" s="47">
        <f t="shared" si="847"/>
        <v>0</v>
      </c>
      <c r="AK274" s="47">
        <f t="shared" si="848"/>
        <v>0</v>
      </c>
      <c r="AL274" s="48">
        <f t="shared" si="849"/>
        <v>0</v>
      </c>
      <c r="AM274" s="47">
        <f t="shared" si="893"/>
        <v>0</v>
      </c>
      <c r="AN274" s="47">
        <f t="shared" si="894"/>
        <v>0</v>
      </c>
      <c r="AO274" s="46">
        <f t="shared" si="850"/>
        <v>0</v>
      </c>
      <c r="AP274" s="47">
        <f t="shared" si="851"/>
        <v>0</v>
      </c>
      <c r="AQ274" s="47">
        <f t="shared" si="852"/>
        <v>0</v>
      </c>
      <c r="AR274" s="47">
        <f t="shared" si="853"/>
        <v>0</v>
      </c>
      <c r="AS274" s="47">
        <f t="shared" si="854"/>
        <v>0</v>
      </c>
      <c r="AT274" s="47">
        <f t="shared" si="855"/>
        <v>0</v>
      </c>
      <c r="AU274" s="47">
        <f t="shared" si="856"/>
        <v>0</v>
      </c>
      <c r="AV274" s="47">
        <f t="shared" si="857"/>
        <v>0</v>
      </c>
      <c r="AW274" s="47">
        <f t="shared" si="858"/>
        <v>0</v>
      </c>
      <c r="AX274" s="47">
        <f t="shared" si="859"/>
        <v>0</v>
      </c>
      <c r="AY274" s="47">
        <f t="shared" si="860"/>
        <v>0</v>
      </c>
      <c r="AZ274" s="47">
        <f t="shared" si="861"/>
        <v>0</v>
      </c>
      <c r="BA274" s="47">
        <f t="shared" si="862"/>
        <v>0</v>
      </c>
      <c r="BB274" s="47">
        <f t="shared" si="863"/>
        <v>0</v>
      </c>
      <c r="BC274" s="47">
        <f t="shared" si="864"/>
        <v>0</v>
      </c>
      <c r="BD274" s="47">
        <f t="shared" si="865"/>
        <v>0</v>
      </c>
      <c r="BE274" s="47">
        <f t="shared" si="866"/>
        <v>0</v>
      </c>
      <c r="BF274" s="47">
        <f t="shared" si="867"/>
        <v>0</v>
      </c>
      <c r="BG274" s="48">
        <f t="shared" si="868"/>
        <v>0</v>
      </c>
      <c r="BH274" s="47">
        <f t="shared" si="895"/>
        <v>0</v>
      </c>
      <c r="BI274" s="47">
        <f t="shared" si="896"/>
        <v>0</v>
      </c>
      <c r="BJ274" s="46">
        <f t="shared" si="869"/>
        <v>0</v>
      </c>
      <c r="BK274" s="47">
        <f t="shared" si="870"/>
        <v>0</v>
      </c>
      <c r="BL274" s="47">
        <f t="shared" si="871"/>
        <v>0</v>
      </c>
      <c r="BM274" s="47">
        <f t="shared" si="872"/>
        <v>0</v>
      </c>
      <c r="BN274" s="47">
        <f t="shared" si="873"/>
        <v>0</v>
      </c>
      <c r="BO274" s="47">
        <f t="shared" si="874"/>
        <v>0</v>
      </c>
      <c r="BP274" s="47">
        <f t="shared" si="875"/>
        <v>0</v>
      </c>
      <c r="BQ274" s="47">
        <f t="shared" si="876"/>
        <v>0</v>
      </c>
      <c r="BR274" s="47">
        <f t="shared" si="877"/>
        <v>0</v>
      </c>
      <c r="BS274" s="47">
        <f t="shared" si="878"/>
        <v>0</v>
      </c>
      <c r="BT274" s="47">
        <f t="shared" si="879"/>
        <v>0</v>
      </c>
      <c r="BU274" s="47">
        <f t="shared" si="880"/>
        <v>0</v>
      </c>
      <c r="BV274" s="47">
        <f t="shared" si="881"/>
        <v>0</v>
      </c>
      <c r="BW274" s="47">
        <f t="shared" si="882"/>
        <v>0</v>
      </c>
      <c r="BX274" s="47">
        <f t="shared" si="883"/>
        <v>0</v>
      </c>
      <c r="BY274" s="47">
        <f t="shared" si="884"/>
        <v>0</v>
      </c>
      <c r="BZ274" s="47">
        <f t="shared" si="885"/>
        <v>0</v>
      </c>
      <c r="CA274" s="47">
        <f t="shared" si="886"/>
        <v>0</v>
      </c>
      <c r="CB274" s="47">
        <f t="shared" si="887"/>
        <v>0</v>
      </c>
      <c r="CC274" s="48">
        <f t="shared" si="888"/>
        <v>0</v>
      </c>
      <c r="CD274" s="47">
        <f t="shared" si="897"/>
        <v>0</v>
      </c>
      <c r="CE274" s="47">
        <f t="shared" si="898"/>
        <v>0</v>
      </c>
      <c r="CF274" s="46">
        <f t="shared" si="899"/>
        <v>0</v>
      </c>
      <c r="CG274" s="47">
        <f t="shared" si="900"/>
        <v>0</v>
      </c>
      <c r="CH274" s="47">
        <f t="shared" si="901"/>
        <v>0</v>
      </c>
      <c r="CI274" s="47">
        <f t="shared" si="902"/>
        <v>0</v>
      </c>
      <c r="CJ274" s="47">
        <f t="shared" si="903"/>
        <v>0</v>
      </c>
      <c r="CK274" s="47">
        <f t="shared" si="904"/>
        <v>0</v>
      </c>
      <c r="CL274" s="47">
        <f t="shared" si="905"/>
        <v>0</v>
      </c>
      <c r="CM274" s="47">
        <f t="shared" si="906"/>
        <v>0</v>
      </c>
      <c r="CN274" s="47">
        <f t="shared" si="907"/>
        <v>0</v>
      </c>
      <c r="CO274" s="47">
        <f t="shared" si="908"/>
        <v>0</v>
      </c>
      <c r="CP274" s="47">
        <f t="shared" si="909"/>
        <v>0</v>
      </c>
      <c r="CQ274" s="47">
        <f t="shared" si="910"/>
        <v>0</v>
      </c>
      <c r="CR274" s="47">
        <f t="shared" si="911"/>
        <v>0</v>
      </c>
      <c r="CS274" s="47">
        <f t="shared" si="912"/>
        <v>0</v>
      </c>
      <c r="CT274" s="47">
        <f t="shared" si="913"/>
        <v>0</v>
      </c>
      <c r="CU274" s="47">
        <f t="shared" si="914"/>
        <v>0</v>
      </c>
      <c r="CV274" s="47">
        <f t="shared" si="915"/>
        <v>0</v>
      </c>
      <c r="CW274" s="47">
        <f t="shared" si="916"/>
        <v>0</v>
      </c>
      <c r="CX274" s="47">
        <f t="shared" si="917"/>
        <v>0</v>
      </c>
      <c r="CY274" s="48">
        <f t="shared" si="918"/>
        <v>0</v>
      </c>
      <c r="CZ274" s="47">
        <f t="shared" si="919"/>
        <v>0</v>
      </c>
      <c r="DA274" s="47">
        <f t="shared" si="920"/>
        <v>0</v>
      </c>
      <c r="DB274" s="46">
        <f t="shared" si="921"/>
        <v>0</v>
      </c>
      <c r="DC274" s="47">
        <f t="shared" si="922"/>
        <v>0</v>
      </c>
      <c r="DD274" s="47">
        <f t="shared" si="923"/>
        <v>0</v>
      </c>
      <c r="DE274" s="47">
        <f t="shared" si="924"/>
        <v>0</v>
      </c>
      <c r="DF274" s="47">
        <f t="shared" si="925"/>
        <v>0</v>
      </c>
      <c r="DG274" s="47">
        <f t="shared" si="926"/>
        <v>0</v>
      </c>
      <c r="DH274" s="47">
        <f t="shared" si="927"/>
        <v>0</v>
      </c>
      <c r="DI274" s="47">
        <f t="shared" si="928"/>
        <v>0</v>
      </c>
      <c r="DJ274" s="47">
        <f t="shared" si="929"/>
        <v>0</v>
      </c>
      <c r="DK274" s="47">
        <f t="shared" si="930"/>
        <v>0</v>
      </c>
      <c r="DL274" s="47">
        <f t="shared" si="931"/>
        <v>0</v>
      </c>
      <c r="DM274" s="47">
        <f t="shared" si="932"/>
        <v>0</v>
      </c>
      <c r="DN274" s="47">
        <f t="shared" si="933"/>
        <v>0</v>
      </c>
      <c r="DO274" s="47">
        <f t="shared" si="934"/>
        <v>0</v>
      </c>
      <c r="DP274" s="47">
        <f t="shared" si="935"/>
        <v>0</v>
      </c>
      <c r="DQ274" s="47">
        <f t="shared" si="936"/>
        <v>0</v>
      </c>
      <c r="DR274" s="47">
        <f t="shared" si="937"/>
        <v>0</v>
      </c>
      <c r="DS274" s="47">
        <f t="shared" si="938"/>
        <v>0</v>
      </c>
      <c r="DT274" s="47">
        <f t="shared" si="939"/>
        <v>0</v>
      </c>
      <c r="DU274" s="48">
        <f t="shared" si="940"/>
        <v>0</v>
      </c>
      <c r="DV274" s="47">
        <f t="shared" si="941"/>
        <v>0</v>
      </c>
      <c r="DW274" s="47">
        <f t="shared" si="942"/>
        <v>0</v>
      </c>
      <c r="DX274" s="46">
        <f t="shared" si="943"/>
        <v>0</v>
      </c>
      <c r="DY274" s="47">
        <f t="shared" si="944"/>
        <v>0</v>
      </c>
      <c r="DZ274" s="47">
        <f t="shared" si="945"/>
        <v>0</v>
      </c>
      <c r="EA274" s="47">
        <f t="shared" si="946"/>
        <v>0</v>
      </c>
      <c r="EB274" s="47">
        <f t="shared" si="947"/>
        <v>0</v>
      </c>
      <c r="EC274" s="47">
        <f t="shared" si="948"/>
        <v>0</v>
      </c>
      <c r="ED274" s="47">
        <f t="shared" si="949"/>
        <v>0</v>
      </c>
      <c r="EE274" s="47">
        <f t="shared" si="950"/>
        <v>0</v>
      </c>
      <c r="EF274" s="47">
        <f t="shared" si="951"/>
        <v>0</v>
      </c>
      <c r="EG274" s="47">
        <f t="shared" si="952"/>
        <v>0</v>
      </c>
      <c r="EH274" s="47">
        <f t="shared" si="953"/>
        <v>0</v>
      </c>
      <c r="EI274" s="47">
        <f t="shared" si="954"/>
        <v>0</v>
      </c>
      <c r="EJ274" s="47">
        <f t="shared" si="955"/>
        <v>0</v>
      </c>
      <c r="EK274" s="47">
        <f t="shared" si="956"/>
        <v>0</v>
      </c>
      <c r="EL274" s="47">
        <f t="shared" si="957"/>
        <v>0</v>
      </c>
      <c r="EM274" s="47">
        <f t="shared" si="958"/>
        <v>0</v>
      </c>
      <c r="EN274" s="47">
        <f t="shared" si="959"/>
        <v>0</v>
      </c>
      <c r="EO274" s="47">
        <f t="shared" si="960"/>
        <v>0</v>
      </c>
      <c r="EP274" s="47">
        <f t="shared" si="961"/>
        <v>0</v>
      </c>
      <c r="EQ274" s="48">
        <f t="shared" si="962"/>
        <v>0</v>
      </c>
      <c r="ER274" s="47">
        <f t="shared" si="963"/>
        <v>0</v>
      </c>
      <c r="ES274" s="47">
        <f t="shared" si="964"/>
        <v>0</v>
      </c>
      <c r="ET274" s="46">
        <f t="shared" si="965"/>
        <v>0</v>
      </c>
      <c r="EU274" s="47">
        <f t="shared" si="966"/>
        <v>0</v>
      </c>
      <c r="EV274" s="47">
        <f t="shared" si="967"/>
        <v>0</v>
      </c>
      <c r="EW274" s="47">
        <f t="shared" si="968"/>
        <v>0</v>
      </c>
      <c r="EX274" s="47">
        <f t="shared" si="969"/>
        <v>0</v>
      </c>
      <c r="EY274" s="47">
        <f t="shared" si="970"/>
        <v>0</v>
      </c>
      <c r="EZ274" s="47">
        <f t="shared" si="971"/>
        <v>0</v>
      </c>
      <c r="FA274" s="47">
        <f t="shared" si="972"/>
        <v>0</v>
      </c>
      <c r="FB274" s="47">
        <f t="shared" si="973"/>
        <v>0</v>
      </c>
      <c r="FC274" s="47">
        <f t="shared" si="974"/>
        <v>0</v>
      </c>
      <c r="FD274" s="47">
        <f t="shared" si="975"/>
        <v>0</v>
      </c>
      <c r="FE274" s="47">
        <f t="shared" si="976"/>
        <v>0</v>
      </c>
      <c r="FF274" s="47">
        <f t="shared" si="977"/>
        <v>0</v>
      </c>
      <c r="FG274" s="47">
        <f t="shared" si="978"/>
        <v>0</v>
      </c>
      <c r="FH274" s="47">
        <f t="shared" si="979"/>
        <v>0</v>
      </c>
      <c r="FI274" s="47">
        <f t="shared" si="980"/>
        <v>0</v>
      </c>
      <c r="FJ274" s="47">
        <f t="shared" si="981"/>
        <v>0</v>
      </c>
      <c r="FK274" s="47">
        <f t="shared" si="982"/>
        <v>0</v>
      </c>
      <c r="FL274" s="47">
        <f t="shared" si="983"/>
        <v>0</v>
      </c>
      <c r="FM274" s="48">
        <f t="shared" si="984"/>
        <v>0</v>
      </c>
      <c r="FN274" s="47">
        <f t="shared" si="985"/>
        <v>0</v>
      </c>
      <c r="FO274" s="47">
        <f t="shared" si="986"/>
        <v>0</v>
      </c>
      <c r="FP274" s="46">
        <f t="shared" si="987"/>
        <v>0</v>
      </c>
      <c r="FQ274" s="47">
        <f t="shared" si="988"/>
        <v>0</v>
      </c>
      <c r="FR274" s="47">
        <f t="shared" si="989"/>
        <v>0</v>
      </c>
      <c r="FS274" s="47">
        <f t="shared" si="990"/>
        <v>0</v>
      </c>
      <c r="FT274" s="47">
        <f t="shared" si="991"/>
        <v>0</v>
      </c>
      <c r="FU274" s="47">
        <f t="shared" si="992"/>
        <v>0</v>
      </c>
      <c r="FV274" s="47">
        <f t="shared" si="993"/>
        <v>0</v>
      </c>
      <c r="FW274" s="47">
        <f t="shared" si="994"/>
        <v>0</v>
      </c>
      <c r="FX274" s="47">
        <f t="shared" si="995"/>
        <v>0</v>
      </c>
      <c r="FY274" s="47">
        <f t="shared" si="996"/>
        <v>0</v>
      </c>
      <c r="FZ274" s="47">
        <f t="shared" si="997"/>
        <v>0</v>
      </c>
      <c r="GA274" s="47">
        <f t="shared" si="998"/>
        <v>0</v>
      </c>
      <c r="GB274" s="47">
        <f t="shared" si="999"/>
        <v>0</v>
      </c>
      <c r="GC274" s="47">
        <f t="shared" si="1000"/>
        <v>0</v>
      </c>
      <c r="GD274" s="47">
        <f t="shared" si="1001"/>
        <v>0</v>
      </c>
      <c r="GE274" s="47">
        <f t="shared" si="1002"/>
        <v>0</v>
      </c>
      <c r="GF274" s="47">
        <f t="shared" si="1003"/>
        <v>0</v>
      </c>
      <c r="GG274" s="47">
        <f t="shared" si="1004"/>
        <v>0</v>
      </c>
      <c r="GH274" s="47">
        <f t="shared" si="1005"/>
        <v>0</v>
      </c>
      <c r="GI274" s="48">
        <f t="shared" si="1006"/>
        <v>0</v>
      </c>
      <c r="GJ274" s="47">
        <f t="shared" si="1007"/>
        <v>0</v>
      </c>
      <c r="GK274" s="47">
        <f t="shared" si="1008"/>
        <v>0</v>
      </c>
      <c r="GL274" s="46">
        <f t="shared" si="1009"/>
        <v>0</v>
      </c>
      <c r="GM274" s="47">
        <f t="shared" si="1010"/>
        <v>0</v>
      </c>
      <c r="GN274" s="47">
        <f t="shared" si="1011"/>
        <v>0</v>
      </c>
      <c r="GO274" s="47">
        <f t="shared" si="1012"/>
        <v>0</v>
      </c>
      <c r="GP274" s="47">
        <f t="shared" si="1013"/>
        <v>0</v>
      </c>
      <c r="GQ274" s="47">
        <f t="shared" si="1014"/>
        <v>0</v>
      </c>
      <c r="GR274" s="47">
        <f t="shared" si="1015"/>
        <v>0</v>
      </c>
      <c r="GS274" s="47">
        <f t="shared" si="1016"/>
        <v>0</v>
      </c>
      <c r="GT274" s="47">
        <f t="shared" si="1017"/>
        <v>0</v>
      </c>
      <c r="GU274" s="47">
        <f t="shared" si="1018"/>
        <v>0</v>
      </c>
      <c r="GV274" s="47">
        <f t="shared" si="1019"/>
        <v>0</v>
      </c>
      <c r="GW274" s="47">
        <f t="shared" si="1020"/>
        <v>0</v>
      </c>
      <c r="GX274" s="47">
        <f t="shared" si="1021"/>
        <v>0</v>
      </c>
      <c r="GY274" s="47">
        <f t="shared" si="1022"/>
        <v>0</v>
      </c>
      <c r="GZ274" s="47">
        <f t="shared" si="1023"/>
        <v>0</v>
      </c>
      <c r="HA274" s="47">
        <f t="shared" si="1024"/>
        <v>0</v>
      </c>
      <c r="HB274" s="47">
        <f t="shared" si="1025"/>
        <v>0</v>
      </c>
      <c r="HC274" s="47">
        <f t="shared" si="1026"/>
        <v>0</v>
      </c>
      <c r="HD274" s="47">
        <f t="shared" si="1027"/>
        <v>0</v>
      </c>
      <c r="HE274" s="48">
        <f t="shared" si="1028"/>
        <v>0</v>
      </c>
      <c r="HF274" s="47">
        <f t="shared" si="1029"/>
        <v>0</v>
      </c>
      <c r="HG274" s="47">
        <f t="shared" si="1030"/>
        <v>0</v>
      </c>
      <c r="HH274" s="46">
        <f t="shared" si="1031"/>
        <v>0</v>
      </c>
      <c r="HI274" s="47">
        <f t="shared" si="1032"/>
        <v>0</v>
      </c>
      <c r="HJ274" s="47">
        <f t="shared" si="1033"/>
        <v>0</v>
      </c>
      <c r="HK274" s="47">
        <f t="shared" si="1034"/>
        <v>0</v>
      </c>
      <c r="HL274" s="47">
        <f t="shared" si="1035"/>
        <v>0</v>
      </c>
      <c r="HM274" s="47">
        <f t="shared" si="1036"/>
        <v>0</v>
      </c>
      <c r="HN274" s="47">
        <f t="shared" si="1037"/>
        <v>0</v>
      </c>
      <c r="HO274" s="47">
        <f t="shared" si="1038"/>
        <v>0</v>
      </c>
      <c r="HP274" s="47">
        <f t="shared" si="1039"/>
        <v>0</v>
      </c>
      <c r="HQ274" s="47">
        <f t="shared" si="1040"/>
        <v>0</v>
      </c>
      <c r="HR274" s="47">
        <f t="shared" si="1041"/>
        <v>0</v>
      </c>
      <c r="HS274" s="47">
        <f t="shared" si="1042"/>
        <v>0</v>
      </c>
      <c r="HT274" s="47">
        <f t="shared" si="1043"/>
        <v>0</v>
      </c>
      <c r="HU274" s="47">
        <f t="shared" si="1044"/>
        <v>0</v>
      </c>
      <c r="HV274" s="47">
        <f t="shared" si="1045"/>
        <v>0</v>
      </c>
      <c r="HW274" s="47">
        <f t="shared" si="1046"/>
        <v>0</v>
      </c>
      <c r="HX274" s="47">
        <f t="shared" si="1047"/>
        <v>0</v>
      </c>
      <c r="HY274" s="47">
        <f t="shared" si="1048"/>
        <v>0</v>
      </c>
      <c r="HZ274" s="47">
        <f t="shared" si="1049"/>
        <v>0</v>
      </c>
      <c r="IA274" s="48">
        <f t="shared" si="1050"/>
        <v>0</v>
      </c>
      <c r="IB274" s="47">
        <f t="shared" si="1051"/>
        <v>0</v>
      </c>
      <c r="IC274" s="47">
        <f t="shared" si="1052"/>
        <v>0</v>
      </c>
      <c r="ID274" s="46">
        <f t="shared" si="1053"/>
        <v>0</v>
      </c>
      <c r="IE274" s="47">
        <f t="shared" si="1054"/>
        <v>0</v>
      </c>
      <c r="IF274" s="47">
        <f t="shared" si="1055"/>
        <v>0</v>
      </c>
      <c r="IG274" s="47">
        <f t="shared" si="1056"/>
        <v>0</v>
      </c>
      <c r="IH274" s="47">
        <f t="shared" si="1057"/>
        <v>0</v>
      </c>
      <c r="II274" s="47">
        <f t="shared" si="1058"/>
        <v>0</v>
      </c>
      <c r="IJ274" s="47">
        <f t="shared" si="1059"/>
        <v>0</v>
      </c>
      <c r="IK274" s="47">
        <f t="shared" si="1060"/>
        <v>0</v>
      </c>
      <c r="IL274" s="47">
        <f t="shared" si="1061"/>
        <v>0</v>
      </c>
      <c r="IM274" s="47">
        <f t="shared" si="1062"/>
        <v>0</v>
      </c>
      <c r="IN274" s="47">
        <f t="shared" si="1063"/>
        <v>0</v>
      </c>
      <c r="IO274" s="47">
        <f t="shared" si="1064"/>
        <v>0</v>
      </c>
      <c r="IP274" s="47">
        <f t="shared" si="1065"/>
        <v>0</v>
      </c>
      <c r="IQ274" s="47">
        <f t="shared" si="1066"/>
        <v>0</v>
      </c>
      <c r="IR274" s="47">
        <f t="shared" si="1067"/>
        <v>0</v>
      </c>
      <c r="IS274" s="47">
        <f t="shared" si="1068"/>
        <v>0</v>
      </c>
      <c r="IT274" s="47">
        <f t="shared" si="1069"/>
        <v>0</v>
      </c>
      <c r="IU274" s="47">
        <f t="shared" si="1070"/>
        <v>0</v>
      </c>
      <c r="IV274" s="47">
        <f t="shared" si="1071"/>
        <v>0</v>
      </c>
      <c r="IW274" s="48">
        <f t="shared" si="1072"/>
        <v>0</v>
      </c>
      <c r="IX274" s="47">
        <f t="shared" si="1073"/>
        <v>0</v>
      </c>
      <c r="IY274" s="47">
        <f t="shared" si="1074"/>
        <v>0</v>
      </c>
      <c r="IZ274" s="46">
        <f t="shared" si="1075"/>
        <v>0</v>
      </c>
      <c r="JA274" s="47">
        <f t="shared" si="1076"/>
        <v>0</v>
      </c>
      <c r="JB274" s="47">
        <f t="shared" si="1077"/>
        <v>0</v>
      </c>
      <c r="JC274" s="47">
        <f t="shared" si="1078"/>
        <v>0</v>
      </c>
      <c r="JD274" s="47">
        <f t="shared" si="1079"/>
        <v>0</v>
      </c>
      <c r="JE274" s="47">
        <f t="shared" si="1080"/>
        <v>0</v>
      </c>
      <c r="JF274" s="47">
        <f t="shared" si="1081"/>
        <v>0</v>
      </c>
      <c r="JG274" s="47">
        <f t="shared" si="1082"/>
        <v>0</v>
      </c>
      <c r="JH274" s="47">
        <f t="shared" si="1083"/>
        <v>0</v>
      </c>
      <c r="JI274" s="47">
        <f t="shared" si="1084"/>
        <v>0</v>
      </c>
      <c r="JJ274" s="47">
        <f t="shared" si="1085"/>
        <v>0</v>
      </c>
      <c r="JK274" s="47">
        <f t="shared" si="1086"/>
        <v>0</v>
      </c>
      <c r="JL274" s="47">
        <f t="shared" si="1087"/>
        <v>0</v>
      </c>
      <c r="JM274" s="47">
        <f t="shared" si="1088"/>
        <v>0</v>
      </c>
      <c r="JN274" s="47">
        <f t="shared" si="1089"/>
        <v>0</v>
      </c>
      <c r="JO274" s="47">
        <f t="shared" si="1090"/>
        <v>0</v>
      </c>
      <c r="JP274" s="47">
        <f t="shared" si="1091"/>
        <v>0</v>
      </c>
      <c r="JQ274" s="47">
        <f t="shared" si="1092"/>
        <v>0</v>
      </c>
      <c r="JR274" s="47">
        <f t="shared" si="1093"/>
        <v>0</v>
      </c>
      <c r="JS274" s="48">
        <f t="shared" si="1094"/>
        <v>0</v>
      </c>
      <c r="JT274" s="46">
        <f t="shared" si="1095"/>
        <v>0</v>
      </c>
      <c r="JU274" s="48">
        <f t="shared" si="1096"/>
        <v>0</v>
      </c>
    </row>
    <row r="275" spans="1:281" x14ac:dyDescent="0.25">
      <c r="A275" s="152"/>
      <c r="B275" s="386"/>
      <c r="C275" s="377"/>
      <c r="D275" s="378"/>
      <c r="E275" s="378"/>
      <c r="F275" s="378"/>
      <c r="G275" s="379"/>
      <c r="H275" s="397"/>
      <c r="I275" s="397"/>
      <c r="J275" s="97"/>
      <c r="K275" s="122">
        <f t="shared" si="826"/>
        <v>0</v>
      </c>
      <c r="L275" s="313">
        <f t="shared" si="827"/>
        <v>0</v>
      </c>
      <c r="M275" s="46">
        <f t="shared" si="828"/>
        <v>0</v>
      </c>
      <c r="N275" s="90">
        <f t="shared" si="889"/>
        <v>0</v>
      </c>
      <c r="O275" s="90">
        <f t="shared" si="890"/>
        <v>0</v>
      </c>
      <c r="P275" s="90">
        <f t="shared" si="891"/>
        <v>0</v>
      </c>
      <c r="Q275" s="90">
        <f t="shared" si="892"/>
        <v>0</v>
      </c>
      <c r="R275" s="408">
        <f t="shared" si="829"/>
        <v>1</v>
      </c>
      <c r="S275" s="46">
        <f t="shared" si="830"/>
        <v>0</v>
      </c>
      <c r="T275" s="47">
        <f t="shared" si="831"/>
        <v>0</v>
      </c>
      <c r="U275" s="47">
        <f t="shared" si="832"/>
        <v>0</v>
      </c>
      <c r="V275" s="47">
        <f t="shared" si="833"/>
        <v>0</v>
      </c>
      <c r="W275" s="47">
        <f t="shared" si="834"/>
        <v>0</v>
      </c>
      <c r="X275" s="47">
        <f t="shared" si="835"/>
        <v>0</v>
      </c>
      <c r="Y275" s="47">
        <f t="shared" si="836"/>
        <v>0</v>
      </c>
      <c r="Z275" s="47">
        <f t="shared" si="837"/>
        <v>0</v>
      </c>
      <c r="AA275" s="47">
        <f t="shared" si="838"/>
        <v>0</v>
      </c>
      <c r="AB275" s="47">
        <f t="shared" si="839"/>
        <v>0</v>
      </c>
      <c r="AC275" s="47">
        <f t="shared" si="840"/>
        <v>0</v>
      </c>
      <c r="AD275" s="47">
        <f t="shared" si="841"/>
        <v>0</v>
      </c>
      <c r="AE275" s="47">
        <f t="shared" si="842"/>
        <v>0</v>
      </c>
      <c r="AF275" s="47">
        <f t="shared" si="843"/>
        <v>0</v>
      </c>
      <c r="AG275" s="47">
        <f t="shared" si="844"/>
        <v>0</v>
      </c>
      <c r="AH275" s="47">
        <f t="shared" si="845"/>
        <v>0</v>
      </c>
      <c r="AI275" s="47">
        <f t="shared" si="846"/>
        <v>0</v>
      </c>
      <c r="AJ275" s="47">
        <f t="shared" si="847"/>
        <v>0</v>
      </c>
      <c r="AK275" s="47">
        <f t="shared" si="848"/>
        <v>0</v>
      </c>
      <c r="AL275" s="48">
        <f t="shared" si="849"/>
        <v>0</v>
      </c>
      <c r="AM275" s="47">
        <f t="shared" si="893"/>
        <v>0</v>
      </c>
      <c r="AN275" s="47">
        <f t="shared" si="894"/>
        <v>0</v>
      </c>
      <c r="AO275" s="46">
        <f t="shared" si="850"/>
        <v>0</v>
      </c>
      <c r="AP275" s="47">
        <f t="shared" si="851"/>
        <v>0</v>
      </c>
      <c r="AQ275" s="47">
        <f t="shared" si="852"/>
        <v>0</v>
      </c>
      <c r="AR275" s="47">
        <f t="shared" si="853"/>
        <v>0</v>
      </c>
      <c r="AS275" s="47">
        <f t="shared" si="854"/>
        <v>0</v>
      </c>
      <c r="AT275" s="47">
        <f t="shared" si="855"/>
        <v>0</v>
      </c>
      <c r="AU275" s="47">
        <f t="shared" si="856"/>
        <v>0</v>
      </c>
      <c r="AV275" s="47">
        <f t="shared" si="857"/>
        <v>0</v>
      </c>
      <c r="AW275" s="47">
        <f t="shared" si="858"/>
        <v>0</v>
      </c>
      <c r="AX275" s="47">
        <f t="shared" si="859"/>
        <v>0</v>
      </c>
      <c r="AY275" s="47">
        <f t="shared" si="860"/>
        <v>0</v>
      </c>
      <c r="AZ275" s="47">
        <f t="shared" si="861"/>
        <v>0</v>
      </c>
      <c r="BA275" s="47">
        <f t="shared" si="862"/>
        <v>0</v>
      </c>
      <c r="BB275" s="47">
        <f t="shared" si="863"/>
        <v>0</v>
      </c>
      <c r="BC275" s="47">
        <f t="shared" si="864"/>
        <v>0</v>
      </c>
      <c r="BD275" s="47">
        <f t="shared" si="865"/>
        <v>0</v>
      </c>
      <c r="BE275" s="47">
        <f t="shared" si="866"/>
        <v>0</v>
      </c>
      <c r="BF275" s="47">
        <f t="shared" si="867"/>
        <v>0</v>
      </c>
      <c r="BG275" s="48">
        <f t="shared" si="868"/>
        <v>0</v>
      </c>
      <c r="BH275" s="47">
        <f t="shared" si="895"/>
        <v>0</v>
      </c>
      <c r="BI275" s="47">
        <f t="shared" si="896"/>
        <v>0</v>
      </c>
      <c r="BJ275" s="46">
        <f t="shared" si="869"/>
        <v>0</v>
      </c>
      <c r="BK275" s="47">
        <f t="shared" si="870"/>
        <v>0</v>
      </c>
      <c r="BL275" s="47">
        <f t="shared" si="871"/>
        <v>0</v>
      </c>
      <c r="BM275" s="47">
        <f t="shared" si="872"/>
        <v>0</v>
      </c>
      <c r="BN275" s="47">
        <f t="shared" si="873"/>
        <v>0</v>
      </c>
      <c r="BO275" s="47">
        <f t="shared" si="874"/>
        <v>0</v>
      </c>
      <c r="BP275" s="47">
        <f t="shared" si="875"/>
        <v>0</v>
      </c>
      <c r="BQ275" s="47">
        <f t="shared" si="876"/>
        <v>0</v>
      </c>
      <c r="BR275" s="47">
        <f t="shared" si="877"/>
        <v>0</v>
      </c>
      <c r="BS275" s="47">
        <f t="shared" si="878"/>
        <v>0</v>
      </c>
      <c r="BT275" s="47">
        <f t="shared" si="879"/>
        <v>0</v>
      </c>
      <c r="BU275" s="47">
        <f t="shared" si="880"/>
        <v>0</v>
      </c>
      <c r="BV275" s="47">
        <f t="shared" si="881"/>
        <v>0</v>
      </c>
      <c r="BW275" s="47">
        <f t="shared" si="882"/>
        <v>0</v>
      </c>
      <c r="BX275" s="47">
        <f t="shared" si="883"/>
        <v>0</v>
      </c>
      <c r="BY275" s="47">
        <f t="shared" si="884"/>
        <v>0</v>
      </c>
      <c r="BZ275" s="47">
        <f t="shared" si="885"/>
        <v>0</v>
      </c>
      <c r="CA275" s="47">
        <f t="shared" si="886"/>
        <v>0</v>
      </c>
      <c r="CB275" s="47">
        <f t="shared" si="887"/>
        <v>0</v>
      </c>
      <c r="CC275" s="48">
        <f t="shared" si="888"/>
        <v>0</v>
      </c>
      <c r="CD275" s="47">
        <f t="shared" si="897"/>
        <v>0</v>
      </c>
      <c r="CE275" s="47">
        <f t="shared" si="898"/>
        <v>0</v>
      </c>
      <c r="CF275" s="46">
        <f t="shared" si="899"/>
        <v>0</v>
      </c>
      <c r="CG275" s="47">
        <f t="shared" si="900"/>
        <v>0</v>
      </c>
      <c r="CH275" s="47">
        <f t="shared" si="901"/>
        <v>0</v>
      </c>
      <c r="CI275" s="47">
        <f t="shared" si="902"/>
        <v>0</v>
      </c>
      <c r="CJ275" s="47">
        <f t="shared" si="903"/>
        <v>0</v>
      </c>
      <c r="CK275" s="47">
        <f t="shared" si="904"/>
        <v>0</v>
      </c>
      <c r="CL275" s="47">
        <f t="shared" si="905"/>
        <v>0</v>
      </c>
      <c r="CM275" s="47">
        <f t="shared" si="906"/>
        <v>0</v>
      </c>
      <c r="CN275" s="47">
        <f t="shared" si="907"/>
        <v>0</v>
      </c>
      <c r="CO275" s="47">
        <f t="shared" si="908"/>
        <v>0</v>
      </c>
      <c r="CP275" s="47">
        <f t="shared" si="909"/>
        <v>0</v>
      </c>
      <c r="CQ275" s="47">
        <f t="shared" si="910"/>
        <v>0</v>
      </c>
      <c r="CR275" s="47">
        <f t="shared" si="911"/>
        <v>0</v>
      </c>
      <c r="CS275" s="47">
        <f t="shared" si="912"/>
        <v>0</v>
      </c>
      <c r="CT275" s="47">
        <f t="shared" si="913"/>
        <v>0</v>
      </c>
      <c r="CU275" s="47">
        <f t="shared" si="914"/>
        <v>0</v>
      </c>
      <c r="CV275" s="47">
        <f t="shared" si="915"/>
        <v>0</v>
      </c>
      <c r="CW275" s="47">
        <f t="shared" si="916"/>
        <v>0</v>
      </c>
      <c r="CX275" s="47">
        <f t="shared" si="917"/>
        <v>0</v>
      </c>
      <c r="CY275" s="48">
        <f t="shared" si="918"/>
        <v>0</v>
      </c>
      <c r="CZ275" s="47">
        <f t="shared" si="919"/>
        <v>0</v>
      </c>
      <c r="DA275" s="47">
        <f t="shared" si="920"/>
        <v>0</v>
      </c>
      <c r="DB275" s="46">
        <f t="shared" si="921"/>
        <v>0</v>
      </c>
      <c r="DC275" s="47">
        <f t="shared" si="922"/>
        <v>0</v>
      </c>
      <c r="DD275" s="47">
        <f t="shared" si="923"/>
        <v>0</v>
      </c>
      <c r="DE275" s="47">
        <f t="shared" si="924"/>
        <v>0</v>
      </c>
      <c r="DF275" s="47">
        <f t="shared" si="925"/>
        <v>0</v>
      </c>
      <c r="DG275" s="47">
        <f t="shared" si="926"/>
        <v>0</v>
      </c>
      <c r="DH275" s="47">
        <f t="shared" si="927"/>
        <v>0</v>
      </c>
      <c r="DI275" s="47">
        <f t="shared" si="928"/>
        <v>0</v>
      </c>
      <c r="DJ275" s="47">
        <f t="shared" si="929"/>
        <v>0</v>
      </c>
      <c r="DK275" s="47">
        <f t="shared" si="930"/>
        <v>0</v>
      </c>
      <c r="DL275" s="47">
        <f t="shared" si="931"/>
        <v>0</v>
      </c>
      <c r="DM275" s="47">
        <f t="shared" si="932"/>
        <v>0</v>
      </c>
      <c r="DN275" s="47">
        <f t="shared" si="933"/>
        <v>0</v>
      </c>
      <c r="DO275" s="47">
        <f t="shared" si="934"/>
        <v>0</v>
      </c>
      <c r="DP275" s="47">
        <f t="shared" si="935"/>
        <v>0</v>
      </c>
      <c r="DQ275" s="47">
        <f t="shared" si="936"/>
        <v>0</v>
      </c>
      <c r="DR275" s="47">
        <f t="shared" si="937"/>
        <v>0</v>
      </c>
      <c r="DS275" s="47">
        <f t="shared" si="938"/>
        <v>0</v>
      </c>
      <c r="DT275" s="47">
        <f t="shared" si="939"/>
        <v>0</v>
      </c>
      <c r="DU275" s="48">
        <f t="shared" si="940"/>
        <v>0</v>
      </c>
      <c r="DV275" s="47">
        <f t="shared" si="941"/>
        <v>0</v>
      </c>
      <c r="DW275" s="47">
        <f t="shared" si="942"/>
        <v>0</v>
      </c>
      <c r="DX275" s="46">
        <f t="shared" si="943"/>
        <v>0</v>
      </c>
      <c r="DY275" s="47">
        <f t="shared" si="944"/>
        <v>0</v>
      </c>
      <c r="DZ275" s="47">
        <f t="shared" si="945"/>
        <v>0</v>
      </c>
      <c r="EA275" s="47">
        <f t="shared" si="946"/>
        <v>0</v>
      </c>
      <c r="EB275" s="47">
        <f t="shared" si="947"/>
        <v>0</v>
      </c>
      <c r="EC275" s="47">
        <f t="shared" si="948"/>
        <v>0</v>
      </c>
      <c r="ED275" s="47">
        <f t="shared" si="949"/>
        <v>0</v>
      </c>
      <c r="EE275" s="47">
        <f t="shared" si="950"/>
        <v>0</v>
      </c>
      <c r="EF275" s="47">
        <f t="shared" si="951"/>
        <v>0</v>
      </c>
      <c r="EG275" s="47">
        <f t="shared" si="952"/>
        <v>0</v>
      </c>
      <c r="EH275" s="47">
        <f t="shared" si="953"/>
        <v>0</v>
      </c>
      <c r="EI275" s="47">
        <f t="shared" si="954"/>
        <v>0</v>
      </c>
      <c r="EJ275" s="47">
        <f t="shared" si="955"/>
        <v>0</v>
      </c>
      <c r="EK275" s="47">
        <f t="shared" si="956"/>
        <v>0</v>
      </c>
      <c r="EL275" s="47">
        <f t="shared" si="957"/>
        <v>0</v>
      </c>
      <c r="EM275" s="47">
        <f t="shared" si="958"/>
        <v>0</v>
      </c>
      <c r="EN275" s="47">
        <f t="shared" si="959"/>
        <v>0</v>
      </c>
      <c r="EO275" s="47">
        <f t="shared" si="960"/>
        <v>0</v>
      </c>
      <c r="EP275" s="47">
        <f t="shared" si="961"/>
        <v>0</v>
      </c>
      <c r="EQ275" s="48">
        <f t="shared" si="962"/>
        <v>0</v>
      </c>
      <c r="ER275" s="47">
        <f t="shared" si="963"/>
        <v>0</v>
      </c>
      <c r="ES275" s="47">
        <f t="shared" si="964"/>
        <v>0</v>
      </c>
      <c r="ET275" s="46">
        <f t="shared" si="965"/>
        <v>0</v>
      </c>
      <c r="EU275" s="47">
        <f t="shared" si="966"/>
        <v>0</v>
      </c>
      <c r="EV275" s="47">
        <f t="shared" si="967"/>
        <v>0</v>
      </c>
      <c r="EW275" s="47">
        <f t="shared" si="968"/>
        <v>0</v>
      </c>
      <c r="EX275" s="47">
        <f t="shared" si="969"/>
        <v>0</v>
      </c>
      <c r="EY275" s="47">
        <f t="shared" si="970"/>
        <v>0</v>
      </c>
      <c r="EZ275" s="47">
        <f t="shared" si="971"/>
        <v>0</v>
      </c>
      <c r="FA275" s="47">
        <f t="shared" si="972"/>
        <v>0</v>
      </c>
      <c r="FB275" s="47">
        <f t="shared" si="973"/>
        <v>0</v>
      </c>
      <c r="FC275" s="47">
        <f t="shared" si="974"/>
        <v>0</v>
      </c>
      <c r="FD275" s="47">
        <f t="shared" si="975"/>
        <v>0</v>
      </c>
      <c r="FE275" s="47">
        <f t="shared" si="976"/>
        <v>0</v>
      </c>
      <c r="FF275" s="47">
        <f t="shared" si="977"/>
        <v>0</v>
      </c>
      <c r="FG275" s="47">
        <f t="shared" si="978"/>
        <v>0</v>
      </c>
      <c r="FH275" s="47">
        <f t="shared" si="979"/>
        <v>0</v>
      </c>
      <c r="FI275" s="47">
        <f t="shared" si="980"/>
        <v>0</v>
      </c>
      <c r="FJ275" s="47">
        <f t="shared" si="981"/>
        <v>0</v>
      </c>
      <c r="FK275" s="47">
        <f t="shared" si="982"/>
        <v>0</v>
      </c>
      <c r="FL275" s="47">
        <f t="shared" si="983"/>
        <v>0</v>
      </c>
      <c r="FM275" s="48">
        <f t="shared" si="984"/>
        <v>0</v>
      </c>
      <c r="FN275" s="47">
        <f t="shared" si="985"/>
        <v>0</v>
      </c>
      <c r="FO275" s="47">
        <f t="shared" si="986"/>
        <v>0</v>
      </c>
      <c r="FP275" s="46">
        <f t="shared" si="987"/>
        <v>0</v>
      </c>
      <c r="FQ275" s="47">
        <f t="shared" si="988"/>
        <v>0</v>
      </c>
      <c r="FR275" s="47">
        <f t="shared" si="989"/>
        <v>0</v>
      </c>
      <c r="FS275" s="47">
        <f t="shared" si="990"/>
        <v>0</v>
      </c>
      <c r="FT275" s="47">
        <f t="shared" si="991"/>
        <v>0</v>
      </c>
      <c r="FU275" s="47">
        <f t="shared" si="992"/>
        <v>0</v>
      </c>
      <c r="FV275" s="47">
        <f t="shared" si="993"/>
        <v>0</v>
      </c>
      <c r="FW275" s="47">
        <f t="shared" si="994"/>
        <v>0</v>
      </c>
      <c r="FX275" s="47">
        <f t="shared" si="995"/>
        <v>0</v>
      </c>
      <c r="FY275" s="47">
        <f t="shared" si="996"/>
        <v>0</v>
      </c>
      <c r="FZ275" s="47">
        <f t="shared" si="997"/>
        <v>0</v>
      </c>
      <c r="GA275" s="47">
        <f t="shared" si="998"/>
        <v>0</v>
      </c>
      <c r="GB275" s="47">
        <f t="shared" si="999"/>
        <v>0</v>
      </c>
      <c r="GC275" s="47">
        <f t="shared" si="1000"/>
        <v>0</v>
      </c>
      <c r="GD275" s="47">
        <f t="shared" si="1001"/>
        <v>0</v>
      </c>
      <c r="GE275" s="47">
        <f t="shared" si="1002"/>
        <v>0</v>
      </c>
      <c r="GF275" s="47">
        <f t="shared" si="1003"/>
        <v>0</v>
      </c>
      <c r="GG275" s="47">
        <f t="shared" si="1004"/>
        <v>0</v>
      </c>
      <c r="GH275" s="47">
        <f t="shared" si="1005"/>
        <v>0</v>
      </c>
      <c r="GI275" s="48">
        <f t="shared" si="1006"/>
        <v>0</v>
      </c>
      <c r="GJ275" s="47">
        <f t="shared" si="1007"/>
        <v>0</v>
      </c>
      <c r="GK275" s="47">
        <f t="shared" si="1008"/>
        <v>0</v>
      </c>
      <c r="GL275" s="46">
        <f t="shared" si="1009"/>
        <v>0</v>
      </c>
      <c r="GM275" s="47">
        <f t="shared" si="1010"/>
        <v>0</v>
      </c>
      <c r="GN275" s="47">
        <f t="shared" si="1011"/>
        <v>0</v>
      </c>
      <c r="GO275" s="47">
        <f t="shared" si="1012"/>
        <v>0</v>
      </c>
      <c r="GP275" s="47">
        <f t="shared" si="1013"/>
        <v>0</v>
      </c>
      <c r="GQ275" s="47">
        <f t="shared" si="1014"/>
        <v>0</v>
      </c>
      <c r="GR275" s="47">
        <f t="shared" si="1015"/>
        <v>0</v>
      </c>
      <c r="GS275" s="47">
        <f t="shared" si="1016"/>
        <v>0</v>
      </c>
      <c r="GT275" s="47">
        <f t="shared" si="1017"/>
        <v>0</v>
      </c>
      <c r="GU275" s="47">
        <f t="shared" si="1018"/>
        <v>0</v>
      </c>
      <c r="GV275" s="47">
        <f t="shared" si="1019"/>
        <v>0</v>
      </c>
      <c r="GW275" s="47">
        <f t="shared" si="1020"/>
        <v>0</v>
      </c>
      <c r="GX275" s="47">
        <f t="shared" si="1021"/>
        <v>0</v>
      </c>
      <c r="GY275" s="47">
        <f t="shared" si="1022"/>
        <v>0</v>
      </c>
      <c r="GZ275" s="47">
        <f t="shared" si="1023"/>
        <v>0</v>
      </c>
      <c r="HA275" s="47">
        <f t="shared" si="1024"/>
        <v>0</v>
      </c>
      <c r="HB275" s="47">
        <f t="shared" si="1025"/>
        <v>0</v>
      </c>
      <c r="HC275" s="47">
        <f t="shared" si="1026"/>
        <v>0</v>
      </c>
      <c r="HD275" s="47">
        <f t="shared" si="1027"/>
        <v>0</v>
      </c>
      <c r="HE275" s="48">
        <f t="shared" si="1028"/>
        <v>0</v>
      </c>
      <c r="HF275" s="47">
        <f t="shared" si="1029"/>
        <v>0</v>
      </c>
      <c r="HG275" s="47">
        <f t="shared" si="1030"/>
        <v>0</v>
      </c>
      <c r="HH275" s="46">
        <f t="shared" si="1031"/>
        <v>0</v>
      </c>
      <c r="HI275" s="47">
        <f t="shared" si="1032"/>
        <v>0</v>
      </c>
      <c r="HJ275" s="47">
        <f t="shared" si="1033"/>
        <v>0</v>
      </c>
      <c r="HK275" s="47">
        <f t="shared" si="1034"/>
        <v>0</v>
      </c>
      <c r="HL275" s="47">
        <f t="shared" si="1035"/>
        <v>0</v>
      </c>
      <c r="HM275" s="47">
        <f t="shared" si="1036"/>
        <v>0</v>
      </c>
      <c r="HN275" s="47">
        <f t="shared" si="1037"/>
        <v>0</v>
      </c>
      <c r="HO275" s="47">
        <f t="shared" si="1038"/>
        <v>0</v>
      </c>
      <c r="HP275" s="47">
        <f t="shared" si="1039"/>
        <v>0</v>
      </c>
      <c r="HQ275" s="47">
        <f t="shared" si="1040"/>
        <v>0</v>
      </c>
      <c r="HR275" s="47">
        <f t="shared" si="1041"/>
        <v>0</v>
      </c>
      <c r="HS275" s="47">
        <f t="shared" si="1042"/>
        <v>0</v>
      </c>
      <c r="HT275" s="47">
        <f t="shared" si="1043"/>
        <v>0</v>
      </c>
      <c r="HU275" s="47">
        <f t="shared" si="1044"/>
        <v>0</v>
      </c>
      <c r="HV275" s="47">
        <f t="shared" si="1045"/>
        <v>0</v>
      </c>
      <c r="HW275" s="47">
        <f t="shared" si="1046"/>
        <v>0</v>
      </c>
      <c r="HX275" s="47">
        <f t="shared" si="1047"/>
        <v>0</v>
      </c>
      <c r="HY275" s="47">
        <f t="shared" si="1048"/>
        <v>0</v>
      </c>
      <c r="HZ275" s="47">
        <f t="shared" si="1049"/>
        <v>0</v>
      </c>
      <c r="IA275" s="48">
        <f t="shared" si="1050"/>
        <v>0</v>
      </c>
      <c r="IB275" s="47">
        <f t="shared" si="1051"/>
        <v>0</v>
      </c>
      <c r="IC275" s="47">
        <f t="shared" si="1052"/>
        <v>0</v>
      </c>
      <c r="ID275" s="46">
        <f t="shared" si="1053"/>
        <v>0</v>
      </c>
      <c r="IE275" s="47">
        <f t="shared" si="1054"/>
        <v>0</v>
      </c>
      <c r="IF275" s="47">
        <f t="shared" si="1055"/>
        <v>0</v>
      </c>
      <c r="IG275" s="47">
        <f t="shared" si="1056"/>
        <v>0</v>
      </c>
      <c r="IH275" s="47">
        <f t="shared" si="1057"/>
        <v>0</v>
      </c>
      <c r="II275" s="47">
        <f t="shared" si="1058"/>
        <v>0</v>
      </c>
      <c r="IJ275" s="47">
        <f t="shared" si="1059"/>
        <v>0</v>
      </c>
      <c r="IK275" s="47">
        <f t="shared" si="1060"/>
        <v>0</v>
      </c>
      <c r="IL275" s="47">
        <f t="shared" si="1061"/>
        <v>0</v>
      </c>
      <c r="IM275" s="47">
        <f t="shared" si="1062"/>
        <v>0</v>
      </c>
      <c r="IN275" s="47">
        <f t="shared" si="1063"/>
        <v>0</v>
      </c>
      <c r="IO275" s="47">
        <f t="shared" si="1064"/>
        <v>0</v>
      </c>
      <c r="IP275" s="47">
        <f t="shared" si="1065"/>
        <v>0</v>
      </c>
      <c r="IQ275" s="47">
        <f t="shared" si="1066"/>
        <v>0</v>
      </c>
      <c r="IR275" s="47">
        <f t="shared" si="1067"/>
        <v>0</v>
      </c>
      <c r="IS275" s="47">
        <f t="shared" si="1068"/>
        <v>0</v>
      </c>
      <c r="IT275" s="47">
        <f t="shared" si="1069"/>
        <v>0</v>
      </c>
      <c r="IU275" s="47">
        <f t="shared" si="1070"/>
        <v>0</v>
      </c>
      <c r="IV275" s="47">
        <f t="shared" si="1071"/>
        <v>0</v>
      </c>
      <c r="IW275" s="48">
        <f t="shared" si="1072"/>
        <v>0</v>
      </c>
      <c r="IX275" s="47">
        <f t="shared" si="1073"/>
        <v>0</v>
      </c>
      <c r="IY275" s="47">
        <f t="shared" si="1074"/>
        <v>0</v>
      </c>
      <c r="IZ275" s="46">
        <f t="shared" si="1075"/>
        <v>0</v>
      </c>
      <c r="JA275" s="47">
        <f t="shared" si="1076"/>
        <v>0</v>
      </c>
      <c r="JB275" s="47">
        <f t="shared" si="1077"/>
        <v>0</v>
      </c>
      <c r="JC275" s="47">
        <f t="shared" si="1078"/>
        <v>0</v>
      </c>
      <c r="JD275" s="47">
        <f t="shared" si="1079"/>
        <v>0</v>
      </c>
      <c r="JE275" s="47">
        <f t="shared" si="1080"/>
        <v>0</v>
      </c>
      <c r="JF275" s="47">
        <f t="shared" si="1081"/>
        <v>0</v>
      </c>
      <c r="JG275" s="47">
        <f t="shared" si="1082"/>
        <v>0</v>
      </c>
      <c r="JH275" s="47">
        <f t="shared" si="1083"/>
        <v>0</v>
      </c>
      <c r="JI275" s="47">
        <f t="shared" si="1084"/>
        <v>0</v>
      </c>
      <c r="JJ275" s="47">
        <f t="shared" si="1085"/>
        <v>0</v>
      </c>
      <c r="JK275" s="47">
        <f t="shared" si="1086"/>
        <v>0</v>
      </c>
      <c r="JL275" s="47">
        <f t="shared" si="1087"/>
        <v>0</v>
      </c>
      <c r="JM275" s="47">
        <f t="shared" si="1088"/>
        <v>0</v>
      </c>
      <c r="JN275" s="47">
        <f t="shared" si="1089"/>
        <v>0</v>
      </c>
      <c r="JO275" s="47">
        <f t="shared" si="1090"/>
        <v>0</v>
      </c>
      <c r="JP275" s="47">
        <f t="shared" si="1091"/>
        <v>0</v>
      </c>
      <c r="JQ275" s="47">
        <f t="shared" si="1092"/>
        <v>0</v>
      </c>
      <c r="JR275" s="47">
        <f t="shared" si="1093"/>
        <v>0</v>
      </c>
      <c r="JS275" s="48">
        <f t="shared" si="1094"/>
        <v>0</v>
      </c>
      <c r="JT275" s="46">
        <f t="shared" si="1095"/>
        <v>0</v>
      </c>
      <c r="JU275" s="48">
        <f t="shared" si="1096"/>
        <v>0</v>
      </c>
    </row>
    <row r="276" spans="1:281" x14ac:dyDescent="0.25">
      <c r="A276" s="152"/>
      <c r="B276" s="386"/>
      <c r="C276" s="377"/>
      <c r="D276" s="378"/>
      <c r="E276" s="378"/>
      <c r="F276" s="378"/>
      <c r="G276" s="379"/>
      <c r="H276" s="397"/>
      <c r="I276" s="397"/>
      <c r="J276" s="97"/>
      <c r="K276" s="122">
        <f t="shared" si="826"/>
        <v>0</v>
      </c>
      <c r="L276" s="313">
        <f t="shared" si="827"/>
        <v>0</v>
      </c>
      <c r="M276" s="46">
        <f t="shared" si="828"/>
        <v>0</v>
      </c>
      <c r="N276" s="90">
        <f t="shared" si="889"/>
        <v>0</v>
      </c>
      <c r="O276" s="90">
        <f t="shared" si="890"/>
        <v>0</v>
      </c>
      <c r="P276" s="90">
        <f t="shared" si="891"/>
        <v>0</v>
      </c>
      <c r="Q276" s="90">
        <f t="shared" si="892"/>
        <v>0</v>
      </c>
      <c r="R276" s="408">
        <f t="shared" si="829"/>
        <v>1</v>
      </c>
      <c r="S276" s="46">
        <f t="shared" si="830"/>
        <v>0</v>
      </c>
      <c r="T276" s="47">
        <f t="shared" si="831"/>
        <v>0</v>
      </c>
      <c r="U276" s="47">
        <f t="shared" si="832"/>
        <v>0</v>
      </c>
      <c r="V276" s="47">
        <f t="shared" si="833"/>
        <v>0</v>
      </c>
      <c r="W276" s="47">
        <f t="shared" si="834"/>
        <v>0</v>
      </c>
      <c r="X276" s="47">
        <f t="shared" si="835"/>
        <v>0</v>
      </c>
      <c r="Y276" s="47">
        <f t="shared" si="836"/>
        <v>0</v>
      </c>
      <c r="Z276" s="47">
        <f t="shared" si="837"/>
        <v>0</v>
      </c>
      <c r="AA276" s="47">
        <f t="shared" si="838"/>
        <v>0</v>
      </c>
      <c r="AB276" s="47">
        <f t="shared" si="839"/>
        <v>0</v>
      </c>
      <c r="AC276" s="47">
        <f t="shared" si="840"/>
        <v>0</v>
      </c>
      <c r="AD276" s="47">
        <f t="shared" si="841"/>
        <v>0</v>
      </c>
      <c r="AE276" s="47">
        <f t="shared" si="842"/>
        <v>0</v>
      </c>
      <c r="AF276" s="47">
        <f t="shared" si="843"/>
        <v>0</v>
      </c>
      <c r="AG276" s="47">
        <f t="shared" si="844"/>
        <v>0</v>
      </c>
      <c r="AH276" s="47">
        <f t="shared" si="845"/>
        <v>0</v>
      </c>
      <c r="AI276" s="47">
        <f t="shared" si="846"/>
        <v>0</v>
      </c>
      <c r="AJ276" s="47">
        <f t="shared" si="847"/>
        <v>0</v>
      </c>
      <c r="AK276" s="47">
        <f t="shared" si="848"/>
        <v>0</v>
      </c>
      <c r="AL276" s="48">
        <f t="shared" si="849"/>
        <v>0</v>
      </c>
      <c r="AM276" s="47">
        <f t="shared" si="893"/>
        <v>0</v>
      </c>
      <c r="AN276" s="47">
        <f t="shared" si="894"/>
        <v>0</v>
      </c>
      <c r="AO276" s="46">
        <f t="shared" si="850"/>
        <v>0</v>
      </c>
      <c r="AP276" s="47">
        <f t="shared" si="851"/>
        <v>0</v>
      </c>
      <c r="AQ276" s="47">
        <f t="shared" si="852"/>
        <v>0</v>
      </c>
      <c r="AR276" s="47">
        <f t="shared" si="853"/>
        <v>0</v>
      </c>
      <c r="AS276" s="47">
        <f t="shared" si="854"/>
        <v>0</v>
      </c>
      <c r="AT276" s="47">
        <f t="shared" si="855"/>
        <v>0</v>
      </c>
      <c r="AU276" s="47">
        <f t="shared" si="856"/>
        <v>0</v>
      </c>
      <c r="AV276" s="47">
        <f t="shared" si="857"/>
        <v>0</v>
      </c>
      <c r="AW276" s="47">
        <f t="shared" si="858"/>
        <v>0</v>
      </c>
      <c r="AX276" s="47">
        <f t="shared" si="859"/>
        <v>0</v>
      </c>
      <c r="AY276" s="47">
        <f t="shared" si="860"/>
        <v>0</v>
      </c>
      <c r="AZ276" s="47">
        <f t="shared" si="861"/>
        <v>0</v>
      </c>
      <c r="BA276" s="47">
        <f t="shared" si="862"/>
        <v>0</v>
      </c>
      <c r="BB276" s="47">
        <f t="shared" si="863"/>
        <v>0</v>
      </c>
      <c r="BC276" s="47">
        <f t="shared" si="864"/>
        <v>0</v>
      </c>
      <c r="BD276" s="47">
        <f t="shared" si="865"/>
        <v>0</v>
      </c>
      <c r="BE276" s="47">
        <f t="shared" si="866"/>
        <v>0</v>
      </c>
      <c r="BF276" s="47">
        <f t="shared" si="867"/>
        <v>0</v>
      </c>
      <c r="BG276" s="48">
        <f t="shared" si="868"/>
        <v>0</v>
      </c>
      <c r="BH276" s="47">
        <f t="shared" si="895"/>
        <v>0</v>
      </c>
      <c r="BI276" s="47">
        <f t="shared" si="896"/>
        <v>0</v>
      </c>
      <c r="BJ276" s="46">
        <f t="shared" si="869"/>
        <v>0</v>
      </c>
      <c r="BK276" s="47">
        <f t="shared" si="870"/>
        <v>0</v>
      </c>
      <c r="BL276" s="47">
        <f t="shared" si="871"/>
        <v>0</v>
      </c>
      <c r="BM276" s="47">
        <f t="shared" si="872"/>
        <v>0</v>
      </c>
      <c r="BN276" s="47">
        <f t="shared" si="873"/>
        <v>0</v>
      </c>
      <c r="BO276" s="47">
        <f t="shared" si="874"/>
        <v>0</v>
      </c>
      <c r="BP276" s="47">
        <f t="shared" si="875"/>
        <v>0</v>
      </c>
      <c r="BQ276" s="47">
        <f t="shared" si="876"/>
        <v>0</v>
      </c>
      <c r="BR276" s="47">
        <f t="shared" si="877"/>
        <v>0</v>
      </c>
      <c r="BS276" s="47">
        <f t="shared" si="878"/>
        <v>0</v>
      </c>
      <c r="BT276" s="47">
        <f t="shared" si="879"/>
        <v>0</v>
      </c>
      <c r="BU276" s="47">
        <f t="shared" si="880"/>
        <v>0</v>
      </c>
      <c r="BV276" s="47">
        <f t="shared" si="881"/>
        <v>0</v>
      </c>
      <c r="BW276" s="47">
        <f t="shared" si="882"/>
        <v>0</v>
      </c>
      <c r="BX276" s="47">
        <f t="shared" si="883"/>
        <v>0</v>
      </c>
      <c r="BY276" s="47">
        <f t="shared" si="884"/>
        <v>0</v>
      </c>
      <c r="BZ276" s="47">
        <f t="shared" si="885"/>
        <v>0</v>
      </c>
      <c r="CA276" s="47">
        <f t="shared" si="886"/>
        <v>0</v>
      </c>
      <c r="CB276" s="47">
        <f t="shared" si="887"/>
        <v>0</v>
      </c>
      <c r="CC276" s="48">
        <f t="shared" si="888"/>
        <v>0</v>
      </c>
      <c r="CD276" s="47">
        <f t="shared" si="897"/>
        <v>0</v>
      </c>
      <c r="CE276" s="47">
        <f t="shared" si="898"/>
        <v>0</v>
      </c>
      <c r="CF276" s="46">
        <f t="shared" si="899"/>
        <v>0</v>
      </c>
      <c r="CG276" s="47">
        <f t="shared" si="900"/>
        <v>0</v>
      </c>
      <c r="CH276" s="47">
        <f t="shared" si="901"/>
        <v>0</v>
      </c>
      <c r="CI276" s="47">
        <f t="shared" si="902"/>
        <v>0</v>
      </c>
      <c r="CJ276" s="47">
        <f t="shared" si="903"/>
        <v>0</v>
      </c>
      <c r="CK276" s="47">
        <f t="shared" si="904"/>
        <v>0</v>
      </c>
      <c r="CL276" s="47">
        <f t="shared" si="905"/>
        <v>0</v>
      </c>
      <c r="CM276" s="47">
        <f t="shared" si="906"/>
        <v>0</v>
      </c>
      <c r="CN276" s="47">
        <f t="shared" si="907"/>
        <v>0</v>
      </c>
      <c r="CO276" s="47">
        <f t="shared" si="908"/>
        <v>0</v>
      </c>
      <c r="CP276" s="47">
        <f t="shared" si="909"/>
        <v>0</v>
      </c>
      <c r="CQ276" s="47">
        <f t="shared" si="910"/>
        <v>0</v>
      </c>
      <c r="CR276" s="47">
        <f t="shared" si="911"/>
        <v>0</v>
      </c>
      <c r="CS276" s="47">
        <f t="shared" si="912"/>
        <v>0</v>
      </c>
      <c r="CT276" s="47">
        <f t="shared" si="913"/>
        <v>0</v>
      </c>
      <c r="CU276" s="47">
        <f t="shared" si="914"/>
        <v>0</v>
      </c>
      <c r="CV276" s="47">
        <f t="shared" si="915"/>
        <v>0</v>
      </c>
      <c r="CW276" s="47">
        <f t="shared" si="916"/>
        <v>0</v>
      </c>
      <c r="CX276" s="47">
        <f t="shared" si="917"/>
        <v>0</v>
      </c>
      <c r="CY276" s="48">
        <f t="shared" si="918"/>
        <v>0</v>
      </c>
      <c r="CZ276" s="47">
        <f t="shared" si="919"/>
        <v>0</v>
      </c>
      <c r="DA276" s="47">
        <f t="shared" si="920"/>
        <v>0</v>
      </c>
      <c r="DB276" s="46">
        <f t="shared" si="921"/>
        <v>0</v>
      </c>
      <c r="DC276" s="47">
        <f t="shared" si="922"/>
        <v>0</v>
      </c>
      <c r="DD276" s="47">
        <f t="shared" si="923"/>
        <v>0</v>
      </c>
      <c r="DE276" s="47">
        <f t="shared" si="924"/>
        <v>0</v>
      </c>
      <c r="DF276" s="47">
        <f t="shared" si="925"/>
        <v>0</v>
      </c>
      <c r="DG276" s="47">
        <f t="shared" si="926"/>
        <v>0</v>
      </c>
      <c r="DH276" s="47">
        <f t="shared" si="927"/>
        <v>0</v>
      </c>
      <c r="DI276" s="47">
        <f t="shared" si="928"/>
        <v>0</v>
      </c>
      <c r="DJ276" s="47">
        <f t="shared" si="929"/>
        <v>0</v>
      </c>
      <c r="DK276" s="47">
        <f t="shared" si="930"/>
        <v>0</v>
      </c>
      <c r="DL276" s="47">
        <f t="shared" si="931"/>
        <v>0</v>
      </c>
      <c r="DM276" s="47">
        <f t="shared" si="932"/>
        <v>0</v>
      </c>
      <c r="DN276" s="47">
        <f t="shared" si="933"/>
        <v>0</v>
      </c>
      <c r="DO276" s="47">
        <f t="shared" si="934"/>
        <v>0</v>
      </c>
      <c r="DP276" s="47">
        <f t="shared" si="935"/>
        <v>0</v>
      </c>
      <c r="DQ276" s="47">
        <f t="shared" si="936"/>
        <v>0</v>
      </c>
      <c r="DR276" s="47">
        <f t="shared" si="937"/>
        <v>0</v>
      </c>
      <c r="DS276" s="47">
        <f t="shared" si="938"/>
        <v>0</v>
      </c>
      <c r="DT276" s="47">
        <f t="shared" si="939"/>
        <v>0</v>
      </c>
      <c r="DU276" s="48">
        <f t="shared" si="940"/>
        <v>0</v>
      </c>
      <c r="DV276" s="47">
        <f t="shared" si="941"/>
        <v>0</v>
      </c>
      <c r="DW276" s="47">
        <f t="shared" si="942"/>
        <v>0</v>
      </c>
      <c r="DX276" s="46">
        <f t="shared" si="943"/>
        <v>0</v>
      </c>
      <c r="DY276" s="47">
        <f t="shared" si="944"/>
        <v>0</v>
      </c>
      <c r="DZ276" s="47">
        <f t="shared" si="945"/>
        <v>0</v>
      </c>
      <c r="EA276" s="47">
        <f t="shared" si="946"/>
        <v>0</v>
      </c>
      <c r="EB276" s="47">
        <f t="shared" si="947"/>
        <v>0</v>
      </c>
      <c r="EC276" s="47">
        <f t="shared" si="948"/>
        <v>0</v>
      </c>
      <c r="ED276" s="47">
        <f t="shared" si="949"/>
        <v>0</v>
      </c>
      <c r="EE276" s="47">
        <f t="shared" si="950"/>
        <v>0</v>
      </c>
      <c r="EF276" s="47">
        <f t="shared" si="951"/>
        <v>0</v>
      </c>
      <c r="EG276" s="47">
        <f t="shared" si="952"/>
        <v>0</v>
      </c>
      <c r="EH276" s="47">
        <f t="shared" si="953"/>
        <v>0</v>
      </c>
      <c r="EI276" s="47">
        <f t="shared" si="954"/>
        <v>0</v>
      </c>
      <c r="EJ276" s="47">
        <f t="shared" si="955"/>
        <v>0</v>
      </c>
      <c r="EK276" s="47">
        <f t="shared" si="956"/>
        <v>0</v>
      </c>
      <c r="EL276" s="47">
        <f t="shared" si="957"/>
        <v>0</v>
      </c>
      <c r="EM276" s="47">
        <f t="shared" si="958"/>
        <v>0</v>
      </c>
      <c r="EN276" s="47">
        <f t="shared" si="959"/>
        <v>0</v>
      </c>
      <c r="EO276" s="47">
        <f t="shared" si="960"/>
        <v>0</v>
      </c>
      <c r="EP276" s="47">
        <f t="shared" si="961"/>
        <v>0</v>
      </c>
      <c r="EQ276" s="48">
        <f t="shared" si="962"/>
        <v>0</v>
      </c>
      <c r="ER276" s="47">
        <f t="shared" si="963"/>
        <v>0</v>
      </c>
      <c r="ES276" s="47">
        <f t="shared" si="964"/>
        <v>0</v>
      </c>
      <c r="ET276" s="46">
        <f t="shared" si="965"/>
        <v>0</v>
      </c>
      <c r="EU276" s="47">
        <f t="shared" si="966"/>
        <v>0</v>
      </c>
      <c r="EV276" s="47">
        <f t="shared" si="967"/>
        <v>0</v>
      </c>
      <c r="EW276" s="47">
        <f t="shared" si="968"/>
        <v>0</v>
      </c>
      <c r="EX276" s="47">
        <f t="shared" si="969"/>
        <v>0</v>
      </c>
      <c r="EY276" s="47">
        <f t="shared" si="970"/>
        <v>0</v>
      </c>
      <c r="EZ276" s="47">
        <f t="shared" si="971"/>
        <v>0</v>
      </c>
      <c r="FA276" s="47">
        <f t="shared" si="972"/>
        <v>0</v>
      </c>
      <c r="FB276" s="47">
        <f t="shared" si="973"/>
        <v>0</v>
      </c>
      <c r="FC276" s="47">
        <f t="shared" si="974"/>
        <v>0</v>
      </c>
      <c r="FD276" s="47">
        <f t="shared" si="975"/>
        <v>0</v>
      </c>
      <c r="FE276" s="47">
        <f t="shared" si="976"/>
        <v>0</v>
      </c>
      <c r="FF276" s="47">
        <f t="shared" si="977"/>
        <v>0</v>
      </c>
      <c r="FG276" s="47">
        <f t="shared" si="978"/>
        <v>0</v>
      </c>
      <c r="FH276" s="47">
        <f t="shared" si="979"/>
        <v>0</v>
      </c>
      <c r="FI276" s="47">
        <f t="shared" si="980"/>
        <v>0</v>
      </c>
      <c r="FJ276" s="47">
        <f t="shared" si="981"/>
        <v>0</v>
      </c>
      <c r="FK276" s="47">
        <f t="shared" si="982"/>
        <v>0</v>
      </c>
      <c r="FL276" s="47">
        <f t="shared" si="983"/>
        <v>0</v>
      </c>
      <c r="FM276" s="48">
        <f t="shared" si="984"/>
        <v>0</v>
      </c>
      <c r="FN276" s="47">
        <f t="shared" si="985"/>
        <v>0</v>
      </c>
      <c r="FO276" s="47">
        <f t="shared" si="986"/>
        <v>0</v>
      </c>
      <c r="FP276" s="46">
        <f t="shared" si="987"/>
        <v>0</v>
      </c>
      <c r="FQ276" s="47">
        <f t="shared" si="988"/>
        <v>0</v>
      </c>
      <c r="FR276" s="47">
        <f t="shared" si="989"/>
        <v>0</v>
      </c>
      <c r="FS276" s="47">
        <f t="shared" si="990"/>
        <v>0</v>
      </c>
      <c r="FT276" s="47">
        <f t="shared" si="991"/>
        <v>0</v>
      </c>
      <c r="FU276" s="47">
        <f t="shared" si="992"/>
        <v>0</v>
      </c>
      <c r="FV276" s="47">
        <f t="shared" si="993"/>
        <v>0</v>
      </c>
      <c r="FW276" s="47">
        <f t="shared" si="994"/>
        <v>0</v>
      </c>
      <c r="FX276" s="47">
        <f t="shared" si="995"/>
        <v>0</v>
      </c>
      <c r="FY276" s="47">
        <f t="shared" si="996"/>
        <v>0</v>
      </c>
      <c r="FZ276" s="47">
        <f t="shared" si="997"/>
        <v>0</v>
      </c>
      <c r="GA276" s="47">
        <f t="shared" si="998"/>
        <v>0</v>
      </c>
      <c r="GB276" s="47">
        <f t="shared" si="999"/>
        <v>0</v>
      </c>
      <c r="GC276" s="47">
        <f t="shared" si="1000"/>
        <v>0</v>
      </c>
      <c r="GD276" s="47">
        <f t="shared" si="1001"/>
        <v>0</v>
      </c>
      <c r="GE276" s="47">
        <f t="shared" si="1002"/>
        <v>0</v>
      </c>
      <c r="GF276" s="47">
        <f t="shared" si="1003"/>
        <v>0</v>
      </c>
      <c r="GG276" s="47">
        <f t="shared" si="1004"/>
        <v>0</v>
      </c>
      <c r="GH276" s="47">
        <f t="shared" si="1005"/>
        <v>0</v>
      </c>
      <c r="GI276" s="48">
        <f t="shared" si="1006"/>
        <v>0</v>
      </c>
      <c r="GJ276" s="47">
        <f t="shared" si="1007"/>
        <v>0</v>
      </c>
      <c r="GK276" s="47">
        <f t="shared" si="1008"/>
        <v>0</v>
      </c>
      <c r="GL276" s="46">
        <f t="shared" si="1009"/>
        <v>0</v>
      </c>
      <c r="GM276" s="47">
        <f t="shared" si="1010"/>
        <v>0</v>
      </c>
      <c r="GN276" s="47">
        <f t="shared" si="1011"/>
        <v>0</v>
      </c>
      <c r="GO276" s="47">
        <f t="shared" si="1012"/>
        <v>0</v>
      </c>
      <c r="GP276" s="47">
        <f t="shared" si="1013"/>
        <v>0</v>
      </c>
      <c r="GQ276" s="47">
        <f t="shared" si="1014"/>
        <v>0</v>
      </c>
      <c r="GR276" s="47">
        <f t="shared" si="1015"/>
        <v>0</v>
      </c>
      <c r="GS276" s="47">
        <f t="shared" si="1016"/>
        <v>0</v>
      </c>
      <c r="GT276" s="47">
        <f t="shared" si="1017"/>
        <v>0</v>
      </c>
      <c r="GU276" s="47">
        <f t="shared" si="1018"/>
        <v>0</v>
      </c>
      <c r="GV276" s="47">
        <f t="shared" si="1019"/>
        <v>0</v>
      </c>
      <c r="GW276" s="47">
        <f t="shared" si="1020"/>
        <v>0</v>
      </c>
      <c r="GX276" s="47">
        <f t="shared" si="1021"/>
        <v>0</v>
      </c>
      <c r="GY276" s="47">
        <f t="shared" si="1022"/>
        <v>0</v>
      </c>
      <c r="GZ276" s="47">
        <f t="shared" si="1023"/>
        <v>0</v>
      </c>
      <c r="HA276" s="47">
        <f t="shared" si="1024"/>
        <v>0</v>
      </c>
      <c r="HB276" s="47">
        <f t="shared" si="1025"/>
        <v>0</v>
      </c>
      <c r="HC276" s="47">
        <f t="shared" si="1026"/>
        <v>0</v>
      </c>
      <c r="HD276" s="47">
        <f t="shared" si="1027"/>
        <v>0</v>
      </c>
      <c r="HE276" s="48">
        <f t="shared" si="1028"/>
        <v>0</v>
      </c>
      <c r="HF276" s="47">
        <f t="shared" si="1029"/>
        <v>0</v>
      </c>
      <c r="HG276" s="47">
        <f t="shared" si="1030"/>
        <v>0</v>
      </c>
      <c r="HH276" s="46">
        <f t="shared" si="1031"/>
        <v>0</v>
      </c>
      <c r="HI276" s="47">
        <f t="shared" si="1032"/>
        <v>0</v>
      </c>
      <c r="HJ276" s="47">
        <f t="shared" si="1033"/>
        <v>0</v>
      </c>
      <c r="HK276" s="47">
        <f t="shared" si="1034"/>
        <v>0</v>
      </c>
      <c r="HL276" s="47">
        <f t="shared" si="1035"/>
        <v>0</v>
      </c>
      <c r="HM276" s="47">
        <f t="shared" si="1036"/>
        <v>0</v>
      </c>
      <c r="HN276" s="47">
        <f t="shared" si="1037"/>
        <v>0</v>
      </c>
      <c r="HO276" s="47">
        <f t="shared" si="1038"/>
        <v>0</v>
      </c>
      <c r="HP276" s="47">
        <f t="shared" si="1039"/>
        <v>0</v>
      </c>
      <c r="HQ276" s="47">
        <f t="shared" si="1040"/>
        <v>0</v>
      </c>
      <c r="HR276" s="47">
        <f t="shared" si="1041"/>
        <v>0</v>
      </c>
      <c r="HS276" s="47">
        <f t="shared" si="1042"/>
        <v>0</v>
      </c>
      <c r="HT276" s="47">
        <f t="shared" si="1043"/>
        <v>0</v>
      </c>
      <c r="HU276" s="47">
        <f t="shared" si="1044"/>
        <v>0</v>
      </c>
      <c r="HV276" s="47">
        <f t="shared" si="1045"/>
        <v>0</v>
      </c>
      <c r="HW276" s="47">
        <f t="shared" si="1046"/>
        <v>0</v>
      </c>
      <c r="HX276" s="47">
        <f t="shared" si="1047"/>
        <v>0</v>
      </c>
      <c r="HY276" s="47">
        <f t="shared" si="1048"/>
        <v>0</v>
      </c>
      <c r="HZ276" s="47">
        <f t="shared" si="1049"/>
        <v>0</v>
      </c>
      <c r="IA276" s="48">
        <f t="shared" si="1050"/>
        <v>0</v>
      </c>
      <c r="IB276" s="47">
        <f t="shared" si="1051"/>
        <v>0</v>
      </c>
      <c r="IC276" s="47">
        <f t="shared" si="1052"/>
        <v>0</v>
      </c>
      <c r="ID276" s="46">
        <f t="shared" si="1053"/>
        <v>0</v>
      </c>
      <c r="IE276" s="47">
        <f t="shared" si="1054"/>
        <v>0</v>
      </c>
      <c r="IF276" s="47">
        <f t="shared" si="1055"/>
        <v>0</v>
      </c>
      <c r="IG276" s="47">
        <f t="shared" si="1056"/>
        <v>0</v>
      </c>
      <c r="IH276" s="47">
        <f t="shared" si="1057"/>
        <v>0</v>
      </c>
      <c r="II276" s="47">
        <f t="shared" si="1058"/>
        <v>0</v>
      </c>
      <c r="IJ276" s="47">
        <f t="shared" si="1059"/>
        <v>0</v>
      </c>
      <c r="IK276" s="47">
        <f t="shared" si="1060"/>
        <v>0</v>
      </c>
      <c r="IL276" s="47">
        <f t="shared" si="1061"/>
        <v>0</v>
      </c>
      <c r="IM276" s="47">
        <f t="shared" si="1062"/>
        <v>0</v>
      </c>
      <c r="IN276" s="47">
        <f t="shared" si="1063"/>
        <v>0</v>
      </c>
      <c r="IO276" s="47">
        <f t="shared" si="1064"/>
        <v>0</v>
      </c>
      <c r="IP276" s="47">
        <f t="shared" si="1065"/>
        <v>0</v>
      </c>
      <c r="IQ276" s="47">
        <f t="shared" si="1066"/>
        <v>0</v>
      </c>
      <c r="IR276" s="47">
        <f t="shared" si="1067"/>
        <v>0</v>
      </c>
      <c r="IS276" s="47">
        <f t="shared" si="1068"/>
        <v>0</v>
      </c>
      <c r="IT276" s="47">
        <f t="shared" si="1069"/>
        <v>0</v>
      </c>
      <c r="IU276" s="47">
        <f t="shared" si="1070"/>
        <v>0</v>
      </c>
      <c r="IV276" s="47">
        <f t="shared" si="1071"/>
        <v>0</v>
      </c>
      <c r="IW276" s="48">
        <f t="shared" si="1072"/>
        <v>0</v>
      </c>
      <c r="IX276" s="47">
        <f t="shared" si="1073"/>
        <v>0</v>
      </c>
      <c r="IY276" s="47">
        <f t="shared" si="1074"/>
        <v>0</v>
      </c>
      <c r="IZ276" s="46">
        <f t="shared" si="1075"/>
        <v>0</v>
      </c>
      <c r="JA276" s="47">
        <f t="shared" si="1076"/>
        <v>0</v>
      </c>
      <c r="JB276" s="47">
        <f t="shared" si="1077"/>
        <v>0</v>
      </c>
      <c r="JC276" s="47">
        <f t="shared" si="1078"/>
        <v>0</v>
      </c>
      <c r="JD276" s="47">
        <f t="shared" si="1079"/>
        <v>0</v>
      </c>
      <c r="JE276" s="47">
        <f t="shared" si="1080"/>
        <v>0</v>
      </c>
      <c r="JF276" s="47">
        <f t="shared" si="1081"/>
        <v>0</v>
      </c>
      <c r="JG276" s="47">
        <f t="shared" si="1082"/>
        <v>0</v>
      </c>
      <c r="JH276" s="47">
        <f t="shared" si="1083"/>
        <v>0</v>
      </c>
      <c r="JI276" s="47">
        <f t="shared" si="1084"/>
        <v>0</v>
      </c>
      <c r="JJ276" s="47">
        <f t="shared" si="1085"/>
        <v>0</v>
      </c>
      <c r="JK276" s="47">
        <f t="shared" si="1086"/>
        <v>0</v>
      </c>
      <c r="JL276" s="47">
        <f t="shared" si="1087"/>
        <v>0</v>
      </c>
      <c r="JM276" s="47">
        <f t="shared" si="1088"/>
        <v>0</v>
      </c>
      <c r="JN276" s="47">
        <f t="shared" si="1089"/>
        <v>0</v>
      </c>
      <c r="JO276" s="47">
        <f t="shared" si="1090"/>
        <v>0</v>
      </c>
      <c r="JP276" s="47">
        <f t="shared" si="1091"/>
        <v>0</v>
      </c>
      <c r="JQ276" s="47">
        <f t="shared" si="1092"/>
        <v>0</v>
      </c>
      <c r="JR276" s="47">
        <f t="shared" si="1093"/>
        <v>0</v>
      </c>
      <c r="JS276" s="48">
        <f t="shared" si="1094"/>
        <v>0</v>
      </c>
      <c r="JT276" s="46">
        <f t="shared" si="1095"/>
        <v>0</v>
      </c>
      <c r="JU276" s="48">
        <f t="shared" si="1096"/>
        <v>0</v>
      </c>
    </row>
    <row r="277" spans="1:281" x14ac:dyDescent="0.25">
      <c r="A277" s="152"/>
      <c r="B277" s="386"/>
      <c r="C277" s="377"/>
      <c r="D277" s="378"/>
      <c r="E277" s="378"/>
      <c r="F277" s="378"/>
      <c r="G277" s="379"/>
      <c r="H277" s="397"/>
      <c r="I277" s="397"/>
      <c r="J277" s="97"/>
      <c r="K277" s="122">
        <f t="shared" si="826"/>
        <v>0</v>
      </c>
      <c r="L277" s="313">
        <f t="shared" si="827"/>
        <v>0</v>
      </c>
      <c r="M277" s="46">
        <f t="shared" si="828"/>
        <v>0</v>
      </c>
      <c r="N277" s="90">
        <f t="shared" si="889"/>
        <v>0</v>
      </c>
      <c r="O277" s="90">
        <f t="shared" si="890"/>
        <v>0</v>
      </c>
      <c r="P277" s="90">
        <f t="shared" si="891"/>
        <v>0</v>
      </c>
      <c r="Q277" s="90">
        <f t="shared" si="892"/>
        <v>0</v>
      </c>
      <c r="R277" s="408">
        <f t="shared" si="829"/>
        <v>1</v>
      </c>
      <c r="S277" s="46">
        <f t="shared" si="830"/>
        <v>0</v>
      </c>
      <c r="T277" s="47">
        <f t="shared" si="831"/>
        <v>0</v>
      </c>
      <c r="U277" s="47">
        <f t="shared" si="832"/>
        <v>0</v>
      </c>
      <c r="V277" s="47">
        <f t="shared" si="833"/>
        <v>0</v>
      </c>
      <c r="W277" s="47">
        <f t="shared" si="834"/>
        <v>0</v>
      </c>
      <c r="X277" s="47">
        <f t="shared" si="835"/>
        <v>0</v>
      </c>
      <c r="Y277" s="47">
        <f t="shared" si="836"/>
        <v>0</v>
      </c>
      <c r="Z277" s="47">
        <f t="shared" si="837"/>
        <v>0</v>
      </c>
      <c r="AA277" s="47">
        <f t="shared" si="838"/>
        <v>0</v>
      </c>
      <c r="AB277" s="47">
        <f t="shared" si="839"/>
        <v>0</v>
      </c>
      <c r="AC277" s="47">
        <f t="shared" si="840"/>
        <v>0</v>
      </c>
      <c r="AD277" s="47">
        <f t="shared" si="841"/>
        <v>0</v>
      </c>
      <c r="AE277" s="47">
        <f t="shared" si="842"/>
        <v>0</v>
      </c>
      <c r="AF277" s="47">
        <f t="shared" si="843"/>
        <v>0</v>
      </c>
      <c r="AG277" s="47">
        <f t="shared" si="844"/>
        <v>0</v>
      </c>
      <c r="AH277" s="47">
        <f t="shared" si="845"/>
        <v>0</v>
      </c>
      <c r="AI277" s="47">
        <f t="shared" si="846"/>
        <v>0</v>
      </c>
      <c r="AJ277" s="47">
        <f t="shared" si="847"/>
        <v>0</v>
      </c>
      <c r="AK277" s="47">
        <f t="shared" si="848"/>
        <v>0</v>
      </c>
      <c r="AL277" s="48">
        <f t="shared" si="849"/>
        <v>0</v>
      </c>
      <c r="AM277" s="47">
        <f t="shared" si="893"/>
        <v>0</v>
      </c>
      <c r="AN277" s="47">
        <f t="shared" si="894"/>
        <v>0</v>
      </c>
      <c r="AO277" s="46">
        <f t="shared" si="850"/>
        <v>0</v>
      </c>
      <c r="AP277" s="47">
        <f t="shared" si="851"/>
        <v>0</v>
      </c>
      <c r="AQ277" s="47">
        <f t="shared" si="852"/>
        <v>0</v>
      </c>
      <c r="AR277" s="47">
        <f t="shared" si="853"/>
        <v>0</v>
      </c>
      <c r="AS277" s="47">
        <f t="shared" si="854"/>
        <v>0</v>
      </c>
      <c r="AT277" s="47">
        <f t="shared" si="855"/>
        <v>0</v>
      </c>
      <c r="AU277" s="47">
        <f t="shared" si="856"/>
        <v>0</v>
      </c>
      <c r="AV277" s="47">
        <f t="shared" si="857"/>
        <v>0</v>
      </c>
      <c r="AW277" s="47">
        <f t="shared" si="858"/>
        <v>0</v>
      </c>
      <c r="AX277" s="47">
        <f t="shared" si="859"/>
        <v>0</v>
      </c>
      <c r="AY277" s="47">
        <f t="shared" si="860"/>
        <v>0</v>
      </c>
      <c r="AZ277" s="47">
        <f t="shared" si="861"/>
        <v>0</v>
      </c>
      <c r="BA277" s="47">
        <f t="shared" si="862"/>
        <v>0</v>
      </c>
      <c r="BB277" s="47">
        <f t="shared" si="863"/>
        <v>0</v>
      </c>
      <c r="BC277" s="47">
        <f t="shared" si="864"/>
        <v>0</v>
      </c>
      <c r="BD277" s="47">
        <f t="shared" si="865"/>
        <v>0</v>
      </c>
      <c r="BE277" s="47">
        <f t="shared" si="866"/>
        <v>0</v>
      </c>
      <c r="BF277" s="47">
        <f t="shared" si="867"/>
        <v>0</v>
      </c>
      <c r="BG277" s="48">
        <f t="shared" si="868"/>
        <v>0</v>
      </c>
      <c r="BH277" s="47">
        <f t="shared" si="895"/>
        <v>0</v>
      </c>
      <c r="BI277" s="47">
        <f t="shared" si="896"/>
        <v>0</v>
      </c>
      <c r="BJ277" s="46">
        <f t="shared" si="869"/>
        <v>0</v>
      </c>
      <c r="BK277" s="47">
        <f t="shared" si="870"/>
        <v>0</v>
      </c>
      <c r="BL277" s="47">
        <f t="shared" si="871"/>
        <v>0</v>
      </c>
      <c r="BM277" s="47">
        <f t="shared" si="872"/>
        <v>0</v>
      </c>
      <c r="BN277" s="47">
        <f t="shared" si="873"/>
        <v>0</v>
      </c>
      <c r="BO277" s="47">
        <f t="shared" si="874"/>
        <v>0</v>
      </c>
      <c r="BP277" s="47">
        <f t="shared" si="875"/>
        <v>0</v>
      </c>
      <c r="BQ277" s="47">
        <f t="shared" si="876"/>
        <v>0</v>
      </c>
      <c r="BR277" s="47">
        <f t="shared" si="877"/>
        <v>0</v>
      </c>
      <c r="BS277" s="47">
        <f t="shared" si="878"/>
        <v>0</v>
      </c>
      <c r="BT277" s="47">
        <f t="shared" si="879"/>
        <v>0</v>
      </c>
      <c r="BU277" s="47">
        <f t="shared" si="880"/>
        <v>0</v>
      </c>
      <c r="BV277" s="47">
        <f t="shared" si="881"/>
        <v>0</v>
      </c>
      <c r="BW277" s="47">
        <f t="shared" si="882"/>
        <v>0</v>
      </c>
      <c r="BX277" s="47">
        <f t="shared" si="883"/>
        <v>0</v>
      </c>
      <c r="BY277" s="47">
        <f t="shared" si="884"/>
        <v>0</v>
      </c>
      <c r="BZ277" s="47">
        <f t="shared" si="885"/>
        <v>0</v>
      </c>
      <c r="CA277" s="47">
        <f t="shared" si="886"/>
        <v>0</v>
      </c>
      <c r="CB277" s="47">
        <f t="shared" si="887"/>
        <v>0</v>
      </c>
      <c r="CC277" s="48">
        <f t="shared" si="888"/>
        <v>0</v>
      </c>
      <c r="CD277" s="47">
        <f t="shared" si="897"/>
        <v>0</v>
      </c>
      <c r="CE277" s="47">
        <f t="shared" si="898"/>
        <v>0</v>
      </c>
      <c r="CF277" s="46">
        <f t="shared" si="899"/>
        <v>0</v>
      </c>
      <c r="CG277" s="47">
        <f t="shared" si="900"/>
        <v>0</v>
      </c>
      <c r="CH277" s="47">
        <f t="shared" si="901"/>
        <v>0</v>
      </c>
      <c r="CI277" s="47">
        <f t="shared" si="902"/>
        <v>0</v>
      </c>
      <c r="CJ277" s="47">
        <f t="shared" si="903"/>
        <v>0</v>
      </c>
      <c r="CK277" s="47">
        <f t="shared" si="904"/>
        <v>0</v>
      </c>
      <c r="CL277" s="47">
        <f t="shared" si="905"/>
        <v>0</v>
      </c>
      <c r="CM277" s="47">
        <f t="shared" si="906"/>
        <v>0</v>
      </c>
      <c r="CN277" s="47">
        <f t="shared" si="907"/>
        <v>0</v>
      </c>
      <c r="CO277" s="47">
        <f t="shared" si="908"/>
        <v>0</v>
      </c>
      <c r="CP277" s="47">
        <f t="shared" si="909"/>
        <v>0</v>
      </c>
      <c r="CQ277" s="47">
        <f t="shared" si="910"/>
        <v>0</v>
      </c>
      <c r="CR277" s="47">
        <f t="shared" si="911"/>
        <v>0</v>
      </c>
      <c r="CS277" s="47">
        <f t="shared" si="912"/>
        <v>0</v>
      </c>
      <c r="CT277" s="47">
        <f t="shared" si="913"/>
        <v>0</v>
      </c>
      <c r="CU277" s="47">
        <f t="shared" si="914"/>
        <v>0</v>
      </c>
      <c r="CV277" s="47">
        <f t="shared" si="915"/>
        <v>0</v>
      </c>
      <c r="CW277" s="47">
        <f t="shared" si="916"/>
        <v>0</v>
      </c>
      <c r="CX277" s="47">
        <f t="shared" si="917"/>
        <v>0</v>
      </c>
      <c r="CY277" s="48">
        <f t="shared" si="918"/>
        <v>0</v>
      </c>
      <c r="CZ277" s="47">
        <f t="shared" si="919"/>
        <v>0</v>
      </c>
      <c r="DA277" s="47">
        <f t="shared" si="920"/>
        <v>0</v>
      </c>
      <c r="DB277" s="46">
        <f t="shared" si="921"/>
        <v>0</v>
      </c>
      <c r="DC277" s="47">
        <f t="shared" si="922"/>
        <v>0</v>
      </c>
      <c r="DD277" s="47">
        <f t="shared" si="923"/>
        <v>0</v>
      </c>
      <c r="DE277" s="47">
        <f t="shared" si="924"/>
        <v>0</v>
      </c>
      <c r="DF277" s="47">
        <f t="shared" si="925"/>
        <v>0</v>
      </c>
      <c r="DG277" s="47">
        <f t="shared" si="926"/>
        <v>0</v>
      </c>
      <c r="DH277" s="47">
        <f t="shared" si="927"/>
        <v>0</v>
      </c>
      <c r="DI277" s="47">
        <f t="shared" si="928"/>
        <v>0</v>
      </c>
      <c r="DJ277" s="47">
        <f t="shared" si="929"/>
        <v>0</v>
      </c>
      <c r="DK277" s="47">
        <f t="shared" si="930"/>
        <v>0</v>
      </c>
      <c r="DL277" s="47">
        <f t="shared" si="931"/>
        <v>0</v>
      </c>
      <c r="DM277" s="47">
        <f t="shared" si="932"/>
        <v>0</v>
      </c>
      <c r="DN277" s="47">
        <f t="shared" si="933"/>
        <v>0</v>
      </c>
      <c r="DO277" s="47">
        <f t="shared" si="934"/>
        <v>0</v>
      </c>
      <c r="DP277" s="47">
        <f t="shared" si="935"/>
        <v>0</v>
      </c>
      <c r="DQ277" s="47">
        <f t="shared" si="936"/>
        <v>0</v>
      </c>
      <c r="DR277" s="47">
        <f t="shared" si="937"/>
        <v>0</v>
      </c>
      <c r="DS277" s="47">
        <f t="shared" si="938"/>
        <v>0</v>
      </c>
      <c r="DT277" s="47">
        <f t="shared" si="939"/>
        <v>0</v>
      </c>
      <c r="DU277" s="48">
        <f t="shared" si="940"/>
        <v>0</v>
      </c>
      <c r="DV277" s="47">
        <f t="shared" si="941"/>
        <v>0</v>
      </c>
      <c r="DW277" s="47">
        <f t="shared" si="942"/>
        <v>0</v>
      </c>
      <c r="DX277" s="46">
        <f t="shared" si="943"/>
        <v>0</v>
      </c>
      <c r="DY277" s="47">
        <f t="shared" si="944"/>
        <v>0</v>
      </c>
      <c r="DZ277" s="47">
        <f t="shared" si="945"/>
        <v>0</v>
      </c>
      <c r="EA277" s="47">
        <f t="shared" si="946"/>
        <v>0</v>
      </c>
      <c r="EB277" s="47">
        <f t="shared" si="947"/>
        <v>0</v>
      </c>
      <c r="EC277" s="47">
        <f t="shared" si="948"/>
        <v>0</v>
      </c>
      <c r="ED277" s="47">
        <f t="shared" si="949"/>
        <v>0</v>
      </c>
      <c r="EE277" s="47">
        <f t="shared" si="950"/>
        <v>0</v>
      </c>
      <c r="EF277" s="47">
        <f t="shared" si="951"/>
        <v>0</v>
      </c>
      <c r="EG277" s="47">
        <f t="shared" si="952"/>
        <v>0</v>
      </c>
      <c r="EH277" s="47">
        <f t="shared" si="953"/>
        <v>0</v>
      </c>
      <c r="EI277" s="47">
        <f t="shared" si="954"/>
        <v>0</v>
      </c>
      <c r="EJ277" s="47">
        <f t="shared" si="955"/>
        <v>0</v>
      </c>
      <c r="EK277" s="47">
        <f t="shared" si="956"/>
        <v>0</v>
      </c>
      <c r="EL277" s="47">
        <f t="shared" si="957"/>
        <v>0</v>
      </c>
      <c r="EM277" s="47">
        <f t="shared" si="958"/>
        <v>0</v>
      </c>
      <c r="EN277" s="47">
        <f t="shared" si="959"/>
        <v>0</v>
      </c>
      <c r="EO277" s="47">
        <f t="shared" si="960"/>
        <v>0</v>
      </c>
      <c r="EP277" s="47">
        <f t="shared" si="961"/>
        <v>0</v>
      </c>
      <c r="EQ277" s="48">
        <f t="shared" si="962"/>
        <v>0</v>
      </c>
      <c r="ER277" s="47">
        <f t="shared" si="963"/>
        <v>0</v>
      </c>
      <c r="ES277" s="47">
        <f t="shared" si="964"/>
        <v>0</v>
      </c>
      <c r="ET277" s="46">
        <f t="shared" si="965"/>
        <v>0</v>
      </c>
      <c r="EU277" s="47">
        <f t="shared" si="966"/>
        <v>0</v>
      </c>
      <c r="EV277" s="47">
        <f t="shared" si="967"/>
        <v>0</v>
      </c>
      <c r="EW277" s="47">
        <f t="shared" si="968"/>
        <v>0</v>
      </c>
      <c r="EX277" s="47">
        <f t="shared" si="969"/>
        <v>0</v>
      </c>
      <c r="EY277" s="47">
        <f t="shared" si="970"/>
        <v>0</v>
      </c>
      <c r="EZ277" s="47">
        <f t="shared" si="971"/>
        <v>0</v>
      </c>
      <c r="FA277" s="47">
        <f t="shared" si="972"/>
        <v>0</v>
      </c>
      <c r="FB277" s="47">
        <f t="shared" si="973"/>
        <v>0</v>
      </c>
      <c r="FC277" s="47">
        <f t="shared" si="974"/>
        <v>0</v>
      </c>
      <c r="FD277" s="47">
        <f t="shared" si="975"/>
        <v>0</v>
      </c>
      <c r="FE277" s="47">
        <f t="shared" si="976"/>
        <v>0</v>
      </c>
      <c r="FF277" s="47">
        <f t="shared" si="977"/>
        <v>0</v>
      </c>
      <c r="FG277" s="47">
        <f t="shared" si="978"/>
        <v>0</v>
      </c>
      <c r="FH277" s="47">
        <f t="shared" si="979"/>
        <v>0</v>
      </c>
      <c r="FI277" s="47">
        <f t="shared" si="980"/>
        <v>0</v>
      </c>
      <c r="FJ277" s="47">
        <f t="shared" si="981"/>
        <v>0</v>
      </c>
      <c r="FK277" s="47">
        <f t="shared" si="982"/>
        <v>0</v>
      </c>
      <c r="FL277" s="47">
        <f t="shared" si="983"/>
        <v>0</v>
      </c>
      <c r="FM277" s="48">
        <f t="shared" si="984"/>
        <v>0</v>
      </c>
      <c r="FN277" s="47">
        <f t="shared" si="985"/>
        <v>0</v>
      </c>
      <c r="FO277" s="47">
        <f t="shared" si="986"/>
        <v>0</v>
      </c>
      <c r="FP277" s="46">
        <f t="shared" si="987"/>
        <v>0</v>
      </c>
      <c r="FQ277" s="47">
        <f t="shared" si="988"/>
        <v>0</v>
      </c>
      <c r="FR277" s="47">
        <f t="shared" si="989"/>
        <v>0</v>
      </c>
      <c r="FS277" s="47">
        <f t="shared" si="990"/>
        <v>0</v>
      </c>
      <c r="FT277" s="47">
        <f t="shared" si="991"/>
        <v>0</v>
      </c>
      <c r="FU277" s="47">
        <f t="shared" si="992"/>
        <v>0</v>
      </c>
      <c r="FV277" s="47">
        <f t="shared" si="993"/>
        <v>0</v>
      </c>
      <c r="FW277" s="47">
        <f t="shared" si="994"/>
        <v>0</v>
      </c>
      <c r="FX277" s="47">
        <f t="shared" si="995"/>
        <v>0</v>
      </c>
      <c r="FY277" s="47">
        <f t="shared" si="996"/>
        <v>0</v>
      </c>
      <c r="FZ277" s="47">
        <f t="shared" si="997"/>
        <v>0</v>
      </c>
      <c r="GA277" s="47">
        <f t="shared" si="998"/>
        <v>0</v>
      </c>
      <c r="GB277" s="47">
        <f t="shared" si="999"/>
        <v>0</v>
      </c>
      <c r="GC277" s="47">
        <f t="shared" si="1000"/>
        <v>0</v>
      </c>
      <c r="GD277" s="47">
        <f t="shared" si="1001"/>
        <v>0</v>
      </c>
      <c r="GE277" s="47">
        <f t="shared" si="1002"/>
        <v>0</v>
      </c>
      <c r="GF277" s="47">
        <f t="shared" si="1003"/>
        <v>0</v>
      </c>
      <c r="GG277" s="47">
        <f t="shared" si="1004"/>
        <v>0</v>
      </c>
      <c r="GH277" s="47">
        <f t="shared" si="1005"/>
        <v>0</v>
      </c>
      <c r="GI277" s="48">
        <f t="shared" si="1006"/>
        <v>0</v>
      </c>
      <c r="GJ277" s="47">
        <f t="shared" si="1007"/>
        <v>0</v>
      </c>
      <c r="GK277" s="47">
        <f t="shared" si="1008"/>
        <v>0</v>
      </c>
      <c r="GL277" s="46">
        <f t="shared" si="1009"/>
        <v>0</v>
      </c>
      <c r="GM277" s="47">
        <f t="shared" si="1010"/>
        <v>0</v>
      </c>
      <c r="GN277" s="47">
        <f t="shared" si="1011"/>
        <v>0</v>
      </c>
      <c r="GO277" s="47">
        <f t="shared" si="1012"/>
        <v>0</v>
      </c>
      <c r="GP277" s="47">
        <f t="shared" si="1013"/>
        <v>0</v>
      </c>
      <c r="GQ277" s="47">
        <f t="shared" si="1014"/>
        <v>0</v>
      </c>
      <c r="GR277" s="47">
        <f t="shared" si="1015"/>
        <v>0</v>
      </c>
      <c r="GS277" s="47">
        <f t="shared" si="1016"/>
        <v>0</v>
      </c>
      <c r="GT277" s="47">
        <f t="shared" si="1017"/>
        <v>0</v>
      </c>
      <c r="GU277" s="47">
        <f t="shared" si="1018"/>
        <v>0</v>
      </c>
      <c r="GV277" s="47">
        <f t="shared" si="1019"/>
        <v>0</v>
      </c>
      <c r="GW277" s="47">
        <f t="shared" si="1020"/>
        <v>0</v>
      </c>
      <c r="GX277" s="47">
        <f t="shared" si="1021"/>
        <v>0</v>
      </c>
      <c r="GY277" s="47">
        <f t="shared" si="1022"/>
        <v>0</v>
      </c>
      <c r="GZ277" s="47">
        <f t="shared" si="1023"/>
        <v>0</v>
      </c>
      <c r="HA277" s="47">
        <f t="shared" si="1024"/>
        <v>0</v>
      </c>
      <c r="HB277" s="47">
        <f t="shared" si="1025"/>
        <v>0</v>
      </c>
      <c r="HC277" s="47">
        <f t="shared" si="1026"/>
        <v>0</v>
      </c>
      <c r="HD277" s="47">
        <f t="shared" si="1027"/>
        <v>0</v>
      </c>
      <c r="HE277" s="48">
        <f t="shared" si="1028"/>
        <v>0</v>
      </c>
      <c r="HF277" s="47">
        <f t="shared" si="1029"/>
        <v>0</v>
      </c>
      <c r="HG277" s="47">
        <f t="shared" si="1030"/>
        <v>0</v>
      </c>
      <c r="HH277" s="46">
        <f t="shared" si="1031"/>
        <v>0</v>
      </c>
      <c r="HI277" s="47">
        <f t="shared" si="1032"/>
        <v>0</v>
      </c>
      <c r="HJ277" s="47">
        <f t="shared" si="1033"/>
        <v>0</v>
      </c>
      <c r="HK277" s="47">
        <f t="shared" si="1034"/>
        <v>0</v>
      </c>
      <c r="HL277" s="47">
        <f t="shared" si="1035"/>
        <v>0</v>
      </c>
      <c r="HM277" s="47">
        <f t="shared" si="1036"/>
        <v>0</v>
      </c>
      <c r="HN277" s="47">
        <f t="shared" si="1037"/>
        <v>0</v>
      </c>
      <c r="HO277" s="47">
        <f t="shared" si="1038"/>
        <v>0</v>
      </c>
      <c r="HP277" s="47">
        <f t="shared" si="1039"/>
        <v>0</v>
      </c>
      <c r="HQ277" s="47">
        <f t="shared" si="1040"/>
        <v>0</v>
      </c>
      <c r="HR277" s="47">
        <f t="shared" si="1041"/>
        <v>0</v>
      </c>
      <c r="HS277" s="47">
        <f t="shared" si="1042"/>
        <v>0</v>
      </c>
      <c r="HT277" s="47">
        <f t="shared" si="1043"/>
        <v>0</v>
      </c>
      <c r="HU277" s="47">
        <f t="shared" si="1044"/>
        <v>0</v>
      </c>
      <c r="HV277" s="47">
        <f t="shared" si="1045"/>
        <v>0</v>
      </c>
      <c r="HW277" s="47">
        <f t="shared" si="1046"/>
        <v>0</v>
      </c>
      <c r="HX277" s="47">
        <f t="shared" si="1047"/>
        <v>0</v>
      </c>
      <c r="HY277" s="47">
        <f t="shared" si="1048"/>
        <v>0</v>
      </c>
      <c r="HZ277" s="47">
        <f t="shared" si="1049"/>
        <v>0</v>
      </c>
      <c r="IA277" s="48">
        <f t="shared" si="1050"/>
        <v>0</v>
      </c>
      <c r="IB277" s="47">
        <f t="shared" si="1051"/>
        <v>0</v>
      </c>
      <c r="IC277" s="47">
        <f t="shared" si="1052"/>
        <v>0</v>
      </c>
      <c r="ID277" s="46">
        <f t="shared" si="1053"/>
        <v>0</v>
      </c>
      <c r="IE277" s="47">
        <f t="shared" si="1054"/>
        <v>0</v>
      </c>
      <c r="IF277" s="47">
        <f t="shared" si="1055"/>
        <v>0</v>
      </c>
      <c r="IG277" s="47">
        <f t="shared" si="1056"/>
        <v>0</v>
      </c>
      <c r="IH277" s="47">
        <f t="shared" si="1057"/>
        <v>0</v>
      </c>
      <c r="II277" s="47">
        <f t="shared" si="1058"/>
        <v>0</v>
      </c>
      <c r="IJ277" s="47">
        <f t="shared" si="1059"/>
        <v>0</v>
      </c>
      <c r="IK277" s="47">
        <f t="shared" si="1060"/>
        <v>0</v>
      </c>
      <c r="IL277" s="47">
        <f t="shared" si="1061"/>
        <v>0</v>
      </c>
      <c r="IM277" s="47">
        <f t="shared" si="1062"/>
        <v>0</v>
      </c>
      <c r="IN277" s="47">
        <f t="shared" si="1063"/>
        <v>0</v>
      </c>
      <c r="IO277" s="47">
        <f t="shared" si="1064"/>
        <v>0</v>
      </c>
      <c r="IP277" s="47">
        <f t="shared" si="1065"/>
        <v>0</v>
      </c>
      <c r="IQ277" s="47">
        <f t="shared" si="1066"/>
        <v>0</v>
      </c>
      <c r="IR277" s="47">
        <f t="shared" si="1067"/>
        <v>0</v>
      </c>
      <c r="IS277" s="47">
        <f t="shared" si="1068"/>
        <v>0</v>
      </c>
      <c r="IT277" s="47">
        <f t="shared" si="1069"/>
        <v>0</v>
      </c>
      <c r="IU277" s="47">
        <f t="shared" si="1070"/>
        <v>0</v>
      </c>
      <c r="IV277" s="47">
        <f t="shared" si="1071"/>
        <v>0</v>
      </c>
      <c r="IW277" s="48">
        <f t="shared" si="1072"/>
        <v>0</v>
      </c>
      <c r="IX277" s="47">
        <f t="shared" si="1073"/>
        <v>0</v>
      </c>
      <c r="IY277" s="47">
        <f t="shared" si="1074"/>
        <v>0</v>
      </c>
      <c r="IZ277" s="46">
        <f t="shared" si="1075"/>
        <v>0</v>
      </c>
      <c r="JA277" s="47">
        <f t="shared" si="1076"/>
        <v>0</v>
      </c>
      <c r="JB277" s="47">
        <f t="shared" si="1077"/>
        <v>0</v>
      </c>
      <c r="JC277" s="47">
        <f t="shared" si="1078"/>
        <v>0</v>
      </c>
      <c r="JD277" s="47">
        <f t="shared" si="1079"/>
        <v>0</v>
      </c>
      <c r="JE277" s="47">
        <f t="shared" si="1080"/>
        <v>0</v>
      </c>
      <c r="JF277" s="47">
        <f t="shared" si="1081"/>
        <v>0</v>
      </c>
      <c r="JG277" s="47">
        <f t="shared" si="1082"/>
        <v>0</v>
      </c>
      <c r="JH277" s="47">
        <f t="shared" si="1083"/>
        <v>0</v>
      </c>
      <c r="JI277" s="47">
        <f t="shared" si="1084"/>
        <v>0</v>
      </c>
      <c r="JJ277" s="47">
        <f t="shared" si="1085"/>
        <v>0</v>
      </c>
      <c r="JK277" s="47">
        <f t="shared" si="1086"/>
        <v>0</v>
      </c>
      <c r="JL277" s="47">
        <f t="shared" si="1087"/>
        <v>0</v>
      </c>
      <c r="JM277" s="47">
        <f t="shared" si="1088"/>
        <v>0</v>
      </c>
      <c r="JN277" s="47">
        <f t="shared" si="1089"/>
        <v>0</v>
      </c>
      <c r="JO277" s="47">
        <f t="shared" si="1090"/>
        <v>0</v>
      </c>
      <c r="JP277" s="47">
        <f t="shared" si="1091"/>
        <v>0</v>
      </c>
      <c r="JQ277" s="47">
        <f t="shared" si="1092"/>
        <v>0</v>
      </c>
      <c r="JR277" s="47">
        <f t="shared" si="1093"/>
        <v>0</v>
      </c>
      <c r="JS277" s="48">
        <f t="shared" si="1094"/>
        <v>0</v>
      </c>
      <c r="JT277" s="46">
        <f t="shared" si="1095"/>
        <v>0</v>
      </c>
      <c r="JU277" s="48">
        <f t="shared" si="1096"/>
        <v>0</v>
      </c>
    </row>
    <row r="278" spans="1:281" x14ac:dyDescent="0.25">
      <c r="A278" s="152"/>
      <c r="B278" s="386"/>
      <c r="C278" s="377"/>
      <c r="D278" s="378"/>
      <c r="E278" s="378"/>
      <c r="F278" s="378"/>
      <c r="G278" s="379"/>
      <c r="H278" s="397"/>
      <c r="I278" s="397"/>
      <c r="J278" s="97"/>
      <c r="K278" s="122">
        <f t="shared" si="826"/>
        <v>0</v>
      </c>
      <c r="L278" s="313">
        <f t="shared" si="827"/>
        <v>0</v>
      </c>
      <c r="M278" s="46">
        <f t="shared" si="828"/>
        <v>0</v>
      </c>
      <c r="N278" s="90">
        <f t="shared" si="889"/>
        <v>0</v>
      </c>
      <c r="O278" s="90">
        <f t="shared" si="890"/>
        <v>0</v>
      </c>
      <c r="P278" s="90">
        <f t="shared" si="891"/>
        <v>0</v>
      </c>
      <c r="Q278" s="90">
        <f t="shared" si="892"/>
        <v>0</v>
      </c>
      <c r="R278" s="408">
        <f t="shared" si="829"/>
        <v>1</v>
      </c>
      <c r="S278" s="46">
        <f t="shared" si="830"/>
        <v>0</v>
      </c>
      <c r="T278" s="47">
        <f t="shared" si="831"/>
        <v>0</v>
      </c>
      <c r="U278" s="47">
        <f t="shared" si="832"/>
        <v>0</v>
      </c>
      <c r="V278" s="47">
        <f t="shared" si="833"/>
        <v>0</v>
      </c>
      <c r="W278" s="47">
        <f t="shared" si="834"/>
        <v>0</v>
      </c>
      <c r="X278" s="47">
        <f t="shared" si="835"/>
        <v>0</v>
      </c>
      <c r="Y278" s="47">
        <f t="shared" si="836"/>
        <v>0</v>
      </c>
      <c r="Z278" s="47">
        <f t="shared" si="837"/>
        <v>0</v>
      </c>
      <c r="AA278" s="47">
        <f t="shared" si="838"/>
        <v>0</v>
      </c>
      <c r="AB278" s="47">
        <f t="shared" si="839"/>
        <v>0</v>
      </c>
      <c r="AC278" s="47">
        <f t="shared" si="840"/>
        <v>0</v>
      </c>
      <c r="AD278" s="47">
        <f t="shared" si="841"/>
        <v>0</v>
      </c>
      <c r="AE278" s="47">
        <f t="shared" si="842"/>
        <v>0</v>
      </c>
      <c r="AF278" s="47">
        <f t="shared" si="843"/>
        <v>0</v>
      </c>
      <c r="AG278" s="47">
        <f t="shared" si="844"/>
        <v>0</v>
      </c>
      <c r="AH278" s="47">
        <f t="shared" si="845"/>
        <v>0</v>
      </c>
      <c r="AI278" s="47">
        <f t="shared" si="846"/>
        <v>0</v>
      </c>
      <c r="AJ278" s="47">
        <f t="shared" si="847"/>
        <v>0</v>
      </c>
      <c r="AK278" s="47">
        <f t="shared" si="848"/>
        <v>0</v>
      </c>
      <c r="AL278" s="48">
        <f t="shared" si="849"/>
        <v>0</v>
      </c>
      <c r="AM278" s="47">
        <f t="shared" si="893"/>
        <v>0</v>
      </c>
      <c r="AN278" s="47">
        <f t="shared" si="894"/>
        <v>0</v>
      </c>
      <c r="AO278" s="46">
        <f t="shared" si="850"/>
        <v>0</v>
      </c>
      <c r="AP278" s="47">
        <f t="shared" si="851"/>
        <v>0</v>
      </c>
      <c r="AQ278" s="47">
        <f t="shared" si="852"/>
        <v>0</v>
      </c>
      <c r="AR278" s="47">
        <f t="shared" si="853"/>
        <v>0</v>
      </c>
      <c r="AS278" s="47">
        <f t="shared" si="854"/>
        <v>0</v>
      </c>
      <c r="AT278" s="47">
        <f t="shared" si="855"/>
        <v>0</v>
      </c>
      <c r="AU278" s="47">
        <f t="shared" si="856"/>
        <v>0</v>
      </c>
      <c r="AV278" s="47">
        <f t="shared" si="857"/>
        <v>0</v>
      </c>
      <c r="AW278" s="47">
        <f t="shared" si="858"/>
        <v>0</v>
      </c>
      <c r="AX278" s="47">
        <f t="shared" si="859"/>
        <v>0</v>
      </c>
      <c r="AY278" s="47">
        <f t="shared" si="860"/>
        <v>0</v>
      </c>
      <c r="AZ278" s="47">
        <f t="shared" si="861"/>
        <v>0</v>
      </c>
      <c r="BA278" s="47">
        <f t="shared" si="862"/>
        <v>0</v>
      </c>
      <c r="BB278" s="47">
        <f t="shared" si="863"/>
        <v>0</v>
      </c>
      <c r="BC278" s="47">
        <f t="shared" si="864"/>
        <v>0</v>
      </c>
      <c r="BD278" s="47">
        <f t="shared" si="865"/>
        <v>0</v>
      </c>
      <c r="BE278" s="47">
        <f t="shared" si="866"/>
        <v>0</v>
      </c>
      <c r="BF278" s="47">
        <f t="shared" si="867"/>
        <v>0</v>
      </c>
      <c r="BG278" s="48">
        <f t="shared" si="868"/>
        <v>0</v>
      </c>
      <c r="BH278" s="47">
        <f t="shared" si="895"/>
        <v>0</v>
      </c>
      <c r="BI278" s="47">
        <f t="shared" si="896"/>
        <v>0</v>
      </c>
      <c r="BJ278" s="46">
        <f t="shared" si="869"/>
        <v>0</v>
      </c>
      <c r="BK278" s="47">
        <f t="shared" si="870"/>
        <v>0</v>
      </c>
      <c r="BL278" s="47">
        <f t="shared" si="871"/>
        <v>0</v>
      </c>
      <c r="BM278" s="47">
        <f t="shared" si="872"/>
        <v>0</v>
      </c>
      <c r="BN278" s="47">
        <f t="shared" si="873"/>
        <v>0</v>
      </c>
      <c r="BO278" s="47">
        <f t="shared" si="874"/>
        <v>0</v>
      </c>
      <c r="BP278" s="47">
        <f t="shared" si="875"/>
        <v>0</v>
      </c>
      <c r="BQ278" s="47">
        <f t="shared" si="876"/>
        <v>0</v>
      </c>
      <c r="BR278" s="47">
        <f t="shared" si="877"/>
        <v>0</v>
      </c>
      <c r="BS278" s="47">
        <f t="shared" si="878"/>
        <v>0</v>
      </c>
      <c r="BT278" s="47">
        <f t="shared" si="879"/>
        <v>0</v>
      </c>
      <c r="BU278" s="47">
        <f t="shared" si="880"/>
        <v>0</v>
      </c>
      <c r="BV278" s="47">
        <f t="shared" si="881"/>
        <v>0</v>
      </c>
      <c r="BW278" s="47">
        <f t="shared" si="882"/>
        <v>0</v>
      </c>
      <c r="BX278" s="47">
        <f t="shared" si="883"/>
        <v>0</v>
      </c>
      <c r="BY278" s="47">
        <f t="shared" si="884"/>
        <v>0</v>
      </c>
      <c r="BZ278" s="47">
        <f t="shared" si="885"/>
        <v>0</v>
      </c>
      <c r="CA278" s="47">
        <f t="shared" si="886"/>
        <v>0</v>
      </c>
      <c r="CB278" s="47">
        <f t="shared" si="887"/>
        <v>0</v>
      </c>
      <c r="CC278" s="48">
        <f t="shared" si="888"/>
        <v>0</v>
      </c>
      <c r="CD278" s="47">
        <f t="shared" si="897"/>
        <v>0</v>
      </c>
      <c r="CE278" s="47">
        <f t="shared" si="898"/>
        <v>0</v>
      </c>
      <c r="CF278" s="46">
        <f t="shared" si="899"/>
        <v>0</v>
      </c>
      <c r="CG278" s="47">
        <f t="shared" si="900"/>
        <v>0</v>
      </c>
      <c r="CH278" s="47">
        <f t="shared" si="901"/>
        <v>0</v>
      </c>
      <c r="CI278" s="47">
        <f t="shared" si="902"/>
        <v>0</v>
      </c>
      <c r="CJ278" s="47">
        <f t="shared" si="903"/>
        <v>0</v>
      </c>
      <c r="CK278" s="47">
        <f t="shared" si="904"/>
        <v>0</v>
      </c>
      <c r="CL278" s="47">
        <f t="shared" si="905"/>
        <v>0</v>
      </c>
      <c r="CM278" s="47">
        <f t="shared" si="906"/>
        <v>0</v>
      </c>
      <c r="CN278" s="47">
        <f t="shared" si="907"/>
        <v>0</v>
      </c>
      <c r="CO278" s="47">
        <f t="shared" si="908"/>
        <v>0</v>
      </c>
      <c r="CP278" s="47">
        <f t="shared" si="909"/>
        <v>0</v>
      </c>
      <c r="CQ278" s="47">
        <f t="shared" si="910"/>
        <v>0</v>
      </c>
      <c r="CR278" s="47">
        <f t="shared" si="911"/>
        <v>0</v>
      </c>
      <c r="CS278" s="47">
        <f t="shared" si="912"/>
        <v>0</v>
      </c>
      <c r="CT278" s="47">
        <f t="shared" si="913"/>
        <v>0</v>
      </c>
      <c r="CU278" s="47">
        <f t="shared" si="914"/>
        <v>0</v>
      </c>
      <c r="CV278" s="47">
        <f t="shared" si="915"/>
        <v>0</v>
      </c>
      <c r="CW278" s="47">
        <f t="shared" si="916"/>
        <v>0</v>
      </c>
      <c r="CX278" s="47">
        <f t="shared" si="917"/>
        <v>0</v>
      </c>
      <c r="CY278" s="48">
        <f t="shared" si="918"/>
        <v>0</v>
      </c>
      <c r="CZ278" s="47">
        <f t="shared" si="919"/>
        <v>0</v>
      </c>
      <c r="DA278" s="47">
        <f t="shared" si="920"/>
        <v>0</v>
      </c>
      <c r="DB278" s="46">
        <f t="shared" si="921"/>
        <v>0</v>
      </c>
      <c r="DC278" s="47">
        <f t="shared" si="922"/>
        <v>0</v>
      </c>
      <c r="DD278" s="47">
        <f t="shared" si="923"/>
        <v>0</v>
      </c>
      <c r="DE278" s="47">
        <f t="shared" si="924"/>
        <v>0</v>
      </c>
      <c r="DF278" s="47">
        <f t="shared" si="925"/>
        <v>0</v>
      </c>
      <c r="DG278" s="47">
        <f t="shared" si="926"/>
        <v>0</v>
      </c>
      <c r="DH278" s="47">
        <f t="shared" si="927"/>
        <v>0</v>
      </c>
      <c r="DI278" s="47">
        <f t="shared" si="928"/>
        <v>0</v>
      </c>
      <c r="DJ278" s="47">
        <f t="shared" si="929"/>
        <v>0</v>
      </c>
      <c r="DK278" s="47">
        <f t="shared" si="930"/>
        <v>0</v>
      </c>
      <c r="DL278" s="47">
        <f t="shared" si="931"/>
        <v>0</v>
      </c>
      <c r="DM278" s="47">
        <f t="shared" si="932"/>
        <v>0</v>
      </c>
      <c r="DN278" s="47">
        <f t="shared" si="933"/>
        <v>0</v>
      </c>
      <c r="DO278" s="47">
        <f t="shared" si="934"/>
        <v>0</v>
      </c>
      <c r="DP278" s="47">
        <f t="shared" si="935"/>
        <v>0</v>
      </c>
      <c r="DQ278" s="47">
        <f t="shared" si="936"/>
        <v>0</v>
      </c>
      <c r="DR278" s="47">
        <f t="shared" si="937"/>
        <v>0</v>
      </c>
      <c r="DS278" s="47">
        <f t="shared" si="938"/>
        <v>0</v>
      </c>
      <c r="DT278" s="47">
        <f t="shared" si="939"/>
        <v>0</v>
      </c>
      <c r="DU278" s="48">
        <f t="shared" si="940"/>
        <v>0</v>
      </c>
      <c r="DV278" s="47">
        <f t="shared" si="941"/>
        <v>0</v>
      </c>
      <c r="DW278" s="47">
        <f t="shared" si="942"/>
        <v>0</v>
      </c>
      <c r="DX278" s="46">
        <f t="shared" si="943"/>
        <v>0</v>
      </c>
      <c r="DY278" s="47">
        <f t="shared" si="944"/>
        <v>0</v>
      </c>
      <c r="DZ278" s="47">
        <f t="shared" si="945"/>
        <v>0</v>
      </c>
      <c r="EA278" s="47">
        <f t="shared" si="946"/>
        <v>0</v>
      </c>
      <c r="EB278" s="47">
        <f t="shared" si="947"/>
        <v>0</v>
      </c>
      <c r="EC278" s="47">
        <f t="shared" si="948"/>
        <v>0</v>
      </c>
      <c r="ED278" s="47">
        <f t="shared" si="949"/>
        <v>0</v>
      </c>
      <c r="EE278" s="47">
        <f t="shared" si="950"/>
        <v>0</v>
      </c>
      <c r="EF278" s="47">
        <f t="shared" si="951"/>
        <v>0</v>
      </c>
      <c r="EG278" s="47">
        <f t="shared" si="952"/>
        <v>0</v>
      </c>
      <c r="EH278" s="47">
        <f t="shared" si="953"/>
        <v>0</v>
      </c>
      <c r="EI278" s="47">
        <f t="shared" si="954"/>
        <v>0</v>
      </c>
      <c r="EJ278" s="47">
        <f t="shared" si="955"/>
        <v>0</v>
      </c>
      <c r="EK278" s="47">
        <f t="shared" si="956"/>
        <v>0</v>
      </c>
      <c r="EL278" s="47">
        <f t="shared" si="957"/>
        <v>0</v>
      </c>
      <c r="EM278" s="47">
        <f t="shared" si="958"/>
        <v>0</v>
      </c>
      <c r="EN278" s="47">
        <f t="shared" si="959"/>
        <v>0</v>
      </c>
      <c r="EO278" s="47">
        <f t="shared" si="960"/>
        <v>0</v>
      </c>
      <c r="EP278" s="47">
        <f t="shared" si="961"/>
        <v>0</v>
      </c>
      <c r="EQ278" s="48">
        <f t="shared" si="962"/>
        <v>0</v>
      </c>
      <c r="ER278" s="47">
        <f t="shared" si="963"/>
        <v>0</v>
      </c>
      <c r="ES278" s="47">
        <f t="shared" si="964"/>
        <v>0</v>
      </c>
      <c r="ET278" s="46">
        <f t="shared" si="965"/>
        <v>0</v>
      </c>
      <c r="EU278" s="47">
        <f t="shared" si="966"/>
        <v>0</v>
      </c>
      <c r="EV278" s="47">
        <f t="shared" si="967"/>
        <v>0</v>
      </c>
      <c r="EW278" s="47">
        <f t="shared" si="968"/>
        <v>0</v>
      </c>
      <c r="EX278" s="47">
        <f t="shared" si="969"/>
        <v>0</v>
      </c>
      <c r="EY278" s="47">
        <f t="shared" si="970"/>
        <v>0</v>
      </c>
      <c r="EZ278" s="47">
        <f t="shared" si="971"/>
        <v>0</v>
      </c>
      <c r="FA278" s="47">
        <f t="shared" si="972"/>
        <v>0</v>
      </c>
      <c r="FB278" s="47">
        <f t="shared" si="973"/>
        <v>0</v>
      </c>
      <c r="FC278" s="47">
        <f t="shared" si="974"/>
        <v>0</v>
      </c>
      <c r="FD278" s="47">
        <f t="shared" si="975"/>
        <v>0</v>
      </c>
      <c r="FE278" s="47">
        <f t="shared" si="976"/>
        <v>0</v>
      </c>
      <c r="FF278" s="47">
        <f t="shared" si="977"/>
        <v>0</v>
      </c>
      <c r="FG278" s="47">
        <f t="shared" si="978"/>
        <v>0</v>
      </c>
      <c r="FH278" s="47">
        <f t="shared" si="979"/>
        <v>0</v>
      </c>
      <c r="FI278" s="47">
        <f t="shared" si="980"/>
        <v>0</v>
      </c>
      <c r="FJ278" s="47">
        <f t="shared" si="981"/>
        <v>0</v>
      </c>
      <c r="FK278" s="47">
        <f t="shared" si="982"/>
        <v>0</v>
      </c>
      <c r="FL278" s="47">
        <f t="shared" si="983"/>
        <v>0</v>
      </c>
      <c r="FM278" s="48">
        <f t="shared" si="984"/>
        <v>0</v>
      </c>
      <c r="FN278" s="47">
        <f t="shared" si="985"/>
        <v>0</v>
      </c>
      <c r="FO278" s="47">
        <f t="shared" si="986"/>
        <v>0</v>
      </c>
      <c r="FP278" s="46">
        <f t="shared" si="987"/>
        <v>0</v>
      </c>
      <c r="FQ278" s="47">
        <f t="shared" si="988"/>
        <v>0</v>
      </c>
      <c r="FR278" s="47">
        <f t="shared" si="989"/>
        <v>0</v>
      </c>
      <c r="FS278" s="47">
        <f t="shared" si="990"/>
        <v>0</v>
      </c>
      <c r="FT278" s="47">
        <f t="shared" si="991"/>
        <v>0</v>
      </c>
      <c r="FU278" s="47">
        <f t="shared" si="992"/>
        <v>0</v>
      </c>
      <c r="FV278" s="47">
        <f t="shared" si="993"/>
        <v>0</v>
      </c>
      <c r="FW278" s="47">
        <f t="shared" si="994"/>
        <v>0</v>
      </c>
      <c r="FX278" s="47">
        <f t="shared" si="995"/>
        <v>0</v>
      </c>
      <c r="FY278" s="47">
        <f t="shared" si="996"/>
        <v>0</v>
      </c>
      <c r="FZ278" s="47">
        <f t="shared" si="997"/>
        <v>0</v>
      </c>
      <c r="GA278" s="47">
        <f t="shared" si="998"/>
        <v>0</v>
      </c>
      <c r="GB278" s="47">
        <f t="shared" si="999"/>
        <v>0</v>
      </c>
      <c r="GC278" s="47">
        <f t="shared" si="1000"/>
        <v>0</v>
      </c>
      <c r="GD278" s="47">
        <f t="shared" si="1001"/>
        <v>0</v>
      </c>
      <c r="GE278" s="47">
        <f t="shared" si="1002"/>
        <v>0</v>
      </c>
      <c r="GF278" s="47">
        <f t="shared" si="1003"/>
        <v>0</v>
      </c>
      <c r="GG278" s="47">
        <f t="shared" si="1004"/>
        <v>0</v>
      </c>
      <c r="GH278" s="47">
        <f t="shared" si="1005"/>
        <v>0</v>
      </c>
      <c r="GI278" s="48">
        <f t="shared" si="1006"/>
        <v>0</v>
      </c>
      <c r="GJ278" s="47">
        <f t="shared" si="1007"/>
        <v>0</v>
      </c>
      <c r="GK278" s="47">
        <f t="shared" si="1008"/>
        <v>0</v>
      </c>
      <c r="GL278" s="46">
        <f t="shared" si="1009"/>
        <v>0</v>
      </c>
      <c r="GM278" s="47">
        <f t="shared" si="1010"/>
        <v>0</v>
      </c>
      <c r="GN278" s="47">
        <f t="shared" si="1011"/>
        <v>0</v>
      </c>
      <c r="GO278" s="47">
        <f t="shared" si="1012"/>
        <v>0</v>
      </c>
      <c r="GP278" s="47">
        <f t="shared" si="1013"/>
        <v>0</v>
      </c>
      <c r="GQ278" s="47">
        <f t="shared" si="1014"/>
        <v>0</v>
      </c>
      <c r="GR278" s="47">
        <f t="shared" si="1015"/>
        <v>0</v>
      </c>
      <c r="GS278" s="47">
        <f t="shared" si="1016"/>
        <v>0</v>
      </c>
      <c r="GT278" s="47">
        <f t="shared" si="1017"/>
        <v>0</v>
      </c>
      <c r="GU278" s="47">
        <f t="shared" si="1018"/>
        <v>0</v>
      </c>
      <c r="GV278" s="47">
        <f t="shared" si="1019"/>
        <v>0</v>
      </c>
      <c r="GW278" s="47">
        <f t="shared" si="1020"/>
        <v>0</v>
      </c>
      <c r="GX278" s="47">
        <f t="shared" si="1021"/>
        <v>0</v>
      </c>
      <c r="GY278" s="47">
        <f t="shared" si="1022"/>
        <v>0</v>
      </c>
      <c r="GZ278" s="47">
        <f t="shared" si="1023"/>
        <v>0</v>
      </c>
      <c r="HA278" s="47">
        <f t="shared" si="1024"/>
        <v>0</v>
      </c>
      <c r="HB278" s="47">
        <f t="shared" si="1025"/>
        <v>0</v>
      </c>
      <c r="HC278" s="47">
        <f t="shared" si="1026"/>
        <v>0</v>
      </c>
      <c r="HD278" s="47">
        <f t="shared" si="1027"/>
        <v>0</v>
      </c>
      <c r="HE278" s="48">
        <f t="shared" si="1028"/>
        <v>0</v>
      </c>
      <c r="HF278" s="47">
        <f t="shared" si="1029"/>
        <v>0</v>
      </c>
      <c r="HG278" s="47">
        <f t="shared" si="1030"/>
        <v>0</v>
      </c>
      <c r="HH278" s="46">
        <f t="shared" si="1031"/>
        <v>0</v>
      </c>
      <c r="HI278" s="47">
        <f t="shared" si="1032"/>
        <v>0</v>
      </c>
      <c r="HJ278" s="47">
        <f t="shared" si="1033"/>
        <v>0</v>
      </c>
      <c r="HK278" s="47">
        <f t="shared" si="1034"/>
        <v>0</v>
      </c>
      <c r="HL278" s="47">
        <f t="shared" si="1035"/>
        <v>0</v>
      </c>
      <c r="HM278" s="47">
        <f t="shared" si="1036"/>
        <v>0</v>
      </c>
      <c r="HN278" s="47">
        <f t="shared" si="1037"/>
        <v>0</v>
      </c>
      <c r="HO278" s="47">
        <f t="shared" si="1038"/>
        <v>0</v>
      </c>
      <c r="HP278" s="47">
        <f t="shared" si="1039"/>
        <v>0</v>
      </c>
      <c r="HQ278" s="47">
        <f t="shared" si="1040"/>
        <v>0</v>
      </c>
      <c r="HR278" s="47">
        <f t="shared" si="1041"/>
        <v>0</v>
      </c>
      <c r="HS278" s="47">
        <f t="shared" si="1042"/>
        <v>0</v>
      </c>
      <c r="HT278" s="47">
        <f t="shared" si="1043"/>
        <v>0</v>
      </c>
      <c r="HU278" s="47">
        <f t="shared" si="1044"/>
        <v>0</v>
      </c>
      <c r="HV278" s="47">
        <f t="shared" si="1045"/>
        <v>0</v>
      </c>
      <c r="HW278" s="47">
        <f t="shared" si="1046"/>
        <v>0</v>
      </c>
      <c r="HX278" s="47">
        <f t="shared" si="1047"/>
        <v>0</v>
      </c>
      <c r="HY278" s="47">
        <f t="shared" si="1048"/>
        <v>0</v>
      </c>
      <c r="HZ278" s="47">
        <f t="shared" si="1049"/>
        <v>0</v>
      </c>
      <c r="IA278" s="48">
        <f t="shared" si="1050"/>
        <v>0</v>
      </c>
      <c r="IB278" s="47">
        <f t="shared" si="1051"/>
        <v>0</v>
      </c>
      <c r="IC278" s="47">
        <f t="shared" si="1052"/>
        <v>0</v>
      </c>
      <c r="ID278" s="46">
        <f t="shared" si="1053"/>
        <v>0</v>
      </c>
      <c r="IE278" s="47">
        <f t="shared" si="1054"/>
        <v>0</v>
      </c>
      <c r="IF278" s="47">
        <f t="shared" si="1055"/>
        <v>0</v>
      </c>
      <c r="IG278" s="47">
        <f t="shared" si="1056"/>
        <v>0</v>
      </c>
      <c r="IH278" s="47">
        <f t="shared" si="1057"/>
        <v>0</v>
      </c>
      <c r="II278" s="47">
        <f t="shared" si="1058"/>
        <v>0</v>
      </c>
      <c r="IJ278" s="47">
        <f t="shared" si="1059"/>
        <v>0</v>
      </c>
      <c r="IK278" s="47">
        <f t="shared" si="1060"/>
        <v>0</v>
      </c>
      <c r="IL278" s="47">
        <f t="shared" si="1061"/>
        <v>0</v>
      </c>
      <c r="IM278" s="47">
        <f t="shared" si="1062"/>
        <v>0</v>
      </c>
      <c r="IN278" s="47">
        <f t="shared" si="1063"/>
        <v>0</v>
      </c>
      <c r="IO278" s="47">
        <f t="shared" si="1064"/>
        <v>0</v>
      </c>
      <c r="IP278" s="47">
        <f t="shared" si="1065"/>
        <v>0</v>
      </c>
      <c r="IQ278" s="47">
        <f t="shared" si="1066"/>
        <v>0</v>
      </c>
      <c r="IR278" s="47">
        <f t="shared" si="1067"/>
        <v>0</v>
      </c>
      <c r="IS278" s="47">
        <f t="shared" si="1068"/>
        <v>0</v>
      </c>
      <c r="IT278" s="47">
        <f t="shared" si="1069"/>
        <v>0</v>
      </c>
      <c r="IU278" s="47">
        <f t="shared" si="1070"/>
        <v>0</v>
      </c>
      <c r="IV278" s="47">
        <f t="shared" si="1071"/>
        <v>0</v>
      </c>
      <c r="IW278" s="48">
        <f t="shared" si="1072"/>
        <v>0</v>
      </c>
      <c r="IX278" s="47">
        <f t="shared" si="1073"/>
        <v>0</v>
      </c>
      <c r="IY278" s="47">
        <f t="shared" si="1074"/>
        <v>0</v>
      </c>
      <c r="IZ278" s="46">
        <f t="shared" si="1075"/>
        <v>0</v>
      </c>
      <c r="JA278" s="47">
        <f t="shared" si="1076"/>
        <v>0</v>
      </c>
      <c r="JB278" s="47">
        <f t="shared" si="1077"/>
        <v>0</v>
      </c>
      <c r="JC278" s="47">
        <f t="shared" si="1078"/>
        <v>0</v>
      </c>
      <c r="JD278" s="47">
        <f t="shared" si="1079"/>
        <v>0</v>
      </c>
      <c r="JE278" s="47">
        <f t="shared" si="1080"/>
        <v>0</v>
      </c>
      <c r="JF278" s="47">
        <f t="shared" si="1081"/>
        <v>0</v>
      </c>
      <c r="JG278" s="47">
        <f t="shared" si="1082"/>
        <v>0</v>
      </c>
      <c r="JH278" s="47">
        <f t="shared" si="1083"/>
        <v>0</v>
      </c>
      <c r="JI278" s="47">
        <f t="shared" si="1084"/>
        <v>0</v>
      </c>
      <c r="JJ278" s="47">
        <f t="shared" si="1085"/>
        <v>0</v>
      </c>
      <c r="JK278" s="47">
        <f t="shared" si="1086"/>
        <v>0</v>
      </c>
      <c r="JL278" s="47">
        <f t="shared" si="1087"/>
        <v>0</v>
      </c>
      <c r="JM278" s="47">
        <f t="shared" si="1088"/>
        <v>0</v>
      </c>
      <c r="JN278" s="47">
        <f t="shared" si="1089"/>
        <v>0</v>
      </c>
      <c r="JO278" s="47">
        <f t="shared" si="1090"/>
        <v>0</v>
      </c>
      <c r="JP278" s="47">
        <f t="shared" si="1091"/>
        <v>0</v>
      </c>
      <c r="JQ278" s="47">
        <f t="shared" si="1092"/>
        <v>0</v>
      </c>
      <c r="JR278" s="47">
        <f t="shared" si="1093"/>
        <v>0</v>
      </c>
      <c r="JS278" s="48">
        <f t="shared" si="1094"/>
        <v>0</v>
      </c>
      <c r="JT278" s="46">
        <f t="shared" si="1095"/>
        <v>0</v>
      </c>
      <c r="JU278" s="48">
        <f t="shared" si="1096"/>
        <v>0</v>
      </c>
    </row>
    <row r="279" spans="1:281" x14ac:dyDescent="0.25">
      <c r="A279" s="152"/>
      <c r="B279" s="386"/>
      <c r="C279" s="377"/>
      <c r="D279" s="378"/>
      <c r="E279" s="378"/>
      <c r="F279" s="378"/>
      <c r="G279" s="379"/>
      <c r="H279" s="397"/>
      <c r="I279" s="397"/>
      <c r="J279" s="97"/>
      <c r="K279" s="122">
        <f t="shared" si="826"/>
        <v>0</v>
      </c>
      <c r="L279" s="313">
        <f t="shared" si="827"/>
        <v>0</v>
      </c>
      <c r="M279" s="46">
        <f t="shared" si="828"/>
        <v>0</v>
      </c>
      <c r="N279" s="90">
        <f t="shared" si="889"/>
        <v>0</v>
      </c>
      <c r="O279" s="90">
        <f t="shared" si="890"/>
        <v>0</v>
      </c>
      <c r="P279" s="90">
        <f t="shared" si="891"/>
        <v>0</v>
      </c>
      <c r="Q279" s="90">
        <f t="shared" si="892"/>
        <v>0</v>
      </c>
      <c r="R279" s="408">
        <f t="shared" si="829"/>
        <v>1</v>
      </c>
      <c r="S279" s="46">
        <f t="shared" si="830"/>
        <v>0</v>
      </c>
      <c r="T279" s="47">
        <f t="shared" si="831"/>
        <v>0</v>
      </c>
      <c r="U279" s="47">
        <f t="shared" si="832"/>
        <v>0</v>
      </c>
      <c r="V279" s="47">
        <f t="shared" si="833"/>
        <v>0</v>
      </c>
      <c r="W279" s="47">
        <f t="shared" si="834"/>
        <v>0</v>
      </c>
      <c r="X279" s="47">
        <f t="shared" si="835"/>
        <v>0</v>
      </c>
      <c r="Y279" s="47">
        <f t="shared" si="836"/>
        <v>0</v>
      </c>
      <c r="Z279" s="47">
        <f t="shared" si="837"/>
        <v>0</v>
      </c>
      <c r="AA279" s="47">
        <f t="shared" si="838"/>
        <v>0</v>
      </c>
      <c r="AB279" s="47">
        <f t="shared" si="839"/>
        <v>0</v>
      </c>
      <c r="AC279" s="47">
        <f t="shared" si="840"/>
        <v>0</v>
      </c>
      <c r="AD279" s="47">
        <f t="shared" si="841"/>
        <v>0</v>
      </c>
      <c r="AE279" s="47">
        <f t="shared" si="842"/>
        <v>0</v>
      </c>
      <c r="AF279" s="47">
        <f t="shared" si="843"/>
        <v>0</v>
      </c>
      <c r="AG279" s="47">
        <f t="shared" si="844"/>
        <v>0</v>
      </c>
      <c r="AH279" s="47">
        <f t="shared" si="845"/>
        <v>0</v>
      </c>
      <c r="AI279" s="47">
        <f t="shared" si="846"/>
        <v>0</v>
      </c>
      <c r="AJ279" s="47">
        <f t="shared" si="847"/>
        <v>0</v>
      </c>
      <c r="AK279" s="47">
        <f t="shared" si="848"/>
        <v>0</v>
      </c>
      <c r="AL279" s="48">
        <f t="shared" si="849"/>
        <v>0</v>
      </c>
      <c r="AM279" s="47">
        <f t="shared" si="893"/>
        <v>0</v>
      </c>
      <c r="AN279" s="47">
        <f t="shared" si="894"/>
        <v>0</v>
      </c>
      <c r="AO279" s="46">
        <f t="shared" si="850"/>
        <v>0</v>
      </c>
      <c r="AP279" s="47">
        <f t="shared" si="851"/>
        <v>0</v>
      </c>
      <c r="AQ279" s="47">
        <f t="shared" si="852"/>
        <v>0</v>
      </c>
      <c r="AR279" s="47">
        <f t="shared" si="853"/>
        <v>0</v>
      </c>
      <c r="AS279" s="47">
        <f t="shared" si="854"/>
        <v>0</v>
      </c>
      <c r="AT279" s="47">
        <f t="shared" si="855"/>
        <v>0</v>
      </c>
      <c r="AU279" s="47">
        <f t="shared" si="856"/>
        <v>0</v>
      </c>
      <c r="AV279" s="47">
        <f t="shared" si="857"/>
        <v>0</v>
      </c>
      <c r="AW279" s="47">
        <f t="shared" si="858"/>
        <v>0</v>
      </c>
      <c r="AX279" s="47">
        <f t="shared" si="859"/>
        <v>0</v>
      </c>
      <c r="AY279" s="47">
        <f t="shared" si="860"/>
        <v>0</v>
      </c>
      <c r="AZ279" s="47">
        <f t="shared" si="861"/>
        <v>0</v>
      </c>
      <c r="BA279" s="47">
        <f t="shared" si="862"/>
        <v>0</v>
      </c>
      <c r="BB279" s="47">
        <f t="shared" si="863"/>
        <v>0</v>
      </c>
      <c r="BC279" s="47">
        <f t="shared" si="864"/>
        <v>0</v>
      </c>
      <c r="BD279" s="47">
        <f t="shared" si="865"/>
        <v>0</v>
      </c>
      <c r="BE279" s="47">
        <f t="shared" si="866"/>
        <v>0</v>
      </c>
      <c r="BF279" s="47">
        <f t="shared" si="867"/>
        <v>0</v>
      </c>
      <c r="BG279" s="48">
        <f t="shared" si="868"/>
        <v>0</v>
      </c>
      <c r="BH279" s="47">
        <f t="shared" si="895"/>
        <v>0</v>
      </c>
      <c r="BI279" s="47">
        <f t="shared" si="896"/>
        <v>0</v>
      </c>
      <c r="BJ279" s="46">
        <f t="shared" si="869"/>
        <v>0</v>
      </c>
      <c r="BK279" s="47">
        <f t="shared" si="870"/>
        <v>0</v>
      </c>
      <c r="BL279" s="47">
        <f t="shared" si="871"/>
        <v>0</v>
      </c>
      <c r="BM279" s="47">
        <f t="shared" si="872"/>
        <v>0</v>
      </c>
      <c r="BN279" s="47">
        <f t="shared" si="873"/>
        <v>0</v>
      </c>
      <c r="BO279" s="47">
        <f t="shared" si="874"/>
        <v>0</v>
      </c>
      <c r="BP279" s="47">
        <f t="shared" si="875"/>
        <v>0</v>
      </c>
      <c r="BQ279" s="47">
        <f t="shared" si="876"/>
        <v>0</v>
      </c>
      <c r="BR279" s="47">
        <f t="shared" si="877"/>
        <v>0</v>
      </c>
      <c r="BS279" s="47">
        <f t="shared" si="878"/>
        <v>0</v>
      </c>
      <c r="BT279" s="47">
        <f t="shared" si="879"/>
        <v>0</v>
      </c>
      <c r="BU279" s="47">
        <f t="shared" si="880"/>
        <v>0</v>
      </c>
      <c r="BV279" s="47">
        <f t="shared" si="881"/>
        <v>0</v>
      </c>
      <c r="BW279" s="47">
        <f t="shared" si="882"/>
        <v>0</v>
      </c>
      <c r="BX279" s="47">
        <f t="shared" si="883"/>
        <v>0</v>
      </c>
      <c r="BY279" s="47">
        <f t="shared" si="884"/>
        <v>0</v>
      </c>
      <c r="BZ279" s="47">
        <f t="shared" si="885"/>
        <v>0</v>
      </c>
      <c r="CA279" s="47">
        <f t="shared" si="886"/>
        <v>0</v>
      </c>
      <c r="CB279" s="47">
        <f t="shared" si="887"/>
        <v>0</v>
      </c>
      <c r="CC279" s="48">
        <f t="shared" si="888"/>
        <v>0</v>
      </c>
      <c r="CD279" s="47">
        <f t="shared" si="897"/>
        <v>0</v>
      </c>
      <c r="CE279" s="47">
        <f t="shared" si="898"/>
        <v>0</v>
      </c>
      <c r="CF279" s="46">
        <f t="shared" si="899"/>
        <v>0</v>
      </c>
      <c r="CG279" s="47">
        <f t="shared" si="900"/>
        <v>0</v>
      </c>
      <c r="CH279" s="47">
        <f t="shared" si="901"/>
        <v>0</v>
      </c>
      <c r="CI279" s="47">
        <f t="shared" si="902"/>
        <v>0</v>
      </c>
      <c r="CJ279" s="47">
        <f t="shared" si="903"/>
        <v>0</v>
      </c>
      <c r="CK279" s="47">
        <f t="shared" si="904"/>
        <v>0</v>
      </c>
      <c r="CL279" s="47">
        <f t="shared" si="905"/>
        <v>0</v>
      </c>
      <c r="CM279" s="47">
        <f t="shared" si="906"/>
        <v>0</v>
      </c>
      <c r="CN279" s="47">
        <f t="shared" si="907"/>
        <v>0</v>
      </c>
      <c r="CO279" s="47">
        <f t="shared" si="908"/>
        <v>0</v>
      </c>
      <c r="CP279" s="47">
        <f t="shared" si="909"/>
        <v>0</v>
      </c>
      <c r="CQ279" s="47">
        <f t="shared" si="910"/>
        <v>0</v>
      </c>
      <c r="CR279" s="47">
        <f t="shared" si="911"/>
        <v>0</v>
      </c>
      <c r="CS279" s="47">
        <f t="shared" si="912"/>
        <v>0</v>
      </c>
      <c r="CT279" s="47">
        <f t="shared" si="913"/>
        <v>0</v>
      </c>
      <c r="CU279" s="47">
        <f t="shared" si="914"/>
        <v>0</v>
      </c>
      <c r="CV279" s="47">
        <f t="shared" si="915"/>
        <v>0</v>
      </c>
      <c r="CW279" s="47">
        <f t="shared" si="916"/>
        <v>0</v>
      </c>
      <c r="CX279" s="47">
        <f t="shared" si="917"/>
        <v>0</v>
      </c>
      <c r="CY279" s="48">
        <f t="shared" si="918"/>
        <v>0</v>
      </c>
      <c r="CZ279" s="47">
        <f t="shared" si="919"/>
        <v>0</v>
      </c>
      <c r="DA279" s="47">
        <f t="shared" si="920"/>
        <v>0</v>
      </c>
      <c r="DB279" s="46">
        <f t="shared" si="921"/>
        <v>0</v>
      </c>
      <c r="DC279" s="47">
        <f t="shared" si="922"/>
        <v>0</v>
      </c>
      <c r="DD279" s="47">
        <f t="shared" si="923"/>
        <v>0</v>
      </c>
      <c r="DE279" s="47">
        <f t="shared" si="924"/>
        <v>0</v>
      </c>
      <c r="DF279" s="47">
        <f t="shared" si="925"/>
        <v>0</v>
      </c>
      <c r="DG279" s="47">
        <f t="shared" si="926"/>
        <v>0</v>
      </c>
      <c r="DH279" s="47">
        <f t="shared" si="927"/>
        <v>0</v>
      </c>
      <c r="DI279" s="47">
        <f t="shared" si="928"/>
        <v>0</v>
      </c>
      <c r="DJ279" s="47">
        <f t="shared" si="929"/>
        <v>0</v>
      </c>
      <c r="DK279" s="47">
        <f t="shared" si="930"/>
        <v>0</v>
      </c>
      <c r="DL279" s="47">
        <f t="shared" si="931"/>
        <v>0</v>
      </c>
      <c r="DM279" s="47">
        <f t="shared" si="932"/>
        <v>0</v>
      </c>
      <c r="DN279" s="47">
        <f t="shared" si="933"/>
        <v>0</v>
      </c>
      <c r="DO279" s="47">
        <f t="shared" si="934"/>
        <v>0</v>
      </c>
      <c r="DP279" s="47">
        <f t="shared" si="935"/>
        <v>0</v>
      </c>
      <c r="DQ279" s="47">
        <f t="shared" si="936"/>
        <v>0</v>
      </c>
      <c r="DR279" s="47">
        <f t="shared" si="937"/>
        <v>0</v>
      </c>
      <c r="DS279" s="47">
        <f t="shared" si="938"/>
        <v>0</v>
      </c>
      <c r="DT279" s="47">
        <f t="shared" si="939"/>
        <v>0</v>
      </c>
      <c r="DU279" s="48">
        <f t="shared" si="940"/>
        <v>0</v>
      </c>
      <c r="DV279" s="47">
        <f t="shared" si="941"/>
        <v>0</v>
      </c>
      <c r="DW279" s="47">
        <f t="shared" si="942"/>
        <v>0</v>
      </c>
      <c r="DX279" s="46">
        <f t="shared" si="943"/>
        <v>0</v>
      </c>
      <c r="DY279" s="47">
        <f t="shared" si="944"/>
        <v>0</v>
      </c>
      <c r="DZ279" s="47">
        <f t="shared" si="945"/>
        <v>0</v>
      </c>
      <c r="EA279" s="47">
        <f t="shared" si="946"/>
        <v>0</v>
      </c>
      <c r="EB279" s="47">
        <f t="shared" si="947"/>
        <v>0</v>
      </c>
      <c r="EC279" s="47">
        <f t="shared" si="948"/>
        <v>0</v>
      </c>
      <c r="ED279" s="47">
        <f t="shared" si="949"/>
        <v>0</v>
      </c>
      <c r="EE279" s="47">
        <f t="shared" si="950"/>
        <v>0</v>
      </c>
      <c r="EF279" s="47">
        <f t="shared" si="951"/>
        <v>0</v>
      </c>
      <c r="EG279" s="47">
        <f t="shared" si="952"/>
        <v>0</v>
      </c>
      <c r="EH279" s="47">
        <f t="shared" si="953"/>
        <v>0</v>
      </c>
      <c r="EI279" s="47">
        <f t="shared" si="954"/>
        <v>0</v>
      </c>
      <c r="EJ279" s="47">
        <f t="shared" si="955"/>
        <v>0</v>
      </c>
      <c r="EK279" s="47">
        <f t="shared" si="956"/>
        <v>0</v>
      </c>
      <c r="EL279" s="47">
        <f t="shared" si="957"/>
        <v>0</v>
      </c>
      <c r="EM279" s="47">
        <f t="shared" si="958"/>
        <v>0</v>
      </c>
      <c r="EN279" s="47">
        <f t="shared" si="959"/>
        <v>0</v>
      </c>
      <c r="EO279" s="47">
        <f t="shared" si="960"/>
        <v>0</v>
      </c>
      <c r="EP279" s="47">
        <f t="shared" si="961"/>
        <v>0</v>
      </c>
      <c r="EQ279" s="48">
        <f t="shared" si="962"/>
        <v>0</v>
      </c>
      <c r="ER279" s="47">
        <f t="shared" si="963"/>
        <v>0</v>
      </c>
      <c r="ES279" s="47">
        <f t="shared" si="964"/>
        <v>0</v>
      </c>
      <c r="ET279" s="46">
        <f t="shared" si="965"/>
        <v>0</v>
      </c>
      <c r="EU279" s="47">
        <f t="shared" si="966"/>
        <v>0</v>
      </c>
      <c r="EV279" s="47">
        <f t="shared" si="967"/>
        <v>0</v>
      </c>
      <c r="EW279" s="47">
        <f t="shared" si="968"/>
        <v>0</v>
      </c>
      <c r="EX279" s="47">
        <f t="shared" si="969"/>
        <v>0</v>
      </c>
      <c r="EY279" s="47">
        <f t="shared" si="970"/>
        <v>0</v>
      </c>
      <c r="EZ279" s="47">
        <f t="shared" si="971"/>
        <v>0</v>
      </c>
      <c r="FA279" s="47">
        <f t="shared" si="972"/>
        <v>0</v>
      </c>
      <c r="FB279" s="47">
        <f t="shared" si="973"/>
        <v>0</v>
      </c>
      <c r="FC279" s="47">
        <f t="shared" si="974"/>
        <v>0</v>
      </c>
      <c r="FD279" s="47">
        <f t="shared" si="975"/>
        <v>0</v>
      </c>
      <c r="FE279" s="47">
        <f t="shared" si="976"/>
        <v>0</v>
      </c>
      <c r="FF279" s="47">
        <f t="shared" si="977"/>
        <v>0</v>
      </c>
      <c r="FG279" s="47">
        <f t="shared" si="978"/>
        <v>0</v>
      </c>
      <c r="FH279" s="47">
        <f t="shared" si="979"/>
        <v>0</v>
      </c>
      <c r="FI279" s="47">
        <f t="shared" si="980"/>
        <v>0</v>
      </c>
      <c r="FJ279" s="47">
        <f t="shared" si="981"/>
        <v>0</v>
      </c>
      <c r="FK279" s="47">
        <f t="shared" si="982"/>
        <v>0</v>
      </c>
      <c r="FL279" s="47">
        <f t="shared" si="983"/>
        <v>0</v>
      </c>
      <c r="FM279" s="48">
        <f t="shared" si="984"/>
        <v>0</v>
      </c>
      <c r="FN279" s="47">
        <f t="shared" si="985"/>
        <v>0</v>
      </c>
      <c r="FO279" s="47">
        <f t="shared" si="986"/>
        <v>0</v>
      </c>
      <c r="FP279" s="46">
        <f t="shared" si="987"/>
        <v>0</v>
      </c>
      <c r="FQ279" s="47">
        <f t="shared" si="988"/>
        <v>0</v>
      </c>
      <c r="FR279" s="47">
        <f t="shared" si="989"/>
        <v>0</v>
      </c>
      <c r="FS279" s="47">
        <f t="shared" si="990"/>
        <v>0</v>
      </c>
      <c r="FT279" s="47">
        <f t="shared" si="991"/>
        <v>0</v>
      </c>
      <c r="FU279" s="47">
        <f t="shared" si="992"/>
        <v>0</v>
      </c>
      <c r="FV279" s="47">
        <f t="shared" si="993"/>
        <v>0</v>
      </c>
      <c r="FW279" s="47">
        <f t="shared" si="994"/>
        <v>0</v>
      </c>
      <c r="FX279" s="47">
        <f t="shared" si="995"/>
        <v>0</v>
      </c>
      <c r="FY279" s="47">
        <f t="shared" si="996"/>
        <v>0</v>
      </c>
      <c r="FZ279" s="47">
        <f t="shared" si="997"/>
        <v>0</v>
      </c>
      <c r="GA279" s="47">
        <f t="shared" si="998"/>
        <v>0</v>
      </c>
      <c r="GB279" s="47">
        <f t="shared" si="999"/>
        <v>0</v>
      </c>
      <c r="GC279" s="47">
        <f t="shared" si="1000"/>
        <v>0</v>
      </c>
      <c r="GD279" s="47">
        <f t="shared" si="1001"/>
        <v>0</v>
      </c>
      <c r="GE279" s="47">
        <f t="shared" si="1002"/>
        <v>0</v>
      </c>
      <c r="GF279" s="47">
        <f t="shared" si="1003"/>
        <v>0</v>
      </c>
      <c r="GG279" s="47">
        <f t="shared" si="1004"/>
        <v>0</v>
      </c>
      <c r="GH279" s="47">
        <f t="shared" si="1005"/>
        <v>0</v>
      </c>
      <c r="GI279" s="48">
        <f t="shared" si="1006"/>
        <v>0</v>
      </c>
      <c r="GJ279" s="47">
        <f t="shared" si="1007"/>
        <v>0</v>
      </c>
      <c r="GK279" s="47">
        <f t="shared" si="1008"/>
        <v>0</v>
      </c>
      <c r="GL279" s="46">
        <f t="shared" si="1009"/>
        <v>0</v>
      </c>
      <c r="GM279" s="47">
        <f t="shared" si="1010"/>
        <v>0</v>
      </c>
      <c r="GN279" s="47">
        <f t="shared" si="1011"/>
        <v>0</v>
      </c>
      <c r="GO279" s="47">
        <f t="shared" si="1012"/>
        <v>0</v>
      </c>
      <c r="GP279" s="47">
        <f t="shared" si="1013"/>
        <v>0</v>
      </c>
      <c r="GQ279" s="47">
        <f t="shared" si="1014"/>
        <v>0</v>
      </c>
      <c r="GR279" s="47">
        <f t="shared" si="1015"/>
        <v>0</v>
      </c>
      <c r="GS279" s="47">
        <f t="shared" si="1016"/>
        <v>0</v>
      </c>
      <c r="GT279" s="47">
        <f t="shared" si="1017"/>
        <v>0</v>
      </c>
      <c r="GU279" s="47">
        <f t="shared" si="1018"/>
        <v>0</v>
      </c>
      <c r="GV279" s="47">
        <f t="shared" si="1019"/>
        <v>0</v>
      </c>
      <c r="GW279" s="47">
        <f t="shared" si="1020"/>
        <v>0</v>
      </c>
      <c r="GX279" s="47">
        <f t="shared" si="1021"/>
        <v>0</v>
      </c>
      <c r="GY279" s="47">
        <f t="shared" si="1022"/>
        <v>0</v>
      </c>
      <c r="GZ279" s="47">
        <f t="shared" si="1023"/>
        <v>0</v>
      </c>
      <c r="HA279" s="47">
        <f t="shared" si="1024"/>
        <v>0</v>
      </c>
      <c r="HB279" s="47">
        <f t="shared" si="1025"/>
        <v>0</v>
      </c>
      <c r="HC279" s="47">
        <f t="shared" si="1026"/>
        <v>0</v>
      </c>
      <c r="HD279" s="47">
        <f t="shared" si="1027"/>
        <v>0</v>
      </c>
      <c r="HE279" s="48">
        <f t="shared" si="1028"/>
        <v>0</v>
      </c>
      <c r="HF279" s="47">
        <f t="shared" si="1029"/>
        <v>0</v>
      </c>
      <c r="HG279" s="47">
        <f t="shared" si="1030"/>
        <v>0</v>
      </c>
      <c r="HH279" s="46">
        <f t="shared" si="1031"/>
        <v>0</v>
      </c>
      <c r="HI279" s="47">
        <f t="shared" si="1032"/>
        <v>0</v>
      </c>
      <c r="HJ279" s="47">
        <f t="shared" si="1033"/>
        <v>0</v>
      </c>
      <c r="HK279" s="47">
        <f t="shared" si="1034"/>
        <v>0</v>
      </c>
      <c r="HL279" s="47">
        <f t="shared" si="1035"/>
        <v>0</v>
      </c>
      <c r="HM279" s="47">
        <f t="shared" si="1036"/>
        <v>0</v>
      </c>
      <c r="HN279" s="47">
        <f t="shared" si="1037"/>
        <v>0</v>
      </c>
      <c r="HO279" s="47">
        <f t="shared" si="1038"/>
        <v>0</v>
      </c>
      <c r="HP279" s="47">
        <f t="shared" si="1039"/>
        <v>0</v>
      </c>
      <c r="HQ279" s="47">
        <f t="shared" si="1040"/>
        <v>0</v>
      </c>
      <c r="HR279" s="47">
        <f t="shared" si="1041"/>
        <v>0</v>
      </c>
      <c r="HS279" s="47">
        <f t="shared" si="1042"/>
        <v>0</v>
      </c>
      <c r="HT279" s="47">
        <f t="shared" si="1043"/>
        <v>0</v>
      </c>
      <c r="HU279" s="47">
        <f t="shared" si="1044"/>
        <v>0</v>
      </c>
      <c r="HV279" s="47">
        <f t="shared" si="1045"/>
        <v>0</v>
      </c>
      <c r="HW279" s="47">
        <f t="shared" si="1046"/>
        <v>0</v>
      </c>
      <c r="HX279" s="47">
        <f t="shared" si="1047"/>
        <v>0</v>
      </c>
      <c r="HY279" s="47">
        <f t="shared" si="1048"/>
        <v>0</v>
      </c>
      <c r="HZ279" s="47">
        <f t="shared" si="1049"/>
        <v>0</v>
      </c>
      <c r="IA279" s="48">
        <f t="shared" si="1050"/>
        <v>0</v>
      </c>
      <c r="IB279" s="47">
        <f t="shared" si="1051"/>
        <v>0</v>
      </c>
      <c r="IC279" s="47">
        <f t="shared" si="1052"/>
        <v>0</v>
      </c>
      <c r="ID279" s="46">
        <f t="shared" si="1053"/>
        <v>0</v>
      </c>
      <c r="IE279" s="47">
        <f t="shared" si="1054"/>
        <v>0</v>
      </c>
      <c r="IF279" s="47">
        <f t="shared" si="1055"/>
        <v>0</v>
      </c>
      <c r="IG279" s="47">
        <f t="shared" si="1056"/>
        <v>0</v>
      </c>
      <c r="IH279" s="47">
        <f t="shared" si="1057"/>
        <v>0</v>
      </c>
      <c r="II279" s="47">
        <f t="shared" si="1058"/>
        <v>0</v>
      </c>
      <c r="IJ279" s="47">
        <f t="shared" si="1059"/>
        <v>0</v>
      </c>
      <c r="IK279" s="47">
        <f t="shared" si="1060"/>
        <v>0</v>
      </c>
      <c r="IL279" s="47">
        <f t="shared" si="1061"/>
        <v>0</v>
      </c>
      <c r="IM279" s="47">
        <f t="shared" si="1062"/>
        <v>0</v>
      </c>
      <c r="IN279" s="47">
        <f t="shared" si="1063"/>
        <v>0</v>
      </c>
      <c r="IO279" s="47">
        <f t="shared" si="1064"/>
        <v>0</v>
      </c>
      <c r="IP279" s="47">
        <f t="shared" si="1065"/>
        <v>0</v>
      </c>
      <c r="IQ279" s="47">
        <f t="shared" si="1066"/>
        <v>0</v>
      </c>
      <c r="IR279" s="47">
        <f t="shared" si="1067"/>
        <v>0</v>
      </c>
      <c r="IS279" s="47">
        <f t="shared" si="1068"/>
        <v>0</v>
      </c>
      <c r="IT279" s="47">
        <f t="shared" si="1069"/>
        <v>0</v>
      </c>
      <c r="IU279" s="47">
        <f t="shared" si="1070"/>
        <v>0</v>
      </c>
      <c r="IV279" s="47">
        <f t="shared" si="1071"/>
        <v>0</v>
      </c>
      <c r="IW279" s="48">
        <f t="shared" si="1072"/>
        <v>0</v>
      </c>
      <c r="IX279" s="47">
        <f t="shared" si="1073"/>
        <v>0</v>
      </c>
      <c r="IY279" s="47">
        <f t="shared" si="1074"/>
        <v>0</v>
      </c>
      <c r="IZ279" s="46">
        <f t="shared" si="1075"/>
        <v>0</v>
      </c>
      <c r="JA279" s="47">
        <f t="shared" si="1076"/>
        <v>0</v>
      </c>
      <c r="JB279" s="47">
        <f t="shared" si="1077"/>
        <v>0</v>
      </c>
      <c r="JC279" s="47">
        <f t="shared" si="1078"/>
        <v>0</v>
      </c>
      <c r="JD279" s="47">
        <f t="shared" si="1079"/>
        <v>0</v>
      </c>
      <c r="JE279" s="47">
        <f t="shared" si="1080"/>
        <v>0</v>
      </c>
      <c r="JF279" s="47">
        <f t="shared" si="1081"/>
        <v>0</v>
      </c>
      <c r="JG279" s="47">
        <f t="shared" si="1082"/>
        <v>0</v>
      </c>
      <c r="JH279" s="47">
        <f t="shared" si="1083"/>
        <v>0</v>
      </c>
      <c r="JI279" s="47">
        <f t="shared" si="1084"/>
        <v>0</v>
      </c>
      <c r="JJ279" s="47">
        <f t="shared" si="1085"/>
        <v>0</v>
      </c>
      <c r="JK279" s="47">
        <f t="shared" si="1086"/>
        <v>0</v>
      </c>
      <c r="JL279" s="47">
        <f t="shared" si="1087"/>
        <v>0</v>
      </c>
      <c r="JM279" s="47">
        <f t="shared" si="1088"/>
        <v>0</v>
      </c>
      <c r="JN279" s="47">
        <f t="shared" si="1089"/>
        <v>0</v>
      </c>
      <c r="JO279" s="47">
        <f t="shared" si="1090"/>
        <v>0</v>
      </c>
      <c r="JP279" s="47">
        <f t="shared" si="1091"/>
        <v>0</v>
      </c>
      <c r="JQ279" s="47">
        <f t="shared" si="1092"/>
        <v>0</v>
      </c>
      <c r="JR279" s="47">
        <f t="shared" si="1093"/>
        <v>0</v>
      </c>
      <c r="JS279" s="48">
        <f t="shared" si="1094"/>
        <v>0</v>
      </c>
      <c r="JT279" s="46">
        <f t="shared" si="1095"/>
        <v>0</v>
      </c>
      <c r="JU279" s="48">
        <f t="shared" si="1096"/>
        <v>0</v>
      </c>
    </row>
    <row r="280" spans="1:281" x14ac:dyDescent="0.25">
      <c r="A280" s="152"/>
      <c r="B280" s="386"/>
      <c r="C280" s="377"/>
      <c r="D280" s="378"/>
      <c r="E280" s="378"/>
      <c r="F280" s="378"/>
      <c r="G280" s="379"/>
      <c r="H280" s="397"/>
      <c r="I280" s="397"/>
      <c r="J280" s="97"/>
      <c r="K280" s="122">
        <f t="shared" si="826"/>
        <v>0</v>
      </c>
      <c r="L280" s="313">
        <f t="shared" si="827"/>
        <v>0</v>
      </c>
      <c r="M280" s="46">
        <f t="shared" si="828"/>
        <v>0</v>
      </c>
      <c r="N280" s="90">
        <f t="shared" si="889"/>
        <v>0</v>
      </c>
      <c r="O280" s="90">
        <f t="shared" si="890"/>
        <v>0</v>
      </c>
      <c r="P280" s="90">
        <f t="shared" si="891"/>
        <v>0</v>
      </c>
      <c r="Q280" s="90">
        <f t="shared" si="892"/>
        <v>0</v>
      </c>
      <c r="R280" s="408">
        <f t="shared" si="829"/>
        <v>1</v>
      </c>
      <c r="S280" s="46">
        <f t="shared" si="830"/>
        <v>0</v>
      </c>
      <c r="T280" s="47">
        <f t="shared" si="831"/>
        <v>0</v>
      </c>
      <c r="U280" s="47">
        <f t="shared" si="832"/>
        <v>0</v>
      </c>
      <c r="V280" s="47">
        <f t="shared" si="833"/>
        <v>0</v>
      </c>
      <c r="W280" s="47">
        <f t="shared" si="834"/>
        <v>0</v>
      </c>
      <c r="X280" s="47">
        <f t="shared" si="835"/>
        <v>0</v>
      </c>
      <c r="Y280" s="47">
        <f t="shared" si="836"/>
        <v>0</v>
      </c>
      <c r="Z280" s="47">
        <f t="shared" si="837"/>
        <v>0</v>
      </c>
      <c r="AA280" s="47">
        <f t="shared" si="838"/>
        <v>0</v>
      </c>
      <c r="AB280" s="47">
        <f t="shared" si="839"/>
        <v>0</v>
      </c>
      <c r="AC280" s="47">
        <f t="shared" si="840"/>
        <v>0</v>
      </c>
      <c r="AD280" s="47">
        <f t="shared" si="841"/>
        <v>0</v>
      </c>
      <c r="AE280" s="47">
        <f t="shared" si="842"/>
        <v>0</v>
      </c>
      <c r="AF280" s="47">
        <f t="shared" si="843"/>
        <v>0</v>
      </c>
      <c r="AG280" s="47">
        <f t="shared" si="844"/>
        <v>0</v>
      </c>
      <c r="AH280" s="47">
        <f t="shared" si="845"/>
        <v>0</v>
      </c>
      <c r="AI280" s="47">
        <f t="shared" si="846"/>
        <v>0</v>
      </c>
      <c r="AJ280" s="47">
        <f t="shared" si="847"/>
        <v>0</v>
      </c>
      <c r="AK280" s="47">
        <f t="shared" si="848"/>
        <v>0</v>
      </c>
      <c r="AL280" s="48">
        <f t="shared" si="849"/>
        <v>0</v>
      </c>
      <c r="AM280" s="47">
        <f t="shared" si="893"/>
        <v>0</v>
      </c>
      <c r="AN280" s="47">
        <f t="shared" si="894"/>
        <v>0</v>
      </c>
      <c r="AO280" s="46">
        <f t="shared" si="850"/>
        <v>0</v>
      </c>
      <c r="AP280" s="47">
        <f t="shared" si="851"/>
        <v>0</v>
      </c>
      <c r="AQ280" s="47">
        <f t="shared" si="852"/>
        <v>0</v>
      </c>
      <c r="AR280" s="47">
        <f t="shared" si="853"/>
        <v>0</v>
      </c>
      <c r="AS280" s="47">
        <f t="shared" si="854"/>
        <v>0</v>
      </c>
      <c r="AT280" s="47">
        <f t="shared" si="855"/>
        <v>0</v>
      </c>
      <c r="AU280" s="47">
        <f t="shared" si="856"/>
        <v>0</v>
      </c>
      <c r="AV280" s="47">
        <f t="shared" si="857"/>
        <v>0</v>
      </c>
      <c r="AW280" s="47">
        <f t="shared" si="858"/>
        <v>0</v>
      </c>
      <c r="AX280" s="47">
        <f t="shared" si="859"/>
        <v>0</v>
      </c>
      <c r="AY280" s="47">
        <f t="shared" si="860"/>
        <v>0</v>
      </c>
      <c r="AZ280" s="47">
        <f t="shared" si="861"/>
        <v>0</v>
      </c>
      <c r="BA280" s="47">
        <f t="shared" si="862"/>
        <v>0</v>
      </c>
      <c r="BB280" s="47">
        <f t="shared" si="863"/>
        <v>0</v>
      </c>
      <c r="BC280" s="47">
        <f t="shared" si="864"/>
        <v>0</v>
      </c>
      <c r="BD280" s="47">
        <f t="shared" si="865"/>
        <v>0</v>
      </c>
      <c r="BE280" s="47">
        <f t="shared" si="866"/>
        <v>0</v>
      </c>
      <c r="BF280" s="47">
        <f t="shared" si="867"/>
        <v>0</v>
      </c>
      <c r="BG280" s="48">
        <f t="shared" si="868"/>
        <v>0</v>
      </c>
      <c r="BH280" s="47">
        <f t="shared" si="895"/>
        <v>0</v>
      </c>
      <c r="BI280" s="47">
        <f t="shared" si="896"/>
        <v>0</v>
      </c>
      <c r="BJ280" s="46">
        <f t="shared" si="869"/>
        <v>0</v>
      </c>
      <c r="BK280" s="47">
        <f t="shared" si="870"/>
        <v>0</v>
      </c>
      <c r="BL280" s="47">
        <f t="shared" si="871"/>
        <v>0</v>
      </c>
      <c r="BM280" s="47">
        <f t="shared" si="872"/>
        <v>0</v>
      </c>
      <c r="BN280" s="47">
        <f t="shared" si="873"/>
        <v>0</v>
      </c>
      <c r="BO280" s="47">
        <f t="shared" si="874"/>
        <v>0</v>
      </c>
      <c r="BP280" s="47">
        <f t="shared" si="875"/>
        <v>0</v>
      </c>
      <c r="BQ280" s="47">
        <f t="shared" si="876"/>
        <v>0</v>
      </c>
      <c r="BR280" s="47">
        <f t="shared" si="877"/>
        <v>0</v>
      </c>
      <c r="BS280" s="47">
        <f t="shared" si="878"/>
        <v>0</v>
      </c>
      <c r="BT280" s="47">
        <f t="shared" si="879"/>
        <v>0</v>
      </c>
      <c r="BU280" s="47">
        <f t="shared" si="880"/>
        <v>0</v>
      </c>
      <c r="BV280" s="47">
        <f t="shared" si="881"/>
        <v>0</v>
      </c>
      <c r="BW280" s="47">
        <f t="shared" si="882"/>
        <v>0</v>
      </c>
      <c r="BX280" s="47">
        <f t="shared" si="883"/>
        <v>0</v>
      </c>
      <c r="BY280" s="47">
        <f t="shared" si="884"/>
        <v>0</v>
      </c>
      <c r="BZ280" s="47">
        <f t="shared" si="885"/>
        <v>0</v>
      </c>
      <c r="CA280" s="47">
        <f t="shared" si="886"/>
        <v>0</v>
      </c>
      <c r="CB280" s="47">
        <f t="shared" si="887"/>
        <v>0</v>
      </c>
      <c r="CC280" s="48">
        <f t="shared" si="888"/>
        <v>0</v>
      </c>
      <c r="CD280" s="47">
        <f t="shared" si="897"/>
        <v>0</v>
      </c>
      <c r="CE280" s="47">
        <f t="shared" si="898"/>
        <v>0</v>
      </c>
      <c r="CF280" s="46">
        <f t="shared" si="899"/>
        <v>0</v>
      </c>
      <c r="CG280" s="47">
        <f t="shared" si="900"/>
        <v>0</v>
      </c>
      <c r="CH280" s="47">
        <f t="shared" si="901"/>
        <v>0</v>
      </c>
      <c r="CI280" s="47">
        <f t="shared" si="902"/>
        <v>0</v>
      </c>
      <c r="CJ280" s="47">
        <f t="shared" si="903"/>
        <v>0</v>
      </c>
      <c r="CK280" s="47">
        <f t="shared" si="904"/>
        <v>0</v>
      </c>
      <c r="CL280" s="47">
        <f t="shared" si="905"/>
        <v>0</v>
      </c>
      <c r="CM280" s="47">
        <f t="shared" si="906"/>
        <v>0</v>
      </c>
      <c r="CN280" s="47">
        <f t="shared" si="907"/>
        <v>0</v>
      </c>
      <c r="CO280" s="47">
        <f t="shared" si="908"/>
        <v>0</v>
      </c>
      <c r="CP280" s="47">
        <f t="shared" si="909"/>
        <v>0</v>
      </c>
      <c r="CQ280" s="47">
        <f t="shared" si="910"/>
        <v>0</v>
      </c>
      <c r="CR280" s="47">
        <f t="shared" si="911"/>
        <v>0</v>
      </c>
      <c r="CS280" s="47">
        <f t="shared" si="912"/>
        <v>0</v>
      </c>
      <c r="CT280" s="47">
        <f t="shared" si="913"/>
        <v>0</v>
      </c>
      <c r="CU280" s="47">
        <f t="shared" si="914"/>
        <v>0</v>
      </c>
      <c r="CV280" s="47">
        <f t="shared" si="915"/>
        <v>0</v>
      </c>
      <c r="CW280" s="47">
        <f t="shared" si="916"/>
        <v>0</v>
      </c>
      <c r="CX280" s="47">
        <f t="shared" si="917"/>
        <v>0</v>
      </c>
      <c r="CY280" s="48">
        <f t="shared" si="918"/>
        <v>0</v>
      </c>
      <c r="CZ280" s="47">
        <f t="shared" si="919"/>
        <v>0</v>
      </c>
      <c r="DA280" s="47">
        <f t="shared" si="920"/>
        <v>0</v>
      </c>
      <c r="DB280" s="46">
        <f t="shared" si="921"/>
        <v>0</v>
      </c>
      <c r="DC280" s="47">
        <f t="shared" si="922"/>
        <v>0</v>
      </c>
      <c r="DD280" s="47">
        <f t="shared" si="923"/>
        <v>0</v>
      </c>
      <c r="DE280" s="47">
        <f t="shared" si="924"/>
        <v>0</v>
      </c>
      <c r="DF280" s="47">
        <f t="shared" si="925"/>
        <v>0</v>
      </c>
      <c r="DG280" s="47">
        <f t="shared" si="926"/>
        <v>0</v>
      </c>
      <c r="DH280" s="47">
        <f t="shared" si="927"/>
        <v>0</v>
      </c>
      <c r="DI280" s="47">
        <f t="shared" si="928"/>
        <v>0</v>
      </c>
      <c r="DJ280" s="47">
        <f t="shared" si="929"/>
        <v>0</v>
      </c>
      <c r="DK280" s="47">
        <f t="shared" si="930"/>
        <v>0</v>
      </c>
      <c r="DL280" s="47">
        <f t="shared" si="931"/>
        <v>0</v>
      </c>
      <c r="DM280" s="47">
        <f t="shared" si="932"/>
        <v>0</v>
      </c>
      <c r="DN280" s="47">
        <f t="shared" si="933"/>
        <v>0</v>
      </c>
      <c r="DO280" s="47">
        <f t="shared" si="934"/>
        <v>0</v>
      </c>
      <c r="DP280" s="47">
        <f t="shared" si="935"/>
        <v>0</v>
      </c>
      <c r="DQ280" s="47">
        <f t="shared" si="936"/>
        <v>0</v>
      </c>
      <c r="DR280" s="47">
        <f t="shared" si="937"/>
        <v>0</v>
      </c>
      <c r="DS280" s="47">
        <f t="shared" si="938"/>
        <v>0</v>
      </c>
      <c r="DT280" s="47">
        <f t="shared" si="939"/>
        <v>0</v>
      </c>
      <c r="DU280" s="48">
        <f t="shared" si="940"/>
        <v>0</v>
      </c>
      <c r="DV280" s="47">
        <f t="shared" si="941"/>
        <v>0</v>
      </c>
      <c r="DW280" s="47">
        <f t="shared" si="942"/>
        <v>0</v>
      </c>
      <c r="DX280" s="46">
        <f t="shared" si="943"/>
        <v>0</v>
      </c>
      <c r="DY280" s="47">
        <f t="shared" si="944"/>
        <v>0</v>
      </c>
      <c r="DZ280" s="47">
        <f t="shared" si="945"/>
        <v>0</v>
      </c>
      <c r="EA280" s="47">
        <f t="shared" si="946"/>
        <v>0</v>
      </c>
      <c r="EB280" s="47">
        <f t="shared" si="947"/>
        <v>0</v>
      </c>
      <c r="EC280" s="47">
        <f t="shared" si="948"/>
        <v>0</v>
      </c>
      <c r="ED280" s="47">
        <f t="shared" si="949"/>
        <v>0</v>
      </c>
      <c r="EE280" s="47">
        <f t="shared" si="950"/>
        <v>0</v>
      </c>
      <c r="EF280" s="47">
        <f t="shared" si="951"/>
        <v>0</v>
      </c>
      <c r="EG280" s="47">
        <f t="shared" si="952"/>
        <v>0</v>
      </c>
      <c r="EH280" s="47">
        <f t="shared" si="953"/>
        <v>0</v>
      </c>
      <c r="EI280" s="47">
        <f t="shared" si="954"/>
        <v>0</v>
      </c>
      <c r="EJ280" s="47">
        <f t="shared" si="955"/>
        <v>0</v>
      </c>
      <c r="EK280" s="47">
        <f t="shared" si="956"/>
        <v>0</v>
      </c>
      <c r="EL280" s="47">
        <f t="shared" si="957"/>
        <v>0</v>
      </c>
      <c r="EM280" s="47">
        <f t="shared" si="958"/>
        <v>0</v>
      </c>
      <c r="EN280" s="47">
        <f t="shared" si="959"/>
        <v>0</v>
      </c>
      <c r="EO280" s="47">
        <f t="shared" si="960"/>
        <v>0</v>
      </c>
      <c r="EP280" s="47">
        <f t="shared" si="961"/>
        <v>0</v>
      </c>
      <c r="EQ280" s="48">
        <f t="shared" si="962"/>
        <v>0</v>
      </c>
      <c r="ER280" s="47">
        <f t="shared" si="963"/>
        <v>0</v>
      </c>
      <c r="ES280" s="47">
        <f t="shared" si="964"/>
        <v>0</v>
      </c>
      <c r="ET280" s="46">
        <f t="shared" si="965"/>
        <v>0</v>
      </c>
      <c r="EU280" s="47">
        <f t="shared" si="966"/>
        <v>0</v>
      </c>
      <c r="EV280" s="47">
        <f t="shared" si="967"/>
        <v>0</v>
      </c>
      <c r="EW280" s="47">
        <f t="shared" si="968"/>
        <v>0</v>
      </c>
      <c r="EX280" s="47">
        <f t="shared" si="969"/>
        <v>0</v>
      </c>
      <c r="EY280" s="47">
        <f t="shared" si="970"/>
        <v>0</v>
      </c>
      <c r="EZ280" s="47">
        <f t="shared" si="971"/>
        <v>0</v>
      </c>
      <c r="FA280" s="47">
        <f t="shared" si="972"/>
        <v>0</v>
      </c>
      <c r="FB280" s="47">
        <f t="shared" si="973"/>
        <v>0</v>
      </c>
      <c r="FC280" s="47">
        <f t="shared" si="974"/>
        <v>0</v>
      </c>
      <c r="FD280" s="47">
        <f t="shared" si="975"/>
        <v>0</v>
      </c>
      <c r="FE280" s="47">
        <f t="shared" si="976"/>
        <v>0</v>
      </c>
      <c r="FF280" s="47">
        <f t="shared" si="977"/>
        <v>0</v>
      </c>
      <c r="FG280" s="47">
        <f t="shared" si="978"/>
        <v>0</v>
      </c>
      <c r="FH280" s="47">
        <f t="shared" si="979"/>
        <v>0</v>
      </c>
      <c r="FI280" s="47">
        <f t="shared" si="980"/>
        <v>0</v>
      </c>
      <c r="FJ280" s="47">
        <f t="shared" si="981"/>
        <v>0</v>
      </c>
      <c r="FK280" s="47">
        <f t="shared" si="982"/>
        <v>0</v>
      </c>
      <c r="FL280" s="47">
        <f t="shared" si="983"/>
        <v>0</v>
      </c>
      <c r="FM280" s="48">
        <f t="shared" si="984"/>
        <v>0</v>
      </c>
      <c r="FN280" s="47">
        <f t="shared" si="985"/>
        <v>0</v>
      </c>
      <c r="FO280" s="47">
        <f t="shared" si="986"/>
        <v>0</v>
      </c>
      <c r="FP280" s="46">
        <f t="shared" si="987"/>
        <v>0</v>
      </c>
      <c r="FQ280" s="47">
        <f t="shared" si="988"/>
        <v>0</v>
      </c>
      <c r="FR280" s="47">
        <f t="shared" si="989"/>
        <v>0</v>
      </c>
      <c r="FS280" s="47">
        <f t="shared" si="990"/>
        <v>0</v>
      </c>
      <c r="FT280" s="47">
        <f t="shared" si="991"/>
        <v>0</v>
      </c>
      <c r="FU280" s="47">
        <f t="shared" si="992"/>
        <v>0</v>
      </c>
      <c r="FV280" s="47">
        <f t="shared" si="993"/>
        <v>0</v>
      </c>
      <c r="FW280" s="47">
        <f t="shared" si="994"/>
        <v>0</v>
      </c>
      <c r="FX280" s="47">
        <f t="shared" si="995"/>
        <v>0</v>
      </c>
      <c r="FY280" s="47">
        <f t="shared" si="996"/>
        <v>0</v>
      </c>
      <c r="FZ280" s="47">
        <f t="shared" si="997"/>
        <v>0</v>
      </c>
      <c r="GA280" s="47">
        <f t="shared" si="998"/>
        <v>0</v>
      </c>
      <c r="GB280" s="47">
        <f t="shared" si="999"/>
        <v>0</v>
      </c>
      <c r="GC280" s="47">
        <f t="shared" si="1000"/>
        <v>0</v>
      </c>
      <c r="GD280" s="47">
        <f t="shared" si="1001"/>
        <v>0</v>
      </c>
      <c r="GE280" s="47">
        <f t="shared" si="1002"/>
        <v>0</v>
      </c>
      <c r="GF280" s="47">
        <f t="shared" si="1003"/>
        <v>0</v>
      </c>
      <c r="GG280" s="47">
        <f t="shared" si="1004"/>
        <v>0</v>
      </c>
      <c r="GH280" s="47">
        <f t="shared" si="1005"/>
        <v>0</v>
      </c>
      <c r="GI280" s="48">
        <f t="shared" si="1006"/>
        <v>0</v>
      </c>
      <c r="GJ280" s="47">
        <f t="shared" si="1007"/>
        <v>0</v>
      </c>
      <c r="GK280" s="47">
        <f t="shared" si="1008"/>
        <v>0</v>
      </c>
      <c r="GL280" s="46">
        <f t="shared" si="1009"/>
        <v>0</v>
      </c>
      <c r="GM280" s="47">
        <f t="shared" si="1010"/>
        <v>0</v>
      </c>
      <c r="GN280" s="47">
        <f t="shared" si="1011"/>
        <v>0</v>
      </c>
      <c r="GO280" s="47">
        <f t="shared" si="1012"/>
        <v>0</v>
      </c>
      <c r="GP280" s="47">
        <f t="shared" si="1013"/>
        <v>0</v>
      </c>
      <c r="GQ280" s="47">
        <f t="shared" si="1014"/>
        <v>0</v>
      </c>
      <c r="GR280" s="47">
        <f t="shared" si="1015"/>
        <v>0</v>
      </c>
      <c r="GS280" s="47">
        <f t="shared" si="1016"/>
        <v>0</v>
      </c>
      <c r="GT280" s="47">
        <f t="shared" si="1017"/>
        <v>0</v>
      </c>
      <c r="GU280" s="47">
        <f t="shared" si="1018"/>
        <v>0</v>
      </c>
      <c r="GV280" s="47">
        <f t="shared" si="1019"/>
        <v>0</v>
      </c>
      <c r="GW280" s="47">
        <f t="shared" si="1020"/>
        <v>0</v>
      </c>
      <c r="GX280" s="47">
        <f t="shared" si="1021"/>
        <v>0</v>
      </c>
      <c r="GY280" s="47">
        <f t="shared" si="1022"/>
        <v>0</v>
      </c>
      <c r="GZ280" s="47">
        <f t="shared" si="1023"/>
        <v>0</v>
      </c>
      <c r="HA280" s="47">
        <f t="shared" si="1024"/>
        <v>0</v>
      </c>
      <c r="HB280" s="47">
        <f t="shared" si="1025"/>
        <v>0</v>
      </c>
      <c r="HC280" s="47">
        <f t="shared" si="1026"/>
        <v>0</v>
      </c>
      <c r="HD280" s="47">
        <f t="shared" si="1027"/>
        <v>0</v>
      </c>
      <c r="HE280" s="48">
        <f t="shared" si="1028"/>
        <v>0</v>
      </c>
      <c r="HF280" s="47">
        <f t="shared" si="1029"/>
        <v>0</v>
      </c>
      <c r="HG280" s="47">
        <f t="shared" si="1030"/>
        <v>0</v>
      </c>
      <c r="HH280" s="46">
        <f t="shared" si="1031"/>
        <v>0</v>
      </c>
      <c r="HI280" s="47">
        <f t="shared" si="1032"/>
        <v>0</v>
      </c>
      <c r="HJ280" s="47">
        <f t="shared" si="1033"/>
        <v>0</v>
      </c>
      <c r="HK280" s="47">
        <f t="shared" si="1034"/>
        <v>0</v>
      </c>
      <c r="HL280" s="47">
        <f t="shared" si="1035"/>
        <v>0</v>
      </c>
      <c r="HM280" s="47">
        <f t="shared" si="1036"/>
        <v>0</v>
      </c>
      <c r="HN280" s="47">
        <f t="shared" si="1037"/>
        <v>0</v>
      </c>
      <c r="HO280" s="47">
        <f t="shared" si="1038"/>
        <v>0</v>
      </c>
      <c r="HP280" s="47">
        <f t="shared" si="1039"/>
        <v>0</v>
      </c>
      <c r="HQ280" s="47">
        <f t="shared" si="1040"/>
        <v>0</v>
      </c>
      <c r="HR280" s="47">
        <f t="shared" si="1041"/>
        <v>0</v>
      </c>
      <c r="HS280" s="47">
        <f t="shared" si="1042"/>
        <v>0</v>
      </c>
      <c r="HT280" s="47">
        <f t="shared" si="1043"/>
        <v>0</v>
      </c>
      <c r="HU280" s="47">
        <f t="shared" si="1044"/>
        <v>0</v>
      </c>
      <c r="HV280" s="47">
        <f t="shared" si="1045"/>
        <v>0</v>
      </c>
      <c r="HW280" s="47">
        <f t="shared" si="1046"/>
        <v>0</v>
      </c>
      <c r="HX280" s="47">
        <f t="shared" si="1047"/>
        <v>0</v>
      </c>
      <c r="HY280" s="47">
        <f t="shared" si="1048"/>
        <v>0</v>
      </c>
      <c r="HZ280" s="47">
        <f t="shared" si="1049"/>
        <v>0</v>
      </c>
      <c r="IA280" s="48">
        <f t="shared" si="1050"/>
        <v>0</v>
      </c>
      <c r="IB280" s="47">
        <f t="shared" si="1051"/>
        <v>0</v>
      </c>
      <c r="IC280" s="47">
        <f t="shared" si="1052"/>
        <v>0</v>
      </c>
      <c r="ID280" s="46">
        <f t="shared" si="1053"/>
        <v>0</v>
      </c>
      <c r="IE280" s="47">
        <f t="shared" si="1054"/>
        <v>0</v>
      </c>
      <c r="IF280" s="47">
        <f t="shared" si="1055"/>
        <v>0</v>
      </c>
      <c r="IG280" s="47">
        <f t="shared" si="1056"/>
        <v>0</v>
      </c>
      <c r="IH280" s="47">
        <f t="shared" si="1057"/>
        <v>0</v>
      </c>
      <c r="II280" s="47">
        <f t="shared" si="1058"/>
        <v>0</v>
      </c>
      <c r="IJ280" s="47">
        <f t="shared" si="1059"/>
        <v>0</v>
      </c>
      <c r="IK280" s="47">
        <f t="shared" si="1060"/>
        <v>0</v>
      </c>
      <c r="IL280" s="47">
        <f t="shared" si="1061"/>
        <v>0</v>
      </c>
      <c r="IM280" s="47">
        <f t="shared" si="1062"/>
        <v>0</v>
      </c>
      <c r="IN280" s="47">
        <f t="shared" si="1063"/>
        <v>0</v>
      </c>
      <c r="IO280" s="47">
        <f t="shared" si="1064"/>
        <v>0</v>
      </c>
      <c r="IP280" s="47">
        <f t="shared" si="1065"/>
        <v>0</v>
      </c>
      <c r="IQ280" s="47">
        <f t="shared" si="1066"/>
        <v>0</v>
      </c>
      <c r="IR280" s="47">
        <f t="shared" si="1067"/>
        <v>0</v>
      </c>
      <c r="IS280" s="47">
        <f t="shared" si="1068"/>
        <v>0</v>
      </c>
      <c r="IT280" s="47">
        <f t="shared" si="1069"/>
        <v>0</v>
      </c>
      <c r="IU280" s="47">
        <f t="shared" si="1070"/>
        <v>0</v>
      </c>
      <c r="IV280" s="47">
        <f t="shared" si="1071"/>
        <v>0</v>
      </c>
      <c r="IW280" s="48">
        <f t="shared" si="1072"/>
        <v>0</v>
      </c>
      <c r="IX280" s="47">
        <f t="shared" si="1073"/>
        <v>0</v>
      </c>
      <c r="IY280" s="47">
        <f t="shared" si="1074"/>
        <v>0</v>
      </c>
      <c r="IZ280" s="46">
        <f t="shared" si="1075"/>
        <v>0</v>
      </c>
      <c r="JA280" s="47">
        <f t="shared" si="1076"/>
        <v>0</v>
      </c>
      <c r="JB280" s="47">
        <f t="shared" si="1077"/>
        <v>0</v>
      </c>
      <c r="JC280" s="47">
        <f t="shared" si="1078"/>
        <v>0</v>
      </c>
      <c r="JD280" s="47">
        <f t="shared" si="1079"/>
        <v>0</v>
      </c>
      <c r="JE280" s="47">
        <f t="shared" si="1080"/>
        <v>0</v>
      </c>
      <c r="JF280" s="47">
        <f t="shared" si="1081"/>
        <v>0</v>
      </c>
      <c r="JG280" s="47">
        <f t="shared" si="1082"/>
        <v>0</v>
      </c>
      <c r="JH280" s="47">
        <f t="shared" si="1083"/>
        <v>0</v>
      </c>
      <c r="JI280" s="47">
        <f t="shared" si="1084"/>
        <v>0</v>
      </c>
      <c r="JJ280" s="47">
        <f t="shared" si="1085"/>
        <v>0</v>
      </c>
      <c r="JK280" s="47">
        <f t="shared" si="1086"/>
        <v>0</v>
      </c>
      <c r="JL280" s="47">
        <f t="shared" si="1087"/>
        <v>0</v>
      </c>
      <c r="JM280" s="47">
        <f t="shared" si="1088"/>
        <v>0</v>
      </c>
      <c r="JN280" s="47">
        <f t="shared" si="1089"/>
        <v>0</v>
      </c>
      <c r="JO280" s="47">
        <f t="shared" si="1090"/>
        <v>0</v>
      </c>
      <c r="JP280" s="47">
        <f t="shared" si="1091"/>
        <v>0</v>
      </c>
      <c r="JQ280" s="47">
        <f t="shared" si="1092"/>
        <v>0</v>
      </c>
      <c r="JR280" s="47">
        <f t="shared" si="1093"/>
        <v>0</v>
      </c>
      <c r="JS280" s="48">
        <f t="shared" si="1094"/>
        <v>0</v>
      </c>
      <c r="JT280" s="46">
        <f t="shared" si="1095"/>
        <v>0</v>
      </c>
      <c r="JU280" s="48">
        <f t="shared" si="1096"/>
        <v>0</v>
      </c>
    </row>
    <row r="281" spans="1:281" x14ac:dyDescent="0.25">
      <c r="A281" s="152"/>
      <c r="B281" s="386"/>
      <c r="C281" s="377"/>
      <c r="D281" s="378"/>
      <c r="E281" s="378"/>
      <c r="F281" s="378"/>
      <c r="G281" s="379"/>
      <c r="H281" s="397"/>
      <c r="I281" s="397"/>
      <c r="J281" s="97"/>
      <c r="K281" s="122">
        <f t="shared" si="826"/>
        <v>0</v>
      </c>
      <c r="L281" s="313">
        <f t="shared" si="827"/>
        <v>0</v>
      </c>
      <c r="M281" s="46">
        <f t="shared" si="828"/>
        <v>0</v>
      </c>
      <c r="N281" s="90">
        <f t="shared" si="889"/>
        <v>0</v>
      </c>
      <c r="O281" s="90">
        <f t="shared" si="890"/>
        <v>0</v>
      </c>
      <c r="P281" s="90">
        <f t="shared" si="891"/>
        <v>0</v>
      </c>
      <c r="Q281" s="90">
        <f t="shared" si="892"/>
        <v>0</v>
      </c>
      <c r="R281" s="408">
        <f t="shared" si="829"/>
        <v>1</v>
      </c>
      <c r="S281" s="46">
        <f t="shared" si="830"/>
        <v>0</v>
      </c>
      <c r="T281" s="47">
        <f t="shared" si="831"/>
        <v>0</v>
      </c>
      <c r="U281" s="47">
        <f t="shared" si="832"/>
        <v>0</v>
      </c>
      <c r="V281" s="47">
        <f t="shared" si="833"/>
        <v>0</v>
      </c>
      <c r="W281" s="47">
        <f t="shared" si="834"/>
        <v>0</v>
      </c>
      <c r="X281" s="47">
        <f t="shared" si="835"/>
        <v>0</v>
      </c>
      <c r="Y281" s="47">
        <f t="shared" si="836"/>
        <v>0</v>
      </c>
      <c r="Z281" s="47">
        <f t="shared" si="837"/>
        <v>0</v>
      </c>
      <c r="AA281" s="47">
        <f t="shared" si="838"/>
        <v>0</v>
      </c>
      <c r="AB281" s="47">
        <f t="shared" si="839"/>
        <v>0</v>
      </c>
      <c r="AC281" s="47">
        <f t="shared" si="840"/>
        <v>0</v>
      </c>
      <c r="AD281" s="47">
        <f t="shared" si="841"/>
        <v>0</v>
      </c>
      <c r="AE281" s="47">
        <f t="shared" si="842"/>
        <v>0</v>
      </c>
      <c r="AF281" s="47">
        <f t="shared" si="843"/>
        <v>0</v>
      </c>
      <c r="AG281" s="47">
        <f t="shared" si="844"/>
        <v>0</v>
      </c>
      <c r="AH281" s="47">
        <f t="shared" si="845"/>
        <v>0</v>
      </c>
      <c r="AI281" s="47">
        <f t="shared" si="846"/>
        <v>0</v>
      </c>
      <c r="AJ281" s="47">
        <f t="shared" si="847"/>
        <v>0</v>
      </c>
      <c r="AK281" s="47">
        <f t="shared" si="848"/>
        <v>0</v>
      </c>
      <c r="AL281" s="48">
        <f t="shared" si="849"/>
        <v>0</v>
      </c>
      <c r="AM281" s="47">
        <f t="shared" si="893"/>
        <v>0</v>
      </c>
      <c r="AN281" s="47">
        <f t="shared" si="894"/>
        <v>0</v>
      </c>
      <c r="AO281" s="46">
        <f t="shared" si="850"/>
        <v>0</v>
      </c>
      <c r="AP281" s="47">
        <f t="shared" si="851"/>
        <v>0</v>
      </c>
      <c r="AQ281" s="47">
        <f t="shared" si="852"/>
        <v>0</v>
      </c>
      <c r="AR281" s="47">
        <f t="shared" si="853"/>
        <v>0</v>
      </c>
      <c r="AS281" s="47">
        <f t="shared" si="854"/>
        <v>0</v>
      </c>
      <c r="AT281" s="47">
        <f t="shared" si="855"/>
        <v>0</v>
      </c>
      <c r="AU281" s="47">
        <f t="shared" si="856"/>
        <v>0</v>
      </c>
      <c r="AV281" s="47">
        <f t="shared" si="857"/>
        <v>0</v>
      </c>
      <c r="AW281" s="47">
        <f t="shared" si="858"/>
        <v>0</v>
      </c>
      <c r="AX281" s="47">
        <f t="shared" si="859"/>
        <v>0</v>
      </c>
      <c r="AY281" s="47">
        <f t="shared" si="860"/>
        <v>0</v>
      </c>
      <c r="AZ281" s="47">
        <f t="shared" si="861"/>
        <v>0</v>
      </c>
      <c r="BA281" s="47">
        <f t="shared" si="862"/>
        <v>0</v>
      </c>
      <c r="BB281" s="47">
        <f t="shared" si="863"/>
        <v>0</v>
      </c>
      <c r="BC281" s="47">
        <f t="shared" si="864"/>
        <v>0</v>
      </c>
      <c r="BD281" s="47">
        <f t="shared" si="865"/>
        <v>0</v>
      </c>
      <c r="BE281" s="47">
        <f t="shared" si="866"/>
        <v>0</v>
      </c>
      <c r="BF281" s="47">
        <f t="shared" si="867"/>
        <v>0</v>
      </c>
      <c r="BG281" s="48">
        <f t="shared" si="868"/>
        <v>0</v>
      </c>
      <c r="BH281" s="47">
        <f t="shared" si="895"/>
        <v>0</v>
      </c>
      <c r="BI281" s="47">
        <f t="shared" si="896"/>
        <v>0</v>
      </c>
      <c r="BJ281" s="46">
        <f t="shared" si="869"/>
        <v>0</v>
      </c>
      <c r="BK281" s="47">
        <f t="shared" si="870"/>
        <v>0</v>
      </c>
      <c r="BL281" s="47">
        <f t="shared" si="871"/>
        <v>0</v>
      </c>
      <c r="BM281" s="47">
        <f t="shared" si="872"/>
        <v>0</v>
      </c>
      <c r="BN281" s="47">
        <f t="shared" si="873"/>
        <v>0</v>
      </c>
      <c r="BO281" s="47">
        <f t="shared" si="874"/>
        <v>0</v>
      </c>
      <c r="BP281" s="47">
        <f t="shared" si="875"/>
        <v>0</v>
      </c>
      <c r="BQ281" s="47">
        <f t="shared" si="876"/>
        <v>0</v>
      </c>
      <c r="BR281" s="47">
        <f t="shared" si="877"/>
        <v>0</v>
      </c>
      <c r="BS281" s="47">
        <f t="shared" si="878"/>
        <v>0</v>
      </c>
      <c r="BT281" s="47">
        <f t="shared" si="879"/>
        <v>0</v>
      </c>
      <c r="BU281" s="47">
        <f t="shared" si="880"/>
        <v>0</v>
      </c>
      <c r="BV281" s="47">
        <f t="shared" si="881"/>
        <v>0</v>
      </c>
      <c r="BW281" s="47">
        <f t="shared" si="882"/>
        <v>0</v>
      </c>
      <c r="BX281" s="47">
        <f t="shared" si="883"/>
        <v>0</v>
      </c>
      <c r="BY281" s="47">
        <f t="shared" si="884"/>
        <v>0</v>
      </c>
      <c r="BZ281" s="47">
        <f t="shared" si="885"/>
        <v>0</v>
      </c>
      <c r="CA281" s="47">
        <f t="shared" si="886"/>
        <v>0</v>
      </c>
      <c r="CB281" s="47">
        <f t="shared" si="887"/>
        <v>0</v>
      </c>
      <c r="CC281" s="48">
        <f t="shared" si="888"/>
        <v>0</v>
      </c>
      <c r="CD281" s="47">
        <f t="shared" si="897"/>
        <v>0</v>
      </c>
      <c r="CE281" s="47">
        <f t="shared" si="898"/>
        <v>0</v>
      </c>
      <c r="CF281" s="46">
        <f t="shared" si="899"/>
        <v>0</v>
      </c>
      <c r="CG281" s="47">
        <f t="shared" si="900"/>
        <v>0</v>
      </c>
      <c r="CH281" s="47">
        <f t="shared" si="901"/>
        <v>0</v>
      </c>
      <c r="CI281" s="47">
        <f t="shared" si="902"/>
        <v>0</v>
      </c>
      <c r="CJ281" s="47">
        <f t="shared" si="903"/>
        <v>0</v>
      </c>
      <c r="CK281" s="47">
        <f t="shared" si="904"/>
        <v>0</v>
      </c>
      <c r="CL281" s="47">
        <f t="shared" si="905"/>
        <v>0</v>
      </c>
      <c r="CM281" s="47">
        <f t="shared" si="906"/>
        <v>0</v>
      </c>
      <c r="CN281" s="47">
        <f t="shared" si="907"/>
        <v>0</v>
      </c>
      <c r="CO281" s="47">
        <f t="shared" si="908"/>
        <v>0</v>
      </c>
      <c r="CP281" s="47">
        <f t="shared" si="909"/>
        <v>0</v>
      </c>
      <c r="CQ281" s="47">
        <f t="shared" si="910"/>
        <v>0</v>
      </c>
      <c r="CR281" s="47">
        <f t="shared" si="911"/>
        <v>0</v>
      </c>
      <c r="CS281" s="47">
        <f t="shared" si="912"/>
        <v>0</v>
      </c>
      <c r="CT281" s="47">
        <f t="shared" si="913"/>
        <v>0</v>
      </c>
      <c r="CU281" s="47">
        <f t="shared" si="914"/>
        <v>0</v>
      </c>
      <c r="CV281" s="47">
        <f t="shared" si="915"/>
        <v>0</v>
      </c>
      <c r="CW281" s="47">
        <f t="shared" si="916"/>
        <v>0</v>
      </c>
      <c r="CX281" s="47">
        <f t="shared" si="917"/>
        <v>0</v>
      </c>
      <c r="CY281" s="48">
        <f t="shared" si="918"/>
        <v>0</v>
      </c>
      <c r="CZ281" s="47">
        <f t="shared" si="919"/>
        <v>0</v>
      </c>
      <c r="DA281" s="47">
        <f t="shared" si="920"/>
        <v>0</v>
      </c>
      <c r="DB281" s="46">
        <f t="shared" si="921"/>
        <v>0</v>
      </c>
      <c r="DC281" s="47">
        <f t="shared" si="922"/>
        <v>0</v>
      </c>
      <c r="DD281" s="47">
        <f t="shared" si="923"/>
        <v>0</v>
      </c>
      <c r="DE281" s="47">
        <f t="shared" si="924"/>
        <v>0</v>
      </c>
      <c r="DF281" s="47">
        <f t="shared" si="925"/>
        <v>0</v>
      </c>
      <c r="DG281" s="47">
        <f t="shared" si="926"/>
        <v>0</v>
      </c>
      <c r="DH281" s="47">
        <f t="shared" si="927"/>
        <v>0</v>
      </c>
      <c r="DI281" s="47">
        <f t="shared" si="928"/>
        <v>0</v>
      </c>
      <c r="DJ281" s="47">
        <f t="shared" si="929"/>
        <v>0</v>
      </c>
      <c r="DK281" s="47">
        <f t="shared" si="930"/>
        <v>0</v>
      </c>
      <c r="DL281" s="47">
        <f t="shared" si="931"/>
        <v>0</v>
      </c>
      <c r="DM281" s="47">
        <f t="shared" si="932"/>
        <v>0</v>
      </c>
      <c r="DN281" s="47">
        <f t="shared" si="933"/>
        <v>0</v>
      </c>
      <c r="DO281" s="47">
        <f t="shared" si="934"/>
        <v>0</v>
      </c>
      <c r="DP281" s="47">
        <f t="shared" si="935"/>
        <v>0</v>
      </c>
      <c r="DQ281" s="47">
        <f t="shared" si="936"/>
        <v>0</v>
      </c>
      <c r="DR281" s="47">
        <f t="shared" si="937"/>
        <v>0</v>
      </c>
      <c r="DS281" s="47">
        <f t="shared" si="938"/>
        <v>0</v>
      </c>
      <c r="DT281" s="47">
        <f t="shared" si="939"/>
        <v>0</v>
      </c>
      <c r="DU281" s="48">
        <f t="shared" si="940"/>
        <v>0</v>
      </c>
      <c r="DV281" s="47">
        <f t="shared" si="941"/>
        <v>0</v>
      </c>
      <c r="DW281" s="47">
        <f t="shared" si="942"/>
        <v>0</v>
      </c>
      <c r="DX281" s="46">
        <f t="shared" si="943"/>
        <v>0</v>
      </c>
      <c r="DY281" s="47">
        <f t="shared" si="944"/>
        <v>0</v>
      </c>
      <c r="DZ281" s="47">
        <f t="shared" si="945"/>
        <v>0</v>
      </c>
      <c r="EA281" s="47">
        <f t="shared" si="946"/>
        <v>0</v>
      </c>
      <c r="EB281" s="47">
        <f t="shared" si="947"/>
        <v>0</v>
      </c>
      <c r="EC281" s="47">
        <f t="shared" si="948"/>
        <v>0</v>
      </c>
      <c r="ED281" s="47">
        <f t="shared" si="949"/>
        <v>0</v>
      </c>
      <c r="EE281" s="47">
        <f t="shared" si="950"/>
        <v>0</v>
      </c>
      <c r="EF281" s="47">
        <f t="shared" si="951"/>
        <v>0</v>
      </c>
      <c r="EG281" s="47">
        <f t="shared" si="952"/>
        <v>0</v>
      </c>
      <c r="EH281" s="47">
        <f t="shared" si="953"/>
        <v>0</v>
      </c>
      <c r="EI281" s="47">
        <f t="shared" si="954"/>
        <v>0</v>
      </c>
      <c r="EJ281" s="47">
        <f t="shared" si="955"/>
        <v>0</v>
      </c>
      <c r="EK281" s="47">
        <f t="shared" si="956"/>
        <v>0</v>
      </c>
      <c r="EL281" s="47">
        <f t="shared" si="957"/>
        <v>0</v>
      </c>
      <c r="EM281" s="47">
        <f t="shared" si="958"/>
        <v>0</v>
      </c>
      <c r="EN281" s="47">
        <f t="shared" si="959"/>
        <v>0</v>
      </c>
      <c r="EO281" s="47">
        <f t="shared" si="960"/>
        <v>0</v>
      </c>
      <c r="EP281" s="47">
        <f t="shared" si="961"/>
        <v>0</v>
      </c>
      <c r="EQ281" s="48">
        <f t="shared" si="962"/>
        <v>0</v>
      </c>
      <c r="ER281" s="47">
        <f t="shared" si="963"/>
        <v>0</v>
      </c>
      <c r="ES281" s="47">
        <f t="shared" si="964"/>
        <v>0</v>
      </c>
      <c r="ET281" s="46">
        <f t="shared" si="965"/>
        <v>0</v>
      </c>
      <c r="EU281" s="47">
        <f t="shared" si="966"/>
        <v>0</v>
      </c>
      <c r="EV281" s="47">
        <f t="shared" si="967"/>
        <v>0</v>
      </c>
      <c r="EW281" s="47">
        <f t="shared" si="968"/>
        <v>0</v>
      </c>
      <c r="EX281" s="47">
        <f t="shared" si="969"/>
        <v>0</v>
      </c>
      <c r="EY281" s="47">
        <f t="shared" si="970"/>
        <v>0</v>
      </c>
      <c r="EZ281" s="47">
        <f t="shared" si="971"/>
        <v>0</v>
      </c>
      <c r="FA281" s="47">
        <f t="shared" si="972"/>
        <v>0</v>
      </c>
      <c r="FB281" s="47">
        <f t="shared" si="973"/>
        <v>0</v>
      </c>
      <c r="FC281" s="47">
        <f t="shared" si="974"/>
        <v>0</v>
      </c>
      <c r="FD281" s="47">
        <f t="shared" si="975"/>
        <v>0</v>
      </c>
      <c r="FE281" s="47">
        <f t="shared" si="976"/>
        <v>0</v>
      </c>
      <c r="FF281" s="47">
        <f t="shared" si="977"/>
        <v>0</v>
      </c>
      <c r="FG281" s="47">
        <f t="shared" si="978"/>
        <v>0</v>
      </c>
      <c r="FH281" s="47">
        <f t="shared" si="979"/>
        <v>0</v>
      </c>
      <c r="FI281" s="47">
        <f t="shared" si="980"/>
        <v>0</v>
      </c>
      <c r="FJ281" s="47">
        <f t="shared" si="981"/>
        <v>0</v>
      </c>
      <c r="FK281" s="47">
        <f t="shared" si="982"/>
        <v>0</v>
      </c>
      <c r="FL281" s="47">
        <f t="shared" si="983"/>
        <v>0</v>
      </c>
      <c r="FM281" s="48">
        <f t="shared" si="984"/>
        <v>0</v>
      </c>
      <c r="FN281" s="47">
        <f t="shared" si="985"/>
        <v>0</v>
      </c>
      <c r="FO281" s="47">
        <f t="shared" si="986"/>
        <v>0</v>
      </c>
      <c r="FP281" s="46">
        <f t="shared" si="987"/>
        <v>0</v>
      </c>
      <c r="FQ281" s="47">
        <f t="shared" si="988"/>
        <v>0</v>
      </c>
      <c r="FR281" s="47">
        <f t="shared" si="989"/>
        <v>0</v>
      </c>
      <c r="FS281" s="47">
        <f t="shared" si="990"/>
        <v>0</v>
      </c>
      <c r="FT281" s="47">
        <f t="shared" si="991"/>
        <v>0</v>
      </c>
      <c r="FU281" s="47">
        <f t="shared" si="992"/>
        <v>0</v>
      </c>
      <c r="FV281" s="47">
        <f t="shared" si="993"/>
        <v>0</v>
      </c>
      <c r="FW281" s="47">
        <f t="shared" si="994"/>
        <v>0</v>
      </c>
      <c r="FX281" s="47">
        <f t="shared" si="995"/>
        <v>0</v>
      </c>
      <c r="FY281" s="47">
        <f t="shared" si="996"/>
        <v>0</v>
      </c>
      <c r="FZ281" s="47">
        <f t="shared" si="997"/>
        <v>0</v>
      </c>
      <c r="GA281" s="47">
        <f t="shared" si="998"/>
        <v>0</v>
      </c>
      <c r="GB281" s="47">
        <f t="shared" si="999"/>
        <v>0</v>
      </c>
      <c r="GC281" s="47">
        <f t="shared" si="1000"/>
        <v>0</v>
      </c>
      <c r="GD281" s="47">
        <f t="shared" si="1001"/>
        <v>0</v>
      </c>
      <c r="GE281" s="47">
        <f t="shared" si="1002"/>
        <v>0</v>
      </c>
      <c r="GF281" s="47">
        <f t="shared" si="1003"/>
        <v>0</v>
      </c>
      <c r="GG281" s="47">
        <f t="shared" si="1004"/>
        <v>0</v>
      </c>
      <c r="GH281" s="47">
        <f t="shared" si="1005"/>
        <v>0</v>
      </c>
      <c r="GI281" s="48">
        <f t="shared" si="1006"/>
        <v>0</v>
      </c>
      <c r="GJ281" s="47">
        <f t="shared" si="1007"/>
        <v>0</v>
      </c>
      <c r="GK281" s="47">
        <f t="shared" si="1008"/>
        <v>0</v>
      </c>
      <c r="GL281" s="46">
        <f t="shared" si="1009"/>
        <v>0</v>
      </c>
      <c r="GM281" s="47">
        <f t="shared" si="1010"/>
        <v>0</v>
      </c>
      <c r="GN281" s="47">
        <f t="shared" si="1011"/>
        <v>0</v>
      </c>
      <c r="GO281" s="47">
        <f t="shared" si="1012"/>
        <v>0</v>
      </c>
      <c r="GP281" s="47">
        <f t="shared" si="1013"/>
        <v>0</v>
      </c>
      <c r="GQ281" s="47">
        <f t="shared" si="1014"/>
        <v>0</v>
      </c>
      <c r="GR281" s="47">
        <f t="shared" si="1015"/>
        <v>0</v>
      </c>
      <c r="GS281" s="47">
        <f t="shared" si="1016"/>
        <v>0</v>
      </c>
      <c r="GT281" s="47">
        <f t="shared" si="1017"/>
        <v>0</v>
      </c>
      <c r="GU281" s="47">
        <f t="shared" si="1018"/>
        <v>0</v>
      </c>
      <c r="GV281" s="47">
        <f t="shared" si="1019"/>
        <v>0</v>
      </c>
      <c r="GW281" s="47">
        <f t="shared" si="1020"/>
        <v>0</v>
      </c>
      <c r="GX281" s="47">
        <f t="shared" si="1021"/>
        <v>0</v>
      </c>
      <c r="GY281" s="47">
        <f t="shared" si="1022"/>
        <v>0</v>
      </c>
      <c r="GZ281" s="47">
        <f t="shared" si="1023"/>
        <v>0</v>
      </c>
      <c r="HA281" s="47">
        <f t="shared" si="1024"/>
        <v>0</v>
      </c>
      <c r="HB281" s="47">
        <f t="shared" si="1025"/>
        <v>0</v>
      </c>
      <c r="HC281" s="47">
        <f t="shared" si="1026"/>
        <v>0</v>
      </c>
      <c r="HD281" s="47">
        <f t="shared" si="1027"/>
        <v>0</v>
      </c>
      <c r="HE281" s="48">
        <f t="shared" si="1028"/>
        <v>0</v>
      </c>
      <c r="HF281" s="47">
        <f t="shared" si="1029"/>
        <v>0</v>
      </c>
      <c r="HG281" s="47">
        <f t="shared" si="1030"/>
        <v>0</v>
      </c>
      <c r="HH281" s="46">
        <f t="shared" si="1031"/>
        <v>0</v>
      </c>
      <c r="HI281" s="47">
        <f t="shared" si="1032"/>
        <v>0</v>
      </c>
      <c r="HJ281" s="47">
        <f t="shared" si="1033"/>
        <v>0</v>
      </c>
      <c r="HK281" s="47">
        <f t="shared" si="1034"/>
        <v>0</v>
      </c>
      <c r="HL281" s="47">
        <f t="shared" si="1035"/>
        <v>0</v>
      </c>
      <c r="HM281" s="47">
        <f t="shared" si="1036"/>
        <v>0</v>
      </c>
      <c r="HN281" s="47">
        <f t="shared" si="1037"/>
        <v>0</v>
      </c>
      <c r="HO281" s="47">
        <f t="shared" si="1038"/>
        <v>0</v>
      </c>
      <c r="HP281" s="47">
        <f t="shared" si="1039"/>
        <v>0</v>
      </c>
      <c r="HQ281" s="47">
        <f t="shared" si="1040"/>
        <v>0</v>
      </c>
      <c r="HR281" s="47">
        <f t="shared" si="1041"/>
        <v>0</v>
      </c>
      <c r="HS281" s="47">
        <f t="shared" si="1042"/>
        <v>0</v>
      </c>
      <c r="HT281" s="47">
        <f t="shared" si="1043"/>
        <v>0</v>
      </c>
      <c r="HU281" s="47">
        <f t="shared" si="1044"/>
        <v>0</v>
      </c>
      <c r="HV281" s="47">
        <f t="shared" si="1045"/>
        <v>0</v>
      </c>
      <c r="HW281" s="47">
        <f t="shared" si="1046"/>
        <v>0</v>
      </c>
      <c r="HX281" s="47">
        <f t="shared" si="1047"/>
        <v>0</v>
      </c>
      <c r="HY281" s="47">
        <f t="shared" si="1048"/>
        <v>0</v>
      </c>
      <c r="HZ281" s="47">
        <f t="shared" si="1049"/>
        <v>0</v>
      </c>
      <c r="IA281" s="48">
        <f t="shared" si="1050"/>
        <v>0</v>
      </c>
      <c r="IB281" s="47">
        <f t="shared" si="1051"/>
        <v>0</v>
      </c>
      <c r="IC281" s="47">
        <f t="shared" si="1052"/>
        <v>0</v>
      </c>
      <c r="ID281" s="46">
        <f t="shared" si="1053"/>
        <v>0</v>
      </c>
      <c r="IE281" s="47">
        <f t="shared" si="1054"/>
        <v>0</v>
      </c>
      <c r="IF281" s="47">
        <f t="shared" si="1055"/>
        <v>0</v>
      </c>
      <c r="IG281" s="47">
        <f t="shared" si="1056"/>
        <v>0</v>
      </c>
      <c r="IH281" s="47">
        <f t="shared" si="1057"/>
        <v>0</v>
      </c>
      <c r="II281" s="47">
        <f t="shared" si="1058"/>
        <v>0</v>
      </c>
      <c r="IJ281" s="47">
        <f t="shared" si="1059"/>
        <v>0</v>
      </c>
      <c r="IK281" s="47">
        <f t="shared" si="1060"/>
        <v>0</v>
      </c>
      <c r="IL281" s="47">
        <f t="shared" si="1061"/>
        <v>0</v>
      </c>
      <c r="IM281" s="47">
        <f t="shared" si="1062"/>
        <v>0</v>
      </c>
      <c r="IN281" s="47">
        <f t="shared" si="1063"/>
        <v>0</v>
      </c>
      <c r="IO281" s="47">
        <f t="shared" si="1064"/>
        <v>0</v>
      </c>
      <c r="IP281" s="47">
        <f t="shared" si="1065"/>
        <v>0</v>
      </c>
      <c r="IQ281" s="47">
        <f t="shared" si="1066"/>
        <v>0</v>
      </c>
      <c r="IR281" s="47">
        <f t="shared" si="1067"/>
        <v>0</v>
      </c>
      <c r="IS281" s="47">
        <f t="shared" si="1068"/>
        <v>0</v>
      </c>
      <c r="IT281" s="47">
        <f t="shared" si="1069"/>
        <v>0</v>
      </c>
      <c r="IU281" s="47">
        <f t="shared" si="1070"/>
        <v>0</v>
      </c>
      <c r="IV281" s="47">
        <f t="shared" si="1071"/>
        <v>0</v>
      </c>
      <c r="IW281" s="48">
        <f t="shared" si="1072"/>
        <v>0</v>
      </c>
      <c r="IX281" s="47">
        <f t="shared" si="1073"/>
        <v>0</v>
      </c>
      <c r="IY281" s="47">
        <f t="shared" si="1074"/>
        <v>0</v>
      </c>
      <c r="IZ281" s="46">
        <f t="shared" si="1075"/>
        <v>0</v>
      </c>
      <c r="JA281" s="47">
        <f t="shared" si="1076"/>
        <v>0</v>
      </c>
      <c r="JB281" s="47">
        <f t="shared" si="1077"/>
        <v>0</v>
      </c>
      <c r="JC281" s="47">
        <f t="shared" si="1078"/>
        <v>0</v>
      </c>
      <c r="JD281" s="47">
        <f t="shared" si="1079"/>
        <v>0</v>
      </c>
      <c r="JE281" s="47">
        <f t="shared" si="1080"/>
        <v>0</v>
      </c>
      <c r="JF281" s="47">
        <f t="shared" si="1081"/>
        <v>0</v>
      </c>
      <c r="JG281" s="47">
        <f t="shared" si="1082"/>
        <v>0</v>
      </c>
      <c r="JH281" s="47">
        <f t="shared" si="1083"/>
        <v>0</v>
      </c>
      <c r="JI281" s="47">
        <f t="shared" si="1084"/>
        <v>0</v>
      </c>
      <c r="JJ281" s="47">
        <f t="shared" si="1085"/>
        <v>0</v>
      </c>
      <c r="JK281" s="47">
        <f t="shared" si="1086"/>
        <v>0</v>
      </c>
      <c r="JL281" s="47">
        <f t="shared" si="1087"/>
        <v>0</v>
      </c>
      <c r="JM281" s="47">
        <f t="shared" si="1088"/>
        <v>0</v>
      </c>
      <c r="JN281" s="47">
        <f t="shared" si="1089"/>
        <v>0</v>
      </c>
      <c r="JO281" s="47">
        <f t="shared" si="1090"/>
        <v>0</v>
      </c>
      <c r="JP281" s="47">
        <f t="shared" si="1091"/>
        <v>0</v>
      </c>
      <c r="JQ281" s="47">
        <f t="shared" si="1092"/>
        <v>0</v>
      </c>
      <c r="JR281" s="47">
        <f t="shared" si="1093"/>
        <v>0</v>
      </c>
      <c r="JS281" s="48">
        <f t="shared" si="1094"/>
        <v>0</v>
      </c>
      <c r="JT281" s="46">
        <f t="shared" si="1095"/>
        <v>0</v>
      </c>
      <c r="JU281" s="48">
        <f t="shared" si="1096"/>
        <v>0</v>
      </c>
    </row>
    <row r="282" spans="1:281" x14ac:dyDescent="0.25">
      <c r="A282" s="152"/>
      <c r="B282" s="386"/>
      <c r="C282" s="377"/>
      <c r="D282" s="378"/>
      <c r="E282" s="378"/>
      <c r="F282" s="378"/>
      <c r="G282" s="379"/>
      <c r="H282" s="397"/>
      <c r="I282" s="397"/>
      <c r="J282" s="97"/>
      <c r="K282" s="122">
        <f t="shared" si="826"/>
        <v>0</v>
      </c>
      <c r="L282" s="313">
        <f t="shared" si="827"/>
        <v>0</v>
      </c>
      <c r="M282" s="46">
        <f t="shared" si="828"/>
        <v>0</v>
      </c>
      <c r="N282" s="90">
        <f t="shared" si="889"/>
        <v>0</v>
      </c>
      <c r="O282" s="90">
        <f t="shared" si="890"/>
        <v>0</v>
      </c>
      <c r="P282" s="90">
        <f t="shared" si="891"/>
        <v>0</v>
      </c>
      <c r="Q282" s="90">
        <f t="shared" si="892"/>
        <v>0</v>
      </c>
      <c r="R282" s="408">
        <f t="shared" si="829"/>
        <v>1</v>
      </c>
      <c r="S282" s="46">
        <f t="shared" si="830"/>
        <v>0</v>
      </c>
      <c r="T282" s="47">
        <f t="shared" si="831"/>
        <v>0</v>
      </c>
      <c r="U282" s="47">
        <f t="shared" si="832"/>
        <v>0</v>
      </c>
      <c r="V282" s="47">
        <f t="shared" si="833"/>
        <v>0</v>
      </c>
      <c r="W282" s="47">
        <f t="shared" si="834"/>
        <v>0</v>
      </c>
      <c r="X282" s="47">
        <f t="shared" si="835"/>
        <v>0</v>
      </c>
      <c r="Y282" s="47">
        <f t="shared" si="836"/>
        <v>0</v>
      </c>
      <c r="Z282" s="47">
        <f t="shared" si="837"/>
        <v>0</v>
      </c>
      <c r="AA282" s="47">
        <f t="shared" si="838"/>
        <v>0</v>
      </c>
      <c r="AB282" s="47">
        <f t="shared" si="839"/>
        <v>0</v>
      </c>
      <c r="AC282" s="47">
        <f t="shared" si="840"/>
        <v>0</v>
      </c>
      <c r="AD282" s="47">
        <f t="shared" si="841"/>
        <v>0</v>
      </c>
      <c r="AE282" s="47">
        <f t="shared" si="842"/>
        <v>0</v>
      </c>
      <c r="AF282" s="47">
        <f t="shared" si="843"/>
        <v>0</v>
      </c>
      <c r="AG282" s="47">
        <f t="shared" si="844"/>
        <v>0</v>
      </c>
      <c r="AH282" s="47">
        <f t="shared" si="845"/>
        <v>0</v>
      </c>
      <c r="AI282" s="47">
        <f t="shared" si="846"/>
        <v>0</v>
      </c>
      <c r="AJ282" s="47">
        <f t="shared" si="847"/>
        <v>0</v>
      </c>
      <c r="AK282" s="47">
        <f t="shared" si="848"/>
        <v>0</v>
      </c>
      <c r="AL282" s="48">
        <f t="shared" si="849"/>
        <v>0</v>
      </c>
      <c r="AM282" s="47">
        <f t="shared" si="893"/>
        <v>0</v>
      </c>
      <c r="AN282" s="47">
        <f t="shared" si="894"/>
        <v>0</v>
      </c>
      <c r="AO282" s="46">
        <f t="shared" si="850"/>
        <v>0</v>
      </c>
      <c r="AP282" s="47">
        <f t="shared" si="851"/>
        <v>0</v>
      </c>
      <c r="AQ282" s="47">
        <f t="shared" si="852"/>
        <v>0</v>
      </c>
      <c r="AR282" s="47">
        <f t="shared" si="853"/>
        <v>0</v>
      </c>
      <c r="AS282" s="47">
        <f t="shared" si="854"/>
        <v>0</v>
      </c>
      <c r="AT282" s="47">
        <f t="shared" si="855"/>
        <v>0</v>
      </c>
      <c r="AU282" s="47">
        <f t="shared" si="856"/>
        <v>0</v>
      </c>
      <c r="AV282" s="47">
        <f t="shared" si="857"/>
        <v>0</v>
      </c>
      <c r="AW282" s="47">
        <f t="shared" si="858"/>
        <v>0</v>
      </c>
      <c r="AX282" s="47">
        <f t="shared" si="859"/>
        <v>0</v>
      </c>
      <c r="AY282" s="47">
        <f t="shared" si="860"/>
        <v>0</v>
      </c>
      <c r="AZ282" s="47">
        <f t="shared" si="861"/>
        <v>0</v>
      </c>
      <c r="BA282" s="47">
        <f t="shared" si="862"/>
        <v>0</v>
      </c>
      <c r="BB282" s="47">
        <f t="shared" si="863"/>
        <v>0</v>
      </c>
      <c r="BC282" s="47">
        <f t="shared" si="864"/>
        <v>0</v>
      </c>
      <c r="BD282" s="47">
        <f t="shared" si="865"/>
        <v>0</v>
      </c>
      <c r="BE282" s="47">
        <f t="shared" si="866"/>
        <v>0</v>
      </c>
      <c r="BF282" s="47">
        <f t="shared" si="867"/>
        <v>0</v>
      </c>
      <c r="BG282" s="48">
        <f t="shared" si="868"/>
        <v>0</v>
      </c>
      <c r="BH282" s="47">
        <f t="shared" si="895"/>
        <v>0</v>
      </c>
      <c r="BI282" s="47">
        <f t="shared" si="896"/>
        <v>0</v>
      </c>
      <c r="BJ282" s="46">
        <f t="shared" si="869"/>
        <v>0</v>
      </c>
      <c r="BK282" s="47">
        <f t="shared" si="870"/>
        <v>0</v>
      </c>
      <c r="BL282" s="47">
        <f t="shared" si="871"/>
        <v>0</v>
      </c>
      <c r="BM282" s="47">
        <f t="shared" si="872"/>
        <v>0</v>
      </c>
      <c r="BN282" s="47">
        <f t="shared" si="873"/>
        <v>0</v>
      </c>
      <c r="BO282" s="47">
        <f t="shared" si="874"/>
        <v>0</v>
      </c>
      <c r="BP282" s="47">
        <f t="shared" si="875"/>
        <v>0</v>
      </c>
      <c r="BQ282" s="47">
        <f t="shared" si="876"/>
        <v>0</v>
      </c>
      <c r="BR282" s="47">
        <f t="shared" si="877"/>
        <v>0</v>
      </c>
      <c r="BS282" s="47">
        <f t="shared" si="878"/>
        <v>0</v>
      </c>
      <c r="BT282" s="47">
        <f t="shared" si="879"/>
        <v>0</v>
      </c>
      <c r="BU282" s="47">
        <f t="shared" si="880"/>
        <v>0</v>
      </c>
      <c r="BV282" s="47">
        <f t="shared" si="881"/>
        <v>0</v>
      </c>
      <c r="BW282" s="47">
        <f t="shared" si="882"/>
        <v>0</v>
      </c>
      <c r="BX282" s="47">
        <f t="shared" si="883"/>
        <v>0</v>
      </c>
      <c r="BY282" s="47">
        <f t="shared" si="884"/>
        <v>0</v>
      </c>
      <c r="BZ282" s="47">
        <f t="shared" si="885"/>
        <v>0</v>
      </c>
      <c r="CA282" s="47">
        <f t="shared" si="886"/>
        <v>0</v>
      </c>
      <c r="CB282" s="47">
        <f t="shared" si="887"/>
        <v>0</v>
      </c>
      <c r="CC282" s="48">
        <f t="shared" si="888"/>
        <v>0</v>
      </c>
      <c r="CD282" s="47">
        <f t="shared" si="897"/>
        <v>0</v>
      </c>
      <c r="CE282" s="47">
        <f t="shared" si="898"/>
        <v>0</v>
      </c>
      <c r="CF282" s="46">
        <f t="shared" si="899"/>
        <v>0</v>
      </c>
      <c r="CG282" s="47">
        <f t="shared" si="900"/>
        <v>0</v>
      </c>
      <c r="CH282" s="47">
        <f t="shared" si="901"/>
        <v>0</v>
      </c>
      <c r="CI282" s="47">
        <f t="shared" si="902"/>
        <v>0</v>
      </c>
      <c r="CJ282" s="47">
        <f t="shared" si="903"/>
        <v>0</v>
      </c>
      <c r="CK282" s="47">
        <f t="shared" si="904"/>
        <v>0</v>
      </c>
      <c r="CL282" s="47">
        <f t="shared" si="905"/>
        <v>0</v>
      </c>
      <c r="CM282" s="47">
        <f t="shared" si="906"/>
        <v>0</v>
      </c>
      <c r="CN282" s="47">
        <f t="shared" si="907"/>
        <v>0</v>
      </c>
      <c r="CO282" s="47">
        <f t="shared" si="908"/>
        <v>0</v>
      </c>
      <c r="CP282" s="47">
        <f t="shared" si="909"/>
        <v>0</v>
      </c>
      <c r="CQ282" s="47">
        <f t="shared" si="910"/>
        <v>0</v>
      </c>
      <c r="CR282" s="47">
        <f t="shared" si="911"/>
        <v>0</v>
      </c>
      <c r="CS282" s="47">
        <f t="shared" si="912"/>
        <v>0</v>
      </c>
      <c r="CT282" s="47">
        <f t="shared" si="913"/>
        <v>0</v>
      </c>
      <c r="CU282" s="47">
        <f t="shared" si="914"/>
        <v>0</v>
      </c>
      <c r="CV282" s="47">
        <f t="shared" si="915"/>
        <v>0</v>
      </c>
      <c r="CW282" s="47">
        <f t="shared" si="916"/>
        <v>0</v>
      </c>
      <c r="CX282" s="47">
        <f t="shared" si="917"/>
        <v>0</v>
      </c>
      <c r="CY282" s="48">
        <f t="shared" si="918"/>
        <v>0</v>
      </c>
      <c r="CZ282" s="47">
        <f t="shared" si="919"/>
        <v>0</v>
      </c>
      <c r="DA282" s="47">
        <f t="shared" si="920"/>
        <v>0</v>
      </c>
      <c r="DB282" s="46">
        <f t="shared" si="921"/>
        <v>0</v>
      </c>
      <c r="DC282" s="47">
        <f t="shared" si="922"/>
        <v>0</v>
      </c>
      <c r="DD282" s="47">
        <f t="shared" si="923"/>
        <v>0</v>
      </c>
      <c r="DE282" s="47">
        <f t="shared" si="924"/>
        <v>0</v>
      </c>
      <c r="DF282" s="47">
        <f t="shared" si="925"/>
        <v>0</v>
      </c>
      <c r="DG282" s="47">
        <f t="shared" si="926"/>
        <v>0</v>
      </c>
      <c r="DH282" s="47">
        <f t="shared" si="927"/>
        <v>0</v>
      </c>
      <c r="DI282" s="47">
        <f t="shared" si="928"/>
        <v>0</v>
      </c>
      <c r="DJ282" s="47">
        <f t="shared" si="929"/>
        <v>0</v>
      </c>
      <c r="DK282" s="47">
        <f t="shared" si="930"/>
        <v>0</v>
      </c>
      <c r="DL282" s="47">
        <f t="shared" si="931"/>
        <v>0</v>
      </c>
      <c r="DM282" s="47">
        <f t="shared" si="932"/>
        <v>0</v>
      </c>
      <c r="DN282" s="47">
        <f t="shared" si="933"/>
        <v>0</v>
      </c>
      <c r="DO282" s="47">
        <f t="shared" si="934"/>
        <v>0</v>
      </c>
      <c r="DP282" s="47">
        <f t="shared" si="935"/>
        <v>0</v>
      </c>
      <c r="DQ282" s="47">
        <f t="shared" si="936"/>
        <v>0</v>
      </c>
      <c r="DR282" s="47">
        <f t="shared" si="937"/>
        <v>0</v>
      </c>
      <c r="DS282" s="47">
        <f t="shared" si="938"/>
        <v>0</v>
      </c>
      <c r="DT282" s="47">
        <f t="shared" si="939"/>
        <v>0</v>
      </c>
      <c r="DU282" s="48">
        <f t="shared" si="940"/>
        <v>0</v>
      </c>
      <c r="DV282" s="47">
        <f t="shared" si="941"/>
        <v>0</v>
      </c>
      <c r="DW282" s="47">
        <f t="shared" si="942"/>
        <v>0</v>
      </c>
      <c r="DX282" s="46">
        <f t="shared" si="943"/>
        <v>0</v>
      </c>
      <c r="DY282" s="47">
        <f t="shared" si="944"/>
        <v>0</v>
      </c>
      <c r="DZ282" s="47">
        <f t="shared" si="945"/>
        <v>0</v>
      </c>
      <c r="EA282" s="47">
        <f t="shared" si="946"/>
        <v>0</v>
      </c>
      <c r="EB282" s="47">
        <f t="shared" si="947"/>
        <v>0</v>
      </c>
      <c r="EC282" s="47">
        <f t="shared" si="948"/>
        <v>0</v>
      </c>
      <c r="ED282" s="47">
        <f t="shared" si="949"/>
        <v>0</v>
      </c>
      <c r="EE282" s="47">
        <f t="shared" si="950"/>
        <v>0</v>
      </c>
      <c r="EF282" s="47">
        <f t="shared" si="951"/>
        <v>0</v>
      </c>
      <c r="EG282" s="47">
        <f t="shared" si="952"/>
        <v>0</v>
      </c>
      <c r="EH282" s="47">
        <f t="shared" si="953"/>
        <v>0</v>
      </c>
      <c r="EI282" s="47">
        <f t="shared" si="954"/>
        <v>0</v>
      </c>
      <c r="EJ282" s="47">
        <f t="shared" si="955"/>
        <v>0</v>
      </c>
      <c r="EK282" s="47">
        <f t="shared" si="956"/>
        <v>0</v>
      </c>
      <c r="EL282" s="47">
        <f t="shared" si="957"/>
        <v>0</v>
      </c>
      <c r="EM282" s="47">
        <f t="shared" si="958"/>
        <v>0</v>
      </c>
      <c r="EN282" s="47">
        <f t="shared" si="959"/>
        <v>0</v>
      </c>
      <c r="EO282" s="47">
        <f t="shared" si="960"/>
        <v>0</v>
      </c>
      <c r="EP282" s="47">
        <f t="shared" si="961"/>
        <v>0</v>
      </c>
      <c r="EQ282" s="48">
        <f t="shared" si="962"/>
        <v>0</v>
      </c>
      <c r="ER282" s="47">
        <f t="shared" si="963"/>
        <v>0</v>
      </c>
      <c r="ES282" s="47">
        <f t="shared" si="964"/>
        <v>0</v>
      </c>
      <c r="ET282" s="46">
        <f t="shared" si="965"/>
        <v>0</v>
      </c>
      <c r="EU282" s="47">
        <f t="shared" si="966"/>
        <v>0</v>
      </c>
      <c r="EV282" s="47">
        <f t="shared" si="967"/>
        <v>0</v>
      </c>
      <c r="EW282" s="47">
        <f t="shared" si="968"/>
        <v>0</v>
      </c>
      <c r="EX282" s="47">
        <f t="shared" si="969"/>
        <v>0</v>
      </c>
      <c r="EY282" s="47">
        <f t="shared" si="970"/>
        <v>0</v>
      </c>
      <c r="EZ282" s="47">
        <f t="shared" si="971"/>
        <v>0</v>
      </c>
      <c r="FA282" s="47">
        <f t="shared" si="972"/>
        <v>0</v>
      </c>
      <c r="FB282" s="47">
        <f t="shared" si="973"/>
        <v>0</v>
      </c>
      <c r="FC282" s="47">
        <f t="shared" si="974"/>
        <v>0</v>
      </c>
      <c r="FD282" s="47">
        <f t="shared" si="975"/>
        <v>0</v>
      </c>
      <c r="FE282" s="47">
        <f t="shared" si="976"/>
        <v>0</v>
      </c>
      <c r="FF282" s="47">
        <f t="shared" si="977"/>
        <v>0</v>
      </c>
      <c r="FG282" s="47">
        <f t="shared" si="978"/>
        <v>0</v>
      </c>
      <c r="FH282" s="47">
        <f t="shared" si="979"/>
        <v>0</v>
      </c>
      <c r="FI282" s="47">
        <f t="shared" si="980"/>
        <v>0</v>
      </c>
      <c r="FJ282" s="47">
        <f t="shared" si="981"/>
        <v>0</v>
      </c>
      <c r="FK282" s="47">
        <f t="shared" si="982"/>
        <v>0</v>
      </c>
      <c r="FL282" s="47">
        <f t="shared" si="983"/>
        <v>0</v>
      </c>
      <c r="FM282" s="48">
        <f t="shared" si="984"/>
        <v>0</v>
      </c>
      <c r="FN282" s="47">
        <f t="shared" si="985"/>
        <v>0</v>
      </c>
      <c r="FO282" s="47">
        <f t="shared" si="986"/>
        <v>0</v>
      </c>
      <c r="FP282" s="46">
        <f t="shared" si="987"/>
        <v>0</v>
      </c>
      <c r="FQ282" s="47">
        <f t="shared" si="988"/>
        <v>0</v>
      </c>
      <c r="FR282" s="47">
        <f t="shared" si="989"/>
        <v>0</v>
      </c>
      <c r="FS282" s="47">
        <f t="shared" si="990"/>
        <v>0</v>
      </c>
      <c r="FT282" s="47">
        <f t="shared" si="991"/>
        <v>0</v>
      </c>
      <c r="FU282" s="47">
        <f t="shared" si="992"/>
        <v>0</v>
      </c>
      <c r="FV282" s="47">
        <f t="shared" si="993"/>
        <v>0</v>
      </c>
      <c r="FW282" s="47">
        <f t="shared" si="994"/>
        <v>0</v>
      </c>
      <c r="FX282" s="47">
        <f t="shared" si="995"/>
        <v>0</v>
      </c>
      <c r="FY282" s="47">
        <f t="shared" si="996"/>
        <v>0</v>
      </c>
      <c r="FZ282" s="47">
        <f t="shared" si="997"/>
        <v>0</v>
      </c>
      <c r="GA282" s="47">
        <f t="shared" si="998"/>
        <v>0</v>
      </c>
      <c r="GB282" s="47">
        <f t="shared" si="999"/>
        <v>0</v>
      </c>
      <c r="GC282" s="47">
        <f t="shared" si="1000"/>
        <v>0</v>
      </c>
      <c r="GD282" s="47">
        <f t="shared" si="1001"/>
        <v>0</v>
      </c>
      <c r="GE282" s="47">
        <f t="shared" si="1002"/>
        <v>0</v>
      </c>
      <c r="GF282" s="47">
        <f t="shared" si="1003"/>
        <v>0</v>
      </c>
      <c r="GG282" s="47">
        <f t="shared" si="1004"/>
        <v>0</v>
      </c>
      <c r="GH282" s="47">
        <f t="shared" si="1005"/>
        <v>0</v>
      </c>
      <c r="GI282" s="48">
        <f t="shared" si="1006"/>
        <v>0</v>
      </c>
      <c r="GJ282" s="47">
        <f t="shared" si="1007"/>
        <v>0</v>
      </c>
      <c r="GK282" s="47">
        <f t="shared" si="1008"/>
        <v>0</v>
      </c>
      <c r="GL282" s="46">
        <f t="shared" si="1009"/>
        <v>0</v>
      </c>
      <c r="GM282" s="47">
        <f t="shared" si="1010"/>
        <v>0</v>
      </c>
      <c r="GN282" s="47">
        <f t="shared" si="1011"/>
        <v>0</v>
      </c>
      <c r="GO282" s="47">
        <f t="shared" si="1012"/>
        <v>0</v>
      </c>
      <c r="GP282" s="47">
        <f t="shared" si="1013"/>
        <v>0</v>
      </c>
      <c r="GQ282" s="47">
        <f t="shared" si="1014"/>
        <v>0</v>
      </c>
      <c r="GR282" s="47">
        <f t="shared" si="1015"/>
        <v>0</v>
      </c>
      <c r="GS282" s="47">
        <f t="shared" si="1016"/>
        <v>0</v>
      </c>
      <c r="GT282" s="47">
        <f t="shared" si="1017"/>
        <v>0</v>
      </c>
      <c r="GU282" s="47">
        <f t="shared" si="1018"/>
        <v>0</v>
      </c>
      <c r="GV282" s="47">
        <f t="shared" si="1019"/>
        <v>0</v>
      </c>
      <c r="GW282" s="47">
        <f t="shared" si="1020"/>
        <v>0</v>
      </c>
      <c r="GX282" s="47">
        <f t="shared" si="1021"/>
        <v>0</v>
      </c>
      <c r="GY282" s="47">
        <f t="shared" si="1022"/>
        <v>0</v>
      </c>
      <c r="GZ282" s="47">
        <f t="shared" si="1023"/>
        <v>0</v>
      </c>
      <c r="HA282" s="47">
        <f t="shared" si="1024"/>
        <v>0</v>
      </c>
      <c r="HB282" s="47">
        <f t="shared" si="1025"/>
        <v>0</v>
      </c>
      <c r="HC282" s="47">
        <f t="shared" si="1026"/>
        <v>0</v>
      </c>
      <c r="HD282" s="47">
        <f t="shared" si="1027"/>
        <v>0</v>
      </c>
      <c r="HE282" s="48">
        <f t="shared" si="1028"/>
        <v>0</v>
      </c>
      <c r="HF282" s="47">
        <f t="shared" si="1029"/>
        <v>0</v>
      </c>
      <c r="HG282" s="47">
        <f t="shared" si="1030"/>
        <v>0</v>
      </c>
      <c r="HH282" s="46">
        <f t="shared" si="1031"/>
        <v>0</v>
      </c>
      <c r="HI282" s="47">
        <f t="shared" si="1032"/>
        <v>0</v>
      </c>
      <c r="HJ282" s="47">
        <f t="shared" si="1033"/>
        <v>0</v>
      </c>
      <c r="HK282" s="47">
        <f t="shared" si="1034"/>
        <v>0</v>
      </c>
      <c r="HL282" s="47">
        <f t="shared" si="1035"/>
        <v>0</v>
      </c>
      <c r="HM282" s="47">
        <f t="shared" si="1036"/>
        <v>0</v>
      </c>
      <c r="HN282" s="47">
        <f t="shared" si="1037"/>
        <v>0</v>
      </c>
      <c r="HO282" s="47">
        <f t="shared" si="1038"/>
        <v>0</v>
      </c>
      <c r="HP282" s="47">
        <f t="shared" si="1039"/>
        <v>0</v>
      </c>
      <c r="HQ282" s="47">
        <f t="shared" si="1040"/>
        <v>0</v>
      </c>
      <c r="HR282" s="47">
        <f t="shared" si="1041"/>
        <v>0</v>
      </c>
      <c r="HS282" s="47">
        <f t="shared" si="1042"/>
        <v>0</v>
      </c>
      <c r="HT282" s="47">
        <f t="shared" si="1043"/>
        <v>0</v>
      </c>
      <c r="HU282" s="47">
        <f t="shared" si="1044"/>
        <v>0</v>
      </c>
      <c r="HV282" s="47">
        <f t="shared" si="1045"/>
        <v>0</v>
      </c>
      <c r="HW282" s="47">
        <f t="shared" si="1046"/>
        <v>0</v>
      </c>
      <c r="HX282" s="47">
        <f t="shared" si="1047"/>
        <v>0</v>
      </c>
      <c r="HY282" s="47">
        <f t="shared" si="1048"/>
        <v>0</v>
      </c>
      <c r="HZ282" s="47">
        <f t="shared" si="1049"/>
        <v>0</v>
      </c>
      <c r="IA282" s="48">
        <f t="shared" si="1050"/>
        <v>0</v>
      </c>
      <c r="IB282" s="47">
        <f t="shared" si="1051"/>
        <v>0</v>
      </c>
      <c r="IC282" s="47">
        <f t="shared" si="1052"/>
        <v>0</v>
      </c>
      <c r="ID282" s="46">
        <f t="shared" si="1053"/>
        <v>0</v>
      </c>
      <c r="IE282" s="47">
        <f t="shared" si="1054"/>
        <v>0</v>
      </c>
      <c r="IF282" s="47">
        <f t="shared" si="1055"/>
        <v>0</v>
      </c>
      <c r="IG282" s="47">
        <f t="shared" si="1056"/>
        <v>0</v>
      </c>
      <c r="IH282" s="47">
        <f t="shared" si="1057"/>
        <v>0</v>
      </c>
      <c r="II282" s="47">
        <f t="shared" si="1058"/>
        <v>0</v>
      </c>
      <c r="IJ282" s="47">
        <f t="shared" si="1059"/>
        <v>0</v>
      </c>
      <c r="IK282" s="47">
        <f t="shared" si="1060"/>
        <v>0</v>
      </c>
      <c r="IL282" s="47">
        <f t="shared" si="1061"/>
        <v>0</v>
      </c>
      <c r="IM282" s="47">
        <f t="shared" si="1062"/>
        <v>0</v>
      </c>
      <c r="IN282" s="47">
        <f t="shared" si="1063"/>
        <v>0</v>
      </c>
      <c r="IO282" s="47">
        <f t="shared" si="1064"/>
        <v>0</v>
      </c>
      <c r="IP282" s="47">
        <f t="shared" si="1065"/>
        <v>0</v>
      </c>
      <c r="IQ282" s="47">
        <f t="shared" si="1066"/>
        <v>0</v>
      </c>
      <c r="IR282" s="47">
        <f t="shared" si="1067"/>
        <v>0</v>
      </c>
      <c r="IS282" s="47">
        <f t="shared" si="1068"/>
        <v>0</v>
      </c>
      <c r="IT282" s="47">
        <f t="shared" si="1069"/>
        <v>0</v>
      </c>
      <c r="IU282" s="47">
        <f t="shared" si="1070"/>
        <v>0</v>
      </c>
      <c r="IV282" s="47">
        <f t="shared" si="1071"/>
        <v>0</v>
      </c>
      <c r="IW282" s="48">
        <f t="shared" si="1072"/>
        <v>0</v>
      </c>
      <c r="IX282" s="47">
        <f t="shared" si="1073"/>
        <v>0</v>
      </c>
      <c r="IY282" s="47">
        <f t="shared" si="1074"/>
        <v>0</v>
      </c>
      <c r="IZ282" s="46">
        <f t="shared" si="1075"/>
        <v>0</v>
      </c>
      <c r="JA282" s="47">
        <f t="shared" si="1076"/>
        <v>0</v>
      </c>
      <c r="JB282" s="47">
        <f t="shared" si="1077"/>
        <v>0</v>
      </c>
      <c r="JC282" s="47">
        <f t="shared" si="1078"/>
        <v>0</v>
      </c>
      <c r="JD282" s="47">
        <f t="shared" si="1079"/>
        <v>0</v>
      </c>
      <c r="JE282" s="47">
        <f t="shared" si="1080"/>
        <v>0</v>
      </c>
      <c r="JF282" s="47">
        <f t="shared" si="1081"/>
        <v>0</v>
      </c>
      <c r="JG282" s="47">
        <f t="shared" si="1082"/>
        <v>0</v>
      </c>
      <c r="JH282" s="47">
        <f t="shared" si="1083"/>
        <v>0</v>
      </c>
      <c r="JI282" s="47">
        <f t="shared" si="1084"/>
        <v>0</v>
      </c>
      <c r="JJ282" s="47">
        <f t="shared" si="1085"/>
        <v>0</v>
      </c>
      <c r="JK282" s="47">
        <f t="shared" si="1086"/>
        <v>0</v>
      </c>
      <c r="JL282" s="47">
        <f t="shared" si="1087"/>
        <v>0</v>
      </c>
      <c r="JM282" s="47">
        <f t="shared" si="1088"/>
        <v>0</v>
      </c>
      <c r="JN282" s="47">
        <f t="shared" si="1089"/>
        <v>0</v>
      </c>
      <c r="JO282" s="47">
        <f t="shared" si="1090"/>
        <v>0</v>
      </c>
      <c r="JP282" s="47">
        <f t="shared" si="1091"/>
        <v>0</v>
      </c>
      <c r="JQ282" s="47">
        <f t="shared" si="1092"/>
        <v>0</v>
      </c>
      <c r="JR282" s="47">
        <f t="shared" si="1093"/>
        <v>0</v>
      </c>
      <c r="JS282" s="48">
        <f t="shared" si="1094"/>
        <v>0</v>
      </c>
      <c r="JT282" s="46">
        <f t="shared" si="1095"/>
        <v>0</v>
      </c>
      <c r="JU282" s="48">
        <f t="shared" si="1096"/>
        <v>0</v>
      </c>
    </row>
    <row r="283" spans="1:281" x14ac:dyDescent="0.25">
      <c r="A283" s="152"/>
      <c r="B283" s="386"/>
      <c r="C283" s="377"/>
      <c r="D283" s="378"/>
      <c r="E283" s="378"/>
      <c r="F283" s="378"/>
      <c r="G283" s="379"/>
      <c r="H283" s="397"/>
      <c r="I283" s="397"/>
      <c r="J283" s="97"/>
      <c r="K283" s="122">
        <f t="shared" si="826"/>
        <v>0</v>
      </c>
      <c r="L283" s="313">
        <f t="shared" si="827"/>
        <v>0</v>
      </c>
      <c r="M283" s="46">
        <f t="shared" si="828"/>
        <v>0</v>
      </c>
      <c r="N283" s="90">
        <f t="shared" si="889"/>
        <v>0</v>
      </c>
      <c r="O283" s="90">
        <f t="shared" si="890"/>
        <v>0</v>
      </c>
      <c r="P283" s="90">
        <f t="shared" si="891"/>
        <v>0</v>
      </c>
      <c r="Q283" s="90">
        <f t="shared" si="892"/>
        <v>0</v>
      </c>
      <c r="R283" s="408">
        <f t="shared" si="829"/>
        <v>1</v>
      </c>
      <c r="S283" s="46">
        <f t="shared" si="830"/>
        <v>0</v>
      </c>
      <c r="T283" s="47">
        <f t="shared" si="831"/>
        <v>0</v>
      </c>
      <c r="U283" s="47">
        <f t="shared" si="832"/>
        <v>0</v>
      </c>
      <c r="V283" s="47">
        <f t="shared" si="833"/>
        <v>0</v>
      </c>
      <c r="W283" s="47">
        <f t="shared" si="834"/>
        <v>0</v>
      </c>
      <c r="X283" s="47">
        <f t="shared" si="835"/>
        <v>0</v>
      </c>
      <c r="Y283" s="47">
        <f t="shared" si="836"/>
        <v>0</v>
      </c>
      <c r="Z283" s="47">
        <f t="shared" si="837"/>
        <v>0</v>
      </c>
      <c r="AA283" s="47">
        <f t="shared" si="838"/>
        <v>0</v>
      </c>
      <c r="AB283" s="47">
        <f t="shared" si="839"/>
        <v>0</v>
      </c>
      <c r="AC283" s="47">
        <f t="shared" si="840"/>
        <v>0</v>
      </c>
      <c r="AD283" s="47">
        <f t="shared" si="841"/>
        <v>0</v>
      </c>
      <c r="AE283" s="47">
        <f t="shared" si="842"/>
        <v>0</v>
      </c>
      <c r="AF283" s="47">
        <f t="shared" si="843"/>
        <v>0</v>
      </c>
      <c r="AG283" s="47">
        <f t="shared" si="844"/>
        <v>0</v>
      </c>
      <c r="AH283" s="47">
        <f t="shared" si="845"/>
        <v>0</v>
      </c>
      <c r="AI283" s="47">
        <f t="shared" si="846"/>
        <v>0</v>
      </c>
      <c r="AJ283" s="47">
        <f t="shared" si="847"/>
        <v>0</v>
      </c>
      <c r="AK283" s="47">
        <f t="shared" si="848"/>
        <v>0</v>
      </c>
      <c r="AL283" s="48">
        <f t="shared" si="849"/>
        <v>0</v>
      </c>
      <c r="AM283" s="47">
        <f t="shared" si="893"/>
        <v>0</v>
      </c>
      <c r="AN283" s="47">
        <f t="shared" si="894"/>
        <v>0</v>
      </c>
      <c r="AO283" s="46">
        <f t="shared" si="850"/>
        <v>0</v>
      </c>
      <c r="AP283" s="47">
        <f t="shared" si="851"/>
        <v>0</v>
      </c>
      <c r="AQ283" s="47">
        <f t="shared" si="852"/>
        <v>0</v>
      </c>
      <c r="AR283" s="47">
        <f t="shared" si="853"/>
        <v>0</v>
      </c>
      <c r="AS283" s="47">
        <f t="shared" si="854"/>
        <v>0</v>
      </c>
      <c r="AT283" s="47">
        <f t="shared" si="855"/>
        <v>0</v>
      </c>
      <c r="AU283" s="47">
        <f t="shared" si="856"/>
        <v>0</v>
      </c>
      <c r="AV283" s="47">
        <f t="shared" si="857"/>
        <v>0</v>
      </c>
      <c r="AW283" s="47">
        <f t="shared" si="858"/>
        <v>0</v>
      </c>
      <c r="AX283" s="47">
        <f t="shared" si="859"/>
        <v>0</v>
      </c>
      <c r="AY283" s="47">
        <f t="shared" si="860"/>
        <v>0</v>
      </c>
      <c r="AZ283" s="47">
        <f t="shared" si="861"/>
        <v>0</v>
      </c>
      <c r="BA283" s="47">
        <f t="shared" si="862"/>
        <v>0</v>
      </c>
      <c r="BB283" s="47">
        <f t="shared" si="863"/>
        <v>0</v>
      </c>
      <c r="BC283" s="47">
        <f t="shared" si="864"/>
        <v>0</v>
      </c>
      <c r="BD283" s="47">
        <f t="shared" si="865"/>
        <v>0</v>
      </c>
      <c r="BE283" s="47">
        <f t="shared" si="866"/>
        <v>0</v>
      </c>
      <c r="BF283" s="47">
        <f t="shared" si="867"/>
        <v>0</v>
      </c>
      <c r="BG283" s="48">
        <f t="shared" si="868"/>
        <v>0</v>
      </c>
      <c r="BH283" s="47">
        <f t="shared" si="895"/>
        <v>0</v>
      </c>
      <c r="BI283" s="47">
        <f t="shared" si="896"/>
        <v>0</v>
      </c>
      <c r="BJ283" s="46">
        <f t="shared" si="869"/>
        <v>0</v>
      </c>
      <c r="BK283" s="47">
        <f t="shared" si="870"/>
        <v>0</v>
      </c>
      <c r="BL283" s="47">
        <f t="shared" si="871"/>
        <v>0</v>
      </c>
      <c r="BM283" s="47">
        <f t="shared" si="872"/>
        <v>0</v>
      </c>
      <c r="BN283" s="47">
        <f t="shared" si="873"/>
        <v>0</v>
      </c>
      <c r="BO283" s="47">
        <f t="shared" si="874"/>
        <v>0</v>
      </c>
      <c r="BP283" s="47">
        <f t="shared" si="875"/>
        <v>0</v>
      </c>
      <c r="BQ283" s="47">
        <f t="shared" si="876"/>
        <v>0</v>
      </c>
      <c r="BR283" s="47">
        <f t="shared" si="877"/>
        <v>0</v>
      </c>
      <c r="BS283" s="47">
        <f t="shared" si="878"/>
        <v>0</v>
      </c>
      <c r="BT283" s="47">
        <f t="shared" si="879"/>
        <v>0</v>
      </c>
      <c r="BU283" s="47">
        <f t="shared" si="880"/>
        <v>0</v>
      </c>
      <c r="BV283" s="47">
        <f t="shared" si="881"/>
        <v>0</v>
      </c>
      <c r="BW283" s="47">
        <f t="shared" si="882"/>
        <v>0</v>
      </c>
      <c r="BX283" s="47">
        <f t="shared" si="883"/>
        <v>0</v>
      </c>
      <c r="BY283" s="47">
        <f t="shared" si="884"/>
        <v>0</v>
      </c>
      <c r="BZ283" s="47">
        <f t="shared" si="885"/>
        <v>0</v>
      </c>
      <c r="CA283" s="47">
        <f t="shared" si="886"/>
        <v>0</v>
      </c>
      <c r="CB283" s="47">
        <f t="shared" si="887"/>
        <v>0</v>
      </c>
      <c r="CC283" s="48">
        <f t="shared" si="888"/>
        <v>0</v>
      </c>
      <c r="CD283" s="47">
        <f t="shared" si="897"/>
        <v>0</v>
      </c>
      <c r="CE283" s="47">
        <f t="shared" si="898"/>
        <v>0</v>
      </c>
      <c r="CF283" s="46">
        <f t="shared" si="899"/>
        <v>0</v>
      </c>
      <c r="CG283" s="47">
        <f t="shared" si="900"/>
        <v>0</v>
      </c>
      <c r="CH283" s="47">
        <f t="shared" si="901"/>
        <v>0</v>
      </c>
      <c r="CI283" s="47">
        <f t="shared" si="902"/>
        <v>0</v>
      </c>
      <c r="CJ283" s="47">
        <f t="shared" si="903"/>
        <v>0</v>
      </c>
      <c r="CK283" s="47">
        <f t="shared" si="904"/>
        <v>0</v>
      </c>
      <c r="CL283" s="47">
        <f t="shared" si="905"/>
        <v>0</v>
      </c>
      <c r="CM283" s="47">
        <f t="shared" si="906"/>
        <v>0</v>
      </c>
      <c r="CN283" s="47">
        <f t="shared" si="907"/>
        <v>0</v>
      </c>
      <c r="CO283" s="47">
        <f t="shared" si="908"/>
        <v>0</v>
      </c>
      <c r="CP283" s="47">
        <f t="shared" si="909"/>
        <v>0</v>
      </c>
      <c r="CQ283" s="47">
        <f t="shared" si="910"/>
        <v>0</v>
      </c>
      <c r="CR283" s="47">
        <f t="shared" si="911"/>
        <v>0</v>
      </c>
      <c r="CS283" s="47">
        <f t="shared" si="912"/>
        <v>0</v>
      </c>
      <c r="CT283" s="47">
        <f t="shared" si="913"/>
        <v>0</v>
      </c>
      <c r="CU283" s="47">
        <f t="shared" si="914"/>
        <v>0</v>
      </c>
      <c r="CV283" s="47">
        <f t="shared" si="915"/>
        <v>0</v>
      </c>
      <c r="CW283" s="47">
        <f t="shared" si="916"/>
        <v>0</v>
      </c>
      <c r="CX283" s="47">
        <f t="shared" si="917"/>
        <v>0</v>
      </c>
      <c r="CY283" s="48">
        <f t="shared" si="918"/>
        <v>0</v>
      </c>
      <c r="CZ283" s="47">
        <f t="shared" si="919"/>
        <v>0</v>
      </c>
      <c r="DA283" s="47">
        <f t="shared" si="920"/>
        <v>0</v>
      </c>
      <c r="DB283" s="46">
        <f t="shared" si="921"/>
        <v>0</v>
      </c>
      <c r="DC283" s="47">
        <f t="shared" si="922"/>
        <v>0</v>
      </c>
      <c r="DD283" s="47">
        <f t="shared" si="923"/>
        <v>0</v>
      </c>
      <c r="DE283" s="47">
        <f t="shared" si="924"/>
        <v>0</v>
      </c>
      <c r="DF283" s="47">
        <f t="shared" si="925"/>
        <v>0</v>
      </c>
      <c r="DG283" s="47">
        <f t="shared" si="926"/>
        <v>0</v>
      </c>
      <c r="DH283" s="47">
        <f t="shared" si="927"/>
        <v>0</v>
      </c>
      <c r="DI283" s="47">
        <f t="shared" si="928"/>
        <v>0</v>
      </c>
      <c r="DJ283" s="47">
        <f t="shared" si="929"/>
        <v>0</v>
      </c>
      <c r="DK283" s="47">
        <f t="shared" si="930"/>
        <v>0</v>
      </c>
      <c r="DL283" s="47">
        <f t="shared" si="931"/>
        <v>0</v>
      </c>
      <c r="DM283" s="47">
        <f t="shared" si="932"/>
        <v>0</v>
      </c>
      <c r="DN283" s="47">
        <f t="shared" si="933"/>
        <v>0</v>
      </c>
      <c r="DO283" s="47">
        <f t="shared" si="934"/>
        <v>0</v>
      </c>
      <c r="DP283" s="47">
        <f t="shared" si="935"/>
        <v>0</v>
      </c>
      <c r="DQ283" s="47">
        <f t="shared" si="936"/>
        <v>0</v>
      </c>
      <c r="DR283" s="47">
        <f t="shared" si="937"/>
        <v>0</v>
      </c>
      <c r="DS283" s="47">
        <f t="shared" si="938"/>
        <v>0</v>
      </c>
      <c r="DT283" s="47">
        <f t="shared" si="939"/>
        <v>0</v>
      </c>
      <c r="DU283" s="48">
        <f t="shared" si="940"/>
        <v>0</v>
      </c>
      <c r="DV283" s="47">
        <f t="shared" si="941"/>
        <v>0</v>
      </c>
      <c r="DW283" s="47">
        <f t="shared" si="942"/>
        <v>0</v>
      </c>
      <c r="DX283" s="46">
        <f t="shared" si="943"/>
        <v>0</v>
      </c>
      <c r="DY283" s="47">
        <f t="shared" si="944"/>
        <v>0</v>
      </c>
      <c r="DZ283" s="47">
        <f t="shared" si="945"/>
        <v>0</v>
      </c>
      <c r="EA283" s="47">
        <f t="shared" si="946"/>
        <v>0</v>
      </c>
      <c r="EB283" s="47">
        <f t="shared" si="947"/>
        <v>0</v>
      </c>
      <c r="EC283" s="47">
        <f t="shared" si="948"/>
        <v>0</v>
      </c>
      <c r="ED283" s="47">
        <f t="shared" si="949"/>
        <v>0</v>
      </c>
      <c r="EE283" s="47">
        <f t="shared" si="950"/>
        <v>0</v>
      </c>
      <c r="EF283" s="47">
        <f t="shared" si="951"/>
        <v>0</v>
      </c>
      <c r="EG283" s="47">
        <f t="shared" si="952"/>
        <v>0</v>
      </c>
      <c r="EH283" s="47">
        <f t="shared" si="953"/>
        <v>0</v>
      </c>
      <c r="EI283" s="47">
        <f t="shared" si="954"/>
        <v>0</v>
      </c>
      <c r="EJ283" s="47">
        <f t="shared" si="955"/>
        <v>0</v>
      </c>
      <c r="EK283" s="47">
        <f t="shared" si="956"/>
        <v>0</v>
      </c>
      <c r="EL283" s="47">
        <f t="shared" si="957"/>
        <v>0</v>
      </c>
      <c r="EM283" s="47">
        <f t="shared" si="958"/>
        <v>0</v>
      </c>
      <c r="EN283" s="47">
        <f t="shared" si="959"/>
        <v>0</v>
      </c>
      <c r="EO283" s="47">
        <f t="shared" si="960"/>
        <v>0</v>
      </c>
      <c r="EP283" s="47">
        <f t="shared" si="961"/>
        <v>0</v>
      </c>
      <c r="EQ283" s="48">
        <f t="shared" si="962"/>
        <v>0</v>
      </c>
      <c r="ER283" s="47">
        <f t="shared" si="963"/>
        <v>0</v>
      </c>
      <c r="ES283" s="47">
        <f t="shared" si="964"/>
        <v>0</v>
      </c>
      <c r="ET283" s="46">
        <f t="shared" si="965"/>
        <v>0</v>
      </c>
      <c r="EU283" s="47">
        <f t="shared" si="966"/>
        <v>0</v>
      </c>
      <c r="EV283" s="47">
        <f t="shared" si="967"/>
        <v>0</v>
      </c>
      <c r="EW283" s="47">
        <f t="shared" si="968"/>
        <v>0</v>
      </c>
      <c r="EX283" s="47">
        <f t="shared" si="969"/>
        <v>0</v>
      </c>
      <c r="EY283" s="47">
        <f t="shared" si="970"/>
        <v>0</v>
      </c>
      <c r="EZ283" s="47">
        <f t="shared" si="971"/>
        <v>0</v>
      </c>
      <c r="FA283" s="47">
        <f t="shared" si="972"/>
        <v>0</v>
      </c>
      <c r="FB283" s="47">
        <f t="shared" si="973"/>
        <v>0</v>
      </c>
      <c r="FC283" s="47">
        <f t="shared" si="974"/>
        <v>0</v>
      </c>
      <c r="FD283" s="47">
        <f t="shared" si="975"/>
        <v>0</v>
      </c>
      <c r="FE283" s="47">
        <f t="shared" si="976"/>
        <v>0</v>
      </c>
      <c r="FF283" s="47">
        <f t="shared" si="977"/>
        <v>0</v>
      </c>
      <c r="FG283" s="47">
        <f t="shared" si="978"/>
        <v>0</v>
      </c>
      <c r="FH283" s="47">
        <f t="shared" si="979"/>
        <v>0</v>
      </c>
      <c r="FI283" s="47">
        <f t="shared" si="980"/>
        <v>0</v>
      </c>
      <c r="FJ283" s="47">
        <f t="shared" si="981"/>
        <v>0</v>
      </c>
      <c r="FK283" s="47">
        <f t="shared" si="982"/>
        <v>0</v>
      </c>
      <c r="FL283" s="47">
        <f t="shared" si="983"/>
        <v>0</v>
      </c>
      <c r="FM283" s="48">
        <f t="shared" si="984"/>
        <v>0</v>
      </c>
      <c r="FN283" s="47">
        <f t="shared" si="985"/>
        <v>0</v>
      </c>
      <c r="FO283" s="47">
        <f t="shared" si="986"/>
        <v>0</v>
      </c>
      <c r="FP283" s="46">
        <f t="shared" si="987"/>
        <v>0</v>
      </c>
      <c r="FQ283" s="47">
        <f t="shared" si="988"/>
        <v>0</v>
      </c>
      <c r="FR283" s="47">
        <f t="shared" si="989"/>
        <v>0</v>
      </c>
      <c r="FS283" s="47">
        <f t="shared" si="990"/>
        <v>0</v>
      </c>
      <c r="FT283" s="47">
        <f t="shared" si="991"/>
        <v>0</v>
      </c>
      <c r="FU283" s="47">
        <f t="shared" si="992"/>
        <v>0</v>
      </c>
      <c r="FV283" s="47">
        <f t="shared" si="993"/>
        <v>0</v>
      </c>
      <c r="FW283" s="47">
        <f t="shared" si="994"/>
        <v>0</v>
      </c>
      <c r="FX283" s="47">
        <f t="shared" si="995"/>
        <v>0</v>
      </c>
      <c r="FY283" s="47">
        <f t="shared" si="996"/>
        <v>0</v>
      </c>
      <c r="FZ283" s="47">
        <f t="shared" si="997"/>
        <v>0</v>
      </c>
      <c r="GA283" s="47">
        <f t="shared" si="998"/>
        <v>0</v>
      </c>
      <c r="GB283" s="47">
        <f t="shared" si="999"/>
        <v>0</v>
      </c>
      <c r="GC283" s="47">
        <f t="shared" si="1000"/>
        <v>0</v>
      </c>
      <c r="GD283" s="47">
        <f t="shared" si="1001"/>
        <v>0</v>
      </c>
      <c r="GE283" s="47">
        <f t="shared" si="1002"/>
        <v>0</v>
      </c>
      <c r="GF283" s="47">
        <f t="shared" si="1003"/>
        <v>0</v>
      </c>
      <c r="GG283" s="47">
        <f t="shared" si="1004"/>
        <v>0</v>
      </c>
      <c r="GH283" s="47">
        <f t="shared" si="1005"/>
        <v>0</v>
      </c>
      <c r="GI283" s="48">
        <f t="shared" si="1006"/>
        <v>0</v>
      </c>
      <c r="GJ283" s="47">
        <f t="shared" si="1007"/>
        <v>0</v>
      </c>
      <c r="GK283" s="47">
        <f t="shared" si="1008"/>
        <v>0</v>
      </c>
      <c r="GL283" s="46">
        <f t="shared" si="1009"/>
        <v>0</v>
      </c>
      <c r="GM283" s="47">
        <f t="shared" si="1010"/>
        <v>0</v>
      </c>
      <c r="GN283" s="47">
        <f t="shared" si="1011"/>
        <v>0</v>
      </c>
      <c r="GO283" s="47">
        <f t="shared" si="1012"/>
        <v>0</v>
      </c>
      <c r="GP283" s="47">
        <f t="shared" si="1013"/>
        <v>0</v>
      </c>
      <c r="GQ283" s="47">
        <f t="shared" si="1014"/>
        <v>0</v>
      </c>
      <c r="GR283" s="47">
        <f t="shared" si="1015"/>
        <v>0</v>
      </c>
      <c r="GS283" s="47">
        <f t="shared" si="1016"/>
        <v>0</v>
      </c>
      <c r="GT283" s="47">
        <f t="shared" si="1017"/>
        <v>0</v>
      </c>
      <c r="GU283" s="47">
        <f t="shared" si="1018"/>
        <v>0</v>
      </c>
      <c r="GV283" s="47">
        <f t="shared" si="1019"/>
        <v>0</v>
      </c>
      <c r="GW283" s="47">
        <f t="shared" si="1020"/>
        <v>0</v>
      </c>
      <c r="GX283" s="47">
        <f t="shared" si="1021"/>
        <v>0</v>
      </c>
      <c r="GY283" s="47">
        <f t="shared" si="1022"/>
        <v>0</v>
      </c>
      <c r="GZ283" s="47">
        <f t="shared" si="1023"/>
        <v>0</v>
      </c>
      <c r="HA283" s="47">
        <f t="shared" si="1024"/>
        <v>0</v>
      </c>
      <c r="HB283" s="47">
        <f t="shared" si="1025"/>
        <v>0</v>
      </c>
      <c r="HC283" s="47">
        <f t="shared" si="1026"/>
        <v>0</v>
      </c>
      <c r="HD283" s="47">
        <f t="shared" si="1027"/>
        <v>0</v>
      </c>
      <c r="HE283" s="48">
        <f t="shared" si="1028"/>
        <v>0</v>
      </c>
      <c r="HF283" s="47">
        <f t="shared" si="1029"/>
        <v>0</v>
      </c>
      <c r="HG283" s="47">
        <f t="shared" si="1030"/>
        <v>0</v>
      </c>
      <c r="HH283" s="46">
        <f t="shared" si="1031"/>
        <v>0</v>
      </c>
      <c r="HI283" s="47">
        <f t="shared" si="1032"/>
        <v>0</v>
      </c>
      <c r="HJ283" s="47">
        <f t="shared" si="1033"/>
        <v>0</v>
      </c>
      <c r="HK283" s="47">
        <f t="shared" si="1034"/>
        <v>0</v>
      </c>
      <c r="HL283" s="47">
        <f t="shared" si="1035"/>
        <v>0</v>
      </c>
      <c r="HM283" s="47">
        <f t="shared" si="1036"/>
        <v>0</v>
      </c>
      <c r="HN283" s="47">
        <f t="shared" si="1037"/>
        <v>0</v>
      </c>
      <c r="HO283" s="47">
        <f t="shared" si="1038"/>
        <v>0</v>
      </c>
      <c r="HP283" s="47">
        <f t="shared" si="1039"/>
        <v>0</v>
      </c>
      <c r="HQ283" s="47">
        <f t="shared" si="1040"/>
        <v>0</v>
      </c>
      <c r="HR283" s="47">
        <f t="shared" si="1041"/>
        <v>0</v>
      </c>
      <c r="HS283" s="47">
        <f t="shared" si="1042"/>
        <v>0</v>
      </c>
      <c r="HT283" s="47">
        <f t="shared" si="1043"/>
        <v>0</v>
      </c>
      <c r="HU283" s="47">
        <f t="shared" si="1044"/>
        <v>0</v>
      </c>
      <c r="HV283" s="47">
        <f t="shared" si="1045"/>
        <v>0</v>
      </c>
      <c r="HW283" s="47">
        <f t="shared" si="1046"/>
        <v>0</v>
      </c>
      <c r="HX283" s="47">
        <f t="shared" si="1047"/>
        <v>0</v>
      </c>
      <c r="HY283" s="47">
        <f t="shared" si="1048"/>
        <v>0</v>
      </c>
      <c r="HZ283" s="47">
        <f t="shared" si="1049"/>
        <v>0</v>
      </c>
      <c r="IA283" s="48">
        <f t="shared" si="1050"/>
        <v>0</v>
      </c>
      <c r="IB283" s="47">
        <f t="shared" si="1051"/>
        <v>0</v>
      </c>
      <c r="IC283" s="47">
        <f t="shared" si="1052"/>
        <v>0</v>
      </c>
      <c r="ID283" s="46">
        <f t="shared" si="1053"/>
        <v>0</v>
      </c>
      <c r="IE283" s="47">
        <f t="shared" si="1054"/>
        <v>0</v>
      </c>
      <c r="IF283" s="47">
        <f t="shared" si="1055"/>
        <v>0</v>
      </c>
      <c r="IG283" s="47">
        <f t="shared" si="1056"/>
        <v>0</v>
      </c>
      <c r="IH283" s="47">
        <f t="shared" si="1057"/>
        <v>0</v>
      </c>
      <c r="II283" s="47">
        <f t="shared" si="1058"/>
        <v>0</v>
      </c>
      <c r="IJ283" s="47">
        <f t="shared" si="1059"/>
        <v>0</v>
      </c>
      <c r="IK283" s="47">
        <f t="shared" si="1060"/>
        <v>0</v>
      </c>
      <c r="IL283" s="47">
        <f t="shared" si="1061"/>
        <v>0</v>
      </c>
      <c r="IM283" s="47">
        <f t="shared" si="1062"/>
        <v>0</v>
      </c>
      <c r="IN283" s="47">
        <f t="shared" si="1063"/>
        <v>0</v>
      </c>
      <c r="IO283" s="47">
        <f t="shared" si="1064"/>
        <v>0</v>
      </c>
      <c r="IP283" s="47">
        <f t="shared" si="1065"/>
        <v>0</v>
      </c>
      <c r="IQ283" s="47">
        <f t="shared" si="1066"/>
        <v>0</v>
      </c>
      <c r="IR283" s="47">
        <f t="shared" si="1067"/>
        <v>0</v>
      </c>
      <c r="IS283" s="47">
        <f t="shared" si="1068"/>
        <v>0</v>
      </c>
      <c r="IT283" s="47">
        <f t="shared" si="1069"/>
        <v>0</v>
      </c>
      <c r="IU283" s="47">
        <f t="shared" si="1070"/>
        <v>0</v>
      </c>
      <c r="IV283" s="47">
        <f t="shared" si="1071"/>
        <v>0</v>
      </c>
      <c r="IW283" s="48">
        <f t="shared" si="1072"/>
        <v>0</v>
      </c>
      <c r="IX283" s="47">
        <f t="shared" si="1073"/>
        <v>0</v>
      </c>
      <c r="IY283" s="47">
        <f t="shared" si="1074"/>
        <v>0</v>
      </c>
      <c r="IZ283" s="46">
        <f t="shared" si="1075"/>
        <v>0</v>
      </c>
      <c r="JA283" s="47">
        <f t="shared" si="1076"/>
        <v>0</v>
      </c>
      <c r="JB283" s="47">
        <f t="shared" si="1077"/>
        <v>0</v>
      </c>
      <c r="JC283" s="47">
        <f t="shared" si="1078"/>
        <v>0</v>
      </c>
      <c r="JD283" s="47">
        <f t="shared" si="1079"/>
        <v>0</v>
      </c>
      <c r="JE283" s="47">
        <f t="shared" si="1080"/>
        <v>0</v>
      </c>
      <c r="JF283" s="47">
        <f t="shared" si="1081"/>
        <v>0</v>
      </c>
      <c r="JG283" s="47">
        <f t="shared" si="1082"/>
        <v>0</v>
      </c>
      <c r="JH283" s="47">
        <f t="shared" si="1083"/>
        <v>0</v>
      </c>
      <c r="JI283" s="47">
        <f t="shared" si="1084"/>
        <v>0</v>
      </c>
      <c r="JJ283" s="47">
        <f t="shared" si="1085"/>
        <v>0</v>
      </c>
      <c r="JK283" s="47">
        <f t="shared" si="1086"/>
        <v>0</v>
      </c>
      <c r="JL283" s="47">
        <f t="shared" si="1087"/>
        <v>0</v>
      </c>
      <c r="JM283" s="47">
        <f t="shared" si="1088"/>
        <v>0</v>
      </c>
      <c r="JN283" s="47">
        <f t="shared" si="1089"/>
        <v>0</v>
      </c>
      <c r="JO283" s="47">
        <f t="shared" si="1090"/>
        <v>0</v>
      </c>
      <c r="JP283" s="47">
        <f t="shared" si="1091"/>
        <v>0</v>
      </c>
      <c r="JQ283" s="47">
        <f t="shared" si="1092"/>
        <v>0</v>
      </c>
      <c r="JR283" s="47">
        <f t="shared" si="1093"/>
        <v>0</v>
      </c>
      <c r="JS283" s="48">
        <f t="shared" si="1094"/>
        <v>0</v>
      </c>
      <c r="JT283" s="46">
        <f t="shared" si="1095"/>
        <v>0</v>
      </c>
      <c r="JU283" s="48">
        <f t="shared" si="1096"/>
        <v>0</v>
      </c>
    </row>
    <row r="284" spans="1:281" x14ac:dyDescent="0.25">
      <c r="A284" s="152"/>
      <c r="B284" s="386"/>
      <c r="C284" s="377"/>
      <c r="D284" s="378"/>
      <c r="E284" s="378"/>
      <c r="F284" s="378"/>
      <c r="G284" s="379"/>
      <c r="H284" s="397"/>
      <c r="I284" s="397"/>
      <c r="J284" s="97"/>
      <c r="K284" s="122">
        <f t="shared" si="826"/>
        <v>0</v>
      </c>
      <c r="L284" s="313">
        <f t="shared" si="827"/>
        <v>0</v>
      </c>
      <c r="M284" s="46">
        <f t="shared" si="828"/>
        <v>0</v>
      </c>
      <c r="N284" s="90">
        <f t="shared" si="889"/>
        <v>0</v>
      </c>
      <c r="O284" s="90">
        <f t="shared" si="890"/>
        <v>0</v>
      </c>
      <c r="P284" s="90">
        <f t="shared" si="891"/>
        <v>0</v>
      </c>
      <c r="Q284" s="90">
        <f t="shared" si="892"/>
        <v>0</v>
      </c>
      <c r="R284" s="408">
        <f t="shared" si="829"/>
        <v>1</v>
      </c>
      <c r="S284" s="46">
        <f t="shared" si="830"/>
        <v>0</v>
      </c>
      <c r="T284" s="47">
        <f t="shared" si="831"/>
        <v>0</v>
      </c>
      <c r="U284" s="47">
        <f t="shared" si="832"/>
        <v>0</v>
      </c>
      <c r="V284" s="47">
        <f t="shared" si="833"/>
        <v>0</v>
      </c>
      <c r="W284" s="47">
        <f t="shared" si="834"/>
        <v>0</v>
      </c>
      <c r="X284" s="47">
        <f t="shared" si="835"/>
        <v>0</v>
      </c>
      <c r="Y284" s="47">
        <f t="shared" si="836"/>
        <v>0</v>
      </c>
      <c r="Z284" s="47">
        <f t="shared" si="837"/>
        <v>0</v>
      </c>
      <c r="AA284" s="47">
        <f t="shared" si="838"/>
        <v>0</v>
      </c>
      <c r="AB284" s="47">
        <f t="shared" si="839"/>
        <v>0</v>
      </c>
      <c r="AC284" s="47">
        <f t="shared" si="840"/>
        <v>0</v>
      </c>
      <c r="AD284" s="47">
        <f t="shared" si="841"/>
        <v>0</v>
      </c>
      <c r="AE284" s="47">
        <f t="shared" si="842"/>
        <v>0</v>
      </c>
      <c r="AF284" s="47">
        <f t="shared" si="843"/>
        <v>0</v>
      </c>
      <c r="AG284" s="47">
        <f t="shared" si="844"/>
        <v>0</v>
      </c>
      <c r="AH284" s="47">
        <f t="shared" si="845"/>
        <v>0</v>
      </c>
      <c r="AI284" s="47">
        <f t="shared" si="846"/>
        <v>0</v>
      </c>
      <c r="AJ284" s="47">
        <f t="shared" si="847"/>
        <v>0</v>
      </c>
      <c r="AK284" s="47">
        <f t="shared" si="848"/>
        <v>0</v>
      </c>
      <c r="AL284" s="48">
        <f t="shared" si="849"/>
        <v>0</v>
      </c>
      <c r="AM284" s="47">
        <f t="shared" si="893"/>
        <v>0</v>
      </c>
      <c r="AN284" s="47">
        <f t="shared" si="894"/>
        <v>0</v>
      </c>
      <c r="AO284" s="46">
        <f t="shared" si="850"/>
        <v>0</v>
      </c>
      <c r="AP284" s="47">
        <f t="shared" si="851"/>
        <v>0</v>
      </c>
      <c r="AQ284" s="47">
        <f t="shared" si="852"/>
        <v>0</v>
      </c>
      <c r="AR284" s="47">
        <f t="shared" si="853"/>
        <v>0</v>
      </c>
      <c r="AS284" s="47">
        <f t="shared" si="854"/>
        <v>0</v>
      </c>
      <c r="AT284" s="47">
        <f t="shared" si="855"/>
        <v>0</v>
      </c>
      <c r="AU284" s="47">
        <f t="shared" si="856"/>
        <v>0</v>
      </c>
      <c r="AV284" s="47">
        <f t="shared" si="857"/>
        <v>0</v>
      </c>
      <c r="AW284" s="47">
        <f t="shared" si="858"/>
        <v>0</v>
      </c>
      <c r="AX284" s="47">
        <f t="shared" si="859"/>
        <v>0</v>
      </c>
      <c r="AY284" s="47">
        <f t="shared" si="860"/>
        <v>0</v>
      </c>
      <c r="AZ284" s="47">
        <f t="shared" si="861"/>
        <v>0</v>
      </c>
      <c r="BA284" s="47">
        <f t="shared" si="862"/>
        <v>0</v>
      </c>
      <c r="BB284" s="47">
        <f t="shared" si="863"/>
        <v>0</v>
      </c>
      <c r="BC284" s="47">
        <f t="shared" si="864"/>
        <v>0</v>
      </c>
      <c r="BD284" s="47">
        <f t="shared" si="865"/>
        <v>0</v>
      </c>
      <c r="BE284" s="47">
        <f t="shared" si="866"/>
        <v>0</v>
      </c>
      <c r="BF284" s="47">
        <f t="shared" si="867"/>
        <v>0</v>
      </c>
      <c r="BG284" s="48">
        <f t="shared" si="868"/>
        <v>0</v>
      </c>
      <c r="BH284" s="47">
        <f t="shared" si="895"/>
        <v>0</v>
      </c>
      <c r="BI284" s="47">
        <f t="shared" si="896"/>
        <v>0</v>
      </c>
      <c r="BJ284" s="46">
        <f t="shared" si="869"/>
        <v>0</v>
      </c>
      <c r="BK284" s="47">
        <f t="shared" si="870"/>
        <v>0</v>
      </c>
      <c r="BL284" s="47">
        <f t="shared" si="871"/>
        <v>0</v>
      </c>
      <c r="BM284" s="47">
        <f t="shared" si="872"/>
        <v>0</v>
      </c>
      <c r="BN284" s="47">
        <f t="shared" si="873"/>
        <v>0</v>
      </c>
      <c r="BO284" s="47">
        <f t="shared" si="874"/>
        <v>0</v>
      </c>
      <c r="BP284" s="47">
        <f t="shared" si="875"/>
        <v>0</v>
      </c>
      <c r="BQ284" s="47">
        <f t="shared" si="876"/>
        <v>0</v>
      </c>
      <c r="BR284" s="47">
        <f t="shared" si="877"/>
        <v>0</v>
      </c>
      <c r="BS284" s="47">
        <f t="shared" si="878"/>
        <v>0</v>
      </c>
      <c r="BT284" s="47">
        <f t="shared" si="879"/>
        <v>0</v>
      </c>
      <c r="BU284" s="47">
        <f t="shared" si="880"/>
        <v>0</v>
      </c>
      <c r="BV284" s="47">
        <f t="shared" si="881"/>
        <v>0</v>
      </c>
      <c r="BW284" s="47">
        <f t="shared" si="882"/>
        <v>0</v>
      </c>
      <c r="BX284" s="47">
        <f t="shared" si="883"/>
        <v>0</v>
      </c>
      <c r="BY284" s="47">
        <f t="shared" si="884"/>
        <v>0</v>
      </c>
      <c r="BZ284" s="47">
        <f t="shared" si="885"/>
        <v>0</v>
      </c>
      <c r="CA284" s="47">
        <f t="shared" si="886"/>
        <v>0</v>
      </c>
      <c r="CB284" s="47">
        <f t="shared" si="887"/>
        <v>0</v>
      </c>
      <c r="CC284" s="48">
        <f t="shared" si="888"/>
        <v>0</v>
      </c>
      <c r="CD284" s="47">
        <f t="shared" si="897"/>
        <v>0</v>
      </c>
      <c r="CE284" s="47">
        <f t="shared" si="898"/>
        <v>0</v>
      </c>
      <c r="CF284" s="46">
        <f t="shared" si="899"/>
        <v>0</v>
      </c>
      <c r="CG284" s="47">
        <f t="shared" si="900"/>
        <v>0</v>
      </c>
      <c r="CH284" s="47">
        <f t="shared" si="901"/>
        <v>0</v>
      </c>
      <c r="CI284" s="47">
        <f t="shared" si="902"/>
        <v>0</v>
      </c>
      <c r="CJ284" s="47">
        <f t="shared" si="903"/>
        <v>0</v>
      </c>
      <c r="CK284" s="47">
        <f t="shared" si="904"/>
        <v>0</v>
      </c>
      <c r="CL284" s="47">
        <f t="shared" si="905"/>
        <v>0</v>
      </c>
      <c r="CM284" s="47">
        <f t="shared" si="906"/>
        <v>0</v>
      </c>
      <c r="CN284" s="47">
        <f t="shared" si="907"/>
        <v>0</v>
      </c>
      <c r="CO284" s="47">
        <f t="shared" si="908"/>
        <v>0</v>
      </c>
      <c r="CP284" s="47">
        <f t="shared" si="909"/>
        <v>0</v>
      </c>
      <c r="CQ284" s="47">
        <f t="shared" si="910"/>
        <v>0</v>
      </c>
      <c r="CR284" s="47">
        <f t="shared" si="911"/>
        <v>0</v>
      </c>
      <c r="CS284" s="47">
        <f t="shared" si="912"/>
        <v>0</v>
      </c>
      <c r="CT284" s="47">
        <f t="shared" si="913"/>
        <v>0</v>
      </c>
      <c r="CU284" s="47">
        <f t="shared" si="914"/>
        <v>0</v>
      </c>
      <c r="CV284" s="47">
        <f t="shared" si="915"/>
        <v>0</v>
      </c>
      <c r="CW284" s="47">
        <f t="shared" si="916"/>
        <v>0</v>
      </c>
      <c r="CX284" s="47">
        <f t="shared" si="917"/>
        <v>0</v>
      </c>
      <c r="CY284" s="48">
        <f t="shared" si="918"/>
        <v>0</v>
      </c>
      <c r="CZ284" s="47">
        <f t="shared" si="919"/>
        <v>0</v>
      </c>
      <c r="DA284" s="47">
        <f t="shared" si="920"/>
        <v>0</v>
      </c>
      <c r="DB284" s="46">
        <f t="shared" si="921"/>
        <v>0</v>
      </c>
      <c r="DC284" s="47">
        <f t="shared" si="922"/>
        <v>0</v>
      </c>
      <c r="DD284" s="47">
        <f t="shared" si="923"/>
        <v>0</v>
      </c>
      <c r="DE284" s="47">
        <f t="shared" si="924"/>
        <v>0</v>
      </c>
      <c r="DF284" s="47">
        <f t="shared" si="925"/>
        <v>0</v>
      </c>
      <c r="DG284" s="47">
        <f t="shared" si="926"/>
        <v>0</v>
      </c>
      <c r="DH284" s="47">
        <f t="shared" si="927"/>
        <v>0</v>
      </c>
      <c r="DI284" s="47">
        <f t="shared" si="928"/>
        <v>0</v>
      </c>
      <c r="DJ284" s="47">
        <f t="shared" si="929"/>
        <v>0</v>
      </c>
      <c r="DK284" s="47">
        <f t="shared" si="930"/>
        <v>0</v>
      </c>
      <c r="DL284" s="47">
        <f t="shared" si="931"/>
        <v>0</v>
      </c>
      <c r="DM284" s="47">
        <f t="shared" si="932"/>
        <v>0</v>
      </c>
      <c r="DN284" s="47">
        <f t="shared" si="933"/>
        <v>0</v>
      </c>
      <c r="DO284" s="47">
        <f t="shared" si="934"/>
        <v>0</v>
      </c>
      <c r="DP284" s="47">
        <f t="shared" si="935"/>
        <v>0</v>
      </c>
      <c r="DQ284" s="47">
        <f t="shared" si="936"/>
        <v>0</v>
      </c>
      <c r="DR284" s="47">
        <f t="shared" si="937"/>
        <v>0</v>
      </c>
      <c r="DS284" s="47">
        <f t="shared" si="938"/>
        <v>0</v>
      </c>
      <c r="DT284" s="47">
        <f t="shared" si="939"/>
        <v>0</v>
      </c>
      <c r="DU284" s="48">
        <f t="shared" si="940"/>
        <v>0</v>
      </c>
      <c r="DV284" s="47">
        <f t="shared" si="941"/>
        <v>0</v>
      </c>
      <c r="DW284" s="47">
        <f t="shared" si="942"/>
        <v>0</v>
      </c>
      <c r="DX284" s="46">
        <f t="shared" si="943"/>
        <v>0</v>
      </c>
      <c r="DY284" s="47">
        <f t="shared" si="944"/>
        <v>0</v>
      </c>
      <c r="DZ284" s="47">
        <f t="shared" si="945"/>
        <v>0</v>
      </c>
      <c r="EA284" s="47">
        <f t="shared" si="946"/>
        <v>0</v>
      </c>
      <c r="EB284" s="47">
        <f t="shared" si="947"/>
        <v>0</v>
      </c>
      <c r="EC284" s="47">
        <f t="shared" si="948"/>
        <v>0</v>
      </c>
      <c r="ED284" s="47">
        <f t="shared" si="949"/>
        <v>0</v>
      </c>
      <c r="EE284" s="47">
        <f t="shared" si="950"/>
        <v>0</v>
      </c>
      <c r="EF284" s="47">
        <f t="shared" si="951"/>
        <v>0</v>
      </c>
      <c r="EG284" s="47">
        <f t="shared" si="952"/>
        <v>0</v>
      </c>
      <c r="EH284" s="47">
        <f t="shared" si="953"/>
        <v>0</v>
      </c>
      <c r="EI284" s="47">
        <f t="shared" si="954"/>
        <v>0</v>
      </c>
      <c r="EJ284" s="47">
        <f t="shared" si="955"/>
        <v>0</v>
      </c>
      <c r="EK284" s="47">
        <f t="shared" si="956"/>
        <v>0</v>
      </c>
      <c r="EL284" s="47">
        <f t="shared" si="957"/>
        <v>0</v>
      </c>
      <c r="EM284" s="47">
        <f t="shared" si="958"/>
        <v>0</v>
      </c>
      <c r="EN284" s="47">
        <f t="shared" si="959"/>
        <v>0</v>
      </c>
      <c r="EO284" s="47">
        <f t="shared" si="960"/>
        <v>0</v>
      </c>
      <c r="EP284" s="47">
        <f t="shared" si="961"/>
        <v>0</v>
      </c>
      <c r="EQ284" s="48">
        <f t="shared" si="962"/>
        <v>0</v>
      </c>
      <c r="ER284" s="47">
        <f t="shared" si="963"/>
        <v>0</v>
      </c>
      <c r="ES284" s="47">
        <f t="shared" si="964"/>
        <v>0</v>
      </c>
      <c r="ET284" s="46">
        <f t="shared" si="965"/>
        <v>0</v>
      </c>
      <c r="EU284" s="47">
        <f t="shared" si="966"/>
        <v>0</v>
      </c>
      <c r="EV284" s="47">
        <f t="shared" si="967"/>
        <v>0</v>
      </c>
      <c r="EW284" s="47">
        <f t="shared" si="968"/>
        <v>0</v>
      </c>
      <c r="EX284" s="47">
        <f t="shared" si="969"/>
        <v>0</v>
      </c>
      <c r="EY284" s="47">
        <f t="shared" si="970"/>
        <v>0</v>
      </c>
      <c r="EZ284" s="47">
        <f t="shared" si="971"/>
        <v>0</v>
      </c>
      <c r="FA284" s="47">
        <f t="shared" si="972"/>
        <v>0</v>
      </c>
      <c r="FB284" s="47">
        <f t="shared" si="973"/>
        <v>0</v>
      </c>
      <c r="FC284" s="47">
        <f t="shared" si="974"/>
        <v>0</v>
      </c>
      <c r="FD284" s="47">
        <f t="shared" si="975"/>
        <v>0</v>
      </c>
      <c r="FE284" s="47">
        <f t="shared" si="976"/>
        <v>0</v>
      </c>
      <c r="FF284" s="47">
        <f t="shared" si="977"/>
        <v>0</v>
      </c>
      <c r="FG284" s="47">
        <f t="shared" si="978"/>
        <v>0</v>
      </c>
      <c r="FH284" s="47">
        <f t="shared" si="979"/>
        <v>0</v>
      </c>
      <c r="FI284" s="47">
        <f t="shared" si="980"/>
        <v>0</v>
      </c>
      <c r="FJ284" s="47">
        <f t="shared" si="981"/>
        <v>0</v>
      </c>
      <c r="FK284" s="47">
        <f t="shared" si="982"/>
        <v>0</v>
      </c>
      <c r="FL284" s="47">
        <f t="shared" si="983"/>
        <v>0</v>
      </c>
      <c r="FM284" s="48">
        <f t="shared" si="984"/>
        <v>0</v>
      </c>
      <c r="FN284" s="47">
        <f t="shared" si="985"/>
        <v>0</v>
      </c>
      <c r="FO284" s="47">
        <f t="shared" si="986"/>
        <v>0</v>
      </c>
      <c r="FP284" s="46">
        <f t="shared" si="987"/>
        <v>0</v>
      </c>
      <c r="FQ284" s="47">
        <f t="shared" si="988"/>
        <v>0</v>
      </c>
      <c r="FR284" s="47">
        <f t="shared" si="989"/>
        <v>0</v>
      </c>
      <c r="FS284" s="47">
        <f t="shared" si="990"/>
        <v>0</v>
      </c>
      <c r="FT284" s="47">
        <f t="shared" si="991"/>
        <v>0</v>
      </c>
      <c r="FU284" s="47">
        <f t="shared" si="992"/>
        <v>0</v>
      </c>
      <c r="FV284" s="47">
        <f t="shared" si="993"/>
        <v>0</v>
      </c>
      <c r="FW284" s="47">
        <f t="shared" si="994"/>
        <v>0</v>
      </c>
      <c r="FX284" s="47">
        <f t="shared" si="995"/>
        <v>0</v>
      </c>
      <c r="FY284" s="47">
        <f t="shared" si="996"/>
        <v>0</v>
      </c>
      <c r="FZ284" s="47">
        <f t="shared" si="997"/>
        <v>0</v>
      </c>
      <c r="GA284" s="47">
        <f t="shared" si="998"/>
        <v>0</v>
      </c>
      <c r="GB284" s="47">
        <f t="shared" si="999"/>
        <v>0</v>
      </c>
      <c r="GC284" s="47">
        <f t="shared" si="1000"/>
        <v>0</v>
      </c>
      <c r="GD284" s="47">
        <f t="shared" si="1001"/>
        <v>0</v>
      </c>
      <c r="GE284" s="47">
        <f t="shared" si="1002"/>
        <v>0</v>
      </c>
      <c r="GF284" s="47">
        <f t="shared" si="1003"/>
        <v>0</v>
      </c>
      <c r="GG284" s="47">
        <f t="shared" si="1004"/>
        <v>0</v>
      </c>
      <c r="GH284" s="47">
        <f t="shared" si="1005"/>
        <v>0</v>
      </c>
      <c r="GI284" s="48">
        <f t="shared" si="1006"/>
        <v>0</v>
      </c>
      <c r="GJ284" s="47">
        <f t="shared" si="1007"/>
        <v>0</v>
      </c>
      <c r="GK284" s="47">
        <f t="shared" si="1008"/>
        <v>0</v>
      </c>
      <c r="GL284" s="46">
        <f t="shared" si="1009"/>
        <v>0</v>
      </c>
      <c r="GM284" s="47">
        <f t="shared" si="1010"/>
        <v>0</v>
      </c>
      <c r="GN284" s="47">
        <f t="shared" si="1011"/>
        <v>0</v>
      </c>
      <c r="GO284" s="47">
        <f t="shared" si="1012"/>
        <v>0</v>
      </c>
      <c r="GP284" s="47">
        <f t="shared" si="1013"/>
        <v>0</v>
      </c>
      <c r="GQ284" s="47">
        <f t="shared" si="1014"/>
        <v>0</v>
      </c>
      <c r="GR284" s="47">
        <f t="shared" si="1015"/>
        <v>0</v>
      </c>
      <c r="GS284" s="47">
        <f t="shared" si="1016"/>
        <v>0</v>
      </c>
      <c r="GT284" s="47">
        <f t="shared" si="1017"/>
        <v>0</v>
      </c>
      <c r="GU284" s="47">
        <f t="shared" si="1018"/>
        <v>0</v>
      </c>
      <c r="GV284" s="47">
        <f t="shared" si="1019"/>
        <v>0</v>
      </c>
      <c r="GW284" s="47">
        <f t="shared" si="1020"/>
        <v>0</v>
      </c>
      <c r="GX284" s="47">
        <f t="shared" si="1021"/>
        <v>0</v>
      </c>
      <c r="GY284" s="47">
        <f t="shared" si="1022"/>
        <v>0</v>
      </c>
      <c r="GZ284" s="47">
        <f t="shared" si="1023"/>
        <v>0</v>
      </c>
      <c r="HA284" s="47">
        <f t="shared" si="1024"/>
        <v>0</v>
      </c>
      <c r="HB284" s="47">
        <f t="shared" si="1025"/>
        <v>0</v>
      </c>
      <c r="HC284" s="47">
        <f t="shared" si="1026"/>
        <v>0</v>
      </c>
      <c r="HD284" s="47">
        <f t="shared" si="1027"/>
        <v>0</v>
      </c>
      <c r="HE284" s="48">
        <f t="shared" si="1028"/>
        <v>0</v>
      </c>
      <c r="HF284" s="47">
        <f t="shared" si="1029"/>
        <v>0</v>
      </c>
      <c r="HG284" s="47">
        <f t="shared" si="1030"/>
        <v>0</v>
      </c>
      <c r="HH284" s="46">
        <f t="shared" si="1031"/>
        <v>0</v>
      </c>
      <c r="HI284" s="47">
        <f t="shared" si="1032"/>
        <v>0</v>
      </c>
      <c r="HJ284" s="47">
        <f t="shared" si="1033"/>
        <v>0</v>
      </c>
      <c r="HK284" s="47">
        <f t="shared" si="1034"/>
        <v>0</v>
      </c>
      <c r="HL284" s="47">
        <f t="shared" si="1035"/>
        <v>0</v>
      </c>
      <c r="HM284" s="47">
        <f t="shared" si="1036"/>
        <v>0</v>
      </c>
      <c r="HN284" s="47">
        <f t="shared" si="1037"/>
        <v>0</v>
      </c>
      <c r="HO284" s="47">
        <f t="shared" si="1038"/>
        <v>0</v>
      </c>
      <c r="HP284" s="47">
        <f t="shared" si="1039"/>
        <v>0</v>
      </c>
      <c r="HQ284" s="47">
        <f t="shared" si="1040"/>
        <v>0</v>
      </c>
      <c r="HR284" s="47">
        <f t="shared" si="1041"/>
        <v>0</v>
      </c>
      <c r="HS284" s="47">
        <f t="shared" si="1042"/>
        <v>0</v>
      </c>
      <c r="HT284" s="47">
        <f t="shared" si="1043"/>
        <v>0</v>
      </c>
      <c r="HU284" s="47">
        <f t="shared" si="1044"/>
        <v>0</v>
      </c>
      <c r="HV284" s="47">
        <f t="shared" si="1045"/>
        <v>0</v>
      </c>
      <c r="HW284" s="47">
        <f t="shared" si="1046"/>
        <v>0</v>
      </c>
      <c r="HX284" s="47">
        <f t="shared" si="1047"/>
        <v>0</v>
      </c>
      <c r="HY284" s="47">
        <f t="shared" si="1048"/>
        <v>0</v>
      </c>
      <c r="HZ284" s="47">
        <f t="shared" si="1049"/>
        <v>0</v>
      </c>
      <c r="IA284" s="48">
        <f t="shared" si="1050"/>
        <v>0</v>
      </c>
      <c r="IB284" s="47">
        <f t="shared" si="1051"/>
        <v>0</v>
      </c>
      <c r="IC284" s="47">
        <f t="shared" si="1052"/>
        <v>0</v>
      </c>
      <c r="ID284" s="46">
        <f t="shared" si="1053"/>
        <v>0</v>
      </c>
      <c r="IE284" s="47">
        <f t="shared" si="1054"/>
        <v>0</v>
      </c>
      <c r="IF284" s="47">
        <f t="shared" si="1055"/>
        <v>0</v>
      </c>
      <c r="IG284" s="47">
        <f t="shared" si="1056"/>
        <v>0</v>
      </c>
      <c r="IH284" s="47">
        <f t="shared" si="1057"/>
        <v>0</v>
      </c>
      <c r="II284" s="47">
        <f t="shared" si="1058"/>
        <v>0</v>
      </c>
      <c r="IJ284" s="47">
        <f t="shared" si="1059"/>
        <v>0</v>
      </c>
      <c r="IK284" s="47">
        <f t="shared" si="1060"/>
        <v>0</v>
      </c>
      <c r="IL284" s="47">
        <f t="shared" si="1061"/>
        <v>0</v>
      </c>
      <c r="IM284" s="47">
        <f t="shared" si="1062"/>
        <v>0</v>
      </c>
      <c r="IN284" s="47">
        <f t="shared" si="1063"/>
        <v>0</v>
      </c>
      <c r="IO284" s="47">
        <f t="shared" si="1064"/>
        <v>0</v>
      </c>
      <c r="IP284" s="47">
        <f t="shared" si="1065"/>
        <v>0</v>
      </c>
      <c r="IQ284" s="47">
        <f t="shared" si="1066"/>
        <v>0</v>
      </c>
      <c r="IR284" s="47">
        <f t="shared" si="1067"/>
        <v>0</v>
      </c>
      <c r="IS284" s="47">
        <f t="shared" si="1068"/>
        <v>0</v>
      </c>
      <c r="IT284" s="47">
        <f t="shared" si="1069"/>
        <v>0</v>
      </c>
      <c r="IU284" s="47">
        <f t="shared" si="1070"/>
        <v>0</v>
      </c>
      <c r="IV284" s="47">
        <f t="shared" si="1071"/>
        <v>0</v>
      </c>
      <c r="IW284" s="48">
        <f t="shared" si="1072"/>
        <v>0</v>
      </c>
      <c r="IX284" s="47">
        <f t="shared" si="1073"/>
        <v>0</v>
      </c>
      <c r="IY284" s="47">
        <f t="shared" si="1074"/>
        <v>0</v>
      </c>
      <c r="IZ284" s="46">
        <f t="shared" si="1075"/>
        <v>0</v>
      </c>
      <c r="JA284" s="47">
        <f t="shared" si="1076"/>
        <v>0</v>
      </c>
      <c r="JB284" s="47">
        <f t="shared" si="1077"/>
        <v>0</v>
      </c>
      <c r="JC284" s="47">
        <f t="shared" si="1078"/>
        <v>0</v>
      </c>
      <c r="JD284" s="47">
        <f t="shared" si="1079"/>
        <v>0</v>
      </c>
      <c r="JE284" s="47">
        <f t="shared" si="1080"/>
        <v>0</v>
      </c>
      <c r="JF284" s="47">
        <f t="shared" si="1081"/>
        <v>0</v>
      </c>
      <c r="JG284" s="47">
        <f t="shared" si="1082"/>
        <v>0</v>
      </c>
      <c r="JH284" s="47">
        <f t="shared" si="1083"/>
        <v>0</v>
      </c>
      <c r="JI284" s="47">
        <f t="shared" si="1084"/>
        <v>0</v>
      </c>
      <c r="JJ284" s="47">
        <f t="shared" si="1085"/>
        <v>0</v>
      </c>
      <c r="JK284" s="47">
        <f t="shared" si="1086"/>
        <v>0</v>
      </c>
      <c r="JL284" s="47">
        <f t="shared" si="1087"/>
        <v>0</v>
      </c>
      <c r="JM284" s="47">
        <f t="shared" si="1088"/>
        <v>0</v>
      </c>
      <c r="JN284" s="47">
        <f t="shared" si="1089"/>
        <v>0</v>
      </c>
      <c r="JO284" s="47">
        <f t="shared" si="1090"/>
        <v>0</v>
      </c>
      <c r="JP284" s="47">
        <f t="shared" si="1091"/>
        <v>0</v>
      </c>
      <c r="JQ284" s="47">
        <f t="shared" si="1092"/>
        <v>0</v>
      </c>
      <c r="JR284" s="47">
        <f t="shared" si="1093"/>
        <v>0</v>
      </c>
      <c r="JS284" s="48">
        <f t="shared" si="1094"/>
        <v>0</v>
      </c>
      <c r="JT284" s="46">
        <f t="shared" si="1095"/>
        <v>0</v>
      </c>
      <c r="JU284" s="48">
        <f t="shared" si="1096"/>
        <v>0</v>
      </c>
    </row>
    <row r="285" spans="1:281" x14ac:dyDescent="0.25">
      <c r="A285" s="152"/>
      <c r="B285" s="386"/>
      <c r="C285" s="377"/>
      <c r="D285" s="378"/>
      <c r="E285" s="378"/>
      <c r="F285" s="378"/>
      <c r="G285" s="379"/>
      <c r="H285" s="397"/>
      <c r="I285" s="397"/>
      <c r="J285" s="97"/>
      <c r="K285" s="122">
        <f t="shared" si="826"/>
        <v>0</v>
      </c>
      <c r="L285" s="313">
        <f t="shared" si="827"/>
        <v>0</v>
      </c>
      <c r="M285" s="46">
        <f t="shared" si="828"/>
        <v>0</v>
      </c>
      <c r="N285" s="90">
        <f t="shared" si="889"/>
        <v>0</v>
      </c>
      <c r="O285" s="90">
        <f t="shared" si="890"/>
        <v>0</v>
      </c>
      <c r="P285" s="90">
        <f t="shared" si="891"/>
        <v>0</v>
      </c>
      <c r="Q285" s="90">
        <f t="shared" si="892"/>
        <v>0</v>
      </c>
      <c r="R285" s="408">
        <f t="shared" si="829"/>
        <v>1</v>
      </c>
      <c r="S285" s="46">
        <f t="shared" si="830"/>
        <v>0</v>
      </c>
      <c r="T285" s="47">
        <f t="shared" si="831"/>
        <v>0</v>
      </c>
      <c r="U285" s="47">
        <f t="shared" si="832"/>
        <v>0</v>
      </c>
      <c r="V285" s="47">
        <f t="shared" si="833"/>
        <v>0</v>
      </c>
      <c r="W285" s="47">
        <f t="shared" si="834"/>
        <v>0</v>
      </c>
      <c r="X285" s="47">
        <f t="shared" si="835"/>
        <v>0</v>
      </c>
      <c r="Y285" s="47">
        <f t="shared" si="836"/>
        <v>0</v>
      </c>
      <c r="Z285" s="47">
        <f t="shared" si="837"/>
        <v>0</v>
      </c>
      <c r="AA285" s="47">
        <f t="shared" si="838"/>
        <v>0</v>
      </c>
      <c r="AB285" s="47">
        <f t="shared" si="839"/>
        <v>0</v>
      </c>
      <c r="AC285" s="47">
        <f t="shared" si="840"/>
        <v>0</v>
      </c>
      <c r="AD285" s="47">
        <f t="shared" si="841"/>
        <v>0</v>
      </c>
      <c r="AE285" s="47">
        <f t="shared" si="842"/>
        <v>0</v>
      </c>
      <c r="AF285" s="47">
        <f t="shared" si="843"/>
        <v>0</v>
      </c>
      <c r="AG285" s="47">
        <f t="shared" si="844"/>
        <v>0</v>
      </c>
      <c r="AH285" s="47">
        <f t="shared" si="845"/>
        <v>0</v>
      </c>
      <c r="AI285" s="47">
        <f t="shared" si="846"/>
        <v>0</v>
      </c>
      <c r="AJ285" s="47">
        <f t="shared" si="847"/>
        <v>0</v>
      </c>
      <c r="AK285" s="47">
        <f t="shared" si="848"/>
        <v>0</v>
      </c>
      <c r="AL285" s="48">
        <f t="shared" si="849"/>
        <v>0</v>
      </c>
      <c r="AM285" s="47">
        <f t="shared" si="893"/>
        <v>0</v>
      </c>
      <c r="AN285" s="47">
        <f t="shared" si="894"/>
        <v>0</v>
      </c>
      <c r="AO285" s="46">
        <f t="shared" si="850"/>
        <v>0</v>
      </c>
      <c r="AP285" s="47">
        <f t="shared" si="851"/>
        <v>0</v>
      </c>
      <c r="AQ285" s="47">
        <f t="shared" si="852"/>
        <v>0</v>
      </c>
      <c r="AR285" s="47">
        <f t="shared" si="853"/>
        <v>0</v>
      </c>
      <c r="AS285" s="47">
        <f t="shared" si="854"/>
        <v>0</v>
      </c>
      <c r="AT285" s="47">
        <f t="shared" si="855"/>
        <v>0</v>
      </c>
      <c r="AU285" s="47">
        <f t="shared" si="856"/>
        <v>0</v>
      </c>
      <c r="AV285" s="47">
        <f t="shared" si="857"/>
        <v>0</v>
      </c>
      <c r="AW285" s="47">
        <f t="shared" si="858"/>
        <v>0</v>
      </c>
      <c r="AX285" s="47">
        <f t="shared" si="859"/>
        <v>0</v>
      </c>
      <c r="AY285" s="47">
        <f t="shared" si="860"/>
        <v>0</v>
      </c>
      <c r="AZ285" s="47">
        <f t="shared" si="861"/>
        <v>0</v>
      </c>
      <c r="BA285" s="47">
        <f t="shared" si="862"/>
        <v>0</v>
      </c>
      <c r="BB285" s="47">
        <f t="shared" si="863"/>
        <v>0</v>
      </c>
      <c r="BC285" s="47">
        <f t="shared" si="864"/>
        <v>0</v>
      </c>
      <c r="BD285" s="47">
        <f t="shared" si="865"/>
        <v>0</v>
      </c>
      <c r="BE285" s="47">
        <f t="shared" si="866"/>
        <v>0</v>
      </c>
      <c r="BF285" s="47">
        <f t="shared" si="867"/>
        <v>0</v>
      </c>
      <c r="BG285" s="48">
        <f t="shared" si="868"/>
        <v>0</v>
      </c>
      <c r="BH285" s="47">
        <f t="shared" si="895"/>
        <v>0</v>
      </c>
      <c r="BI285" s="47">
        <f t="shared" si="896"/>
        <v>0</v>
      </c>
      <c r="BJ285" s="46">
        <f t="shared" si="869"/>
        <v>0</v>
      </c>
      <c r="BK285" s="47">
        <f t="shared" si="870"/>
        <v>0</v>
      </c>
      <c r="BL285" s="47">
        <f t="shared" si="871"/>
        <v>0</v>
      </c>
      <c r="BM285" s="47">
        <f t="shared" si="872"/>
        <v>0</v>
      </c>
      <c r="BN285" s="47">
        <f t="shared" si="873"/>
        <v>0</v>
      </c>
      <c r="BO285" s="47">
        <f t="shared" si="874"/>
        <v>0</v>
      </c>
      <c r="BP285" s="47">
        <f t="shared" si="875"/>
        <v>0</v>
      </c>
      <c r="BQ285" s="47">
        <f t="shared" si="876"/>
        <v>0</v>
      </c>
      <c r="BR285" s="47">
        <f t="shared" si="877"/>
        <v>0</v>
      </c>
      <c r="BS285" s="47">
        <f t="shared" si="878"/>
        <v>0</v>
      </c>
      <c r="BT285" s="47">
        <f t="shared" si="879"/>
        <v>0</v>
      </c>
      <c r="BU285" s="47">
        <f t="shared" si="880"/>
        <v>0</v>
      </c>
      <c r="BV285" s="47">
        <f t="shared" si="881"/>
        <v>0</v>
      </c>
      <c r="BW285" s="47">
        <f t="shared" si="882"/>
        <v>0</v>
      </c>
      <c r="BX285" s="47">
        <f t="shared" si="883"/>
        <v>0</v>
      </c>
      <c r="BY285" s="47">
        <f t="shared" si="884"/>
        <v>0</v>
      </c>
      <c r="BZ285" s="47">
        <f t="shared" si="885"/>
        <v>0</v>
      </c>
      <c r="CA285" s="47">
        <f t="shared" si="886"/>
        <v>0</v>
      </c>
      <c r="CB285" s="47">
        <f t="shared" si="887"/>
        <v>0</v>
      </c>
      <c r="CC285" s="48">
        <f t="shared" si="888"/>
        <v>0</v>
      </c>
      <c r="CD285" s="47">
        <f t="shared" si="897"/>
        <v>0</v>
      </c>
      <c r="CE285" s="47">
        <f t="shared" si="898"/>
        <v>0</v>
      </c>
      <c r="CF285" s="46">
        <f t="shared" si="899"/>
        <v>0</v>
      </c>
      <c r="CG285" s="47">
        <f t="shared" si="900"/>
        <v>0</v>
      </c>
      <c r="CH285" s="47">
        <f t="shared" si="901"/>
        <v>0</v>
      </c>
      <c r="CI285" s="47">
        <f t="shared" si="902"/>
        <v>0</v>
      </c>
      <c r="CJ285" s="47">
        <f t="shared" si="903"/>
        <v>0</v>
      </c>
      <c r="CK285" s="47">
        <f t="shared" si="904"/>
        <v>0</v>
      </c>
      <c r="CL285" s="47">
        <f t="shared" si="905"/>
        <v>0</v>
      </c>
      <c r="CM285" s="47">
        <f t="shared" si="906"/>
        <v>0</v>
      </c>
      <c r="CN285" s="47">
        <f t="shared" si="907"/>
        <v>0</v>
      </c>
      <c r="CO285" s="47">
        <f t="shared" si="908"/>
        <v>0</v>
      </c>
      <c r="CP285" s="47">
        <f t="shared" si="909"/>
        <v>0</v>
      </c>
      <c r="CQ285" s="47">
        <f t="shared" si="910"/>
        <v>0</v>
      </c>
      <c r="CR285" s="47">
        <f t="shared" si="911"/>
        <v>0</v>
      </c>
      <c r="CS285" s="47">
        <f t="shared" si="912"/>
        <v>0</v>
      </c>
      <c r="CT285" s="47">
        <f t="shared" si="913"/>
        <v>0</v>
      </c>
      <c r="CU285" s="47">
        <f t="shared" si="914"/>
        <v>0</v>
      </c>
      <c r="CV285" s="47">
        <f t="shared" si="915"/>
        <v>0</v>
      </c>
      <c r="CW285" s="47">
        <f t="shared" si="916"/>
        <v>0</v>
      </c>
      <c r="CX285" s="47">
        <f t="shared" si="917"/>
        <v>0</v>
      </c>
      <c r="CY285" s="48">
        <f t="shared" si="918"/>
        <v>0</v>
      </c>
      <c r="CZ285" s="47">
        <f t="shared" si="919"/>
        <v>0</v>
      </c>
      <c r="DA285" s="47">
        <f t="shared" si="920"/>
        <v>0</v>
      </c>
      <c r="DB285" s="46">
        <f t="shared" si="921"/>
        <v>0</v>
      </c>
      <c r="DC285" s="47">
        <f t="shared" si="922"/>
        <v>0</v>
      </c>
      <c r="DD285" s="47">
        <f t="shared" si="923"/>
        <v>0</v>
      </c>
      <c r="DE285" s="47">
        <f t="shared" si="924"/>
        <v>0</v>
      </c>
      <c r="DF285" s="47">
        <f t="shared" si="925"/>
        <v>0</v>
      </c>
      <c r="DG285" s="47">
        <f t="shared" si="926"/>
        <v>0</v>
      </c>
      <c r="DH285" s="47">
        <f t="shared" si="927"/>
        <v>0</v>
      </c>
      <c r="DI285" s="47">
        <f t="shared" si="928"/>
        <v>0</v>
      </c>
      <c r="DJ285" s="47">
        <f t="shared" si="929"/>
        <v>0</v>
      </c>
      <c r="DK285" s="47">
        <f t="shared" si="930"/>
        <v>0</v>
      </c>
      <c r="DL285" s="47">
        <f t="shared" si="931"/>
        <v>0</v>
      </c>
      <c r="DM285" s="47">
        <f t="shared" si="932"/>
        <v>0</v>
      </c>
      <c r="DN285" s="47">
        <f t="shared" si="933"/>
        <v>0</v>
      </c>
      <c r="DO285" s="47">
        <f t="shared" si="934"/>
        <v>0</v>
      </c>
      <c r="DP285" s="47">
        <f t="shared" si="935"/>
        <v>0</v>
      </c>
      <c r="DQ285" s="47">
        <f t="shared" si="936"/>
        <v>0</v>
      </c>
      <c r="DR285" s="47">
        <f t="shared" si="937"/>
        <v>0</v>
      </c>
      <c r="DS285" s="47">
        <f t="shared" si="938"/>
        <v>0</v>
      </c>
      <c r="DT285" s="47">
        <f t="shared" si="939"/>
        <v>0</v>
      </c>
      <c r="DU285" s="48">
        <f t="shared" si="940"/>
        <v>0</v>
      </c>
      <c r="DV285" s="47">
        <f t="shared" si="941"/>
        <v>0</v>
      </c>
      <c r="DW285" s="47">
        <f t="shared" si="942"/>
        <v>0</v>
      </c>
      <c r="DX285" s="46">
        <f t="shared" si="943"/>
        <v>0</v>
      </c>
      <c r="DY285" s="47">
        <f t="shared" si="944"/>
        <v>0</v>
      </c>
      <c r="DZ285" s="47">
        <f t="shared" si="945"/>
        <v>0</v>
      </c>
      <c r="EA285" s="47">
        <f t="shared" si="946"/>
        <v>0</v>
      </c>
      <c r="EB285" s="47">
        <f t="shared" si="947"/>
        <v>0</v>
      </c>
      <c r="EC285" s="47">
        <f t="shared" si="948"/>
        <v>0</v>
      </c>
      <c r="ED285" s="47">
        <f t="shared" si="949"/>
        <v>0</v>
      </c>
      <c r="EE285" s="47">
        <f t="shared" si="950"/>
        <v>0</v>
      </c>
      <c r="EF285" s="47">
        <f t="shared" si="951"/>
        <v>0</v>
      </c>
      <c r="EG285" s="47">
        <f t="shared" si="952"/>
        <v>0</v>
      </c>
      <c r="EH285" s="47">
        <f t="shared" si="953"/>
        <v>0</v>
      </c>
      <c r="EI285" s="47">
        <f t="shared" si="954"/>
        <v>0</v>
      </c>
      <c r="EJ285" s="47">
        <f t="shared" si="955"/>
        <v>0</v>
      </c>
      <c r="EK285" s="47">
        <f t="shared" si="956"/>
        <v>0</v>
      </c>
      <c r="EL285" s="47">
        <f t="shared" si="957"/>
        <v>0</v>
      </c>
      <c r="EM285" s="47">
        <f t="shared" si="958"/>
        <v>0</v>
      </c>
      <c r="EN285" s="47">
        <f t="shared" si="959"/>
        <v>0</v>
      </c>
      <c r="EO285" s="47">
        <f t="shared" si="960"/>
        <v>0</v>
      </c>
      <c r="EP285" s="47">
        <f t="shared" si="961"/>
        <v>0</v>
      </c>
      <c r="EQ285" s="48">
        <f t="shared" si="962"/>
        <v>0</v>
      </c>
      <c r="ER285" s="47">
        <f t="shared" si="963"/>
        <v>0</v>
      </c>
      <c r="ES285" s="47">
        <f t="shared" si="964"/>
        <v>0</v>
      </c>
      <c r="ET285" s="46">
        <f t="shared" si="965"/>
        <v>0</v>
      </c>
      <c r="EU285" s="47">
        <f t="shared" si="966"/>
        <v>0</v>
      </c>
      <c r="EV285" s="47">
        <f t="shared" si="967"/>
        <v>0</v>
      </c>
      <c r="EW285" s="47">
        <f t="shared" si="968"/>
        <v>0</v>
      </c>
      <c r="EX285" s="47">
        <f t="shared" si="969"/>
        <v>0</v>
      </c>
      <c r="EY285" s="47">
        <f t="shared" si="970"/>
        <v>0</v>
      </c>
      <c r="EZ285" s="47">
        <f t="shared" si="971"/>
        <v>0</v>
      </c>
      <c r="FA285" s="47">
        <f t="shared" si="972"/>
        <v>0</v>
      </c>
      <c r="FB285" s="47">
        <f t="shared" si="973"/>
        <v>0</v>
      </c>
      <c r="FC285" s="47">
        <f t="shared" si="974"/>
        <v>0</v>
      </c>
      <c r="FD285" s="47">
        <f t="shared" si="975"/>
        <v>0</v>
      </c>
      <c r="FE285" s="47">
        <f t="shared" si="976"/>
        <v>0</v>
      </c>
      <c r="FF285" s="47">
        <f t="shared" si="977"/>
        <v>0</v>
      </c>
      <c r="FG285" s="47">
        <f t="shared" si="978"/>
        <v>0</v>
      </c>
      <c r="FH285" s="47">
        <f t="shared" si="979"/>
        <v>0</v>
      </c>
      <c r="FI285" s="47">
        <f t="shared" si="980"/>
        <v>0</v>
      </c>
      <c r="FJ285" s="47">
        <f t="shared" si="981"/>
        <v>0</v>
      </c>
      <c r="FK285" s="47">
        <f t="shared" si="982"/>
        <v>0</v>
      </c>
      <c r="FL285" s="47">
        <f t="shared" si="983"/>
        <v>0</v>
      </c>
      <c r="FM285" s="48">
        <f t="shared" si="984"/>
        <v>0</v>
      </c>
      <c r="FN285" s="47">
        <f t="shared" si="985"/>
        <v>0</v>
      </c>
      <c r="FO285" s="47">
        <f t="shared" si="986"/>
        <v>0</v>
      </c>
      <c r="FP285" s="46">
        <f t="shared" si="987"/>
        <v>0</v>
      </c>
      <c r="FQ285" s="47">
        <f t="shared" si="988"/>
        <v>0</v>
      </c>
      <c r="FR285" s="47">
        <f t="shared" si="989"/>
        <v>0</v>
      </c>
      <c r="FS285" s="47">
        <f t="shared" si="990"/>
        <v>0</v>
      </c>
      <c r="FT285" s="47">
        <f t="shared" si="991"/>
        <v>0</v>
      </c>
      <c r="FU285" s="47">
        <f t="shared" si="992"/>
        <v>0</v>
      </c>
      <c r="FV285" s="47">
        <f t="shared" si="993"/>
        <v>0</v>
      </c>
      <c r="FW285" s="47">
        <f t="shared" si="994"/>
        <v>0</v>
      </c>
      <c r="FX285" s="47">
        <f t="shared" si="995"/>
        <v>0</v>
      </c>
      <c r="FY285" s="47">
        <f t="shared" si="996"/>
        <v>0</v>
      </c>
      <c r="FZ285" s="47">
        <f t="shared" si="997"/>
        <v>0</v>
      </c>
      <c r="GA285" s="47">
        <f t="shared" si="998"/>
        <v>0</v>
      </c>
      <c r="GB285" s="47">
        <f t="shared" si="999"/>
        <v>0</v>
      </c>
      <c r="GC285" s="47">
        <f t="shared" si="1000"/>
        <v>0</v>
      </c>
      <c r="GD285" s="47">
        <f t="shared" si="1001"/>
        <v>0</v>
      </c>
      <c r="GE285" s="47">
        <f t="shared" si="1002"/>
        <v>0</v>
      </c>
      <c r="GF285" s="47">
        <f t="shared" si="1003"/>
        <v>0</v>
      </c>
      <c r="GG285" s="47">
        <f t="shared" si="1004"/>
        <v>0</v>
      </c>
      <c r="GH285" s="47">
        <f t="shared" si="1005"/>
        <v>0</v>
      </c>
      <c r="GI285" s="48">
        <f t="shared" si="1006"/>
        <v>0</v>
      </c>
      <c r="GJ285" s="47">
        <f t="shared" si="1007"/>
        <v>0</v>
      </c>
      <c r="GK285" s="47">
        <f t="shared" si="1008"/>
        <v>0</v>
      </c>
      <c r="GL285" s="46">
        <f t="shared" si="1009"/>
        <v>0</v>
      </c>
      <c r="GM285" s="47">
        <f t="shared" si="1010"/>
        <v>0</v>
      </c>
      <c r="GN285" s="47">
        <f t="shared" si="1011"/>
        <v>0</v>
      </c>
      <c r="GO285" s="47">
        <f t="shared" si="1012"/>
        <v>0</v>
      </c>
      <c r="GP285" s="47">
        <f t="shared" si="1013"/>
        <v>0</v>
      </c>
      <c r="GQ285" s="47">
        <f t="shared" si="1014"/>
        <v>0</v>
      </c>
      <c r="GR285" s="47">
        <f t="shared" si="1015"/>
        <v>0</v>
      </c>
      <c r="GS285" s="47">
        <f t="shared" si="1016"/>
        <v>0</v>
      </c>
      <c r="GT285" s="47">
        <f t="shared" si="1017"/>
        <v>0</v>
      </c>
      <c r="GU285" s="47">
        <f t="shared" si="1018"/>
        <v>0</v>
      </c>
      <c r="GV285" s="47">
        <f t="shared" si="1019"/>
        <v>0</v>
      </c>
      <c r="GW285" s="47">
        <f t="shared" si="1020"/>
        <v>0</v>
      </c>
      <c r="GX285" s="47">
        <f t="shared" si="1021"/>
        <v>0</v>
      </c>
      <c r="GY285" s="47">
        <f t="shared" si="1022"/>
        <v>0</v>
      </c>
      <c r="GZ285" s="47">
        <f t="shared" si="1023"/>
        <v>0</v>
      </c>
      <c r="HA285" s="47">
        <f t="shared" si="1024"/>
        <v>0</v>
      </c>
      <c r="HB285" s="47">
        <f t="shared" si="1025"/>
        <v>0</v>
      </c>
      <c r="HC285" s="47">
        <f t="shared" si="1026"/>
        <v>0</v>
      </c>
      <c r="HD285" s="47">
        <f t="shared" si="1027"/>
        <v>0</v>
      </c>
      <c r="HE285" s="48">
        <f t="shared" si="1028"/>
        <v>0</v>
      </c>
      <c r="HF285" s="47">
        <f t="shared" si="1029"/>
        <v>0</v>
      </c>
      <c r="HG285" s="47">
        <f t="shared" si="1030"/>
        <v>0</v>
      </c>
      <c r="HH285" s="46">
        <f t="shared" si="1031"/>
        <v>0</v>
      </c>
      <c r="HI285" s="47">
        <f t="shared" si="1032"/>
        <v>0</v>
      </c>
      <c r="HJ285" s="47">
        <f t="shared" si="1033"/>
        <v>0</v>
      </c>
      <c r="HK285" s="47">
        <f t="shared" si="1034"/>
        <v>0</v>
      </c>
      <c r="HL285" s="47">
        <f t="shared" si="1035"/>
        <v>0</v>
      </c>
      <c r="HM285" s="47">
        <f t="shared" si="1036"/>
        <v>0</v>
      </c>
      <c r="HN285" s="47">
        <f t="shared" si="1037"/>
        <v>0</v>
      </c>
      <c r="HO285" s="47">
        <f t="shared" si="1038"/>
        <v>0</v>
      </c>
      <c r="HP285" s="47">
        <f t="shared" si="1039"/>
        <v>0</v>
      </c>
      <c r="HQ285" s="47">
        <f t="shared" si="1040"/>
        <v>0</v>
      </c>
      <c r="HR285" s="47">
        <f t="shared" si="1041"/>
        <v>0</v>
      </c>
      <c r="HS285" s="47">
        <f t="shared" si="1042"/>
        <v>0</v>
      </c>
      <c r="HT285" s="47">
        <f t="shared" si="1043"/>
        <v>0</v>
      </c>
      <c r="HU285" s="47">
        <f t="shared" si="1044"/>
        <v>0</v>
      </c>
      <c r="HV285" s="47">
        <f t="shared" si="1045"/>
        <v>0</v>
      </c>
      <c r="HW285" s="47">
        <f t="shared" si="1046"/>
        <v>0</v>
      </c>
      <c r="HX285" s="47">
        <f t="shared" si="1047"/>
        <v>0</v>
      </c>
      <c r="HY285" s="47">
        <f t="shared" si="1048"/>
        <v>0</v>
      </c>
      <c r="HZ285" s="47">
        <f t="shared" si="1049"/>
        <v>0</v>
      </c>
      <c r="IA285" s="48">
        <f t="shared" si="1050"/>
        <v>0</v>
      </c>
      <c r="IB285" s="47">
        <f t="shared" si="1051"/>
        <v>0</v>
      </c>
      <c r="IC285" s="47">
        <f t="shared" si="1052"/>
        <v>0</v>
      </c>
      <c r="ID285" s="46">
        <f t="shared" si="1053"/>
        <v>0</v>
      </c>
      <c r="IE285" s="47">
        <f t="shared" si="1054"/>
        <v>0</v>
      </c>
      <c r="IF285" s="47">
        <f t="shared" si="1055"/>
        <v>0</v>
      </c>
      <c r="IG285" s="47">
        <f t="shared" si="1056"/>
        <v>0</v>
      </c>
      <c r="IH285" s="47">
        <f t="shared" si="1057"/>
        <v>0</v>
      </c>
      <c r="II285" s="47">
        <f t="shared" si="1058"/>
        <v>0</v>
      </c>
      <c r="IJ285" s="47">
        <f t="shared" si="1059"/>
        <v>0</v>
      </c>
      <c r="IK285" s="47">
        <f t="shared" si="1060"/>
        <v>0</v>
      </c>
      <c r="IL285" s="47">
        <f t="shared" si="1061"/>
        <v>0</v>
      </c>
      <c r="IM285" s="47">
        <f t="shared" si="1062"/>
        <v>0</v>
      </c>
      <c r="IN285" s="47">
        <f t="shared" si="1063"/>
        <v>0</v>
      </c>
      <c r="IO285" s="47">
        <f t="shared" si="1064"/>
        <v>0</v>
      </c>
      <c r="IP285" s="47">
        <f t="shared" si="1065"/>
        <v>0</v>
      </c>
      <c r="IQ285" s="47">
        <f t="shared" si="1066"/>
        <v>0</v>
      </c>
      <c r="IR285" s="47">
        <f t="shared" si="1067"/>
        <v>0</v>
      </c>
      <c r="IS285" s="47">
        <f t="shared" si="1068"/>
        <v>0</v>
      </c>
      <c r="IT285" s="47">
        <f t="shared" si="1069"/>
        <v>0</v>
      </c>
      <c r="IU285" s="47">
        <f t="shared" si="1070"/>
        <v>0</v>
      </c>
      <c r="IV285" s="47">
        <f t="shared" si="1071"/>
        <v>0</v>
      </c>
      <c r="IW285" s="48">
        <f t="shared" si="1072"/>
        <v>0</v>
      </c>
      <c r="IX285" s="47">
        <f t="shared" si="1073"/>
        <v>0</v>
      </c>
      <c r="IY285" s="47">
        <f t="shared" si="1074"/>
        <v>0</v>
      </c>
      <c r="IZ285" s="46">
        <f t="shared" si="1075"/>
        <v>0</v>
      </c>
      <c r="JA285" s="47">
        <f t="shared" si="1076"/>
        <v>0</v>
      </c>
      <c r="JB285" s="47">
        <f t="shared" si="1077"/>
        <v>0</v>
      </c>
      <c r="JC285" s="47">
        <f t="shared" si="1078"/>
        <v>0</v>
      </c>
      <c r="JD285" s="47">
        <f t="shared" si="1079"/>
        <v>0</v>
      </c>
      <c r="JE285" s="47">
        <f t="shared" si="1080"/>
        <v>0</v>
      </c>
      <c r="JF285" s="47">
        <f t="shared" si="1081"/>
        <v>0</v>
      </c>
      <c r="JG285" s="47">
        <f t="shared" si="1082"/>
        <v>0</v>
      </c>
      <c r="JH285" s="47">
        <f t="shared" si="1083"/>
        <v>0</v>
      </c>
      <c r="JI285" s="47">
        <f t="shared" si="1084"/>
        <v>0</v>
      </c>
      <c r="JJ285" s="47">
        <f t="shared" si="1085"/>
        <v>0</v>
      </c>
      <c r="JK285" s="47">
        <f t="shared" si="1086"/>
        <v>0</v>
      </c>
      <c r="JL285" s="47">
        <f t="shared" si="1087"/>
        <v>0</v>
      </c>
      <c r="JM285" s="47">
        <f t="shared" si="1088"/>
        <v>0</v>
      </c>
      <c r="JN285" s="47">
        <f t="shared" si="1089"/>
        <v>0</v>
      </c>
      <c r="JO285" s="47">
        <f t="shared" si="1090"/>
        <v>0</v>
      </c>
      <c r="JP285" s="47">
        <f t="shared" si="1091"/>
        <v>0</v>
      </c>
      <c r="JQ285" s="47">
        <f t="shared" si="1092"/>
        <v>0</v>
      </c>
      <c r="JR285" s="47">
        <f t="shared" si="1093"/>
        <v>0</v>
      </c>
      <c r="JS285" s="48">
        <f t="shared" si="1094"/>
        <v>0</v>
      </c>
      <c r="JT285" s="46">
        <f t="shared" si="1095"/>
        <v>0</v>
      </c>
      <c r="JU285" s="48">
        <f t="shared" si="1096"/>
        <v>0</v>
      </c>
    </row>
    <row r="286" spans="1:281" x14ac:dyDescent="0.25">
      <c r="A286" s="152"/>
      <c r="B286" s="386"/>
      <c r="C286" s="377"/>
      <c r="D286" s="378"/>
      <c r="E286" s="378"/>
      <c r="F286" s="378"/>
      <c r="G286" s="379"/>
      <c r="H286" s="397"/>
      <c r="I286" s="397"/>
      <c r="J286" s="97"/>
      <c r="K286" s="122">
        <f t="shared" si="826"/>
        <v>0</v>
      </c>
      <c r="L286" s="313">
        <f t="shared" si="827"/>
        <v>0</v>
      </c>
      <c r="M286" s="46">
        <f t="shared" si="828"/>
        <v>0</v>
      </c>
      <c r="N286" s="90">
        <f t="shared" si="889"/>
        <v>0</v>
      </c>
      <c r="O286" s="90">
        <f t="shared" si="890"/>
        <v>0</v>
      </c>
      <c r="P286" s="90">
        <f t="shared" si="891"/>
        <v>0</v>
      </c>
      <c r="Q286" s="90">
        <f t="shared" si="892"/>
        <v>0</v>
      </c>
      <c r="R286" s="408">
        <f t="shared" si="829"/>
        <v>1</v>
      </c>
      <c r="S286" s="46">
        <f t="shared" si="830"/>
        <v>0</v>
      </c>
      <c r="T286" s="47">
        <f t="shared" si="831"/>
        <v>0</v>
      </c>
      <c r="U286" s="47">
        <f t="shared" si="832"/>
        <v>0</v>
      </c>
      <c r="V286" s="47">
        <f t="shared" si="833"/>
        <v>0</v>
      </c>
      <c r="W286" s="47">
        <f t="shared" si="834"/>
        <v>0</v>
      </c>
      <c r="X286" s="47">
        <f t="shared" si="835"/>
        <v>0</v>
      </c>
      <c r="Y286" s="47">
        <f t="shared" si="836"/>
        <v>0</v>
      </c>
      <c r="Z286" s="47">
        <f t="shared" si="837"/>
        <v>0</v>
      </c>
      <c r="AA286" s="47">
        <f t="shared" si="838"/>
        <v>0</v>
      </c>
      <c r="AB286" s="47">
        <f t="shared" si="839"/>
        <v>0</v>
      </c>
      <c r="AC286" s="47">
        <f t="shared" si="840"/>
        <v>0</v>
      </c>
      <c r="AD286" s="47">
        <f t="shared" si="841"/>
        <v>0</v>
      </c>
      <c r="AE286" s="47">
        <f t="shared" si="842"/>
        <v>0</v>
      </c>
      <c r="AF286" s="47">
        <f t="shared" si="843"/>
        <v>0</v>
      </c>
      <c r="AG286" s="47">
        <f t="shared" si="844"/>
        <v>0</v>
      </c>
      <c r="AH286" s="47">
        <f t="shared" si="845"/>
        <v>0</v>
      </c>
      <c r="AI286" s="47">
        <f t="shared" si="846"/>
        <v>0</v>
      </c>
      <c r="AJ286" s="47">
        <f t="shared" si="847"/>
        <v>0</v>
      </c>
      <c r="AK286" s="47">
        <f t="shared" si="848"/>
        <v>0</v>
      </c>
      <c r="AL286" s="48">
        <f t="shared" si="849"/>
        <v>0</v>
      </c>
      <c r="AM286" s="47">
        <f t="shared" si="893"/>
        <v>0</v>
      </c>
      <c r="AN286" s="47">
        <f t="shared" si="894"/>
        <v>0</v>
      </c>
      <c r="AO286" s="46">
        <f t="shared" si="850"/>
        <v>0</v>
      </c>
      <c r="AP286" s="47">
        <f t="shared" si="851"/>
        <v>0</v>
      </c>
      <c r="AQ286" s="47">
        <f t="shared" si="852"/>
        <v>0</v>
      </c>
      <c r="AR286" s="47">
        <f t="shared" si="853"/>
        <v>0</v>
      </c>
      <c r="AS286" s="47">
        <f t="shared" si="854"/>
        <v>0</v>
      </c>
      <c r="AT286" s="47">
        <f t="shared" si="855"/>
        <v>0</v>
      </c>
      <c r="AU286" s="47">
        <f t="shared" si="856"/>
        <v>0</v>
      </c>
      <c r="AV286" s="47">
        <f t="shared" si="857"/>
        <v>0</v>
      </c>
      <c r="AW286" s="47">
        <f t="shared" si="858"/>
        <v>0</v>
      </c>
      <c r="AX286" s="47">
        <f t="shared" si="859"/>
        <v>0</v>
      </c>
      <c r="AY286" s="47">
        <f t="shared" si="860"/>
        <v>0</v>
      </c>
      <c r="AZ286" s="47">
        <f t="shared" si="861"/>
        <v>0</v>
      </c>
      <c r="BA286" s="47">
        <f t="shared" si="862"/>
        <v>0</v>
      </c>
      <c r="BB286" s="47">
        <f t="shared" si="863"/>
        <v>0</v>
      </c>
      <c r="BC286" s="47">
        <f t="shared" si="864"/>
        <v>0</v>
      </c>
      <c r="BD286" s="47">
        <f t="shared" si="865"/>
        <v>0</v>
      </c>
      <c r="BE286" s="47">
        <f t="shared" si="866"/>
        <v>0</v>
      </c>
      <c r="BF286" s="47">
        <f t="shared" si="867"/>
        <v>0</v>
      </c>
      <c r="BG286" s="48">
        <f t="shared" si="868"/>
        <v>0</v>
      </c>
      <c r="BH286" s="47">
        <f t="shared" si="895"/>
        <v>0</v>
      </c>
      <c r="BI286" s="47">
        <f t="shared" si="896"/>
        <v>0</v>
      </c>
      <c r="BJ286" s="46">
        <f t="shared" si="869"/>
        <v>0</v>
      </c>
      <c r="BK286" s="47">
        <f t="shared" si="870"/>
        <v>0</v>
      </c>
      <c r="BL286" s="47">
        <f t="shared" si="871"/>
        <v>0</v>
      </c>
      <c r="BM286" s="47">
        <f t="shared" si="872"/>
        <v>0</v>
      </c>
      <c r="BN286" s="47">
        <f t="shared" si="873"/>
        <v>0</v>
      </c>
      <c r="BO286" s="47">
        <f t="shared" si="874"/>
        <v>0</v>
      </c>
      <c r="BP286" s="47">
        <f t="shared" si="875"/>
        <v>0</v>
      </c>
      <c r="BQ286" s="47">
        <f t="shared" si="876"/>
        <v>0</v>
      </c>
      <c r="BR286" s="47">
        <f t="shared" si="877"/>
        <v>0</v>
      </c>
      <c r="BS286" s="47">
        <f t="shared" si="878"/>
        <v>0</v>
      </c>
      <c r="BT286" s="47">
        <f t="shared" si="879"/>
        <v>0</v>
      </c>
      <c r="BU286" s="47">
        <f t="shared" si="880"/>
        <v>0</v>
      </c>
      <c r="BV286" s="47">
        <f t="shared" si="881"/>
        <v>0</v>
      </c>
      <c r="BW286" s="47">
        <f t="shared" si="882"/>
        <v>0</v>
      </c>
      <c r="BX286" s="47">
        <f t="shared" si="883"/>
        <v>0</v>
      </c>
      <c r="BY286" s="47">
        <f t="shared" si="884"/>
        <v>0</v>
      </c>
      <c r="BZ286" s="47">
        <f t="shared" si="885"/>
        <v>0</v>
      </c>
      <c r="CA286" s="47">
        <f t="shared" si="886"/>
        <v>0</v>
      </c>
      <c r="CB286" s="47">
        <f t="shared" si="887"/>
        <v>0</v>
      </c>
      <c r="CC286" s="48">
        <f t="shared" si="888"/>
        <v>0</v>
      </c>
      <c r="CD286" s="47">
        <f t="shared" si="897"/>
        <v>0</v>
      </c>
      <c r="CE286" s="47">
        <f t="shared" si="898"/>
        <v>0</v>
      </c>
      <c r="CF286" s="46">
        <f t="shared" si="899"/>
        <v>0</v>
      </c>
      <c r="CG286" s="47">
        <f t="shared" si="900"/>
        <v>0</v>
      </c>
      <c r="CH286" s="47">
        <f t="shared" si="901"/>
        <v>0</v>
      </c>
      <c r="CI286" s="47">
        <f t="shared" si="902"/>
        <v>0</v>
      </c>
      <c r="CJ286" s="47">
        <f t="shared" si="903"/>
        <v>0</v>
      </c>
      <c r="CK286" s="47">
        <f t="shared" si="904"/>
        <v>0</v>
      </c>
      <c r="CL286" s="47">
        <f t="shared" si="905"/>
        <v>0</v>
      </c>
      <c r="CM286" s="47">
        <f t="shared" si="906"/>
        <v>0</v>
      </c>
      <c r="CN286" s="47">
        <f t="shared" si="907"/>
        <v>0</v>
      </c>
      <c r="CO286" s="47">
        <f t="shared" si="908"/>
        <v>0</v>
      </c>
      <c r="CP286" s="47">
        <f t="shared" si="909"/>
        <v>0</v>
      </c>
      <c r="CQ286" s="47">
        <f t="shared" si="910"/>
        <v>0</v>
      </c>
      <c r="CR286" s="47">
        <f t="shared" si="911"/>
        <v>0</v>
      </c>
      <c r="CS286" s="47">
        <f t="shared" si="912"/>
        <v>0</v>
      </c>
      <c r="CT286" s="47">
        <f t="shared" si="913"/>
        <v>0</v>
      </c>
      <c r="CU286" s="47">
        <f t="shared" si="914"/>
        <v>0</v>
      </c>
      <c r="CV286" s="47">
        <f t="shared" si="915"/>
        <v>0</v>
      </c>
      <c r="CW286" s="47">
        <f t="shared" si="916"/>
        <v>0</v>
      </c>
      <c r="CX286" s="47">
        <f t="shared" si="917"/>
        <v>0</v>
      </c>
      <c r="CY286" s="48">
        <f t="shared" si="918"/>
        <v>0</v>
      </c>
      <c r="CZ286" s="47">
        <f t="shared" si="919"/>
        <v>0</v>
      </c>
      <c r="DA286" s="47">
        <f t="shared" si="920"/>
        <v>0</v>
      </c>
      <c r="DB286" s="46">
        <f t="shared" si="921"/>
        <v>0</v>
      </c>
      <c r="DC286" s="47">
        <f t="shared" si="922"/>
        <v>0</v>
      </c>
      <c r="DD286" s="47">
        <f t="shared" si="923"/>
        <v>0</v>
      </c>
      <c r="DE286" s="47">
        <f t="shared" si="924"/>
        <v>0</v>
      </c>
      <c r="DF286" s="47">
        <f t="shared" si="925"/>
        <v>0</v>
      </c>
      <c r="DG286" s="47">
        <f t="shared" si="926"/>
        <v>0</v>
      </c>
      <c r="DH286" s="47">
        <f t="shared" si="927"/>
        <v>0</v>
      </c>
      <c r="DI286" s="47">
        <f t="shared" si="928"/>
        <v>0</v>
      </c>
      <c r="DJ286" s="47">
        <f t="shared" si="929"/>
        <v>0</v>
      </c>
      <c r="DK286" s="47">
        <f t="shared" si="930"/>
        <v>0</v>
      </c>
      <c r="DL286" s="47">
        <f t="shared" si="931"/>
        <v>0</v>
      </c>
      <c r="DM286" s="47">
        <f t="shared" si="932"/>
        <v>0</v>
      </c>
      <c r="DN286" s="47">
        <f t="shared" si="933"/>
        <v>0</v>
      </c>
      <c r="DO286" s="47">
        <f t="shared" si="934"/>
        <v>0</v>
      </c>
      <c r="DP286" s="47">
        <f t="shared" si="935"/>
        <v>0</v>
      </c>
      <c r="DQ286" s="47">
        <f t="shared" si="936"/>
        <v>0</v>
      </c>
      <c r="DR286" s="47">
        <f t="shared" si="937"/>
        <v>0</v>
      </c>
      <c r="DS286" s="47">
        <f t="shared" si="938"/>
        <v>0</v>
      </c>
      <c r="DT286" s="47">
        <f t="shared" si="939"/>
        <v>0</v>
      </c>
      <c r="DU286" s="48">
        <f t="shared" si="940"/>
        <v>0</v>
      </c>
      <c r="DV286" s="47">
        <f t="shared" si="941"/>
        <v>0</v>
      </c>
      <c r="DW286" s="47">
        <f t="shared" si="942"/>
        <v>0</v>
      </c>
      <c r="DX286" s="46">
        <f t="shared" si="943"/>
        <v>0</v>
      </c>
      <c r="DY286" s="47">
        <f t="shared" si="944"/>
        <v>0</v>
      </c>
      <c r="DZ286" s="47">
        <f t="shared" si="945"/>
        <v>0</v>
      </c>
      <c r="EA286" s="47">
        <f t="shared" si="946"/>
        <v>0</v>
      </c>
      <c r="EB286" s="47">
        <f t="shared" si="947"/>
        <v>0</v>
      </c>
      <c r="EC286" s="47">
        <f t="shared" si="948"/>
        <v>0</v>
      </c>
      <c r="ED286" s="47">
        <f t="shared" si="949"/>
        <v>0</v>
      </c>
      <c r="EE286" s="47">
        <f t="shared" si="950"/>
        <v>0</v>
      </c>
      <c r="EF286" s="47">
        <f t="shared" si="951"/>
        <v>0</v>
      </c>
      <c r="EG286" s="47">
        <f t="shared" si="952"/>
        <v>0</v>
      </c>
      <c r="EH286" s="47">
        <f t="shared" si="953"/>
        <v>0</v>
      </c>
      <c r="EI286" s="47">
        <f t="shared" si="954"/>
        <v>0</v>
      </c>
      <c r="EJ286" s="47">
        <f t="shared" si="955"/>
        <v>0</v>
      </c>
      <c r="EK286" s="47">
        <f t="shared" si="956"/>
        <v>0</v>
      </c>
      <c r="EL286" s="47">
        <f t="shared" si="957"/>
        <v>0</v>
      </c>
      <c r="EM286" s="47">
        <f t="shared" si="958"/>
        <v>0</v>
      </c>
      <c r="EN286" s="47">
        <f t="shared" si="959"/>
        <v>0</v>
      </c>
      <c r="EO286" s="47">
        <f t="shared" si="960"/>
        <v>0</v>
      </c>
      <c r="EP286" s="47">
        <f t="shared" si="961"/>
        <v>0</v>
      </c>
      <c r="EQ286" s="48">
        <f t="shared" si="962"/>
        <v>0</v>
      </c>
      <c r="ER286" s="47">
        <f t="shared" si="963"/>
        <v>0</v>
      </c>
      <c r="ES286" s="47">
        <f t="shared" si="964"/>
        <v>0</v>
      </c>
      <c r="ET286" s="46">
        <f t="shared" si="965"/>
        <v>0</v>
      </c>
      <c r="EU286" s="47">
        <f t="shared" si="966"/>
        <v>0</v>
      </c>
      <c r="EV286" s="47">
        <f t="shared" si="967"/>
        <v>0</v>
      </c>
      <c r="EW286" s="47">
        <f t="shared" si="968"/>
        <v>0</v>
      </c>
      <c r="EX286" s="47">
        <f t="shared" si="969"/>
        <v>0</v>
      </c>
      <c r="EY286" s="47">
        <f t="shared" si="970"/>
        <v>0</v>
      </c>
      <c r="EZ286" s="47">
        <f t="shared" si="971"/>
        <v>0</v>
      </c>
      <c r="FA286" s="47">
        <f t="shared" si="972"/>
        <v>0</v>
      </c>
      <c r="FB286" s="47">
        <f t="shared" si="973"/>
        <v>0</v>
      </c>
      <c r="FC286" s="47">
        <f t="shared" si="974"/>
        <v>0</v>
      </c>
      <c r="FD286" s="47">
        <f t="shared" si="975"/>
        <v>0</v>
      </c>
      <c r="FE286" s="47">
        <f t="shared" si="976"/>
        <v>0</v>
      </c>
      <c r="FF286" s="47">
        <f t="shared" si="977"/>
        <v>0</v>
      </c>
      <c r="FG286" s="47">
        <f t="shared" si="978"/>
        <v>0</v>
      </c>
      <c r="FH286" s="47">
        <f t="shared" si="979"/>
        <v>0</v>
      </c>
      <c r="FI286" s="47">
        <f t="shared" si="980"/>
        <v>0</v>
      </c>
      <c r="FJ286" s="47">
        <f t="shared" si="981"/>
        <v>0</v>
      </c>
      <c r="FK286" s="47">
        <f t="shared" si="982"/>
        <v>0</v>
      </c>
      <c r="FL286" s="47">
        <f t="shared" si="983"/>
        <v>0</v>
      </c>
      <c r="FM286" s="48">
        <f t="shared" si="984"/>
        <v>0</v>
      </c>
      <c r="FN286" s="47">
        <f t="shared" si="985"/>
        <v>0</v>
      </c>
      <c r="FO286" s="47">
        <f t="shared" si="986"/>
        <v>0</v>
      </c>
      <c r="FP286" s="46">
        <f t="shared" si="987"/>
        <v>0</v>
      </c>
      <c r="FQ286" s="47">
        <f t="shared" si="988"/>
        <v>0</v>
      </c>
      <c r="FR286" s="47">
        <f t="shared" si="989"/>
        <v>0</v>
      </c>
      <c r="FS286" s="47">
        <f t="shared" si="990"/>
        <v>0</v>
      </c>
      <c r="FT286" s="47">
        <f t="shared" si="991"/>
        <v>0</v>
      </c>
      <c r="FU286" s="47">
        <f t="shared" si="992"/>
        <v>0</v>
      </c>
      <c r="FV286" s="47">
        <f t="shared" si="993"/>
        <v>0</v>
      </c>
      <c r="FW286" s="47">
        <f t="shared" si="994"/>
        <v>0</v>
      </c>
      <c r="FX286" s="47">
        <f t="shared" si="995"/>
        <v>0</v>
      </c>
      <c r="FY286" s="47">
        <f t="shared" si="996"/>
        <v>0</v>
      </c>
      <c r="FZ286" s="47">
        <f t="shared" si="997"/>
        <v>0</v>
      </c>
      <c r="GA286" s="47">
        <f t="shared" si="998"/>
        <v>0</v>
      </c>
      <c r="GB286" s="47">
        <f t="shared" si="999"/>
        <v>0</v>
      </c>
      <c r="GC286" s="47">
        <f t="shared" si="1000"/>
        <v>0</v>
      </c>
      <c r="GD286" s="47">
        <f t="shared" si="1001"/>
        <v>0</v>
      </c>
      <c r="GE286" s="47">
        <f t="shared" si="1002"/>
        <v>0</v>
      </c>
      <c r="GF286" s="47">
        <f t="shared" si="1003"/>
        <v>0</v>
      </c>
      <c r="GG286" s="47">
        <f t="shared" si="1004"/>
        <v>0</v>
      </c>
      <c r="GH286" s="47">
        <f t="shared" si="1005"/>
        <v>0</v>
      </c>
      <c r="GI286" s="48">
        <f t="shared" si="1006"/>
        <v>0</v>
      </c>
      <c r="GJ286" s="47">
        <f t="shared" si="1007"/>
        <v>0</v>
      </c>
      <c r="GK286" s="47">
        <f t="shared" si="1008"/>
        <v>0</v>
      </c>
      <c r="GL286" s="46">
        <f t="shared" si="1009"/>
        <v>0</v>
      </c>
      <c r="GM286" s="47">
        <f t="shared" si="1010"/>
        <v>0</v>
      </c>
      <c r="GN286" s="47">
        <f t="shared" si="1011"/>
        <v>0</v>
      </c>
      <c r="GO286" s="47">
        <f t="shared" si="1012"/>
        <v>0</v>
      </c>
      <c r="GP286" s="47">
        <f t="shared" si="1013"/>
        <v>0</v>
      </c>
      <c r="GQ286" s="47">
        <f t="shared" si="1014"/>
        <v>0</v>
      </c>
      <c r="GR286" s="47">
        <f t="shared" si="1015"/>
        <v>0</v>
      </c>
      <c r="GS286" s="47">
        <f t="shared" si="1016"/>
        <v>0</v>
      </c>
      <c r="GT286" s="47">
        <f t="shared" si="1017"/>
        <v>0</v>
      </c>
      <c r="GU286" s="47">
        <f t="shared" si="1018"/>
        <v>0</v>
      </c>
      <c r="GV286" s="47">
        <f t="shared" si="1019"/>
        <v>0</v>
      </c>
      <c r="GW286" s="47">
        <f t="shared" si="1020"/>
        <v>0</v>
      </c>
      <c r="GX286" s="47">
        <f t="shared" si="1021"/>
        <v>0</v>
      </c>
      <c r="GY286" s="47">
        <f t="shared" si="1022"/>
        <v>0</v>
      </c>
      <c r="GZ286" s="47">
        <f t="shared" si="1023"/>
        <v>0</v>
      </c>
      <c r="HA286" s="47">
        <f t="shared" si="1024"/>
        <v>0</v>
      </c>
      <c r="HB286" s="47">
        <f t="shared" si="1025"/>
        <v>0</v>
      </c>
      <c r="HC286" s="47">
        <f t="shared" si="1026"/>
        <v>0</v>
      </c>
      <c r="HD286" s="47">
        <f t="shared" si="1027"/>
        <v>0</v>
      </c>
      <c r="HE286" s="48">
        <f t="shared" si="1028"/>
        <v>0</v>
      </c>
      <c r="HF286" s="47">
        <f t="shared" si="1029"/>
        <v>0</v>
      </c>
      <c r="HG286" s="47">
        <f t="shared" si="1030"/>
        <v>0</v>
      </c>
      <c r="HH286" s="46">
        <f t="shared" si="1031"/>
        <v>0</v>
      </c>
      <c r="HI286" s="47">
        <f t="shared" si="1032"/>
        <v>0</v>
      </c>
      <c r="HJ286" s="47">
        <f t="shared" si="1033"/>
        <v>0</v>
      </c>
      <c r="HK286" s="47">
        <f t="shared" si="1034"/>
        <v>0</v>
      </c>
      <c r="HL286" s="47">
        <f t="shared" si="1035"/>
        <v>0</v>
      </c>
      <c r="HM286" s="47">
        <f t="shared" si="1036"/>
        <v>0</v>
      </c>
      <c r="HN286" s="47">
        <f t="shared" si="1037"/>
        <v>0</v>
      </c>
      <c r="HO286" s="47">
        <f t="shared" si="1038"/>
        <v>0</v>
      </c>
      <c r="HP286" s="47">
        <f t="shared" si="1039"/>
        <v>0</v>
      </c>
      <c r="HQ286" s="47">
        <f t="shared" si="1040"/>
        <v>0</v>
      </c>
      <c r="HR286" s="47">
        <f t="shared" si="1041"/>
        <v>0</v>
      </c>
      <c r="HS286" s="47">
        <f t="shared" si="1042"/>
        <v>0</v>
      </c>
      <c r="HT286" s="47">
        <f t="shared" si="1043"/>
        <v>0</v>
      </c>
      <c r="HU286" s="47">
        <f t="shared" si="1044"/>
        <v>0</v>
      </c>
      <c r="HV286" s="47">
        <f t="shared" si="1045"/>
        <v>0</v>
      </c>
      <c r="HW286" s="47">
        <f t="shared" si="1046"/>
        <v>0</v>
      </c>
      <c r="HX286" s="47">
        <f t="shared" si="1047"/>
        <v>0</v>
      </c>
      <c r="HY286" s="47">
        <f t="shared" si="1048"/>
        <v>0</v>
      </c>
      <c r="HZ286" s="47">
        <f t="shared" si="1049"/>
        <v>0</v>
      </c>
      <c r="IA286" s="48">
        <f t="shared" si="1050"/>
        <v>0</v>
      </c>
      <c r="IB286" s="47">
        <f t="shared" si="1051"/>
        <v>0</v>
      </c>
      <c r="IC286" s="47">
        <f t="shared" si="1052"/>
        <v>0</v>
      </c>
      <c r="ID286" s="46">
        <f t="shared" si="1053"/>
        <v>0</v>
      </c>
      <c r="IE286" s="47">
        <f t="shared" si="1054"/>
        <v>0</v>
      </c>
      <c r="IF286" s="47">
        <f t="shared" si="1055"/>
        <v>0</v>
      </c>
      <c r="IG286" s="47">
        <f t="shared" si="1056"/>
        <v>0</v>
      </c>
      <c r="IH286" s="47">
        <f t="shared" si="1057"/>
        <v>0</v>
      </c>
      <c r="II286" s="47">
        <f t="shared" si="1058"/>
        <v>0</v>
      </c>
      <c r="IJ286" s="47">
        <f t="shared" si="1059"/>
        <v>0</v>
      </c>
      <c r="IK286" s="47">
        <f t="shared" si="1060"/>
        <v>0</v>
      </c>
      <c r="IL286" s="47">
        <f t="shared" si="1061"/>
        <v>0</v>
      </c>
      <c r="IM286" s="47">
        <f t="shared" si="1062"/>
        <v>0</v>
      </c>
      <c r="IN286" s="47">
        <f t="shared" si="1063"/>
        <v>0</v>
      </c>
      <c r="IO286" s="47">
        <f t="shared" si="1064"/>
        <v>0</v>
      </c>
      <c r="IP286" s="47">
        <f t="shared" si="1065"/>
        <v>0</v>
      </c>
      <c r="IQ286" s="47">
        <f t="shared" si="1066"/>
        <v>0</v>
      </c>
      <c r="IR286" s="47">
        <f t="shared" si="1067"/>
        <v>0</v>
      </c>
      <c r="IS286" s="47">
        <f t="shared" si="1068"/>
        <v>0</v>
      </c>
      <c r="IT286" s="47">
        <f t="shared" si="1069"/>
        <v>0</v>
      </c>
      <c r="IU286" s="47">
        <f t="shared" si="1070"/>
        <v>0</v>
      </c>
      <c r="IV286" s="47">
        <f t="shared" si="1071"/>
        <v>0</v>
      </c>
      <c r="IW286" s="48">
        <f t="shared" si="1072"/>
        <v>0</v>
      </c>
      <c r="IX286" s="47">
        <f t="shared" si="1073"/>
        <v>0</v>
      </c>
      <c r="IY286" s="47">
        <f t="shared" si="1074"/>
        <v>0</v>
      </c>
      <c r="IZ286" s="46">
        <f t="shared" si="1075"/>
        <v>0</v>
      </c>
      <c r="JA286" s="47">
        <f t="shared" si="1076"/>
        <v>0</v>
      </c>
      <c r="JB286" s="47">
        <f t="shared" si="1077"/>
        <v>0</v>
      </c>
      <c r="JC286" s="47">
        <f t="shared" si="1078"/>
        <v>0</v>
      </c>
      <c r="JD286" s="47">
        <f t="shared" si="1079"/>
        <v>0</v>
      </c>
      <c r="JE286" s="47">
        <f t="shared" si="1080"/>
        <v>0</v>
      </c>
      <c r="JF286" s="47">
        <f t="shared" si="1081"/>
        <v>0</v>
      </c>
      <c r="JG286" s="47">
        <f t="shared" si="1082"/>
        <v>0</v>
      </c>
      <c r="JH286" s="47">
        <f t="shared" si="1083"/>
        <v>0</v>
      </c>
      <c r="JI286" s="47">
        <f t="shared" si="1084"/>
        <v>0</v>
      </c>
      <c r="JJ286" s="47">
        <f t="shared" si="1085"/>
        <v>0</v>
      </c>
      <c r="JK286" s="47">
        <f t="shared" si="1086"/>
        <v>0</v>
      </c>
      <c r="JL286" s="47">
        <f t="shared" si="1087"/>
        <v>0</v>
      </c>
      <c r="JM286" s="47">
        <f t="shared" si="1088"/>
        <v>0</v>
      </c>
      <c r="JN286" s="47">
        <f t="shared" si="1089"/>
        <v>0</v>
      </c>
      <c r="JO286" s="47">
        <f t="shared" si="1090"/>
        <v>0</v>
      </c>
      <c r="JP286" s="47">
        <f t="shared" si="1091"/>
        <v>0</v>
      </c>
      <c r="JQ286" s="47">
        <f t="shared" si="1092"/>
        <v>0</v>
      </c>
      <c r="JR286" s="47">
        <f t="shared" si="1093"/>
        <v>0</v>
      </c>
      <c r="JS286" s="48">
        <f t="shared" si="1094"/>
        <v>0</v>
      </c>
      <c r="JT286" s="46">
        <f t="shared" si="1095"/>
        <v>0</v>
      </c>
      <c r="JU286" s="48">
        <f t="shared" si="1096"/>
        <v>0</v>
      </c>
    </row>
    <row r="287" spans="1:281" x14ac:dyDescent="0.25">
      <c r="A287" s="152"/>
      <c r="B287" s="386"/>
      <c r="C287" s="377"/>
      <c r="D287" s="378"/>
      <c r="E287" s="378"/>
      <c r="F287" s="378"/>
      <c r="G287" s="379"/>
      <c r="H287" s="397"/>
      <c r="I287" s="397"/>
      <c r="J287" s="97"/>
      <c r="K287" s="122">
        <f t="shared" si="826"/>
        <v>0</v>
      </c>
      <c r="L287" s="313">
        <f t="shared" si="827"/>
        <v>0</v>
      </c>
      <c r="M287" s="46">
        <f t="shared" si="828"/>
        <v>0</v>
      </c>
      <c r="N287" s="90">
        <f t="shared" si="889"/>
        <v>0</v>
      </c>
      <c r="O287" s="90">
        <f t="shared" si="890"/>
        <v>0</v>
      </c>
      <c r="P287" s="90">
        <f t="shared" si="891"/>
        <v>0</v>
      </c>
      <c r="Q287" s="90">
        <f t="shared" si="892"/>
        <v>0</v>
      </c>
      <c r="R287" s="408">
        <f t="shared" si="829"/>
        <v>1</v>
      </c>
      <c r="S287" s="46">
        <f t="shared" si="830"/>
        <v>0</v>
      </c>
      <c r="T287" s="47">
        <f t="shared" si="831"/>
        <v>0</v>
      </c>
      <c r="U287" s="47">
        <f t="shared" si="832"/>
        <v>0</v>
      </c>
      <c r="V287" s="47">
        <f t="shared" si="833"/>
        <v>0</v>
      </c>
      <c r="W287" s="47">
        <f t="shared" si="834"/>
        <v>0</v>
      </c>
      <c r="X287" s="47">
        <f t="shared" si="835"/>
        <v>0</v>
      </c>
      <c r="Y287" s="47">
        <f t="shared" si="836"/>
        <v>0</v>
      </c>
      <c r="Z287" s="47">
        <f t="shared" si="837"/>
        <v>0</v>
      </c>
      <c r="AA287" s="47">
        <f t="shared" si="838"/>
        <v>0</v>
      </c>
      <c r="AB287" s="47">
        <f t="shared" si="839"/>
        <v>0</v>
      </c>
      <c r="AC287" s="47">
        <f t="shared" si="840"/>
        <v>0</v>
      </c>
      <c r="AD287" s="47">
        <f t="shared" si="841"/>
        <v>0</v>
      </c>
      <c r="AE287" s="47">
        <f t="shared" si="842"/>
        <v>0</v>
      </c>
      <c r="AF287" s="47">
        <f t="shared" si="843"/>
        <v>0</v>
      </c>
      <c r="AG287" s="47">
        <f t="shared" si="844"/>
        <v>0</v>
      </c>
      <c r="AH287" s="47">
        <f t="shared" si="845"/>
        <v>0</v>
      </c>
      <c r="AI287" s="47">
        <f t="shared" si="846"/>
        <v>0</v>
      </c>
      <c r="AJ287" s="47">
        <f t="shared" si="847"/>
        <v>0</v>
      </c>
      <c r="AK287" s="47">
        <f t="shared" si="848"/>
        <v>0</v>
      </c>
      <c r="AL287" s="48">
        <f t="shared" si="849"/>
        <v>0</v>
      </c>
      <c r="AM287" s="47">
        <f t="shared" si="893"/>
        <v>0</v>
      </c>
      <c r="AN287" s="47">
        <f t="shared" si="894"/>
        <v>0</v>
      </c>
      <c r="AO287" s="46">
        <f t="shared" si="850"/>
        <v>0</v>
      </c>
      <c r="AP287" s="47">
        <f t="shared" si="851"/>
        <v>0</v>
      </c>
      <c r="AQ287" s="47">
        <f t="shared" si="852"/>
        <v>0</v>
      </c>
      <c r="AR287" s="47">
        <f t="shared" si="853"/>
        <v>0</v>
      </c>
      <c r="AS287" s="47">
        <f t="shared" si="854"/>
        <v>0</v>
      </c>
      <c r="AT287" s="47">
        <f t="shared" si="855"/>
        <v>0</v>
      </c>
      <c r="AU287" s="47">
        <f t="shared" si="856"/>
        <v>0</v>
      </c>
      <c r="AV287" s="47">
        <f t="shared" si="857"/>
        <v>0</v>
      </c>
      <c r="AW287" s="47">
        <f t="shared" si="858"/>
        <v>0</v>
      </c>
      <c r="AX287" s="47">
        <f t="shared" si="859"/>
        <v>0</v>
      </c>
      <c r="AY287" s="47">
        <f t="shared" si="860"/>
        <v>0</v>
      </c>
      <c r="AZ287" s="47">
        <f t="shared" si="861"/>
        <v>0</v>
      </c>
      <c r="BA287" s="47">
        <f t="shared" si="862"/>
        <v>0</v>
      </c>
      <c r="BB287" s="47">
        <f t="shared" si="863"/>
        <v>0</v>
      </c>
      <c r="BC287" s="47">
        <f t="shared" si="864"/>
        <v>0</v>
      </c>
      <c r="BD287" s="47">
        <f t="shared" si="865"/>
        <v>0</v>
      </c>
      <c r="BE287" s="47">
        <f t="shared" si="866"/>
        <v>0</v>
      </c>
      <c r="BF287" s="47">
        <f t="shared" si="867"/>
        <v>0</v>
      </c>
      <c r="BG287" s="48">
        <f t="shared" si="868"/>
        <v>0</v>
      </c>
      <c r="BH287" s="47">
        <f t="shared" si="895"/>
        <v>0</v>
      </c>
      <c r="BI287" s="47">
        <f t="shared" si="896"/>
        <v>0</v>
      </c>
      <c r="BJ287" s="46">
        <f t="shared" si="869"/>
        <v>0</v>
      </c>
      <c r="BK287" s="47">
        <f t="shared" si="870"/>
        <v>0</v>
      </c>
      <c r="BL287" s="47">
        <f t="shared" si="871"/>
        <v>0</v>
      </c>
      <c r="BM287" s="47">
        <f t="shared" si="872"/>
        <v>0</v>
      </c>
      <c r="BN287" s="47">
        <f t="shared" si="873"/>
        <v>0</v>
      </c>
      <c r="BO287" s="47">
        <f t="shared" si="874"/>
        <v>0</v>
      </c>
      <c r="BP287" s="47">
        <f t="shared" si="875"/>
        <v>0</v>
      </c>
      <c r="BQ287" s="47">
        <f t="shared" si="876"/>
        <v>0</v>
      </c>
      <c r="BR287" s="47">
        <f t="shared" si="877"/>
        <v>0</v>
      </c>
      <c r="BS287" s="47">
        <f t="shared" si="878"/>
        <v>0</v>
      </c>
      <c r="BT287" s="47">
        <f t="shared" si="879"/>
        <v>0</v>
      </c>
      <c r="BU287" s="47">
        <f t="shared" si="880"/>
        <v>0</v>
      </c>
      <c r="BV287" s="47">
        <f t="shared" si="881"/>
        <v>0</v>
      </c>
      <c r="BW287" s="47">
        <f t="shared" si="882"/>
        <v>0</v>
      </c>
      <c r="BX287" s="47">
        <f t="shared" si="883"/>
        <v>0</v>
      </c>
      <c r="BY287" s="47">
        <f t="shared" si="884"/>
        <v>0</v>
      </c>
      <c r="BZ287" s="47">
        <f t="shared" si="885"/>
        <v>0</v>
      </c>
      <c r="CA287" s="47">
        <f t="shared" si="886"/>
        <v>0</v>
      </c>
      <c r="CB287" s="47">
        <f t="shared" si="887"/>
        <v>0</v>
      </c>
      <c r="CC287" s="48">
        <f t="shared" si="888"/>
        <v>0</v>
      </c>
      <c r="CD287" s="47">
        <f t="shared" si="897"/>
        <v>0</v>
      </c>
      <c r="CE287" s="47">
        <f t="shared" si="898"/>
        <v>0</v>
      </c>
      <c r="CF287" s="46">
        <f t="shared" si="899"/>
        <v>0</v>
      </c>
      <c r="CG287" s="47">
        <f t="shared" si="900"/>
        <v>0</v>
      </c>
      <c r="CH287" s="47">
        <f t="shared" si="901"/>
        <v>0</v>
      </c>
      <c r="CI287" s="47">
        <f t="shared" si="902"/>
        <v>0</v>
      </c>
      <c r="CJ287" s="47">
        <f t="shared" si="903"/>
        <v>0</v>
      </c>
      <c r="CK287" s="47">
        <f t="shared" si="904"/>
        <v>0</v>
      </c>
      <c r="CL287" s="47">
        <f t="shared" si="905"/>
        <v>0</v>
      </c>
      <c r="CM287" s="47">
        <f t="shared" si="906"/>
        <v>0</v>
      </c>
      <c r="CN287" s="47">
        <f t="shared" si="907"/>
        <v>0</v>
      </c>
      <c r="CO287" s="47">
        <f t="shared" si="908"/>
        <v>0</v>
      </c>
      <c r="CP287" s="47">
        <f t="shared" si="909"/>
        <v>0</v>
      </c>
      <c r="CQ287" s="47">
        <f t="shared" si="910"/>
        <v>0</v>
      </c>
      <c r="CR287" s="47">
        <f t="shared" si="911"/>
        <v>0</v>
      </c>
      <c r="CS287" s="47">
        <f t="shared" si="912"/>
        <v>0</v>
      </c>
      <c r="CT287" s="47">
        <f t="shared" si="913"/>
        <v>0</v>
      </c>
      <c r="CU287" s="47">
        <f t="shared" si="914"/>
        <v>0</v>
      </c>
      <c r="CV287" s="47">
        <f t="shared" si="915"/>
        <v>0</v>
      </c>
      <c r="CW287" s="47">
        <f t="shared" si="916"/>
        <v>0</v>
      </c>
      <c r="CX287" s="47">
        <f t="shared" si="917"/>
        <v>0</v>
      </c>
      <c r="CY287" s="48">
        <f t="shared" si="918"/>
        <v>0</v>
      </c>
      <c r="CZ287" s="47">
        <f t="shared" si="919"/>
        <v>0</v>
      </c>
      <c r="DA287" s="47">
        <f t="shared" si="920"/>
        <v>0</v>
      </c>
      <c r="DB287" s="46">
        <f t="shared" si="921"/>
        <v>0</v>
      </c>
      <c r="DC287" s="47">
        <f t="shared" si="922"/>
        <v>0</v>
      </c>
      <c r="DD287" s="47">
        <f t="shared" si="923"/>
        <v>0</v>
      </c>
      <c r="DE287" s="47">
        <f t="shared" si="924"/>
        <v>0</v>
      </c>
      <c r="DF287" s="47">
        <f t="shared" si="925"/>
        <v>0</v>
      </c>
      <c r="DG287" s="47">
        <f t="shared" si="926"/>
        <v>0</v>
      </c>
      <c r="DH287" s="47">
        <f t="shared" si="927"/>
        <v>0</v>
      </c>
      <c r="DI287" s="47">
        <f t="shared" si="928"/>
        <v>0</v>
      </c>
      <c r="DJ287" s="47">
        <f t="shared" si="929"/>
        <v>0</v>
      </c>
      <c r="DK287" s="47">
        <f t="shared" si="930"/>
        <v>0</v>
      </c>
      <c r="DL287" s="47">
        <f t="shared" si="931"/>
        <v>0</v>
      </c>
      <c r="DM287" s="47">
        <f t="shared" si="932"/>
        <v>0</v>
      </c>
      <c r="DN287" s="47">
        <f t="shared" si="933"/>
        <v>0</v>
      </c>
      <c r="DO287" s="47">
        <f t="shared" si="934"/>
        <v>0</v>
      </c>
      <c r="DP287" s="47">
        <f t="shared" si="935"/>
        <v>0</v>
      </c>
      <c r="DQ287" s="47">
        <f t="shared" si="936"/>
        <v>0</v>
      </c>
      <c r="DR287" s="47">
        <f t="shared" si="937"/>
        <v>0</v>
      </c>
      <c r="DS287" s="47">
        <f t="shared" si="938"/>
        <v>0</v>
      </c>
      <c r="DT287" s="47">
        <f t="shared" si="939"/>
        <v>0</v>
      </c>
      <c r="DU287" s="48">
        <f t="shared" si="940"/>
        <v>0</v>
      </c>
      <c r="DV287" s="47">
        <f t="shared" si="941"/>
        <v>0</v>
      </c>
      <c r="DW287" s="47">
        <f t="shared" si="942"/>
        <v>0</v>
      </c>
      <c r="DX287" s="46">
        <f t="shared" si="943"/>
        <v>0</v>
      </c>
      <c r="DY287" s="47">
        <f t="shared" si="944"/>
        <v>0</v>
      </c>
      <c r="DZ287" s="47">
        <f t="shared" si="945"/>
        <v>0</v>
      </c>
      <c r="EA287" s="47">
        <f t="shared" si="946"/>
        <v>0</v>
      </c>
      <c r="EB287" s="47">
        <f t="shared" si="947"/>
        <v>0</v>
      </c>
      <c r="EC287" s="47">
        <f t="shared" si="948"/>
        <v>0</v>
      </c>
      <c r="ED287" s="47">
        <f t="shared" si="949"/>
        <v>0</v>
      </c>
      <c r="EE287" s="47">
        <f t="shared" si="950"/>
        <v>0</v>
      </c>
      <c r="EF287" s="47">
        <f t="shared" si="951"/>
        <v>0</v>
      </c>
      <c r="EG287" s="47">
        <f t="shared" si="952"/>
        <v>0</v>
      </c>
      <c r="EH287" s="47">
        <f t="shared" si="953"/>
        <v>0</v>
      </c>
      <c r="EI287" s="47">
        <f t="shared" si="954"/>
        <v>0</v>
      </c>
      <c r="EJ287" s="47">
        <f t="shared" si="955"/>
        <v>0</v>
      </c>
      <c r="EK287" s="47">
        <f t="shared" si="956"/>
        <v>0</v>
      </c>
      <c r="EL287" s="47">
        <f t="shared" si="957"/>
        <v>0</v>
      </c>
      <c r="EM287" s="47">
        <f t="shared" si="958"/>
        <v>0</v>
      </c>
      <c r="EN287" s="47">
        <f t="shared" si="959"/>
        <v>0</v>
      </c>
      <c r="EO287" s="47">
        <f t="shared" si="960"/>
        <v>0</v>
      </c>
      <c r="EP287" s="47">
        <f t="shared" si="961"/>
        <v>0</v>
      </c>
      <c r="EQ287" s="48">
        <f t="shared" si="962"/>
        <v>0</v>
      </c>
      <c r="ER287" s="47">
        <f t="shared" si="963"/>
        <v>0</v>
      </c>
      <c r="ES287" s="47">
        <f t="shared" si="964"/>
        <v>0</v>
      </c>
      <c r="ET287" s="46">
        <f t="shared" si="965"/>
        <v>0</v>
      </c>
      <c r="EU287" s="47">
        <f t="shared" si="966"/>
        <v>0</v>
      </c>
      <c r="EV287" s="47">
        <f t="shared" si="967"/>
        <v>0</v>
      </c>
      <c r="EW287" s="47">
        <f t="shared" si="968"/>
        <v>0</v>
      </c>
      <c r="EX287" s="47">
        <f t="shared" si="969"/>
        <v>0</v>
      </c>
      <c r="EY287" s="47">
        <f t="shared" si="970"/>
        <v>0</v>
      </c>
      <c r="EZ287" s="47">
        <f t="shared" si="971"/>
        <v>0</v>
      </c>
      <c r="FA287" s="47">
        <f t="shared" si="972"/>
        <v>0</v>
      </c>
      <c r="FB287" s="47">
        <f t="shared" si="973"/>
        <v>0</v>
      </c>
      <c r="FC287" s="47">
        <f t="shared" si="974"/>
        <v>0</v>
      </c>
      <c r="FD287" s="47">
        <f t="shared" si="975"/>
        <v>0</v>
      </c>
      <c r="FE287" s="47">
        <f t="shared" si="976"/>
        <v>0</v>
      </c>
      <c r="FF287" s="47">
        <f t="shared" si="977"/>
        <v>0</v>
      </c>
      <c r="FG287" s="47">
        <f t="shared" si="978"/>
        <v>0</v>
      </c>
      <c r="FH287" s="47">
        <f t="shared" si="979"/>
        <v>0</v>
      </c>
      <c r="FI287" s="47">
        <f t="shared" si="980"/>
        <v>0</v>
      </c>
      <c r="FJ287" s="47">
        <f t="shared" si="981"/>
        <v>0</v>
      </c>
      <c r="FK287" s="47">
        <f t="shared" si="982"/>
        <v>0</v>
      </c>
      <c r="FL287" s="47">
        <f t="shared" si="983"/>
        <v>0</v>
      </c>
      <c r="FM287" s="48">
        <f t="shared" si="984"/>
        <v>0</v>
      </c>
      <c r="FN287" s="47">
        <f t="shared" si="985"/>
        <v>0</v>
      </c>
      <c r="FO287" s="47">
        <f t="shared" si="986"/>
        <v>0</v>
      </c>
      <c r="FP287" s="46">
        <f t="shared" si="987"/>
        <v>0</v>
      </c>
      <c r="FQ287" s="47">
        <f t="shared" si="988"/>
        <v>0</v>
      </c>
      <c r="FR287" s="47">
        <f t="shared" si="989"/>
        <v>0</v>
      </c>
      <c r="FS287" s="47">
        <f t="shared" si="990"/>
        <v>0</v>
      </c>
      <c r="FT287" s="47">
        <f t="shared" si="991"/>
        <v>0</v>
      </c>
      <c r="FU287" s="47">
        <f t="shared" si="992"/>
        <v>0</v>
      </c>
      <c r="FV287" s="47">
        <f t="shared" si="993"/>
        <v>0</v>
      </c>
      <c r="FW287" s="47">
        <f t="shared" si="994"/>
        <v>0</v>
      </c>
      <c r="FX287" s="47">
        <f t="shared" si="995"/>
        <v>0</v>
      </c>
      <c r="FY287" s="47">
        <f t="shared" si="996"/>
        <v>0</v>
      </c>
      <c r="FZ287" s="47">
        <f t="shared" si="997"/>
        <v>0</v>
      </c>
      <c r="GA287" s="47">
        <f t="shared" si="998"/>
        <v>0</v>
      </c>
      <c r="GB287" s="47">
        <f t="shared" si="999"/>
        <v>0</v>
      </c>
      <c r="GC287" s="47">
        <f t="shared" si="1000"/>
        <v>0</v>
      </c>
      <c r="GD287" s="47">
        <f t="shared" si="1001"/>
        <v>0</v>
      </c>
      <c r="GE287" s="47">
        <f t="shared" si="1002"/>
        <v>0</v>
      </c>
      <c r="GF287" s="47">
        <f t="shared" si="1003"/>
        <v>0</v>
      </c>
      <c r="GG287" s="47">
        <f t="shared" si="1004"/>
        <v>0</v>
      </c>
      <c r="GH287" s="47">
        <f t="shared" si="1005"/>
        <v>0</v>
      </c>
      <c r="GI287" s="48">
        <f t="shared" si="1006"/>
        <v>0</v>
      </c>
      <c r="GJ287" s="47">
        <f t="shared" si="1007"/>
        <v>0</v>
      </c>
      <c r="GK287" s="47">
        <f t="shared" si="1008"/>
        <v>0</v>
      </c>
      <c r="GL287" s="46">
        <f t="shared" si="1009"/>
        <v>0</v>
      </c>
      <c r="GM287" s="47">
        <f t="shared" si="1010"/>
        <v>0</v>
      </c>
      <c r="GN287" s="47">
        <f t="shared" si="1011"/>
        <v>0</v>
      </c>
      <c r="GO287" s="47">
        <f t="shared" si="1012"/>
        <v>0</v>
      </c>
      <c r="GP287" s="47">
        <f t="shared" si="1013"/>
        <v>0</v>
      </c>
      <c r="GQ287" s="47">
        <f t="shared" si="1014"/>
        <v>0</v>
      </c>
      <c r="GR287" s="47">
        <f t="shared" si="1015"/>
        <v>0</v>
      </c>
      <c r="GS287" s="47">
        <f t="shared" si="1016"/>
        <v>0</v>
      </c>
      <c r="GT287" s="47">
        <f t="shared" si="1017"/>
        <v>0</v>
      </c>
      <c r="GU287" s="47">
        <f t="shared" si="1018"/>
        <v>0</v>
      </c>
      <c r="GV287" s="47">
        <f t="shared" si="1019"/>
        <v>0</v>
      </c>
      <c r="GW287" s="47">
        <f t="shared" si="1020"/>
        <v>0</v>
      </c>
      <c r="GX287" s="47">
        <f t="shared" si="1021"/>
        <v>0</v>
      </c>
      <c r="GY287" s="47">
        <f t="shared" si="1022"/>
        <v>0</v>
      </c>
      <c r="GZ287" s="47">
        <f t="shared" si="1023"/>
        <v>0</v>
      </c>
      <c r="HA287" s="47">
        <f t="shared" si="1024"/>
        <v>0</v>
      </c>
      <c r="HB287" s="47">
        <f t="shared" si="1025"/>
        <v>0</v>
      </c>
      <c r="HC287" s="47">
        <f t="shared" si="1026"/>
        <v>0</v>
      </c>
      <c r="HD287" s="47">
        <f t="shared" si="1027"/>
        <v>0</v>
      </c>
      <c r="HE287" s="48">
        <f t="shared" si="1028"/>
        <v>0</v>
      </c>
      <c r="HF287" s="47">
        <f t="shared" si="1029"/>
        <v>0</v>
      </c>
      <c r="HG287" s="47">
        <f t="shared" si="1030"/>
        <v>0</v>
      </c>
      <c r="HH287" s="46">
        <f t="shared" si="1031"/>
        <v>0</v>
      </c>
      <c r="HI287" s="47">
        <f t="shared" si="1032"/>
        <v>0</v>
      </c>
      <c r="HJ287" s="47">
        <f t="shared" si="1033"/>
        <v>0</v>
      </c>
      <c r="HK287" s="47">
        <f t="shared" si="1034"/>
        <v>0</v>
      </c>
      <c r="HL287" s="47">
        <f t="shared" si="1035"/>
        <v>0</v>
      </c>
      <c r="HM287" s="47">
        <f t="shared" si="1036"/>
        <v>0</v>
      </c>
      <c r="HN287" s="47">
        <f t="shared" si="1037"/>
        <v>0</v>
      </c>
      <c r="HO287" s="47">
        <f t="shared" si="1038"/>
        <v>0</v>
      </c>
      <c r="HP287" s="47">
        <f t="shared" si="1039"/>
        <v>0</v>
      </c>
      <c r="HQ287" s="47">
        <f t="shared" si="1040"/>
        <v>0</v>
      </c>
      <c r="HR287" s="47">
        <f t="shared" si="1041"/>
        <v>0</v>
      </c>
      <c r="HS287" s="47">
        <f t="shared" si="1042"/>
        <v>0</v>
      </c>
      <c r="HT287" s="47">
        <f t="shared" si="1043"/>
        <v>0</v>
      </c>
      <c r="HU287" s="47">
        <f t="shared" si="1044"/>
        <v>0</v>
      </c>
      <c r="HV287" s="47">
        <f t="shared" si="1045"/>
        <v>0</v>
      </c>
      <c r="HW287" s="47">
        <f t="shared" si="1046"/>
        <v>0</v>
      </c>
      <c r="HX287" s="47">
        <f t="shared" si="1047"/>
        <v>0</v>
      </c>
      <c r="HY287" s="47">
        <f t="shared" si="1048"/>
        <v>0</v>
      </c>
      <c r="HZ287" s="47">
        <f t="shared" si="1049"/>
        <v>0</v>
      </c>
      <c r="IA287" s="48">
        <f t="shared" si="1050"/>
        <v>0</v>
      </c>
      <c r="IB287" s="47">
        <f t="shared" si="1051"/>
        <v>0</v>
      </c>
      <c r="IC287" s="47">
        <f t="shared" si="1052"/>
        <v>0</v>
      </c>
      <c r="ID287" s="46">
        <f t="shared" si="1053"/>
        <v>0</v>
      </c>
      <c r="IE287" s="47">
        <f t="shared" si="1054"/>
        <v>0</v>
      </c>
      <c r="IF287" s="47">
        <f t="shared" si="1055"/>
        <v>0</v>
      </c>
      <c r="IG287" s="47">
        <f t="shared" si="1056"/>
        <v>0</v>
      </c>
      <c r="IH287" s="47">
        <f t="shared" si="1057"/>
        <v>0</v>
      </c>
      <c r="II287" s="47">
        <f t="shared" si="1058"/>
        <v>0</v>
      </c>
      <c r="IJ287" s="47">
        <f t="shared" si="1059"/>
        <v>0</v>
      </c>
      <c r="IK287" s="47">
        <f t="shared" si="1060"/>
        <v>0</v>
      </c>
      <c r="IL287" s="47">
        <f t="shared" si="1061"/>
        <v>0</v>
      </c>
      <c r="IM287" s="47">
        <f t="shared" si="1062"/>
        <v>0</v>
      </c>
      <c r="IN287" s="47">
        <f t="shared" si="1063"/>
        <v>0</v>
      </c>
      <c r="IO287" s="47">
        <f t="shared" si="1064"/>
        <v>0</v>
      </c>
      <c r="IP287" s="47">
        <f t="shared" si="1065"/>
        <v>0</v>
      </c>
      <c r="IQ287" s="47">
        <f t="shared" si="1066"/>
        <v>0</v>
      </c>
      <c r="IR287" s="47">
        <f t="shared" si="1067"/>
        <v>0</v>
      </c>
      <c r="IS287" s="47">
        <f t="shared" si="1068"/>
        <v>0</v>
      </c>
      <c r="IT287" s="47">
        <f t="shared" si="1069"/>
        <v>0</v>
      </c>
      <c r="IU287" s="47">
        <f t="shared" si="1070"/>
        <v>0</v>
      </c>
      <c r="IV287" s="47">
        <f t="shared" si="1071"/>
        <v>0</v>
      </c>
      <c r="IW287" s="48">
        <f t="shared" si="1072"/>
        <v>0</v>
      </c>
      <c r="IX287" s="47">
        <f t="shared" si="1073"/>
        <v>0</v>
      </c>
      <c r="IY287" s="47">
        <f t="shared" si="1074"/>
        <v>0</v>
      </c>
      <c r="IZ287" s="46">
        <f t="shared" si="1075"/>
        <v>0</v>
      </c>
      <c r="JA287" s="47">
        <f t="shared" si="1076"/>
        <v>0</v>
      </c>
      <c r="JB287" s="47">
        <f t="shared" si="1077"/>
        <v>0</v>
      </c>
      <c r="JC287" s="47">
        <f t="shared" si="1078"/>
        <v>0</v>
      </c>
      <c r="JD287" s="47">
        <f t="shared" si="1079"/>
        <v>0</v>
      </c>
      <c r="JE287" s="47">
        <f t="shared" si="1080"/>
        <v>0</v>
      </c>
      <c r="JF287" s="47">
        <f t="shared" si="1081"/>
        <v>0</v>
      </c>
      <c r="JG287" s="47">
        <f t="shared" si="1082"/>
        <v>0</v>
      </c>
      <c r="JH287" s="47">
        <f t="shared" si="1083"/>
        <v>0</v>
      </c>
      <c r="JI287" s="47">
        <f t="shared" si="1084"/>
        <v>0</v>
      </c>
      <c r="JJ287" s="47">
        <f t="shared" si="1085"/>
        <v>0</v>
      </c>
      <c r="JK287" s="47">
        <f t="shared" si="1086"/>
        <v>0</v>
      </c>
      <c r="JL287" s="47">
        <f t="shared" si="1087"/>
        <v>0</v>
      </c>
      <c r="JM287" s="47">
        <f t="shared" si="1088"/>
        <v>0</v>
      </c>
      <c r="JN287" s="47">
        <f t="shared" si="1089"/>
        <v>0</v>
      </c>
      <c r="JO287" s="47">
        <f t="shared" si="1090"/>
        <v>0</v>
      </c>
      <c r="JP287" s="47">
        <f t="shared" si="1091"/>
        <v>0</v>
      </c>
      <c r="JQ287" s="47">
        <f t="shared" si="1092"/>
        <v>0</v>
      </c>
      <c r="JR287" s="47">
        <f t="shared" si="1093"/>
        <v>0</v>
      </c>
      <c r="JS287" s="48">
        <f t="shared" si="1094"/>
        <v>0</v>
      </c>
      <c r="JT287" s="46">
        <f t="shared" si="1095"/>
        <v>0</v>
      </c>
      <c r="JU287" s="48">
        <f t="shared" si="1096"/>
        <v>0</v>
      </c>
    </row>
    <row r="288" spans="1:281" x14ac:dyDescent="0.25">
      <c r="A288" s="152"/>
      <c r="B288" s="386"/>
      <c r="C288" s="377"/>
      <c r="D288" s="378"/>
      <c r="E288" s="378"/>
      <c r="F288" s="378"/>
      <c r="G288" s="379"/>
      <c r="H288" s="397"/>
      <c r="I288" s="397"/>
      <c r="J288" s="97"/>
      <c r="K288" s="122">
        <f t="shared" si="826"/>
        <v>0</v>
      </c>
      <c r="L288" s="313">
        <f t="shared" si="827"/>
        <v>0</v>
      </c>
      <c r="M288" s="46">
        <f t="shared" si="828"/>
        <v>0</v>
      </c>
      <c r="N288" s="90">
        <f t="shared" si="889"/>
        <v>0</v>
      </c>
      <c r="O288" s="90">
        <f t="shared" si="890"/>
        <v>0</v>
      </c>
      <c r="P288" s="90">
        <f t="shared" si="891"/>
        <v>0</v>
      </c>
      <c r="Q288" s="90">
        <f t="shared" si="892"/>
        <v>0</v>
      </c>
      <c r="R288" s="408">
        <f t="shared" si="829"/>
        <v>1</v>
      </c>
      <c r="S288" s="46">
        <f t="shared" si="830"/>
        <v>0</v>
      </c>
      <c r="T288" s="47">
        <f t="shared" si="831"/>
        <v>0</v>
      </c>
      <c r="U288" s="47">
        <f t="shared" si="832"/>
        <v>0</v>
      </c>
      <c r="V288" s="47">
        <f t="shared" si="833"/>
        <v>0</v>
      </c>
      <c r="W288" s="47">
        <f t="shared" si="834"/>
        <v>0</v>
      </c>
      <c r="X288" s="47">
        <f t="shared" si="835"/>
        <v>0</v>
      </c>
      <c r="Y288" s="47">
        <f t="shared" si="836"/>
        <v>0</v>
      </c>
      <c r="Z288" s="47">
        <f t="shared" si="837"/>
        <v>0</v>
      </c>
      <c r="AA288" s="47">
        <f t="shared" si="838"/>
        <v>0</v>
      </c>
      <c r="AB288" s="47">
        <f t="shared" si="839"/>
        <v>0</v>
      </c>
      <c r="AC288" s="47">
        <f t="shared" si="840"/>
        <v>0</v>
      </c>
      <c r="AD288" s="47">
        <f t="shared" si="841"/>
        <v>0</v>
      </c>
      <c r="AE288" s="47">
        <f t="shared" si="842"/>
        <v>0</v>
      </c>
      <c r="AF288" s="47">
        <f t="shared" si="843"/>
        <v>0</v>
      </c>
      <c r="AG288" s="47">
        <f t="shared" si="844"/>
        <v>0</v>
      </c>
      <c r="AH288" s="47">
        <f t="shared" si="845"/>
        <v>0</v>
      </c>
      <c r="AI288" s="47">
        <f t="shared" si="846"/>
        <v>0</v>
      </c>
      <c r="AJ288" s="47">
        <f t="shared" si="847"/>
        <v>0</v>
      </c>
      <c r="AK288" s="47">
        <f t="shared" si="848"/>
        <v>0</v>
      </c>
      <c r="AL288" s="48">
        <f t="shared" si="849"/>
        <v>0</v>
      </c>
      <c r="AM288" s="47">
        <f t="shared" si="893"/>
        <v>0</v>
      </c>
      <c r="AN288" s="47">
        <f t="shared" si="894"/>
        <v>0</v>
      </c>
      <c r="AO288" s="46">
        <f t="shared" si="850"/>
        <v>0</v>
      </c>
      <c r="AP288" s="47">
        <f t="shared" si="851"/>
        <v>0</v>
      </c>
      <c r="AQ288" s="47">
        <f t="shared" si="852"/>
        <v>0</v>
      </c>
      <c r="AR288" s="47">
        <f t="shared" si="853"/>
        <v>0</v>
      </c>
      <c r="AS288" s="47">
        <f t="shared" si="854"/>
        <v>0</v>
      </c>
      <c r="AT288" s="47">
        <f t="shared" si="855"/>
        <v>0</v>
      </c>
      <c r="AU288" s="47">
        <f t="shared" si="856"/>
        <v>0</v>
      </c>
      <c r="AV288" s="47">
        <f t="shared" si="857"/>
        <v>0</v>
      </c>
      <c r="AW288" s="47">
        <f t="shared" si="858"/>
        <v>0</v>
      </c>
      <c r="AX288" s="47">
        <f t="shared" si="859"/>
        <v>0</v>
      </c>
      <c r="AY288" s="47">
        <f t="shared" si="860"/>
        <v>0</v>
      </c>
      <c r="AZ288" s="47">
        <f t="shared" si="861"/>
        <v>0</v>
      </c>
      <c r="BA288" s="47">
        <f t="shared" si="862"/>
        <v>0</v>
      </c>
      <c r="BB288" s="47">
        <f t="shared" si="863"/>
        <v>0</v>
      </c>
      <c r="BC288" s="47">
        <f t="shared" si="864"/>
        <v>0</v>
      </c>
      <c r="BD288" s="47">
        <f t="shared" si="865"/>
        <v>0</v>
      </c>
      <c r="BE288" s="47">
        <f t="shared" si="866"/>
        <v>0</v>
      </c>
      <c r="BF288" s="47">
        <f t="shared" si="867"/>
        <v>0</v>
      </c>
      <c r="BG288" s="48">
        <f t="shared" si="868"/>
        <v>0</v>
      </c>
      <c r="BH288" s="47">
        <f t="shared" si="895"/>
        <v>0</v>
      </c>
      <c r="BI288" s="47">
        <f t="shared" si="896"/>
        <v>0</v>
      </c>
      <c r="BJ288" s="46">
        <f t="shared" si="869"/>
        <v>0</v>
      </c>
      <c r="BK288" s="47">
        <f t="shared" si="870"/>
        <v>0</v>
      </c>
      <c r="BL288" s="47">
        <f t="shared" si="871"/>
        <v>0</v>
      </c>
      <c r="BM288" s="47">
        <f t="shared" si="872"/>
        <v>0</v>
      </c>
      <c r="BN288" s="47">
        <f t="shared" si="873"/>
        <v>0</v>
      </c>
      <c r="BO288" s="47">
        <f t="shared" si="874"/>
        <v>0</v>
      </c>
      <c r="BP288" s="47">
        <f t="shared" si="875"/>
        <v>0</v>
      </c>
      <c r="BQ288" s="47">
        <f t="shared" si="876"/>
        <v>0</v>
      </c>
      <c r="BR288" s="47">
        <f t="shared" si="877"/>
        <v>0</v>
      </c>
      <c r="BS288" s="47">
        <f t="shared" si="878"/>
        <v>0</v>
      </c>
      <c r="BT288" s="47">
        <f t="shared" si="879"/>
        <v>0</v>
      </c>
      <c r="BU288" s="47">
        <f t="shared" si="880"/>
        <v>0</v>
      </c>
      <c r="BV288" s="47">
        <f t="shared" si="881"/>
        <v>0</v>
      </c>
      <c r="BW288" s="47">
        <f t="shared" si="882"/>
        <v>0</v>
      </c>
      <c r="BX288" s="47">
        <f t="shared" si="883"/>
        <v>0</v>
      </c>
      <c r="BY288" s="47">
        <f t="shared" si="884"/>
        <v>0</v>
      </c>
      <c r="BZ288" s="47">
        <f t="shared" si="885"/>
        <v>0</v>
      </c>
      <c r="CA288" s="47">
        <f t="shared" si="886"/>
        <v>0</v>
      </c>
      <c r="CB288" s="47">
        <f t="shared" si="887"/>
        <v>0</v>
      </c>
      <c r="CC288" s="48">
        <f t="shared" si="888"/>
        <v>0</v>
      </c>
      <c r="CD288" s="47">
        <f t="shared" si="897"/>
        <v>0</v>
      </c>
      <c r="CE288" s="47">
        <f t="shared" si="898"/>
        <v>0</v>
      </c>
      <c r="CF288" s="46">
        <f t="shared" si="899"/>
        <v>0</v>
      </c>
      <c r="CG288" s="47">
        <f t="shared" si="900"/>
        <v>0</v>
      </c>
      <c r="CH288" s="47">
        <f t="shared" si="901"/>
        <v>0</v>
      </c>
      <c r="CI288" s="47">
        <f t="shared" si="902"/>
        <v>0</v>
      </c>
      <c r="CJ288" s="47">
        <f t="shared" si="903"/>
        <v>0</v>
      </c>
      <c r="CK288" s="47">
        <f t="shared" si="904"/>
        <v>0</v>
      </c>
      <c r="CL288" s="47">
        <f t="shared" si="905"/>
        <v>0</v>
      </c>
      <c r="CM288" s="47">
        <f t="shared" si="906"/>
        <v>0</v>
      </c>
      <c r="CN288" s="47">
        <f t="shared" si="907"/>
        <v>0</v>
      </c>
      <c r="CO288" s="47">
        <f t="shared" si="908"/>
        <v>0</v>
      </c>
      <c r="CP288" s="47">
        <f t="shared" si="909"/>
        <v>0</v>
      </c>
      <c r="CQ288" s="47">
        <f t="shared" si="910"/>
        <v>0</v>
      </c>
      <c r="CR288" s="47">
        <f t="shared" si="911"/>
        <v>0</v>
      </c>
      <c r="CS288" s="47">
        <f t="shared" si="912"/>
        <v>0</v>
      </c>
      <c r="CT288" s="47">
        <f t="shared" si="913"/>
        <v>0</v>
      </c>
      <c r="CU288" s="47">
        <f t="shared" si="914"/>
        <v>0</v>
      </c>
      <c r="CV288" s="47">
        <f t="shared" si="915"/>
        <v>0</v>
      </c>
      <c r="CW288" s="47">
        <f t="shared" si="916"/>
        <v>0</v>
      </c>
      <c r="CX288" s="47">
        <f t="shared" si="917"/>
        <v>0</v>
      </c>
      <c r="CY288" s="48">
        <f t="shared" si="918"/>
        <v>0</v>
      </c>
      <c r="CZ288" s="47">
        <f t="shared" si="919"/>
        <v>0</v>
      </c>
      <c r="DA288" s="47">
        <f t="shared" si="920"/>
        <v>0</v>
      </c>
      <c r="DB288" s="46">
        <f t="shared" si="921"/>
        <v>0</v>
      </c>
      <c r="DC288" s="47">
        <f t="shared" si="922"/>
        <v>0</v>
      </c>
      <c r="DD288" s="47">
        <f t="shared" si="923"/>
        <v>0</v>
      </c>
      <c r="DE288" s="47">
        <f t="shared" si="924"/>
        <v>0</v>
      </c>
      <c r="DF288" s="47">
        <f t="shared" si="925"/>
        <v>0</v>
      </c>
      <c r="DG288" s="47">
        <f t="shared" si="926"/>
        <v>0</v>
      </c>
      <c r="DH288" s="47">
        <f t="shared" si="927"/>
        <v>0</v>
      </c>
      <c r="DI288" s="47">
        <f t="shared" si="928"/>
        <v>0</v>
      </c>
      <c r="DJ288" s="47">
        <f t="shared" si="929"/>
        <v>0</v>
      </c>
      <c r="DK288" s="47">
        <f t="shared" si="930"/>
        <v>0</v>
      </c>
      <c r="DL288" s="47">
        <f t="shared" si="931"/>
        <v>0</v>
      </c>
      <c r="DM288" s="47">
        <f t="shared" si="932"/>
        <v>0</v>
      </c>
      <c r="DN288" s="47">
        <f t="shared" si="933"/>
        <v>0</v>
      </c>
      <c r="DO288" s="47">
        <f t="shared" si="934"/>
        <v>0</v>
      </c>
      <c r="DP288" s="47">
        <f t="shared" si="935"/>
        <v>0</v>
      </c>
      <c r="DQ288" s="47">
        <f t="shared" si="936"/>
        <v>0</v>
      </c>
      <c r="DR288" s="47">
        <f t="shared" si="937"/>
        <v>0</v>
      </c>
      <c r="DS288" s="47">
        <f t="shared" si="938"/>
        <v>0</v>
      </c>
      <c r="DT288" s="47">
        <f t="shared" si="939"/>
        <v>0</v>
      </c>
      <c r="DU288" s="48">
        <f t="shared" si="940"/>
        <v>0</v>
      </c>
      <c r="DV288" s="47">
        <f t="shared" si="941"/>
        <v>0</v>
      </c>
      <c r="DW288" s="47">
        <f t="shared" si="942"/>
        <v>0</v>
      </c>
      <c r="DX288" s="46">
        <f t="shared" si="943"/>
        <v>0</v>
      </c>
      <c r="DY288" s="47">
        <f t="shared" si="944"/>
        <v>0</v>
      </c>
      <c r="DZ288" s="47">
        <f t="shared" si="945"/>
        <v>0</v>
      </c>
      <c r="EA288" s="47">
        <f t="shared" si="946"/>
        <v>0</v>
      </c>
      <c r="EB288" s="47">
        <f t="shared" si="947"/>
        <v>0</v>
      </c>
      <c r="EC288" s="47">
        <f t="shared" si="948"/>
        <v>0</v>
      </c>
      <c r="ED288" s="47">
        <f t="shared" si="949"/>
        <v>0</v>
      </c>
      <c r="EE288" s="47">
        <f t="shared" si="950"/>
        <v>0</v>
      </c>
      <c r="EF288" s="47">
        <f t="shared" si="951"/>
        <v>0</v>
      </c>
      <c r="EG288" s="47">
        <f t="shared" si="952"/>
        <v>0</v>
      </c>
      <c r="EH288" s="47">
        <f t="shared" si="953"/>
        <v>0</v>
      </c>
      <c r="EI288" s="47">
        <f t="shared" si="954"/>
        <v>0</v>
      </c>
      <c r="EJ288" s="47">
        <f t="shared" si="955"/>
        <v>0</v>
      </c>
      <c r="EK288" s="47">
        <f t="shared" si="956"/>
        <v>0</v>
      </c>
      <c r="EL288" s="47">
        <f t="shared" si="957"/>
        <v>0</v>
      </c>
      <c r="EM288" s="47">
        <f t="shared" si="958"/>
        <v>0</v>
      </c>
      <c r="EN288" s="47">
        <f t="shared" si="959"/>
        <v>0</v>
      </c>
      <c r="EO288" s="47">
        <f t="shared" si="960"/>
        <v>0</v>
      </c>
      <c r="EP288" s="47">
        <f t="shared" si="961"/>
        <v>0</v>
      </c>
      <c r="EQ288" s="48">
        <f t="shared" si="962"/>
        <v>0</v>
      </c>
      <c r="ER288" s="47">
        <f t="shared" si="963"/>
        <v>0</v>
      </c>
      <c r="ES288" s="47">
        <f t="shared" si="964"/>
        <v>0</v>
      </c>
      <c r="ET288" s="46">
        <f t="shared" si="965"/>
        <v>0</v>
      </c>
      <c r="EU288" s="47">
        <f t="shared" si="966"/>
        <v>0</v>
      </c>
      <c r="EV288" s="47">
        <f t="shared" si="967"/>
        <v>0</v>
      </c>
      <c r="EW288" s="47">
        <f t="shared" si="968"/>
        <v>0</v>
      </c>
      <c r="EX288" s="47">
        <f t="shared" si="969"/>
        <v>0</v>
      </c>
      <c r="EY288" s="47">
        <f t="shared" si="970"/>
        <v>0</v>
      </c>
      <c r="EZ288" s="47">
        <f t="shared" si="971"/>
        <v>0</v>
      </c>
      <c r="FA288" s="47">
        <f t="shared" si="972"/>
        <v>0</v>
      </c>
      <c r="FB288" s="47">
        <f t="shared" si="973"/>
        <v>0</v>
      </c>
      <c r="FC288" s="47">
        <f t="shared" si="974"/>
        <v>0</v>
      </c>
      <c r="FD288" s="47">
        <f t="shared" si="975"/>
        <v>0</v>
      </c>
      <c r="FE288" s="47">
        <f t="shared" si="976"/>
        <v>0</v>
      </c>
      <c r="FF288" s="47">
        <f t="shared" si="977"/>
        <v>0</v>
      </c>
      <c r="FG288" s="47">
        <f t="shared" si="978"/>
        <v>0</v>
      </c>
      <c r="FH288" s="47">
        <f t="shared" si="979"/>
        <v>0</v>
      </c>
      <c r="FI288" s="47">
        <f t="shared" si="980"/>
        <v>0</v>
      </c>
      <c r="FJ288" s="47">
        <f t="shared" si="981"/>
        <v>0</v>
      </c>
      <c r="FK288" s="47">
        <f t="shared" si="982"/>
        <v>0</v>
      </c>
      <c r="FL288" s="47">
        <f t="shared" si="983"/>
        <v>0</v>
      </c>
      <c r="FM288" s="48">
        <f t="shared" si="984"/>
        <v>0</v>
      </c>
      <c r="FN288" s="47">
        <f t="shared" si="985"/>
        <v>0</v>
      </c>
      <c r="FO288" s="47">
        <f t="shared" si="986"/>
        <v>0</v>
      </c>
      <c r="FP288" s="46">
        <f t="shared" si="987"/>
        <v>0</v>
      </c>
      <c r="FQ288" s="47">
        <f t="shared" si="988"/>
        <v>0</v>
      </c>
      <c r="FR288" s="47">
        <f t="shared" si="989"/>
        <v>0</v>
      </c>
      <c r="FS288" s="47">
        <f t="shared" si="990"/>
        <v>0</v>
      </c>
      <c r="FT288" s="47">
        <f t="shared" si="991"/>
        <v>0</v>
      </c>
      <c r="FU288" s="47">
        <f t="shared" si="992"/>
        <v>0</v>
      </c>
      <c r="FV288" s="47">
        <f t="shared" si="993"/>
        <v>0</v>
      </c>
      <c r="FW288" s="47">
        <f t="shared" si="994"/>
        <v>0</v>
      </c>
      <c r="FX288" s="47">
        <f t="shared" si="995"/>
        <v>0</v>
      </c>
      <c r="FY288" s="47">
        <f t="shared" si="996"/>
        <v>0</v>
      </c>
      <c r="FZ288" s="47">
        <f t="shared" si="997"/>
        <v>0</v>
      </c>
      <c r="GA288" s="47">
        <f t="shared" si="998"/>
        <v>0</v>
      </c>
      <c r="GB288" s="47">
        <f t="shared" si="999"/>
        <v>0</v>
      </c>
      <c r="GC288" s="47">
        <f t="shared" si="1000"/>
        <v>0</v>
      </c>
      <c r="GD288" s="47">
        <f t="shared" si="1001"/>
        <v>0</v>
      </c>
      <c r="GE288" s="47">
        <f t="shared" si="1002"/>
        <v>0</v>
      </c>
      <c r="GF288" s="47">
        <f t="shared" si="1003"/>
        <v>0</v>
      </c>
      <c r="GG288" s="47">
        <f t="shared" si="1004"/>
        <v>0</v>
      </c>
      <c r="GH288" s="47">
        <f t="shared" si="1005"/>
        <v>0</v>
      </c>
      <c r="GI288" s="48">
        <f t="shared" si="1006"/>
        <v>0</v>
      </c>
      <c r="GJ288" s="47">
        <f t="shared" si="1007"/>
        <v>0</v>
      </c>
      <c r="GK288" s="47">
        <f t="shared" si="1008"/>
        <v>0</v>
      </c>
      <c r="GL288" s="46">
        <f t="shared" si="1009"/>
        <v>0</v>
      </c>
      <c r="GM288" s="47">
        <f t="shared" si="1010"/>
        <v>0</v>
      </c>
      <c r="GN288" s="47">
        <f t="shared" si="1011"/>
        <v>0</v>
      </c>
      <c r="GO288" s="47">
        <f t="shared" si="1012"/>
        <v>0</v>
      </c>
      <c r="GP288" s="47">
        <f t="shared" si="1013"/>
        <v>0</v>
      </c>
      <c r="GQ288" s="47">
        <f t="shared" si="1014"/>
        <v>0</v>
      </c>
      <c r="GR288" s="47">
        <f t="shared" si="1015"/>
        <v>0</v>
      </c>
      <c r="GS288" s="47">
        <f t="shared" si="1016"/>
        <v>0</v>
      </c>
      <c r="GT288" s="47">
        <f t="shared" si="1017"/>
        <v>0</v>
      </c>
      <c r="GU288" s="47">
        <f t="shared" si="1018"/>
        <v>0</v>
      </c>
      <c r="GV288" s="47">
        <f t="shared" si="1019"/>
        <v>0</v>
      </c>
      <c r="GW288" s="47">
        <f t="shared" si="1020"/>
        <v>0</v>
      </c>
      <c r="GX288" s="47">
        <f t="shared" si="1021"/>
        <v>0</v>
      </c>
      <c r="GY288" s="47">
        <f t="shared" si="1022"/>
        <v>0</v>
      </c>
      <c r="GZ288" s="47">
        <f t="shared" si="1023"/>
        <v>0</v>
      </c>
      <c r="HA288" s="47">
        <f t="shared" si="1024"/>
        <v>0</v>
      </c>
      <c r="HB288" s="47">
        <f t="shared" si="1025"/>
        <v>0</v>
      </c>
      <c r="HC288" s="47">
        <f t="shared" si="1026"/>
        <v>0</v>
      </c>
      <c r="HD288" s="47">
        <f t="shared" si="1027"/>
        <v>0</v>
      </c>
      <c r="HE288" s="48">
        <f t="shared" si="1028"/>
        <v>0</v>
      </c>
      <c r="HF288" s="47">
        <f t="shared" si="1029"/>
        <v>0</v>
      </c>
      <c r="HG288" s="47">
        <f t="shared" si="1030"/>
        <v>0</v>
      </c>
      <c r="HH288" s="46">
        <f t="shared" si="1031"/>
        <v>0</v>
      </c>
      <c r="HI288" s="47">
        <f t="shared" si="1032"/>
        <v>0</v>
      </c>
      <c r="HJ288" s="47">
        <f t="shared" si="1033"/>
        <v>0</v>
      </c>
      <c r="HK288" s="47">
        <f t="shared" si="1034"/>
        <v>0</v>
      </c>
      <c r="HL288" s="47">
        <f t="shared" si="1035"/>
        <v>0</v>
      </c>
      <c r="HM288" s="47">
        <f t="shared" si="1036"/>
        <v>0</v>
      </c>
      <c r="HN288" s="47">
        <f t="shared" si="1037"/>
        <v>0</v>
      </c>
      <c r="HO288" s="47">
        <f t="shared" si="1038"/>
        <v>0</v>
      </c>
      <c r="HP288" s="47">
        <f t="shared" si="1039"/>
        <v>0</v>
      </c>
      <c r="HQ288" s="47">
        <f t="shared" si="1040"/>
        <v>0</v>
      </c>
      <c r="HR288" s="47">
        <f t="shared" si="1041"/>
        <v>0</v>
      </c>
      <c r="HS288" s="47">
        <f t="shared" si="1042"/>
        <v>0</v>
      </c>
      <c r="HT288" s="47">
        <f t="shared" si="1043"/>
        <v>0</v>
      </c>
      <c r="HU288" s="47">
        <f t="shared" si="1044"/>
        <v>0</v>
      </c>
      <c r="HV288" s="47">
        <f t="shared" si="1045"/>
        <v>0</v>
      </c>
      <c r="HW288" s="47">
        <f t="shared" si="1046"/>
        <v>0</v>
      </c>
      <c r="HX288" s="47">
        <f t="shared" si="1047"/>
        <v>0</v>
      </c>
      <c r="HY288" s="47">
        <f t="shared" si="1048"/>
        <v>0</v>
      </c>
      <c r="HZ288" s="47">
        <f t="shared" si="1049"/>
        <v>0</v>
      </c>
      <c r="IA288" s="48">
        <f t="shared" si="1050"/>
        <v>0</v>
      </c>
      <c r="IB288" s="47">
        <f t="shared" si="1051"/>
        <v>0</v>
      </c>
      <c r="IC288" s="47">
        <f t="shared" si="1052"/>
        <v>0</v>
      </c>
      <c r="ID288" s="46">
        <f t="shared" si="1053"/>
        <v>0</v>
      </c>
      <c r="IE288" s="47">
        <f t="shared" si="1054"/>
        <v>0</v>
      </c>
      <c r="IF288" s="47">
        <f t="shared" si="1055"/>
        <v>0</v>
      </c>
      <c r="IG288" s="47">
        <f t="shared" si="1056"/>
        <v>0</v>
      </c>
      <c r="IH288" s="47">
        <f t="shared" si="1057"/>
        <v>0</v>
      </c>
      <c r="II288" s="47">
        <f t="shared" si="1058"/>
        <v>0</v>
      </c>
      <c r="IJ288" s="47">
        <f t="shared" si="1059"/>
        <v>0</v>
      </c>
      <c r="IK288" s="47">
        <f t="shared" si="1060"/>
        <v>0</v>
      </c>
      <c r="IL288" s="47">
        <f t="shared" si="1061"/>
        <v>0</v>
      </c>
      <c r="IM288" s="47">
        <f t="shared" si="1062"/>
        <v>0</v>
      </c>
      <c r="IN288" s="47">
        <f t="shared" si="1063"/>
        <v>0</v>
      </c>
      <c r="IO288" s="47">
        <f t="shared" si="1064"/>
        <v>0</v>
      </c>
      <c r="IP288" s="47">
        <f t="shared" si="1065"/>
        <v>0</v>
      </c>
      <c r="IQ288" s="47">
        <f t="shared" si="1066"/>
        <v>0</v>
      </c>
      <c r="IR288" s="47">
        <f t="shared" si="1067"/>
        <v>0</v>
      </c>
      <c r="IS288" s="47">
        <f t="shared" si="1068"/>
        <v>0</v>
      </c>
      <c r="IT288" s="47">
        <f t="shared" si="1069"/>
        <v>0</v>
      </c>
      <c r="IU288" s="47">
        <f t="shared" si="1070"/>
        <v>0</v>
      </c>
      <c r="IV288" s="47">
        <f t="shared" si="1071"/>
        <v>0</v>
      </c>
      <c r="IW288" s="48">
        <f t="shared" si="1072"/>
        <v>0</v>
      </c>
      <c r="IX288" s="47">
        <f t="shared" si="1073"/>
        <v>0</v>
      </c>
      <c r="IY288" s="47">
        <f t="shared" si="1074"/>
        <v>0</v>
      </c>
      <c r="IZ288" s="46">
        <f t="shared" si="1075"/>
        <v>0</v>
      </c>
      <c r="JA288" s="47">
        <f t="shared" si="1076"/>
        <v>0</v>
      </c>
      <c r="JB288" s="47">
        <f t="shared" si="1077"/>
        <v>0</v>
      </c>
      <c r="JC288" s="47">
        <f t="shared" si="1078"/>
        <v>0</v>
      </c>
      <c r="JD288" s="47">
        <f t="shared" si="1079"/>
        <v>0</v>
      </c>
      <c r="JE288" s="47">
        <f t="shared" si="1080"/>
        <v>0</v>
      </c>
      <c r="JF288" s="47">
        <f t="shared" si="1081"/>
        <v>0</v>
      </c>
      <c r="JG288" s="47">
        <f t="shared" si="1082"/>
        <v>0</v>
      </c>
      <c r="JH288" s="47">
        <f t="shared" si="1083"/>
        <v>0</v>
      </c>
      <c r="JI288" s="47">
        <f t="shared" si="1084"/>
        <v>0</v>
      </c>
      <c r="JJ288" s="47">
        <f t="shared" si="1085"/>
        <v>0</v>
      </c>
      <c r="JK288" s="47">
        <f t="shared" si="1086"/>
        <v>0</v>
      </c>
      <c r="JL288" s="47">
        <f t="shared" si="1087"/>
        <v>0</v>
      </c>
      <c r="JM288" s="47">
        <f t="shared" si="1088"/>
        <v>0</v>
      </c>
      <c r="JN288" s="47">
        <f t="shared" si="1089"/>
        <v>0</v>
      </c>
      <c r="JO288" s="47">
        <f t="shared" si="1090"/>
        <v>0</v>
      </c>
      <c r="JP288" s="47">
        <f t="shared" si="1091"/>
        <v>0</v>
      </c>
      <c r="JQ288" s="47">
        <f t="shared" si="1092"/>
        <v>0</v>
      </c>
      <c r="JR288" s="47">
        <f t="shared" si="1093"/>
        <v>0</v>
      </c>
      <c r="JS288" s="48">
        <f t="shared" si="1094"/>
        <v>0</v>
      </c>
      <c r="JT288" s="46">
        <f t="shared" si="1095"/>
        <v>0</v>
      </c>
      <c r="JU288" s="48">
        <f t="shared" si="1096"/>
        <v>0</v>
      </c>
    </row>
    <row r="289" spans="1:281" x14ac:dyDescent="0.25">
      <c r="A289" s="152"/>
      <c r="B289" s="386"/>
      <c r="C289" s="377"/>
      <c r="D289" s="378"/>
      <c r="E289" s="378"/>
      <c r="F289" s="378"/>
      <c r="G289" s="379"/>
      <c r="H289" s="397"/>
      <c r="I289" s="397"/>
      <c r="J289" s="97"/>
      <c r="K289" s="122">
        <f t="shared" si="826"/>
        <v>0</v>
      </c>
      <c r="L289" s="313">
        <f t="shared" si="827"/>
        <v>0</v>
      </c>
      <c r="M289" s="46">
        <f t="shared" si="828"/>
        <v>0</v>
      </c>
      <c r="N289" s="90">
        <f t="shared" si="889"/>
        <v>0</v>
      </c>
      <c r="O289" s="90">
        <f t="shared" si="890"/>
        <v>0</v>
      </c>
      <c r="P289" s="90">
        <f t="shared" si="891"/>
        <v>0</v>
      </c>
      <c r="Q289" s="90">
        <f t="shared" si="892"/>
        <v>0</v>
      </c>
      <c r="R289" s="408">
        <f t="shared" si="829"/>
        <v>1</v>
      </c>
      <c r="S289" s="46">
        <f t="shared" si="830"/>
        <v>0</v>
      </c>
      <c r="T289" s="47">
        <f t="shared" si="831"/>
        <v>0</v>
      </c>
      <c r="U289" s="47">
        <f t="shared" si="832"/>
        <v>0</v>
      </c>
      <c r="V289" s="47">
        <f t="shared" si="833"/>
        <v>0</v>
      </c>
      <c r="W289" s="47">
        <f t="shared" si="834"/>
        <v>0</v>
      </c>
      <c r="X289" s="47">
        <f t="shared" si="835"/>
        <v>0</v>
      </c>
      <c r="Y289" s="47">
        <f t="shared" si="836"/>
        <v>0</v>
      </c>
      <c r="Z289" s="47">
        <f t="shared" si="837"/>
        <v>0</v>
      </c>
      <c r="AA289" s="47">
        <f t="shared" si="838"/>
        <v>0</v>
      </c>
      <c r="AB289" s="47">
        <f t="shared" si="839"/>
        <v>0</v>
      </c>
      <c r="AC289" s="47">
        <f t="shared" si="840"/>
        <v>0</v>
      </c>
      <c r="AD289" s="47">
        <f t="shared" si="841"/>
        <v>0</v>
      </c>
      <c r="AE289" s="47">
        <f t="shared" si="842"/>
        <v>0</v>
      </c>
      <c r="AF289" s="47">
        <f t="shared" si="843"/>
        <v>0</v>
      </c>
      <c r="AG289" s="47">
        <f t="shared" si="844"/>
        <v>0</v>
      </c>
      <c r="AH289" s="47">
        <f t="shared" si="845"/>
        <v>0</v>
      </c>
      <c r="AI289" s="47">
        <f t="shared" si="846"/>
        <v>0</v>
      </c>
      <c r="AJ289" s="47">
        <f t="shared" si="847"/>
        <v>0</v>
      </c>
      <c r="AK289" s="47">
        <f t="shared" si="848"/>
        <v>0</v>
      </c>
      <c r="AL289" s="48">
        <f t="shared" si="849"/>
        <v>0</v>
      </c>
      <c r="AM289" s="47">
        <f t="shared" si="893"/>
        <v>0</v>
      </c>
      <c r="AN289" s="47">
        <f t="shared" si="894"/>
        <v>0</v>
      </c>
      <c r="AO289" s="46">
        <f t="shared" si="850"/>
        <v>0</v>
      </c>
      <c r="AP289" s="47">
        <f t="shared" si="851"/>
        <v>0</v>
      </c>
      <c r="AQ289" s="47">
        <f t="shared" si="852"/>
        <v>0</v>
      </c>
      <c r="AR289" s="47">
        <f t="shared" si="853"/>
        <v>0</v>
      </c>
      <c r="AS289" s="47">
        <f t="shared" si="854"/>
        <v>0</v>
      </c>
      <c r="AT289" s="47">
        <f t="shared" si="855"/>
        <v>0</v>
      </c>
      <c r="AU289" s="47">
        <f t="shared" si="856"/>
        <v>0</v>
      </c>
      <c r="AV289" s="47">
        <f t="shared" si="857"/>
        <v>0</v>
      </c>
      <c r="AW289" s="47">
        <f t="shared" si="858"/>
        <v>0</v>
      </c>
      <c r="AX289" s="47">
        <f t="shared" si="859"/>
        <v>0</v>
      </c>
      <c r="AY289" s="47">
        <f t="shared" si="860"/>
        <v>0</v>
      </c>
      <c r="AZ289" s="47">
        <f t="shared" si="861"/>
        <v>0</v>
      </c>
      <c r="BA289" s="47">
        <f t="shared" si="862"/>
        <v>0</v>
      </c>
      <c r="BB289" s="47">
        <f t="shared" si="863"/>
        <v>0</v>
      </c>
      <c r="BC289" s="47">
        <f t="shared" si="864"/>
        <v>0</v>
      </c>
      <c r="BD289" s="47">
        <f t="shared" si="865"/>
        <v>0</v>
      </c>
      <c r="BE289" s="47">
        <f t="shared" si="866"/>
        <v>0</v>
      </c>
      <c r="BF289" s="47">
        <f t="shared" si="867"/>
        <v>0</v>
      </c>
      <c r="BG289" s="48">
        <f t="shared" si="868"/>
        <v>0</v>
      </c>
      <c r="BH289" s="47">
        <f t="shared" si="895"/>
        <v>0</v>
      </c>
      <c r="BI289" s="47">
        <f t="shared" si="896"/>
        <v>0</v>
      </c>
      <c r="BJ289" s="46">
        <f t="shared" si="869"/>
        <v>0</v>
      </c>
      <c r="BK289" s="47">
        <f t="shared" si="870"/>
        <v>0</v>
      </c>
      <c r="BL289" s="47">
        <f t="shared" si="871"/>
        <v>0</v>
      </c>
      <c r="BM289" s="47">
        <f t="shared" si="872"/>
        <v>0</v>
      </c>
      <c r="BN289" s="47">
        <f t="shared" si="873"/>
        <v>0</v>
      </c>
      <c r="BO289" s="47">
        <f t="shared" si="874"/>
        <v>0</v>
      </c>
      <c r="BP289" s="47">
        <f t="shared" si="875"/>
        <v>0</v>
      </c>
      <c r="BQ289" s="47">
        <f t="shared" si="876"/>
        <v>0</v>
      </c>
      <c r="BR289" s="47">
        <f t="shared" si="877"/>
        <v>0</v>
      </c>
      <c r="BS289" s="47">
        <f t="shared" si="878"/>
        <v>0</v>
      </c>
      <c r="BT289" s="47">
        <f t="shared" si="879"/>
        <v>0</v>
      </c>
      <c r="BU289" s="47">
        <f t="shared" si="880"/>
        <v>0</v>
      </c>
      <c r="BV289" s="47">
        <f t="shared" si="881"/>
        <v>0</v>
      </c>
      <c r="BW289" s="47">
        <f t="shared" si="882"/>
        <v>0</v>
      </c>
      <c r="BX289" s="47">
        <f t="shared" si="883"/>
        <v>0</v>
      </c>
      <c r="BY289" s="47">
        <f t="shared" si="884"/>
        <v>0</v>
      </c>
      <c r="BZ289" s="47">
        <f t="shared" si="885"/>
        <v>0</v>
      </c>
      <c r="CA289" s="47">
        <f t="shared" si="886"/>
        <v>0</v>
      </c>
      <c r="CB289" s="47">
        <f t="shared" si="887"/>
        <v>0</v>
      </c>
      <c r="CC289" s="48">
        <f t="shared" si="888"/>
        <v>0</v>
      </c>
      <c r="CD289" s="47">
        <f t="shared" si="897"/>
        <v>0</v>
      </c>
      <c r="CE289" s="47">
        <f t="shared" si="898"/>
        <v>0</v>
      </c>
      <c r="CF289" s="46">
        <f t="shared" si="899"/>
        <v>0</v>
      </c>
      <c r="CG289" s="47">
        <f t="shared" si="900"/>
        <v>0</v>
      </c>
      <c r="CH289" s="47">
        <f t="shared" si="901"/>
        <v>0</v>
      </c>
      <c r="CI289" s="47">
        <f t="shared" si="902"/>
        <v>0</v>
      </c>
      <c r="CJ289" s="47">
        <f t="shared" si="903"/>
        <v>0</v>
      </c>
      <c r="CK289" s="47">
        <f t="shared" si="904"/>
        <v>0</v>
      </c>
      <c r="CL289" s="47">
        <f t="shared" si="905"/>
        <v>0</v>
      </c>
      <c r="CM289" s="47">
        <f t="shared" si="906"/>
        <v>0</v>
      </c>
      <c r="CN289" s="47">
        <f t="shared" si="907"/>
        <v>0</v>
      </c>
      <c r="CO289" s="47">
        <f t="shared" si="908"/>
        <v>0</v>
      </c>
      <c r="CP289" s="47">
        <f t="shared" si="909"/>
        <v>0</v>
      </c>
      <c r="CQ289" s="47">
        <f t="shared" si="910"/>
        <v>0</v>
      </c>
      <c r="CR289" s="47">
        <f t="shared" si="911"/>
        <v>0</v>
      </c>
      <c r="CS289" s="47">
        <f t="shared" si="912"/>
        <v>0</v>
      </c>
      <c r="CT289" s="47">
        <f t="shared" si="913"/>
        <v>0</v>
      </c>
      <c r="CU289" s="47">
        <f t="shared" si="914"/>
        <v>0</v>
      </c>
      <c r="CV289" s="47">
        <f t="shared" si="915"/>
        <v>0</v>
      </c>
      <c r="CW289" s="47">
        <f t="shared" si="916"/>
        <v>0</v>
      </c>
      <c r="CX289" s="47">
        <f t="shared" si="917"/>
        <v>0</v>
      </c>
      <c r="CY289" s="48">
        <f t="shared" si="918"/>
        <v>0</v>
      </c>
      <c r="CZ289" s="47">
        <f t="shared" si="919"/>
        <v>0</v>
      </c>
      <c r="DA289" s="47">
        <f t="shared" si="920"/>
        <v>0</v>
      </c>
      <c r="DB289" s="46">
        <f t="shared" si="921"/>
        <v>0</v>
      </c>
      <c r="DC289" s="47">
        <f t="shared" si="922"/>
        <v>0</v>
      </c>
      <c r="DD289" s="47">
        <f t="shared" si="923"/>
        <v>0</v>
      </c>
      <c r="DE289" s="47">
        <f t="shared" si="924"/>
        <v>0</v>
      </c>
      <c r="DF289" s="47">
        <f t="shared" si="925"/>
        <v>0</v>
      </c>
      <c r="DG289" s="47">
        <f t="shared" si="926"/>
        <v>0</v>
      </c>
      <c r="DH289" s="47">
        <f t="shared" si="927"/>
        <v>0</v>
      </c>
      <c r="DI289" s="47">
        <f t="shared" si="928"/>
        <v>0</v>
      </c>
      <c r="DJ289" s="47">
        <f t="shared" si="929"/>
        <v>0</v>
      </c>
      <c r="DK289" s="47">
        <f t="shared" si="930"/>
        <v>0</v>
      </c>
      <c r="DL289" s="47">
        <f t="shared" si="931"/>
        <v>0</v>
      </c>
      <c r="DM289" s="47">
        <f t="shared" si="932"/>
        <v>0</v>
      </c>
      <c r="DN289" s="47">
        <f t="shared" si="933"/>
        <v>0</v>
      </c>
      <c r="DO289" s="47">
        <f t="shared" si="934"/>
        <v>0</v>
      </c>
      <c r="DP289" s="47">
        <f t="shared" si="935"/>
        <v>0</v>
      </c>
      <c r="DQ289" s="47">
        <f t="shared" si="936"/>
        <v>0</v>
      </c>
      <c r="DR289" s="47">
        <f t="shared" si="937"/>
        <v>0</v>
      </c>
      <c r="DS289" s="47">
        <f t="shared" si="938"/>
        <v>0</v>
      </c>
      <c r="DT289" s="47">
        <f t="shared" si="939"/>
        <v>0</v>
      </c>
      <c r="DU289" s="48">
        <f t="shared" si="940"/>
        <v>0</v>
      </c>
      <c r="DV289" s="47">
        <f t="shared" si="941"/>
        <v>0</v>
      </c>
      <c r="DW289" s="47">
        <f t="shared" si="942"/>
        <v>0</v>
      </c>
      <c r="DX289" s="46">
        <f t="shared" si="943"/>
        <v>0</v>
      </c>
      <c r="DY289" s="47">
        <f t="shared" si="944"/>
        <v>0</v>
      </c>
      <c r="DZ289" s="47">
        <f t="shared" si="945"/>
        <v>0</v>
      </c>
      <c r="EA289" s="47">
        <f t="shared" si="946"/>
        <v>0</v>
      </c>
      <c r="EB289" s="47">
        <f t="shared" si="947"/>
        <v>0</v>
      </c>
      <c r="EC289" s="47">
        <f t="shared" si="948"/>
        <v>0</v>
      </c>
      <c r="ED289" s="47">
        <f t="shared" si="949"/>
        <v>0</v>
      </c>
      <c r="EE289" s="47">
        <f t="shared" si="950"/>
        <v>0</v>
      </c>
      <c r="EF289" s="47">
        <f t="shared" si="951"/>
        <v>0</v>
      </c>
      <c r="EG289" s="47">
        <f t="shared" si="952"/>
        <v>0</v>
      </c>
      <c r="EH289" s="47">
        <f t="shared" si="953"/>
        <v>0</v>
      </c>
      <c r="EI289" s="47">
        <f t="shared" si="954"/>
        <v>0</v>
      </c>
      <c r="EJ289" s="47">
        <f t="shared" si="955"/>
        <v>0</v>
      </c>
      <c r="EK289" s="47">
        <f t="shared" si="956"/>
        <v>0</v>
      </c>
      <c r="EL289" s="47">
        <f t="shared" si="957"/>
        <v>0</v>
      </c>
      <c r="EM289" s="47">
        <f t="shared" si="958"/>
        <v>0</v>
      </c>
      <c r="EN289" s="47">
        <f t="shared" si="959"/>
        <v>0</v>
      </c>
      <c r="EO289" s="47">
        <f t="shared" si="960"/>
        <v>0</v>
      </c>
      <c r="EP289" s="47">
        <f t="shared" si="961"/>
        <v>0</v>
      </c>
      <c r="EQ289" s="48">
        <f t="shared" si="962"/>
        <v>0</v>
      </c>
      <c r="ER289" s="47">
        <f t="shared" si="963"/>
        <v>0</v>
      </c>
      <c r="ES289" s="47">
        <f t="shared" si="964"/>
        <v>0</v>
      </c>
      <c r="ET289" s="46">
        <f t="shared" si="965"/>
        <v>0</v>
      </c>
      <c r="EU289" s="47">
        <f t="shared" si="966"/>
        <v>0</v>
      </c>
      <c r="EV289" s="47">
        <f t="shared" si="967"/>
        <v>0</v>
      </c>
      <c r="EW289" s="47">
        <f t="shared" si="968"/>
        <v>0</v>
      </c>
      <c r="EX289" s="47">
        <f t="shared" si="969"/>
        <v>0</v>
      </c>
      <c r="EY289" s="47">
        <f t="shared" si="970"/>
        <v>0</v>
      </c>
      <c r="EZ289" s="47">
        <f t="shared" si="971"/>
        <v>0</v>
      </c>
      <c r="FA289" s="47">
        <f t="shared" si="972"/>
        <v>0</v>
      </c>
      <c r="FB289" s="47">
        <f t="shared" si="973"/>
        <v>0</v>
      </c>
      <c r="FC289" s="47">
        <f t="shared" si="974"/>
        <v>0</v>
      </c>
      <c r="FD289" s="47">
        <f t="shared" si="975"/>
        <v>0</v>
      </c>
      <c r="FE289" s="47">
        <f t="shared" si="976"/>
        <v>0</v>
      </c>
      <c r="FF289" s="47">
        <f t="shared" si="977"/>
        <v>0</v>
      </c>
      <c r="FG289" s="47">
        <f t="shared" si="978"/>
        <v>0</v>
      </c>
      <c r="FH289" s="47">
        <f t="shared" si="979"/>
        <v>0</v>
      </c>
      <c r="FI289" s="47">
        <f t="shared" si="980"/>
        <v>0</v>
      </c>
      <c r="FJ289" s="47">
        <f t="shared" si="981"/>
        <v>0</v>
      </c>
      <c r="FK289" s="47">
        <f t="shared" si="982"/>
        <v>0</v>
      </c>
      <c r="FL289" s="47">
        <f t="shared" si="983"/>
        <v>0</v>
      </c>
      <c r="FM289" s="48">
        <f t="shared" si="984"/>
        <v>0</v>
      </c>
      <c r="FN289" s="47">
        <f t="shared" si="985"/>
        <v>0</v>
      </c>
      <c r="FO289" s="47">
        <f t="shared" si="986"/>
        <v>0</v>
      </c>
      <c r="FP289" s="46">
        <f t="shared" si="987"/>
        <v>0</v>
      </c>
      <c r="FQ289" s="47">
        <f t="shared" si="988"/>
        <v>0</v>
      </c>
      <c r="FR289" s="47">
        <f t="shared" si="989"/>
        <v>0</v>
      </c>
      <c r="FS289" s="47">
        <f t="shared" si="990"/>
        <v>0</v>
      </c>
      <c r="FT289" s="47">
        <f t="shared" si="991"/>
        <v>0</v>
      </c>
      <c r="FU289" s="47">
        <f t="shared" si="992"/>
        <v>0</v>
      </c>
      <c r="FV289" s="47">
        <f t="shared" si="993"/>
        <v>0</v>
      </c>
      <c r="FW289" s="47">
        <f t="shared" si="994"/>
        <v>0</v>
      </c>
      <c r="FX289" s="47">
        <f t="shared" si="995"/>
        <v>0</v>
      </c>
      <c r="FY289" s="47">
        <f t="shared" si="996"/>
        <v>0</v>
      </c>
      <c r="FZ289" s="47">
        <f t="shared" si="997"/>
        <v>0</v>
      </c>
      <c r="GA289" s="47">
        <f t="shared" si="998"/>
        <v>0</v>
      </c>
      <c r="GB289" s="47">
        <f t="shared" si="999"/>
        <v>0</v>
      </c>
      <c r="GC289" s="47">
        <f t="shared" si="1000"/>
        <v>0</v>
      </c>
      <c r="GD289" s="47">
        <f t="shared" si="1001"/>
        <v>0</v>
      </c>
      <c r="GE289" s="47">
        <f t="shared" si="1002"/>
        <v>0</v>
      </c>
      <c r="GF289" s="47">
        <f t="shared" si="1003"/>
        <v>0</v>
      </c>
      <c r="GG289" s="47">
        <f t="shared" si="1004"/>
        <v>0</v>
      </c>
      <c r="GH289" s="47">
        <f t="shared" si="1005"/>
        <v>0</v>
      </c>
      <c r="GI289" s="48">
        <f t="shared" si="1006"/>
        <v>0</v>
      </c>
      <c r="GJ289" s="47">
        <f t="shared" si="1007"/>
        <v>0</v>
      </c>
      <c r="GK289" s="47">
        <f t="shared" si="1008"/>
        <v>0</v>
      </c>
      <c r="GL289" s="46">
        <f t="shared" si="1009"/>
        <v>0</v>
      </c>
      <c r="GM289" s="47">
        <f t="shared" si="1010"/>
        <v>0</v>
      </c>
      <c r="GN289" s="47">
        <f t="shared" si="1011"/>
        <v>0</v>
      </c>
      <c r="GO289" s="47">
        <f t="shared" si="1012"/>
        <v>0</v>
      </c>
      <c r="GP289" s="47">
        <f t="shared" si="1013"/>
        <v>0</v>
      </c>
      <c r="GQ289" s="47">
        <f t="shared" si="1014"/>
        <v>0</v>
      </c>
      <c r="GR289" s="47">
        <f t="shared" si="1015"/>
        <v>0</v>
      </c>
      <c r="GS289" s="47">
        <f t="shared" si="1016"/>
        <v>0</v>
      </c>
      <c r="GT289" s="47">
        <f t="shared" si="1017"/>
        <v>0</v>
      </c>
      <c r="GU289" s="47">
        <f t="shared" si="1018"/>
        <v>0</v>
      </c>
      <c r="GV289" s="47">
        <f t="shared" si="1019"/>
        <v>0</v>
      </c>
      <c r="GW289" s="47">
        <f t="shared" si="1020"/>
        <v>0</v>
      </c>
      <c r="GX289" s="47">
        <f t="shared" si="1021"/>
        <v>0</v>
      </c>
      <c r="GY289" s="47">
        <f t="shared" si="1022"/>
        <v>0</v>
      </c>
      <c r="GZ289" s="47">
        <f t="shared" si="1023"/>
        <v>0</v>
      </c>
      <c r="HA289" s="47">
        <f t="shared" si="1024"/>
        <v>0</v>
      </c>
      <c r="HB289" s="47">
        <f t="shared" si="1025"/>
        <v>0</v>
      </c>
      <c r="HC289" s="47">
        <f t="shared" si="1026"/>
        <v>0</v>
      </c>
      <c r="HD289" s="47">
        <f t="shared" si="1027"/>
        <v>0</v>
      </c>
      <c r="HE289" s="48">
        <f t="shared" si="1028"/>
        <v>0</v>
      </c>
      <c r="HF289" s="47">
        <f t="shared" si="1029"/>
        <v>0</v>
      </c>
      <c r="HG289" s="47">
        <f t="shared" si="1030"/>
        <v>0</v>
      </c>
      <c r="HH289" s="46">
        <f t="shared" si="1031"/>
        <v>0</v>
      </c>
      <c r="HI289" s="47">
        <f t="shared" si="1032"/>
        <v>0</v>
      </c>
      <c r="HJ289" s="47">
        <f t="shared" si="1033"/>
        <v>0</v>
      </c>
      <c r="HK289" s="47">
        <f t="shared" si="1034"/>
        <v>0</v>
      </c>
      <c r="HL289" s="47">
        <f t="shared" si="1035"/>
        <v>0</v>
      </c>
      <c r="HM289" s="47">
        <f t="shared" si="1036"/>
        <v>0</v>
      </c>
      <c r="HN289" s="47">
        <f t="shared" si="1037"/>
        <v>0</v>
      </c>
      <c r="HO289" s="47">
        <f t="shared" si="1038"/>
        <v>0</v>
      </c>
      <c r="HP289" s="47">
        <f t="shared" si="1039"/>
        <v>0</v>
      </c>
      <c r="HQ289" s="47">
        <f t="shared" si="1040"/>
        <v>0</v>
      </c>
      <c r="HR289" s="47">
        <f t="shared" si="1041"/>
        <v>0</v>
      </c>
      <c r="HS289" s="47">
        <f t="shared" si="1042"/>
        <v>0</v>
      </c>
      <c r="HT289" s="47">
        <f t="shared" si="1043"/>
        <v>0</v>
      </c>
      <c r="HU289" s="47">
        <f t="shared" si="1044"/>
        <v>0</v>
      </c>
      <c r="HV289" s="47">
        <f t="shared" si="1045"/>
        <v>0</v>
      </c>
      <c r="HW289" s="47">
        <f t="shared" si="1046"/>
        <v>0</v>
      </c>
      <c r="HX289" s="47">
        <f t="shared" si="1047"/>
        <v>0</v>
      </c>
      <c r="HY289" s="47">
        <f t="shared" si="1048"/>
        <v>0</v>
      </c>
      <c r="HZ289" s="47">
        <f t="shared" si="1049"/>
        <v>0</v>
      </c>
      <c r="IA289" s="48">
        <f t="shared" si="1050"/>
        <v>0</v>
      </c>
      <c r="IB289" s="47">
        <f t="shared" si="1051"/>
        <v>0</v>
      </c>
      <c r="IC289" s="47">
        <f t="shared" si="1052"/>
        <v>0</v>
      </c>
      <c r="ID289" s="46">
        <f t="shared" si="1053"/>
        <v>0</v>
      </c>
      <c r="IE289" s="47">
        <f t="shared" si="1054"/>
        <v>0</v>
      </c>
      <c r="IF289" s="47">
        <f t="shared" si="1055"/>
        <v>0</v>
      </c>
      <c r="IG289" s="47">
        <f t="shared" si="1056"/>
        <v>0</v>
      </c>
      <c r="IH289" s="47">
        <f t="shared" si="1057"/>
        <v>0</v>
      </c>
      <c r="II289" s="47">
        <f t="shared" si="1058"/>
        <v>0</v>
      </c>
      <c r="IJ289" s="47">
        <f t="shared" si="1059"/>
        <v>0</v>
      </c>
      <c r="IK289" s="47">
        <f t="shared" si="1060"/>
        <v>0</v>
      </c>
      <c r="IL289" s="47">
        <f t="shared" si="1061"/>
        <v>0</v>
      </c>
      <c r="IM289" s="47">
        <f t="shared" si="1062"/>
        <v>0</v>
      </c>
      <c r="IN289" s="47">
        <f t="shared" si="1063"/>
        <v>0</v>
      </c>
      <c r="IO289" s="47">
        <f t="shared" si="1064"/>
        <v>0</v>
      </c>
      <c r="IP289" s="47">
        <f t="shared" si="1065"/>
        <v>0</v>
      </c>
      <c r="IQ289" s="47">
        <f t="shared" si="1066"/>
        <v>0</v>
      </c>
      <c r="IR289" s="47">
        <f t="shared" si="1067"/>
        <v>0</v>
      </c>
      <c r="IS289" s="47">
        <f t="shared" si="1068"/>
        <v>0</v>
      </c>
      <c r="IT289" s="47">
        <f t="shared" si="1069"/>
        <v>0</v>
      </c>
      <c r="IU289" s="47">
        <f t="shared" si="1070"/>
        <v>0</v>
      </c>
      <c r="IV289" s="47">
        <f t="shared" si="1071"/>
        <v>0</v>
      </c>
      <c r="IW289" s="48">
        <f t="shared" si="1072"/>
        <v>0</v>
      </c>
      <c r="IX289" s="47">
        <f t="shared" si="1073"/>
        <v>0</v>
      </c>
      <c r="IY289" s="47">
        <f t="shared" si="1074"/>
        <v>0</v>
      </c>
      <c r="IZ289" s="46">
        <f t="shared" si="1075"/>
        <v>0</v>
      </c>
      <c r="JA289" s="47">
        <f t="shared" si="1076"/>
        <v>0</v>
      </c>
      <c r="JB289" s="47">
        <f t="shared" si="1077"/>
        <v>0</v>
      </c>
      <c r="JC289" s="47">
        <f t="shared" si="1078"/>
        <v>0</v>
      </c>
      <c r="JD289" s="47">
        <f t="shared" si="1079"/>
        <v>0</v>
      </c>
      <c r="JE289" s="47">
        <f t="shared" si="1080"/>
        <v>0</v>
      </c>
      <c r="JF289" s="47">
        <f t="shared" si="1081"/>
        <v>0</v>
      </c>
      <c r="JG289" s="47">
        <f t="shared" si="1082"/>
        <v>0</v>
      </c>
      <c r="JH289" s="47">
        <f t="shared" si="1083"/>
        <v>0</v>
      </c>
      <c r="JI289" s="47">
        <f t="shared" si="1084"/>
        <v>0</v>
      </c>
      <c r="JJ289" s="47">
        <f t="shared" si="1085"/>
        <v>0</v>
      </c>
      <c r="JK289" s="47">
        <f t="shared" si="1086"/>
        <v>0</v>
      </c>
      <c r="JL289" s="47">
        <f t="shared" si="1087"/>
        <v>0</v>
      </c>
      <c r="JM289" s="47">
        <f t="shared" si="1088"/>
        <v>0</v>
      </c>
      <c r="JN289" s="47">
        <f t="shared" si="1089"/>
        <v>0</v>
      </c>
      <c r="JO289" s="47">
        <f t="shared" si="1090"/>
        <v>0</v>
      </c>
      <c r="JP289" s="47">
        <f t="shared" si="1091"/>
        <v>0</v>
      </c>
      <c r="JQ289" s="47">
        <f t="shared" si="1092"/>
        <v>0</v>
      </c>
      <c r="JR289" s="47">
        <f t="shared" si="1093"/>
        <v>0</v>
      </c>
      <c r="JS289" s="48">
        <f t="shared" si="1094"/>
        <v>0</v>
      </c>
      <c r="JT289" s="46">
        <f t="shared" si="1095"/>
        <v>0</v>
      </c>
      <c r="JU289" s="48">
        <f t="shared" si="1096"/>
        <v>0</v>
      </c>
    </row>
    <row r="290" spans="1:281" x14ac:dyDescent="0.25">
      <c r="A290" s="152"/>
      <c r="B290" s="386"/>
      <c r="C290" s="377"/>
      <c r="D290" s="378"/>
      <c r="E290" s="378"/>
      <c r="F290" s="378"/>
      <c r="G290" s="379"/>
      <c r="H290" s="397"/>
      <c r="I290" s="397"/>
      <c r="J290" s="97"/>
      <c r="K290" s="122">
        <f t="shared" si="826"/>
        <v>0</v>
      </c>
      <c r="L290" s="313">
        <f t="shared" si="827"/>
        <v>0</v>
      </c>
      <c r="M290" s="46">
        <f t="shared" si="828"/>
        <v>0</v>
      </c>
      <c r="N290" s="90">
        <f t="shared" si="889"/>
        <v>0</v>
      </c>
      <c r="O290" s="90">
        <f t="shared" si="890"/>
        <v>0</v>
      </c>
      <c r="P290" s="90">
        <f t="shared" si="891"/>
        <v>0</v>
      </c>
      <c r="Q290" s="90">
        <f t="shared" si="892"/>
        <v>0</v>
      </c>
      <c r="R290" s="408">
        <f t="shared" si="829"/>
        <v>1</v>
      </c>
      <c r="S290" s="46">
        <f t="shared" si="830"/>
        <v>0</v>
      </c>
      <c r="T290" s="47">
        <f t="shared" si="831"/>
        <v>0</v>
      </c>
      <c r="U290" s="47">
        <f t="shared" si="832"/>
        <v>0</v>
      </c>
      <c r="V290" s="47">
        <f t="shared" si="833"/>
        <v>0</v>
      </c>
      <c r="W290" s="47">
        <f t="shared" si="834"/>
        <v>0</v>
      </c>
      <c r="X290" s="47">
        <f t="shared" si="835"/>
        <v>0</v>
      </c>
      <c r="Y290" s="47">
        <f t="shared" si="836"/>
        <v>0</v>
      </c>
      <c r="Z290" s="47">
        <f t="shared" si="837"/>
        <v>0</v>
      </c>
      <c r="AA290" s="47">
        <f t="shared" si="838"/>
        <v>0</v>
      </c>
      <c r="AB290" s="47">
        <f t="shared" si="839"/>
        <v>0</v>
      </c>
      <c r="AC290" s="47">
        <f t="shared" si="840"/>
        <v>0</v>
      </c>
      <c r="AD290" s="47">
        <f t="shared" si="841"/>
        <v>0</v>
      </c>
      <c r="AE290" s="47">
        <f t="shared" si="842"/>
        <v>0</v>
      </c>
      <c r="AF290" s="47">
        <f t="shared" si="843"/>
        <v>0</v>
      </c>
      <c r="AG290" s="47">
        <f t="shared" si="844"/>
        <v>0</v>
      </c>
      <c r="AH290" s="47">
        <f t="shared" si="845"/>
        <v>0</v>
      </c>
      <c r="AI290" s="47">
        <f t="shared" si="846"/>
        <v>0</v>
      </c>
      <c r="AJ290" s="47">
        <f t="shared" si="847"/>
        <v>0</v>
      </c>
      <c r="AK290" s="47">
        <f t="shared" si="848"/>
        <v>0</v>
      </c>
      <c r="AL290" s="48">
        <f t="shared" si="849"/>
        <v>0</v>
      </c>
      <c r="AM290" s="47">
        <f t="shared" si="893"/>
        <v>0</v>
      </c>
      <c r="AN290" s="47">
        <f t="shared" si="894"/>
        <v>0</v>
      </c>
      <c r="AO290" s="46">
        <f t="shared" si="850"/>
        <v>0</v>
      </c>
      <c r="AP290" s="47">
        <f t="shared" si="851"/>
        <v>0</v>
      </c>
      <c r="AQ290" s="47">
        <f t="shared" si="852"/>
        <v>0</v>
      </c>
      <c r="AR290" s="47">
        <f t="shared" si="853"/>
        <v>0</v>
      </c>
      <c r="AS290" s="47">
        <f t="shared" si="854"/>
        <v>0</v>
      </c>
      <c r="AT290" s="47">
        <f t="shared" si="855"/>
        <v>0</v>
      </c>
      <c r="AU290" s="47">
        <f t="shared" si="856"/>
        <v>0</v>
      </c>
      <c r="AV290" s="47">
        <f t="shared" si="857"/>
        <v>0</v>
      </c>
      <c r="AW290" s="47">
        <f t="shared" si="858"/>
        <v>0</v>
      </c>
      <c r="AX290" s="47">
        <f t="shared" si="859"/>
        <v>0</v>
      </c>
      <c r="AY290" s="47">
        <f t="shared" si="860"/>
        <v>0</v>
      </c>
      <c r="AZ290" s="47">
        <f t="shared" si="861"/>
        <v>0</v>
      </c>
      <c r="BA290" s="47">
        <f t="shared" si="862"/>
        <v>0</v>
      </c>
      <c r="BB290" s="47">
        <f t="shared" si="863"/>
        <v>0</v>
      </c>
      <c r="BC290" s="47">
        <f t="shared" si="864"/>
        <v>0</v>
      </c>
      <c r="BD290" s="47">
        <f t="shared" si="865"/>
        <v>0</v>
      </c>
      <c r="BE290" s="47">
        <f t="shared" si="866"/>
        <v>0</v>
      </c>
      <c r="BF290" s="47">
        <f t="shared" si="867"/>
        <v>0</v>
      </c>
      <c r="BG290" s="48">
        <f t="shared" si="868"/>
        <v>0</v>
      </c>
      <c r="BH290" s="47">
        <f t="shared" si="895"/>
        <v>0</v>
      </c>
      <c r="BI290" s="47">
        <f t="shared" si="896"/>
        <v>0</v>
      </c>
      <c r="BJ290" s="46">
        <f t="shared" si="869"/>
        <v>0</v>
      </c>
      <c r="BK290" s="47">
        <f t="shared" si="870"/>
        <v>0</v>
      </c>
      <c r="BL290" s="47">
        <f t="shared" si="871"/>
        <v>0</v>
      </c>
      <c r="BM290" s="47">
        <f t="shared" si="872"/>
        <v>0</v>
      </c>
      <c r="BN290" s="47">
        <f t="shared" si="873"/>
        <v>0</v>
      </c>
      <c r="BO290" s="47">
        <f t="shared" si="874"/>
        <v>0</v>
      </c>
      <c r="BP290" s="47">
        <f t="shared" si="875"/>
        <v>0</v>
      </c>
      <c r="BQ290" s="47">
        <f t="shared" si="876"/>
        <v>0</v>
      </c>
      <c r="BR290" s="47">
        <f t="shared" si="877"/>
        <v>0</v>
      </c>
      <c r="BS290" s="47">
        <f t="shared" si="878"/>
        <v>0</v>
      </c>
      <c r="BT290" s="47">
        <f t="shared" si="879"/>
        <v>0</v>
      </c>
      <c r="BU290" s="47">
        <f t="shared" si="880"/>
        <v>0</v>
      </c>
      <c r="BV290" s="47">
        <f t="shared" si="881"/>
        <v>0</v>
      </c>
      <c r="BW290" s="47">
        <f t="shared" si="882"/>
        <v>0</v>
      </c>
      <c r="BX290" s="47">
        <f t="shared" si="883"/>
        <v>0</v>
      </c>
      <c r="BY290" s="47">
        <f t="shared" si="884"/>
        <v>0</v>
      </c>
      <c r="BZ290" s="47">
        <f t="shared" si="885"/>
        <v>0</v>
      </c>
      <c r="CA290" s="47">
        <f t="shared" si="886"/>
        <v>0</v>
      </c>
      <c r="CB290" s="47">
        <f t="shared" si="887"/>
        <v>0</v>
      </c>
      <c r="CC290" s="48">
        <f t="shared" si="888"/>
        <v>0</v>
      </c>
      <c r="CD290" s="47">
        <f t="shared" si="897"/>
        <v>0</v>
      </c>
      <c r="CE290" s="47">
        <f t="shared" si="898"/>
        <v>0</v>
      </c>
      <c r="CF290" s="46">
        <f t="shared" si="899"/>
        <v>0</v>
      </c>
      <c r="CG290" s="47">
        <f t="shared" si="900"/>
        <v>0</v>
      </c>
      <c r="CH290" s="47">
        <f t="shared" si="901"/>
        <v>0</v>
      </c>
      <c r="CI290" s="47">
        <f t="shared" si="902"/>
        <v>0</v>
      </c>
      <c r="CJ290" s="47">
        <f t="shared" si="903"/>
        <v>0</v>
      </c>
      <c r="CK290" s="47">
        <f t="shared" si="904"/>
        <v>0</v>
      </c>
      <c r="CL290" s="47">
        <f t="shared" si="905"/>
        <v>0</v>
      </c>
      <c r="CM290" s="47">
        <f t="shared" si="906"/>
        <v>0</v>
      </c>
      <c r="CN290" s="47">
        <f t="shared" si="907"/>
        <v>0</v>
      </c>
      <c r="CO290" s="47">
        <f t="shared" si="908"/>
        <v>0</v>
      </c>
      <c r="CP290" s="47">
        <f t="shared" si="909"/>
        <v>0</v>
      </c>
      <c r="CQ290" s="47">
        <f t="shared" si="910"/>
        <v>0</v>
      </c>
      <c r="CR290" s="47">
        <f t="shared" si="911"/>
        <v>0</v>
      </c>
      <c r="CS290" s="47">
        <f t="shared" si="912"/>
        <v>0</v>
      </c>
      <c r="CT290" s="47">
        <f t="shared" si="913"/>
        <v>0</v>
      </c>
      <c r="CU290" s="47">
        <f t="shared" si="914"/>
        <v>0</v>
      </c>
      <c r="CV290" s="47">
        <f t="shared" si="915"/>
        <v>0</v>
      </c>
      <c r="CW290" s="47">
        <f t="shared" si="916"/>
        <v>0</v>
      </c>
      <c r="CX290" s="47">
        <f t="shared" si="917"/>
        <v>0</v>
      </c>
      <c r="CY290" s="48">
        <f t="shared" si="918"/>
        <v>0</v>
      </c>
      <c r="CZ290" s="47">
        <f t="shared" si="919"/>
        <v>0</v>
      </c>
      <c r="DA290" s="47">
        <f t="shared" si="920"/>
        <v>0</v>
      </c>
      <c r="DB290" s="46">
        <f t="shared" si="921"/>
        <v>0</v>
      </c>
      <c r="DC290" s="47">
        <f t="shared" si="922"/>
        <v>0</v>
      </c>
      <c r="DD290" s="47">
        <f t="shared" si="923"/>
        <v>0</v>
      </c>
      <c r="DE290" s="47">
        <f t="shared" si="924"/>
        <v>0</v>
      </c>
      <c r="DF290" s="47">
        <f t="shared" si="925"/>
        <v>0</v>
      </c>
      <c r="DG290" s="47">
        <f t="shared" si="926"/>
        <v>0</v>
      </c>
      <c r="DH290" s="47">
        <f t="shared" si="927"/>
        <v>0</v>
      </c>
      <c r="DI290" s="47">
        <f t="shared" si="928"/>
        <v>0</v>
      </c>
      <c r="DJ290" s="47">
        <f t="shared" si="929"/>
        <v>0</v>
      </c>
      <c r="DK290" s="47">
        <f t="shared" si="930"/>
        <v>0</v>
      </c>
      <c r="DL290" s="47">
        <f t="shared" si="931"/>
        <v>0</v>
      </c>
      <c r="DM290" s="47">
        <f t="shared" si="932"/>
        <v>0</v>
      </c>
      <c r="DN290" s="47">
        <f t="shared" si="933"/>
        <v>0</v>
      </c>
      <c r="DO290" s="47">
        <f t="shared" si="934"/>
        <v>0</v>
      </c>
      <c r="DP290" s="47">
        <f t="shared" si="935"/>
        <v>0</v>
      </c>
      <c r="DQ290" s="47">
        <f t="shared" si="936"/>
        <v>0</v>
      </c>
      <c r="DR290" s="47">
        <f t="shared" si="937"/>
        <v>0</v>
      </c>
      <c r="DS290" s="47">
        <f t="shared" si="938"/>
        <v>0</v>
      </c>
      <c r="DT290" s="47">
        <f t="shared" si="939"/>
        <v>0</v>
      </c>
      <c r="DU290" s="48">
        <f t="shared" si="940"/>
        <v>0</v>
      </c>
      <c r="DV290" s="47">
        <f t="shared" si="941"/>
        <v>0</v>
      </c>
      <c r="DW290" s="47">
        <f t="shared" si="942"/>
        <v>0</v>
      </c>
      <c r="DX290" s="46">
        <f t="shared" si="943"/>
        <v>0</v>
      </c>
      <c r="DY290" s="47">
        <f t="shared" si="944"/>
        <v>0</v>
      </c>
      <c r="DZ290" s="47">
        <f t="shared" si="945"/>
        <v>0</v>
      </c>
      <c r="EA290" s="47">
        <f t="shared" si="946"/>
        <v>0</v>
      </c>
      <c r="EB290" s="47">
        <f t="shared" si="947"/>
        <v>0</v>
      </c>
      <c r="EC290" s="47">
        <f t="shared" si="948"/>
        <v>0</v>
      </c>
      <c r="ED290" s="47">
        <f t="shared" si="949"/>
        <v>0</v>
      </c>
      <c r="EE290" s="47">
        <f t="shared" si="950"/>
        <v>0</v>
      </c>
      <c r="EF290" s="47">
        <f t="shared" si="951"/>
        <v>0</v>
      </c>
      <c r="EG290" s="47">
        <f t="shared" si="952"/>
        <v>0</v>
      </c>
      <c r="EH290" s="47">
        <f t="shared" si="953"/>
        <v>0</v>
      </c>
      <c r="EI290" s="47">
        <f t="shared" si="954"/>
        <v>0</v>
      </c>
      <c r="EJ290" s="47">
        <f t="shared" si="955"/>
        <v>0</v>
      </c>
      <c r="EK290" s="47">
        <f t="shared" si="956"/>
        <v>0</v>
      </c>
      <c r="EL290" s="47">
        <f t="shared" si="957"/>
        <v>0</v>
      </c>
      <c r="EM290" s="47">
        <f t="shared" si="958"/>
        <v>0</v>
      </c>
      <c r="EN290" s="47">
        <f t="shared" si="959"/>
        <v>0</v>
      </c>
      <c r="EO290" s="47">
        <f t="shared" si="960"/>
        <v>0</v>
      </c>
      <c r="EP290" s="47">
        <f t="shared" si="961"/>
        <v>0</v>
      </c>
      <c r="EQ290" s="48">
        <f t="shared" si="962"/>
        <v>0</v>
      </c>
      <c r="ER290" s="47">
        <f t="shared" si="963"/>
        <v>0</v>
      </c>
      <c r="ES290" s="47">
        <f t="shared" si="964"/>
        <v>0</v>
      </c>
      <c r="ET290" s="46">
        <f t="shared" si="965"/>
        <v>0</v>
      </c>
      <c r="EU290" s="47">
        <f t="shared" si="966"/>
        <v>0</v>
      </c>
      <c r="EV290" s="47">
        <f t="shared" si="967"/>
        <v>0</v>
      </c>
      <c r="EW290" s="47">
        <f t="shared" si="968"/>
        <v>0</v>
      </c>
      <c r="EX290" s="47">
        <f t="shared" si="969"/>
        <v>0</v>
      </c>
      <c r="EY290" s="47">
        <f t="shared" si="970"/>
        <v>0</v>
      </c>
      <c r="EZ290" s="47">
        <f t="shared" si="971"/>
        <v>0</v>
      </c>
      <c r="FA290" s="47">
        <f t="shared" si="972"/>
        <v>0</v>
      </c>
      <c r="FB290" s="47">
        <f t="shared" si="973"/>
        <v>0</v>
      </c>
      <c r="FC290" s="47">
        <f t="shared" si="974"/>
        <v>0</v>
      </c>
      <c r="FD290" s="47">
        <f t="shared" si="975"/>
        <v>0</v>
      </c>
      <c r="FE290" s="47">
        <f t="shared" si="976"/>
        <v>0</v>
      </c>
      <c r="FF290" s="47">
        <f t="shared" si="977"/>
        <v>0</v>
      </c>
      <c r="FG290" s="47">
        <f t="shared" si="978"/>
        <v>0</v>
      </c>
      <c r="FH290" s="47">
        <f t="shared" si="979"/>
        <v>0</v>
      </c>
      <c r="FI290" s="47">
        <f t="shared" si="980"/>
        <v>0</v>
      </c>
      <c r="FJ290" s="47">
        <f t="shared" si="981"/>
        <v>0</v>
      </c>
      <c r="FK290" s="47">
        <f t="shared" si="982"/>
        <v>0</v>
      </c>
      <c r="FL290" s="47">
        <f t="shared" si="983"/>
        <v>0</v>
      </c>
      <c r="FM290" s="48">
        <f t="shared" si="984"/>
        <v>0</v>
      </c>
      <c r="FN290" s="47">
        <f t="shared" si="985"/>
        <v>0</v>
      </c>
      <c r="FO290" s="47">
        <f t="shared" si="986"/>
        <v>0</v>
      </c>
      <c r="FP290" s="46">
        <f t="shared" si="987"/>
        <v>0</v>
      </c>
      <c r="FQ290" s="47">
        <f t="shared" si="988"/>
        <v>0</v>
      </c>
      <c r="FR290" s="47">
        <f t="shared" si="989"/>
        <v>0</v>
      </c>
      <c r="FS290" s="47">
        <f t="shared" si="990"/>
        <v>0</v>
      </c>
      <c r="FT290" s="47">
        <f t="shared" si="991"/>
        <v>0</v>
      </c>
      <c r="FU290" s="47">
        <f t="shared" si="992"/>
        <v>0</v>
      </c>
      <c r="FV290" s="47">
        <f t="shared" si="993"/>
        <v>0</v>
      </c>
      <c r="FW290" s="47">
        <f t="shared" si="994"/>
        <v>0</v>
      </c>
      <c r="FX290" s="47">
        <f t="shared" si="995"/>
        <v>0</v>
      </c>
      <c r="FY290" s="47">
        <f t="shared" si="996"/>
        <v>0</v>
      </c>
      <c r="FZ290" s="47">
        <f t="shared" si="997"/>
        <v>0</v>
      </c>
      <c r="GA290" s="47">
        <f t="shared" si="998"/>
        <v>0</v>
      </c>
      <c r="GB290" s="47">
        <f t="shared" si="999"/>
        <v>0</v>
      </c>
      <c r="GC290" s="47">
        <f t="shared" si="1000"/>
        <v>0</v>
      </c>
      <c r="GD290" s="47">
        <f t="shared" si="1001"/>
        <v>0</v>
      </c>
      <c r="GE290" s="47">
        <f t="shared" si="1002"/>
        <v>0</v>
      </c>
      <c r="GF290" s="47">
        <f t="shared" si="1003"/>
        <v>0</v>
      </c>
      <c r="GG290" s="47">
        <f t="shared" si="1004"/>
        <v>0</v>
      </c>
      <c r="GH290" s="47">
        <f t="shared" si="1005"/>
        <v>0</v>
      </c>
      <c r="GI290" s="48">
        <f t="shared" si="1006"/>
        <v>0</v>
      </c>
      <c r="GJ290" s="47">
        <f t="shared" si="1007"/>
        <v>0</v>
      </c>
      <c r="GK290" s="47">
        <f t="shared" si="1008"/>
        <v>0</v>
      </c>
      <c r="GL290" s="46">
        <f t="shared" si="1009"/>
        <v>0</v>
      </c>
      <c r="GM290" s="47">
        <f t="shared" si="1010"/>
        <v>0</v>
      </c>
      <c r="GN290" s="47">
        <f t="shared" si="1011"/>
        <v>0</v>
      </c>
      <c r="GO290" s="47">
        <f t="shared" si="1012"/>
        <v>0</v>
      </c>
      <c r="GP290" s="47">
        <f t="shared" si="1013"/>
        <v>0</v>
      </c>
      <c r="GQ290" s="47">
        <f t="shared" si="1014"/>
        <v>0</v>
      </c>
      <c r="GR290" s="47">
        <f t="shared" si="1015"/>
        <v>0</v>
      </c>
      <c r="GS290" s="47">
        <f t="shared" si="1016"/>
        <v>0</v>
      </c>
      <c r="GT290" s="47">
        <f t="shared" si="1017"/>
        <v>0</v>
      </c>
      <c r="GU290" s="47">
        <f t="shared" si="1018"/>
        <v>0</v>
      </c>
      <c r="GV290" s="47">
        <f t="shared" si="1019"/>
        <v>0</v>
      </c>
      <c r="GW290" s="47">
        <f t="shared" si="1020"/>
        <v>0</v>
      </c>
      <c r="GX290" s="47">
        <f t="shared" si="1021"/>
        <v>0</v>
      </c>
      <c r="GY290" s="47">
        <f t="shared" si="1022"/>
        <v>0</v>
      </c>
      <c r="GZ290" s="47">
        <f t="shared" si="1023"/>
        <v>0</v>
      </c>
      <c r="HA290" s="47">
        <f t="shared" si="1024"/>
        <v>0</v>
      </c>
      <c r="HB290" s="47">
        <f t="shared" si="1025"/>
        <v>0</v>
      </c>
      <c r="HC290" s="47">
        <f t="shared" si="1026"/>
        <v>0</v>
      </c>
      <c r="HD290" s="47">
        <f t="shared" si="1027"/>
        <v>0</v>
      </c>
      <c r="HE290" s="48">
        <f t="shared" si="1028"/>
        <v>0</v>
      </c>
      <c r="HF290" s="47">
        <f t="shared" si="1029"/>
        <v>0</v>
      </c>
      <c r="HG290" s="47">
        <f t="shared" si="1030"/>
        <v>0</v>
      </c>
      <c r="HH290" s="46">
        <f t="shared" si="1031"/>
        <v>0</v>
      </c>
      <c r="HI290" s="47">
        <f t="shared" si="1032"/>
        <v>0</v>
      </c>
      <c r="HJ290" s="47">
        <f t="shared" si="1033"/>
        <v>0</v>
      </c>
      <c r="HK290" s="47">
        <f t="shared" si="1034"/>
        <v>0</v>
      </c>
      <c r="HL290" s="47">
        <f t="shared" si="1035"/>
        <v>0</v>
      </c>
      <c r="HM290" s="47">
        <f t="shared" si="1036"/>
        <v>0</v>
      </c>
      <c r="HN290" s="47">
        <f t="shared" si="1037"/>
        <v>0</v>
      </c>
      <c r="HO290" s="47">
        <f t="shared" si="1038"/>
        <v>0</v>
      </c>
      <c r="HP290" s="47">
        <f t="shared" si="1039"/>
        <v>0</v>
      </c>
      <c r="HQ290" s="47">
        <f t="shared" si="1040"/>
        <v>0</v>
      </c>
      <c r="HR290" s="47">
        <f t="shared" si="1041"/>
        <v>0</v>
      </c>
      <c r="HS290" s="47">
        <f t="shared" si="1042"/>
        <v>0</v>
      </c>
      <c r="HT290" s="47">
        <f t="shared" si="1043"/>
        <v>0</v>
      </c>
      <c r="HU290" s="47">
        <f t="shared" si="1044"/>
        <v>0</v>
      </c>
      <c r="HV290" s="47">
        <f t="shared" si="1045"/>
        <v>0</v>
      </c>
      <c r="HW290" s="47">
        <f t="shared" si="1046"/>
        <v>0</v>
      </c>
      <c r="HX290" s="47">
        <f t="shared" si="1047"/>
        <v>0</v>
      </c>
      <c r="HY290" s="47">
        <f t="shared" si="1048"/>
        <v>0</v>
      </c>
      <c r="HZ290" s="47">
        <f t="shared" si="1049"/>
        <v>0</v>
      </c>
      <c r="IA290" s="48">
        <f t="shared" si="1050"/>
        <v>0</v>
      </c>
      <c r="IB290" s="47">
        <f t="shared" si="1051"/>
        <v>0</v>
      </c>
      <c r="IC290" s="47">
        <f t="shared" si="1052"/>
        <v>0</v>
      </c>
      <c r="ID290" s="46">
        <f t="shared" si="1053"/>
        <v>0</v>
      </c>
      <c r="IE290" s="47">
        <f t="shared" si="1054"/>
        <v>0</v>
      </c>
      <c r="IF290" s="47">
        <f t="shared" si="1055"/>
        <v>0</v>
      </c>
      <c r="IG290" s="47">
        <f t="shared" si="1056"/>
        <v>0</v>
      </c>
      <c r="IH290" s="47">
        <f t="shared" si="1057"/>
        <v>0</v>
      </c>
      <c r="II290" s="47">
        <f t="shared" si="1058"/>
        <v>0</v>
      </c>
      <c r="IJ290" s="47">
        <f t="shared" si="1059"/>
        <v>0</v>
      </c>
      <c r="IK290" s="47">
        <f t="shared" si="1060"/>
        <v>0</v>
      </c>
      <c r="IL290" s="47">
        <f t="shared" si="1061"/>
        <v>0</v>
      </c>
      <c r="IM290" s="47">
        <f t="shared" si="1062"/>
        <v>0</v>
      </c>
      <c r="IN290" s="47">
        <f t="shared" si="1063"/>
        <v>0</v>
      </c>
      <c r="IO290" s="47">
        <f t="shared" si="1064"/>
        <v>0</v>
      </c>
      <c r="IP290" s="47">
        <f t="shared" si="1065"/>
        <v>0</v>
      </c>
      <c r="IQ290" s="47">
        <f t="shared" si="1066"/>
        <v>0</v>
      </c>
      <c r="IR290" s="47">
        <f t="shared" si="1067"/>
        <v>0</v>
      </c>
      <c r="IS290" s="47">
        <f t="shared" si="1068"/>
        <v>0</v>
      </c>
      <c r="IT290" s="47">
        <f t="shared" si="1069"/>
        <v>0</v>
      </c>
      <c r="IU290" s="47">
        <f t="shared" si="1070"/>
        <v>0</v>
      </c>
      <c r="IV290" s="47">
        <f t="shared" si="1071"/>
        <v>0</v>
      </c>
      <c r="IW290" s="48">
        <f t="shared" si="1072"/>
        <v>0</v>
      </c>
      <c r="IX290" s="47">
        <f t="shared" si="1073"/>
        <v>0</v>
      </c>
      <c r="IY290" s="47">
        <f t="shared" si="1074"/>
        <v>0</v>
      </c>
      <c r="IZ290" s="46">
        <f t="shared" si="1075"/>
        <v>0</v>
      </c>
      <c r="JA290" s="47">
        <f t="shared" si="1076"/>
        <v>0</v>
      </c>
      <c r="JB290" s="47">
        <f t="shared" si="1077"/>
        <v>0</v>
      </c>
      <c r="JC290" s="47">
        <f t="shared" si="1078"/>
        <v>0</v>
      </c>
      <c r="JD290" s="47">
        <f t="shared" si="1079"/>
        <v>0</v>
      </c>
      <c r="JE290" s="47">
        <f t="shared" si="1080"/>
        <v>0</v>
      </c>
      <c r="JF290" s="47">
        <f t="shared" si="1081"/>
        <v>0</v>
      </c>
      <c r="JG290" s="47">
        <f t="shared" si="1082"/>
        <v>0</v>
      </c>
      <c r="JH290" s="47">
        <f t="shared" si="1083"/>
        <v>0</v>
      </c>
      <c r="JI290" s="47">
        <f t="shared" si="1084"/>
        <v>0</v>
      </c>
      <c r="JJ290" s="47">
        <f t="shared" si="1085"/>
        <v>0</v>
      </c>
      <c r="JK290" s="47">
        <f t="shared" si="1086"/>
        <v>0</v>
      </c>
      <c r="JL290" s="47">
        <f t="shared" si="1087"/>
        <v>0</v>
      </c>
      <c r="JM290" s="47">
        <f t="shared" si="1088"/>
        <v>0</v>
      </c>
      <c r="JN290" s="47">
        <f t="shared" si="1089"/>
        <v>0</v>
      </c>
      <c r="JO290" s="47">
        <f t="shared" si="1090"/>
        <v>0</v>
      </c>
      <c r="JP290" s="47">
        <f t="shared" si="1091"/>
        <v>0</v>
      </c>
      <c r="JQ290" s="47">
        <f t="shared" si="1092"/>
        <v>0</v>
      </c>
      <c r="JR290" s="47">
        <f t="shared" si="1093"/>
        <v>0</v>
      </c>
      <c r="JS290" s="48">
        <f t="shared" si="1094"/>
        <v>0</v>
      </c>
      <c r="JT290" s="46">
        <f t="shared" si="1095"/>
        <v>0</v>
      </c>
      <c r="JU290" s="48">
        <f t="shared" si="1096"/>
        <v>0</v>
      </c>
    </row>
    <row r="291" spans="1:281" x14ac:dyDescent="0.25">
      <c r="A291" s="152"/>
      <c r="B291" s="386"/>
      <c r="C291" s="377"/>
      <c r="D291" s="378"/>
      <c r="E291" s="378"/>
      <c r="F291" s="378"/>
      <c r="G291" s="379"/>
      <c r="H291" s="397"/>
      <c r="I291" s="397"/>
      <c r="J291" s="97"/>
      <c r="K291" s="122">
        <f t="shared" si="826"/>
        <v>0</v>
      </c>
      <c r="L291" s="313">
        <f t="shared" si="827"/>
        <v>0</v>
      </c>
      <c r="M291" s="46">
        <f t="shared" si="828"/>
        <v>0</v>
      </c>
      <c r="N291" s="90">
        <f t="shared" si="889"/>
        <v>0</v>
      </c>
      <c r="O291" s="90">
        <f t="shared" si="890"/>
        <v>0</v>
      </c>
      <c r="P291" s="90">
        <f t="shared" si="891"/>
        <v>0</v>
      </c>
      <c r="Q291" s="90">
        <f t="shared" si="892"/>
        <v>0</v>
      </c>
      <c r="R291" s="408">
        <f t="shared" si="829"/>
        <v>1</v>
      </c>
      <c r="S291" s="46">
        <f t="shared" si="830"/>
        <v>0</v>
      </c>
      <c r="T291" s="47">
        <f t="shared" si="831"/>
        <v>0</v>
      </c>
      <c r="U291" s="47">
        <f t="shared" si="832"/>
        <v>0</v>
      </c>
      <c r="V291" s="47">
        <f t="shared" si="833"/>
        <v>0</v>
      </c>
      <c r="W291" s="47">
        <f t="shared" si="834"/>
        <v>0</v>
      </c>
      <c r="X291" s="47">
        <f t="shared" si="835"/>
        <v>0</v>
      </c>
      <c r="Y291" s="47">
        <f t="shared" si="836"/>
        <v>0</v>
      </c>
      <c r="Z291" s="47">
        <f t="shared" si="837"/>
        <v>0</v>
      </c>
      <c r="AA291" s="47">
        <f t="shared" si="838"/>
        <v>0</v>
      </c>
      <c r="AB291" s="47">
        <f t="shared" si="839"/>
        <v>0</v>
      </c>
      <c r="AC291" s="47">
        <f t="shared" si="840"/>
        <v>0</v>
      </c>
      <c r="AD291" s="47">
        <f t="shared" si="841"/>
        <v>0</v>
      </c>
      <c r="AE291" s="47">
        <f t="shared" si="842"/>
        <v>0</v>
      </c>
      <c r="AF291" s="47">
        <f t="shared" si="843"/>
        <v>0</v>
      </c>
      <c r="AG291" s="47">
        <f t="shared" si="844"/>
        <v>0</v>
      </c>
      <c r="AH291" s="47">
        <f t="shared" si="845"/>
        <v>0</v>
      </c>
      <c r="AI291" s="47">
        <f t="shared" si="846"/>
        <v>0</v>
      </c>
      <c r="AJ291" s="47">
        <f t="shared" si="847"/>
        <v>0</v>
      </c>
      <c r="AK291" s="47">
        <f t="shared" si="848"/>
        <v>0</v>
      </c>
      <c r="AL291" s="48">
        <f t="shared" si="849"/>
        <v>0</v>
      </c>
      <c r="AM291" s="47">
        <f t="shared" si="893"/>
        <v>0</v>
      </c>
      <c r="AN291" s="47">
        <f t="shared" si="894"/>
        <v>0</v>
      </c>
      <c r="AO291" s="46">
        <f t="shared" si="850"/>
        <v>0</v>
      </c>
      <c r="AP291" s="47">
        <f t="shared" si="851"/>
        <v>0</v>
      </c>
      <c r="AQ291" s="47">
        <f t="shared" si="852"/>
        <v>0</v>
      </c>
      <c r="AR291" s="47">
        <f t="shared" si="853"/>
        <v>0</v>
      </c>
      <c r="AS291" s="47">
        <f t="shared" si="854"/>
        <v>0</v>
      </c>
      <c r="AT291" s="47">
        <f t="shared" si="855"/>
        <v>0</v>
      </c>
      <c r="AU291" s="47">
        <f t="shared" si="856"/>
        <v>0</v>
      </c>
      <c r="AV291" s="47">
        <f t="shared" si="857"/>
        <v>0</v>
      </c>
      <c r="AW291" s="47">
        <f t="shared" si="858"/>
        <v>0</v>
      </c>
      <c r="AX291" s="47">
        <f t="shared" si="859"/>
        <v>0</v>
      </c>
      <c r="AY291" s="47">
        <f t="shared" si="860"/>
        <v>0</v>
      </c>
      <c r="AZ291" s="47">
        <f t="shared" si="861"/>
        <v>0</v>
      </c>
      <c r="BA291" s="47">
        <f t="shared" si="862"/>
        <v>0</v>
      </c>
      <c r="BB291" s="47">
        <f t="shared" si="863"/>
        <v>0</v>
      </c>
      <c r="BC291" s="47">
        <f t="shared" si="864"/>
        <v>0</v>
      </c>
      <c r="BD291" s="47">
        <f t="shared" si="865"/>
        <v>0</v>
      </c>
      <c r="BE291" s="47">
        <f t="shared" si="866"/>
        <v>0</v>
      </c>
      <c r="BF291" s="47">
        <f t="shared" si="867"/>
        <v>0</v>
      </c>
      <c r="BG291" s="48">
        <f t="shared" si="868"/>
        <v>0</v>
      </c>
      <c r="BH291" s="47">
        <f t="shared" si="895"/>
        <v>0</v>
      </c>
      <c r="BI291" s="47">
        <f t="shared" si="896"/>
        <v>0</v>
      </c>
      <c r="BJ291" s="46">
        <f t="shared" si="869"/>
        <v>0</v>
      </c>
      <c r="BK291" s="47">
        <f t="shared" si="870"/>
        <v>0</v>
      </c>
      <c r="BL291" s="47">
        <f t="shared" si="871"/>
        <v>0</v>
      </c>
      <c r="BM291" s="47">
        <f t="shared" si="872"/>
        <v>0</v>
      </c>
      <c r="BN291" s="47">
        <f t="shared" si="873"/>
        <v>0</v>
      </c>
      <c r="BO291" s="47">
        <f t="shared" si="874"/>
        <v>0</v>
      </c>
      <c r="BP291" s="47">
        <f t="shared" si="875"/>
        <v>0</v>
      </c>
      <c r="BQ291" s="47">
        <f t="shared" si="876"/>
        <v>0</v>
      </c>
      <c r="BR291" s="47">
        <f t="shared" si="877"/>
        <v>0</v>
      </c>
      <c r="BS291" s="47">
        <f t="shared" si="878"/>
        <v>0</v>
      </c>
      <c r="BT291" s="47">
        <f t="shared" si="879"/>
        <v>0</v>
      </c>
      <c r="BU291" s="47">
        <f t="shared" si="880"/>
        <v>0</v>
      </c>
      <c r="BV291" s="47">
        <f t="shared" si="881"/>
        <v>0</v>
      </c>
      <c r="BW291" s="47">
        <f t="shared" si="882"/>
        <v>0</v>
      </c>
      <c r="BX291" s="47">
        <f t="shared" si="883"/>
        <v>0</v>
      </c>
      <c r="BY291" s="47">
        <f t="shared" si="884"/>
        <v>0</v>
      </c>
      <c r="BZ291" s="47">
        <f t="shared" si="885"/>
        <v>0</v>
      </c>
      <c r="CA291" s="47">
        <f t="shared" si="886"/>
        <v>0</v>
      </c>
      <c r="CB291" s="47">
        <f t="shared" si="887"/>
        <v>0</v>
      </c>
      <c r="CC291" s="48">
        <f t="shared" si="888"/>
        <v>0</v>
      </c>
      <c r="CD291" s="47">
        <f t="shared" si="897"/>
        <v>0</v>
      </c>
      <c r="CE291" s="47">
        <f t="shared" si="898"/>
        <v>0</v>
      </c>
      <c r="CF291" s="46">
        <f t="shared" si="899"/>
        <v>0</v>
      </c>
      <c r="CG291" s="47">
        <f t="shared" si="900"/>
        <v>0</v>
      </c>
      <c r="CH291" s="47">
        <f t="shared" si="901"/>
        <v>0</v>
      </c>
      <c r="CI291" s="47">
        <f t="shared" si="902"/>
        <v>0</v>
      </c>
      <c r="CJ291" s="47">
        <f t="shared" si="903"/>
        <v>0</v>
      </c>
      <c r="CK291" s="47">
        <f t="shared" si="904"/>
        <v>0</v>
      </c>
      <c r="CL291" s="47">
        <f t="shared" si="905"/>
        <v>0</v>
      </c>
      <c r="CM291" s="47">
        <f t="shared" si="906"/>
        <v>0</v>
      </c>
      <c r="CN291" s="47">
        <f t="shared" si="907"/>
        <v>0</v>
      </c>
      <c r="CO291" s="47">
        <f t="shared" si="908"/>
        <v>0</v>
      </c>
      <c r="CP291" s="47">
        <f t="shared" si="909"/>
        <v>0</v>
      </c>
      <c r="CQ291" s="47">
        <f t="shared" si="910"/>
        <v>0</v>
      </c>
      <c r="CR291" s="47">
        <f t="shared" si="911"/>
        <v>0</v>
      </c>
      <c r="CS291" s="47">
        <f t="shared" si="912"/>
        <v>0</v>
      </c>
      <c r="CT291" s="47">
        <f t="shared" si="913"/>
        <v>0</v>
      </c>
      <c r="CU291" s="47">
        <f t="shared" si="914"/>
        <v>0</v>
      </c>
      <c r="CV291" s="47">
        <f t="shared" si="915"/>
        <v>0</v>
      </c>
      <c r="CW291" s="47">
        <f t="shared" si="916"/>
        <v>0</v>
      </c>
      <c r="CX291" s="47">
        <f t="shared" si="917"/>
        <v>0</v>
      </c>
      <c r="CY291" s="48">
        <f t="shared" si="918"/>
        <v>0</v>
      </c>
      <c r="CZ291" s="47">
        <f t="shared" si="919"/>
        <v>0</v>
      </c>
      <c r="DA291" s="47">
        <f t="shared" si="920"/>
        <v>0</v>
      </c>
      <c r="DB291" s="46">
        <f t="shared" si="921"/>
        <v>0</v>
      </c>
      <c r="DC291" s="47">
        <f t="shared" si="922"/>
        <v>0</v>
      </c>
      <c r="DD291" s="47">
        <f t="shared" si="923"/>
        <v>0</v>
      </c>
      <c r="DE291" s="47">
        <f t="shared" si="924"/>
        <v>0</v>
      </c>
      <c r="DF291" s="47">
        <f t="shared" si="925"/>
        <v>0</v>
      </c>
      <c r="DG291" s="47">
        <f t="shared" si="926"/>
        <v>0</v>
      </c>
      <c r="DH291" s="47">
        <f t="shared" si="927"/>
        <v>0</v>
      </c>
      <c r="DI291" s="47">
        <f t="shared" si="928"/>
        <v>0</v>
      </c>
      <c r="DJ291" s="47">
        <f t="shared" si="929"/>
        <v>0</v>
      </c>
      <c r="DK291" s="47">
        <f t="shared" si="930"/>
        <v>0</v>
      </c>
      <c r="DL291" s="47">
        <f t="shared" si="931"/>
        <v>0</v>
      </c>
      <c r="DM291" s="47">
        <f t="shared" si="932"/>
        <v>0</v>
      </c>
      <c r="DN291" s="47">
        <f t="shared" si="933"/>
        <v>0</v>
      </c>
      <c r="DO291" s="47">
        <f t="shared" si="934"/>
        <v>0</v>
      </c>
      <c r="DP291" s="47">
        <f t="shared" si="935"/>
        <v>0</v>
      </c>
      <c r="DQ291" s="47">
        <f t="shared" si="936"/>
        <v>0</v>
      </c>
      <c r="DR291" s="47">
        <f t="shared" si="937"/>
        <v>0</v>
      </c>
      <c r="DS291" s="47">
        <f t="shared" si="938"/>
        <v>0</v>
      </c>
      <c r="DT291" s="47">
        <f t="shared" si="939"/>
        <v>0</v>
      </c>
      <c r="DU291" s="48">
        <f t="shared" si="940"/>
        <v>0</v>
      </c>
      <c r="DV291" s="47">
        <f t="shared" si="941"/>
        <v>0</v>
      </c>
      <c r="DW291" s="47">
        <f t="shared" si="942"/>
        <v>0</v>
      </c>
      <c r="DX291" s="46">
        <f t="shared" si="943"/>
        <v>0</v>
      </c>
      <c r="DY291" s="47">
        <f t="shared" si="944"/>
        <v>0</v>
      </c>
      <c r="DZ291" s="47">
        <f t="shared" si="945"/>
        <v>0</v>
      </c>
      <c r="EA291" s="47">
        <f t="shared" si="946"/>
        <v>0</v>
      </c>
      <c r="EB291" s="47">
        <f t="shared" si="947"/>
        <v>0</v>
      </c>
      <c r="EC291" s="47">
        <f t="shared" si="948"/>
        <v>0</v>
      </c>
      <c r="ED291" s="47">
        <f t="shared" si="949"/>
        <v>0</v>
      </c>
      <c r="EE291" s="47">
        <f t="shared" si="950"/>
        <v>0</v>
      </c>
      <c r="EF291" s="47">
        <f t="shared" si="951"/>
        <v>0</v>
      </c>
      <c r="EG291" s="47">
        <f t="shared" si="952"/>
        <v>0</v>
      </c>
      <c r="EH291" s="47">
        <f t="shared" si="953"/>
        <v>0</v>
      </c>
      <c r="EI291" s="47">
        <f t="shared" si="954"/>
        <v>0</v>
      </c>
      <c r="EJ291" s="47">
        <f t="shared" si="955"/>
        <v>0</v>
      </c>
      <c r="EK291" s="47">
        <f t="shared" si="956"/>
        <v>0</v>
      </c>
      <c r="EL291" s="47">
        <f t="shared" si="957"/>
        <v>0</v>
      </c>
      <c r="EM291" s="47">
        <f t="shared" si="958"/>
        <v>0</v>
      </c>
      <c r="EN291" s="47">
        <f t="shared" si="959"/>
        <v>0</v>
      </c>
      <c r="EO291" s="47">
        <f t="shared" si="960"/>
        <v>0</v>
      </c>
      <c r="EP291" s="47">
        <f t="shared" si="961"/>
        <v>0</v>
      </c>
      <c r="EQ291" s="48">
        <f t="shared" si="962"/>
        <v>0</v>
      </c>
      <c r="ER291" s="47">
        <f t="shared" si="963"/>
        <v>0</v>
      </c>
      <c r="ES291" s="47">
        <f t="shared" si="964"/>
        <v>0</v>
      </c>
      <c r="ET291" s="46">
        <f t="shared" si="965"/>
        <v>0</v>
      </c>
      <c r="EU291" s="47">
        <f t="shared" si="966"/>
        <v>0</v>
      </c>
      <c r="EV291" s="47">
        <f t="shared" si="967"/>
        <v>0</v>
      </c>
      <c r="EW291" s="47">
        <f t="shared" si="968"/>
        <v>0</v>
      </c>
      <c r="EX291" s="47">
        <f t="shared" si="969"/>
        <v>0</v>
      </c>
      <c r="EY291" s="47">
        <f t="shared" si="970"/>
        <v>0</v>
      </c>
      <c r="EZ291" s="47">
        <f t="shared" si="971"/>
        <v>0</v>
      </c>
      <c r="FA291" s="47">
        <f t="shared" si="972"/>
        <v>0</v>
      </c>
      <c r="FB291" s="47">
        <f t="shared" si="973"/>
        <v>0</v>
      </c>
      <c r="FC291" s="47">
        <f t="shared" si="974"/>
        <v>0</v>
      </c>
      <c r="FD291" s="47">
        <f t="shared" si="975"/>
        <v>0</v>
      </c>
      <c r="FE291" s="47">
        <f t="shared" si="976"/>
        <v>0</v>
      </c>
      <c r="FF291" s="47">
        <f t="shared" si="977"/>
        <v>0</v>
      </c>
      <c r="FG291" s="47">
        <f t="shared" si="978"/>
        <v>0</v>
      </c>
      <c r="FH291" s="47">
        <f t="shared" si="979"/>
        <v>0</v>
      </c>
      <c r="FI291" s="47">
        <f t="shared" si="980"/>
        <v>0</v>
      </c>
      <c r="FJ291" s="47">
        <f t="shared" si="981"/>
        <v>0</v>
      </c>
      <c r="FK291" s="47">
        <f t="shared" si="982"/>
        <v>0</v>
      </c>
      <c r="FL291" s="47">
        <f t="shared" si="983"/>
        <v>0</v>
      </c>
      <c r="FM291" s="48">
        <f t="shared" si="984"/>
        <v>0</v>
      </c>
      <c r="FN291" s="47">
        <f t="shared" si="985"/>
        <v>0</v>
      </c>
      <c r="FO291" s="47">
        <f t="shared" si="986"/>
        <v>0</v>
      </c>
      <c r="FP291" s="46">
        <f t="shared" si="987"/>
        <v>0</v>
      </c>
      <c r="FQ291" s="47">
        <f t="shared" si="988"/>
        <v>0</v>
      </c>
      <c r="FR291" s="47">
        <f t="shared" si="989"/>
        <v>0</v>
      </c>
      <c r="FS291" s="47">
        <f t="shared" si="990"/>
        <v>0</v>
      </c>
      <c r="FT291" s="47">
        <f t="shared" si="991"/>
        <v>0</v>
      </c>
      <c r="FU291" s="47">
        <f t="shared" si="992"/>
        <v>0</v>
      </c>
      <c r="FV291" s="47">
        <f t="shared" si="993"/>
        <v>0</v>
      </c>
      <c r="FW291" s="47">
        <f t="shared" si="994"/>
        <v>0</v>
      </c>
      <c r="FX291" s="47">
        <f t="shared" si="995"/>
        <v>0</v>
      </c>
      <c r="FY291" s="47">
        <f t="shared" si="996"/>
        <v>0</v>
      </c>
      <c r="FZ291" s="47">
        <f t="shared" si="997"/>
        <v>0</v>
      </c>
      <c r="GA291" s="47">
        <f t="shared" si="998"/>
        <v>0</v>
      </c>
      <c r="GB291" s="47">
        <f t="shared" si="999"/>
        <v>0</v>
      </c>
      <c r="GC291" s="47">
        <f t="shared" si="1000"/>
        <v>0</v>
      </c>
      <c r="GD291" s="47">
        <f t="shared" si="1001"/>
        <v>0</v>
      </c>
      <c r="GE291" s="47">
        <f t="shared" si="1002"/>
        <v>0</v>
      </c>
      <c r="GF291" s="47">
        <f t="shared" si="1003"/>
        <v>0</v>
      </c>
      <c r="GG291" s="47">
        <f t="shared" si="1004"/>
        <v>0</v>
      </c>
      <c r="GH291" s="47">
        <f t="shared" si="1005"/>
        <v>0</v>
      </c>
      <c r="GI291" s="48">
        <f t="shared" si="1006"/>
        <v>0</v>
      </c>
      <c r="GJ291" s="47">
        <f t="shared" si="1007"/>
        <v>0</v>
      </c>
      <c r="GK291" s="47">
        <f t="shared" si="1008"/>
        <v>0</v>
      </c>
      <c r="GL291" s="46">
        <f t="shared" si="1009"/>
        <v>0</v>
      </c>
      <c r="GM291" s="47">
        <f t="shared" si="1010"/>
        <v>0</v>
      </c>
      <c r="GN291" s="47">
        <f t="shared" si="1011"/>
        <v>0</v>
      </c>
      <c r="GO291" s="47">
        <f t="shared" si="1012"/>
        <v>0</v>
      </c>
      <c r="GP291" s="47">
        <f t="shared" si="1013"/>
        <v>0</v>
      </c>
      <c r="GQ291" s="47">
        <f t="shared" si="1014"/>
        <v>0</v>
      </c>
      <c r="GR291" s="47">
        <f t="shared" si="1015"/>
        <v>0</v>
      </c>
      <c r="GS291" s="47">
        <f t="shared" si="1016"/>
        <v>0</v>
      </c>
      <c r="GT291" s="47">
        <f t="shared" si="1017"/>
        <v>0</v>
      </c>
      <c r="GU291" s="47">
        <f t="shared" si="1018"/>
        <v>0</v>
      </c>
      <c r="GV291" s="47">
        <f t="shared" si="1019"/>
        <v>0</v>
      </c>
      <c r="GW291" s="47">
        <f t="shared" si="1020"/>
        <v>0</v>
      </c>
      <c r="GX291" s="47">
        <f t="shared" si="1021"/>
        <v>0</v>
      </c>
      <c r="GY291" s="47">
        <f t="shared" si="1022"/>
        <v>0</v>
      </c>
      <c r="GZ291" s="47">
        <f t="shared" si="1023"/>
        <v>0</v>
      </c>
      <c r="HA291" s="47">
        <f t="shared" si="1024"/>
        <v>0</v>
      </c>
      <c r="HB291" s="47">
        <f t="shared" si="1025"/>
        <v>0</v>
      </c>
      <c r="HC291" s="47">
        <f t="shared" si="1026"/>
        <v>0</v>
      </c>
      <c r="HD291" s="47">
        <f t="shared" si="1027"/>
        <v>0</v>
      </c>
      <c r="HE291" s="48">
        <f t="shared" si="1028"/>
        <v>0</v>
      </c>
      <c r="HF291" s="47">
        <f t="shared" si="1029"/>
        <v>0</v>
      </c>
      <c r="HG291" s="47">
        <f t="shared" si="1030"/>
        <v>0</v>
      </c>
      <c r="HH291" s="46">
        <f t="shared" si="1031"/>
        <v>0</v>
      </c>
      <c r="HI291" s="47">
        <f t="shared" si="1032"/>
        <v>0</v>
      </c>
      <c r="HJ291" s="47">
        <f t="shared" si="1033"/>
        <v>0</v>
      </c>
      <c r="HK291" s="47">
        <f t="shared" si="1034"/>
        <v>0</v>
      </c>
      <c r="HL291" s="47">
        <f t="shared" si="1035"/>
        <v>0</v>
      </c>
      <c r="HM291" s="47">
        <f t="shared" si="1036"/>
        <v>0</v>
      </c>
      <c r="HN291" s="47">
        <f t="shared" si="1037"/>
        <v>0</v>
      </c>
      <c r="HO291" s="47">
        <f t="shared" si="1038"/>
        <v>0</v>
      </c>
      <c r="HP291" s="47">
        <f t="shared" si="1039"/>
        <v>0</v>
      </c>
      <c r="HQ291" s="47">
        <f t="shared" si="1040"/>
        <v>0</v>
      </c>
      <c r="HR291" s="47">
        <f t="shared" si="1041"/>
        <v>0</v>
      </c>
      <c r="HS291" s="47">
        <f t="shared" si="1042"/>
        <v>0</v>
      </c>
      <c r="HT291" s="47">
        <f t="shared" si="1043"/>
        <v>0</v>
      </c>
      <c r="HU291" s="47">
        <f t="shared" si="1044"/>
        <v>0</v>
      </c>
      <c r="HV291" s="47">
        <f t="shared" si="1045"/>
        <v>0</v>
      </c>
      <c r="HW291" s="47">
        <f t="shared" si="1046"/>
        <v>0</v>
      </c>
      <c r="HX291" s="47">
        <f t="shared" si="1047"/>
        <v>0</v>
      </c>
      <c r="HY291" s="47">
        <f t="shared" si="1048"/>
        <v>0</v>
      </c>
      <c r="HZ291" s="47">
        <f t="shared" si="1049"/>
        <v>0</v>
      </c>
      <c r="IA291" s="48">
        <f t="shared" si="1050"/>
        <v>0</v>
      </c>
      <c r="IB291" s="47">
        <f t="shared" si="1051"/>
        <v>0</v>
      </c>
      <c r="IC291" s="47">
        <f t="shared" si="1052"/>
        <v>0</v>
      </c>
      <c r="ID291" s="46">
        <f t="shared" si="1053"/>
        <v>0</v>
      </c>
      <c r="IE291" s="47">
        <f t="shared" si="1054"/>
        <v>0</v>
      </c>
      <c r="IF291" s="47">
        <f t="shared" si="1055"/>
        <v>0</v>
      </c>
      <c r="IG291" s="47">
        <f t="shared" si="1056"/>
        <v>0</v>
      </c>
      <c r="IH291" s="47">
        <f t="shared" si="1057"/>
        <v>0</v>
      </c>
      <c r="II291" s="47">
        <f t="shared" si="1058"/>
        <v>0</v>
      </c>
      <c r="IJ291" s="47">
        <f t="shared" si="1059"/>
        <v>0</v>
      </c>
      <c r="IK291" s="47">
        <f t="shared" si="1060"/>
        <v>0</v>
      </c>
      <c r="IL291" s="47">
        <f t="shared" si="1061"/>
        <v>0</v>
      </c>
      <c r="IM291" s="47">
        <f t="shared" si="1062"/>
        <v>0</v>
      </c>
      <c r="IN291" s="47">
        <f t="shared" si="1063"/>
        <v>0</v>
      </c>
      <c r="IO291" s="47">
        <f t="shared" si="1064"/>
        <v>0</v>
      </c>
      <c r="IP291" s="47">
        <f t="shared" si="1065"/>
        <v>0</v>
      </c>
      <c r="IQ291" s="47">
        <f t="shared" si="1066"/>
        <v>0</v>
      </c>
      <c r="IR291" s="47">
        <f t="shared" si="1067"/>
        <v>0</v>
      </c>
      <c r="IS291" s="47">
        <f t="shared" si="1068"/>
        <v>0</v>
      </c>
      <c r="IT291" s="47">
        <f t="shared" si="1069"/>
        <v>0</v>
      </c>
      <c r="IU291" s="47">
        <f t="shared" si="1070"/>
        <v>0</v>
      </c>
      <c r="IV291" s="47">
        <f t="shared" si="1071"/>
        <v>0</v>
      </c>
      <c r="IW291" s="48">
        <f t="shared" si="1072"/>
        <v>0</v>
      </c>
      <c r="IX291" s="47">
        <f t="shared" si="1073"/>
        <v>0</v>
      </c>
      <c r="IY291" s="47">
        <f t="shared" si="1074"/>
        <v>0</v>
      </c>
      <c r="IZ291" s="46">
        <f t="shared" si="1075"/>
        <v>0</v>
      </c>
      <c r="JA291" s="47">
        <f t="shared" si="1076"/>
        <v>0</v>
      </c>
      <c r="JB291" s="47">
        <f t="shared" si="1077"/>
        <v>0</v>
      </c>
      <c r="JC291" s="47">
        <f t="shared" si="1078"/>
        <v>0</v>
      </c>
      <c r="JD291" s="47">
        <f t="shared" si="1079"/>
        <v>0</v>
      </c>
      <c r="JE291" s="47">
        <f t="shared" si="1080"/>
        <v>0</v>
      </c>
      <c r="JF291" s="47">
        <f t="shared" si="1081"/>
        <v>0</v>
      </c>
      <c r="JG291" s="47">
        <f t="shared" si="1082"/>
        <v>0</v>
      </c>
      <c r="JH291" s="47">
        <f t="shared" si="1083"/>
        <v>0</v>
      </c>
      <c r="JI291" s="47">
        <f t="shared" si="1084"/>
        <v>0</v>
      </c>
      <c r="JJ291" s="47">
        <f t="shared" si="1085"/>
        <v>0</v>
      </c>
      <c r="JK291" s="47">
        <f t="shared" si="1086"/>
        <v>0</v>
      </c>
      <c r="JL291" s="47">
        <f t="shared" si="1087"/>
        <v>0</v>
      </c>
      <c r="JM291" s="47">
        <f t="shared" si="1088"/>
        <v>0</v>
      </c>
      <c r="JN291" s="47">
        <f t="shared" si="1089"/>
        <v>0</v>
      </c>
      <c r="JO291" s="47">
        <f t="shared" si="1090"/>
        <v>0</v>
      </c>
      <c r="JP291" s="47">
        <f t="shared" si="1091"/>
        <v>0</v>
      </c>
      <c r="JQ291" s="47">
        <f t="shared" si="1092"/>
        <v>0</v>
      </c>
      <c r="JR291" s="47">
        <f t="shared" si="1093"/>
        <v>0</v>
      </c>
      <c r="JS291" s="48">
        <f t="shared" si="1094"/>
        <v>0</v>
      </c>
      <c r="JT291" s="46">
        <f t="shared" si="1095"/>
        <v>0</v>
      </c>
      <c r="JU291" s="48">
        <f t="shared" si="1096"/>
        <v>0</v>
      </c>
    </row>
    <row r="292" spans="1:281" x14ac:dyDescent="0.25">
      <c r="A292" s="152"/>
      <c r="B292" s="386"/>
      <c r="C292" s="377"/>
      <c r="D292" s="378"/>
      <c r="E292" s="378"/>
      <c r="F292" s="378"/>
      <c r="G292" s="379"/>
      <c r="H292" s="397"/>
      <c r="I292" s="397"/>
      <c r="J292" s="97"/>
      <c r="K292" s="122">
        <f t="shared" si="826"/>
        <v>0</v>
      </c>
      <c r="L292" s="313">
        <f t="shared" si="827"/>
        <v>0</v>
      </c>
      <c r="M292" s="46">
        <f t="shared" si="828"/>
        <v>0</v>
      </c>
      <c r="N292" s="90">
        <f t="shared" si="889"/>
        <v>0</v>
      </c>
      <c r="O292" s="90">
        <f t="shared" si="890"/>
        <v>0</v>
      </c>
      <c r="P292" s="90">
        <f t="shared" si="891"/>
        <v>0</v>
      </c>
      <c r="Q292" s="90">
        <f t="shared" si="892"/>
        <v>0</v>
      </c>
      <c r="R292" s="408">
        <f t="shared" si="829"/>
        <v>1</v>
      </c>
      <c r="S292" s="46">
        <f t="shared" si="830"/>
        <v>0</v>
      </c>
      <c r="T292" s="47">
        <f t="shared" si="831"/>
        <v>0</v>
      </c>
      <c r="U292" s="47">
        <f t="shared" si="832"/>
        <v>0</v>
      </c>
      <c r="V292" s="47">
        <f t="shared" si="833"/>
        <v>0</v>
      </c>
      <c r="W292" s="47">
        <f t="shared" si="834"/>
        <v>0</v>
      </c>
      <c r="X292" s="47">
        <f t="shared" si="835"/>
        <v>0</v>
      </c>
      <c r="Y292" s="47">
        <f t="shared" si="836"/>
        <v>0</v>
      </c>
      <c r="Z292" s="47">
        <f t="shared" si="837"/>
        <v>0</v>
      </c>
      <c r="AA292" s="47">
        <f t="shared" si="838"/>
        <v>0</v>
      </c>
      <c r="AB292" s="47">
        <f t="shared" si="839"/>
        <v>0</v>
      </c>
      <c r="AC292" s="47">
        <f t="shared" si="840"/>
        <v>0</v>
      </c>
      <c r="AD292" s="47">
        <f t="shared" si="841"/>
        <v>0</v>
      </c>
      <c r="AE292" s="47">
        <f t="shared" si="842"/>
        <v>0</v>
      </c>
      <c r="AF292" s="47">
        <f t="shared" si="843"/>
        <v>0</v>
      </c>
      <c r="AG292" s="47">
        <f t="shared" si="844"/>
        <v>0</v>
      </c>
      <c r="AH292" s="47">
        <f t="shared" si="845"/>
        <v>0</v>
      </c>
      <c r="AI292" s="47">
        <f t="shared" si="846"/>
        <v>0</v>
      </c>
      <c r="AJ292" s="47">
        <f t="shared" si="847"/>
        <v>0</v>
      </c>
      <c r="AK292" s="47">
        <f t="shared" si="848"/>
        <v>0</v>
      </c>
      <c r="AL292" s="48">
        <f t="shared" si="849"/>
        <v>0</v>
      </c>
      <c r="AM292" s="47">
        <f t="shared" si="893"/>
        <v>0</v>
      </c>
      <c r="AN292" s="47">
        <f t="shared" si="894"/>
        <v>0</v>
      </c>
      <c r="AO292" s="46">
        <f t="shared" si="850"/>
        <v>0</v>
      </c>
      <c r="AP292" s="47">
        <f t="shared" si="851"/>
        <v>0</v>
      </c>
      <c r="AQ292" s="47">
        <f t="shared" si="852"/>
        <v>0</v>
      </c>
      <c r="AR292" s="47">
        <f t="shared" si="853"/>
        <v>0</v>
      </c>
      <c r="AS292" s="47">
        <f t="shared" si="854"/>
        <v>0</v>
      </c>
      <c r="AT292" s="47">
        <f t="shared" si="855"/>
        <v>0</v>
      </c>
      <c r="AU292" s="47">
        <f t="shared" si="856"/>
        <v>0</v>
      </c>
      <c r="AV292" s="47">
        <f t="shared" si="857"/>
        <v>0</v>
      </c>
      <c r="AW292" s="47">
        <f t="shared" si="858"/>
        <v>0</v>
      </c>
      <c r="AX292" s="47">
        <f t="shared" si="859"/>
        <v>0</v>
      </c>
      <c r="AY292" s="47">
        <f t="shared" si="860"/>
        <v>0</v>
      </c>
      <c r="AZ292" s="47">
        <f t="shared" si="861"/>
        <v>0</v>
      </c>
      <c r="BA292" s="47">
        <f t="shared" si="862"/>
        <v>0</v>
      </c>
      <c r="BB292" s="47">
        <f t="shared" si="863"/>
        <v>0</v>
      </c>
      <c r="BC292" s="47">
        <f t="shared" si="864"/>
        <v>0</v>
      </c>
      <c r="BD292" s="47">
        <f t="shared" si="865"/>
        <v>0</v>
      </c>
      <c r="BE292" s="47">
        <f t="shared" si="866"/>
        <v>0</v>
      </c>
      <c r="BF292" s="47">
        <f t="shared" si="867"/>
        <v>0</v>
      </c>
      <c r="BG292" s="48">
        <f t="shared" si="868"/>
        <v>0</v>
      </c>
      <c r="BH292" s="47">
        <f t="shared" si="895"/>
        <v>0</v>
      </c>
      <c r="BI292" s="47">
        <f t="shared" si="896"/>
        <v>0</v>
      </c>
      <c r="BJ292" s="46">
        <f t="shared" si="869"/>
        <v>0</v>
      </c>
      <c r="BK292" s="47">
        <f t="shared" si="870"/>
        <v>0</v>
      </c>
      <c r="BL292" s="47">
        <f t="shared" si="871"/>
        <v>0</v>
      </c>
      <c r="BM292" s="47">
        <f t="shared" si="872"/>
        <v>0</v>
      </c>
      <c r="BN292" s="47">
        <f t="shared" si="873"/>
        <v>0</v>
      </c>
      <c r="BO292" s="47">
        <f t="shared" si="874"/>
        <v>0</v>
      </c>
      <c r="BP292" s="47">
        <f t="shared" si="875"/>
        <v>0</v>
      </c>
      <c r="BQ292" s="47">
        <f t="shared" si="876"/>
        <v>0</v>
      </c>
      <c r="BR292" s="47">
        <f t="shared" si="877"/>
        <v>0</v>
      </c>
      <c r="BS292" s="47">
        <f t="shared" si="878"/>
        <v>0</v>
      </c>
      <c r="BT292" s="47">
        <f t="shared" si="879"/>
        <v>0</v>
      </c>
      <c r="BU292" s="47">
        <f t="shared" si="880"/>
        <v>0</v>
      </c>
      <c r="BV292" s="47">
        <f t="shared" si="881"/>
        <v>0</v>
      </c>
      <c r="BW292" s="47">
        <f t="shared" si="882"/>
        <v>0</v>
      </c>
      <c r="BX292" s="47">
        <f t="shared" si="883"/>
        <v>0</v>
      </c>
      <c r="BY292" s="47">
        <f t="shared" si="884"/>
        <v>0</v>
      </c>
      <c r="BZ292" s="47">
        <f t="shared" si="885"/>
        <v>0</v>
      </c>
      <c r="CA292" s="47">
        <f t="shared" si="886"/>
        <v>0</v>
      </c>
      <c r="CB292" s="47">
        <f t="shared" si="887"/>
        <v>0</v>
      </c>
      <c r="CC292" s="48">
        <f t="shared" si="888"/>
        <v>0</v>
      </c>
      <c r="CD292" s="47">
        <f t="shared" si="897"/>
        <v>0</v>
      </c>
      <c r="CE292" s="47">
        <f t="shared" si="898"/>
        <v>0</v>
      </c>
      <c r="CF292" s="46">
        <f t="shared" si="899"/>
        <v>0</v>
      </c>
      <c r="CG292" s="47">
        <f t="shared" si="900"/>
        <v>0</v>
      </c>
      <c r="CH292" s="47">
        <f t="shared" si="901"/>
        <v>0</v>
      </c>
      <c r="CI292" s="47">
        <f t="shared" si="902"/>
        <v>0</v>
      </c>
      <c r="CJ292" s="47">
        <f t="shared" si="903"/>
        <v>0</v>
      </c>
      <c r="CK292" s="47">
        <f t="shared" si="904"/>
        <v>0</v>
      </c>
      <c r="CL292" s="47">
        <f t="shared" si="905"/>
        <v>0</v>
      </c>
      <c r="CM292" s="47">
        <f t="shared" si="906"/>
        <v>0</v>
      </c>
      <c r="CN292" s="47">
        <f t="shared" si="907"/>
        <v>0</v>
      </c>
      <c r="CO292" s="47">
        <f t="shared" si="908"/>
        <v>0</v>
      </c>
      <c r="CP292" s="47">
        <f t="shared" si="909"/>
        <v>0</v>
      </c>
      <c r="CQ292" s="47">
        <f t="shared" si="910"/>
        <v>0</v>
      </c>
      <c r="CR292" s="47">
        <f t="shared" si="911"/>
        <v>0</v>
      </c>
      <c r="CS292" s="47">
        <f t="shared" si="912"/>
        <v>0</v>
      </c>
      <c r="CT292" s="47">
        <f t="shared" si="913"/>
        <v>0</v>
      </c>
      <c r="CU292" s="47">
        <f t="shared" si="914"/>
        <v>0</v>
      </c>
      <c r="CV292" s="47">
        <f t="shared" si="915"/>
        <v>0</v>
      </c>
      <c r="CW292" s="47">
        <f t="shared" si="916"/>
        <v>0</v>
      </c>
      <c r="CX292" s="47">
        <f t="shared" si="917"/>
        <v>0</v>
      </c>
      <c r="CY292" s="48">
        <f t="shared" si="918"/>
        <v>0</v>
      </c>
      <c r="CZ292" s="47">
        <f t="shared" si="919"/>
        <v>0</v>
      </c>
      <c r="DA292" s="47">
        <f t="shared" si="920"/>
        <v>0</v>
      </c>
      <c r="DB292" s="46">
        <f t="shared" si="921"/>
        <v>0</v>
      </c>
      <c r="DC292" s="47">
        <f t="shared" si="922"/>
        <v>0</v>
      </c>
      <c r="DD292" s="47">
        <f t="shared" si="923"/>
        <v>0</v>
      </c>
      <c r="DE292" s="47">
        <f t="shared" si="924"/>
        <v>0</v>
      </c>
      <c r="DF292" s="47">
        <f t="shared" si="925"/>
        <v>0</v>
      </c>
      <c r="DG292" s="47">
        <f t="shared" si="926"/>
        <v>0</v>
      </c>
      <c r="DH292" s="47">
        <f t="shared" si="927"/>
        <v>0</v>
      </c>
      <c r="DI292" s="47">
        <f t="shared" si="928"/>
        <v>0</v>
      </c>
      <c r="DJ292" s="47">
        <f t="shared" si="929"/>
        <v>0</v>
      </c>
      <c r="DK292" s="47">
        <f t="shared" si="930"/>
        <v>0</v>
      </c>
      <c r="DL292" s="47">
        <f t="shared" si="931"/>
        <v>0</v>
      </c>
      <c r="DM292" s="47">
        <f t="shared" si="932"/>
        <v>0</v>
      </c>
      <c r="DN292" s="47">
        <f t="shared" si="933"/>
        <v>0</v>
      </c>
      <c r="DO292" s="47">
        <f t="shared" si="934"/>
        <v>0</v>
      </c>
      <c r="DP292" s="47">
        <f t="shared" si="935"/>
        <v>0</v>
      </c>
      <c r="DQ292" s="47">
        <f t="shared" si="936"/>
        <v>0</v>
      </c>
      <c r="DR292" s="47">
        <f t="shared" si="937"/>
        <v>0</v>
      </c>
      <c r="DS292" s="47">
        <f t="shared" si="938"/>
        <v>0</v>
      </c>
      <c r="DT292" s="47">
        <f t="shared" si="939"/>
        <v>0</v>
      </c>
      <c r="DU292" s="48">
        <f t="shared" si="940"/>
        <v>0</v>
      </c>
      <c r="DV292" s="47">
        <f t="shared" si="941"/>
        <v>0</v>
      </c>
      <c r="DW292" s="47">
        <f t="shared" si="942"/>
        <v>0</v>
      </c>
      <c r="DX292" s="46">
        <f t="shared" si="943"/>
        <v>0</v>
      </c>
      <c r="DY292" s="47">
        <f t="shared" si="944"/>
        <v>0</v>
      </c>
      <c r="DZ292" s="47">
        <f t="shared" si="945"/>
        <v>0</v>
      </c>
      <c r="EA292" s="47">
        <f t="shared" si="946"/>
        <v>0</v>
      </c>
      <c r="EB292" s="47">
        <f t="shared" si="947"/>
        <v>0</v>
      </c>
      <c r="EC292" s="47">
        <f t="shared" si="948"/>
        <v>0</v>
      </c>
      <c r="ED292" s="47">
        <f t="shared" si="949"/>
        <v>0</v>
      </c>
      <c r="EE292" s="47">
        <f t="shared" si="950"/>
        <v>0</v>
      </c>
      <c r="EF292" s="47">
        <f t="shared" si="951"/>
        <v>0</v>
      </c>
      <c r="EG292" s="47">
        <f t="shared" si="952"/>
        <v>0</v>
      </c>
      <c r="EH292" s="47">
        <f t="shared" si="953"/>
        <v>0</v>
      </c>
      <c r="EI292" s="47">
        <f t="shared" si="954"/>
        <v>0</v>
      </c>
      <c r="EJ292" s="47">
        <f t="shared" si="955"/>
        <v>0</v>
      </c>
      <c r="EK292" s="47">
        <f t="shared" si="956"/>
        <v>0</v>
      </c>
      <c r="EL292" s="47">
        <f t="shared" si="957"/>
        <v>0</v>
      </c>
      <c r="EM292" s="47">
        <f t="shared" si="958"/>
        <v>0</v>
      </c>
      <c r="EN292" s="47">
        <f t="shared" si="959"/>
        <v>0</v>
      </c>
      <c r="EO292" s="47">
        <f t="shared" si="960"/>
        <v>0</v>
      </c>
      <c r="EP292" s="47">
        <f t="shared" si="961"/>
        <v>0</v>
      </c>
      <c r="EQ292" s="48">
        <f t="shared" si="962"/>
        <v>0</v>
      </c>
      <c r="ER292" s="47">
        <f t="shared" si="963"/>
        <v>0</v>
      </c>
      <c r="ES292" s="47">
        <f t="shared" si="964"/>
        <v>0</v>
      </c>
      <c r="ET292" s="46">
        <f t="shared" si="965"/>
        <v>0</v>
      </c>
      <c r="EU292" s="47">
        <f t="shared" si="966"/>
        <v>0</v>
      </c>
      <c r="EV292" s="47">
        <f t="shared" si="967"/>
        <v>0</v>
      </c>
      <c r="EW292" s="47">
        <f t="shared" si="968"/>
        <v>0</v>
      </c>
      <c r="EX292" s="47">
        <f t="shared" si="969"/>
        <v>0</v>
      </c>
      <c r="EY292" s="47">
        <f t="shared" si="970"/>
        <v>0</v>
      </c>
      <c r="EZ292" s="47">
        <f t="shared" si="971"/>
        <v>0</v>
      </c>
      <c r="FA292" s="47">
        <f t="shared" si="972"/>
        <v>0</v>
      </c>
      <c r="FB292" s="47">
        <f t="shared" si="973"/>
        <v>0</v>
      </c>
      <c r="FC292" s="47">
        <f t="shared" si="974"/>
        <v>0</v>
      </c>
      <c r="FD292" s="47">
        <f t="shared" si="975"/>
        <v>0</v>
      </c>
      <c r="FE292" s="47">
        <f t="shared" si="976"/>
        <v>0</v>
      </c>
      <c r="FF292" s="47">
        <f t="shared" si="977"/>
        <v>0</v>
      </c>
      <c r="FG292" s="47">
        <f t="shared" si="978"/>
        <v>0</v>
      </c>
      <c r="FH292" s="47">
        <f t="shared" si="979"/>
        <v>0</v>
      </c>
      <c r="FI292" s="47">
        <f t="shared" si="980"/>
        <v>0</v>
      </c>
      <c r="FJ292" s="47">
        <f t="shared" si="981"/>
        <v>0</v>
      </c>
      <c r="FK292" s="47">
        <f t="shared" si="982"/>
        <v>0</v>
      </c>
      <c r="FL292" s="47">
        <f t="shared" si="983"/>
        <v>0</v>
      </c>
      <c r="FM292" s="48">
        <f t="shared" si="984"/>
        <v>0</v>
      </c>
      <c r="FN292" s="47">
        <f t="shared" si="985"/>
        <v>0</v>
      </c>
      <c r="FO292" s="47">
        <f t="shared" si="986"/>
        <v>0</v>
      </c>
      <c r="FP292" s="46">
        <f t="shared" si="987"/>
        <v>0</v>
      </c>
      <c r="FQ292" s="47">
        <f t="shared" si="988"/>
        <v>0</v>
      </c>
      <c r="FR292" s="47">
        <f t="shared" si="989"/>
        <v>0</v>
      </c>
      <c r="FS292" s="47">
        <f t="shared" si="990"/>
        <v>0</v>
      </c>
      <c r="FT292" s="47">
        <f t="shared" si="991"/>
        <v>0</v>
      </c>
      <c r="FU292" s="47">
        <f t="shared" si="992"/>
        <v>0</v>
      </c>
      <c r="FV292" s="47">
        <f t="shared" si="993"/>
        <v>0</v>
      </c>
      <c r="FW292" s="47">
        <f t="shared" si="994"/>
        <v>0</v>
      </c>
      <c r="FX292" s="47">
        <f t="shared" si="995"/>
        <v>0</v>
      </c>
      <c r="FY292" s="47">
        <f t="shared" si="996"/>
        <v>0</v>
      </c>
      <c r="FZ292" s="47">
        <f t="shared" si="997"/>
        <v>0</v>
      </c>
      <c r="GA292" s="47">
        <f t="shared" si="998"/>
        <v>0</v>
      </c>
      <c r="GB292" s="47">
        <f t="shared" si="999"/>
        <v>0</v>
      </c>
      <c r="GC292" s="47">
        <f t="shared" si="1000"/>
        <v>0</v>
      </c>
      <c r="GD292" s="47">
        <f t="shared" si="1001"/>
        <v>0</v>
      </c>
      <c r="GE292" s="47">
        <f t="shared" si="1002"/>
        <v>0</v>
      </c>
      <c r="GF292" s="47">
        <f t="shared" si="1003"/>
        <v>0</v>
      </c>
      <c r="GG292" s="47">
        <f t="shared" si="1004"/>
        <v>0</v>
      </c>
      <c r="GH292" s="47">
        <f t="shared" si="1005"/>
        <v>0</v>
      </c>
      <c r="GI292" s="48">
        <f t="shared" si="1006"/>
        <v>0</v>
      </c>
      <c r="GJ292" s="47">
        <f t="shared" si="1007"/>
        <v>0</v>
      </c>
      <c r="GK292" s="47">
        <f t="shared" si="1008"/>
        <v>0</v>
      </c>
      <c r="GL292" s="46">
        <f t="shared" si="1009"/>
        <v>0</v>
      </c>
      <c r="GM292" s="47">
        <f t="shared" si="1010"/>
        <v>0</v>
      </c>
      <c r="GN292" s="47">
        <f t="shared" si="1011"/>
        <v>0</v>
      </c>
      <c r="GO292" s="47">
        <f t="shared" si="1012"/>
        <v>0</v>
      </c>
      <c r="GP292" s="47">
        <f t="shared" si="1013"/>
        <v>0</v>
      </c>
      <c r="GQ292" s="47">
        <f t="shared" si="1014"/>
        <v>0</v>
      </c>
      <c r="GR292" s="47">
        <f t="shared" si="1015"/>
        <v>0</v>
      </c>
      <c r="GS292" s="47">
        <f t="shared" si="1016"/>
        <v>0</v>
      </c>
      <c r="GT292" s="47">
        <f t="shared" si="1017"/>
        <v>0</v>
      </c>
      <c r="GU292" s="47">
        <f t="shared" si="1018"/>
        <v>0</v>
      </c>
      <c r="GV292" s="47">
        <f t="shared" si="1019"/>
        <v>0</v>
      </c>
      <c r="GW292" s="47">
        <f t="shared" si="1020"/>
        <v>0</v>
      </c>
      <c r="GX292" s="47">
        <f t="shared" si="1021"/>
        <v>0</v>
      </c>
      <c r="GY292" s="47">
        <f t="shared" si="1022"/>
        <v>0</v>
      </c>
      <c r="GZ292" s="47">
        <f t="shared" si="1023"/>
        <v>0</v>
      </c>
      <c r="HA292" s="47">
        <f t="shared" si="1024"/>
        <v>0</v>
      </c>
      <c r="HB292" s="47">
        <f t="shared" si="1025"/>
        <v>0</v>
      </c>
      <c r="HC292" s="47">
        <f t="shared" si="1026"/>
        <v>0</v>
      </c>
      <c r="HD292" s="47">
        <f t="shared" si="1027"/>
        <v>0</v>
      </c>
      <c r="HE292" s="48">
        <f t="shared" si="1028"/>
        <v>0</v>
      </c>
      <c r="HF292" s="47">
        <f t="shared" si="1029"/>
        <v>0</v>
      </c>
      <c r="HG292" s="47">
        <f t="shared" si="1030"/>
        <v>0</v>
      </c>
      <c r="HH292" s="46">
        <f t="shared" si="1031"/>
        <v>0</v>
      </c>
      <c r="HI292" s="47">
        <f t="shared" si="1032"/>
        <v>0</v>
      </c>
      <c r="HJ292" s="47">
        <f t="shared" si="1033"/>
        <v>0</v>
      </c>
      <c r="HK292" s="47">
        <f t="shared" si="1034"/>
        <v>0</v>
      </c>
      <c r="HL292" s="47">
        <f t="shared" si="1035"/>
        <v>0</v>
      </c>
      <c r="HM292" s="47">
        <f t="shared" si="1036"/>
        <v>0</v>
      </c>
      <c r="HN292" s="47">
        <f t="shared" si="1037"/>
        <v>0</v>
      </c>
      <c r="HO292" s="47">
        <f t="shared" si="1038"/>
        <v>0</v>
      </c>
      <c r="HP292" s="47">
        <f t="shared" si="1039"/>
        <v>0</v>
      </c>
      <c r="HQ292" s="47">
        <f t="shared" si="1040"/>
        <v>0</v>
      </c>
      <c r="HR292" s="47">
        <f t="shared" si="1041"/>
        <v>0</v>
      </c>
      <c r="HS292" s="47">
        <f t="shared" si="1042"/>
        <v>0</v>
      </c>
      <c r="HT292" s="47">
        <f t="shared" si="1043"/>
        <v>0</v>
      </c>
      <c r="HU292" s="47">
        <f t="shared" si="1044"/>
        <v>0</v>
      </c>
      <c r="HV292" s="47">
        <f t="shared" si="1045"/>
        <v>0</v>
      </c>
      <c r="HW292" s="47">
        <f t="shared" si="1046"/>
        <v>0</v>
      </c>
      <c r="HX292" s="47">
        <f t="shared" si="1047"/>
        <v>0</v>
      </c>
      <c r="HY292" s="47">
        <f t="shared" si="1048"/>
        <v>0</v>
      </c>
      <c r="HZ292" s="47">
        <f t="shared" si="1049"/>
        <v>0</v>
      </c>
      <c r="IA292" s="48">
        <f t="shared" si="1050"/>
        <v>0</v>
      </c>
      <c r="IB292" s="47">
        <f t="shared" si="1051"/>
        <v>0</v>
      </c>
      <c r="IC292" s="47">
        <f t="shared" si="1052"/>
        <v>0</v>
      </c>
      <c r="ID292" s="46">
        <f t="shared" si="1053"/>
        <v>0</v>
      </c>
      <c r="IE292" s="47">
        <f t="shared" si="1054"/>
        <v>0</v>
      </c>
      <c r="IF292" s="47">
        <f t="shared" si="1055"/>
        <v>0</v>
      </c>
      <c r="IG292" s="47">
        <f t="shared" si="1056"/>
        <v>0</v>
      </c>
      <c r="IH292" s="47">
        <f t="shared" si="1057"/>
        <v>0</v>
      </c>
      <c r="II292" s="47">
        <f t="shared" si="1058"/>
        <v>0</v>
      </c>
      <c r="IJ292" s="47">
        <f t="shared" si="1059"/>
        <v>0</v>
      </c>
      <c r="IK292" s="47">
        <f t="shared" si="1060"/>
        <v>0</v>
      </c>
      <c r="IL292" s="47">
        <f t="shared" si="1061"/>
        <v>0</v>
      </c>
      <c r="IM292" s="47">
        <f t="shared" si="1062"/>
        <v>0</v>
      </c>
      <c r="IN292" s="47">
        <f t="shared" si="1063"/>
        <v>0</v>
      </c>
      <c r="IO292" s="47">
        <f t="shared" si="1064"/>
        <v>0</v>
      </c>
      <c r="IP292" s="47">
        <f t="shared" si="1065"/>
        <v>0</v>
      </c>
      <c r="IQ292" s="47">
        <f t="shared" si="1066"/>
        <v>0</v>
      </c>
      <c r="IR292" s="47">
        <f t="shared" si="1067"/>
        <v>0</v>
      </c>
      <c r="IS292" s="47">
        <f t="shared" si="1068"/>
        <v>0</v>
      </c>
      <c r="IT292" s="47">
        <f t="shared" si="1069"/>
        <v>0</v>
      </c>
      <c r="IU292" s="47">
        <f t="shared" si="1070"/>
        <v>0</v>
      </c>
      <c r="IV292" s="47">
        <f t="shared" si="1071"/>
        <v>0</v>
      </c>
      <c r="IW292" s="48">
        <f t="shared" si="1072"/>
        <v>0</v>
      </c>
      <c r="IX292" s="47">
        <f t="shared" si="1073"/>
        <v>0</v>
      </c>
      <c r="IY292" s="47">
        <f t="shared" si="1074"/>
        <v>0</v>
      </c>
      <c r="IZ292" s="46">
        <f t="shared" si="1075"/>
        <v>0</v>
      </c>
      <c r="JA292" s="47">
        <f t="shared" si="1076"/>
        <v>0</v>
      </c>
      <c r="JB292" s="47">
        <f t="shared" si="1077"/>
        <v>0</v>
      </c>
      <c r="JC292" s="47">
        <f t="shared" si="1078"/>
        <v>0</v>
      </c>
      <c r="JD292" s="47">
        <f t="shared" si="1079"/>
        <v>0</v>
      </c>
      <c r="JE292" s="47">
        <f t="shared" si="1080"/>
        <v>0</v>
      </c>
      <c r="JF292" s="47">
        <f t="shared" si="1081"/>
        <v>0</v>
      </c>
      <c r="JG292" s="47">
        <f t="shared" si="1082"/>
        <v>0</v>
      </c>
      <c r="JH292" s="47">
        <f t="shared" si="1083"/>
        <v>0</v>
      </c>
      <c r="JI292" s="47">
        <f t="shared" si="1084"/>
        <v>0</v>
      </c>
      <c r="JJ292" s="47">
        <f t="shared" si="1085"/>
        <v>0</v>
      </c>
      <c r="JK292" s="47">
        <f t="shared" si="1086"/>
        <v>0</v>
      </c>
      <c r="JL292" s="47">
        <f t="shared" si="1087"/>
        <v>0</v>
      </c>
      <c r="JM292" s="47">
        <f t="shared" si="1088"/>
        <v>0</v>
      </c>
      <c r="JN292" s="47">
        <f t="shared" si="1089"/>
        <v>0</v>
      </c>
      <c r="JO292" s="47">
        <f t="shared" si="1090"/>
        <v>0</v>
      </c>
      <c r="JP292" s="47">
        <f t="shared" si="1091"/>
        <v>0</v>
      </c>
      <c r="JQ292" s="47">
        <f t="shared" si="1092"/>
        <v>0</v>
      </c>
      <c r="JR292" s="47">
        <f t="shared" si="1093"/>
        <v>0</v>
      </c>
      <c r="JS292" s="48">
        <f t="shared" si="1094"/>
        <v>0</v>
      </c>
      <c r="JT292" s="46">
        <f t="shared" si="1095"/>
        <v>0</v>
      </c>
      <c r="JU292" s="48">
        <f t="shared" si="1096"/>
        <v>0</v>
      </c>
    </row>
    <row r="293" spans="1:281" x14ac:dyDescent="0.25">
      <c r="A293" s="152"/>
      <c r="B293" s="386"/>
      <c r="C293" s="377"/>
      <c r="D293" s="378"/>
      <c r="E293" s="378"/>
      <c r="F293" s="378"/>
      <c r="G293" s="379"/>
      <c r="H293" s="397"/>
      <c r="I293" s="397"/>
      <c r="J293" s="97"/>
      <c r="K293" s="122">
        <f t="shared" si="826"/>
        <v>0</v>
      </c>
      <c r="L293" s="313">
        <f t="shared" si="827"/>
        <v>0</v>
      </c>
      <c r="M293" s="46">
        <f t="shared" si="828"/>
        <v>0</v>
      </c>
      <c r="N293" s="90">
        <f t="shared" si="889"/>
        <v>0</v>
      </c>
      <c r="O293" s="90">
        <f t="shared" si="890"/>
        <v>0</v>
      </c>
      <c r="P293" s="90">
        <f t="shared" si="891"/>
        <v>0</v>
      </c>
      <c r="Q293" s="90">
        <f t="shared" si="892"/>
        <v>0</v>
      </c>
      <c r="R293" s="408">
        <f t="shared" si="829"/>
        <v>1</v>
      </c>
      <c r="S293" s="46">
        <f t="shared" si="830"/>
        <v>0</v>
      </c>
      <c r="T293" s="47">
        <f t="shared" si="831"/>
        <v>0</v>
      </c>
      <c r="U293" s="47">
        <f t="shared" si="832"/>
        <v>0</v>
      </c>
      <c r="V293" s="47">
        <f t="shared" si="833"/>
        <v>0</v>
      </c>
      <c r="W293" s="47">
        <f t="shared" si="834"/>
        <v>0</v>
      </c>
      <c r="X293" s="47">
        <f t="shared" si="835"/>
        <v>0</v>
      </c>
      <c r="Y293" s="47">
        <f t="shared" si="836"/>
        <v>0</v>
      </c>
      <c r="Z293" s="47">
        <f t="shared" si="837"/>
        <v>0</v>
      </c>
      <c r="AA293" s="47">
        <f t="shared" si="838"/>
        <v>0</v>
      </c>
      <c r="AB293" s="47">
        <f t="shared" si="839"/>
        <v>0</v>
      </c>
      <c r="AC293" s="47">
        <f t="shared" si="840"/>
        <v>0</v>
      </c>
      <c r="AD293" s="47">
        <f t="shared" si="841"/>
        <v>0</v>
      </c>
      <c r="AE293" s="47">
        <f t="shared" si="842"/>
        <v>0</v>
      </c>
      <c r="AF293" s="47">
        <f t="shared" si="843"/>
        <v>0</v>
      </c>
      <c r="AG293" s="47">
        <f t="shared" si="844"/>
        <v>0</v>
      </c>
      <c r="AH293" s="47">
        <f t="shared" si="845"/>
        <v>0</v>
      </c>
      <c r="AI293" s="47">
        <f t="shared" si="846"/>
        <v>0</v>
      </c>
      <c r="AJ293" s="47">
        <f t="shared" si="847"/>
        <v>0</v>
      </c>
      <c r="AK293" s="47">
        <f t="shared" si="848"/>
        <v>0</v>
      </c>
      <c r="AL293" s="48">
        <f t="shared" si="849"/>
        <v>0</v>
      </c>
      <c r="AM293" s="47">
        <f t="shared" si="893"/>
        <v>0</v>
      </c>
      <c r="AN293" s="47">
        <f t="shared" si="894"/>
        <v>0</v>
      </c>
      <c r="AO293" s="46">
        <f t="shared" si="850"/>
        <v>0</v>
      </c>
      <c r="AP293" s="47">
        <f t="shared" si="851"/>
        <v>0</v>
      </c>
      <c r="AQ293" s="47">
        <f t="shared" si="852"/>
        <v>0</v>
      </c>
      <c r="AR293" s="47">
        <f t="shared" si="853"/>
        <v>0</v>
      </c>
      <c r="AS293" s="47">
        <f t="shared" si="854"/>
        <v>0</v>
      </c>
      <c r="AT293" s="47">
        <f t="shared" si="855"/>
        <v>0</v>
      </c>
      <c r="AU293" s="47">
        <f t="shared" si="856"/>
        <v>0</v>
      </c>
      <c r="AV293" s="47">
        <f t="shared" si="857"/>
        <v>0</v>
      </c>
      <c r="AW293" s="47">
        <f t="shared" si="858"/>
        <v>0</v>
      </c>
      <c r="AX293" s="47">
        <f t="shared" si="859"/>
        <v>0</v>
      </c>
      <c r="AY293" s="47">
        <f t="shared" si="860"/>
        <v>0</v>
      </c>
      <c r="AZ293" s="47">
        <f t="shared" si="861"/>
        <v>0</v>
      </c>
      <c r="BA293" s="47">
        <f t="shared" si="862"/>
        <v>0</v>
      </c>
      <c r="BB293" s="47">
        <f t="shared" si="863"/>
        <v>0</v>
      </c>
      <c r="BC293" s="47">
        <f t="shared" si="864"/>
        <v>0</v>
      </c>
      <c r="BD293" s="47">
        <f t="shared" si="865"/>
        <v>0</v>
      </c>
      <c r="BE293" s="47">
        <f t="shared" si="866"/>
        <v>0</v>
      </c>
      <c r="BF293" s="47">
        <f t="shared" si="867"/>
        <v>0</v>
      </c>
      <c r="BG293" s="48">
        <f t="shared" si="868"/>
        <v>0</v>
      </c>
      <c r="BH293" s="47">
        <f t="shared" si="895"/>
        <v>0</v>
      </c>
      <c r="BI293" s="47">
        <f t="shared" si="896"/>
        <v>0</v>
      </c>
      <c r="BJ293" s="46">
        <f t="shared" si="869"/>
        <v>0</v>
      </c>
      <c r="BK293" s="47">
        <f t="shared" si="870"/>
        <v>0</v>
      </c>
      <c r="BL293" s="47">
        <f t="shared" si="871"/>
        <v>0</v>
      </c>
      <c r="BM293" s="47">
        <f t="shared" si="872"/>
        <v>0</v>
      </c>
      <c r="BN293" s="47">
        <f t="shared" si="873"/>
        <v>0</v>
      </c>
      <c r="BO293" s="47">
        <f t="shared" si="874"/>
        <v>0</v>
      </c>
      <c r="BP293" s="47">
        <f t="shared" si="875"/>
        <v>0</v>
      </c>
      <c r="BQ293" s="47">
        <f t="shared" si="876"/>
        <v>0</v>
      </c>
      <c r="BR293" s="47">
        <f t="shared" si="877"/>
        <v>0</v>
      </c>
      <c r="BS293" s="47">
        <f t="shared" si="878"/>
        <v>0</v>
      </c>
      <c r="BT293" s="47">
        <f t="shared" si="879"/>
        <v>0</v>
      </c>
      <c r="BU293" s="47">
        <f t="shared" si="880"/>
        <v>0</v>
      </c>
      <c r="BV293" s="47">
        <f t="shared" si="881"/>
        <v>0</v>
      </c>
      <c r="BW293" s="47">
        <f t="shared" si="882"/>
        <v>0</v>
      </c>
      <c r="BX293" s="47">
        <f t="shared" si="883"/>
        <v>0</v>
      </c>
      <c r="BY293" s="47">
        <f t="shared" si="884"/>
        <v>0</v>
      </c>
      <c r="BZ293" s="47">
        <f t="shared" si="885"/>
        <v>0</v>
      </c>
      <c r="CA293" s="47">
        <f t="shared" si="886"/>
        <v>0</v>
      </c>
      <c r="CB293" s="47">
        <f t="shared" si="887"/>
        <v>0</v>
      </c>
      <c r="CC293" s="48">
        <f t="shared" si="888"/>
        <v>0</v>
      </c>
      <c r="CD293" s="47">
        <f t="shared" si="897"/>
        <v>0</v>
      </c>
      <c r="CE293" s="47">
        <f t="shared" si="898"/>
        <v>0</v>
      </c>
      <c r="CF293" s="46">
        <f t="shared" si="899"/>
        <v>0</v>
      </c>
      <c r="CG293" s="47">
        <f t="shared" si="900"/>
        <v>0</v>
      </c>
      <c r="CH293" s="47">
        <f t="shared" si="901"/>
        <v>0</v>
      </c>
      <c r="CI293" s="47">
        <f t="shared" si="902"/>
        <v>0</v>
      </c>
      <c r="CJ293" s="47">
        <f t="shared" si="903"/>
        <v>0</v>
      </c>
      <c r="CK293" s="47">
        <f t="shared" si="904"/>
        <v>0</v>
      </c>
      <c r="CL293" s="47">
        <f t="shared" si="905"/>
        <v>0</v>
      </c>
      <c r="CM293" s="47">
        <f t="shared" si="906"/>
        <v>0</v>
      </c>
      <c r="CN293" s="47">
        <f t="shared" si="907"/>
        <v>0</v>
      </c>
      <c r="CO293" s="47">
        <f t="shared" si="908"/>
        <v>0</v>
      </c>
      <c r="CP293" s="47">
        <f t="shared" si="909"/>
        <v>0</v>
      </c>
      <c r="CQ293" s="47">
        <f t="shared" si="910"/>
        <v>0</v>
      </c>
      <c r="CR293" s="47">
        <f t="shared" si="911"/>
        <v>0</v>
      </c>
      <c r="CS293" s="47">
        <f t="shared" si="912"/>
        <v>0</v>
      </c>
      <c r="CT293" s="47">
        <f t="shared" si="913"/>
        <v>0</v>
      </c>
      <c r="CU293" s="47">
        <f t="shared" si="914"/>
        <v>0</v>
      </c>
      <c r="CV293" s="47">
        <f t="shared" si="915"/>
        <v>0</v>
      </c>
      <c r="CW293" s="47">
        <f t="shared" si="916"/>
        <v>0</v>
      </c>
      <c r="CX293" s="47">
        <f t="shared" si="917"/>
        <v>0</v>
      </c>
      <c r="CY293" s="48">
        <f t="shared" si="918"/>
        <v>0</v>
      </c>
      <c r="CZ293" s="47">
        <f t="shared" si="919"/>
        <v>0</v>
      </c>
      <c r="DA293" s="47">
        <f t="shared" si="920"/>
        <v>0</v>
      </c>
      <c r="DB293" s="46">
        <f t="shared" si="921"/>
        <v>0</v>
      </c>
      <c r="DC293" s="47">
        <f t="shared" si="922"/>
        <v>0</v>
      </c>
      <c r="DD293" s="47">
        <f t="shared" si="923"/>
        <v>0</v>
      </c>
      <c r="DE293" s="47">
        <f t="shared" si="924"/>
        <v>0</v>
      </c>
      <c r="DF293" s="47">
        <f t="shared" si="925"/>
        <v>0</v>
      </c>
      <c r="DG293" s="47">
        <f t="shared" si="926"/>
        <v>0</v>
      </c>
      <c r="DH293" s="47">
        <f t="shared" si="927"/>
        <v>0</v>
      </c>
      <c r="DI293" s="47">
        <f t="shared" si="928"/>
        <v>0</v>
      </c>
      <c r="DJ293" s="47">
        <f t="shared" si="929"/>
        <v>0</v>
      </c>
      <c r="DK293" s="47">
        <f t="shared" si="930"/>
        <v>0</v>
      </c>
      <c r="DL293" s="47">
        <f t="shared" si="931"/>
        <v>0</v>
      </c>
      <c r="DM293" s="47">
        <f t="shared" si="932"/>
        <v>0</v>
      </c>
      <c r="DN293" s="47">
        <f t="shared" si="933"/>
        <v>0</v>
      </c>
      <c r="DO293" s="47">
        <f t="shared" si="934"/>
        <v>0</v>
      </c>
      <c r="DP293" s="47">
        <f t="shared" si="935"/>
        <v>0</v>
      </c>
      <c r="DQ293" s="47">
        <f t="shared" si="936"/>
        <v>0</v>
      </c>
      <c r="DR293" s="47">
        <f t="shared" si="937"/>
        <v>0</v>
      </c>
      <c r="DS293" s="47">
        <f t="shared" si="938"/>
        <v>0</v>
      </c>
      <c r="DT293" s="47">
        <f t="shared" si="939"/>
        <v>0</v>
      </c>
      <c r="DU293" s="48">
        <f t="shared" si="940"/>
        <v>0</v>
      </c>
      <c r="DV293" s="47">
        <f t="shared" si="941"/>
        <v>0</v>
      </c>
      <c r="DW293" s="47">
        <f t="shared" si="942"/>
        <v>0</v>
      </c>
      <c r="DX293" s="46">
        <f t="shared" si="943"/>
        <v>0</v>
      </c>
      <c r="DY293" s="47">
        <f t="shared" si="944"/>
        <v>0</v>
      </c>
      <c r="DZ293" s="47">
        <f t="shared" si="945"/>
        <v>0</v>
      </c>
      <c r="EA293" s="47">
        <f t="shared" si="946"/>
        <v>0</v>
      </c>
      <c r="EB293" s="47">
        <f t="shared" si="947"/>
        <v>0</v>
      </c>
      <c r="EC293" s="47">
        <f t="shared" si="948"/>
        <v>0</v>
      </c>
      <c r="ED293" s="47">
        <f t="shared" si="949"/>
        <v>0</v>
      </c>
      <c r="EE293" s="47">
        <f t="shared" si="950"/>
        <v>0</v>
      </c>
      <c r="EF293" s="47">
        <f t="shared" si="951"/>
        <v>0</v>
      </c>
      <c r="EG293" s="47">
        <f t="shared" si="952"/>
        <v>0</v>
      </c>
      <c r="EH293" s="47">
        <f t="shared" si="953"/>
        <v>0</v>
      </c>
      <c r="EI293" s="47">
        <f t="shared" si="954"/>
        <v>0</v>
      </c>
      <c r="EJ293" s="47">
        <f t="shared" si="955"/>
        <v>0</v>
      </c>
      <c r="EK293" s="47">
        <f t="shared" si="956"/>
        <v>0</v>
      </c>
      <c r="EL293" s="47">
        <f t="shared" si="957"/>
        <v>0</v>
      </c>
      <c r="EM293" s="47">
        <f t="shared" si="958"/>
        <v>0</v>
      </c>
      <c r="EN293" s="47">
        <f t="shared" si="959"/>
        <v>0</v>
      </c>
      <c r="EO293" s="47">
        <f t="shared" si="960"/>
        <v>0</v>
      </c>
      <c r="EP293" s="47">
        <f t="shared" si="961"/>
        <v>0</v>
      </c>
      <c r="EQ293" s="48">
        <f t="shared" si="962"/>
        <v>0</v>
      </c>
      <c r="ER293" s="47">
        <f t="shared" si="963"/>
        <v>0</v>
      </c>
      <c r="ES293" s="47">
        <f t="shared" si="964"/>
        <v>0</v>
      </c>
      <c r="ET293" s="46">
        <f t="shared" si="965"/>
        <v>0</v>
      </c>
      <c r="EU293" s="47">
        <f t="shared" si="966"/>
        <v>0</v>
      </c>
      <c r="EV293" s="47">
        <f t="shared" si="967"/>
        <v>0</v>
      </c>
      <c r="EW293" s="47">
        <f t="shared" si="968"/>
        <v>0</v>
      </c>
      <c r="EX293" s="47">
        <f t="shared" si="969"/>
        <v>0</v>
      </c>
      <c r="EY293" s="47">
        <f t="shared" si="970"/>
        <v>0</v>
      </c>
      <c r="EZ293" s="47">
        <f t="shared" si="971"/>
        <v>0</v>
      </c>
      <c r="FA293" s="47">
        <f t="shared" si="972"/>
        <v>0</v>
      </c>
      <c r="FB293" s="47">
        <f t="shared" si="973"/>
        <v>0</v>
      </c>
      <c r="FC293" s="47">
        <f t="shared" si="974"/>
        <v>0</v>
      </c>
      <c r="FD293" s="47">
        <f t="shared" si="975"/>
        <v>0</v>
      </c>
      <c r="FE293" s="47">
        <f t="shared" si="976"/>
        <v>0</v>
      </c>
      <c r="FF293" s="47">
        <f t="shared" si="977"/>
        <v>0</v>
      </c>
      <c r="FG293" s="47">
        <f t="shared" si="978"/>
        <v>0</v>
      </c>
      <c r="FH293" s="47">
        <f t="shared" si="979"/>
        <v>0</v>
      </c>
      <c r="FI293" s="47">
        <f t="shared" si="980"/>
        <v>0</v>
      </c>
      <c r="FJ293" s="47">
        <f t="shared" si="981"/>
        <v>0</v>
      </c>
      <c r="FK293" s="47">
        <f t="shared" si="982"/>
        <v>0</v>
      </c>
      <c r="FL293" s="47">
        <f t="shared" si="983"/>
        <v>0</v>
      </c>
      <c r="FM293" s="48">
        <f t="shared" si="984"/>
        <v>0</v>
      </c>
      <c r="FN293" s="47">
        <f t="shared" si="985"/>
        <v>0</v>
      </c>
      <c r="FO293" s="47">
        <f t="shared" si="986"/>
        <v>0</v>
      </c>
      <c r="FP293" s="46">
        <f t="shared" si="987"/>
        <v>0</v>
      </c>
      <c r="FQ293" s="47">
        <f t="shared" si="988"/>
        <v>0</v>
      </c>
      <c r="FR293" s="47">
        <f t="shared" si="989"/>
        <v>0</v>
      </c>
      <c r="FS293" s="47">
        <f t="shared" si="990"/>
        <v>0</v>
      </c>
      <c r="FT293" s="47">
        <f t="shared" si="991"/>
        <v>0</v>
      </c>
      <c r="FU293" s="47">
        <f t="shared" si="992"/>
        <v>0</v>
      </c>
      <c r="FV293" s="47">
        <f t="shared" si="993"/>
        <v>0</v>
      </c>
      <c r="FW293" s="47">
        <f t="shared" si="994"/>
        <v>0</v>
      </c>
      <c r="FX293" s="47">
        <f t="shared" si="995"/>
        <v>0</v>
      </c>
      <c r="FY293" s="47">
        <f t="shared" si="996"/>
        <v>0</v>
      </c>
      <c r="FZ293" s="47">
        <f t="shared" si="997"/>
        <v>0</v>
      </c>
      <c r="GA293" s="47">
        <f t="shared" si="998"/>
        <v>0</v>
      </c>
      <c r="GB293" s="47">
        <f t="shared" si="999"/>
        <v>0</v>
      </c>
      <c r="GC293" s="47">
        <f t="shared" si="1000"/>
        <v>0</v>
      </c>
      <c r="GD293" s="47">
        <f t="shared" si="1001"/>
        <v>0</v>
      </c>
      <c r="GE293" s="47">
        <f t="shared" si="1002"/>
        <v>0</v>
      </c>
      <c r="GF293" s="47">
        <f t="shared" si="1003"/>
        <v>0</v>
      </c>
      <c r="GG293" s="47">
        <f t="shared" si="1004"/>
        <v>0</v>
      </c>
      <c r="GH293" s="47">
        <f t="shared" si="1005"/>
        <v>0</v>
      </c>
      <c r="GI293" s="48">
        <f t="shared" si="1006"/>
        <v>0</v>
      </c>
      <c r="GJ293" s="47">
        <f t="shared" si="1007"/>
        <v>0</v>
      </c>
      <c r="GK293" s="47">
        <f t="shared" si="1008"/>
        <v>0</v>
      </c>
      <c r="GL293" s="46">
        <f t="shared" si="1009"/>
        <v>0</v>
      </c>
      <c r="GM293" s="47">
        <f t="shared" si="1010"/>
        <v>0</v>
      </c>
      <c r="GN293" s="47">
        <f t="shared" si="1011"/>
        <v>0</v>
      </c>
      <c r="GO293" s="47">
        <f t="shared" si="1012"/>
        <v>0</v>
      </c>
      <c r="GP293" s="47">
        <f t="shared" si="1013"/>
        <v>0</v>
      </c>
      <c r="GQ293" s="47">
        <f t="shared" si="1014"/>
        <v>0</v>
      </c>
      <c r="GR293" s="47">
        <f t="shared" si="1015"/>
        <v>0</v>
      </c>
      <c r="GS293" s="47">
        <f t="shared" si="1016"/>
        <v>0</v>
      </c>
      <c r="GT293" s="47">
        <f t="shared" si="1017"/>
        <v>0</v>
      </c>
      <c r="GU293" s="47">
        <f t="shared" si="1018"/>
        <v>0</v>
      </c>
      <c r="GV293" s="47">
        <f t="shared" si="1019"/>
        <v>0</v>
      </c>
      <c r="GW293" s="47">
        <f t="shared" si="1020"/>
        <v>0</v>
      </c>
      <c r="GX293" s="47">
        <f t="shared" si="1021"/>
        <v>0</v>
      </c>
      <c r="GY293" s="47">
        <f t="shared" si="1022"/>
        <v>0</v>
      </c>
      <c r="GZ293" s="47">
        <f t="shared" si="1023"/>
        <v>0</v>
      </c>
      <c r="HA293" s="47">
        <f t="shared" si="1024"/>
        <v>0</v>
      </c>
      <c r="HB293" s="47">
        <f t="shared" si="1025"/>
        <v>0</v>
      </c>
      <c r="HC293" s="47">
        <f t="shared" si="1026"/>
        <v>0</v>
      </c>
      <c r="HD293" s="47">
        <f t="shared" si="1027"/>
        <v>0</v>
      </c>
      <c r="HE293" s="48">
        <f t="shared" si="1028"/>
        <v>0</v>
      </c>
      <c r="HF293" s="47">
        <f t="shared" si="1029"/>
        <v>0</v>
      </c>
      <c r="HG293" s="47">
        <f t="shared" si="1030"/>
        <v>0</v>
      </c>
      <c r="HH293" s="46">
        <f t="shared" si="1031"/>
        <v>0</v>
      </c>
      <c r="HI293" s="47">
        <f t="shared" si="1032"/>
        <v>0</v>
      </c>
      <c r="HJ293" s="47">
        <f t="shared" si="1033"/>
        <v>0</v>
      </c>
      <c r="HK293" s="47">
        <f t="shared" si="1034"/>
        <v>0</v>
      </c>
      <c r="HL293" s="47">
        <f t="shared" si="1035"/>
        <v>0</v>
      </c>
      <c r="HM293" s="47">
        <f t="shared" si="1036"/>
        <v>0</v>
      </c>
      <c r="HN293" s="47">
        <f t="shared" si="1037"/>
        <v>0</v>
      </c>
      <c r="HO293" s="47">
        <f t="shared" si="1038"/>
        <v>0</v>
      </c>
      <c r="HP293" s="47">
        <f t="shared" si="1039"/>
        <v>0</v>
      </c>
      <c r="HQ293" s="47">
        <f t="shared" si="1040"/>
        <v>0</v>
      </c>
      <c r="HR293" s="47">
        <f t="shared" si="1041"/>
        <v>0</v>
      </c>
      <c r="HS293" s="47">
        <f t="shared" si="1042"/>
        <v>0</v>
      </c>
      <c r="HT293" s="47">
        <f t="shared" si="1043"/>
        <v>0</v>
      </c>
      <c r="HU293" s="47">
        <f t="shared" si="1044"/>
        <v>0</v>
      </c>
      <c r="HV293" s="47">
        <f t="shared" si="1045"/>
        <v>0</v>
      </c>
      <c r="HW293" s="47">
        <f t="shared" si="1046"/>
        <v>0</v>
      </c>
      <c r="HX293" s="47">
        <f t="shared" si="1047"/>
        <v>0</v>
      </c>
      <c r="HY293" s="47">
        <f t="shared" si="1048"/>
        <v>0</v>
      </c>
      <c r="HZ293" s="47">
        <f t="shared" si="1049"/>
        <v>0</v>
      </c>
      <c r="IA293" s="48">
        <f t="shared" si="1050"/>
        <v>0</v>
      </c>
      <c r="IB293" s="47">
        <f t="shared" si="1051"/>
        <v>0</v>
      </c>
      <c r="IC293" s="47">
        <f t="shared" si="1052"/>
        <v>0</v>
      </c>
      <c r="ID293" s="46">
        <f t="shared" si="1053"/>
        <v>0</v>
      </c>
      <c r="IE293" s="47">
        <f t="shared" si="1054"/>
        <v>0</v>
      </c>
      <c r="IF293" s="47">
        <f t="shared" si="1055"/>
        <v>0</v>
      </c>
      <c r="IG293" s="47">
        <f t="shared" si="1056"/>
        <v>0</v>
      </c>
      <c r="IH293" s="47">
        <f t="shared" si="1057"/>
        <v>0</v>
      </c>
      <c r="II293" s="47">
        <f t="shared" si="1058"/>
        <v>0</v>
      </c>
      <c r="IJ293" s="47">
        <f t="shared" si="1059"/>
        <v>0</v>
      </c>
      <c r="IK293" s="47">
        <f t="shared" si="1060"/>
        <v>0</v>
      </c>
      <c r="IL293" s="47">
        <f t="shared" si="1061"/>
        <v>0</v>
      </c>
      <c r="IM293" s="47">
        <f t="shared" si="1062"/>
        <v>0</v>
      </c>
      <c r="IN293" s="47">
        <f t="shared" si="1063"/>
        <v>0</v>
      </c>
      <c r="IO293" s="47">
        <f t="shared" si="1064"/>
        <v>0</v>
      </c>
      <c r="IP293" s="47">
        <f t="shared" si="1065"/>
        <v>0</v>
      </c>
      <c r="IQ293" s="47">
        <f t="shared" si="1066"/>
        <v>0</v>
      </c>
      <c r="IR293" s="47">
        <f t="shared" si="1067"/>
        <v>0</v>
      </c>
      <c r="IS293" s="47">
        <f t="shared" si="1068"/>
        <v>0</v>
      </c>
      <c r="IT293" s="47">
        <f t="shared" si="1069"/>
        <v>0</v>
      </c>
      <c r="IU293" s="47">
        <f t="shared" si="1070"/>
        <v>0</v>
      </c>
      <c r="IV293" s="47">
        <f t="shared" si="1071"/>
        <v>0</v>
      </c>
      <c r="IW293" s="48">
        <f t="shared" si="1072"/>
        <v>0</v>
      </c>
      <c r="IX293" s="47">
        <f t="shared" si="1073"/>
        <v>0</v>
      </c>
      <c r="IY293" s="47">
        <f t="shared" si="1074"/>
        <v>0</v>
      </c>
      <c r="IZ293" s="46">
        <f t="shared" si="1075"/>
        <v>0</v>
      </c>
      <c r="JA293" s="47">
        <f t="shared" si="1076"/>
        <v>0</v>
      </c>
      <c r="JB293" s="47">
        <f t="shared" si="1077"/>
        <v>0</v>
      </c>
      <c r="JC293" s="47">
        <f t="shared" si="1078"/>
        <v>0</v>
      </c>
      <c r="JD293" s="47">
        <f t="shared" si="1079"/>
        <v>0</v>
      </c>
      <c r="JE293" s="47">
        <f t="shared" si="1080"/>
        <v>0</v>
      </c>
      <c r="JF293" s="47">
        <f t="shared" si="1081"/>
        <v>0</v>
      </c>
      <c r="JG293" s="47">
        <f t="shared" si="1082"/>
        <v>0</v>
      </c>
      <c r="JH293" s="47">
        <f t="shared" si="1083"/>
        <v>0</v>
      </c>
      <c r="JI293" s="47">
        <f t="shared" si="1084"/>
        <v>0</v>
      </c>
      <c r="JJ293" s="47">
        <f t="shared" si="1085"/>
        <v>0</v>
      </c>
      <c r="JK293" s="47">
        <f t="shared" si="1086"/>
        <v>0</v>
      </c>
      <c r="JL293" s="47">
        <f t="shared" si="1087"/>
        <v>0</v>
      </c>
      <c r="JM293" s="47">
        <f t="shared" si="1088"/>
        <v>0</v>
      </c>
      <c r="JN293" s="47">
        <f t="shared" si="1089"/>
        <v>0</v>
      </c>
      <c r="JO293" s="47">
        <f t="shared" si="1090"/>
        <v>0</v>
      </c>
      <c r="JP293" s="47">
        <f t="shared" si="1091"/>
        <v>0</v>
      </c>
      <c r="JQ293" s="47">
        <f t="shared" si="1092"/>
        <v>0</v>
      </c>
      <c r="JR293" s="47">
        <f t="shared" si="1093"/>
        <v>0</v>
      </c>
      <c r="JS293" s="48">
        <f t="shared" si="1094"/>
        <v>0</v>
      </c>
      <c r="JT293" s="46">
        <f t="shared" si="1095"/>
        <v>0</v>
      </c>
      <c r="JU293" s="48">
        <f t="shared" si="1096"/>
        <v>0</v>
      </c>
    </row>
    <row r="294" spans="1:281" x14ac:dyDescent="0.25">
      <c r="A294" s="152"/>
      <c r="B294" s="386"/>
      <c r="C294" s="377"/>
      <c r="D294" s="378"/>
      <c r="E294" s="378"/>
      <c r="F294" s="378"/>
      <c r="G294" s="379"/>
      <c r="H294" s="397"/>
      <c r="I294" s="397"/>
      <c r="J294" s="97"/>
      <c r="K294" s="122">
        <f t="shared" si="826"/>
        <v>0</v>
      </c>
      <c r="L294" s="313">
        <f t="shared" si="827"/>
        <v>0</v>
      </c>
      <c r="M294" s="46">
        <f t="shared" si="828"/>
        <v>0</v>
      </c>
      <c r="N294" s="90">
        <f t="shared" si="889"/>
        <v>0</v>
      </c>
      <c r="O294" s="90">
        <f t="shared" si="890"/>
        <v>0</v>
      </c>
      <c r="P294" s="90">
        <f t="shared" si="891"/>
        <v>0</v>
      </c>
      <c r="Q294" s="90">
        <f t="shared" si="892"/>
        <v>0</v>
      </c>
      <c r="R294" s="408">
        <f t="shared" si="829"/>
        <v>1</v>
      </c>
      <c r="S294" s="46">
        <f t="shared" si="830"/>
        <v>0</v>
      </c>
      <c r="T294" s="47">
        <f t="shared" si="831"/>
        <v>0</v>
      </c>
      <c r="U294" s="47">
        <f t="shared" si="832"/>
        <v>0</v>
      </c>
      <c r="V294" s="47">
        <f t="shared" si="833"/>
        <v>0</v>
      </c>
      <c r="W294" s="47">
        <f t="shared" si="834"/>
        <v>0</v>
      </c>
      <c r="X294" s="47">
        <f t="shared" si="835"/>
        <v>0</v>
      </c>
      <c r="Y294" s="47">
        <f t="shared" si="836"/>
        <v>0</v>
      </c>
      <c r="Z294" s="47">
        <f t="shared" si="837"/>
        <v>0</v>
      </c>
      <c r="AA294" s="47">
        <f t="shared" si="838"/>
        <v>0</v>
      </c>
      <c r="AB294" s="47">
        <f t="shared" si="839"/>
        <v>0</v>
      </c>
      <c r="AC294" s="47">
        <f t="shared" si="840"/>
        <v>0</v>
      </c>
      <c r="AD294" s="47">
        <f t="shared" si="841"/>
        <v>0</v>
      </c>
      <c r="AE294" s="47">
        <f t="shared" si="842"/>
        <v>0</v>
      </c>
      <c r="AF294" s="47">
        <f t="shared" si="843"/>
        <v>0</v>
      </c>
      <c r="AG294" s="47">
        <f t="shared" si="844"/>
        <v>0</v>
      </c>
      <c r="AH294" s="47">
        <f t="shared" si="845"/>
        <v>0</v>
      </c>
      <c r="AI294" s="47">
        <f t="shared" si="846"/>
        <v>0</v>
      </c>
      <c r="AJ294" s="47">
        <f t="shared" si="847"/>
        <v>0</v>
      </c>
      <c r="AK294" s="47">
        <f t="shared" si="848"/>
        <v>0</v>
      </c>
      <c r="AL294" s="48">
        <f t="shared" si="849"/>
        <v>0</v>
      </c>
      <c r="AM294" s="47">
        <f t="shared" si="893"/>
        <v>0</v>
      </c>
      <c r="AN294" s="47">
        <f t="shared" si="894"/>
        <v>0</v>
      </c>
      <c r="AO294" s="46">
        <f t="shared" si="850"/>
        <v>0</v>
      </c>
      <c r="AP294" s="47">
        <f t="shared" si="851"/>
        <v>0</v>
      </c>
      <c r="AQ294" s="47">
        <f t="shared" si="852"/>
        <v>0</v>
      </c>
      <c r="AR294" s="47">
        <f t="shared" si="853"/>
        <v>0</v>
      </c>
      <c r="AS294" s="47">
        <f t="shared" si="854"/>
        <v>0</v>
      </c>
      <c r="AT294" s="47">
        <f t="shared" si="855"/>
        <v>0</v>
      </c>
      <c r="AU294" s="47">
        <f t="shared" si="856"/>
        <v>0</v>
      </c>
      <c r="AV294" s="47">
        <f t="shared" si="857"/>
        <v>0</v>
      </c>
      <c r="AW294" s="47">
        <f t="shared" si="858"/>
        <v>0</v>
      </c>
      <c r="AX294" s="47">
        <f t="shared" si="859"/>
        <v>0</v>
      </c>
      <c r="AY294" s="47">
        <f t="shared" si="860"/>
        <v>0</v>
      </c>
      <c r="AZ294" s="47">
        <f t="shared" si="861"/>
        <v>0</v>
      </c>
      <c r="BA294" s="47">
        <f t="shared" si="862"/>
        <v>0</v>
      </c>
      <c r="BB294" s="47">
        <f t="shared" si="863"/>
        <v>0</v>
      </c>
      <c r="BC294" s="47">
        <f t="shared" si="864"/>
        <v>0</v>
      </c>
      <c r="BD294" s="47">
        <f t="shared" si="865"/>
        <v>0</v>
      </c>
      <c r="BE294" s="47">
        <f t="shared" si="866"/>
        <v>0</v>
      </c>
      <c r="BF294" s="47">
        <f t="shared" si="867"/>
        <v>0</v>
      </c>
      <c r="BG294" s="48">
        <f t="shared" si="868"/>
        <v>0</v>
      </c>
      <c r="BH294" s="47">
        <f t="shared" si="895"/>
        <v>0</v>
      </c>
      <c r="BI294" s="47">
        <f t="shared" si="896"/>
        <v>0</v>
      </c>
      <c r="BJ294" s="46">
        <f t="shared" si="869"/>
        <v>0</v>
      </c>
      <c r="BK294" s="47">
        <f t="shared" si="870"/>
        <v>0</v>
      </c>
      <c r="BL294" s="47">
        <f t="shared" si="871"/>
        <v>0</v>
      </c>
      <c r="BM294" s="47">
        <f t="shared" si="872"/>
        <v>0</v>
      </c>
      <c r="BN294" s="47">
        <f t="shared" si="873"/>
        <v>0</v>
      </c>
      <c r="BO294" s="47">
        <f t="shared" si="874"/>
        <v>0</v>
      </c>
      <c r="BP294" s="47">
        <f t="shared" si="875"/>
        <v>0</v>
      </c>
      <c r="BQ294" s="47">
        <f t="shared" si="876"/>
        <v>0</v>
      </c>
      <c r="BR294" s="47">
        <f t="shared" si="877"/>
        <v>0</v>
      </c>
      <c r="BS294" s="47">
        <f t="shared" si="878"/>
        <v>0</v>
      </c>
      <c r="BT294" s="47">
        <f t="shared" si="879"/>
        <v>0</v>
      </c>
      <c r="BU294" s="47">
        <f t="shared" si="880"/>
        <v>0</v>
      </c>
      <c r="BV294" s="47">
        <f t="shared" si="881"/>
        <v>0</v>
      </c>
      <c r="BW294" s="47">
        <f t="shared" si="882"/>
        <v>0</v>
      </c>
      <c r="BX294" s="47">
        <f t="shared" si="883"/>
        <v>0</v>
      </c>
      <c r="BY294" s="47">
        <f t="shared" si="884"/>
        <v>0</v>
      </c>
      <c r="BZ294" s="47">
        <f t="shared" si="885"/>
        <v>0</v>
      </c>
      <c r="CA294" s="47">
        <f t="shared" si="886"/>
        <v>0</v>
      </c>
      <c r="CB294" s="47">
        <f t="shared" si="887"/>
        <v>0</v>
      </c>
      <c r="CC294" s="48">
        <f t="shared" si="888"/>
        <v>0</v>
      </c>
      <c r="CD294" s="47">
        <f t="shared" si="897"/>
        <v>0</v>
      </c>
      <c r="CE294" s="47">
        <f t="shared" si="898"/>
        <v>0</v>
      </c>
      <c r="CF294" s="46">
        <f t="shared" si="899"/>
        <v>0</v>
      </c>
      <c r="CG294" s="47">
        <f t="shared" si="900"/>
        <v>0</v>
      </c>
      <c r="CH294" s="47">
        <f t="shared" si="901"/>
        <v>0</v>
      </c>
      <c r="CI294" s="47">
        <f t="shared" si="902"/>
        <v>0</v>
      </c>
      <c r="CJ294" s="47">
        <f t="shared" si="903"/>
        <v>0</v>
      </c>
      <c r="CK294" s="47">
        <f t="shared" si="904"/>
        <v>0</v>
      </c>
      <c r="CL294" s="47">
        <f t="shared" si="905"/>
        <v>0</v>
      </c>
      <c r="CM294" s="47">
        <f t="shared" si="906"/>
        <v>0</v>
      </c>
      <c r="CN294" s="47">
        <f t="shared" si="907"/>
        <v>0</v>
      </c>
      <c r="CO294" s="47">
        <f t="shared" si="908"/>
        <v>0</v>
      </c>
      <c r="CP294" s="47">
        <f t="shared" si="909"/>
        <v>0</v>
      </c>
      <c r="CQ294" s="47">
        <f t="shared" si="910"/>
        <v>0</v>
      </c>
      <c r="CR294" s="47">
        <f t="shared" si="911"/>
        <v>0</v>
      </c>
      <c r="CS294" s="47">
        <f t="shared" si="912"/>
        <v>0</v>
      </c>
      <c r="CT294" s="47">
        <f t="shared" si="913"/>
        <v>0</v>
      </c>
      <c r="CU294" s="47">
        <f t="shared" si="914"/>
        <v>0</v>
      </c>
      <c r="CV294" s="47">
        <f t="shared" si="915"/>
        <v>0</v>
      </c>
      <c r="CW294" s="47">
        <f t="shared" si="916"/>
        <v>0</v>
      </c>
      <c r="CX294" s="47">
        <f t="shared" si="917"/>
        <v>0</v>
      </c>
      <c r="CY294" s="48">
        <f t="shared" si="918"/>
        <v>0</v>
      </c>
      <c r="CZ294" s="47">
        <f t="shared" si="919"/>
        <v>0</v>
      </c>
      <c r="DA294" s="47">
        <f t="shared" si="920"/>
        <v>0</v>
      </c>
      <c r="DB294" s="46">
        <f t="shared" si="921"/>
        <v>0</v>
      </c>
      <c r="DC294" s="47">
        <f t="shared" si="922"/>
        <v>0</v>
      </c>
      <c r="DD294" s="47">
        <f t="shared" si="923"/>
        <v>0</v>
      </c>
      <c r="DE294" s="47">
        <f t="shared" si="924"/>
        <v>0</v>
      </c>
      <c r="DF294" s="47">
        <f t="shared" si="925"/>
        <v>0</v>
      </c>
      <c r="DG294" s="47">
        <f t="shared" si="926"/>
        <v>0</v>
      </c>
      <c r="DH294" s="47">
        <f t="shared" si="927"/>
        <v>0</v>
      </c>
      <c r="DI294" s="47">
        <f t="shared" si="928"/>
        <v>0</v>
      </c>
      <c r="DJ294" s="47">
        <f t="shared" si="929"/>
        <v>0</v>
      </c>
      <c r="DK294" s="47">
        <f t="shared" si="930"/>
        <v>0</v>
      </c>
      <c r="DL294" s="47">
        <f t="shared" si="931"/>
        <v>0</v>
      </c>
      <c r="DM294" s="47">
        <f t="shared" si="932"/>
        <v>0</v>
      </c>
      <c r="DN294" s="47">
        <f t="shared" si="933"/>
        <v>0</v>
      </c>
      <c r="DO294" s="47">
        <f t="shared" si="934"/>
        <v>0</v>
      </c>
      <c r="DP294" s="47">
        <f t="shared" si="935"/>
        <v>0</v>
      </c>
      <c r="DQ294" s="47">
        <f t="shared" si="936"/>
        <v>0</v>
      </c>
      <c r="DR294" s="47">
        <f t="shared" si="937"/>
        <v>0</v>
      </c>
      <c r="DS294" s="47">
        <f t="shared" si="938"/>
        <v>0</v>
      </c>
      <c r="DT294" s="47">
        <f t="shared" si="939"/>
        <v>0</v>
      </c>
      <c r="DU294" s="48">
        <f t="shared" si="940"/>
        <v>0</v>
      </c>
      <c r="DV294" s="47">
        <f t="shared" si="941"/>
        <v>0</v>
      </c>
      <c r="DW294" s="47">
        <f t="shared" si="942"/>
        <v>0</v>
      </c>
      <c r="DX294" s="46">
        <f t="shared" si="943"/>
        <v>0</v>
      </c>
      <c r="DY294" s="47">
        <f t="shared" si="944"/>
        <v>0</v>
      </c>
      <c r="DZ294" s="47">
        <f t="shared" si="945"/>
        <v>0</v>
      </c>
      <c r="EA294" s="47">
        <f t="shared" si="946"/>
        <v>0</v>
      </c>
      <c r="EB294" s="47">
        <f t="shared" si="947"/>
        <v>0</v>
      </c>
      <c r="EC294" s="47">
        <f t="shared" si="948"/>
        <v>0</v>
      </c>
      <c r="ED294" s="47">
        <f t="shared" si="949"/>
        <v>0</v>
      </c>
      <c r="EE294" s="47">
        <f t="shared" si="950"/>
        <v>0</v>
      </c>
      <c r="EF294" s="47">
        <f t="shared" si="951"/>
        <v>0</v>
      </c>
      <c r="EG294" s="47">
        <f t="shared" si="952"/>
        <v>0</v>
      </c>
      <c r="EH294" s="47">
        <f t="shared" si="953"/>
        <v>0</v>
      </c>
      <c r="EI294" s="47">
        <f t="shared" si="954"/>
        <v>0</v>
      </c>
      <c r="EJ294" s="47">
        <f t="shared" si="955"/>
        <v>0</v>
      </c>
      <c r="EK294" s="47">
        <f t="shared" si="956"/>
        <v>0</v>
      </c>
      <c r="EL294" s="47">
        <f t="shared" si="957"/>
        <v>0</v>
      </c>
      <c r="EM294" s="47">
        <f t="shared" si="958"/>
        <v>0</v>
      </c>
      <c r="EN294" s="47">
        <f t="shared" si="959"/>
        <v>0</v>
      </c>
      <c r="EO294" s="47">
        <f t="shared" si="960"/>
        <v>0</v>
      </c>
      <c r="EP294" s="47">
        <f t="shared" si="961"/>
        <v>0</v>
      </c>
      <c r="EQ294" s="48">
        <f t="shared" si="962"/>
        <v>0</v>
      </c>
      <c r="ER294" s="47">
        <f t="shared" si="963"/>
        <v>0</v>
      </c>
      <c r="ES294" s="47">
        <f t="shared" si="964"/>
        <v>0</v>
      </c>
      <c r="ET294" s="46">
        <f t="shared" si="965"/>
        <v>0</v>
      </c>
      <c r="EU294" s="47">
        <f t="shared" si="966"/>
        <v>0</v>
      </c>
      <c r="EV294" s="47">
        <f t="shared" si="967"/>
        <v>0</v>
      </c>
      <c r="EW294" s="47">
        <f t="shared" si="968"/>
        <v>0</v>
      </c>
      <c r="EX294" s="47">
        <f t="shared" si="969"/>
        <v>0</v>
      </c>
      <c r="EY294" s="47">
        <f t="shared" si="970"/>
        <v>0</v>
      </c>
      <c r="EZ294" s="47">
        <f t="shared" si="971"/>
        <v>0</v>
      </c>
      <c r="FA294" s="47">
        <f t="shared" si="972"/>
        <v>0</v>
      </c>
      <c r="FB294" s="47">
        <f t="shared" si="973"/>
        <v>0</v>
      </c>
      <c r="FC294" s="47">
        <f t="shared" si="974"/>
        <v>0</v>
      </c>
      <c r="FD294" s="47">
        <f t="shared" si="975"/>
        <v>0</v>
      </c>
      <c r="FE294" s="47">
        <f t="shared" si="976"/>
        <v>0</v>
      </c>
      <c r="FF294" s="47">
        <f t="shared" si="977"/>
        <v>0</v>
      </c>
      <c r="FG294" s="47">
        <f t="shared" si="978"/>
        <v>0</v>
      </c>
      <c r="FH294" s="47">
        <f t="shared" si="979"/>
        <v>0</v>
      </c>
      <c r="FI294" s="47">
        <f t="shared" si="980"/>
        <v>0</v>
      </c>
      <c r="FJ294" s="47">
        <f t="shared" si="981"/>
        <v>0</v>
      </c>
      <c r="FK294" s="47">
        <f t="shared" si="982"/>
        <v>0</v>
      </c>
      <c r="FL294" s="47">
        <f t="shared" si="983"/>
        <v>0</v>
      </c>
      <c r="FM294" s="48">
        <f t="shared" si="984"/>
        <v>0</v>
      </c>
      <c r="FN294" s="47">
        <f t="shared" si="985"/>
        <v>0</v>
      </c>
      <c r="FO294" s="47">
        <f t="shared" si="986"/>
        <v>0</v>
      </c>
      <c r="FP294" s="46">
        <f t="shared" si="987"/>
        <v>0</v>
      </c>
      <c r="FQ294" s="47">
        <f t="shared" si="988"/>
        <v>0</v>
      </c>
      <c r="FR294" s="47">
        <f t="shared" si="989"/>
        <v>0</v>
      </c>
      <c r="FS294" s="47">
        <f t="shared" si="990"/>
        <v>0</v>
      </c>
      <c r="FT294" s="47">
        <f t="shared" si="991"/>
        <v>0</v>
      </c>
      <c r="FU294" s="47">
        <f t="shared" si="992"/>
        <v>0</v>
      </c>
      <c r="FV294" s="47">
        <f t="shared" si="993"/>
        <v>0</v>
      </c>
      <c r="FW294" s="47">
        <f t="shared" si="994"/>
        <v>0</v>
      </c>
      <c r="FX294" s="47">
        <f t="shared" si="995"/>
        <v>0</v>
      </c>
      <c r="FY294" s="47">
        <f t="shared" si="996"/>
        <v>0</v>
      </c>
      <c r="FZ294" s="47">
        <f t="shared" si="997"/>
        <v>0</v>
      </c>
      <c r="GA294" s="47">
        <f t="shared" si="998"/>
        <v>0</v>
      </c>
      <c r="GB294" s="47">
        <f t="shared" si="999"/>
        <v>0</v>
      </c>
      <c r="GC294" s="47">
        <f t="shared" si="1000"/>
        <v>0</v>
      </c>
      <c r="GD294" s="47">
        <f t="shared" si="1001"/>
        <v>0</v>
      </c>
      <c r="GE294" s="47">
        <f t="shared" si="1002"/>
        <v>0</v>
      </c>
      <c r="GF294" s="47">
        <f t="shared" si="1003"/>
        <v>0</v>
      </c>
      <c r="GG294" s="47">
        <f t="shared" si="1004"/>
        <v>0</v>
      </c>
      <c r="GH294" s="47">
        <f t="shared" si="1005"/>
        <v>0</v>
      </c>
      <c r="GI294" s="48">
        <f t="shared" si="1006"/>
        <v>0</v>
      </c>
      <c r="GJ294" s="47">
        <f t="shared" si="1007"/>
        <v>0</v>
      </c>
      <c r="GK294" s="47">
        <f t="shared" si="1008"/>
        <v>0</v>
      </c>
      <c r="GL294" s="46">
        <f t="shared" si="1009"/>
        <v>0</v>
      </c>
      <c r="GM294" s="47">
        <f t="shared" si="1010"/>
        <v>0</v>
      </c>
      <c r="GN294" s="47">
        <f t="shared" si="1011"/>
        <v>0</v>
      </c>
      <c r="GO294" s="47">
        <f t="shared" si="1012"/>
        <v>0</v>
      </c>
      <c r="GP294" s="47">
        <f t="shared" si="1013"/>
        <v>0</v>
      </c>
      <c r="GQ294" s="47">
        <f t="shared" si="1014"/>
        <v>0</v>
      </c>
      <c r="GR294" s="47">
        <f t="shared" si="1015"/>
        <v>0</v>
      </c>
      <c r="GS294" s="47">
        <f t="shared" si="1016"/>
        <v>0</v>
      </c>
      <c r="GT294" s="47">
        <f t="shared" si="1017"/>
        <v>0</v>
      </c>
      <c r="GU294" s="47">
        <f t="shared" si="1018"/>
        <v>0</v>
      </c>
      <c r="GV294" s="47">
        <f t="shared" si="1019"/>
        <v>0</v>
      </c>
      <c r="GW294" s="47">
        <f t="shared" si="1020"/>
        <v>0</v>
      </c>
      <c r="GX294" s="47">
        <f t="shared" si="1021"/>
        <v>0</v>
      </c>
      <c r="GY294" s="47">
        <f t="shared" si="1022"/>
        <v>0</v>
      </c>
      <c r="GZ294" s="47">
        <f t="shared" si="1023"/>
        <v>0</v>
      </c>
      <c r="HA294" s="47">
        <f t="shared" si="1024"/>
        <v>0</v>
      </c>
      <c r="HB294" s="47">
        <f t="shared" si="1025"/>
        <v>0</v>
      </c>
      <c r="HC294" s="47">
        <f t="shared" si="1026"/>
        <v>0</v>
      </c>
      <c r="HD294" s="47">
        <f t="shared" si="1027"/>
        <v>0</v>
      </c>
      <c r="HE294" s="48">
        <f t="shared" si="1028"/>
        <v>0</v>
      </c>
      <c r="HF294" s="47">
        <f t="shared" si="1029"/>
        <v>0</v>
      </c>
      <c r="HG294" s="47">
        <f t="shared" si="1030"/>
        <v>0</v>
      </c>
      <c r="HH294" s="46">
        <f t="shared" si="1031"/>
        <v>0</v>
      </c>
      <c r="HI294" s="47">
        <f t="shared" si="1032"/>
        <v>0</v>
      </c>
      <c r="HJ294" s="47">
        <f t="shared" si="1033"/>
        <v>0</v>
      </c>
      <c r="HK294" s="47">
        <f t="shared" si="1034"/>
        <v>0</v>
      </c>
      <c r="HL294" s="47">
        <f t="shared" si="1035"/>
        <v>0</v>
      </c>
      <c r="HM294" s="47">
        <f t="shared" si="1036"/>
        <v>0</v>
      </c>
      <c r="HN294" s="47">
        <f t="shared" si="1037"/>
        <v>0</v>
      </c>
      <c r="HO294" s="47">
        <f t="shared" si="1038"/>
        <v>0</v>
      </c>
      <c r="HP294" s="47">
        <f t="shared" si="1039"/>
        <v>0</v>
      </c>
      <c r="HQ294" s="47">
        <f t="shared" si="1040"/>
        <v>0</v>
      </c>
      <c r="HR294" s="47">
        <f t="shared" si="1041"/>
        <v>0</v>
      </c>
      <c r="HS294" s="47">
        <f t="shared" si="1042"/>
        <v>0</v>
      </c>
      <c r="HT294" s="47">
        <f t="shared" si="1043"/>
        <v>0</v>
      </c>
      <c r="HU294" s="47">
        <f t="shared" si="1044"/>
        <v>0</v>
      </c>
      <c r="HV294" s="47">
        <f t="shared" si="1045"/>
        <v>0</v>
      </c>
      <c r="HW294" s="47">
        <f t="shared" si="1046"/>
        <v>0</v>
      </c>
      <c r="HX294" s="47">
        <f t="shared" si="1047"/>
        <v>0</v>
      </c>
      <c r="HY294" s="47">
        <f t="shared" si="1048"/>
        <v>0</v>
      </c>
      <c r="HZ294" s="47">
        <f t="shared" si="1049"/>
        <v>0</v>
      </c>
      <c r="IA294" s="48">
        <f t="shared" si="1050"/>
        <v>0</v>
      </c>
      <c r="IB294" s="47">
        <f t="shared" si="1051"/>
        <v>0</v>
      </c>
      <c r="IC294" s="47">
        <f t="shared" si="1052"/>
        <v>0</v>
      </c>
      <c r="ID294" s="46">
        <f t="shared" si="1053"/>
        <v>0</v>
      </c>
      <c r="IE294" s="47">
        <f t="shared" si="1054"/>
        <v>0</v>
      </c>
      <c r="IF294" s="47">
        <f t="shared" si="1055"/>
        <v>0</v>
      </c>
      <c r="IG294" s="47">
        <f t="shared" si="1056"/>
        <v>0</v>
      </c>
      <c r="IH294" s="47">
        <f t="shared" si="1057"/>
        <v>0</v>
      </c>
      <c r="II294" s="47">
        <f t="shared" si="1058"/>
        <v>0</v>
      </c>
      <c r="IJ294" s="47">
        <f t="shared" si="1059"/>
        <v>0</v>
      </c>
      <c r="IK294" s="47">
        <f t="shared" si="1060"/>
        <v>0</v>
      </c>
      <c r="IL294" s="47">
        <f t="shared" si="1061"/>
        <v>0</v>
      </c>
      <c r="IM294" s="47">
        <f t="shared" si="1062"/>
        <v>0</v>
      </c>
      <c r="IN294" s="47">
        <f t="shared" si="1063"/>
        <v>0</v>
      </c>
      <c r="IO294" s="47">
        <f t="shared" si="1064"/>
        <v>0</v>
      </c>
      <c r="IP294" s="47">
        <f t="shared" si="1065"/>
        <v>0</v>
      </c>
      <c r="IQ294" s="47">
        <f t="shared" si="1066"/>
        <v>0</v>
      </c>
      <c r="IR294" s="47">
        <f t="shared" si="1067"/>
        <v>0</v>
      </c>
      <c r="IS294" s="47">
        <f t="shared" si="1068"/>
        <v>0</v>
      </c>
      <c r="IT294" s="47">
        <f t="shared" si="1069"/>
        <v>0</v>
      </c>
      <c r="IU294" s="47">
        <f t="shared" si="1070"/>
        <v>0</v>
      </c>
      <c r="IV294" s="47">
        <f t="shared" si="1071"/>
        <v>0</v>
      </c>
      <c r="IW294" s="48">
        <f t="shared" si="1072"/>
        <v>0</v>
      </c>
      <c r="IX294" s="47">
        <f t="shared" si="1073"/>
        <v>0</v>
      </c>
      <c r="IY294" s="47">
        <f t="shared" si="1074"/>
        <v>0</v>
      </c>
      <c r="IZ294" s="46">
        <f t="shared" si="1075"/>
        <v>0</v>
      </c>
      <c r="JA294" s="47">
        <f t="shared" si="1076"/>
        <v>0</v>
      </c>
      <c r="JB294" s="47">
        <f t="shared" si="1077"/>
        <v>0</v>
      </c>
      <c r="JC294" s="47">
        <f t="shared" si="1078"/>
        <v>0</v>
      </c>
      <c r="JD294" s="47">
        <f t="shared" si="1079"/>
        <v>0</v>
      </c>
      <c r="JE294" s="47">
        <f t="shared" si="1080"/>
        <v>0</v>
      </c>
      <c r="JF294" s="47">
        <f t="shared" si="1081"/>
        <v>0</v>
      </c>
      <c r="JG294" s="47">
        <f t="shared" si="1082"/>
        <v>0</v>
      </c>
      <c r="JH294" s="47">
        <f t="shared" si="1083"/>
        <v>0</v>
      </c>
      <c r="JI294" s="47">
        <f t="shared" si="1084"/>
        <v>0</v>
      </c>
      <c r="JJ294" s="47">
        <f t="shared" si="1085"/>
        <v>0</v>
      </c>
      <c r="JK294" s="47">
        <f t="shared" si="1086"/>
        <v>0</v>
      </c>
      <c r="JL294" s="47">
        <f t="shared" si="1087"/>
        <v>0</v>
      </c>
      <c r="JM294" s="47">
        <f t="shared" si="1088"/>
        <v>0</v>
      </c>
      <c r="JN294" s="47">
        <f t="shared" si="1089"/>
        <v>0</v>
      </c>
      <c r="JO294" s="47">
        <f t="shared" si="1090"/>
        <v>0</v>
      </c>
      <c r="JP294" s="47">
        <f t="shared" si="1091"/>
        <v>0</v>
      </c>
      <c r="JQ294" s="47">
        <f t="shared" si="1092"/>
        <v>0</v>
      </c>
      <c r="JR294" s="47">
        <f t="shared" si="1093"/>
        <v>0</v>
      </c>
      <c r="JS294" s="48">
        <f t="shared" si="1094"/>
        <v>0</v>
      </c>
      <c r="JT294" s="46">
        <f t="shared" si="1095"/>
        <v>0</v>
      </c>
      <c r="JU294" s="48">
        <f t="shared" si="1096"/>
        <v>0</v>
      </c>
    </row>
    <row r="295" spans="1:281" x14ac:dyDescent="0.25">
      <c r="A295" s="152"/>
      <c r="B295" s="386"/>
      <c r="C295" s="377"/>
      <c r="D295" s="378"/>
      <c r="E295" s="378"/>
      <c r="F295" s="378"/>
      <c r="G295" s="379"/>
      <c r="H295" s="397"/>
      <c r="I295" s="397"/>
      <c r="J295" s="97"/>
      <c r="K295" s="122">
        <f t="shared" si="826"/>
        <v>0</v>
      </c>
      <c r="L295" s="313">
        <f t="shared" si="827"/>
        <v>0</v>
      </c>
      <c r="M295" s="46">
        <f t="shared" si="828"/>
        <v>0</v>
      </c>
      <c r="N295" s="90">
        <f t="shared" si="889"/>
        <v>0</v>
      </c>
      <c r="O295" s="90">
        <f t="shared" si="890"/>
        <v>0</v>
      </c>
      <c r="P295" s="90">
        <f t="shared" si="891"/>
        <v>0</v>
      </c>
      <c r="Q295" s="90">
        <f t="shared" si="892"/>
        <v>0</v>
      </c>
      <c r="R295" s="408">
        <f t="shared" si="829"/>
        <v>1</v>
      </c>
      <c r="S295" s="46">
        <f t="shared" si="830"/>
        <v>0</v>
      </c>
      <c r="T295" s="47">
        <f t="shared" si="831"/>
        <v>0</v>
      </c>
      <c r="U295" s="47">
        <f t="shared" si="832"/>
        <v>0</v>
      </c>
      <c r="V295" s="47">
        <f t="shared" si="833"/>
        <v>0</v>
      </c>
      <c r="W295" s="47">
        <f t="shared" si="834"/>
        <v>0</v>
      </c>
      <c r="X295" s="47">
        <f t="shared" si="835"/>
        <v>0</v>
      </c>
      <c r="Y295" s="47">
        <f t="shared" si="836"/>
        <v>0</v>
      </c>
      <c r="Z295" s="47">
        <f t="shared" si="837"/>
        <v>0</v>
      </c>
      <c r="AA295" s="47">
        <f t="shared" si="838"/>
        <v>0</v>
      </c>
      <c r="AB295" s="47">
        <f t="shared" si="839"/>
        <v>0</v>
      </c>
      <c r="AC295" s="47">
        <f t="shared" si="840"/>
        <v>0</v>
      </c>
      <c r="AD295" s="47">
        <f t="shared" si="841"/>
        <v>0</v>
      </c>
      <c r="AE295" s="47">
        <f t="shared" si="842"/>
        <v>0</v>
      </c>
      <c r="AF295" s="47">
        <f t="shared" si="843"/>
        <v>0</v>
      </c>
      <c r="AG295" s="47">
        <f t="shared" si="844"/>
        <v>0</v>
      </c>
      <c r="AH295" s="47">
        <f t="shared" si="845"/>
        <v>0</v>
      </c>
      <c r="AI295" s="47">
        <f t="shared" si="846"/>
        <v>0</v>
      </c>
      <c r="AJ295" s="47">
        <f t="shared" si="847"/>
        <v>0</v>
      </c>
      <c r="AK295" s="47">
        <f t="shared" si="848"/>
        <v>0</v>
      </c>
      <c r="AL295" s="48">
        <f t="shared" si="849"/>
        <v>0</v>
      </c>
      <c r="AM295" s="47">
        <f t="shared" si="893"/>
        <v>0</v>
      </c>
      <c r="AN295" s="47">
        <f t="shared" si="894"/>
        <v>0</v>
      </c>
      <c r="AO295" s="46">
        <f t="shared" si="850"/>
        <v>0</v>
      </c>
      <c r="AP295" s="47">
        <f t="shared" si="851"/>
        <v>0</v>
      </c>
      <c r="AQ295" s="47">
        <f t="shared" si="852"/>
        <v>0</v>
      </c>
      <c r="AR295" s="47">
        <f t="shared" si="853"/>
        <v>0</v>
      </c>
      <c r="AS295" s="47">
        <f t="shared" si="854"/>
        <v>0</v>
      </c>
      <c r="AT295" s="47">
        <f t="shared" si="855"/>
        <v>0</v>
      </c>
      <c r="AU295" s="47">
        <f t="shared" si="856"/>
        <v>0</v>
      </c>
      <c r="AV295" s="47">
        <f t="shared" si="857"/>
        <v>0</v>
      </c>
      <c r="AW295" s="47">
        <f t="shared" si="858"/>
        <v>0</v>
      </c>
      <c r="AX295" s="47">
        <f t="shared" si="859"/>
        <v>0</v>
      </c>
      <c r="AY295" s="47">
        <f t="shared" si="860"/>
        <v>0</v>
      </c>
      <c r="AZ295" s="47">
        <f t="shared" si="861"/>
        <v>0</v>
      </c>
      <c r="BA295" s="47">
        <f t="shared" si="862"/>
        <v>0</v>
      </c>
      <c r="BB295" s="47">
        <f t="shared" si="863"/>
        <v>0</v>
      </c>
      <c r="BC295" s="47">
        <f t="shared" si="864"/>
        <v>0</v>
      </c>
      <c r="BD295" s="47">
        <f t="shared" si="865"/>
        <v>0</v>
      </c>
      <c r="BE295" s="47">
        <f t="shared" si="866"/>
        <v>0</v>
      </c>
      <c r="BF295" s="47">
        <f t="shared" si="867"/>
        <v>0</v>
      </c>
      <c r="BG295" s="48">
        <f t="shared" si="868"/>
        <v>0</v>
      </c>
      <c r="BH295" s="47">
        <f t="shared" si="895"/>
        <v>0</v>
      </c>
      <c r="BI295" s="47">
        <f t="shared" si="896"/>
        <v>0</v>
      </c>
      <c r="BJ295" s="46">
        <f t="shared" si="869"/>
        <v>0</v>
      </c>
      <c r="BK295" s="47">
        <f t="shared" si="870"/>
        <v>0</v>
      </c>
      <c r="BL295" s="47">
        <f t="shared" si="871"/>
        <v>0</v>
      </c>
      <c r="BM295" s="47">
        <f t="shared" si="872"/>
        <v>0</v>
      </c>
      <c r="BN295" s="47">
        <f t="shared" si="873"/>
        <v>0</v>
      </c>
      <c r="BO295" s="47">
        <f t="shared" si="874"/>
        <v>0</v>
      </c>
      <c r="BP295" s="47">
        <f t="shared" si="875"/>
        <v>0</v>
      </c>
      <c r="BQ295" s="47">
        <f t="shared" si="876"/>
        <v>0</v>
      </c>
      <c r="BR295" s="47">
        <f t="shared" si="877"/>
        <v>0</v>
      </c>
      <c r="BS295" s="47">
        <f t="shared" si="878"/>
        <v>0</v>
      </c>
      <c r="BT295" s="47">
        <f t="shared" si="879"/>
        <v>0</v>
      </c>
      <c r="BU295" s="47">
        <f t="shared" si="880"/>
        <v>0</v>
      </c>
      <c r="BV295" s="47">
        <f t="shared" si="881"/>
        <v>0</v>
      </c>
      <c r="BW295" s="47">
        <f t="shared" si="882"/>
        <v>0</v>
      </c>
      <c r="BX295" s="47">
        <f t="shared" si="883"/>
        <v>0</v>
      </c>
      <c r="BY295" s="47">
        <f t="shared" si="884"/>
        <v>0</v>
      </c>
      <c r="BZ295" s="47">
        <f t="shared" si="885"/>
        <v>0</v>
      </c>
      <c r="CA295" s="47">
        <f t="shared" si="886"/>
        <v>0</v>
      </c>
      <c r="CB295" s="47">
        <f t="shared" si="887"/>
        <v>0</v>
      </c>
      <c r="CC295" s="48">
        <f t="shared" si="888"/>
        <v>0</v>
      </c>
      <c r="CD295" s="47">
        <f t="shared" si="897"/>
        <v>0</v>
      </c>
      <c r="CE295" s="47">
        <f t="shared" si="898"/>
        <v>0</v>
      </c>
      <c r="CF295" s="46">
        <f t="shared" si="899"/>
        <v>0</v>
      </c>
      <c r="CG295" s="47">
        <f t="shared" si="900"/>
        <v>0</v>
      </c>
      <c r="CH295" s="47">
        <f t="shared" si="901"/>
        <v>0</v>
      </c>
      <c r="CI295" s="47">
        <f t="shared" si="902"/>
        <v>0</v>
      </c>
      <c r="CJ295" s="47">
        <f t="shared" si="903"/>
        <v>0</v>
      </c>
      <c r="CK295" s="47">
        <f t="shared" si="904"/>
        <v>0</v>
      </c>
      <c r="CL295" s="47">
        <f t="shared" si="905"/>
        <v>0</v>
      </c>
      <c r="CM295" s="47">
        <f t="shared" si="906"/>
        <v>0</v>
      </c>
      <c r="CN295" s="47">
        <f t="shared" si="907"/>
        <v>0</v>
      </c>
      <c r="CO295" s="47">
        <f t="shared" si="908"/>
        <v>0</v>
      </c>
      <c r="CP295" s="47">
        <f t="shared" si="909"/>
        <v>0</v>
      </c>
      <c r="CQ295" s="47">
        <f t="shared" si="910"/>
        <v>0</v>
      </c>
      <c r="CR295" s="47">
        <f t="shared" si="911"/>
        <v>0</v>
      </c>
      <c r="CS295" s="47">
        <f t="shared" si="912"/>
        <v>0</v>
      </c>
      <c r="CT295" s="47">
        <f t="shared" si="913"/>
        <v>0</v>
      </c>
      <c r="CU295" s="47">
        <f t="shared" si="914"/>
        <v>0</v>
      </c>
      <c r="CV295" s="47">
        <f t="shared" si="915"/>
        <v>0</v>
      </c>
      <c r="CW295" s="47">
        <f t="shared" si="916"/>
        <v>0</v>
      </c>
      <c r="CX295" s="47">
        <f t="shared" si="917"/>
        <v>0</v>
      </c>
      <c r="CY295" s="48">
        <f t="shared" si="918"/>
        <v>0</v>
      </c>
      <c r="CZ295" s="47">
        <f t="shared" si="919"/>
        <v>0</v>
      </c>
      <c r="DA295" s="47">
        <f t="shared" si="920"/>
        <v>0</v>
      </c>
      <c r="DB295" s="46">
        <f t="shared" si="921"/>
        <v>0</v>
      </c>
      <c r="DC295" s="47">
        <f t="shared" si="922"/>
        <v>0</v>
      </c>
      <c r="DD295" s="47">
        <f t="shared" si="923"/>
        <v>0</v>
      </c>
      <c r="DE295" s="47">
        <f t="shared" si="924"/>
        <v>0</v>
      </c>
      <c r="DF295" s="47">
        <f t="shared" si="925"/>
        <v>0</v>
      </c>
      <c r="DG295" s="47">
        <f t="shared" si="926"/>
        <v>0</v>
      </c>
      <c r="DH295" s="47">
        <f t="shared" si="927"/>
        <v>0</v>
      </c>
      <c r="DI295" s="47">
        <f t="shared" si="928"/>
        <v>0</v>
      </c>
      <c r="DJ295" s="47">
        <f t="shared" si="929"/>
        <v>0</v>
      </c>
      <c r="DK295" s="47">
        <f t="shared" si="930"/>
        <v>0</v>
      </c>
      <c r="DL295" s="47">
        <f t="shared" si="931"/>
        <v>0</v>
      </c>
      <c r="DM295" s="47">
        <f t="shared" si="932"/>
        <v>0</v>
      </c>
      <c r="DN295" s="47">
        <f t="shared" si="933"/>
        <v>0</v>
      </c>
      <c r="DO295" s="47">
        <f t="shared" si="934"/>
        <v>0</v>
      </c>
      <c r="DP295" s="47">
        <f t="shared" si="935"/>
        <v>0</v>
      </c>
      <c r="DQ295" s="47">
        <f t="shared" si="936"/>
        <v>0</v>
      </c>
      <c r="DR295" s="47">
        <f t="shared" si="937"/>
        <v>0</v>
      </c>
      <c r="DS295" s="47">
        <f t="shared" si="938"/>
        <v>0</v>
      </c>
      <c r="DT295" s="47">
        <f t="shared" si="939"/>
        <v>0</v>
      </c>
      <c r="DU295" s="48">
        <f t="shared" si="940"/>
        <v>0</v>
      </c>
      <c r="DV295" s="47">
        <f t="shared" si="941"/>
        <v>0</v>
      </c>
      <c r="DW295" s="47">
        <f t="shared" si="942"/>
        <v>0</v>
      </c>
      <c r="DX295" s="46">
        <f t="shared" si="943"/>
        <v>0</v>
      </c>
      <c r="DY295" s="47">
        <f t="shared" si="944"/>
        <v>0</v>
      </c>
      <c r="DZ295" s="47">
        <f t="shared" si="945"/>
        <v>0</v>
      </c>
      <c r="EA295" s="47">
        <f t="shared" si="946"/>
        <v>0</v>
      </c>
      <c r="EB295" s="47">
        <f t="shared" si="947"/>
        <v>0</v>
      </c>
      <c r="EC295" s="47">
        <f t="shared" si="948"/>
        <v>0</v>
      </c>
      <c r="ED295" s="47">
        <f t="shared" si="949"/>
        <v>0</v>
      </c>
      <c r="EE295" s="47">
        <f t="shared" si="950"/>
        <v>0</v>
      </c>
      <c r="EF295" s="47">
        <f t="shared" si="951"/>
        <v>0</v>
      </c>
      <c r="EG295" s="47">
        <f t="shared" si="952"/>
        <v>0</v>
      </c>
      <c r="EH295" s="47">
        <f t="shared" si="953"/>
        <v>0</v>
      </c>
      <c r="EI295" s="47">
        <f t="shared" si="954"/>
        <v>0</v>
      </c>
      <c r="EJ295" s="47">
        <f t="shared" si="955"/>
        <v>0</v>
      </c>
      <c r="EK295" s="47">
        <f t="shared" si="956"/>
        <v>0</v>
      </c>
      <c r="EL295" s="47">
        <f t="shared" si="957"/>
        <v>0</v>
      </c>
      <c r="EM295" s="47">
        <f t="shared" si="958"/>
        <v>0</v>
      </c>
      <c r="EN295" s="47">
        <f t="shared" si="959"/>
        <v>0</v>
      </c>
      <c r="EO295" s="47">
        <f t="shared" si="960"/>
        <v>0</v>
      </c>
      <c r="EP295" s="47">
        <f t="shared" si="961"/>
        <v>0</v>
      </c>
      <c r="EQ295" s="48">
        <f t="shared" si="962"/>
        <v>0</v>
      </c>
      <c r="ER295" s="47">
        <f t="shared" si="963"/>
        <v>0</v>
      </c>
      <c r="ES295" s="47">
        <f t="shared" si="964"/>
        <v>0</v>
      </c>
      <c r="ET295" s="46">
        <f t="shared" si="965"/>
        <v>0</v>
      </c>
      <c r="EU295" s="47">
        <f t="shared" si="966"/>
        <v>0</v>
      </c>
      <c r="EV295" s="47">
        <f t="shared" si="967"/>
        <v>0</v>
      </c>
      <c r="EW295" s="47">
        <f t="shared" si="968"/>
        <v>0</v>
      </c>
      <c r="EX295" s="47">
        <f t="shared" si="969"/>
        <v>0</v>
      </c>
      <c r="EY295" s="47">
        <f t="shared" si="970"/>
        <v>0</v>
      </c>
      <c r="EZ295" s="47">
        <f t="shared" si="971"/>
        <v>0</v>
      </c>
      <c r="FA295" s="47">
        <f t="shared" si="972"/>
        <v>0</v>
      </c>
      <c r="FB295" s="47">
        <f t="shared" si="973"/>
        <v>0</v>
      </c>
      <c r="FC295" s="47">
        <f t="shared" si="974"/>
        <v>0</v>
      </c>
      <c r="FD295" s="47">
        <f t="shared" si="975"/>
        <v>0</v>
      </c>
      <c r="FE295" s="47">
        <f t="shared" si="976"/>
        <v>0</v>
      </c>
      <c r="FF295" s="47">
        <f t="shared" si="977"/>
        <v>0</v>
      </c>
      <c r="FG295" s="47">
        <f t="shared" si="978"/>
        <v>0</v>
      </c>
      <c r="FH295" s="47">
        <f t="shared" si="979"/>
        <v>0</v>
      </c>
      <c r="FI295" s="47">
        <f t="shared" si="980"/>
        <v>0</v>
      </c>
      <c r="FJ295" s="47">
        <f t="shared" si="981"/>
        <v>0</v>
      </c>
      <c r="FK295" s="47">
        <f t="shared" si="982"/>
        <v>0</v>
      </c>
      <c r="FL295" s="47">
        <f t="shared" si="983"/>
        <v>0</v>
      </c>
      <c r="FM295" s="48">
        <f t="shared" si="984"/>
        <v>0</v>
      </c>
      <c r="FN295" s="47">
        <f t="shared" si="985"/>
        <v>0</v>
      </c>
      <c r="FO295" s="47">
        <f t="shared" si="986"/>
        <v>0</v>
      </c>
      <c r="FP295" s="46">
        <f t="shared" si="987"/>
        <v>0</v>
      </c>
      <c r="FQ295" s="47">
        <f t="shared" si="988"/>
        <v>0</v>
      </c>
      <c r="FR295" s="47">
        <f t="shared" si="989"/>
        <v>0</v>
      </c>
      <c r="FS295" s="47">
        <f t="shared" si="990"/>
        <v>0</v>
      </c>
      <c r="FT295" s="47">
        <f t="shared" si="991"/>
        <v>0</v>
      </c>
      <c r="FU295" s="47">
        <f t="shared" si="992"/>
        <v>0</v>
      </c>
      <c r="FV295" s="47">
        <f t="shared" si="993"/>
        <v>0</v>
      </c>
      <c r="FW295" s="47">
        <f t="shared" si="994"/>
        <v>0</v>
      </c>
      <c r="FX295" s="47">
        <f t="shared" si="995"/>
        <v>0</v>
      </c>
      <c r="FY295" s="47">
        <f t="shared" si="996"/>
        <v>0</v>
      </c>
      <c r="FZ295" s="47">
        <f t="shared" si="997"/>
        <v>0</v>
      </c>
      <c r="GA295" s="47">
        <f t="shared" si="998"/>
        <v>0</v>
      </c>
      <c r="GB295" s="47">
        <f t="shared" si="999"/>
        <v>0</v>
      </c>
      <c r="GC295" s="47">
        <f t="shared" si="1000"/>
        <v>0</v>
      </c>
      <c r="GD295" s="47">
        <f t="shared" si="1001"/>
        <v>0</v>
      </c>
      <c r="GE295" s="47">
        <f t="shared" si="1002"/>
        <v>0</v>
      </c>
      <c r="GF295" s="47">
        <f t="shared" si="1003"/>
        <v>0</v>
      </c>
      <c r="GG295" s="47">
        <f t="shared" si="1004"/>
        <v>0</v>
      </c>
      <c r="GH295" s="47">
        <f t="shared" si="1005"/>
        <v>0</v>
      </c>
      <c r="GI295" s="48">
        <f t="shared" si="1006"/>
        <v>0</v>
      </c>
      <c r="GJ295" s="47">
        <f t="shared" si="1007"/>
        <v>0</v>
      </c>
      <c r="GK295" s="47">
        <f t="shared" si="1008"/>
        <v>0</v>
      </c>
      <c r="GL295" s="46">
        <f t="shared" si="1009"/>
        <v>0</v>
      </c>
      <c r="GM295" s="47">
        <f t="shared" si="1010"/>
        <v>0</v>
      </c>
      <c r="GN295" s="47">
        <f t="shared" si="1011"/>
        <v>0</v>
      </c>
      <c r="GO295" s="47">
        <f t="shared" si="1012"/>
        <v>0</v>
      </c>
      <c r="GP295" s="47">
        <f t="shared" si="1013"/>
        <v>0</v>
      </c>
      <c r="GQ295" s="47">
        <f t="shared" si="1014"/>
        <v>0</v>
      </c>
      <c r="GR295" s="47">
        <f t="shared" si="1015"/>
        <v>0</v>
      </c>
      <c r="GS295" s="47">
        <f t="shared" si="1016"/>
        <v>0</v>
      </c>
      <c r="GT295" s="47">
        <f t="shared" si="1017"/>
        <v>0</v>
      </c>
      <c r="GU295" s="47">
        <f t="shared" si="1018"/>
        <v>0</v>
      </c>
      <c r="GV295" s="47">
        <f t="shared" si="1019"/>
        <v>0</v>
      </c>
      <c r="GW295" s="47">
        <f t="shared" si="1020"/>
        <v>0</v>
      </c>
      <c r="GX295" s="47">
        <f t="shared" si="1021"/>
        <v>0</v>
      </c>
      <c r="GY295" s="47">
        <f t="shared" si="1022"/>
        <v>0</v>
      </c>
      <c r="GZ295" s="47">
        <f t="shared" si="1023"/>
        <v>0</v>
      </c>
      <c r="HA295" s="47">
        <f t="shared" si="1024"/>
        <v>0</v>
      </c>
      <c r="HB295" s="47">
        <f t="shared" si="1025"/>
        <v>0</v>
      </c>
      <c r="HC295" s="47">
        <f t="shared" si="1026"/>
        <v>0</v>
      </c>
      <c r="HD295" s="47">
        <f t="shared" si="1027"/>
        <v>0</v>
      </c>
      <c r="HE295" s="48">
        <f t="shared" si="1028"/>
        <v>0</v>
      </c>
      <c r="HF295" s="47">
        <f t="shared" si="1029"/>
        <v>0</v>
      </c>
      <c r="HG295" s="47">
        <f t="shared" si="1030"/>
        <v>0</v>
      </c>
      <c r="HH295" s="46">
        <f t="shared" si="1031"/>
        <v>0</v>
      </c>
      <c r="HI295" s="47">
        <f t="shared" si="1032"/>
        <v>0</v>
      </c>
      <c r="HJ295" s="47">
        <f t="shared" si="1033"/>
        <v>0</v>
      </c>
      <c r="HK295" s="47">
        <f t="shared" si="1034"/>
        <v>0</v>
      </c>
      <c r="HL295" s="47">
        <f t="shared" si="1035"/>
        <v>0</v>
      </c>
      <c r="HM295" s="47">
        <f t="shared" si="1036"/>
        <v>0</v>
      </c>
      <c r="HN295" s="47">
        <f t="shared" si="1037"/>
        <v>0</v>
      </c>
      <c r="HO295" s="47">
        <f t="shared" si="1038"/>
        <v>0</v>
      </c>
      <c r="HP295" s="47">
        <f t="shared" si="1039"/>
        <v>0</v>
      </c>
      <c r="HQ295" s="47">
        <f t="shared" si="1040"/>
        <v>0</v>
      </c>
      <c r="HR295" s="47">
        <f t="shared" si="1041"/>
        <v>0</v>
      </c>
      <c r="HS295" s="47">
        <f t="shared" si="1042"/>
        <v>0</v>
      </c>
      <c r="HT295" s="47">
        <f t="shared" si="1043"/>
        <v>0</v>
      </c>
      <c r="HU295" s="47">
        <f t="shared" si="1044"/>
        <v>0</v>
      </c>
      <c r="HV295" s="47">
        <f t="shared" si="1045"/>
        <v>0</v>
      </c>
      <c r="HW295" s="47">
        <f t="shared" si="1046"/>
        <v>0</v>
      </c>
      <c r="HX295" s="47">
        <f t="shared" si="1047"/>
        <v>0</v>
      </c>
      <c r="HY295" s="47">
        <f t="shared" si="1048"/>
        <v>0</v>
      </c>
      <c r="HZ295" s="47">
        <f t="shared" si="1049"/>
        <v>0</v>
      </c>
      <c r="IA295" s="48">
        <f t="shared" si="1050"/>
        <v>0</v>
      </c>
      <c r="IB295" s="47">
        <f t="shared" si="1051"/>
        <v>0</v>
      </c>
      <c r="IC295" s="47">
        <f t="shared" si="1052"/>
        <v>0</v>
      </c>
      <c r="ID295" s="46">
        <f t="shared" si="1053"/>
        <v>0</v>
      </c>
      <c r="IE295" s="47">
        <f t="shared" si="1054"/>
        <v>0</v>
      </c>
      <c r="IF295" s="47">
        <f t="shared" si="1055"/>
        <v>0</v>
      </c>
      <c r="IG295" s="47">
        <f t="shared" si="1056"/>
        <v>0</v>
      </c>
      <c r="IH295" s="47">
        <f t="shared" si="1057"/>
        <v>0</v>
      </c>
      <c r="II295" s="47">
        <f t="shared" si="1058"/>
        <v>0</v>
      </c>
      <c r="IJ295" s="47">
        <f t="shared" si="1059"/>
        <v>0</v>
      </c>
      <c r="IK295" s="47">
        <f t="shared" si="1060"/>
        <v>0</v>
      </c>
      <c r="IL295" s="47">
        <f t="shared" si="1061"/>
        <v>0</v>
      </c>
      <c r="IM295" s="47">
        <f t="shared" si="1062"/>
        <v>0</v>
      </c>
      <c r="IN295" s="47">
        <f t="shared" si="1063"/>
        <v>0</v>
      </c>
      <c r="IO295" s="47">
        <f t="shared" si="1064"/>
        <v>0</v>
      </c>
      <c r="IP295" s="47">
        <f t="shared" si="1065"/>
        <v>0</v>
      </c>
      <c r="IQ295" s="47">
        <f t="shared" si="1066"/>
        <v>0</v>
      </c>
      <c r="IR295" s="47">
        <f t="shared" si="1067"/>
        <v>0</v>
      </c>
      <c r="IS295" s="47">
        <f t="shared" si="1068"/>
        <v>0</v>
      </c>
      <c r="IT295" s="47">
        <f t="shared" si="1069"/>
        <v>0</v>
      </c>
      <c r="IU295" s="47">
        <f t="shared" si="1070"/>
        <v>0</v>
      </c>
      <c r="IV295" s="47">
        <f t="shared" si="1071"/>
        <v>0</v>
      </c>
      <c r="IW295" s="48">
        <f t="shared" si="1072"/>
        <v>0</v>
      </c>
      <c r="IX295" s="47">
        <f t="shared" si="1073"/>
        <v>0</v>
      </c>
      <c r="IY295" s="47">
        <f t="shared" si="1074"/>
        <v>0</v>
      </c>
      <c r="IZ295" s="46">
        <f t="shared" si="1075"/>
        <v>0</v>
      </c>
      <c r="JA295" s="47">
        <f t="shared" si="1076"/>
        <v>0</v>
      </c>
      <c r="JB295" s="47">
        <f t="shared" si="1077"/>
        <v>0</v>
      </c>
      <c r="JC295" s="47">
        <f t="shared" si="1078"/>
        <v>0</v>
      </c>
      <c r="JD295" s="47">
        <f t="shared" si="1079"/>
        <v>0</v>
      </c>
      <c r="JE295" s="47">
        <f t="shared" si="1080"/>
        <v>0</v>
      </c>
      <c r="JF295" s="47">
        <f t="shared" si="1081"/>
        <v>0</v>
      </c>
      <c r="JG295" s="47">
        <f t="shared" si="1082"/>
        <v>0</v>
      </c>
      <c r="JH295" s="47">
        <f t="shared" si="1083"/>
        <v>0</v>
      </c>
      <c r="JI295" s="47">
        <f t="shared" si="1084"/>
        <v>0</v>
      </c>
      <c r="JJ295" s="47">
        <f t="shared" si="1085"/>
        <v>0</v>
      </c>
      <c r="JK295" s="47">
        <f t="shared" si="1086"/>
        <v>0</v>
      </c>
      <c r="JL295" s="47">
        <f t="shared" si="1087"/>
        <v>0</v>
      </c>
      <c r="JM295" s="47">
        <f t="shared" si="1088"/>
        <v>0</v>
      </c>
      <c r="JN295" s="47">
        <f t="shared" si="1089"/>
        <v>0</v>
      </c>
      <c r="JO295" s="47">
        <f t="shared" si="1090"/>
        <v>0</v>
      </c>
      <c r="JP295" s="47">
        <f t="shared" si="1091"/>
        <v>0</v>
      </c>
      <c r="JQ295" s="47">
        <f t="shared" si="1092"/>
        <v>0</v>
      </c>
      <c r="JR295" s="47">
        <f t="shared" si="1093"/>
        <v>0</v>
      </c>
      <c r="JS295" s="48">
        <f t="shared" si="1094"/>
        <v>0</v>
      </c>
      <c r="JT295" s="46">
        <f t="shared" si="1095"/>
        <v>0</v>
      </c>
      <c r="JU295" s="48">
        <f t="shared" si="1096"/>
        <v>0</v>
      </c>
    </row>
    <row r="296" spans="1:281" x14ac:dyDescent="0.25">
      <c r="A296" s="152"/>
      <c r="B296" s="386"/>
      <c r="C296" s="377"/>
      <c r="D296" s="378"/>
      <c r="E296" s="378"/>
      <c r="F296" s="378"/>
      <c r="G296" s="379"/>
      <c r="H296" s="397"/>
      <c r="I296" s="397"/>
      <c r="J296" s="97"/>
      <c r="K296" s="122">
        <f t="shared" si="826"/>
        <v>0</v>
      </c>
      <c r="L296" s="313">
        <f t="shared" si="827"/>
        <v>0</v>
      </c>
      <c r="M296" s="46">
        <f t="shared" si="828"/>
        <v>0</v>
      </c>
      <c r="N296" s="90">
        <f t="shared" si="889"/>
        <v>0</v>
      </c>
      <c r="O296" s="90">
        <f t="shared" si="890"/>
        <v>0</v>
      </c>
      <c r="P296" s="90">
        <f t="shared" si="891"/>
        <v>0</v>
      </c>
      <c r="Q296" s="90">
        <f t="shared" si="892"/>
        <v>0</v>
      </c>
      <c r="R296" s="408">
        <f t="shared" si="829"/>
        <v>1</v>
      </c>
      <c r="S296" s="46">
        <f t="shared" si="830"/>
        <v>0</v>
      </c>
      <c r="T296" s="47">
        <f t="shared" si="831"/>
        <v>0</v>
      </c>
      <c r="U296" s="47">
        <f t="shared" si="832"/>
        <v>0</v>
      </c>
      <c r="V296" s="47">
        <f t="shared" si="833"/>
        <v>0</v>
      </c>
      <c r="W296" s="47">
        <f t="shared" si="834"/>
        <v>0</v>
      </c>
      <c r="X296" s="47">
        <f t="shared" si="835"/>
        <v>0</v>
      </c>
      <c r="Y296" s="47">
        <f t="shared" si="836"/>
        <v>0</v>
      </c>
      <c r="Z296" s="47">
        <f t="shared" si="837"/>
        <v>0</v>
      </c>
      <c r="AA296" s="47">
        <f t="shared" si="838"/>
        <v>0</v>
      </c>
      <c r="AB296" s="47">
        <f t="shared" si="839"/>
        <v>0</v>
      </c>
      <c r="AC296" s="47">
        <f t="shared" si="840"/>
        <v>0</v>
      </c>
      <c r="AD296" s="47">
        <f t="shared" si="841"/>
        <v>0</v>
      </c>
      <c r="AE296" s="47">
        <f t="shared" si="842"/>
        <v>0</v>
      </c>
      <c r="AF296" s="47">
        <f t="shared" si="843"/>
        <v>0</v>
      </c>
      <c r="AG296" s="47">
        <f t="shared" si="844"/>
        <v>0</v>
      </c>
      <c r="AH296" s="47">
        <f t="shared" si="845"/>
        <v>0</v>
      </c>
      <c r="AI296" s="47">
        <f t="shared" si="846"/>
        <v>0</v>
      </c>
      <c r="AJ296" s="47">
        <f t="shared" si="847"/>
        <v>0</v>
      </c>
      <c r="AK296" s="47">
        <f t="shared" si="848"/>
        <v>0</v>
      </c>
      <c r="AL296" s="48">
        <f t="shared" si="849"/>
        <v>0</v>
      </c>
      <c r="AM296" s="47">
        <f t="shared" si="893"/>
        <v>0</v>
      </c>
      <c r="AN296" s="47">
        <f t="shared" si="894"/>
        <v>0</v>
      </c>
      <c r="AO296" s="46">
        <f t="shared" si="850"/>
        <v>0</v>
      </c>
      <c r="AP296" s="47">
        <f t="shared" si="851"/>
        <v>0</v>
      </c>
      <c r="AQ296" s="47">
        <f t="shared" si="852"/>
        <v>0</v>
      </c>
      <c r="AR296" s="47">
        <f t="shared" si="853"/>
        <v>0</v>
      </c>
      <c r="AS296" s="47">
        <f t="shared" si="854"/>
        <v>0</v>
      </c>
      <c r="AT296" s="47">
        <f t="shared" si="855"/>
        <v>0</v>
      </c>
      <c r="AU296" s="47">
        <f t="shared" si="856"/>
        <v>0</v>
      </c>
      <c r="AV296" s="47">
        <f t="shared" si="857"/>
        <v>0</v>
      </c>
      <c r="AW296" s="47">
        <f t="shared" si="858"/>
        <v>0</v>
      </c>
      <c r="AX296" s="47">
        <f t="shared" si="859"/>
        <v>0</v>
      </c>
      <c r="AY296" s="47">
        <f t="shared" si="860"/>
        <v>0</v>
      </c>
      <c r="AZ296" s="47">
        <f t="shared" si="861"/>
        <v>0</v>
      </c>
      <c r="BA296" s="47">
        <f t="shared" si="862"/>
        <v>0</v>
      </c>
      <c r="BB296" s="47">
        <f t="shared" si="863"/>
        <v>0</v>
      </c>
      <c r="BC296" s="47">
        <f t="shared" si="864"/>
        <v>0</v>
      </c>
      <c r="BD296" s="47">
        <f t="shared" si="865"/>
        <v>0</v>
      </c>
      <c r="BE296" s="47">
        <f t="shared" si="866"/>
        <v>0</v>
      </c>
      <c r="BF296" s="47">
        <f t="shared" si="867"/>
        <v>0</v>
      </c>
      <c r="BG296" s="48">
        <f t="shared" si="868"/>
        <v>0</v>
      </c>
      <c r="BH296" s="47">
        <f t="shared" si="895"/>
        <v>0</v>
      </c>
      <c r="BI296" s="47">
        <f t="shared" si="896"/>
        <v>0</v>
      </c>
      <c r="BJ296" s="46">
        <f t="shared" si="869"/>
        <v>0</v>
      </c>
      <c r="BK296" s="47">
        <f t="shared" si="870"/>
        <v>0</v>
      </c>
      <c r="BL296" s="47">
        <f t="shared" si="871"/>
        <v>0</v>
      </c>
      <c r="BM296" s="47">
        <f t="shared" si="872"/>
        <v>0</v>
      </c>
      <c r="BN296" s="47">
        <f t="shared" si="873"/>
        <v>0</v>
      </c>
      <c r="BO296" s="47">
        <f t="shared" si="874"/>
        <v>0</v>
      </c>
      <c r="BP296" s="47">
        <f t="shared" si="875"/>
        <v>0</v>
      </c>
      <c r="BQ296" s="47">
        <f t="shared" si="876"/>
        <v>0</v>
      </c>
      <c r="BR296" s="47">
        <f t="shared" si="877"/>
        <v>0</v>
      </c>
      <c r="BS296" s="47">
        <f t="shared" si="878"/>
        <v>0</v>
      </c>
      <c r="BT296" s="47">
        <f t="shared" si="879"/>
        <v>0</v>
      </c>
      <c r="BU296" s="47">
        <f t="shared" si="880"/>
        <v>0</v>
      </c>
      <c r="BV296" s="47">
        <f t="shared" si="881"/>
        <v>0</v>
      </c>
      <c r="BW296" s="47">
        <f t="shared" si="882"/>
        <v>0</v>
      </c>
      <c r="BX296" s="47">
        <f t="shared" si="883"/>
        <v>0</v>
      </c>
      <c r="BY296" s="47">
        <f t="shared" si="884"/>
        <v>0</v>
      </c>
      <c r="BZ296" s="47">
        <f t="shared" si="885"/>
        <v>0</v>
      </c>
      <c r="CA296" s="47">
        <f t="shared" si="886"/>
        <v>0</v>
      </c>
      <c r="CB296" s="47">
        <f t="shared" si="887"/>
        <v>0</v>
      </c>
      <c r="CC296" s="48">
        <f t="shared" si="888"/>
        <v>0</v>
      </c>
      <c r="CD296" s="47">
        <f t="shared" si="897"/>
        <v>0</v>
      </c>
      <c r="CE296" s="47">
        <f t="shared" si="898"/>
        <v>0</v>
      </c>
      <c r="CF296" s="46">
        <f t="shared" si="899"/>
        <v>0</v>
      </c>
      <c r="CG296" s="47">
        <f t="shared" si="900"/>
        <v>0</v>
      </c>
      <c r="CH296" s="47">
        <f t="shared" si="901"/>
        <v>0</v>
      </c>
      <c r="CI296" s="47">
        <f t="shared" si="902"/>
        <v>0</v>
      </c>
      <c r="CJ296" s="47">
        <f t="shared" si="903"/>
        <v>0</v>
      </c>
      <c r="CK296" s="47">
        <f t="shared" si="904"/>
        <v>0</v>
      </c>
      <c r="CL296" s="47">
        <f t="shared" si="905"/>
        <v>0</v>
      </c>
      <c r="CM296" s="47">
        <f t="shared" si="906"/>
        <v>0</v>
      </c>
      <c r="CN296" s="47">
        <f t="shared" si="907"/>
        <v>0</v>
      </c>
      <c r="CO296" s="47">
        <f t="shared" si="908"/>
        <v>0</v>
      </c>
      <c r="CP296" s="47">
        <f t="shared" si="909"/>
        <v>0</v>
      </c>
      <c r="CQ296" s="47">
        <f t="shared" si="910"/>
        <v>0</v>
      </c>
      <c r="CR296" s="47">
        <f t="shared" si="911"/>
        <v>0</v>
      </c>
      <c r="CS296" s="47">
        <f t="shared" si="912"/>
        <v>0</v>
      </c>
      <c r="CT296" s="47">
        <f t="shared" si="913"/>
        <v>0</v>
      </c>
      <c r="CU296" s="47">
        <f t="shared" si="914"/>
        <v>0</v>
      </c>
      <c r="CV296" s="47">
        <f t="shared" si="915"/>
        <v>0</v>
      </c>
      <c r="CW296" s="47">
        <f t="shared" si="916"/>
        <v>0</v>
      </c>
      <c r="CX296" s="47">
        <f t="shared" si="917"/>
        <v>0</v>
      </c>
      <c r="CY296" s="48">
        <f t="shared" si="918"/>
        <v>0</v>
      </c>
      <c r="CZ296" s="47">
        <f t="shared" si="919"/>
        <v>0</v>
      </c>
      <c r="DA296" s="47">
        <f t="shared" si="920"/>
        <v>0</v>
      </c>
      <c r="DB296" s="46">
        <f t="shared" si="921"/>
        <v>0</v>
      </c>
      <c r="DC296" s="47">
        <f t="shared" si="922"/>
        <v>0</v>
      </c>
      <c r="DD296" s="47">
        <f t="shared" si="923"/>
        <v>0</v>
      </c>
      <c r="DE296" s="47">
        <f t="shared" si="924"/>
        <v>0</v>
      </c>
      <c r="DF296" s="47">
        <f t="shared" si="925"/>
        <v>0</v>
      </c>
      <c r="DG296" s="47">
        <f t="shared" si="926"/>
        <v>0</v>
      </c>
      <c r="DH296" s="47">
        <f t="shared" si="927"/>
        <v>0</v>
      </c>
      <c r="DI296" s="47">
        <f t="shared" si="928"/>
        <v>0</v>
      </c>
      <c r="DJ296" s="47">
        <f t="shared" si="929"/>
        <v>0</v>
      </c>
      <c r="DK296" s="47">
        <f t="shared" si="930"/>
        <v>0</v>
      </c>
      <c r="DL296" s="47">
        <f t="shared" si="931"/>
        <v>0</v>
      </c>
      <c r="DM296" s="47">
        <f t="shared" si="932"/>
        <v>0</v>
      </c>
      <c r="DN296" s="47">
        <f t="shared" si="933"/>
        <v>0</v>
      </c>
      <c r="DO296" s="47">
        <f t="shared" si="934"/>
        <v>0</v>
      </c>
      <c r="DP296" s="47">
        <f t="shared" si="935"/>
        <v>0</v>
      </c>
      <c r="DQ296" s="47">
        <f t="shared" si="936"/>
        <v>0</v>
      </c>
      <c r="DR296" s="47">
        <f t="shared" si="937"/>
        <v>0</v>
      </c>
      <c r="DS296" s="47">
        <f t="shared" si="938"/>
        <v>0</v>
      </c>
      <c r="DT296" s="47">
        <f t="shared" si="939"/>
        <v>0</v>
      </c>
      <c r="DU296" s="48">
        <f t="shared" si="940"/>
        <v>0</v>
      </c>
      <c r="DV296" s="47">
        <f t="shared" si="941"/>
        <v>0</v>
      </c>
      <c r="DW296" s="47">
        <f t="shared" si="942"/>
        <v>0</v>
      </c>
      <c r="DX296" s="46">
        <f t="shared" si="943"/>
        <v>0</v>
      </c>
      <c r="DY296" s="47">
        <f t="shared" si="944"/>
        <v>0</v>
      </c>
      <c r="DZ296" s="47">
        <f t="shared" si="945"/>
        <v>0</v>
      </c>
      <c r="EA296" s="47">
        <f t="shared" si="946"/>
        <v>0</v>
      </c>
      <c r="EB296" s="47">
        <f t="shared" si="947"/>
        <v>0</v>
      </c>
      <c r="EC296" s="47">
        <f t="shared" si="948"/>
        <v>0</v>
      </c>
      <c r="ED296" s="47">
        <f t="shared" si="949"/>
        <v>0</v>
      </c>
      <c r="EE296" s="47">
        <f t="shared" si="950"/>
        <v>0</v>
      </c>
      <c r="EF296" s="47">
        <f t="shared" si="951"/>
        <v>0</v>
      </c>
      <c r="EG296" s="47">
        <f t="shared" si="952"/>
        <v>0</v>
      </c>
      <c r="EH296" s="47">
        <f t="shared" si="953"/>
        <v>0</v>
      </c>
      <c r="EI296" s="47">
        <f t="shared" si="954"/>
        <v>0</v>
      </c>
      <c r="EJ296" s="47">
        <f t="shared" si="955"/>
        <v>0</v>
      </c>
      <c r="EK296" s="47">
        <f t="shared" si="956"/>
        <v>0</v>
      </c>
      <c r="EL296" s="47">
        <f t="shared" si="957"/>
        <v>0</v>
      </c>
      <c r="EM296" s="47">
        <f t="shared" si="958"/>
        <v>0</v>
      </c>
      <c r="EN296" s="47">
        <f t="shared" si="959"/>
        <v>0</v>
      </c>
      <c r="EO296" s="47">
        <f t="shared" si="960"/>
        <v>0</v>
      </c>
      <c r="EP296" s="47">
        <f t="shared" si="961"/>
        <v>0</v>
      </c>
      <c r="EQ296" s="48">
        <f t="shared" si="962"/>
        <v>0</v>
      </c>
      <c r="ER296" s="47">
        <f t="shared" si="963"/>
        <v>0</v>
      </c>
      <c r="ES296" s="47">
        <f t="shared" si="964"/>
        <v>0</v>
      </c>
      <c r="ET296" s="46">
        <f t="shared" si="965"/>
        <v>0</v>
      </c>
      <c r="EU296" s="47">
        <f t="shared" si="966"/>
        <v>0</v>
      </c>
      <c r="EV296" s="47">
        <f t="shared" si="967"/>
        <v>0</v>
      </c>
      <c r="EW296" s="47">
        <f t="shared" si="968"/>
        <v>0</v>
      </c>
      <c r="EX296" s="47">
        <f t="shared" si="969"/>
        <v>0</v>
      </c>
      <c r="EY296" s="47">
        <f t="shared" si="970"/>
        <v>0</v>
      </c>
      <c r="EZ296" s="47">
        <f t="shared" si="971"/>
        <v>0</v>
      </c>
      <c r="FA296" s="47">
        <f t="shared" si="972"/>
        <v>0</v>
      </c>
      <c r="FB296" s="47">
        <f t="shared" si="973"/>
        <v>0</v>
      </c>
      <c r="FC296" s="47">
        <f t="shared" si="974"/>
        <v>0</v>
      </c>
      <c r="FD296" s="47">
        <f t="shared" si="975"/>
        <v>0</v>
      </c>
      <c r="FE296" s="47">
        <f t="shared" si="976"/>
        <v>0</v>
      </c>
      <c r="FF296" s="47">
        <f t="shared" si="977"/>
        <v>0</v>
      </c>
      <c r="FG296" s="47">
        <f t="shared" si="978"/>
        <v>0</v>
      </c>
      <c r="FH296" s="47">
        <f t="shared" si="979"/>
        <v>0</v>
      </c>
      <c r="FI296" s="47">
        <f t="shared" si="980"/>
        <v>0</v>
      </c>
      <c r="FJ296" s="47">
        <f t="shared" si="981"/>
        <v>0</v>
      </c>
      <c r="FK296" s="47">
        <f t="shared" si="982"/>
        <v>0</v>
      </c>
      <c r="FL296" s="47">
        <f t="shared" si="983"/>
        <v>0</v>
      </c>
      <c r="FM296" s="48">
        <f t="shared" si="984"/>
        <v>0</v>
      </c>
      <c r="FN296" s="47">
        <f t="shared" si="985"/>
        <v>0</v>
      </c>
      <c r="FO296" s="47">
        <f t="shared" si="986"/>
        <v>0</v>
      </c>
      <c r="FP296" s="46">
        <f t="shared" si="987"/>
        <v>0</v>
      </c>
      <c r="FQ296" s="47">
        <f t="shared" si="988"/>
        <v>0</v>
      </c>
      <c r="FR296" s="47">
        <f t="shared" si="989"/>
        <v>0</v>
      </c>
      <c r="FS296" s="47">
        <f t="shared" si="990"/>
        <v>0</v>
      </c>
      <c r="FT296" s="47">
        <f t="shared" si="991"/>
        <v>0</v>
      </c>
      <c r="FU296" s="47">
        <f t="shared" si="992"/>
        <v>0</v>
      </c>
      <c r="FV296" s="47">
        <f t="shared" si="993"/>
        <v>0</v>
      </c>
      <c r="FW296" s="47">
        <f t="shared" si="994"/>
        <v>0</v>
      </c>
      <c r="FX296" s="47">
        <f t="shared" si="995"/>
        <v>0</v>
      </c>
      <c r="FY296" s="47">
        <f t="shared" si="996"/>
        <v>0</v>
      </c>
      <c r="FZ296" s="47">
        <f t="shared" si="997"/>
        <v>0</v>
      </c>
      <c r="GA296" s="47">
        <f t="shared" si="998"/>
        <v>0</v>
      </c>
      <c r="GB296" s="47">
        <f t="shared" si="999"/>
        <v>0</v>
      </c>
      <c r="GC296" s="47">
        <f t="shared" si="1000"/>
        <v>0</v>
      </c>
      <c r="GD296" s="47">
        <f t="shared" si="1001"/>
        <v>0</v>
      </c>
      <c r="GE296" s="47">
        <f t="shared" si="1002"/>
        <v>0</v>
      </c>
      <c r="GF296" s="47">
        <f t="shared" si="1003"/>
        <v>0</v>
      </c>
      <c r="GG296" s="47">
        <f t="shared" si="1004"/>
        <v>0</v>
      </c>
      <c r="GH296" s="47">
        <f t="shared" si="1005"/>
        <v>0</v>
      </c>
      <c r="GI296" s="48">
        <f t="shared" si="1006"/>
        <v>0</v>
      </c>
      <c r="GJ296" s="47">
        <f t="shared" si="1007"/>
        <v>0</v>
      </c>
      <c r="GK296" s="47">
        <f t="shared" si="1008"/>
        <v>0</v>
      </c>
      <c r="GL296" s="46">
        <f t="shared" si="1009"/>
        <v>0</v>
      </c>
      <c r="GM296" s="47">
        <f t="shared" si="1010"/>
        <v>0</v>
      </c>
      <c r="GN296" s="47">
        <f t="shared" si="1011"/>
        <v>0</v>
      </c>
      <c r="GO296" s="47">
        <f t="shared" si="1012"/>
        <v>0</v>
      </c>
      <c r="GP296" s="47">
        <f t="shared" si="1013"/>
        <v>0</v>
      </c>
      <c r="GQ296" s="47">
        <f t="shared" si="1014"/>
        <v>0</v>
      </c>
      <c r="GR296" s="47">
        <f t="shared" si="1015"/>
        <v>0</v>
      </c>
      <c r="GS296" s="47">
        <f t="shared" si="1016"/>
        <v>0</v>
      </c>
      <c r="GT296" s="47">
        <f t="shared" si="1017"/>
        <v>0</v>
      </c>
      <c r="GU296" s="47">
        <f t="shared" si="1018"/>
        <v>0</v>
      </c>
      <c r="GV296" s="47">
        <f t="shared" si="1019"/>
        <v>0</v>
      </c>
      <c r="GW296" s="47">
        <f t="shared" si="1020"/>
        <v>0</v>
      </c>
      <c r="GX296" s="47">
        <f t="shared" si="1021"/>
        <v>0</v>
      </c>
      <c r="GY296" s="47">
        <f t="shared" si="1022"/>
        <v>0</v>
      </c>
      <c r="GZ296" s="47">
        <f t="shared" si="1023"/>
        <v>0</v>
      </c>
      <c r="HA296" s="47">
        <f t="shared" si="1024"/>
        <v>0</v>
      </c>
      <c r="HB296" s="47">
        <f t="shared" si="1025"/>
        <v>0</v>
      </c>
      <c r="HC296" s="47">
        <f t="shared" si="1026"/>
        <v>0</v>
      </c>
      <c r="HD296" s="47">
        <f t="shared" si="1027"/>
        <v>0</v>
      </c>
      <c r="HE296" s="48">
        <f t="shared" si="1028"/>
        <v>0</v>
      </c>
      <c r="HF296" s="47">
        <f t="shared" si="1029"/>
        <v>0</v>
      </c>
      <c r="HG296" s="47">
        <f t="shared" si="1030"/>
        <v>0</v>
      </c>
      <c r="HH296" s="46">
        <f t="shared" si="1031"/>
        <v>0</v>
      </c>
      <c r="HI296" s="47">
        <f t="shared" si="1032"/>
        <v>0</v>
      </c>
      <c r="HJ296" s="47">
        <f t="shared" si="1033"/>
        <v>0</v>
      </c>
      <c r="HK296" s="47">
        <f t="shared" si="1034"/>
        <v>0</v>
      </c>
      <c r="HL296" s="47">
        <f t="shared" si="1035"/>
        <v>0</v>
      </c>
      <c r="HM296" s="47">
        <f t="shared" si="1036"/>
        <v>0</v>
      </c>
      <c r="HN296" s="47">
        <f t="shared" si="1037"/>
        <v>0</v>
      </c>
      <c r="HO296" s="47">
        <f t="shared" si="1038"/>
        <v>0</v>
      </c>
      <c r="HP296" s="47">
        <f t="shared" si="1039"/>
        <v>0</v>
      </c>
      <c r="HQ296" s="47">
        <f t="shared" si="1040"/>
        <v>0</v>
      </c>
      <c r="HR296" s="47">
        <f t="shared" si="1041"/>
        <v>0</v>
      </c>
      <c r="HS296" s="47">
        <f t="shared" si="1042"/>
        <v>0</v>
      </c>
      <c r="HT296" s="47">
        <f t="shared" si="1043"/>
        <v>0</v>
      </c>
      <c r="HU296" s="47">
        <f t="shared" si="1044"/>
        <v>0</v>
      </c>
      <c r="HV296" s="47">
        <f t="shared" si="1045"/>
        <v>0</v>
      </c>
      <c r="HW296" s="47">
        <f t="shared" si="1046"/>
        <v>0</v>
      </c>
      <c r="HX296" s="47">
        <f t="shared" si="1047"/>
        <v>0</v>
      </c>
      <c r="HY296" s="47">
        <f t="shared" si="1048"/>
        <v>0</v>
      </c>
      <c r="HZ296" s="47">
        <f t="shared" si="1049"/>
        <v>0</v>
      </c>
      <c r="IA296" s="48">
        <f t="shared" si="1050"/>
        <v>0</v>
      </c>
      <c r="IB296" s="47">
        <f t="shared" si="1051"/>
        <v>0</v>
      </c>
      <c r="IC296" s="47">
        <f t="shared" si="1052"/>
        <v>0</v>
      </c>
      <c r="ID296" s="46">
        <f t="shared" si="1053"/>
        <v>0</v>
      </c>
      <c r="IE296" s="47">
        <f t="shared" si="1054"/>
        <v>0</v>
      </c>
      <c r="IF296" s="47">
        <f t="shared" si="1055"/>
        <v>0</v>
      </c>
      <c r="IG296" s="47">
        <f t="shared" si="1056"/>
        <v>0</v>
      </c>
      <c r="IH296" s="47">
        <f t="shared" si="1057"/>
        <v>0</v>
      </c>
      <c r="II296" s="47">
        <f t="shared" si="1058"/>
        <v>0</v>
      </c>
      <c r="IJ296" s="47">
        <f t="shared" si="1059"/>
        <v>0</v>
      </c>
      <c r="IK296" s="47">
        <f t="shared" si="1060"/>
        <v>0</v>
      </c>
      <c r="IL296" s="47">
        <f t="shared" si="1061"/>
        <v>0</v>
      </c>
      <c r="IM296" s="47">
        <f t="shared" si="1062"/>
        <v>0</v>
      </c>
      <c r="IN296" s="47">
        <f t="shared" si="1063"/>
        <v>0</v>
      </c>
      <c r="IO296" s="47">
        <f t="shared" si="1064"/>
        <v>0</v>
      </c>
      <c r="IP296" s="47">
        <f t="shared" si="1065"/>
        <v>0</v>
      </c>
      <c r="IQ296" s="47">
        <f t="shared" si="1066"/>
        <v>0</v>
      </c>
      <c r="IR296" s="47">
        <f t="shared" si="1067"/>
        <v>0</v>
      </c>
      <c r="IS296" s="47">
        <f t="shared" si="1068"/>
        <v>0</v>
      </c>
      <c r="IT296" s="47">
        <f t="shared" si="1069"/>
        <v>0</v>
      </c>
      <c r="IU296" s="47">
        <f t="shared" si="1070"/>
        <v>0</v>
      </c>
      <c r="IV296" s="47">
        <f t="shared" si="1071"/>
        <v>0</v>
      </c>
      <c r="IW296" s="48">
        <f t="shared" si="1072"/>
        <v>0</v>
      </c>
      <c r="IX296" s="47">
        <f t="shared" si="1073"/>
        <v>0</v>
      </c>
      <c r="IY296" s="47">
        <f t="shared" si="1074"/>
        <v>0</v>
      </c>
      <c r="IZ296" s="46">
        <f t="shared" si="1075"/>
        <v>0</v>
      </c>
      <c r="JA296" s="47">
        <f t="shared" si="1076"/>
        <v>0</v>
      </c>
      <c r="JB296" s="47">
        <f t="shared" si="1077"/>
        <v>0</v>
      </c>
      <c r="JC296" s="47">
        <f t="shared" si="1078"/>
        <v>0</v>
      </c>
      <c r="JD296" s="47">
        <f t="shared" si="1079"/>
        <v>0</v>
      </c>
      <c r="JE296" s="47">
        <f t="shared" si="1080"/>
        <v>0</v>
      </c>
      <c r="JF296" s="47">
        <f t="shared" si="1081"/>
        <v>0</v>
      </c>
      <c r="JG296" s="47">
        <f t="shared" si="1082"/>
        <v>0</v>
      </c>
      <c r="JH296" s="47">
        <f t="shared" si="1083"/>
        <v>0</v>
      </c>
      <c r="JI296" s="47">
        <f t="shared" si="1084"/>
        <v>0</v>
      </c>
      <c r="JJ296" s="47">
        <f t="shared" si="1085"/>
        <v>0</v>
      </c>
      <c r="JK296" s="47">
        <f t="shared" si="1086"/>
        <v>0</v>
      </c>
      <c r="JL296" s="47">
        <f t="shared" si="1087"/>
        <v>0</v>
      </c>
      <c r="JM296" s="47">
        <f t="shared" si="1088"/>
        <v>0</v>
      </c>
      <c r="JN296" s="47">
        <f t="shared" si="1089"/>
        <v>0</v>
      </c>
      <c r="JO296" s="47">
        <f t="shared" si="1090"/>
        <v>0</v>
      </c>
      <c r="JP296" s="47">
        <f t="shared" si="1091"/>
        <v>0</v>
      </c>
      <c r="JQ296" s="47">
        <f t="shared" si="1092"/>
        <v>0</v>
      </c>
      <c r="JR296" s="47">
        <f t="shared" si="1093"/>
        <v>0</v>
      </c>
      <c r="JS296" s="48">
        <f t="shared" si="1094"/>
        <v>0</v>
      </c>
      <c r="JT296" s="46">
        <f t="shared" si="1095"/>
        <v>0</v>
      </c>
      <c r="JU296" s="48">
        <f t="shared" si="1096"/>
        <v>0</v>
      </c>
    </row>
    <row r="297" spans="1:281" x14ac:dyDescent="0.25">
      <c r="A297" s="152"/>
      <c r="B297" s="386"/>
      <c r="C297" s="377"/>
      <c r="D297" s="378"/>
      <c r="E297" s="378"/>
      <c r="F297" s="378"/>
      <c r="G297" s="379"/>
      <c r="H297" s="397"/>
      <c r="I297" s="397"/>
      <c r="J297" s="97"/>
      <c r="K297" s="122">
        <f t="shared" si="826"/>
        <v>0</v>
      </c>
      <c r="L297" s="313">
        <f t="shared" si="827"/>
        <v>0</v>
      </c>
      <c r="M297" s="46">
        <f t="shared" si="828"/>
        <v>0</v>
      </c>
      <c r="N297" s="90">
        <f t="shared" si="889"/>
        <v>0</v>
      </c>
      <c r="O297" s="90">
        <f t="shared" si="890"/>
        <v>0</v>
      </c>
      <c r="P297" s="90">
        <f t="shared" si="891"/>
        <v>0</v>
      </c>
      <c r="Q297" s="90">
        <f t="shared" si="892"/>
        <v>0</v>
      </c>
      <c r="R297" s="408">
        <f t="shared" si="829"/>
        <v>1</v>
      </c>
      <c r="S297" s="46">
        <f t="shared" si="830"/>
        <v>0</v>
      </c>
      <c r="T297" s="47">
        <f t="shared" si="831"/>
        <v>0</v>
      </c>
      <c r="U297" s="47">
        <f t="shared" si="832"/>
        <v>0</v>
      </c>
      <c r="V297" s="47">
        <f t="shared" si="833"/>
        <v>0</v>
      </c>
      <c r="W297" s="47">
        <f t="shared" si="834"/>
        <v>0</v>
      </c>
      <c r="X297" s="47">
        <f t="shared" si="835"/>
        <v>0</v>
      </c>
      <c r="Y297" s="47">
        <f t="shared" si="836"/>
        <v>0</v>
      </c>
      <c r="Z297" s="47">
        <f t="shared" si="837"/>
        <v>0</v>
      </c>
      <c r="AA297" s="47">
        <f t="shared" si="838"/>
        <v>0</v>
      </c>
      <c r="AB297" s="47">
        <f t="shared" si="839"/>
        <v>0</v>
      </c>
      <c r="AC297" s="47">
        <f t="shared" si="840"/>
        <v>0</v>
      </c>
      <c r="AD297" s="47">
        <f t="shared" si="841"/>
        <v>0</v>
      </c>
      <c r="AE297" s="47">
        <f t="shared" si="842"/>
        <v>0</v>
      </c>
      <c r="AF297" s="47">
        <f t="shared" si="843"/>
        <v>0</v>
      </c>
      <c r="AG297" s="47">
        <f t="shared" si="844"/>
        <v>0</v>
      </c>
      <c r="AH297" s="47">
        <f t="shared" si="845"/>
        <v>0</v>
      </c>
      <c r="AI297" s="47">
        <f t="shared" si="846"/>
        <v>0</v>
      </c>
      <c r="AJ297" s="47">
        <f t="shared" si="847"/>
        <v>0</v>
      </c>
      <c r="AK297" s="47">
        <f t="shared" si="848"/>
        <v>0</v>
      </c>
      <c r="AL297" s="48">
        <f t="shared" si="849"/>
        <v>0</v>
      </c>
      <c r="AM297" s="47">
        <f t="shared" si="893"/>
        <v>0</v>
      </c>
      <c r="AN297" s="47">
        <f t="shared" si="894"/>
        <v>0</v>
      </c>
      <c r="AO297" s="46">
        <f t="shared" si="850"/>
        <v>0</v>
      </c>
      <c r="AP297" s="47">
        <f t="shared" si="851"/>
        <v>0</v>
      </c>
      <c r="AQ297" s="47">
        <f t="shared" si="852"/>
        <v>0</v>
      </c>
      <c r="AR297" s="47">
        <f t="shared" si="853"/>
        <v>0</v>
      </c>
      <c r="AS297" s="47">
        <f t="shared" si="854"/>
        <v>0</v>
      </c>
      <c r="AT297" s="47">
        <f t="shared" si="855"/>
        <v>0</v>
      </c>
      <c r="AU297" s="47">
        <f t="shared" si="856"/>
        <v>0</v>
      </c>
      <c r="AV297" s="47">
        <f t="shared" si="857"/>
        <v>0</v>
      </c>
      <c r="AW297" s="47">
        <f t="shared" si="858"/>
        <v>0</v>
      </c>
      <c r="AX297" s="47">
        <f t="shared" si="859"/>
        <v>0</v>
      </c>
      <c r="AY297" s="47">
        <f t="shared" si="860"/>
        <v>0</v>
      </c>
      <c r="AZ297" s="47">
        <f t="shared" si="861"/>
        <v>0</v>
      </c>
      <c r="BA297" s="47">
        <f t="shared" si="862"/>
        <v>0</v>
      </c>
      <c r="BB297" s="47">
        <f t="shared" si="863"/>
        <v>0</v>
      </c>
      <c r="BC297" s="47">
        <f t="shared" si="864"/>
        <v>0</v>
      </c>
      <c r="BD297" s="47">
        <f t="shared" si="865"/>
        <v>0</v>
      </c>
      <c r="BE297" s="47">
        <f t="shared" si="866"/>
        <v>0</v>
      </c>
      <c r="BF297" s="47">
        <f t="shared" si="867"/>
        <v>0</v>
      </c>
      <c r="BG297" s="48">
        <f t="shared" si="868"/>
        <v>0</v>
      </c>
      <c r="BH297" s="47">
        <f t="shared" si="895"/>
        <v>0</v>
      </c>
      <c r="BI297" s="47">
        <f t="shared" si="896"/>
        <v>0</v>
      </c>
      <c r="BJ297" s="46">
        <f t="shared" si="869"/>
        <v>0</v>
      </c>
      <c r="BK297" s="47">
        <f t="shared" si="870"/>
        <v>0</v>
      </c>
      <c r="BL297" s="47">
        <f t="shared" si="871"/>
        <v>0</v>
      </c>
      <c r="BM297" s="47">
        <f t="shared" si="872"/>
        <v>0</v>
      </c>
      <c r="BN297" s="47">
        <f t="shared" si="873"/>
        <v>0</v>
      </c>
      <c r="BO297" s="47">
        <f t="shared" si="874"/>
        <v>0</v>
      </c>
      <c r="BP297" s="47">
        <f t="shared" si="875"/>
        <v>0</v>
      </c>
      <c r="BQ297" s="47">
        <f t="shared" si="876"/>
        <v>0</v>
      </c>
      <c r="BR297" s="47">
        <f t="shared" si="877"/>
        <v>0</v>
      </c>
      <c r="BS297" s="47">
        <f t="shared" si="878"/>
        <v>0</v>
      </c>
      <c r="BT297" s="47">
        <f t="shared" si="879"/>
        <v>0</v>
      </c>
      <c r="BU297" s="47">
        <f t="shared" si="880"/>
        <v>0</v>
      </c>
      <c r="BV297" s="47">
        <f t="shared" si="881"/>
        <v>0</v>
      </c>
      <c r="BW297" s="47">
        <f t="shared" si="882"/>
        <v>0</v>
      </c>
      <c r="BX297" s="47">
        <f t="shared" si="883"/>
        <v>0</v>
      </c>
      <c r="BY297" s="47">
        <f t="shared" si="884"/>
        <v>0</v>
      </c>
      <c r="BZ297" s="47">
        <f t="shared" si="885"/>
        <v>0</v>
      </c>
      <c r="CA297" s="47">
        <f t="shared" si="886"/>
        <v>0</v>
      </c>
      <c r="CB297" s="47">
        <f t="shared" si="887"/>
        <v>0</v>
      </c>
      <c r="CC297" s="48">
        <f t="shared" si="888"/>
        <v>0</v>
      </c>
      <c r="CD297" s="47">
        <f t="shared" si="897"/>
        <v>0</v>
      </c>
      <c r="CE297" s="47">
        <f t="shared" si="898"/>
        <v>0</v>
      </c>
      <c r="CF297" s="46">
        <f t="shared" si="899"/>
        <v>0</v>
      </c>
      <c r="CG297" s="47">
        <f t="shared" si="900"/>
        <v>0</v>
      </c>
      <c r="CH297" s="47">
        <f t="shared" si="901"/>
        <v>0</v>
      </c>
      <c r="CI297" s="47">
        <f t="shared" si="902"/>
        <v>0</v>
      </c>
      <c r="CJ297" s="47">
        <f t="shared" si="903"/>
        <v>0</v>
      </c>
      <c r="CK297" s="47">
        <f t="shared" si="904"/>
        <v>0</v>
      </c>
      <c r="CL297" s="47">
        <f t="shared" si="905"/>
        <v>0</v>
      </c>
      <c r="CM297" s="47">
        <f t="shared" si="906"/>
        <v>0</v>
      </c>
      <c r="CN297" s="47">
        <f t="shared" si="907"/>
        <v>0</v>
      </c>
      <c r="CO297" s="47">
        <f t="shared" si="908"/>
        <v>0</v>
      </c>
      <c r="CP297" s="47">
        <f t="shared" si="909"/>
        <v>0</v>
      </c>
      <c r="CQ297" s="47">
        <f t="shared" si="910"/>
        <v>0</v>
      </c>
      <c r="CR297" s="47">
        <f t="shared" si="911"/>
        <v>0</v>
      </c>
      <c r="CS297" s="47">
        <f t="shared" si="912"/>
        <v>0</v>
      </c>
      <c r="CT297" s="47">
        <f t="shared" si="913"/>
        <v>0</v>
      </c>
      <c r="CU297" s="47">
        <f t="shared" si="914"/>
        <v>0</v>
      </c>
      <c r="CV297" s="47">
        <f t="shared" si="915"/>
        <v>0</v>
      </c>
      <c r="CW297" s="47">
        <f t="shared" si="916"/>
        <v>0</v>
      </c>
      <c r="CX297" s="47">
        <f t="shared" si="917"/>
        <v>0</v>
      </c>
      <c r="CY297" s="48">
        <f t="shared" si="918"/>
        <v>0</v>
      </c>
      <c r="CZ297" s="47">
        <f t="shared" si="919"/>
        <v>0</v>
      </c>
      <c r="DA297" s="47">
        <f t="shared" si="920"/>
        <v>0</v>
      </c>
      <c r="DB297" s="46">
        <f t="shared" si="921"/>
        <v>0</v>
      </c>
      <c r="DC297" s="47">
        <f t="shared" si="922"/>
        <v>0</v>
      </c>
      <c r="DD297" s="47">
        <f t="shared" si="923"/>
        <v>0</v>
      </c>
      <c r="DE297" s="47">
        <f t="shared" si="924"/>
        <v>0</v>
      </c>
      <c r="DF297" s="47">
        <f t="shared" si="925"/>
        <v>0</v>
      </c>
      <c r="DG297" s="47">
        <f t="shared" si="926"/>
        <v>0</v>
      </c>
      <c r="DH297" s="47">
        <f t="shared" si="927"/>
        <v>0</v>
      </c>
      <c r="DI297" s="47">
        <f t="shared" si="928"/>
        <v>0</v>
      </c>
      <c r="DJ297" s="47">
        <f t="shared" si="929"/>
        <v>0</v>
      </c>
      <c r="DK297" s="47">
        <f t="shared" si="930"/>
        <v>0</v>
      </c>
      <c r="DL297" s="47">
        <f t="shared" si="931"/>
        <v>0</v>
      </c>
      <c r="DM297" s="47">
        <f t="shared" si="932"/>
        <v>0</v>
      </c>
      <c r="DN297" s="47">
        <f t="shared" si="933"/>
        <v>0</v>
      </c>
      <c r="DO297" s="47">
        <f t="shared" si="934"/>
        <v>0</v>
      </c>
      <c r="DP297" s="47">
        <f t="shared" si="935"/>
        <v>0</v>
      </c>
      <c r="DQ297" s="47">
        <f t="shared" si="936"/>
        <v>0</v>
      </c>
      <c r="DR297" s="47">
        <f t="shared" si="937"/>
        <v>0</v>
      </c>
      <c r="DS297" s="47">
        <f t="shared" si="938"/>
        <v>0</v>
      </c>
      <c r="DT297" s="47">
        <f t="shared" si="939"/>
        <v>0</v>
      </c>
      <c r="DU297" s="48">
        <f t="shared" si="940"/>
        <v>0</v>
      </c>
      <c r="DV297" s="47">
        <f t="shared" si="941"/>
        <v>0</v>
      </c>
      <c r="DW297" s="47">
        <f t="shared" si="942"/>
        <v>0</v>
      </c>
      <c r="DX297" s="46">
        <f t="shared" si="943"/>
        <v>0</v>
      </c>
      <c r="DY297" s="47">
        <f t="shared" si="944"/>
        <v>0</v>
      </c>
      <c r="DZ297" s="47">
        <f t="shared" si="945"/>
        <v>0</v>
      </c>
      <c r="EA297" s="47">
        <f t="shared" si="946"/>
        <v>0</v>
      </c>
      <c r="EB297" s="47">
        <f t="shared" si="947"/>
        <v>0</v>
      </c>
      <c r="EC297" s="47">
        <f t="shared" si="948"/>
        <v>0</v>
      </c>
      <c r="ED297" s="47">
        <f t="shared" si="949"/>
        <v>0</v>
      </c>
      <c r="EE297" s="47">
        <f t="shared" si="950"/>
        <v>0</v>
      </c>
      <c r="EF297" s="47">
        <f t="shared" si="951"/>
        <v>0</v>
      </c>
      <c r="EG297" s="47">
        <f t="shared" si="952"/>
        <v>0</v>
      </c>
      <c r="EH297" s="47">
        <f t="shared" si="953"/>
        <v>0</v>
      </c>
      <c r="EI297" s="47">
        <f t="shared" si="954"/>
        <v>0</v>
      </c>
      <c r="EJ297" s="47">
        <f t="shared" si="955"/>
        <v>0</v>
      </c>
      <c r="EK297" s="47">
        <f t="shared" si="956"/>
        <v>0</v>
      </c>
      <c r="EL297" s="47">
        <f t="shared" si="957"/>
        <v>0</v>
      </c>
      <c r="EM297" s="47">
        <f t="shared" si="958"/>
        <v>0</v>
      </c>
      <c r="EN297" s="47">
        <f t="shared" si="959"/>
        <v>0</v>
      </c>
      <c r="EO297" s="47">
        <f t="shared" si="960"/>
        <v>0</v>
      </c>
      <c r="EP297" s="47">
        <f t="shared" si="961"/>
        <v>0</v>
      </c>
      <c r="EQ297" s="48">
        <f t="shared" si="962"/>
        <v>0</v>
      </c>
      <c r="ER297" s="47">
        <f t="shared" si="963"/>
        <v>0</v>
      </c>
      <c r="ES297" s="47">
        <f t="shared" si="964"/>
        <v>0</v>
      </c>
      <c r="ET297" s="46">
        <f t="shared" si="965"/>
        <v>0</v>
      </c>
      <c r="EU297" s="47">
        <f t="shared" si="966"/>
        <v>0</v>
      </c>
      <c r="EV297" s="47">
        <f t="shared" si="967"/>
        <v>0</v>
      </c>
      <c r="EW297" s="47">
        <f t="shared" si="968"/>
        <v>0</v>
      </c>
      <c r="EX297" s="47">
        <f t="shared" si="969"/>
        <v>0</v>
      </c>
      <c r="EY297" s="47">
        <f t="shared" si="970"/>
        <v>0</v>
      </c>
      <c r="EZ297" s="47">
        <f t="shared" si="971"/>
        <v>0</v>
      </c>
      <c r="FA297" s="47">
        <f t="shared" si="972"/>
        <v>0</v>
      </c>
      <c r="FB297" s="47">
        <f t="shared" si="973"/>
        <v>0</v>
      </c>
      <c r="FC297" s="47">
        <f t="shared" si="974"/>
        <v>0</v>
      </c>
      <c r="FD297" s="47">
        <f t="shared" si="975"/>
        <v>0</v>
      </c>
      <c r="FE297" s="47">
        <f t="shared" si="976"/>
        <v>0</v>
      </c>
      <c r="FF297" s="47">
        <f t="shared" si="977"/>
        <v>0</v>
      </c>
      <c r="FG297" s="47">
        <f t="shared" si="978"/>
        <v>0</v>
      </c>
      <c r="FH297" s="47">
        <f t="shared" si="979"/>
        <v>0</v>
      </c>
      <c r="FI297" s="47">
        <f t="shared" si="980"/>
        <v>0</v>
      </c>
      <c r="FJ297" s="47">
        <f t="shared" si="981"/>
        <v>0</v>
      </c>
      <c r="FK297" s="47">
        <f t="shared" si="982"/>
        <v>0</v>
      </c>
      <c r="FL297" s="47">
        <f t="shared" si="983"/>
        <v>0</v>
      </c>
      <c r="FM297" s="48">
        <f t="shared" si="984"/>
        <v>0</v>
      </c>
      <c r="FN297" s="47">
        <f t="shared" si="985"/>
        <v>0</v>
      </c>
      <c r="FO297" s="47">
        <f t="shared" si="986"/>
        <v>0</v>
      </c>
      <c r="FP297" s="46">
        <f t="shared" si="987"/>
        <v>0</v>
      </c>
      <c r="FQ297" s="47">
        <f t="shared" si="988"/>
        <v>0</v>
      </c>
      <c r="FR297" s="47">
        <f t="shared" si="989"/>
        <v>0</v>
      </c>
      <c r="FS297" s="47">
        <f t="shared" si="990"/>
        <v>0</v>
      </c>
      <c r="FT297" s="47">
        <f t="shared" si="991"/>
        <v>0</v>
      </c>
      <c r="FU297" s="47">
        <f t="shared" si="992"/>
        <v>0</v>
      </c>
      <c r="FV297" s="47">
        <f t="shared" si="993"/>
        <v>0</v>
      </c>
      <c r="FW297" s="47">
        <f t="shared" si="994"/>
        <v>0</v>
      </c>
      <c r="FX297" s="47">
        <f t="shared" si="995"/>
        <v>0</v>
      </c>
      <c r="FY297" s="47">
        <f t="shared" si="996"/>
        <v>0</v>
      </c>
      <c r="FZ297" s="47">
        <f t="shared" si="997"/>
        <v>0</v>
      </c>
      <c r="GA297" s="47">
        <f t="shared" si="998"/>
        <v>0</v>
      </c>
      <c r="GB297" s="47">
        <f t="shared" si="999"/>
        <v>0</v>
      </c>
      <c r="GC297" s="47">
        <f t="shared" si="1000"/>
        <v>0</v>
      </c>
      <c r="GD297" s="47">
        <f t="shared" si="1001"/>
        <v>0</v>
      </c>
      <c r="GE297" s="47">
        <f t="shared" si="1002"/>
        <v>0</v>
      </c>
      <c r="GF297" s="47">
        <f t="shared" si="1003"/>
        <v>0</v>
      </c>
      <c r="GG297" s="47">
        <f t="shared" si="1004"/>
        <v>0</v>
      </c>
      <c r="GH297" s="47">
        <f t="shared" si="1005"/>
        <v>0</v>
      </c>
      <c r="GI297" s="48">
        <f t="shared" si="1006"/>
        <v>0</v>
      </c>
      <c r="GJ297" s="47">
        <f t="shared" si="1007"/>
        <v>0</v>
      </c>
      <c r="GK297" s="47">
        <f t="shared" si="1008"/>
        <v>0</v>
      </c>
      <c r="GL297" s="46">
        <f t="shared" si="1009"/>
        <v>0</v>
      </c>
      <c r="GM297" s="47">
        <f t="shared" si="1010"/>
        <v>0</v>
      </c>
      <c r="GN297" s="47">
        <f t="shared" si="1011"/>
        <v>0</v>
      </c>
      <c r="GO297" s="47">
        <f t="shared" si="1012"/>
        <v>0</v>
      </c>
      <c r="GP297" s="47">
        <f t="shared" si="1013"/>
        <v>0</v>
      </c>
      <c r="GQ297" s="47">
        <f t="shared" si="1014"/>
        <v>0</v>
      </c>
      <c r="GR297" s="47">
        <f t="shared" si="1015"/>
        <v>0</v>
      </c>
      <c r="GS297" s="47">
        <f t="shared" si="1016"/>
        <v>0</v>
      </c>
      <c r="GT297" s="47">
        <f t="shared" si="1017"/>
        <v>0</v>
      </c>
      <c r="GU297" s="47">
        <f t="shared" si="1018"/>
        <v>0</v>
      </c>
      <c r="GV297" s="47">
        <f t="shared" si="1019"/>
        <v>0</v>
      </c>
      <c r="GW297" s="47">
        <f t="shared" si="1020"/>
        <v>0</v>
      </c>
      <c r="GX297" s="47">
        <f t="shared" si="1021"/>
        <v>0</v>
      </c>
      <c r="GY297" s="47">
        <f t="shared" si="1022"/>
        <v>0</v>
      </c>
      <c r="GZ297" s="47">
        <f t="shared" si="1023"/>
        <v>0</v>
      </c>
      <c r="HA297" s="47">
        <f t="shared" si="1024"/>
        <v>0</v>
      </c>
      <c r="HB297" s="47">
        <f t="shared" si="1025"/>
        <v>0</v>
      </c>
      <c r="HC297" s="47">
        <f t="shared" si="1026"/>
        <v>0</v>
      </c>
      <c r="HD297" s="47">
        <f t="shared" si="1027"/>
        <v>0</v>
      </c>
      <c r="HE297" s="48">
        <f t="shared" si="1028"/>
        <v>0</v>
      </c>
      <c r="HF297" s="47">
        <f t="shared" si="1029"/>
        <v>0</v>
      </c>
      <c r="HG297" s="47">
        <f t="shared" si="1030"/>
        <v>0</v>
      </c>
      <c r="HH297" s="46">
        <f t="shared" si="1031"/>
        <v>0</v>
      </c>
      <c r="HI297" s="47">
        <f t="shared" si="1032"/>
        <v>0</v>
      </c>
      <c r="HJ297" s="47">
        <f t="shared" si="1033"/>
        <v>0</v>
      </c>
      <c r="HK297" s="47">
        <f t="shared" si="1034"/>
        <v>0</v>
      </c>
      <c r="HL297" s="47">
        <f t="shared" si="1035"/>
        <v>0</v>
      </c>
      <c r="HM297" s="47">
        <f t="shared" si="1036"/>
        <v>0</v>
      </c>
      <c r="HN297" s="47">
        <f t="shared" si="1037"/>
        <v>0</v>
      </c>
      <c r="HO297" s="47">
        <f t="shared" si="1038"/>
        <v>0</v>
      </c>
      <c r="HP297" s="47">
        <f t="shared" si="1039"/>
        <v>0</v>
      </c>
      <c r="HQ297" s="47">
        <f t="shared" si="1040"/>
        <v>0</v>
      </c>
      <c r="HR297" s="47">
        <f t="shared" si="1041"/>
        <v>0</v>
      </c>
      <c r="HS297" s="47">
        <f t="shared" si="1042"/>
        <v>0</v>
      </c>
      <c r="HT297" s="47">
        <f t="shared" si="1043"/>
        <v>0</v>
      </c>
      <c r="HU297" s="47">
        <f t="shared" si="1044"/>
        <v>0</v>
      </c>
      <c r="HV297" s="47">
        <f t="shared" si="1045"/>
        <v>0</v>
      </c>
      <c r="HW297" s="47">
        <f t="shared" si="1046"/>
        <v>0</v>
      </c>
      <c r="HX297" s="47">
        <f t="shared" si="1047"/>
        <v>0</v>
      </c>
      <c r="HY297" s="47">
        <f t="shared" si="1048"/>
        <v>0</v>
      </c>
      <c r="HZ297" s="47">
        <f t="shared" si="1049"/>
        <v>0</v>
      </c>
      <c r="IA297" s="48">
        <f t="shared" si="1050"/>
        <v>0</v>
      </c>
      <c r="IB297" s="47">
        <f t="shared" si="1051"/>
        <v>0</v>
      </c>
      <c r="IC297" s="47">
        <f t="shared" si="1052"/>
        <v>0</v>
      </c>
      <c r="ID297" s="46">
        <f t="shared" si="1053"/>
        <v>0</v>
      </c>
      <c r="IE297" s="47">
        <f t="shared" si="1054"/>
        <v>0</v>
      </c>
      <c r="IF297" s="47">
        <f t="shared" si="1055"/>
        <v>0</v>
      </c>
      <c r="IG297" s="47">
        <f t="shared" si="1056"/>
        <v>0</v>
      </c>
      <c r="IH297" s="47">
        <f t="shared" si="1057"/>
        <v>0</v>
      </c>
      <c r="II297" s="47">
        <f t="shared" si="1058"/>
        <v>0</v>
      </c>
      <c r="IJ297" s="47">
        <f t="shared" si="1059"/>
        <v>0</v>
      </c>
      <c r="IK297" s="47">
        <f t="shared" si="1060"/>
        <v>0</v>
      </c>
      <c r="IL297" s="47">
        <f t="shared" si="1061"/>
        <v>0</v>
      </c>
      <c r="IM297" s="47">
        <f t="shared" si="1062"/>
        <v>0</v>
      </c>
      <c r="IN297" s="47">
        <f t="shared" si="1063"/>
        <v>0</v>
      </c>
      <c r="IO297" s="47">
        <f t="shared" si="1064"/>
        <v>0</v>
      </c>
      <c r="IP297" s="47">
        <f t="shared" si="1065"/>
        <v>0</v>
      </c>
      <c r="IQ297" s="47">
        <f t="shared" si="1066"/>
        <v>0</v>
      </c>
      <c r="IR297" s="47">
        <f t="shared" si="1067"/>
        <v>0</v>
      </c>
      <c r="IS297" s="47">
        <f t="shared" si="1068"/>
        <v>0</v>
      </c>
      <c r="IT297" s="47">
        <f t="shared" si="1069"/>
        <v>0</v>
      </c>
      <c r="IU297" s="47">
        <f t="shared" si="1070"/>
        <v>0</v>
      </c>
      <c r="IV297" s="47">
        <f t="shared" si="1071"/>
        <v>0</v>
      </c>
      <c r="IW297" s="48">
        <f t="shared" si="1072"/>
        <v>0</v>
      </c>
      <c r="IX297" s="47">
        <f t="shared" si="1073"/>
        <v>0</v>
      </c>
      <c r="IY297" s="47">
        <f t="shared" si="1074"/>
        <v>0</v>
      </c>
      <c r="IZ297" s="46">
        <f t="shared" si="1075"/>
        <v>0</v>
      </c>
      <c r="JA297" s="47">
        <f t="shared" si="1076"/>
        <v>0</v>
      </c>
      <c r="JB297" s="47">
        <f t="shared" si="1077"/>
        <v>0</v>
      </c>
      <c r="JC297" s="47">
        <f t="shared" si="1078"/>
        <v>0</v>
      </c>
      <c r="JD297" s="47">
        <f t="shared" si="1079"/>
        <v>0</v>
      </c>
      <c r="JE297" s="47">
        <f t="shared" si="1080"/>
        <v>0</v>
      </c>
      <c r="JF297" s="47">
        <f t="shared" si="1081"/>
        <v>0</v>
      </c>
      <c r="JG297" s="47">
        <f t="shared" si="1082"/>
        <v>0</v>
      </c>
      <c r="JH297" s="47">
        <f t="shared" si="1083"/>
        <v>0</v>
      </c>
      <c r="JI297" s="47">
        <f t="shared" si="1084"/>
        <v>0</v>
      </c>
      <c r="JJ297" s="47">
        <f t="shared" si="1085"/>
        <v>0</v>
      </c>
      <c r="JK297" s="47">
        <f t="shared" si="1086"/>
        <v>0</v>
      </c>
      <c r="JL297" s="47">
        <f t="shared" si="1087"/>
        <v>0</v>
      </c>
      <c r="JM297" s="47">
        <f t="shared" si="1088"/>
        <v>0</v>
      </c>
      <c r="JN297" s="47">
        <f t="shared" si="1089"/>
        <v>0</v>
      </c>
      <c r="JO297" s="47">
        <f t="shared" si="1090"/>
        <v>0</v>
      </c>
      <c r="JP297" s="47">
        <f t="shared" si="1091"/>
        <v>0</v>
      </c>
      <c r="JQ297" s="47">
        <f t="shared" si="1092"/>
        <v>0</v>
      </c>
      <c r="JR297" s="47">
        <f t="shared" si="1093"/>
        <v>0</v>
      </c>
      <c r="JS297" s="48">
        <f t="shared" si="1094"/>
        <v>0</v>
      </c>
      <c r="JT297" s="46">
        <f t="shared" si="1095"/>
        <v>0</v>
      </c>
      <c r="JU297" s="48">
        <f t="shared" si="1096"/>
        <v>0</v>
      </c>
    </row>
    <row r="298" spans="1:281" x14ac:dyDescent="0.25">
      <c r="A298" s="152"/>
      <c r="B298" s="386"/>
      <c r="C298" s="377"/>
      <c r="D298" s="378"/>
      <c r="E298" s="378"/>
      <c r="F298" s="378"/>
      <c r="G298" s="379"/>
      <c r="H298" s="397"/>
      <c r="I298" s="397"/>
      <c r="J298" s="97"/>
      <c r="K298" s="122">
        <f t="shared" ref="K298:K354" si="1097">IF(OR(H298="Ass",H298="int",H298="ImF",H298="liv"),0,J298-J298/1.095)</f>
        <v>0</v>
      </c>
      <c r="L298" s="313">
        <f t="shared" ref="L298:L354" si="1098">IF(OR(H298="Ass",H298="int",H298="ImF"),0,(J298-K298)/1.05*0.05)</f>
        <v>0</v>
      </c>
      <c r="M298" s="46">
        <f t="shared" ref="M298:M354" si="1099">J298-K298-L298</f>
        <v>0</v>
      </c>
      <c r="N298" s="90">
        <f t="shared" si="889"/>
        <v>0</v>
      </c>
      <c r="O298" s="90">
        <f t="shared" si="890"/>
        <v>0</v>
      </c>
      <c r="P298" s="90">
        <f t="shared" si="891"/>
        <v>0</v>
      </c>
      <c r="Q298" s="90">
        <f t="shared" si="892"/>
        <v>0</v>
      </c>
      <c r="R298" s="408">
        <f t="shared" ref="R298:R354" si="1100">MONTH(A298)</f>
        <v>1</v>
      </c>
      <c r="S298" s="46">
        <f t="shared" si="830"/>
        <v>0</v>
      </c>
      <c r="T298" s="47">
        <f t="shared" si="831"/>
        <v>0</v>
      </c>
      <c r="U298" s="47">
        <f t="shared" si="832"/>
        <v>0</v>
      </c>
      <c r="V298" s="47">
        <f t="shared" si="833"/>
        <v>0</v>
      </c>
      <c r="W298" s="47">
        <f t="shared" si="834"/>
        <v>0</v>
      </c>
      <c r="X298" s="47">
        <f t="shared" si="835"/>
        <v>0</v>
      </c>
      <c r="Y298" s="47">
        <f t="shared" si="836"/>
        <v>0</v>
      </c>
      <c r="Z298" s="47">
        <f t="shared" si="837"/>
        <v>0</v>
      </c>
      <c r="AA298" s="47">
        <f t="shared" si="838"/>
        <v>0</v>
      </c>
      <c r="AB298" s="47">
        <f t="shared" si="839"/>
        <v>0</v>
      </c>
      <c r="AC298" s="47">
        <f t="shared" si="840"/>
        <v>0</v>
      </c>
      <c r="AD298" s="47">
        <f t="shared" si="841"/>
        <v>0</v>
      </c>
      <c r="AE298" s="47">
        <f t="shared" si="842"/>
        <v>0</v>
      </c>
      <c r="AF298" s="47">
        <f t="shared" si="843"/>
        <v>0</v>
      </c>
      <c r="AG298" s="47">
        <f t="shared" si="844"/>
        <v>0</v>
      </c>
      <c r="AH298" s="47">
        <f t="shared" si="845"/>
        <v>0</v>
      </c>
      <c r="AI298" s="47">
        <f t="shared" si="846"/>
        <v>0</v>
      </c>
      <c r="AJ298" s="47">
        <f t="shared" si="847"/>
        <v>0</v>
      </c>
      <c r="AK298" s="47">
        <f t="shared" si="848"/>
        <v>0</v>
      </c>
      <c r="AL298" s="48">
        <f t="shared" si="849"/>
        <v>0</v>
      </c>
      <c r="AM298" s="47">
        <f t="shared" si="893"/>
        <v>0</v>
      </c>
      <c r="AN298" s="47">
        <f t="shared" si="894"/>
        <v>0</v>
      </c>
      <c r="AO298" s="46">
        <f t="shared" si="850"/>
        <v>0</v>
      </c>
      <c r="AP298" s="47">
        <f t="shared" si="851"/>
        <v>0</v>
      </c>
      <c r="AQ298" s="47">
        <f t="shared" si="852"/>
        <v>0</v>
      </c>
      <c r="AR298" s="47">
        <f t="shared" si="853"/>
        <v>0</v>
      </c>
      <c r="AS298" s="47">
        <f t="shared" si="854"/>
        <v>0</v>
      </c>
      <c r="AT298" s="47">
        <f t="shared" si="855"/>
        <v>0</v>
      </c>
      <c r="AU298" s="47">
        <f t="shared" si="856"/>
        <v>0</v>
      </c>
      <c r="AV298" s="47">
        <f t="shared" si="857"/>
        <v>0</v>
      </c>
      <c r="AW298" s="47">
        <f t="shared" si="858"/>
        <v>0</v>
      </c>
      <c r="AX298" s="47">
        <f t="shared" si="859"/>
        <v>0</v>
      </c>
      <c r="AY298" s="47">
        <f t="shared" si="860"/>
        <v>0</v>
      </c>
      <c r="AZ298" s="47">
        <f t="shared" si="861"/>
        <v>0</v>
      </c>
      <c r="BA298" s="47">
        <f t="shared" si="862"/>
        <v>0</v>
      </c>
      <c r="BB298" s="47">
        <f t="shared" si="863"/>
        <v>0</v>
      </c>
      <c r="BC298" s="47">
        <f t="shared" si="864"/>
        <v>0</v>
      </c>
      <c r="BD298" s="47">
        <f t="shared" si="865"/>
        <v>0</v>
      </c>
      <c r="BE298" s="47">
        <f t="shared" si="866"/>
        <v>0</v>
      </c>
      <c r="BF298" s="47">
        <f t="shared" si="867"/>
        <v>0</v>
      </c>
      <c r="BG298" s="48">
        <f t="shared" si="868"/>
        <v>0</v>
      </c>
      <c r="BH298" s="47">
        <f t="shared" si="895"/>
        <v>0</v>
      </c>
      <c r="BI298" s="47">
        <f t="shared" si="896"/>
        <v>0</v>
      </c>
      <c r="BJ298" s="46">
        <f t="shared" si="869"/>
        <v>0</v>
      </c>
      <c r="BK298" s="47">
        <f t="shared" si="870"/>
        <v>0</v>
      </c>
      <c r="BL298" s="47">
        <f t="shared" si="871"/>
        <v>0</v>
      </c>
      <c r="BM298" s="47">
        <f t="shared" si="872"/>
        <v>0</v>
      </c>
      <c r="BN298" s="47">
        <f t="shared" si="873"/>
        <v>0</v>
      </c>
      <c r="BO298" s="47">
        <f t="shared" si="874"/>
        <v>0</v>
      </c>
      <c r="BP298" s="47">
        <f t="shared" si="875"/>
        <v>0</v>
      </c>
      <c r="BQ298" s="47">
        <f t="shared" si="876"/>
        <v>0</v>
      </c>
      <c r="BR298" s="47">
        <f t="shared" si="877"/>
        <v>0</v>
      </c>
      <c r="BS298" s="47">
        <f t="shared" si="878"/>
        <v>0</v>
      </c>
      <c r="BT298" s="47">
        <f t="shared" si="879"/>
        <v>0</v>
      </c>
      <c r="BU298" s="47">
        <f t="shared" si="880"/>
        <v>0</v>
      </c>
      <c r="BV298" s="47">
        <f t="shared" si="881"/>
        <v>0</v>
      </c>
      <c r="BW298" s="47">
        <f t="shared" si="882"/>
        <v>0</v>
      </c>
      <c r="BX298" s="47">
        <f t="shared" si="883"/>
        <v>0</v>
      </c>
      <c r="BY298" s="47">
        <f t="shared" si="884"/>
        <v>0</v>
      </c>
      <c r="BZ298" s="47">
        <f t="shared" si="885"/>
        <v>0</v>
      </c>
      <c r="CA298" s="47">
        <f t="shared" si="886"/>
        <v>0</v>
      </c>
      <c r="CB298" s="47">
        <f t="shared" si="887"/>
        <v>0</v>
      </c>
      <c r="CC298" s="48">
        <f t="shared" si="888"/>
        <v>0</v>
      </c>
      <c r="CD298" s="47">
        <f t="shared" si="897"/>
        <v>0</v>
      </c>
      <c r="CE298" s="47">
        <f t="shared" si="898"/>
        <v>0</v>
      </c>
      <c r="CF298" s="46">
        <f t="shared" si="899"/>
        <v>0</v>
      </c>
      <c r="CG298" s="47">
        <f t="shared" si="900"/>
        <v>0</v>
      </c>
      <c r="CH298" s="47">
        <f t="shared" si="901"/>
        <v>0</v>
      </c>
      <c r="CI298" s="47">
        <f t="shared" si="902"/>
        <v>0</v>
      </c>
      <c r="CJ298" s="47">
        <f t="shared" si="903"/>
        <v>0</v>
      </c>
      <c r="CK298" s="47">
        <f t="shared" si="904"/>
        <v>0</v>
      </c>
      <c r="CL298" s="47">
        <f t="shared" si="905"/>
        <v>0</v>
      </c>
      <c r="CM298" s="47">
        <f t="shared" si="906"/>
        <v>0</v>
      </c>
      <c r="CN298" s="47">
        <f t="shared" si="907"/>
        <v>0</v>
      </c>
      <c r="CO298" s="47">
        <f t="shared" si="908"/>
        <v>0</v>
      </c>
      <c r="CP298" s="47">
        <f t="shared" si="909"/>
        <v>0</v>
      </c>
      <c r="CQ298" s="47">
        <f t="shared" si="910"/>
        <v>0</v>
      </c>
      <c r="CR298" s="47">
        <f t="shared" si="911"/>
        <v>0</v>
      </c>
      <c r="CS298" s="47">
        <f t="shared" si="912"/>
        <v>0</v>
      </c>
      <c r="CT298" s="47">
        <f t="shared" si="913"/>
        <v>0</v>
      </c>
      <c r="CU298" s="47">
        <f t="shared" si="914"/>
        <v>0</v>
      </c>
      <c r="CV298" s="47">
        <f t="shared" si="915"/>
        <v>0</v>
      </c>
      <c r="CW298" s="47">
        <f t="shared" si="916"/>
        <v>0</v>
      </c>
      <c r="CX298" s="47">
        <f t="shared" si="917"/>
        <v>0</v>
      </c>
      <c r="CY298" s="48">
        <f t="shared" si="918"/>
        <v>0</v>
      </c>
      <c r="CZ298" s="47">
        <f t="shared" si="919"/>
        <v>0</v>
      </c>
      <c r="DA298" s="47">
        <f t="shared" si="920"/>
        <v>0</v>
      </c>
      <c r="DB298" s="46">
        <f t="shared" si="921"/>
        <v>0</v>
      </c>
      <c r="DC298" s="47">
        <f t="shared" si="922"/>
        <v>0</v>
      </c>
      <c r="DD298" s="47">
        <f t="shared" si="923"/>
        <v>0</v>
      </c>
      <c r="DE298" s="47">
        <f t="shared" si="924"/>
        <v>0</v>
      </c>
      <c r="DF298" s="47">
        <f t="shared" si="925"/>
        <v>0</v>
      </c>
      <c r="DG298" s="47">
        <f t="shared" si="926"/>
        <v>0</v>
      </c>
      <c r="DH298" s="47">
        <f t="shared" si="927"/>
        <v>0</v>
      </c>
      <c r="DI298" s="47">
        <f t="shared" si="928"/>
        <v>0</v>
      </c>
      <c r="DJ298" s="47">
        <f t="shared" si="929"/>
        <v>0</v>
      </c>
      <c r="DK298" s="47">
        <f t="shared" si="930"/>
        <v>0</v>
      </c>
      <c r="DL298" s="47">
        <f t="shared" si="931"/>
        <v>0</v>
      </c>
      <c r="DM298" s="47">
        <f t="shared" si="932"/>
        <v>0</v>
      </c>
      <c r="DN298" s="47">
        <f t="shared" si="933"/>
        <v>0</v>
      </c>
      <c r="DO298" s="47">
        <f t="shared" si="934"/>
        <v>0</v>
      </c>
      <c r="DP298" s="47">
        <f t="shared" si="935"/>
        <v>0</v>
      </c>
      <c r="DQ298" s="47">
        <f t="shared" si="936"/>
        <v>0</v>
      </c>
      <c r="DR298" s="47">
        <f t="shared" si="937"/>
        <v>0</v>
      </c>
      <c r="DS298" s="47">
        <f t="shared" si="938"/>
        <v>0</v>
      </c>
      <c r="DT298" s="47">
        <f t="shared" si="939"/>
        <v>0</v>
      </c>
      <c r="DU298" s="48">
        <f t="shared" si="940"/>
        <v>0</v>
      </c>
      <c r="DV298" s="47">
        <f t="shared" si="941"/>
        <v>0</v>
      </c>
      <c r="DW298" s="47">
        <f t="shared" si="942"/>
        <v>0</v>
      </c>
      <c r="DX298" s="46">
        <f t="shared" si="943"/>
        <v>0</v>
      </c>
      <c r="DY298" s="47">
        <f t="shared" si="944"/>
        <v>0</v>
      </c>
      <c r="DZ298" s="47">
        <f t="shared" si="945"/>
        <v>0</v>
      </c>
      <c r="EA298" s="47">
        <f t="shared" si="946"/>
        <v>0</v>
      </c>
      <c r="EB298" s="47">
        <f t="shared" si="947"/>
        <v>0</v>
      </c>
      <c r="EC298" s="47">
        <f t="shared" si="948"/>
        <v>0</v>
      </c>
      <c r="ED298" s="47">
        <f t="shared" si="949"/>
        <v>0</v>
      </c>
      <c r="EE298" s="47">
        <f t="shared" si="950"/>
        <v>0</v>
      </c>
      <c r="EF298" s="47">
        <f t="shared" si="951"/>
        <v>0</v>
      </c>
      <c r="EG298" s="47">
        <f t="shared" si="952"/>
        <v>0</v>
      </c>
      <c r="EH298" s="47">
        <f t="shared" si="953"/>
        <v>0</v>
      </c>
      <c r="EI298" s="47">
        <f t="shared" si="954"/>
        <v>0</v>
      </c>
      <c r="EJ298" s="47">
        <f t="shared" si="955"/>
        <v>0</v>
      </c>
      <c r="EK298" s="47">
        <f t="shared" si="956"/>
        <v>0</v>
      </c>
      <c r="EL298" s="47">
        <f t="shared" si="957"/>
        <v>0</v>
      </c>
      <c r="EM298" s="47">
        <f t="shared" si="958"/>
        <v>0</v>
      </c>
      <c r="EN298" s="47">
        <f t="shared" si="959"/>
        <v>0</v>
      </c>
      <c r="EO298" s="47">
        <f t="shared" si="960"/>
        <v>0</v>
      </c>
      <c r="EP298" s="47">
        <f t="shared" si="961"/>
        <v>0</v>
      </c>
      <c r="EQ298" s="48">
        <f t="shared" si="962"/>
        <v>0</v>
      </c>
      <c r="ER298" s="47">
        <f t="shared" si="963"/>
        <v>0</v>
      </c>
      <c r="ES298" s="47">
        <f t="shared" si="964"/>
        <v>0</v>
      </c>
      <c r="ET298" s="46">
        <f t="shared" si="965"/>
        <v>0</v>
      </c>
      <c r="EU298" s="47">
        <f t="shared" si="966"/>
        <v>0</v>
      </c>
      <c r="EV298" s="47">
        <f t="shared" si="967"/>
        <v>0</v>
      </c>
      <c r="EW298" s="47">
        <f t="shared" si="968"/>
        <v>0</v>
      </c>
      <c r="EX298" s="47">
        <f t="shared" si="969"/>
        <v>0</v>
      </c>
      <c r="EY298" s="47">
        <f t="shared" si="970"/>
        <v>0</v>
      </c>
      <c r="EZ298" s="47">
        <f t="shared" si="971"/>
        <v>0</v>
      </c>
      <c r="FA298" s="47">
        <f t="shared" si="972"/>
        <v>0</v>
      </c>
      <c r="FB298" s="47">
        <f t="shared" si="973"/>
        <v>0</v>
      </c>
      <c r="FC298" s="47">
        <f t="shared" si="974"/>
        <v>0</v>
      </c>
      <c r="FD298" s="47">
        <f t="shared" si="975"/>
        <v>0</v>
      </c>
      <c r="FE298" s="47">
        <f t="shared" si="976"/>
        <v>0</v>
      </c>
      <c r="FF298" s="47">
        <f t="shared" si="977"/>
        <v>0</v>
      </c>
      <c r="FG298" s="47">
        <f t="shared" si="978"/>
        <v>0</v>
      </c>
      <c r="FH298" s="47">
        <f t="shared" si="979"/>
        <v>0</v>
      </c>
      <c r="FI298" s="47">
        <f t="shared" si="980"/>
        <v>0</v>
      </c>
      <c r="FJ298" s="47">
        <f t="shared" si="981"/>
        <v>0</v>
      </c>
      <c r="FK298" s="47">
        <f t="shared" si="982"/>
        <v>0</v>
      </c>
      <c r="FL298" s="47">
        <f t="shared" si="983"/>
        <v>0</v>
      </c>
      <c r="FM298" s="48">
        <f t="shared" si="984"/>
        <v>0</v>
      </c>
      <c r="FN298" s="47">
        <f t="shared" si="985"/>
        <v>0</v>
      </c>
      <c r="FO298" s="47">
        <f t="shared" si="986"/>
        <v>0</v>
      </c>
      <c r="FP298" s="46">
        <f t="shared" si="987"/>
        <v>0</v>
      </c>
      <c r="FQ298" s="47">
        <f t="shared" si="988"/>
        <v>0</v>
      </c>
      <c r="FR298" s="47">
        <f t="shared" si="989"/>
        <v>0</v>
      </c>
      <c r="FS298" s="47">
        <f t="shared" si="990"/>
        <v>0</v>
      </c>
      <c r="FT298" s="47">
        <f t="shared" si="991"/>
        <v>0</v>
      </c>
      <c r="FU298" s="47">
        <f t="shared" si="992"/>
        <v>0</v>
      </c>
      <c r="FV298" s="47">
        <f t="shared" si="993"/>
        <v>0</v>
      </c>
      <c r="FW298" s="47">
        <f t="shared" si="994"/>
        <v>0</v>
      </c>
      <c r="FX298" s="47">
        <f t="shared" si="995"/>
        <v>0</v>
      </c>
      <c r="FY298" s="47">
        <f t="shared" si="996"/>
        <v>0</v>
      </c>
      <c r="FZ298" s="47">
        <f t="shared" si="997"/>
        <v>0</v>
      </c>
      <c r="GA298" s="47">
        <f t="shared" si="998"/>
        <v>0</v>
      </c>
      <c r="GB298" s="47">
        <f t="shared" si="999"/>
        <v>0</v>
      </c>
      <c r="GC298" s="47">
        <f t="shared" si="1000"/>
        <v>0</v>
      </c>
      <c r="GD298" s="47">
        <f t="shared" si="1001"/>
        <v>0</v>
      </c>
      <c r="GE298" s="47">
        <f t="shared" si="1002"/>
        <v>0</v>
      </c>
      <c r="GF298" s="47">
        <f t="shared" si="1003"/>
        <v>0</v>
      </c>
      <c r="GG298" s="47">
        <f t="shared" si="1004"/>
        <v>0</v>
      </c>
      <c r="GH298" s="47">
        <f t="shared" si="1005"/>
        <v>0</v>
      </c>
      <c r="GI298" s="48">
        <f t="shared" si="1006"/>
        <v>0</v>
      </c>
      <c r="GJ298" s="47">
        <f t="shared" si="1007"/>
        <v>0</v>
      </c>
      <c r="GK298" s="47">
        <f t="shared" si="1008"/>
        <v>0</v>
      </c>
      <c r="GL298" s="46">
        <f t="shared" si="1009"/>
        <v>0</v>
      </c>
      <c r="GM298" s="47">
        <f t="shared" si="1010"/>
        <v>0</v>
      </c>
      <c r="GN298" s="47">
        <f t="shared" si="1011"/>
        <v>0</v>
      </c>
      <c r="GO298" s="47">
        <f t="shared" si="1012"/>
        <v>0</v>
      </c>
      <c r="GP298" s="47">
        <f t="shared" si="1013"/>
        <v>0</v>
      </c>
      <c r="GQ298" s="47">
        <f t="shared" si="1014"/>
        <v>0</v>
      </c>
      <c r="GR298" s="47">
        <f t="shared" si="1015"/>
        <v>0</v>
      </c>
      <c r="GS298" s="47">
        <f t="shared" si="1016"/>
        <v>0</v>
      </c>
      <c r="GT298" s="47">
        <f t="shared" si="1017"/>
        <v>0</v>
      </c>
      <c r="GU298" s="47">
        <f t="shared" si="1018"/>
        <v>0</v>
      </c>
      <c r="GV298" s="47">
        <f t="shared" si="1019"/>
        <v>0</v>
      </c>
      <c r="GW298" s="47">
        <f t="shared" si="1020"/>
        <v>0</v>
      </c>
      <c r="GX298" s="47">
        <f t="shared" si="1021"/>
        <v>0</v>
      </c>
      <c r="GY298" s="47">
        <f t="shared" si="1022"/>
        <v>0</v>
      </c>
      <c r="GZ298" s="47">
        <f t="shared" si="1023"/>
        <v>0</v>
      </c>
      <c r="HA298" s="47">
        <f t="shared" si="1024"/>
        <v>0</v>
      </c>
      <c r="HB298" s="47">
        <f t="shared" si="1025"/>
        <v>0</v>
      </c>
      <c r="HC298" s="47">
        <f t="shared" si="1026"/>
        <v>0</v>
      </c>
      <c r="HD298" s="47">
        <f t="shared" si="1027"/>
        <v>0</v>
      </c>
      <c r="HE298" s="48">
        <f t="shared" si="1028"/>
        <v>0</v>
      </c>
      <c r="HF298" s="47">
        <f t="shared" si="1029"/>
        <v>0</v>
      </c>
      <c r="HG298" s="47">
        <f t="shared" si="1030"/>
        <v>0</v>
      </c>
      <c r="HH298" s="46">
        <f t="shared" si="1031"/>
        <v>0</v>
      </c>
      <c r="HI298" s="47">
        <f t="shared" si="1032"/>
        <v>0</v>
      </c>
      <c r="HJ298" s="47">
        <f t="shared" si="1033"/>
        <v>0</v>
      </c>
      <c r="HK298" s="47">
        <f t="shared" si="1034"/>
        <v>0</v>
      </c>
      <c r="HL298" s="47">
        <f t="shared" si="1035"/>
        <v>0</v>
      </c>
      <c r="HM298" s="47">
        <f t="shared" si="1036"/>
        <v>0</v>
      </c>
      <c r="HN298" s="47">
        <f t="shared" si="1037"/>
        <v>0</v>
      </c>
      <c r="HO298" s="47">
        <f t="shared" si="1038"/>
        <v>0</v>
      </c>
      <c r="HP298" s="47">
        <f t="shared" si="1039"/>
        <v>0</v>
      </c>
      <c r="HQ298" s="47">
        <f t="shared" si="1040"/>
        <v>0</v>
      </c>
      <c r="HR298" s="47">
        <f t="shared" si="1041"/>
        <v>0</v>
      </c>
      <c r="HS298" s="47">
        <f t="shared" si="1042"/>
        <v>0</v>
      </c>
      <c r="HT298" s="47">
        <f t="shared" si="1043"/>
        <v>0</v>
      </c>
      <c r="HU298" s="47">
        <f t="shared" si="1044"/>
        <v>0</v>
      </c>
      <c r="HV298" s="47">
        <f t="shared" si="1045"/>
        <v>0</v>
      </c>
      <c r="HW298" s="47">
        <f t="shared" si="1046"/>
        <v>0</v>
      </c>
      <c r="HX298" s="47">
        <f t="shared" si="1047"/>
        <v>0</v>
      </c>
      <c r="HY298" s="47">
        <f t="shared" si="1048"/>
        <v>0</v>
      </c>
      <c r="HZ298" s="47">
        <f t="shared" si="1049"/>
        <v>0</v>
      </c>
      <c r="IA298" s="48">
        <f t="shared" si="1050"/>
        <v>0</v>
      </c>
      <c r="IB298" s="47">
        <f t="shared" si="1051"/>
        <v>0</v>
      </c>
      <c r="IC298" s="47">
        <f t="shared" si="1052"/>
        <v>0</v>
      </c>
      <c r="ID298" s="46">
        <f t="shared" si="1053"/>
        <v>0</v>
      </c>
      <c r="IE298" s="47">
        <f t="shared" si="1054"/>
        <v>0</v>
      </c>
      <c r="IF298" s="47">
        <f t="shared" si="1055"/>
        <v>0</v>
      </c>
      <c r="IG298" s="47">
        <f t="shared" si="1056"/>
        <v>0</v>
      </c>
      <c r="IH298" s="47">
        <f t="shared" si="1057"/>
        <v>0</v>
      </c>
      <c r="II298" s="47">
        <f t="shared" si="1058"/>
        <v>0</v>
      </c>
      <c r="IJ298" s="47">
        <f t="shared" si="1059"/>
        <v>0</v>
      </c>
      <c r="IK298" s="47">
        <f t="shared" si="1060"/>
        <v>0</v>
      </c>
      <c r="IL298" s="47">
        <f t="shared" si="1061"/>
        <v>0</v>
      </c>
      <c r="IM298" s="47">
        <f t="shared" si="1062"/>
        <v>0</v>
      </c>
      <c r="IN298" s="47">
        <f t="shared" si="1063"/>
        <v>0</v>
      </c>
      <c r="IO298" s="47">
        <f t="shared" si="1064"/>
        <v>0</v>
      </c>
      <c r="IP298" s="47">
        <f t="shared" si="1065"/>
        <v>0</v>
      </c>
      <c r="IQ298" s="47">
        <f t="shared" si="1066"/>
        <v>0</v>
      </c>
      <c r="IR298" s="47">
        <f t="shared" si="1067"/>
        <v>0</v>
      </c>
      <c r="IS298" s="47">
        <f t="shared" si="1068"/>
        <v>0</v>
      </c>
      <c r="IT298" s="47">
        <f t="shared" si="1069"/>
        <v>0</v>
      </c>
      <c r="IU298" s="47">
        <f t="shared" si="1070"/>
        <v>0</v>
      </c>
      <c r="IV298" s="47">
        <f t="shared" si="1071"/>
        <v>0</v>
      </c>
      <c r="IW298" s="48">
        <f t="shared" si="1072"/>
        <v>0</v>
      </c>
      <c r="IX298" s="47">
        <f t="shared" si="1073"/>
        <v>0</v>
      </c>
      <c r="IY298" s="47">
        <f t="shared" si="1074"/>
        <v>0</v>
      </c>
      <c r="IZ298" s="46">
        <f t="shared" si="1075"/>
        <v>0</v>
      </c>
      <c r="JA298" s="47">
        <f t="shared" si="1076"/>
        <v>0</v>
      </c>
      <c r="JB298" s="47">
        <f t="shared" si="1077"/>
        <v>0</v>
      </c>
      <c r="JC298" s="47">
        <f t="shared" si="1078"/>
        <v>0</v>
      </c>
      <c r="JD298" s="47">
        <f t="shared" si="1079"/>
        <v>0</v>
      </c>
      <c r="JE298" s="47">
        <f t="shared" si="1080"/>
        <v>0</v>
      </c>
      <c r="JF298" s="47">
        <f t="shared" si="1081"/>
        <v>0</v>
      </c>
      <c r="JG298" s="47">
        <f t="shared" si="1082"/>
        <v>0</v>
      </c>
      <c r="JH298" s="47">
        <f t="shared" si="1083"/>
        <v>0</v>
      </c>
      <c r="JI298" s="47">
        <f t="shared" si="1084"/>
        <v>0</v>
      </c>
      <c r="JJ298" s="47">
        <f t="shared" si="1085"/>
        <v>0</v>
      </c>
      <c r="JK298" s="47">
        <f t="shared" si="1086"/>
        <v>0</v>
      </c>
      <c r="JL298" s="47">
        <f t="shared" si="1087"/>
        <v>0</v>
      </c>
      <c r="JM298" s="47">
        <f t="shared" si="1088"/>
        <v>0</v>
      </c>
      <c r="JN298" s="47">
        <f t="shared" si="1089"/>
        <v>0</v>
      </c>
      <c r="JO298" s="47">
        <f t="shared" si="1090"/>
        <v>0</v>
      </c>
      <c r="JP298" s="47">
        <f t="shared" si="1091"/>
        <v>0</v>
      </c>
      <c r="JQ298" s="47">
        <f t="shared" si="1092"/>
        <v>0</v>
      </c>
      <c r="JR298" s="47">
        <f t="shared" si="1093"/>
        <v>0</v>
      </c>
      <c r="JS298" s="48">
        <f t="shared" si="1094"/>
        <v>0</v>
      </c>
      <c r="JT298" s="46">
        <f t="shared" si="1095"/>
        <v>0</v>
      </c>
      <c r="JU298" s="48">
        <f t="shared" si="1096"/>
        <v>0</v>
      </c>
    </row>
    <row r="299" spans="1:281" x14ac:dyDescent="0.25">
      <c r="A299" s="152"/>
      <c r="B299" s="386"/>
      <c r="C299" s="377"/>
      <c r="D299" s="378"/>
      <c r="E299" s="378"/>
      <c r="F299" s="378"/>
      <c r="G299" s="379"/>
      <c r="H299" s="397"/>
      <c r="I299" s="397"/>
      <c r="J299" s="97"/>
      <c r="K299" s="122">
        <f t="shared" si="1097"/>
        <v>0</v>
      </c>
      <c r="L299" s="313">
        <f t="shared" si="1098"/>
        <v>0</v>
      </c>
      <c r="M299" s="46">
        <f t="shared" si="1099"/>
        <v>0</v>
      </c>
      <c r="N299" s="90">
        <f t="shared" si="889"/>
        <v>0</v>
      </c>
      <c r="O299" s="90">
        <f t="shared" si="890"/>
        <v>0</v>
      </c>
      <c r="P299" s="90">
        <f t="shared" si="891"/>
        <v>0</v>
      </c>
      <c r="Q299" s="90">
        <f t="shared" si="892"/>
        <v>0</v>
      </c>
      <c r="R299" s="408">
        <f t="shared" si="1100"/>
        <v>1</v>
      </c>
      <c r="S299" s="46">
        <f t="shared" si="830"/>
        <v>0</v>
      </c>
      <c r="T299" s="47">
        <f t="shared" si="831"/>
        <v>0</v>
      </c>
      <c r="U299" s="47">
        <f t="shared" si="832"/>
        <v>0</v>
      </c>
      <c r="V299" s="47">
        <f t="shared" si="833"/>
        <v>0</v>
      </c>
      <c r="W299" s="47">
        <f t="shared" si="834"/>
        <v>0</v>
      </c>
      <c r="X299" s="47">
        <f t="shared" si="835"/>
        <v>0</v>
      </c>
      <c r="Y299" s="47">
        <f t="shared" si="836"/>
        <v>0</v>
      </c>
      <c r="Z299" s="47">
        <f t="shared" si="837"/>
        <v>0</v>
      </c>
      <c r="AA299" s="47">
        <f t="shared" si="838"/>
        <v>0</v>
      </c>
      <c r="AB299" s="47">
        <f t="shared" si="839"/>
        <v>0</v>
      </c>
      <c r="AC299" s="47">
        <f t="shared" si="840"/>
        <v>0</v>
      </c>
      <c r="AD299" s="47">
        <f t="shared" si="841"/>
        <v>0</v>
      </c>
      <c r="AE299" s="47">
        <f t="shared" si="842"/>
        <v>0</v>
      </c>
      <c r="AF299" s="47">
        <f t="shared" si="843"/>
        <v>0</v>
      </c>
      <c r="AG299" s="47">
        <f t="shared" si="844"/>
        <v>0</v>
      </c>
      <c r="AH299" s="47">
        <f t="shared" si="845"/>
        <v>0</v>
      </c>
      <c r="AI299" s="47">
        <f t="shared" si="846"/>
        <v>0</v>
      </c>
      <c r="AJ299" s="47">
        <f t="shared" si="847"/>
        <v>0</v>
      </c>
      <c r="AK299" s="47">
        <f t="shared" si="848"/>
        <v>0</v>
      </c>
      <c r="AL299" s="48">
        <f t="shared" si="849"/>
        <v>0</v>
      </c>
      <c r="AM299" s="47">
        <f t="shared" si="893"/>
        <v>0</v>
      </c>
      <c r="AN299" s="47">
        <f t="shared" si="894"/>
        <v>0</v>
      </c>
      <c r="AO299" s="46">
        <f t="shared" si="850"/>
        <v>0</v>
      </c>
      <c r="AP299" s="47">
        <f t="shared" si="851"/>
        <v>0</v>
      </c>
      <c r="AQ299" s="47">
        <f t="shared" si="852"/>
        <v>0</v>
      </c>
      <c r="AR299" s="47">
        <f t="shared" si="853"/>
        <v>0</v>
      </c>
      <c r="AS299" s="47">
        <f t="shared" si="854"/>
        <v>0</v>
      </c>
      <c r="AT299" s="47">
        <f t="shared" si="855"/>
        <v>0</v>
      </c>
      <c r="AU299" s="47">
        <f t="shared" si="856"/>
        <v>0</v>
      </c>
      <c r="AV299" s="47">
        <f t="shared" si="857"/>
        <v>0</v>
      </c>
      <c r="AW299" s="47">
        <f t="shared" si="858"/>
        <v>0</v>
      </c>
      <c r="AX299" s="47">
        <f t="shared" si="859"/>
        <v>0</v>
      </c>
      <c r="AY299" s="47">
        <f t="shared" si="860"/>
        <v>0</v>
      </c>
      <c r="AZ299" s="47">
        <f t="shared" si="861"/>
        <v>0</v>
      </c>
      <c r="BA299" s="47">
        <f t="shared" si="862"/>
        <v>0</v>
      </c>
      <c r="BB299" s="47">
        <f t="shared" si="863"/>
        <v>0</v>
      </c>
      <c r="BC299" s="47">
        <f t="shared" si="864"/>
        <v>0</v>
      </c>
      <c r="BD299" s="47">
        <f t="shared" si="865"/>
        <v>0</v>
      </c>
      <c r="BE299" s="47">
        <f t="shared" si="866"/>
        <v>0</v>
      </c>
      <c r="BF299" s="47">
        <f t="shared" si="867"/>
        <v>0</v>
      </c>
      <c r="BG299" s="48">
        <f t="shared" si="868"/>
        <v>0</v>
      </c>
      <c r="BH299" s="47">
        <f t="shared" si="895"/>
        <v>0</v>
      </c>
      <c r="BI299" s="47">
        <f t="shared" si="896"/>
        <v>0</v>
      </c>
      <c r="BJ299" s="46">
        <f t="shared" si="869"/>
        <v>0</v>
      </c>
      <c r="BK299" s="47">
        <f t="shared" si="870"/>
        <v>0</v>
      </c>
      <c r="BL299" s="47">
        <f t="shared" si="871"/>
        <v>0</v>
      </c>
      <c r="BM299" s="47">
        <f t="shared" si="872"/>
        <v>0</v>
      </c>
      <c r="BN299" s="47">
        <f t="shared" si="873"/>
        <v>0</v>
      </c>
      <c r="BO299" s="47">
        <f t="shared" si="874"/>
        <v>0</v>
      </c>
      <c r="BP299" s="47">
        <f t="shared" si="875"/>
        <v>0</v>
      </c>
      <c r="BQ299" s="47">
        <f t="shared" si="876"/>
        <v>0</v>
      </c>
      <c r="BR299" s="47">
        <f t="shared" si="877"/>
        <v>0</v>
      </c>
      <c r="BS299" s="47">
        <f t="shared" si="878"/>
        <v>0</v>
      </c>
      <c r="BT299" s="47">
        <f t="shared" si="879"/>
        <v>0</v>
      </c>
      <c r="BU299" s="47">
        <f t="shared" si="880"/>
        <v>0</v>
      </c>
      <c r="BV299" s="47">
        <f t="shared" si="881"/>
        <v>0</v>
      </c>
      <c r="BW299" s="47">
        <f t="shared" si="882"/>
        <v>0</v>
      </c>
      <c r="BX299" s="47">
        <f t="shared" si="883"/>
        <v>0</v>
      </c>
      <c r="BY299" s="47">
        <f t="shared" si="884"/>
        <v>0</v>
      </c>
      <c r="BZ299" s="47">
        <f t="shared" si="885"/>
        <v>0</v>
      </c>
      <c r="CA299" s="47">
        <f t="shared" si="886"/>
        <v>0</v>
      </c>
      <c r="CB299" s="47">
        <f t="shared" si="887"/>
        <v>0</v>
      </c>
      <c r="CC299" s="48">
        <f t="shared" si="888"/>
        <v>0</v>
      </c>
      <c r="CD299" s="47">
        <f t="shared" si="897"/>
        <v>0</v>
      </c>
      <c r="CE299" s="47">
        <f t="shared" si="898"/>
        <v>0</v>
      </c>
      <c r="CF299" s="46">
        <f t="shared" si="899"/>
        <v>0</v>
      </c>
      <c r="CG299" s="47">
        <f t="shared" si="900"/>
        <v>0</v>
      </c>
      <c r="CH299" s="47">
        <f t="shared" si="901"/>
        <v>0</v>
      </c>
      <c r="CI299" s="47">
        <f t="shared" si="902"/>
        <v>0</v>
      </c>
      <c r="CJ299" s="47">
        <f t="shared" si="903"/>
        <v>0</v>
      </c>
      <c r="CK299" s="47">
        <f t="shared" si="904"/>
        <v>0</v>
      </c>
      <c r="CL299" s="47">
        <f t="shared" si="905"/>
        <v>0</v>
      </c>
      <c r="CM299" s="47">
        <f t="shared" si="906"/>
        <v>0</v>
      </c>
      <c r="CN299" s="47">
        <f t="shared" si="907"/>
        <v>0</v>
      </c>
      <c r="CO299" s="47">
        <f t="shared" si="908"/>
        <v>0</v>
      </c>
      <c r="CP299" s="47">
        <f t="shared" si="909"/>
        <v>0</v>
      </c>
      <c r="CQ299" s="47">
        <f t="shared" si="910"/>
        <v>0</v>
      </c>
      <c r="CR299" s="47">
        <f t="shared" si="911"/>
        <v>0</v>
      </c>
      <c r="CS299" s="47">
        <f t="shared" si="912"/>
        <v>0</v>
      </c>
      <c r="CT299" s="47">
        <f t="shared" si="913"/>
        <v>0</v>
      </c>
      <c r="CU299" s="47">
        <f t="shared" si="914"/>
        <v>0</v>
      </c>
      <c r="CV299" s="47">
        <f t="shared" si="915"/>
        <v>0</v>
      </c>
      <c r="CW299" s="47">
        <f t="shared" si="916"/>
        <v>0</v>
      </c>
      <c r="CX299" s="47">
        <f t="shared" si="917"/>
        <v>0</v>
      </c>
      <c r="CY299" s="48">
        <f t="shared" si="918"/>
        <v>0</v>
      </c>
      <c r="CZ299" s="47">
        <f t="shared" si="919"/>
        <v>0</v>
      </c>
      <c r="DA299" s="47">
        <f t="shared" si="920"/>
        <v>0</v>
      </c>
      <c r="DB299" s="46">
        <f t="shared" si="921"/>
        <v>0</v>
      </c>
      <c r="DC299" s="47">
        <f t="shared" si="922"/>
        <v>0</v>
      </c>
      <c r="DD299" s="47">
        <f t="shared" si="923"/>
        <v>0</v>
      </c>
      <c r="DE299" s="47">
        <f t="shared" si="924"/>
        <v>0</v>
      </c>
      <c r="DF299" s="47">
        <f t="shared" si="925"/>
        <v>0</v>
      </c>
      <c r="DG299" s="47">
        <f t="shared" si="926"/>
        <v>0</v>
      </c>
      <c r="DH299" s="47">
        <f t="shared" si="927"/>
        <v>0</v>
      </c>
      <c r="DI299" s="47">
        <f t="shared" si="928"/>
        <v>0</v>
      </c>
      <c r="DJ299" s="47">
        <f t="shared" si="929"/>
        <v>0</v>
      </c>
      <c r="DK299" s="47">
        <f t="shared" si="930"/>
        <v>0</v>
      </c>
      <c r="DL299" s="47">
        <f t="shared" si="931"/>
        <v>0</v>
      </c>
      <c r="DM299" s="47">
        <f t="shared" si="932"/>
        <v>0</v>
      </c>
      <c r="DN299" s="47">
        <f t="shared" si="933"/>
        <v>0</v>
      </c>
      <c r="DO299" s="47">
        <f t="shared" si="934"/>
        <v>0</v>
      </c>
      <c r="DP299" s="47">
        <f t="shared" si="935"/>
        <v>0</v>
      </c>
      <c r="DQ299" s="47">
        <f t="shared" si="936"/>
        <v>0</v>
      </c>
      <c r="DR299" s="47">
        <f t="shared" si="937"/>
        <v>0</v>
      </c>
      <c r="DS299" s="47">
        <f t="shared" si="938"/>
        <v>0</v>
      </c>
      <c r="DT299" s="47">
        <f t="shared" si="939"/>
        <v>0</v>
      </c>
      <c r="DU299" s="48">
        <f t="shared" si="940"/>
        <v>0</v>
      </c>
      <c r="DV299" s="47">
        <f t="shared" si="941"/>
        <v>0</v>
      </c>
      <c r="DW299" s="47">
        <f t="shared" si="942"/>
        <v>0</v>
      </c>
      <c r="DX299" s="46">
        <f t="shared" si="943"/>
        <v>0</v>
      </c>
      <c r="DY299" s="47">
        <f t="shared" si="944"/>
        <v>0</v>
      </c>
      <c r="DZ299" s="47">
        <f t="shared" si="945"/>
        <v>0</v>
      </c>
      <c r="EA299" s="47">
        <f t="shared" si="946"/>
        <v>0</v>
      </c>
      <c r="EB299" s="47">
        <f t="shared" si="947"/>
        <v>0</v>
      </c>
      <c r="EC299" s="47">
        <f t="shared" si="948"/>
        <v>0</v>
      </c>
      <c r="ED299" s="47">
        <f t="shared" si="949"/>
        <v>0</v>
      </c>
      <c r="EE299" s="47">
        <f t="shared" si="950"/>
        <v>0</v>
      </c>
      <c r="EF299" s="47">
        <f t="shared" si="951"/>
        <v>0</v>
      </c>
      <c r="EG299" s="47">
        <f t="shared" si="952"/>
        <v>0</v>
      </c>
      <c r="EH299" s="47">
        <f t="shared" si="953"/>
        <v>0</v>
      </c>
      <c r="EI299" s="47">
        <f t="shared" si="954"/>
        <v>0</v>
      </c>
      <c r="EJ299" s="47">
        <f t="shared" si="955"/>
        <v>0</v>
      </c>
      <c r="EK299" s="47">
        <f t="shared" si="956"/>
        <v>0</v>
      </c>
      <c r="EL299" s="47">
        <f t="shared" si="957"/>
        <v>0</v>
      </c>
      <c r="EM299" s="47">
        <f t="shared" si="958"/>
        <v>0</v>
      </c>
      <c r="EN299" s="47">
        <f t="shared" si="959"/>
        <v>0</v>
      </c>
      <c r="EO299" s="47">
        <f t="shared" si="960"/>
        <v>0</v>
      </c>
      <c r="EP299" s="47">
        <f t="shared" si="961"/>
        <v>0</v>
      </c>
      <c r="EQ299" s="48">
        <f t="shared" si="962"/>
        <v>0</v>
      </c>
      <c r="ER299" s="47">
        <f t="shared" si="963"/>
        <v>0</v>
      </c>
      <c r="ES299" s="47">
        <f t="shared" si="964"/>
        <v>0</v>
      </c>
      <c r="ET299" s="46">
        <f t="shared" si="965"/>
        <v>0</v>
      </c>
      <c r="EU299" s="47">
        <f t="shared" si="966"/>
        <v>0</v>
      </c>
      <c r="EV299" s="47">
        <f t="shared" si="967"/>
        <v>0</v>
      </c>
      <c r="EW299" s="47">
        <f t="shared" si="968"/>
        <v>0</v>
      </c>
      <c r="EX299" s="47">
        <f t="shared" si="969"/>
        <v>0</v>
      </c>
      <c r="EY299" s="47">
        <f t="shared" si="970"/>
        <v>0</v>
      </c>
      <c r="EZ299" s="47">
        <f t="shared" si="971"/>
        <v>0</v>
      </c>
      <c r="FA299" s="47">
        <f t="shared" si="972"/>
        <v>0</v>
      </c>
      <c r="FB299" s="47">
        <f t="shared" si="973"/>
        <v>0</v>
      </c>
      <c r="FC299" s="47">
        <f t="shared" si="974"/>
        <v>0</v>
      </c>
      <c r="FD299" s="47">
        <f t="shared" si="975"/>
        <v>0</v>
      </c>
      <c r="FE299" s="47">
        <f t="shared" si="976"/>
        <v>0</v>
      </c>
      <c r="FF299" s="47">
        <f t="shared" si="977"/>
        <v>0</v>
      </c>
      <c r="FG299" s="47">
        <f t="shared" si="978"/>
        <v>0</v>
      </c>
      <c r="FH299" s="47">
        <f t="shared" si="979"/>
        <v>0</v>
      </c>
      <c r="FI299" s="47">
        <f t="shared" si="980"/>
        <v>0</v>
      </c>
      <c r="FJ299" s="47">
        <f t="shared" si="981"/>
        <v>0</v>
      </c>
      <c r="FK299" s="47">
        <f t="shared" si="982"/>
        <v>0</v>
      </c>
      <c r="FL299" s="47">
        <f t="shared" si="983"/>
        <v>0</v>
      </c>
      <c r="FM299" s="48">
        <f t="shared" si="984"/>
        <v>0</v>
      </c>
      <c r="FN299" s="47">
        <f t="shared" si="985"/>
        <v>0</v>
      </c>
      <c r="FO299" s="47">
        <f t="shared" si="986"/>
        <v>0</v>
      </c>
      <c r="FP299" s="46">
        <f t="shared" si="987"/>
        <v>0</v>
      </c>
      <c r="FQ299" s="47">
        <f t="shared" si="988"/>
        <v>0</v>
      </c>
      <c r="FR299" s="47">
        <f t="shared" si="989"/>
        <v>0</v>
      </c>
      <c r="FS299" s="47">
        <f t="shared" si="990"/>
        <v>0</v>
      </c>
      <c r="FT299" s="47">
        <f t="shared" si="991"/>
        <v>0</v>
      </c>
      <c r="FU299" s="47">
        <f t="shared" si="992"/>
        <v>0</v>
      </c>
      <c r="FV299" s="47">
        <f t="shared" si="993"/>
        <v>0</v>
      </c>
      <c r="FW299" s="47">
        <f t="shared" si="994"/>
        <v>0</v>
      </c>
      <c r="FX299" s="47">
        <f t="shared" si="995"/>
        <v>0</v>
      </c>
      <c r="FY299" s="47">
        <f t="shared" si="996"/>
        <v>0</v>
      </c>
      <c r="FZ299" s="47">
        <f t="shared" si="997"/>
        <v>0</v>
      </c>
      <c r="GA299" s="47">
        <f t="shared" si="998"/>
        <v>0</v>
      </c>
      <c r="GB299" s="47">
        <f t="shared" si="999"/>
        <v>0</v>
      </c>
      <c r="GC299" s="47">
        <f t="shared" si="1000"/>
        <v>0</v>
      </c>
      <c r="GD299" s="47">
        <f t="shared" si="1001"/>
        <v>0</v>
      </c>
      <c r="GE299" s="47">
        <f t="shared" si="1002"/>
        <v>0</v>
      </c>
      <c r="GF299" s="47">
        <f t="shared" si="1003"/>
        <v>0</v>
      </c>
      <c r="GG299" s="47">
        <f t="shared" si="1004"/>
        <v>0</v>
      </c>
      <c r="GH299" s="47">
        <f t="shared" si="1005"/>
        <v>0</v>
      </c>
      <c r="GI299" s="48">
        <f t="shared" si="1006"/>
        <v>0</v>
      </c>
      <c r="GJ299" s="47">
        <f t="shared" si="1007"/>
        <v>0</v>
      </c>
      <c r="GK299" s="47">
        <f t="shared" si="1008"/>
        <v>0</v>
      </c>
      <c r="GL299" s="46">
        <f t="shared" si="1009"/>
        <v>0</v>
      </c>
      <c r="GM299" s="47">
        <f t="shared" si="1010"/>
        <v>0</v>
      </c>
      <c r="GN299" s="47">
        <f t="shared" si="1011"/>
        <v>0</v>
      </c>
      <c r="GO299" s="47">
        <f t="shared" si="1012"/>
        <v>0</v>
      </c>
      <c r="GP299" s="47">
        <f t="shared" si="1013"/>
        <v>0</v>
      </c>
      <c r="GQ299" s="47">
        <f t="shared" si="1014"/>
        <v>0</v>
      </c>
      <c r="GR299" s="47">
        <f t="shared" si="1015"/>
        <v>0</v>
      </c>
      <c r="GS299" s="47">
        <f t="shared" si="1016"/>
        <v>0</v>
      </c>
      <c r="GT299" s="47">
        <f t="shared" si="1017"/>
        <v>0</v>
      </c>
      <c r="GU299" s="47">
        <f t="shared" si="1018"/>
        <v>0</v>
      </c>
      <c r="GV299" s="47">
        <f t="shared" si="1019"/>
        <v>0</v>
      </c>
      <c r="GW299" s="47">
        <f t="shared" si="1020"/>
        <v>0</v>
      </c>
      <c r="GX299" s="47">
        <f t="shared" si="1021"/>
        <v>0</v>
      </c>
      <c r="GY299" s="47">
        <f t="shared" si="1022"/>
        <v>0</v>
      </c>
      <c r="GZ299" s="47">
        <f t="shared" si="1023"/>
        <v>0</v>
      </c>
      <c r="HA299" s="47">
        <f t="shared" si="1024"/>
        <v>0</v>
      </c>
      <c r="HB299" s="47">
        <f t="shared" si="1025"/>
        <v>0</v>
      </c>
      <c r="HC299" s="47">
        <f t="shared" si="1026"/>
        <v>0</v>
      </c>
      <c r="HD299" s="47">
        <f t="shared" si="1027"/>
        <v>0</v>
      </c>
      <c r="HE299" s="48">
        <f t="shared" si="1028"/>
        <v>0</v>
      </c>
      <c r="HF299" s="47">
        <f t="shared" si="1029"/>
        <v>0</v>
      </c>
      <c r="HG299" s="47">
        <f t="shared" si="1030"/>
        <v>0</v>
      </c>
      <c r="HH299" s="46">
        <f t="shared" si="1031"/>
        <v>0</v>
      </c>
      <c r="HI299" s="47">
        <f t="shared" si="1032"/>
        <v>0</v>
      </c>
      <c r="HJ299" s="47">
        <f t="shared" si="1033"/>
        <v>0</v>
      </c>
      <c r="HK299" s="47">
        <f t="shared" si="1034"/>
        <v>0</v>
      </c>
      <c r="HL299" s="47">
        <f t="shared" si="1035"/>
        <v>0</v>
      </c>
      <c r="HM299" s="47">
        <f t="shared" si="1036"/>
        <v>0</v>
      </c>
      <c r="HN299" s="47">
        <f t="shared" si="1037"/>
        <v>0</v>
      </c>
      <c r="HO299" s="47">
        <f t="shared" si="1038"/>
        <v>0</v>
      </c>
      <c r="HP299" s="47">
        <f t="shared" si="1039"/>
        <v>0</v>
      </c>
      <c r="HQ299" s="47">
        <f t="shared" si="1040"/>
        <v>0</v>
      </c>
      <c r="HR299" s="47">
        <f t="shared" si="1041"/>
        <v>0</v>
      </c>
      <c r="HS299" s="47">
        <f t="shared" si="1042"/>
        <v>0</v>
      </c>
      <c r="HT299" s="47">
        <f t="shared" si="1043"/>
        <v>0</v>
      </c>
      <c r="HU299" s="47">
        <f t="shared" si="1044"/>
        <v>0</v>
      </c>
      <c r="HV299" s="47">
        <f t="shared" si="1045"/>
        <v>0</v>
      </c>
      <c r="HW299" s="47">
        <f t="shared" si="1046"/>
        <v>0</v>
      </c>
      <c r="HX299" s="47">
        <f t="shared" si="1047"/>
        <v>0</v>
      </c>
      <c r="HY299" s="47">
        <f t="shared" si="1048"/>
        <v>0</v>
      </c>
      <c r="HZ299" s="47">
        <f t="shared" si="1049"/>
        <v>0</v>
      </c>
      <c r="IA299" s="48">
        <f t="shared" si="1050"/>
        <v>0</v>
      </c>
      <c r="IB299" s="47">
        <f t="shared" si="1051"/>
        <v>0</v>
      </c>
      <c r="IC299" s="47">
        <f t="shared" si="1052"/>
        <v>0</v>
      </c>
      <c r="ID299" s="46">
        <f t="shared" si="1053"/>
        <v>0</v>
      </c>
      <c r="IE299" s="47">
        <f t="shared" si="1054"/>
        <v>0</v>
      </c>
      <c r="IF299" s="47">
        <f t="shared" si="1055"/>
        <v>0</v>
      </c>
      <c r="IG299" s="47">
        <f t="shared" si="1056"/>
        <v>0</v>
      </c>
      <c r="IH299" s="47">
        <f t="shared" si="1057"/>
        <v>0</v>
      </c>
      <c r="II299" s="47">
        <f t="shared" si="1058"/>
        <v>0</v>
      </c>
      <c r="IJ299" s="47">
        <f t="shared" si="1059"/>
        <v>0</v>
      </c>
      <c r="IK299" s="47">
        <f t="shared" si="1060"/>
        <v>0</v>
      </c>
      <c r="IL299" s="47">
        <f t="shared" si="1061"/>
        <v>0</v>
      </c>
      <c r="IM299" s="47">
        <f t="shared" si="1062"/>
        <v>0</v>
      </c>
      <c r="IN299" s="47">
        <f t="shared" si="1063"/>
        <v>0</v>
      </c>
      <c r="IO299" s="47">
        <f t="shared" si="1064"/>
        <v>0</v>
      </c>
      <c r="IP299" s="47">
        <f t="shared" si="1065"/>
        <v>0</v>
      </c>
      <c r="IQ299" s="47">
        <f t="shared" si="1066"/>
        <v>0</v>
      </c>
      <c r="IR299" s="47">
        <f t="shared" si="1067"/>
        <v>0</v>
      </c>
      <c r="IS299" s="47">
        <f t="shared" si="1068"/>
        <v>0</v>
      </c>
      <c r="IT299" s="47">
        <f t="shared" si="1069"/>
        <v>0</v>
      </c>
      <c r="IU299" s="47">
        <f t="shared" si="1070"/>
        <v>0</v>
      </c>
      <c r="IV299" s="47">
        <f t="shared" si="1071"/>
        <v>0</v>
      </c>
      <c r="IW299" s="48">
        <f t="shared" si="1072"/>
        <v>0</v>
      </c>
      <c r="IX299" s="47">
        <f t="shared" si="1073"/>
        <v>0</v>
      </c>
      <c r="IY299" s="47">
        <f t="shared" si="1074"/>
        <v>0</v>
      </c>
      <c r="IZ299" s="46">
        <f t="shared" si="1075"/>
        <v>0</v>
      </c>
      <c r="JA299" s="47">
        <f t="shared" si="1076"/>
        <v>0</v>
      </c>
      <c r="JB299" s="47">
        <f t="shared" si="1077"/>
        <v>0</v>
      </c>
      <c r="JC299" s="47">
        <f t="shared" si="1078"/>
        <v>0</v>
      </c>
      <c r="JD299" s="47">
        <f t="shared" si="1079"/>
        <v>0</v>
      </c>
      <c r="JE299" s="47">
        <f t="shared" si="1080"/>
        <v>0</v>
      </c>
      <c r="JF299" s="47">
        <f t="shared" si="1081"/>
        <v>0</v>
      </c>
      <c r="JG299" s="47">
        <f t="shared" si="1082"/>
        <v>0</v>
      </c>
      <c r="JH299" s="47">
        <f t="shared" si="1083"/>
        <v>0</v>
      </c>
      <c r="JI299" s="47">
        <f t="shared" si="1084"/>
        <v>0</v>
      </c>
      <c r="JJ299" s="47">
        <f t="shared" si="1085"/>
        <v>0</v>
      </c>
      <c r="JK299" s="47">
        <f t="shared" si="1086"/>
        <v>0</v>
      </c>
      <c r="JL299" s="47">
        <f t="shared" si="1087"/>
        <v>0</v>
      </c>
      <c r="JM299" s="47">
        <f t="shared" si="1088"/>
        <v>0</v>
      </c>
      <c r="JN299" s="47">
        <f t="shared" si="1089"/>
        <v>0</v>
      </c>
      <c r="JO299" s="47">
        <f t="shared" si="1090"/>
        <v>0</v>
      </c>
      <c r="JP299" s="47">
        <f t="shared" si="1091"/>
        <v>0</v>
      </c>
      <c r="JQ299" s="47">
        <f t="shared" si="1092"/>
        <v>0</v>
      </c>
      <c r="JR299" s="47">
        <f t="shared" si="1093"/>
        <v>0</v>
      </c>
      <c r="JS299" s="48">
        <f t="shared" si="1094"/>
        <v>0</v>
      </c>
      <c r="JT299" s="46">
        <f t="shared" si="1095"/>
        <v>0</v>
      </c>
      <c r="JU299" s="48">
        <f t="shared" si="1096"/>
        <v>0</v>
      </c>
    </row>
    <row r="300" spans="1:281" x14ac:dyDescent="0.25">
      <c r="A300" s="152"/>
      <c r="B300" s="386"/>
      <c r="C300" s="377"/>
      <c r="D300" s="378"/>
      <c r="E300" s="378"/>
      <c r="F300" s="378"/>
      <c r="G300" s="379"/>
      <c r="H300" s="397"/>
      <c r="I300" s="397"/>
      <c r="J300" s="97"/>
      <c r="K300" s="122">
        <f t="shared" si="1097"/>
        <v>0</v>
      </c>
      <c r="L300" s="313">
        <f t="shared" si="1098"/>
        <v>0</v>
      </c>
      <c r="M300" s="46">
        <f t="shared" si="1099"/>
        <v>0</v>
      </c>
      <c r="N300" s="90">
        <f t="shared" si="889"/>
        <v>0</v>
      </c>
      <c r="O300" s="90">
        <f t="shared" si="890"/>
        <v>0</v>
      </c>
      <c r="P300" s="90">
        <f t="shared" si="891"/>
        <v>0</v>
      </c>
      <c r="Q300" s="90">
        <f t="shared" si="892"/>
        <v>0</v>
      </c>
      <c r="R300" s="408">
        <f t="shared" si="1100"/>
        <v>1</v>
      </c>
      <c r="S300" s="46">
        <f t="shared" si="830"/>
        <v>0</v>
      </c>
      <c r="T300" s="47">
        <f t="shared" si="831"/>
        <v>0</v>
      </c>
      <c r="U300" s="47">
        <f t="shared" si="832"/>
        <v>0</v>
      </c>
      <c r="V300" s="47">
        <f t="shared" si="833"/>
        <v>0</v>
      </c>
      <c r="W300" s="47">
        <f t="shared" si="834"/>
        <v>0</v>
      </c>
      <c r="X300" s="47">
        <f t="shared" si="835"/>
        <v>0</v>
      </c>
      <c r="Y300" s="47">
        <f t="shared" si="836"/>
        <v>0</v>
      </c>
      <c r="Z300" s="47">
        <f t="shared" si="837"/>
        <v>0</v>
      </c>
      <c r="AA300" s="47">
        <f t="shared" si="838"/>
        <v>0</v>
      </c>
      <c r="AB300" s="47">
        <f t="shared" si="839"/>
        <v>0</v>
      </c>
      <c r="AC300" s="47">
        <f t="shared" si="840"/>
        <v>0</v>
      </c>
      <c r="AD300" s="47">
        <f t="shared" si="841"/>
        <v>0</v>
      </c>
      <c r="AE300" s="47">
        <f t="shared" si="842"/>
        <v>0</v>
      </c>
      <c r="AF300" s="47">
        <f t="shared" si="843"/>
        <v>0</v>
      </c>
      <c r="AG300" s="47">
        <f t="shared" si="844"/>
        <v>0</v>
      </c>
      <c r="AH300" s="47">
        <f t="shared" si="845"/>
        <v>0</v>
      </c>
      <c r="AI300" s="47">
        <f t="shared" si="846"/>
        <v>0</v>
      </c>
      <c r="AJ300" s="47">
        <f t="shared" si="847"/>
        <v>0</v>
      </c>
      <c r="AK300" s="47">
        <f t="shared" si="848"/>
        <v>0</v>
      </c>
      <c r="AL300" s="48">
        <f t="shared" si="849"/>
        <v>0</v>
      </c>
      <c r="AM300" s="47">
        <f t="shared" si="893"/>
        <v>0</v>
      </c>
      <c r="AN300" s="47">
        <f t="shared" si="894"/>
        <v>0</v>
      </c>
      <c r="AO300" s="46">
        <f t="shared" si="850"/>
        <v>0</v>
      </c>
      <c r="AP300" s="47">
        <f t="shared" si="851"/>
        <v>0</v>
      </c>
      <c r="AQ300" s="47">
        <f t="shared" si="852"/>
        <v>0</v>
      </c>
      <c r="AR300" s="47">
        <f t="shared" si="853"/>
        <v>0</v>
      </c>
      <c r="AS300" s="47">
        <f t="shared" si="854"/>
        <v>0</v>
      </c>
      <c r="AT300" s="47">
        <f t="shared" si="855"/>
        <v>0</v>
      </c>
      <c r="AU300" s="47">
        <f t="shared" si="856"/>
        <v>0</v>
      </c>
      <c r="AV300" s="47">
        <f t="shared" si="857"/>
        <v>0</v>
      </c>
      <c r="AW300" s="47">
        <f t="shared" si="858"/>
        <v>0</v>
      </c>
      <c r="AX300" s="47">
        <f t="shared" si="859"/>
        <v>0</v>
      </c>
      <c r="AY300" s="47">
        <f t="shared" si="860"/>
        <v>0</v>
      </c>
      <c r="AZ300" s="47">
        <f t="shared" si="861"/>
        <v>0</v>
      </c>
      <c r="BA300" s="47">
        <f t="shared" si="862"/>
        <v>0</v>
      </c>
      <c r="BB300" s="47">
        <f t="shared" si="863"/>
        <v>0</v>
      </c>
      <c r="BC300" s="47">
        <f t="shared" si="864"/>
        <v>0</v>
      </c>
      <c r="BD300" s="47">
        <f t="shared" si="865"/>
        <v>0</v>
      </c>
      <c r="BE300" s="47">
        <f t="shared" si="866"/>
        <v>0</v>
      </c>
      <c r="BF300" s="47">
        <f t="shared" si="867"/>
        <v>0</v>
      </c>
      <c r="BG300" s="48">
        <f t="shared" si="868"/>
        <v>0</v>
      </c>
      <c r="BH300" s="47">
        <f t="shared" si="895"/>
        <v>0</v>
      </c>
      <c r="BI300" s="47">
        <f t="shared" si="896"/>
        <v>0</v>
      </c>
      <c r="BJ300" s="46">
        <f t="shared" si="869"/>
        <v>0</v>
      </c>
      <c r="BK300" s="47">
        <f t="shared" si="870"/>
        <v>0</v>
      </c>
      <c r="BL300" s="47">
        <f t="shared" si="871"/>
        <v>0</v>
      </c>
      <c r="BM300" s="47">
        <f t="shared" si="872"/>
        <v>0</v>
      </c>
      <c r="BN300" s="47">
        <f t="shared" si="873"/>
        <v>0</v>
      </c>
      <c r="BO300" s="47">
        <f t="shared" si="874"/>
        <v>0</v>
      </c>
      <c r="BP300" s="47">
        <f t="shared" si="875"/>
        <v>0</v>
      </c>
      <c r="BQ300" s="47">
        <f t="shared" si="876"/>
        <v>0</v>
      </c>
      <c r="BR300" s="47">
        <f t="shared" si="877"/>
        <v>0</v>
      </c>
      <c r="BS300" s="47">
        <f t="shared" si="878"/>
        <v>0</v>
      </c>
      <c r="BT300" s="47">
        <f t="shared" si="879"/>
        <v>0</v>
      </c>
      <c r="BU300" s="47">
        <f t="shared" si="880"/>
        <v>0</v>
      </c>
      <c r="BV300" s="47">
        <f t="shared" si="881"/>
        <v>0</v>
      </c>
      <c r="BW300" s="47">
        <f t="shared" si="882"/>
        <v>0</v>
      </c>
      <c r="BX300" s="47">
        <f t="shared" si="883"/>
        <v>0</v>
      </c>
      <c r="BY300" s="47">
        <f t="shared" si="884"/>
        <v>0</v>
      </c>
      <c r="BZ300" s="47">
        <f t="shared" si="885"/>
        <v>0</v>
      </c>
      <c r="CA300" s="47">
        <f t="shared" si="886"/>
        <v>0</v>
      </c>
      <c r="CB300" s="47">
        <f t="shared" si="887"/>
        <v>0</v>
      </c>
      <c r="CC300" s="48">
        <f t="shared" si="888"/>
        <v>0</v>
      </c>
      <c r="CD300" s="47">
        <f t="shared" si="897"/>
        <v>0</v>
      </c>
      <c r="CE300" s="47">
        <f t="shared" si="898"/>
        <v>0</v>
      </c>
      <c r="CF300" s="46">
        <f t="shared" si="899"/>
        <v>0</v>
      </c>
      <c r="CG300" s="47">
        <f t="shared" si="900"/>
        <v>0</v>
      </c>
      <c r="CH300" s="47">
        <f t="shared" si="901"/>
        <v>0</v>
      </c>
      <c r="CI300" s="47">
        <f t="shared" si="902"/>
        <v>0</v>
      </c>
      <c r="CJ300" s="47">
        <f t="shared" si="903"/>
        <v>0</v>
      </c>
      <c r="CK300" s="47">
        <f t="shared" si="904"/>
        <v>0</v>
      </c>
      <c r="CL300" s="47">
        <f t="shared" si="905"/>
        <v>0</v>
      </c>
      <c r="CM300" s="47">
        <f t="shared" si="906"/>
        <v>0</v>
      </c>
      <c r="CN300" s="47">
        <f t="shared" si="907"/>
        <v>0</v>
      </c>
      <c r="CO300" s="47">
        <f t="shared" si="908"/>
        <v>0</v>
      </c>
      <c r="CP300" s="47">
        <f t="shared" si="909"/>
        <v>0</v>
      </c>
      <c r="CQ300" s="47">
        <f t="shared" si="910"/>
        <v>0</v>
      </c>
      <c r="CR300" s="47">
        <f t="shared" si="911"/>
        <v>0</v>
      </c>
      <c r="CS300" s="47">
        <f t="shared" si="912"/>
        <v>0</v>
      </c>
      <c r="CT300" s="47">
        <f t="shared" si="913"/>
        <v>0</v>
      </c>
      <c r="CU300" s="47">
        <f t="shared" si="914"/>
        <v>0</v>
      </c>
      <c r="CV300" s="47">
        <f t="shared" si="915"/>
        <v>0</v>
      </c>
      <c r="CW300" s="47">
        <f t="shared" si="916"/>
        <v>0</v>
      </c>
      <c r="CX300" s="47">
        <f t="shared" si="917"/>
        <v>0</v>
      </c>
      <c r="CY300" s="48">
        <f t="shared" si="918"/>
        <v>0</v>
      </c>
      <c r="CZ300" s="47">
        <f t="shared" si="919"/>
        <v>0</v>
      </c>
      <c r="DA300" s="47">
        <f t="shared" si="920"/>
        <v>0</v>
      </c>
      <c r="DB300" s="46">
        <f t="shared" si="921"/>
        <v>0</v>
      </c>
      <c r="DC300" s="47">
        <f t="shared" si="922"/>
        <v>0</v>
      </c>
      <c r="DD300" s="47">
        <f t="shared" si="923"/>
        <v>0</v>
      </c>
      <c r="DE300" s="47">
        <f t="shared" si="924"/>
        <v>0</v>
      </c>
      <c r="DF300" s="47">
        <f t="shared" si="925"/>
        <v>0</v>
      </c>
      <c r="DG300" s="47">
        <f t="shared" si="926"/>
        <v>0</v>
      </c>
      <c r="DH300" s="47">
        <f t="shared" si="927"/>
        <v>0</v>
      </c>
      <c r="DI300" s="47">
        <f t="shared" si="928"/>
        <v>0</v>
      </c>
      <c r="DJ300" s="47">
        <f t="shared" si="929"/>
        <v>0</v>
      </c>
      <c r="DK300" s="47">
        <f t="shared" si="930"/>
        <v>0</v>
      </c>
      <c r="DL300" s="47">
        <f t="shared" si="931"/>
        <v>0</v>
      </c>
      <c r="DM300" s="47">
        <f t="shared" si="932"/>
        <v>0</v>
      </c>
      <c r="DN300" s="47">
        <f t="shared" si="933"/>
        <v>0</v>
      </c>
      <c r="DO300" s="47">
        <f t="shared" si="934"/>
        <v>0</v>
      </c>
      <c r="DP300" s="47">
        <f t="shared" si="935"/>
        <v>0</v>
      </c>
      <c r="DQ300" s="47">
        <f t="shared" si="936"/>
        <v>0</v>
      </c>
      <c r="DR300" s="47">
        <f t="shared" si="937"/>
        <v>0</v>
      </c>
      <c r="DS300" s="47">
        <f t="shared" si="938"/>
        <v>0</v>
      </c>
      <c r="DT300" s="47">
        <f t="shared" si="939"/>
        <v>0</v>
      </c>
      <c r="DU300" s="48">
        <f t="shared" si="940"/>
        <v>0</v>
      </c>
      <c r="DV300" s="47">
        <f t="shared" si="941"/>
        <v>0</v>
      </c>
      <c r="DW300" s="47">
        <f t="shared" si="942"/>
        <v>0</v>
      </c>
      <c r="DX300" s="46">
        <f t="shared" si="943"/>
        <v>0</v>
      </c>
      <c r="DY300" s="47">
        <f t="shared" si="944"/>
        <v>0</v>
      </c>
      <c r="DZ300" s="47">
        <f t="shared" si="945"/>
        <v>0</v>
      </c>
      <c r="EA300" s="47">
        <f t="shared" si="946"/>
        <v>0</v>
      </c>
      <c r="EB300" s="47">
        <f t="shared" si="947"/>
        <v>0</v>
      </c>
      <c r="EC300" s="47">
        <f t="shared" si="948"/>
        <v>0</v>
      </c>
      <c r="ED300" s="47">
        <f t="shared" si="949"/>
        <v>0</v>
      </c>
      <c r="EE300" s="47">
        <f t="shared" si="950"/>
        <v>0</v>
      </c>
      <c r="EF300" s="47">
        <f t="shared" si="951"/>
        <v>0</v>
      </c>
      <c r="EG300" s="47">
        <f t="shared" si="952"/>
        <v>0</v>
      </c>
      <c r="EH300" s="47">
        <f t="shared" si="953"/>
        <v>0</v>
      </c>
      <c r="EI300" s="47">
        <f t="shared" si="954"/>
        <v>0</v>
      </c>
      <c r="EJ300" s="47">
        <f t="shared" si="955"/>
        <v>0</v>
      </c>
      <c r="EK300" s="47">
        <f t="shared" si="956"/>
        <v>0</v>
      </c>
      <c r="EL300" s="47">
        <f t="shared" si="957"/>
        <v>0</v>
      </c>
      <c r="EM300" s="47">
        <f t="shared" si="958"/>
        <v>0</v>
      </c>
      <c r="EN300" s="47">
        <f t="shared" si="959"/>
        <v>0</v>
      </c>
      <c r="EO300" s="47">
        <f t="shared" si="960"/>
        <v>0</v>
      </c>
      <c r="EP300" s="47">
        <f t="shared" si="961"/>
        <v>0</v>
      </c>
      <c r="EQ300" s="48">
        <f t="shared" si="962"/>
        <v>0</v>
      </c>
      <c r="ER300" s="47">
        <f t="shared" si="963"/>
        <v>0</v>
      </c>
      <c r="ES300" s="47">
        <f t="shared" si="964"/>
        <v>0</v>
      </c>
      <c r="ET300" s="46">
        <f t="shared" si="965"/>
        <v>0</v>
      </c>
      <c r="EU300" s="47">
        <f t="shared" si="966"/>
        <v>0</v>
      </c>
      <c r="EV300" s="47">
        <f t="shared" si="967"/>
        <v>0</v>
      </c>
      <c r="EW300" s="47">
        <f t="shared" si="968"/>
        <v>0</v>
      </c>
      <c r="EX300" s="47">
        <f t="shared" si="969"/>
        <v>0</v>
      </c>
      <c r="EY300" s="47">
        <f t="shared" si="970"/>
        <v>0</v>
      </c>
      <c r="EZ300" s="47">
        <f t="shared" si="971"/>
        <v>0</v>
      </c>
      <c r="FA300" s="47">
        <f t="shared" si="972"/>
        <v>0</v>
      </c>
      <c r="FB300" s="47">
        <f t="shared" si="973"/>
        <v>0</v>
      </c>
      <c r="FC300" s="47">
        <f t="shared" si="974"/>
        <v>0</v>
      </c>
      <c r="FD300" s="47">
        <f t="shared" si="975"/>
        <v>0</v>
      </c>
      <c r="FE300" s="47">
        <f t="shared" si="976"/>
        <v>0</v>
      </c>
      <c r="FF300" s="47">
        <f t="shared" si="977"/>
        <v>0</v>
      </c>
      <c r="FG300" s="47">
        <f t="shared" si="978"/>
        <v>0</v>
      </c>
      <c r="FH300" s="47">
        <f t="shared" si="979"/>
        <v>0</v>
      </c>
      <c r="FI300" s="47">
        <f t="shared" si="980"/>
        <v>0</v>
      </c>
      <c r="FJ300" s="47">
        <f t="shared" si="981"/>
        <v>0</v>
      </c>
      <c r="FK300" s="47">
        <f t="shared" si="982"/>
        <v>0</v>
      </c>
      <c r="FL300" s="47">
        <f t="shared" si="983"/>
        <v>0</v>
      </c>
      <c r="FM300" s="48">
        <f t="shared" si="984"/>
        <v>0</v>
      </c>
      <c r="FN300" s="47">
        <f t="shared" si="985"/>
        <v>0</v>
      </c>
      <c r="FO300" s="47">
        <f t="shared" si="986"/>
        <v>0</v>
      </c>
      <c r="FP300" s="46">
        <f t="shared" si="987"/>
        <v>0</v>
      </c>
      <c r="FQ300" s="47">
        <f t="shared" si="988"/>
        <v>0</v>
      </c>
      <c r="FR300" s="47">
        <f t="shared" si="989"/>
        <v>0</v>
      </c>
      <c r="FS300" s="47">
        <f t="shared" si="990"/>
        <v>0</v>
      </c>
      <c r="FT300" s="47">
        <f t="shared" si="991"/>
        <v>0</v>
      </c>
      <c r="FU300" s="47">
        <f t="shared" si="992"/>
        <v>0</v>
      </c>
      <c r="FV300" s="47">
        <f t="shared" si="993"/>
        <v>0</v>
      </c>
      <c r="FW300" s="47">
        <f t="shared" si="994"/>
        <v>0</v>
      </c>
      <c r="FX300" s="47">
        <f t="shared" si="995"/>
        <v>0</v>
      </c>
      <c r="FY300" s="47">
        <f t="shared" si="996"/>
        <v>0</v>
      </c>
      <c r="FZ300" s="47">
        <f t="shared" si="997"/>
        <v>0</v>
      </c>
      <c r="GA300" s="47">
        <f t="shared" si="998"/>
        <v>0</v>
      </c>
      <c r="GB300" s="47">
        <f t="shared" si="999"/>
        <v>0</v>
      </c>
      <c r="GC300" s="47">
        <f t="shared" si="1000"/>
        <v>0</v>
      </c>
      <c r="GD300" s="47">
        <f t="shared" si="1001"/>
        <v>0</v>
      </c>
      <c r="GE300" s="47">
        <f t="shared" si="1002"/>
        <v>0</v>
      </c>
      <c r="GF300" s="47">
        <f t="shared" si="1003"/>
        <v>0</v>
      </c>
      <c r="GG300" s="47">
        <f t="shared" si="1004"/>
        <v>0</v>
      </c>
      <c r="GH300" s="47">
        <f t="shared" si="1005"/>
        <v>0</v>
      </c>
      <c r="GI300" s="48">
        <f t="shared" si="1006"/>
        <v>0</v>
      </c>
      <c r="GJ300" s="47">
        <f t="shared" si="1007"/>
        <v>0</v>
      </c>
      <c r="GK300" s="47">
        <f t="shared" si="1008"/>
        <v>0</v>
      </c>
      <c r="GL300" s="46">
        <f t="shared" si="1009"/>
        <v>0</v>
      </c>
      <c r="GM300" s="47">
        <f t="shared" si="1010"/>
        <v>0</v>
      </c>
      <c r="GN300" s="47">
        <f t="shared" si="1011"/>
        <v>0</v>
      </c>
      <c r="GO300" s="47">
        <f t="shared" si="1012"/>
        <v>0</v>
      </c>
      <c r="GP300" s="47">
        <f t="shared" si="1013"/>
        <v>0</v>
      </c>
      <c r="GQ300" s="47">
        <f t="shared" si="1014"/>
        <v>0</v>
      </c>
      <c r="GR300" s="47">
        <f t="shared" si="1015"/>
        <v>0</v>
      </c>
      <c r="GS300" s="47">
        <f t="shared" si="1016"/>
        <v>0</v>
      </c>
      <c r="GT300" s="47">
        <f t="shared" si="1017"/>
        <v>0</v>
      </c>
      <c r="GU300" s="47">
        <f t="shared" si="1018"/>
        <v>0</v>
      </c>
      <c r="GV300" s="47">
        <f t="shared" si="1019"/>
        <v>0</v>
      </c>
      <c r="GW300" s="47">
        <f t="shared" si="1020"/>
        <v>0</v>
      </c>
      <c r="GX300" s="47">
        <f t="shared" si="1021"/>
        <v>0</v>
      </c>
      <c r="GY300" s="47">
        <f t="shared" si="1022"/>
        <v>0</v>
      </c>
      <c r="GZ300" s="47">
        <f t="shared" si="1023"/>
        <v>0</v>
      </c>
      <c r="HA300" s="47">
        <f t="shared" si="1024"/>
        <v>0</v>
      </c>
      <c r="HB300" s="47">
        <f t="shared" si="1025"/>
        <v>0</v>
      </c>
      <c r="HC300" s="47">
        <f t="shared" si="1026"/>
        <v>0</v>
      </c>
      <c r="HD300" s="47">
        <f t="shared" si="1027"/>
        <v>0</v>
      </c>
      <c r="HE300" s="48">
        <f t="shared" si="1028"/>
        <v>0</v>
      </c>
      <c r="HF300" s="47">
        <f t="shared" si="1029"/>
        <v>0</v>
      </c>
      <c r="HG300" s="47">
        <f t="shared" si="1030"/>
        <v>0</v>
      </c>
      <c r="HH300" s="46">
        <f t="shared" si="1031"/>
        <v>0</v>
      </c>
      <c r="HI300" s="47">
        <f t="shared" si="1032"/>
        <v>0</v>
      </c>
      <c r="HJ300" s="47">
        <f t="shared" si="1033"/>
        <v>0</v>
      </c>
      <c r="HK300" s="47">
        <f t="shared" si="1034"/>
        <v>0</v>
      </c>
      <c r="HL300" s="47">
        <f t="shared" si="1035"/>
        <v>0</v>
      </c>
      <c r="HM300" s="47">
        <f t="shared" si="1036"/>
        <v>0</v>
      </c>
      <c r="HN300" s="47">
        <f t="shared" si="1037"/>
        <v>0</v>
      </c>
      <c r="HO300" s="47">
        <f t="shared" si="1038"/>
        <v>0</v>
      </c>
      <c r="HP300" s="47">
        <f t="shared" si="1039"/>
        <v>0</v>
      </c>
      <c r="HQ300" s="47">
        <f t="shared" si="1040"/>
        <v>0</v>
      </c>
      <c r="HR300" s="47">
        <f t="shared" si="1041"/>
        <v>0</v>
      </c>
      <c r="HS300" s="47">
        <f t="shared" si="1042"/>
        <v>0</v>
      </c>
      <c r="HT300" s="47">
        <f t="shared" si="1043"/>
        <v>0</v>
      </c>
      <c r="HU300" s="47">
        <f t="shared" si="1044"/>
        <v>0</v>
      </c>
      <c r="HV300" s="47">
        <f t="shared" si="1045"/>
        <v>0</v>
      </c>
      <c r="HW300" s="47">
        <f t="shared" si="1046"/>
        <v>0</v>
      </c>
      <c r="HX300" s="47">
        <f t="shared" si="1047"/>
        <v>0</v>
      </c>
      <c r="HY300" s="47">
        <f t="shared" si="1048"/>
        <v>0</v>
      </c>
      <c r="HZ300" s="47">
        <f t="shared" si="1049"/>
        <v>0</v>
      </c>
      <c r="IA300" s="48">
        <f t="shared" si="1050"/>
        <v>0</v>
      </c>
      <c r="IB300" s="47">
        <f t="shared" si="1051"/>
        <v>0</v>
      </c>
      <c r="IC300" s="47">
        <f t="shared" si="1052"/>
        <v>0</v>
      </c>
      <c r="ID300" s="46">
        <f t="shared" si="1053"/>
        <v>0</v>
      </c>
      <c r="IE300" s="47">
        <f t="shared" si="1054"/>
        <v>0</v>
      </c>
      <c r="IF300" s="47">
        <f t="shared" si="1055"/>
        <v>0</v>
      </c>
      <c r="IG300" s="47">
        <f t="shared" si="1056"/>
        <v>0</v>
      </c>
      <c r="IH300" s="47">
        <f t="shared" si="1057"/>
        <v>0</v>
      </c>
      <c r="II300" s="47">
        <f t="shared" si="1058"/>
        <v>0</v>
      </c>
      <c r="IJ300" s="47">
        <f t="shared" si="1059"/>
        <v>0</v>
      </c>
      <c r="IK300" s="47">
        <f t="shared" si="1060"/>
        <v>0</v>
      </c>
      <c r="IL300" s="47">
        <f t="shared" si="1061"/>
        <v>0</v>
      </c>
      <c r="IM300" s="47">
        <f t="shared" si="1062"/>
        <v>0</v>
      </c>
      <c r="IN300" s="47">
        <f t="shared" si="1063"/>
        <v>0</v>
      </c>
      <c r="IO300" s="47">
        <f t="shared" si="1064"/>
        <v>0</v>
      </c>
      <c r="IP300" s="47">
        <f t="shared" si="1065"/>
        <v>0</v>
      </c>
      <c r="IQ300" s="47">
        <f t="shared" si="1066"/>
        <v>0</v>
      </c>
      <c r="IR300" s="47">
        <f t="shared" si="1067"/>
        <v>0</v>
      </c>
      <c r="IS300" s="47">
        <f t="shared" si="1068"/>
        <v>0</v>
      </c>
      <c r="IT300" s="47">
        <f t="shared" si="1069"/>
        <v>0</v>
      </c>
      <c r="IU300" s="47">
        <f t="shared" si="1070"/>
        <v>0</v>
      </c>
      <c r="IV300" s="47">
        <f t="shared" si="1071"/>
        <v>0</v>
      </c>
      <c r="IW300" s="48">
        <f t="shared" si="1072"/>
        <v>0</v>
      </c>
      <c r="IX300" s="47">
        <f t="shared" si="1073"/>
        <v>0</v>
      </c>
      <c r="IY300" s="47">
        <f t="shared" si="1074"/>
        <v>0</v>
      </c>
      <c r="IZ300" s="46">
        <f t="shared" si="1075"/>
        <v>0</v>
      </c>
      <c r="JA300" s="47">
        <f t="shared" si="1076"/>
        <v>0</v>
      </c>
      <c r="JB300" s="47">
        <f t="shared" si="1077"/>
        <v>0</v>
      </c>
      <c r="JC300" s="47">
        <f t="shared" si="1078"/>
        <v>0</v>
      </c>
      <c r="JD300" s="47">
        <f t="shared" si="1079"/>
        <v>0</v>
      </c>
      <c r="JE300" s="47">
        <f t="shared" si="1080"/>
        <v>0</v>
      </c>
      <c r="JF300" s="47">
        <f t="shared" si="1081"/>
        <v>0</v>
      </c>
      <c r="JG300" s="47">
        <f t="shared" si="1082"/>
        <v>0</v>
      </c>
      <c r="JH300" s="47">
        <f t="shared" si="1083"/>
        <v>0</v>
      </c>
      <c r="JI300" s="47">
        <f t="shared" si="1084"/>
        <v>0</v>
      </c>
      <c r="JJ300" s="47">
        <f t="shared" si="1085"/>
        <v>0</v>
      </c>
      <c r="JK300" s="47">
        <f t="shared" si="1086"/>
        <v>0</v>
      </c>
      <c r="JL300" s="47">
        <f t="shared" si="1087"/>
        <v>0</v>
      </c>
      <c r="JM300" s="47">
        <f t="shared" si="1088"/>
        <v>0</v>
      </c>
      <c r="JN300" s="47">
        <f t="shared" si="1089"/>
        <v>0</v>
      </c>
      <c r="JO300" s="47">
        <f t="shared" si="1090"/>
        <v>0</v>
      </c>
      <c r="JP300" s="47">
        <f t="shared" si="1091"/>
        <v>0</v>
      </c>
      <c r="JQ300" s="47">
        <f t="shared" si="1092"/>
        <v>0</v>
      </c>
      <c r="JR300" s="47">
        <f t="shared" si="1093"/>
        <v>0</v>
      </c>
      <c r="JS300" s="48">
        <f t="shared" si="1094"/>
        <v>0</v>
      </c>
      <c r="JT300" s="46">
        <f t="shared" si="1095"/>
        <v>0</v>
      </c>
      <c r="JU300" s="48">
        <f t="shared" si="1096"/>
        <v>0</v>
      </c>
    </row>
    <row r="301" spans="1:281" x14ac:dyDescent="0.25">
      <c r="A301" s="152"/>
      <c r="B301" s="386"/>
      <c r="C301" s="377"/>
      <c r="D301" s="378"/>
      <c r="E301" s="378"/>
      <c r="F301" s="378"/>
      <c r="G301" s="379"/>
      <c r="H301" s="397"/>
      <c r="I301" s="397"/>
      <c r="J301" s="97"/>
      <c r="K301" s="122">
        <f t="shared" si="1097"/>
        <v>0</v>
      </c>
      <c r="L301" s="313">
        <f t="shared" si="1098"/>
        <v>0</v>
      </c>
      <c r="M301" s="46">
        <f t="shared" si="1099"/>
        <v>0</v>
      </c>
      <c r="N301" s="90">
        <f t="shared" si="889"/>
        <v>0</v>
      </c>
      <c r="O301" s="90">
        <f t="shared" si="890"/>
        <v>0</v>
      </c>
      <c r="P301" s="90">
        <f t="shared" si="891"/>
        <v>0</v>
      </c>
      <c r="Q301" s="90">
        <f t="shared" si="892"/>
        <v>0</v>
      </c>
      <c r="R301" s="408">
        <f t="shared" si="1100"/>
        <v>1</v>
      </c>
      <c r="S301" s="46">
        <f t="shared" si="830"/>
        <v>0</v>
      </c>
      <c r="T301" s="47">
        <f t="shared" si="831"/>
        <v>0</v>
      </c>
      <c r="U301" s="47">
        <f t="shared" si="832"/>
        <v>0</v>
      </c>
      <c r="V301" s="47">
        <f t="shared" si="833"/>
        <v>0</v>
      </c>
      <c r="W301" s="47">
        <f t="shared" si="834"/>
        <v>0</v>
      </c>
      <c r="X301" s="47">
        <f t="shared" si="835"/>
        <v>0</v>
      </c>
      <c r="Y301" s="47">
        <f t="shared" si="836"/>
        <v>0</v>
      </c>
      <c r="Z301" s="47">
        <f t="shared" si="837"/>
        <v>0</v>
      </c>
      <c r="AA301" s="47">
        <f t="shared" si="838"/>
        <v>0</v>
      </c>
      <c r="AB301" s="47">
        <f t="shared" si="839"/>
        <v>0</v>
      </c>
      <c r="AC301" s="47">
        <f t="shared" si="840"/>
        <v>0</v>
      </c>
      <c r="AD301" s="47">
        <f t="shared" si="841"/>
        <v>0</v>
      </c>
      <c r="AE301" s="47">
        <f t="shared" si="842"/>
        <v>0</v>
      </c>
      <c r="AF301" s="47">
        <f t="shared" si="843"/>
        <v>0</v>
      </c>
      <c r="AG301" s="47">
        <f t="shared" si="844"/>
        <v>0</v>
      </c>
      <c r="AH301" s="47">
        <f t="shared" si="845"/>
        <v>0</v>
      </c>
      <c r="AI301" s="47">
        <f t="shared" si="846"/>
        <v>0</v>
      </c>
      <c r="AJ301" s="47">
        <f t="shared" si="847"/>
        <v>0</v>
      </c>
      <c r="AK301" s="47">
        <f t="shared" si="848"/>
        <v>0</v>
      </c>
      <c r="AL301" s="48">
        <f t="shared" si="849"/>
        <v>0</v>
      </c>
      <c r="AM301" s="47">
        <f t="shared" si="893"/>
        <v>0</v>
      </c>
      <c r="AN301" s="47">
        <f t="shared" si="894"/>
        <v>0</v>
      </c>
      <c r="AO301" s="46">
        <f t="shared" si="850"/>
        <v>0</v>
      </c>
      <c r="AP301" s="47">
        <f t="shared" si="851"/>
        <v>0</v>
      </c>
      <c r="AQ301" s="47">
        <f t="shared" si="852"/>
        <v>0</v>
      </c>
      <c r="AR301" s="47">
        <f t="shared" si="853"/>
        <v>0</v>
      </c>
      <c r="AS301" s="47">
        <f t="shared" si="854"/>
        <v>0</v>
      </c>
      <c r="AT301" s="47">
        <f t="shared" si="855"/>
        <v>0</v>
      </c>
      <c r="AU301" s="47">
        <f t="shared" si="856"/>
        <v>0</v>
      </c>
      <c r="AV301" s="47">
        <f t="shared" si="857"/>
        <v>0</v>
      </c>
      <c r="AW301" s="47">
        <f t="shared" si="858"/>
        <v>0</v>
      </c>
      <c r="AX301" s="47">
        <f t="shared" si="859"/>
        <v>0</v>
      </c>
      <c r="AY301" s="47">
        <f t="shared" si="860"/>
        <v>0</v>
      </c>
      <c r="AZ301" s="47">
        <f t="shared" si="861"/>
        <v>0</v>
      </c>
      <c r="BA301" s="47">
        <f t="shared" si="862"/>
        <v>0</v>
      </c>
      <c r="BB301" s="47">
        <f t="shared" si="863"/>
        <v>0</v>
      </c>
      <c r="BC301" s="47">
        <f t="shared" si="864"/>
        <v>0</v>
      </c>
      <c r="BD301" s="47">
        <f t="shared" si="865"/>
        <v>0</v>
      </c>
      <c r="BE301" s="47">
        <f t="shared" si="866"/>
        <v>0</v>
      </c>
      <c r="BF301" s="47">
        <f t="shared" si="867"/>
        <v>0</v>
      </c>
      <c r="BG301" s="48">
        <f t="shared" si="868"/>
        <v>0</v>
      </c>
      <c r="BH301" s="47">
        <f t="shared" si="895"/>
        <v>0</v>
      </c>
      <c r="BI301" s="47">
        <f t="shared" si="896"/>
        <v>0</v>
      </c>
      <c r="BJ301" s="46">
        <f t="shared" si="869"/>
        <v>0</v>
      </c>
      <c r="BK301" s="47">
        <f t="shared" si="870"/>
        <v>0</v>
      </c>
      <c r="BL301" s="47">
        <f t="shared" si="871"/>
        <v>0</v>
      </c>
      <c r="BM301" s="47">
        <f t="shared" si="872"/>
        <v>0</v>
      </c>
      <c r="BN301" s="47">
        <f t="shared" si="873"/>
        <v>0</v>
      </c>
      <c r="BO301" s="47">
        <f t="shared" si="874"/>
        <v>0</v>
      </c>
      <c r="BP301" s="47">
        <f t="shared" si="875"/>
        <v>0</v>
      </c>
      <c r="BQ301" s="47">
        <f t="shared" si="876"/>
        <v>0</v>
      </c>
      <c r="BR301" s="47">
        <f t="shared" si="877"/>
        <v>0</v>
      </c>
      <c r="BS301" s="47">
        <f t="shared" si="878"/>
        <v>0</v>
      </c>
      <c r="BT301" s="47">
        <f t="shared" si="879"/>
        <v>0</v>
      </c>
      <c r="BU301" s="47">
        <f t="shared" si="880"/>
        <v>0</v>
      </c>
      <c r="BV301" s="47">
        <f t="shared" si="881"/>
        <v>0</v>
      </c>
      <c r="BW301" s="47">
        <f t="shared" si="882"/>
        <v>0</v>
      </c>
      <c r="BX301" s="47">
        <f t="shared" si="883"/>
        <v>0</v>
      </c>
      <c r="BY301" s="47">
        <f t="shared" si="884"/>
        <v>0</v>
      </c>
      <c r="BZ301" s="47">
        <f t="shared" si="885"/>
        <v>0</v>
      </c>
      <c r="CA301" s="47">
        <f t="shared" si="886"/>
        <v>0</v>
      </c>
      <c r="CB301" s="47">
        <f t="shared" si="887"/>
        <v>0</v>
      </c>
      <c r="CC301" s="48">
        <f t="shared" si="888"/>
        <v>0</v>
      </c>
      <c r="CD301" s="47">
        <f t="shared" si="897"/>
        <v>0</v>
      </c>
      <c r="CE301" s="47">
        <f t="shared" si="898"/>
        <v>0</v>
      </c>
      <c r="CF301" s="46">
        <f t="shared" si="899"/>
        <v>0</v>
      </c>
      <c r="CG301" s="47">
        <f t="shared" si="900"/>
        <v>0</v>
      </c>
      <c r="CH301" s="47">
        <f t="shared" si="901"/>
        <v>0</v>
      </c>
      <c r="CI301" s="47">
        <f t="shared" si="902"/>
        <v>0</v>
      </c>
      <c r="CJ301" s="47">
        <f t="shared" si="903"/>
        <v>0</v>
      </c>
      <c r="CK301" s="47">
        <f t="shared" si="904"/>
        <v>0</v>
      </c>
      <c r="CL301" s="47">
        <f t="shared" si="905"/>
        <v>0</v>
      </c>
      <c r="CM301" s="47">
        <f t="shared" si="906"/>
        <v>0</v>
      </c>
      <c r="CN301" s="47">
        <f t="shared" si="907"/>
        <v>0</v>
      </c>
      <c r="CO301" s="47">
        <f t="shared" si="908"/>
        <v>0</v>
      </c>
      <c r="CP301" s="47">
        <f t="shared" si="909"/>
        <v>0</v>
      </c>
      <c r="CQ301" s="47">
        <f t="shared" si="910"/>
        <v>0</v>
      </c>
      <c r="CR301" s="47">
        <f t="shared" si="911"/>
        <v>0</v>
      </c>
      <c r="CS301" s="47">
        <f t="shared" si="912"/>
        <v>0</v>
      </c>
      <c r="CT301" s="47">
        <f t="shared" si="913"/>
        <v>0</v>
      </c>
      <c r="CU301" s="47">
        <f t="shared" si="914"/>
        <v>0</v>
      </c>
      <c r="CV301" s="47">
        <f t="shared" si="915"/>
        <v>0</v>
      </c>
      <c r="CW301" s="47">
        <f t="shared" si="916"/>
        <v>0</v>
      </c>
      <c r="CX301" s="47">
        <f t="shared" si="917"/>
        <v>0</v>
      </c>
      <c r="CY301" s="48">
        <f t="shared" si="918"/>
        <v>0</v>
      </c>
      <c r="CZ301" s="47">
        <f t="shared" si="919"/>
        <v>0</v>
      </c>
      <c r="DA301" s="47">
        <f t="shared" si="920"/>
        <v>0</v>
      </c>
      <c r="DB301" s="46">
        <f t="shared" si="921"/>
        <v>0</v>
      </c>
      <c r="DC301" s="47">
        <f t="shared" si="922"/>
        <v>0</v>
      </c>
      <c r="DD301" s="47">
        <f t="shared" si="923"/>
        <v>0</v>
      </c>
      <c r="DE301" s="47">
        <f t="shared" si="924"/>
        <v>0</v>
      </c>
      <c r="DF301" s="47">
        <f t="shared" si="925"/>
        <v>0</v>
      </c>
      <c r="DG301" s="47">
        <f t="shared" si="926"/>
        <v>0</v>
      </c>
      <c r="DH301" s="47">
        <f t="shared" si="927"/>
        <v>0</v>
      </c>
      <c r="DI301" s="47">
        <f t="shared" si="928"/>
        <v>0</v>
      </c>
      <c r="DJ301" s="47">
        <f t="shared" si="929"/>
        <v>0</v>
      </c>
      <c r="DK301" s="47">
        <f t="shared" si="930"/>
        <v>0</v>
      </c>
      <c r="DL301" s="47">
        <f t="shared" si="931"/>
        <v>0</v>
      </c>
      <c r="DM301" s="47">
        <f t="shared" si="932"/>
        <v>0</v>
      </c>
      <c r="DN301" s="47">
        <f t="shared" si="933"/>
        <v>0</v>
      </c>
      <c r="DO301" s="47">
        <f t="shared" si="934"/>
        <v>0</v>
      </c>
      <c r="DP301" s="47">
        <f t="shared" si="935"/>
        <v>0</v>
      </c>
      <c r="DQ301" s="47">
        <f t="shared" si="936"/>
        <v>0</v>
      </c>
      <c r="DR301" s="47">
        <f t="shared" si="937"/>
        <v>0</v>
      </c>
      <c r="DS301" s="47">
        <f t="shared" si="938"/>
        <v>0</v>
      </c>
      <c r="DT301" s="47">
        <f t="shared" si="939"/>
        <v>0</v>
      </c>
      <c r="DU301" s="48">
        <f t="shared" si="940"/>
        <v>0</v>
      </c>
      <c r="DV301" s="47">
        <f t="shared" si="941"/>
        <v>0</v>
      </c>
      <c r="DW301" s="47">
        <f t="shared" si="942"/>
        <v>0</v>
      </c>
      <c r="DX301" s="46">
        <f t="shared" si="943"/>
        <v>0</v>
      </c>
      <c r="DY301" s="47">
        <f t="shared" si="944"/>
        <v>0</v>
      </c>
      <c r="DZ301" s="47">
        <f t="shared" si="945"/>
        <v>0</v>
      </c>
      <c r="EA301" s="47">
        <f t="shared" si="946"/>
        <v>0</v>
      </c>
      <c r="EB301" s="47">
        <f t="shared" si="947"/>
        <v>0</v>
      </c>
      <c r="EC301" s="47">
        <f t="shared" si="948"/>
        <v>0</v>
      </c>
      <c r="ED301" s="47">
        <f t="shared" si="949"/>
        <v>0</v>
      </c>
      <c r="EE301" s="47">
        <f t="shared" si="950"/>
        <v>0</v>
      </c>
      <c r="EF301" s="47">
        <f t="shared" si="951"/>
        <v>0</v>
      </c>
      <c r="EG301" s="47">
        <f t="shared" si="952"/>
        <v>0</v>
      </c>
      <c r="EH301" s="47">
        <f t="shared" si="953"/>
        <v>0</v>
      </c>
      <c r="EI301" s="47">
        <f t="shared" si="954"/>
        <v>0</v>
      </c>
      <c r="EJ301" s="47">
        <f t="shared" si="955"/>
        <v>0</v>
      </c>
      <c r="EK301" s="47">
        <f t="shared" si="956"/>
        <v>0</v>
      </c>
      <c r="EL301" s="47">
        <f t="shared" si="957"/>
        <v>0</v>
      </c>
      <c r="EM301" s="47">
        <f t="shared" si="958"/>
        <v>0</v>
      </c>
      <c r="EN301" s="47">
        <f t="shared" si="959"/>
        <v>0</v>
      </c>
      <c r="EO301" s="47">
        <f t="shared" si="960"/>
        <v>0</v>
      </c>
      <c r="EP301" s="47">
        <f t="shared" si="961"/>
        <v>0</v>
      </c>
      <c r="EQ301" s="48">
        <f t="shared" si="962"/>
        <v>0</v>
      </c>
      <c r="ER301" s="47">
        <f t="shared" si="963"/>
        <v>0</v>
      </c>
      <c r="ES301" s="47">
        <f t="shared" si="964"/>
        <v>0</v>
      </c>
      <c r="ET301" s="46">
        <f t="shared" si="965"/>
        <v>0</v>
      </c>
      <c r="EU301" s="47">
        <f t="shared" si="966"/>
        <v>0</v>
      </c>
      <c r="EV301" s="47">
        <f t="shared" si="967"/>
        <v>0</v>
      </c>
      <c r="EW301" s="47">
        <f t="shared" si="968"/>
        <v>0</v>
      </c>
      <c r="EX301" s="47">
        <f t="shared" si="969"/>
        <v>0</v>
      </c>
      <c r="EY301" s="47">
        <f t="shared" si="970"/>
        <v>0</v>
      </c>
      <c r="EZ301" s="47">
        <f t="shared" si="971"/>
        <v>0</v>
      </c>
      <c r="FA301" s="47">
        <f t="shared" si="972"/>
        <v>0</v>
      </c>
      <c r="FB301" s="47">
        <f t="shared" si="973"/>
        <v>0</v>
      </c>
      <c r="FC301" s="47">
        <f t="shared" si="974"/>
        <v>0</v>
      </c>
      <c r="FD301" s="47">
        <f t="shared" si="975"/>
        <v>0</v>
      </c>
      <c r="FE301" s="47">
        <f t="shared" si="976"/>
        <v>0</v>
      </c>
      <c r="FF301" s="47">
        <f t="shared" si="977"/>
        <v>0</v>
      </c>
      <c r="FG301" s="47">
        <f t="shared" si="978"/>
        <v>0</v>
      </c>
      <c r="FH301" s="47">
        <f t="shared" si="979"/>
        <v>0</v>
      </c>
      <c r="FI301" s="47">
        <f t="shared" si="980"/>
        <v>0</v>
      </c>
      <c r="FJ301" s="47">
        <f t="shared" si="981"/>
        <v>0</v>
      </c>
      <c r="FK301" s="47">
        <f t="shared" si="982"/>
        <v>0</v>
      </c>
      <c r="FL301" s="47">
        <f t="shared" si="983"/>
        <v>0</v>
      </c>
      <c r="FM301" s="48">
        <f t="shared" si="984"/>
        <v>0</v>
      </c>
      <c r="FN301" s="47">
        <f t="shared" si="985"/>
        <v>0</v>
      </c>
      <c r="FO301" s="47">
        <f t="shared" si="986"/>
        <v>0</v>
      </c>
      <c r="FP301" s="46">
        <f t="shared" si="987"/>
        <v>0</v>
      </c>
      <c r="FQ301" s="47">
        <f t="shared" si="988"/>
        <v>0</v>
      </c>
      <c r="FR301" s="47">
        <f t="shared" si="989"/>
        <v>0</v>
      </c>
      <c r="FS301" s="47">
        <f t="shared" si="990"/>
        <v>0</v>
      </c>
      <c r="FT301" s="47">
        <f t="shared" si="991"/>
        <v>0</v>
      </c>
      <c r="FU301" s="47">
        <f t="shared" si="992"/>
        <v>0</v>
      </c>
      <c r="FV301" s="47">
        <f t="shared" si="993"/>
        <v>0</v>
      </c>
      <c r="FW301" s="47">
        <f t="shared" si="994"/>
        <v>0</v>
      </c>
      <c r="FX301" s="47">
        <f t="shared" si="995"/>
        <v>0</v>
      </c>
      <c r="FY301" s="47">
        <f t="shared" si="996"/>
        <v>0</v>
      </c>
      <c r="FZ301" s="47">
        <f t="shared" si="997"/>
        <v>0</v>
      </c>
      <c r="GA301" s="47">
        <f t="shared" si="998"/>
        <v>0</v>
      </c>
      <c r="GB301" s="47">
        <f t="shared" si="999"/>
        <v>0</v>
      </c>
      <c r="GC301" s="47">
        <f t="shared" si="1000"/>
        <v>0</v>
      </c>
      <c r="GD301" s="47">
        <f t="shared" si="1001"/>
        <v>0</v>
      </c>
      <c r="GE301" s="47">
        <f t="shared" si="1002"/>
        <v>0</v>
      </c>
      <c r="GF301" s="47">
        <f t="shared" si="1003"/>
        <v>0</v>
      </c>
      <c r="GG301" s="47">
        <f t="shared" si="1004"/>
        <v>0</v>
      </c>
      <c r="GH301" s="47">
        <f t="shared" si="1005"/>
        <v>0</v>
      </c>
      <c r="GI301" s="48">
        <f t="shared" si="1006"/>
        <v>0</v>
      </c>
      <c r="GJ301" s="47">
        <f t="shared" si="1007"/>
        <v>0</v>
      </c>
      <c r="GK301" s="47">
        <f t="shared" si="1008"/>
        <v>0</v>
      </c>
      <c r="GL301" s="46">
        <f t="shared" si="1009"/>
        <v>0</v>
      </c>
      <c r="GM301" s="47">
        <f t="shared" si="1010"/>
        <v>0</v>
      </c>
      <c r="GN301" s="47">
        <f t="shared" si="1011"/>
        <v>0</v>
      </c>
      <c r="GO301" s="47">
        <f t="shared" si="1012"/>
        <v>0</v>
      </c>
      <c r="GP301" s="47">
        <f t="shared" si="1013"/>
        <v>0</v>
      </c>
      <c r="GQ301" s="47">
        <f t="shared" si="1014"/>
        <v>0</v>
      </c>
      <c r="GR301" s="47">
        <f t="shared" si="1015"/>
        <v>0</v>
      </c>
      <c r="GS301" s="47">
        <f t="shared" si="1016"/>
        <v>0</v>
      </c>
      <c r="GT301" s="47">
        <f t="shared" si="1017"/>
        <v>0</v>
      </c>
      <c r="GU301" s="47">
        <f t="shared" si="1018"/>
        <v>0</v>
      </c>
      <c r="GV301" s="47">
        <f t="shared" si="1019"/>
        <v>0</v>
      </c>
      <c r="GW301" s="47">
        <f t="shared" si="1020"/>
        <v>0</v>
      </c>
      <c r="GX301" s="47">
        <f t="shared" si="1021"/>
        <v>0</v>
      </c>
      <c r="GY301" s="47">
        <f t="shared" si="1022"/>
        <v>0</v>
      </c>
      <c r="GZ301" s="47">
        <f t="shared" si="1023"/>
        <v>0</v>
      </c>
      <c r="HA301" s="47">
        <f t="shared" si="1024"/>
        <v>0</v>
      </c>
      <c r="HB301" s="47">
        <f t="shared" si="1025"/>
        <v>0</v>
      </c>
      <c r="HC301" s="47">
        <f t="shared" si="1026"/>
        <v>0</v>
      </c>
      <c r="HD301" s="47">
        <f t="shared" si="1027"/>
        <v>0</v>
      </c>
      <c r="HE301" s="48">
        <f t="shared" si="1028"/>
        <v>0</v>
      </c>
      <c r="HF301" s="47">
        <f t="shared" si="1029"/>
        <v>0</v>
      </c>
      <c r="HG301" s="47">
        <f t="shared" si="1030"/>
        <v>0</v>
      </c>
      <c r="HH301" s="46">
        <f t="shared" si="1031"/>
        <v>0</v>
      </c>
      <c r="HI301" s="47">
        <f t="shared" si="1032"/>
        <v>0</v>
      </c>
      <c r="HJ301" s="47">
        <f t="shared" si="1033"/>
        <v>0</v>
      </c>
      <c r="HK301" s="47">
        <f t="shared" si="1034"/>
        <v>0</v>
      </c>
      <c r="HL301" s="47">
        <f t="shared" si="1035"/>
        <v>0</v>
      </c>
      <c r="HM301" s="47">
        <f t="shared" si="1036"/>
        <v>0</v>
      </c>
      <c r="HN301" s="47">
        <f t="shared" si="1037"/>
        <v>0</v>
      </c>
      <c r="HO301" s="47">
        <f t="shared" si="1038"/>
        <v>0</v>
      </c>
      <c r="HP301" s="47">
        <f t="shared" si="1039"/>
        <v>0</v>
      </c>
      <c r="HQ301" s="47">
        <f t="shared" si="1040"/>
        <v>0</v>
      </c>
      <c r="HR301" s="47">
        <f t="shared" si="1041"/>
        <v>0</v>
      </c>
      <c r="HS301" s="47">
        <f t="shared" si="1042"/>
        <v>0</v>
      </c>
      <c r="HT301" s="47">
        <f t="shared" si="1043"/>
        <v>0</v>
      </c>
      <c r="HU301" s="47">
        <f t="shared" si="1044"/>
        <v>0</v>
      </c>
      <c r="HV301" s="47">
        <f t="shared" si="1045"/>
        <v>0</v>
      </c>
      <c r="HW301" s="47">
        <f t="shared" si="1046"/>
        <v>0</v>
      </c>
      <c r="HX301" s="47">
        <f t="shared" si="1047"/>
        <v>0</v>
      </c>
      <c r="HY301" s="47">
        <f t="shared" si="1048"/>
        <v>0</v>
      </c>
      <c r="HZ301" s="47">
        <f t="shared" si="1049"/>
        <v>0</v>
      </c>
      <c r="IA301" s="48">
        <f t="shared" si="1050"/>
        <v>0</v>
      </c>
      <c r="IB301" s="47">
        <f t="shared" si="1051"/>
        <v>0</v>
      </c>
      <c r="IC301" s="47">
        <f t="shared" si="1052"/>
        <v>0</v>
      </c>
      <c r="ID301" s="46">
        <f t="shared" si="1053"/>
        <v>0</v>
      </c>
      <c r="IE301" s="47">
        <f t="shared" si="1054"/>
        <v>0</v>
      </c>
      <c r="IF301" s="47">
        <f t="shared" si="1055"/>
        <v>0</v>
      </c>
      <c r="IG301" s="47">
        <f t="shared" si="1056"/>
        <v>0</v>
      </c>
      <c r="IH301" s="47">
        <f t="shared" si="1057"/>
        <v>0</v>
      </c>
      <c r="II301" s="47">
        <f t="shared" si="1058"/>
        <v>0</v>
      </c>
      <c r="IJ301" s="47">
        <f t="shared" si="1059"/>
        <v>0</v>
      </c>
      <c r="IK301" s="47">
        <f t="shared" si="1060"/>
        <v>0</v>
      </c>
      <c r="IL301" s="47">
        <f t="shared" si="1061"/>
        <v>0</v>
      </c>
      <c r="IM301" s="47">
        <f t="shared" si="1062"/>
        <v>0</v>
      </c>
      <c r="IN301" s="47">
        <f t="shared" si="1063"/>
        <v>0</v>
      </c>
      <c r="IO301" s="47">
        <f t="shared" si="1064"/>
        <v>0</v>
      </c>
      <c r="IP301" s="47">
        <f t="shared" si="1065"/>
        <v>0</v>
      </c>
      <c r="IQ301" s="47">
        <f t="shared" si="1066"/>
        <v>0</v>
      </c>
      <c r="IR301" s="47">
        <f t="shared" si="1067"/>
        <v>0</v>
      </c>
      <c r="IS301" s="47">
        <f t="shared" si="1068"/>
        <v>0</v>
      </c>
      <c r="IT301" s="47">
        <f t="shared" si="1069"/>
        <v>0</v>
      </c>
      <c r="IU301" s="47">
        <f t="shared" si="1070"/>
        <v>0</v>
      </c>
      <c r="IV301" s="47">
        <f t="shared" si="1071"/>
        <v>0</v>
      </c>
      <c r="IW301" s="48">
        <f t="shared" si="1072"/>
        <v>0</v>
      </c>
      <c r="IX301" s="47">
        <f t="shared" si="1073"/>
        <v>0</v>
      </c>
      <c r="IY301" s="47">
        <f t="shared" si="1074"/>
        <v>0</v>
      </c>
      <c r="IZ301" s="46">
        <f t="shared" si="1075"/>
        <v>0</v>
      </c>
      <c r="JA301" s="47">
        <f t="shared" si="1076"/>
        <v>0</v>
      </c>
      <c r="JB301" s="47">
        <f t="shared" si="1077"/>
        <v>0</v>
      </c>
      <c r="JC301" s="47">
        <f t="shared" si="1078"/>
        <v>0</v>
      </c>
      <c r="JD301" s="47">
        <f t="shared" si="1079"/>
        <v>0</v>
      </c>
      <c r="JE301" s="47">
        <f t="shared" si="1080"/>
        <v>0</v>
      </c>
      <c r="JF301" s="47">
        <f t="shared" si="1081"/>
        <v>0</v>
      </c>
      <c r="JG301" s="47">
        <f t="shared" si="1082"/>
        <v>0</v>
      </c>
      <c r="JH301" s="47">
        <f t="shared" si="1083"/>
        <v>0</v>
      </c>
      <c r="JI301" s="47">
        <f t="shared" si="1084"/>
        <v>0</v>
      </c>
      <c r="JJ301" s="47">
        <f t="shared" si="1085"/>
        <v>0</v>
      </c>
      <c r="JK301" s="47">
        <f t="shared" si="1086"/>
        <v>0</v>
      </c>
      <c r="JL301" s="47">
        <f t="shared" si="1087"/>
        <v>0</v>
      </c>
      <c r="JM301" s="47">
        <f t="shared" si="1088"/>
        <v>0</v>
      </c>
      <c r="JN301" s="47">
        <f t="shared" si="1089"/>
        <v>0</v>
      </c>
      <c r="JO301" s="47">
        <f t="shared" si="1090"/>
        <v>0</v>
      </c>
      <c r="JP301" s="47">
        <f t="shared" si="1091"/>
        <v>0</v>
      </c>
      <c r="JQ301" s="47">
        <f t="shared" si="1092"/>
        <v>0</v>
      </c>
      <c r="JR301" s="47">
        <f t="shared" si="1093"/>
        <v>0</v>
      </c>
      <c r="JS301" s="48">
        <f t="shared" si="1094"/>
        <v>0</v>
      </c>
      <c r="JT301" s="46">
        <f t="shared" si="1095"/>
        <v>0</v>
      </c>
      <c r="JU301" s="48">
        <f t="shared" si="1096"/>
        <v>0</v>
      </c>
    </row>
    <row r="302" spans="1:281" x14ac:dyDescent="0.25">
      <c r="A302" s="152"/>
      <c r="B302" s="386"/>
      <c r="C302" s="377"/>
      <c r="D302" s="378"/>
      <c r="E302" s="378"/>
      <c r="F302" s="378"/>
      <c r="G302" s="379"/>
      <c r="H302" s="397"/>
      <c r="I302" s="397"/>
      <c r="J302" s="97"/>
      <c r="K302" s="122">
        <f t="shared" si="1097"/>
        <v>0</v>
      </c>
      <c r="L302" s="313">
        <f t="shared" si="1098"/>
        <v>0</v>
      </c>
      <c r="M302" s="46">
        <f t="shared" si="1099"/>
        <v>0</v>
      </c>
      <c r="N302" s="90">
        <f t="shared" si="889"/>
        <v>0</v>
      </c>
      <c r="O302" s="90">
        <f t="shared" si="890"/>
        <v>0</v>
      </c>
      <c r="P302" s="90">
        <f t="shared" si="891"/>
        <v>0</v>
      </c>
      <c r="Q302" s="90">
        <f t="shared" si="892"/>
        <v>0</v>
      </c>
      <c r="R302" s="408">
        <f t="shared" si="1100"/>
        <v>1</v>
      </c>
      <c r="S302" s="46">
        <f t="shared" ref="S302:S365" si="1101">IF(AND($H302="AcS",$R302=1),$Q302,0)</f>
        <v>0</v>
      </c>
      <c r="T302" s="47">
        <f t="shared" ref="T302:T365" si="1102">IF(AND($H302="SoT",$R302=1),$Q302,0)</f>
        <v>0</v>
      </c>
      <c r="U302" s="47">
        <f t="shared" ref="U302:U365" si="1103">IF(AND($H302="PuB",$R302=1),$Q302,0)</f>
        <v>0</v>
      </c>
      <c r="V302" s="47">
        <f t="shared" ref="V302:V365" si="1104">IF(AND($H302="FrR",$R302=1),$Q302,0)</f>
        <v>0</v>
      </c>
      <c r="W302" s="47">
        <f t="shared" ref="W302:W365" si="1105">IF(AND($H302="Ass",$R302=1),$Q302,0)</f>
        <v>0</v>
      </c>
      <c r="X302" s="47">
        <f t="shared" ref="X302:X365" si="1106">IF(AND($H302="Int",$R302=1),$Q302,0)</f>
        <v>0</v>
      </c>
      <c r="Y302" s="47">
        <f t="shared" ref="Y302:Y365" si="1107">IF(AND($H302="PeC",$R302=1),$Q302,0)</f>
        <v>0</v>
      </c>
      <c r="Z302" s="47">
        <f t="shared" ref="Z302:Z365" si="1108">IF(AND($H302="FrB",$R302=1),$Q302,0)</f>
        <v>0</v>
      </c>
      <c r="AA302" s="47">
        <f t="shared" ref="AA302:AA365" si="1109">IF(AND($H302="Fou",$R302=1),$Q302,0)</f>
        <v>0</v>
      </c>
      <c r="AB302" s="47">
        <f t="shared" ref="AB302:AB365" si="1110">IF(AND($H302="Liv",$R302=1),$Q302,0)</f>
        <v>0</v>
      </c>
      <c r="AC302" s="47">
        <f t="shared" ref="AC302:AC365" si="1111">IF(AND($H302="FCJ",$R302=1),$Q302,0)</f>
        <v>0</v>
      </c>
      <c r="AD302" s="47">
        <f t="shared" ref="AD302:AD365" si="1112">IF(AND($H302="FGA",$R302=1),$Q302,0)</f>
        <v>0</v>
      </c>
      <c r="AE302" s="47">
        <f t="shared" ref="AE302:AE365" si="1113">IF(AND($H302="LoyC",$R302=1),$Q302,0)</f>
        <v>0</v>
      </c>
      <c r="AF302" s="47">
        <f t="shared" ref="AF302:AF365" si="1114">IF(AND($H302="EnR",$R302=1),$Q302,0)</f>
        <v>0</v>
      </c>
      <c r="AG302" s="47">
        <f t="shared" ref="AG302:AG365" si="1115">IF(AND($H302="ImF",$R302=1),$Q302,0)</f>
        <v>0</v>
      </c>
      <c r="AH302" s="47">
        <f t="shared" ref="AH302:AH365" si="1116">IF(AND($H302="SeP",$R302=1),$Q302,0)</f>
        <v>0</v>
      </c>
      <c r="AI302" s="47">
        <f t="shared" ref="AI302:AI365" si="1117">IF(AND($H302="FrV",$R302=1),$Q302,0)</f>
        <v>0</v>
      </c>
      <c r="AJ302" s="47">
        <f t="shared" ref="AJ302:AJ365" si="1118">IF(AND($H302="LTM",$R302=1),$Q302,0)</f>
        <v>0</v>
      </c>
      <c r="AK302" s="47">
        <f t="shared" ref="AK302:AK365" si="1119">IF(AND($H302="FCF",$R302=1),$Q302,0)</f>
        <v>0</v>
      </c>
      <c r="AL302" s="48">
        <f t="shared" ref="AL302:AL365" si="1120">IF(AND($H302="AuD",$R302=1),$Q302,0)</f>
        <v>0</v>
      </c>
      <c r="AM302" s="47">
        <f t="shared" si="893"/>
        <v>0</v>
      </c>
      <c r="AN302" s="47">
        <f t="shared" si="894"/>
        <v>0</v>
      </c>
      <c r="AO302" s="46">
        <f t="shared" ref="AO302:AO365" si="1121">IF(AND($H302="AcS",$R302=2),$Q302,0)</f>
        <v>0</v>
      </c>
      <c r="AP302" s="47">
        <f t="shared" ref="AP302:AP365" si="1122">IF(AND($H302="SoT",$R302=2),$Q302,0)</f>
        <v>0</v>
      </c>
      <c r="AQ302" s="47">
        <f t="shared" ref="AQ302:AQ365" si="1123">IF(AND($H302="PuB",$R302=2),$Q302,0)</f>
        <v>0</v>
      </c>
      <c r="AR302" s="47">
        <f t="shared" ref="AR302:AR365" si="1124">IF(AND($H302="FrR",$R302=2),$Q302,0)</f>
        <v>0</v>
      </c>
      <c r="AS302" s="47">
        <f t="shared" ref="AS302:AS365" si="1125">IF(AND($H302="Ass",$R302=2),$Q302,0)</f>
        <v>0</v>
      </c>
      <c r="AT302" s="47">
        <f t="shared" ref="AT302:AT365" si="1126">IF(AND($H302="Int",$R302=2),$Q302,0)</f>
        <v>0</v>
      </c>
      <c r="AU302" s="47">
        <f t="shared" ref="AU302:AU365" si="1127">IF(AND($H302="PeC",$R302=2),$Q302,0)</f>
        <v>0</v>
      </c>
      <c r="AV302" s="47">
        <f t="shared" ref="AV302:AV365" si="1128">IF(AND($H302="FrB",$R302=2),$Q302,0)</f>
        <v>0</v>
      </c>
      <c r="AW302" s="47">
        <f t="shared" ref="AW302:AW365" si="1129">IF(AND($H302="Fou",$R302=2),$Q302,0)</f>
        <v>0</v>
      </c>
      <c r="AX302" s="47">
        <f t="shared" ref="AX302:AX365" si="1130">IF(AND($H302="Liv",$R302=2),$Q302,0)</f>
        <v>0</v>
      </c>
      <c r="AY302" s="47">
        <f t="shared" ref="AY302:AY365" si="1131">IF(AND($H302="FCJ",$R302=2),$Q302,0)</f>
        <v>0</v>
      </c>
      <c r="AZ302" s="47">
        <f t="shared" ref="AZ302:AZ365" si="1132">IF(AND($H302="FGA",$R302=2),$Q302,0)</f>
        <v>0</v>
      </c>
      <c r="BA302" s="47">
        <f t="shared" ref="BA302:BA365" si="1133">IF(AND($H302="LoyC",$R302=2),$Q302,0)</f>
        <v>0</v>
      </c>
      <c r="BB302" s="47">
        <f t="shared" ref="BB302:BB365" si="1134">IF(AND($H302="EnR",$R302=2),$Q302,0)</f>
        <v>0</v>
      </c>
      <c r="BC302" s="47">
        <f t="shared" ref="BC302:BC365" si="1135">IF(AND($H302="ImF",$R302=2),$Q302,0)</f>
        <v>0</v>
      </c>
      <c r="BD302" s="47">
        <f t="shared" ref="BD302:BD365" si="1136">IF(AND($H302="SeP",$R302=2),$Q302,0)</f>
        <v>0</v>
      </c>
      <c r="BE302" s="47">
        <f t="shared" ref="BE302:BE365" si="1137">IF(AND($H302="FrV",$R302=2),$Q302,0)</f>
        <v>0</v>
      </c>
      <c r="BF302" s="47">
        <f t="shared" ref="BF302:BF365" si="1138">IF(AND($H302="LTM",$R302=2),$Q302,0)</f>
        <v>0</v>
      </c>
      <c r="BG302" s="48">
        <f t="shared" ref="BG302:BG365" si="1139">IF(AND($H302="FCF",$R302=2),$Q302,0)</f>
        <v>0</v>
      </c>
      <c r="BH302" s="47">
        <f t="shared" si="895"/>
        <v>0</v>
      </c>
      <c r="BI302" s="47">
        <f t="shared" si="896"/>
        <v>0</v>
      </c>
      <c r="BJ302" s="46">
        <f t="shared" ref="BJ302:BJ365" si="1140">IF(AND($H302="AcS",$R302=3),$Q302,0)</f>
        <v>0</v>
      </c>
      <c r="BK302" s="47">
        <f t="shared" ref="BK302:BK365" si="1141">IF(AND($H302="SoT",$R302=3),$Q302,0)</f>
        <v>0</v>
      </c>
      <c r="BL302" s="47">
        <f t="shared" ref="BL302:BL365" si="1142">IF(AND($H302="PuB",$R302=3),$Q302,0)</f>
        <v>0</v>
      </c>
      <c r="BM302" s="47">
        <f t="shared" ref="BM302:BM365" si="1143">IF(AND($H302="FrR",$R302=3),$Q302,0)</f>
        <v>0</v>
      </c>
      <c r="BN302" s="47">
        <f t="shared" ref="BN302:BN365" si="1144">IF(AND($H302="Ass",$R302=3),$Q302,0)</f>
        <v>0</v>
      </c>
      <c r="BO302" s="47">
        <f t="shared" ref="BO302:BO365" si="1145">IF(AND($H302="Int",$R302=3),$Q302,0)</f>
        <v>0</v>
      </c>
      <c r="BP302" s="47">
        <f t="shared" ref="BP302:BP365" si="1146">IF(AND($H302="PeC",$R302=3),$Q302,0)</f>
        <v>0</v>
      </c>
      <c r="BQ302" s="47">
        <f t="shared" ref="BQ302:BQ365" si="1147">IF(AND($H302="FrB",$R302=3),$Q302,0)</f>
        <v>0</v>
      </c>
      <c r="BR302" s="47">
        <f t="shared" ref="BR302:BR365" si="1148">IF(AND($H302="Fou",$R302=3),$Q302,0)</f>
        <v>0</v>
      </c>
      <c r="BS302" s="47">
        <f t="shared" ref="BS302:BS365" si="1149">IF(AND($H302="Liv",$R302=3),$Q302,0)</f>
        <v>0</v>
      </c>
      <c r="BT302" s="47">
        <f t="shared" ref="BT302:BT365" si="1150">IF(AND($H302="FCJ",$R302=3),$Q302,0)</f>
        <v>0</v>
      </c>
      <c r="BU302" s="47">
        <f t="shared" ref="BU302:BU365" si="1151">IF(AND($H302="FGA",$R302=3),$Q302,0)</f>
        <v>0</v>
      </c>
      <c r="BV302" s="47">
        <f t="shared" ref="BV302:BV365" si="1152">IF(AND($H302="LoyC",$R302=3),$Q302,0)</f>
        <v>0</v>
      </c>
      <c r="BW302" s="47">
        <f t="shared" ref="BW302:BW365" si="1153">IF(AND($H302="EnR",$R302=3),$Q302,0)</f>
        <v>0</v>
      </c>
      <c r="BX302" s="47">
        <f t="shared" ref="BX302:BX365" si="1154">IF(AND($H302="ImF",$R302=3),$Q302,0)</f>
        <v>0</v>
      </c>
      <c r="BY302" s="47">
        <f t="shared" ref="BY302:BY365" si="1155">IF(AND($H302="SeP",$R302=3),$Q302,0)</f>
        <v>0</v>
      </c>
      <c r="BZ302" s="47">
        <f t="shared" ref="BZ302:BZ365" si="1156">IF(AND($H302="FrV",$R302=3),$Q302,0)</f>
        <v>0</v>
      </c>
      <c r="CA302" s="47">
        <f t="shared" ref="CA302:CA365" si="1157">IF(AND($H302="LTM",$R302=3),$Q302,0)</f>
        <v>0</v>
      </c>
      <c r="CB302" s="47">
        <f t="shared" ref="CB302:CB365" si="1158">IF(AND($H302="FCF",$R302=3),$Q302,0)</f>
        <v>0</v>
      </c>
      <c r="CC302" s="48">
        <f t="shared" ref="CC302:CC365" si="1159">IF(AND($H302="AuD",$R302=3),$Q302,0)</f>
        <v>0</v>
      </c>
      <c r="CD302" s="47">
        <f t="shared" si="897"/>
        <v>0</v>
      </c>
      <c r="CE302" s="47">
        <f t="shared" si="898"/>
        <v>0</v>
      </c>
      <c r="CF302" s="46">
        <f t="shared" si="899"/>
        <v>0</v>
      </c>
      <c r="CG302" s="47">
        <f t="shared" si="900"/>
        <v>0</v>
      </c>
      <c r="CH302" s="47">
        <f t="shared" si="901"/>
        <v>0</v>
      </c>
      <c r="CI302" s="47">
        <f t="shared" si="902"/>
        <v>0</v>
      </c>
      <c r="CJ302" s="47">
        <f t="shared" si="903"/>
        <v>0</v>
      </c>
      <c r="CK302" s="47">
        <f t="shared" si="904"/>
        <v>0</v>
      </c>
      <c r="CL302" s="47">
        <f t="shared" si="905"/>
        <v>0</v>
      </c>
      <c r="CM302" s="47">
        <f t="shared" si="906"/>
        <v>0</v>
      </c>
      <c r="CN302" s="47">
        <f t="shared" si="907"/>
        <v>0</v>
      </c>
      <c r="CO302" s="47">
        <f t="shared" si="908"/>
        <v>0</v>
      </c>
      <c r="CP302" s="47">
        <f t="shared" si="909"/>
        <v>0</v>
      </c>
      <c r="CQ302" s="47">
        <f t="shared" si="910"/>
        <v>0</v>
      </c>
      <c r="CR302" s="47">
        <f t="shared" si="911"/>
        <v>0</v>
      </c>
      <c r="CS302" s="47">
        <f t="shared" si="912"/>
        <v>0</v>
      </c>
      <c r="CT302" s="47">
        <f t="shared" si="913"/>
        <v>0</v>
      </c>
      <c r="CU302" s="47">
        <f t="shared" si="914"/>
        <v>0</v>
      </c>
      <c r="CV302" s="47">
        <f t="shared" si="915"/>
        <v>0</v>
      </c>
      <c r="CW302" s="47">
        <f t="shared" si="916"/>
        <v>0</v>
      </c>
      <c r="CX302" s="47">
        <f t="shared" si="917"/>
        <v>0</v>
      </c>
      <c r="CY302" s="48">
        <f t="shared" si="918"/>
        <v>0</v>
      </c>
      <c r="CZ302" s="47">
        <f t="shared" si="919"/>
        <v>0</v>
      </c>
      <c r="DA302" s="47">
        <f t="shared" si="920"/>
        <v>0</v>
      </c>
      <c r="DB302" s="46">
        <f t="shared" si="921"/>
        <v>0</v>
      </c>
      <c r="DC302" s="47">
        <f t="shared" si="922"/>
        <v>0</v>
      </c>
      <c r="DD302" s="47">
        <f t="shared" si="923"/>
        <v>0</v>
      </c>
      <c r="DE302" s="47">
        <f t="shared" si="924"/>
        <v>0</v>
      </c>
      <c r="DF302" s="47">
        <f t="shared" si="925"/>
        <v>0</v>
      </c>
      <c r="DG302" s="47">
        <f t="shared" si="926"/>
        <v>0</v>
      </c>
      <c r="DH302" s="47">
        <f t="shared" si="927"/>
        <v>0</v>
      </c>
      <c r="DI302" s="47">
        <f t="shared" si="928"/>
        <v>0</v>
      </c>
      <c r="DJ302" s="47">
        <f t="shared" si="929"/>
        <v>0</v>
      </c>
      <c r="DK302" s="47">
        <f t="shared" si="930"/>
        <v>0</v>
      </c>
      <c r="DL302" s="47">
        <f t="shared" si="931"/>
        <v>0</v>
      </c>
      <c r="DM302" s="47">
        <f t="shared" si="932"/>
        <v>0</v>
      </c>
      <c r="DN302" s="47">
        <f t="shared" si="933"/>
        <v>0</v>
      </c>
      <c r="DO302" s="47">
        <f t="shared" si="934"/>
        <v>0</v>
      </c>
      <c r="DP302" s="47">
        <f t="shared" si="935"/>
        <v>0</v>
      </c>
      <c r="DQ302" s="47">
        <f t="shared" si="936"/>
        <v>0</v>
      </c>
      <c r="DR302" s="47">
        <f t="shared" si="937"/>
        <v>0</v>
      </c>
      <c r="DS302" s="47">
        <f t="shared" si="938"/>
        <v>0</v>
      </c>
      <c r="DT302" s="47">
        <f t="shared" si="939"/>
        <v>0</v>
      </c>
      <c r="DU302" s="48">
        <f t="shared" si="940"/>
        <v>0</v>
      </c>
      <c r="DV302" s="47">
        <f t="shared" si="941"/>
        <v>0</v>
      </c>
      <c r="DW302" s="47">
        <f t="shared" si="942"/>
        <v>0</v>
      </c>
      <c r="DX302" s="46">
        <f t="shared" si="943"/>
        <v>0</v>
      </c>
      <c r="DY302" s="47">
        <f t="shared" si="944"/>
        <v>0</v>
      </c>
      <c r="DZ302" s="47">
        <f t="shared" si="945"/>
        <v>0</v>
      </c>
      <c r="EA302" s="47">
        <f t="shared" si="946"/>
        <v>0</v>
      </c>
      <c r="EB302" s="47">
        <f t="shared" si="947"/>
        <v>0</v>
      </c>
      <c r="EC302" s="47">
        <f t="shared" si="948"/>
        <v>0</v>
      </c>
      <c r="ED302" s="47">
        <f t="shared" si="949"/>
        <v>0</v>
      </c>
      <c r="EE302" s="47">
        <f t="shared" si="950"/>
        <v>0</v>
      </c>
      <c r="EF302" s="47">
        <f t="shared" si="951"/>
        <v>0</v>
      </c>
      <c r="EG302" s="47">
        <f t="shared" si="952"/>
        <v>0</v>
      </c>
      <c r="EH302" s="47">
        <f t="shared" si="953"/>
        <v>0</v>
      </c>
      <c r="EI302" s="47">
        <f t="shared" si="954"/>
        <v>0</v>
      </c>
      <c r="EJ302" s="47">
        <f t="shared" si="955"/>
        <v>0</v>
      </c>
      <c r="EK302" s="47">
        <f t="shared" si="956"/>
        <v>0</v>
      </c>
      <c r="EL302" s="47">
        <f t="shared" si="957"/>
        <v>0</v>
      </c>
      <c r="EM302" s="47">
        <f t="shared" si="958"/>
        <v>0</v>
      </c>
      <c r="EN302" s="47">
        <f t="shared" si="959"/>
        <v>0</v>
      </c>
      <c r="EO302" s="47">
        <f t="shared" si="960"/>
        <v>0</v>
      </c>
      <c r="EP302" s="47">
        <f t="shared" si="961"/>
        <v>0</v>
      </c>
      <c r="EQ302" s="48">
        <f t="shared" si="962"/>
        <v>0</v>
      </c>
      <c r="ER302" s="47">
        <f t="shared" si="963"/>
        <v>0</v>
      </c>
      <c r="ES302" s="47">
        <f t="shared" si="964"/>
        <v>0</v>
      </c>
      <c r="ET302" s="46">
        <f t="shared" si="965"/>
        <v>0</v>
      </c>
      <c r="EU302" s="47">
        <f t="shared" si="966"/>
        <v>0</v>
      </c>
      <c r="EV302" s="47">
        <f t="shared" si="967"/>
        <v>0</v>
      </c>
      <c r="EW302" s="47">
        <f t="shared" si="968"/>
        <v>0</v>
      </c>
      <c r="EX302" s="47">
        <f t="shared" si="969"/>
        <v>0</v>
      </c>
      <c r="EY302" s="47">
        <f t="shared" si="970"/>
        <v>0</v>
      </c>
      <c r="EZ302" s="47">
        <f t="shared" si="971"/>
        <v>0</v>
      </c>
      <c r="FA302" s="47">
        <f t="shared" si="972"/>
        <v>0</v>
      </c>
      <c r="FB302" s="47">
        <f t="shared" si="973"/>
        <v>0</v>
      </c>
      <c r="FC302" s="47">
        <f t="shared" si="974"/>
        <v>0</v>
      </c>
      <c r="FD302" s="47">
        <f t="shared" si="975"/>
        <v>0</v>
      </c>
      <c r="FE302" s="47">
        <f t="shared" si="976"/>
        <v>0</v>
      </c>
      <c r="FF302" s="47">
        <f t="shared" si="977"/>
        <v>0</v>
      </c>
      <c r="FG302" s="47">
        <f t="shared" si="978"/>
        <v>0</v>
      </c>
      <c r="FH302" s="47">
        <f t="shared" si="979"/>
        <v>0</v>
      </c>
      <c r="FI302" s="47">
        <f t="shared" si="980"/>
        <v>0</v>
      </c>
      <c r="FJ302" s="47">
        <f t="shared" si="981"/>
        <v>0</v>
      </c>
      <c r="FK302" s="47">
        <f t="shared" si="982"/>
        <v>0</v>
      </c>
      <c r="FL302" s="47">
        <f t="shared" si="983"/>
        <v>0</v>
      </c>
      <c r="FM302" s="48">
        <f t="shared" si="984"/>
        <v>0</v>
      </c>
      <c r="FN302" s="47">
        <f t="shared" si="985"/>
        <v>0</v>
      </c>
      <c r="FO302" s="47">
        <f t="shared" si="986"/>
        <v>0</v>
      </c>
      <c r="FP302" s="46">
        <f t="shared" si="987"/>
        <v>0</v>
      </c>
      <c r="FQ302" s="47">
        <f t="shared" si="988"/>
        <v>0</v>
      </c>
      <c r="FR302" s="47">
        <f t="shared" si="989"/>
        <v>0</v>
      </c>
      <c r="FS302" s="47">
        <f t="shared" si="990"/>
        <v>0</v>
      </c>
      <c r="FT302" s="47">
        <f t="shared" si="991"/>
        <v>0</v>
      </c>
      <c r="FU302" s="47">
        <f t="shared" si="992"/>
        <v>0</v>
      </c>
      <c r="FV302" s="47">
        <f t="shared" si="993"/>
        <v>0</v>
      </c>
      <c r="FW302" s="47">
        <f t="shared" si="994"/>
        <v>0</v>
      </c>
      <c r="FX302" s="47">
        <f t="shared" si="995"/>
        <v>0</v>
      </c>
      <c r="FY302" s="47">
        <f t="shared" si="996"/>
        <v>0</v>
      </c>
      <c r="FZ302" s="47">
        <f t="shared" si="997"/>
        <v>0</v>
      </c>
      <c r="GA302" s="47">
        <f t="shared" si="998"/>
        <v>0</v>
      </c>
      <c r="GB302" s="47">
        <f t="shared" si="999"/>
        <v>0</v>
      </c>
      <c r="GC302" s="47">
        <f t="shared" si="1000"/>
        <v>0</v>
      </c>
      <c r="GD302" s="47">
        <f t="shared" si="1001"/>
        <v>0</v>
      </c>
      <c r="GE302" s="47">
        <f t="shared" si="1002"/>
        <v>0</v>
      </c>
      <c r="GF302" s="47">
        <f t="shared" si="1003"/>
        <v>0</v>
      </c>
      <c r="GG302" s="47">
        <f t="shared" si="1004"/>
        <v>0</v>
      </c>
      <c r="GH302" s="47">
        <f t="shared" si="1005"/>
        <v>0</v>
      </c>
      <c r="GI302" s="48">
        <f t="shared" si="1006"/>
        <v>0</v>
      </c>
      <c r="GJ302" s="47">
        <f t="shared" si="1007"/>
        <v>0</v>
      </c>
      <c r="GK302" s="47">
        <f t="shared" si="1008"/>
        <v>0</v>
      </c>
      <c r="GL302" s="46">
        <f t="shared" si="1009"/>
        <v>0</v>
      </c>
      <c r="GM302" s="47">
        <f t="shared" si="1010"/>
        <v>0</v>
      </c>
      <c r="GN302" s="47">
        <f t="shared" si="1011"/>
        <v>0</v>
      </c>
      <c r="GO302" s="47">
        <f t="shared" si="1012"/>
        <v>0</v>
      </c>
      <c r="GP302" s="47">
        <f t="shared" si="1013"/>
        <v>0</v>
      </c>
      <c r="GQ302" s="47">
        <f t="shared" si="1014"/>
        <v>0</v>
      </c>
      <c r="GR302" s="47">
        <f t="shared" si="1015"/>
        <v>0</v>
      </c>
      <c r="GS302" s="47">
        <f t="shared" si="1016"/>
        <v>0</v>
      </c>
      <c r="GT302" s="47">
        <f t="shared" si="1017"/>
        <v>0</v>
      </c>
      <c r="GU302" s="47">
        <f t="shared" si="1018"/>
        <v>0</v>
      </c>
      <c r="GV302" s="47">
        <f t="shared" si="1019"/>
        <v>0</v>
      </c>
      <c r="GW302" s="47">
        <f t="shared" si="1020"/>
        <v>0</v>
      </c>
      <c r="GX302" s="47">
        <f t="shared" si="1021"/>
        <v>0</v>
      </c>
      <c r="GY302" s="47">
        <f t="shared" si="1022"/>
        <v>0</v>
      </c>
      <c r="GZ302" s="47">
        <f t="shared" si="1023"/>
        <v>0</v>
      </c>
      <c r="HA302" s="47">
        <f t="shared" si="1024"/>
        <v>0</v>
      </c>
      <c r="HB302" s="47">
        <f t="shared" si="1025"/>
        <v>0</v>
      </c>
      <c r="HC302" s="47">
        <f t="shared" si="1026"/>
        <v>0</v>
      </c>
      <c r="HD302" s="47">
        <f t="shared" si="1027"/>
        <v>0</v>
      </c>
      <c r="HE302" s="48">
        <f t="shared" si="1028"/>
        <v>0</v>
      </c>
      <c r="HF302" s="47">
        <f t="shared" si="1029"/>
        <v>0</v>
      </c>
      <c r="HG302" s="47">
        <f t="shared" si="1030"/>
        <v>0</v>
      </c>
      <c r="HH302" s="46">
        <f t="shared" si="1031"/>
        <v>0</v>
      </c>
      <c r="HI302" s="47">
        <f t="shared" si="1032"/>
        <v>0</v>
      </c>
      <c r="HJ302" s="47">
        <f t="shared" si="1033"/>
        <v>0</v>
      </c>
      <c r="HK302" s="47">
        <f t="shared" si="1034"/>
        <v>0</v>
      </c>
      <c r="HL302" s="47">
        <f t="shared" si="1035"/>
        <v>0</v>
      </c>
      <c r="HM302" s="47">
        <f t="shared" si="1036"/>
        <v>0</v>
      </c>
      <c r="HN302" s="47">
        <f t="shared" si="1037"/>
        <v>0</v>
      </c>
      <c r="HO302" s="47">
        <f t="shared" si="1038"/>
        <v>0</v>
      </c>
      <c r="HP302" s="47">
        <f t="shared" si="1039"/>
        <v>0</v>
      </c>
      <c r="HQ302" s="47">
        <f t="shared" si="1040"/>
        <v>0</v>
      </c>
      <c r="HR302" s="47">
        <f t="shared" si="1041"/>
        <v>0</v>
      </c>
      <c r="HS302" s="47">
        <f t="shared" si="1042"/>
        <v>0</v>
      </c>
      <c r="HT302" s="47">
        <f t="shared" si="1043"/>
        <v>0</v>
      </c>
      <c r="HU302" s="47">
        <f t="shared" si="1044"/>
        <v>0</v>
      </c>
      <c r="HV302" s="47">
        <f t="shared" si="1045"/>
        <v>0</v>
      </c>
      <c r="HW302" s="47">
        <f t="shared" si="1046"/>
        <v>0</v>
      </c>
      <c r="HX302" s="47">
        <f t="shared" si="1047"/>
        <v>0</v>
      </c>
      <c r="HY302" s="47">
        <f t="shared" si="1048"/>
        <v>0</v>
      </c>
      <c r="HZ302" s="47">
        <f t="shared" si="1049"/>
        <v>0</v>
      </c>
      <c r="IA302" s="48">
        <f t="shared" si="1050"/>
        <v>0</v>
      </c>
      <c r="IB302" s="47">
        <f t="shared" si="1051"/>
        <v>0</v>
      </c>
      <c r="IC302" s="47">
        <f t="shared" si="1052"/>
        <v>0</v>
      </c>
      <c r="ID302" s="46">
        <f t="shared" si="1053"/>
        <v>0</v>
      </c>
      <c r="IE302" s="47">
        <f t="shared" si="1054"/>
        <v>0</v>
      </c>
      <c r="IF302" s="47">
        <f t="shared" si="1055"/>
        <v>0</v>
      </c>
      <c r="IG302" s="47">
        <f t="shared" si="1056"/>
        <v>0</v>
      </c>
      <c r="IH302" s="47">
        <f t="shared" si="1057"/>
        <v>0</v>
      </c>
      <c r="II302" s="47">
        <f t="shared" si="1058"/>
        <v>0</v>
      </c>
      <c r="IJ302" s="47">
        <f t="shared" si="1059"/>
        <v>0</v>
      </c>
      <c r="IK302" s="47">
        <f t="shared" si="1060"/>
        <v>0</v>
      </c>
      <c r="IL302" s="47">
        <f t="shared" si="1061"/>
        <v>0</v>
      </c>
      <c r="IM302" s="47">
        <f t="shared" si="1062"/>
        <v>0</v>
      </c>
      <c r="IN302" s="47">
        <f t="shared" si="1063"/>
        <v>0</v>
      </c>
      <c r="IO302" s="47">
        <f t="shared" si="1064"/>
        <v>0</v>
      </c>
      <c r="IP302" s="47">
        <f t="shared" si="1065"/>
        <v>0</v>
      </c>
      <c r="IQ302" s="47">
        <f t="shared" si="1066"/>
        <v>0</v>
      </c>
      <c r="IR302" s="47">
        <f t="shared" si="1067"/>
        <v>0</v>
      </c>
      <c r="IS302" s="47">
        <f t="shared" si="1068"/>
        <v>0</v>
      </c>
      <c r="IT302" s="47">
        <f t="shared" si="1069"/>
        <v>0</v>
      </c>
      <c r="IU302" s="47">
        <f t="shared" si="1070"/>
        <v>0</v>
      </c>
      <c r="IV302" s="47">
        <f t="shared" si="1071"/>
        <v>0</v>
      </c>
      <c r="IW302" s="48">
        <f t="shared" si="1072"/>
        <v>0</v>
      </c>
      <c r="IX302" s="47">
        <f t="shared" si="1073"/>
        <v>0</v>
      </c>
      <c r="IY302" s="47">
        <f t="shared" si="1074"/>
        <v>0</v>
      </c>
      <c r="IZ302" s="46">
        <f t="shared" si="1075"/>
        <v>0</v>
      </c>
      <c r="JA302" s="47">
        <f t="shared" si="1076"/>
        <v>0</v>
      </c>
      <c r="JB302" s="47">
        <f t="shared" si="1077"/>
        <v>0</v>
      </c>
      <c r="JC302" s="47">
        <f t="shared" si="1078"/>
        <v>0</v>
      </c>
      <c r="JD302" s="47">
        <f t="shared" si="1079"/>
        <v>0</v>
      </c>
      <c r="JE302" s="47">
        <f t="shared" si="1080"/>
        <v>0</v>
      </c>
      <c r="JF302" s="47">
        <f t="shared" si="1081"/>
        <v>0</v>
      </c>
      <c r="JG302" s="47">
        <f t="shared" si="1082"/>
        <v>0</v>
      </c>
      <c r="JH302" s="47">
        <f t="shared" si="1083"/>
        <v>0</v>
      </c>
      <c r="JI302" s="47">
        <f t="shared" si="1084"/>
        <v>0</v>
      </c>
      <c r="JJ302" s="47">
        <f t="shared" si="1085"/>
        <v>0</v>
      </c>
      <c r="JK302" s="47">
        <f t="shared" si="1086"/>
        <v>0</v>
      </c>
      <c r="JL302" s="47">
        <f t="shared" si="1087"/>
        <v>0</v>
      </c>
      <c r="JM302" s="47">
        <f t="shared" si="1088"/>
        <v>0</v>
      </c>
      <c r="JN302" s="47">
        <f t="shared" si="1089"/>
        <v>0</v>
      </c>
      <c r="JO302" s="47">
        <f t="shared" si="1090"/>
        <v>0</v>
      </c>
      <c r="JP302" s="47">
        <f t="shared" si="1091"/>
        <v>0</v>
      </c>
      <c r="JQ302" s="47">
        <f t="shared" si="1092"/>
        <v>0</v>
      </c>
      <c r="JR302" s="47">
        <f t="shared" si="1093"/>
        <v>0</v>
      </c>
      <c r="JS302" s="48">
        <f t="shared" si="1094"/>
        <v>0</v>
      </c>
      <c r="JT302" s="46">
        <f t="shared" si="1095"/>
        <v>0</v>
      </c>
      <c r="JU302" s="48">
        <f t="shared" si="1096"/>
        <v>0</v>
      </c>
    </row>
    <row r="303" spans="1:281" x14ac:dyDescent="0.25">
      <c r="A303" s="152"/>
      <c r="B303" s="386"/>
      <c r="C303" s="377"/>
      <c r="D303" s="378"/>
      <c r="E303" s="378"/>
      <c r="F303" s="378"/>
      <c r="G303" s="379"/>
      <c r="H303" s="397"/>
      <c r="I303" s="397"/>
      <c r="J303" s="97"/>
      <c r="K303" s="122">
        <f t="shared" si="1097"/>
        <v>0</v>
      </c>
      <c r="L303" s="313">
        <f t="shared" si="1098"/>
        <v>0</v>
      </c>
      <c r="M303" s="46">
        <f t="shared" si="1099"/>
        <v>0</v>
      </c>
      <c r="N303" s="90">
        <f t="shared" ref="N303:N366" si="1160">J303*I303</f>
        <v>0</v>
      </c>
      <c r="O303" s="90">
        <f t="shared" ref="O303:O366" si="1161">K303*I303</f>
        <v>0</v>
      </c>
      <c r="P303" s="90">
        <f t="shared" ref="P303:P366" si="1162">L303*I303</f>
        <v>0</v>
      </c>
      <c r="Q303" s="90">
        <f t="shared" ref="Q303:Q366" si="1163">(N303-O303-P303)</f>
        <v>0</v>
      </c>
      <c r="R303" s="408">
        <f t="shared" si="1100"/>
        <v>1</v>
      </c>
      <c r="S303" s="46">
        <f t="shared" si="1101"/>
        <v>0</v>
      </c>
      <c r="T303" s="47">
        <f t="shared" si="1102"/>
        <v>0</v>
      </c>
      <c r="U303" s="47">
        <f t="shared" si="1103"/>
        <v>0</v>
      </c>
      <c r="V303" s="47">
        <f t="shared" si="1104"/>
        <v>0</v>
      </c>
      <c r="W303" s="47">
        <f t="shared" si="1105"/>
        <v>0</v>
      </c>
      <c r="X303" s="47">
        <f t="shared" si="1106"/>
        <v>0</v>
      </c>
      <c r="Y303" s="47">
        <f t="shared" si="1107"/>
        <v>0</v>
      </c>
      <c r="Z303" s="47">
        <f t="shared" si="1108"/>
        <v>0</v>
      </c>
      <c r="AA303" s="47">
        <f t="shared" si="1109"/>
        <v>0</v>
      </c>
      <c r="AB303" s="47">
        <f t="shared" si="1110"/>
        <v>0</v>
      </c>
      <c r="AC303" s="47">
        <f t="shared" si="1111"/>
        <v>0</v>
      </c>
      <c r="AD303" s="47">
        <f t="shared" si="1112"/>
        <v>0</v>
      </c>
      <c r="AE303" s="47">
        <f t="shared" si="1113"/>
        <v>0</v>
      </c>
      <c r="AF303" s="47">
        <f t="shared" si="1114"/>
        <v>0</v>
      </c>
      <c r="AG303" s="47">
        <f t="shared" si="1115"/>
        <v>0</v>
      </c>
      <c r="AH303" s="47">
        <f t="shared" si="1116"/>
        <v>0</v>
      </c>
      <c r="AI303" s="47">
        <f t="shared" si="1117"/>
        <v>0</v>
      </c>
      <c r="AJ303" s="47">
        <f t="shared" si="1118"/>
        <v>0</v>
      </c>
      <c r="AK303" s="47">
        <f t="shared" si="1119"/>
        <v>0</v>
      </c>
      <c r="AL303" s="48">
        <f t="shared" si="1120"/>
        <v>0</v>
      </c>
      <c r="AM303" s="47">
        <f t="shared" ref="AM303:AM366" si="1164">IF($R303=1,$P303,0)</f>
        <v>0</v>
      </c>
      <c r="AN303" s="47">
        <f t="shared" ref="AN303:AN366" si="1165">IF($R303=1,$O303,0)</f>
        <v>0</v>
      </c>
      <c r="AO303" s="46">
        <f t="shared" si="1121"/>
        <v>0</v>
      </c>
      <c r="AP303" s="47">
        <f t="shared" si="1122"/>
        <v>0</v>
      </c>
      <c r="AQ303" s="47">
        <f t="shared" si="1123"/>
        <v>0</v>
      </c>
      <c r="AR303" s="47">
        <f t="shared" si="1124"/>
        <v>0</v>
      </c>
      <c r="AS303" s="47">
        <f t="shared" si="1125"/>
        <v>0</v>
      </c>
      <c r="AT303" s="47">
        <f t="shared" si="1126"/>
        <v>0</v>
      </c>
      <c r="AU303" s="47">
        <f t="shared" si="1127"/>
        <v>0</v>
      </c>
      <c r="AV303" s="47">
        <f t="shared" si="1128"/>
        <v>0</v>
      </c>
      <c r="AW303" s="47">
        <f t="shared" si="1129"/>
        <v>0</v>
      </c>
      <c r="AX303" s="47">
        <f t="shared" si="1130"/>
        <v>0</v>
      </c>
      <c r="AY303" s="47">
        <f t="shared" si="1131"/>
        <v>0</v>
      </c>
      <c r="AZ303" s="47">
        <f t="shared" si="1132"/>
        <v>0</v>
      </c>
      <c r="BA303" s="47">
        <f t="shared" si="1133"/>
        <v>0</v>
      </c>
      <c r="BB303" s="47">
        <f t="shared" si="1134"/>
        <v>0</v>
      </c>
      <c r="BC303" s="47">
        <f t="shared" si="1135"/>
        <v>0</v>
      </c>
      <c r="BD303" s="47">
        <f t="shared" si="1136"/>
        <v>0</v>
      </c>
      <c r="BE303" s="47">
        <f t="shared" si="1137"/>
        <v>0</v>
      </c>
      <c r="BF303" s="47">
        <f t="shared" si="1138"/>
        <v>0</v>
      </c>
      <c r="BG303" s="48">
        <f t="shared" si="1139"/>
        <v>0</v>
      </c>
      <c r="BH303" s="47">
        <f t="shared" ref="BH303:BH366" si="1166">IF($R303=2,$P303,0)</f>
        <v>0</v>
      </c>
      <c r="BI303" s="47">
        <f t="shared" ref="BI303:BI366" si="1167">IF($R303=2,$O303,0)</f>
        <v>0</v>
      </c>
      <c r="BJ303" s="46">
        <f t="shared" si="1140"/>
        <v>0</v>
      </c>
      <c r="BK303" s="47">
        <f t="shared" si="1141"/>
        <v>0</v>
      </c>
      <c r="BL303" s="47">
        <f t="shared" si="1142"/>
        <v>0</v>
      </c>
      <c r="BM303" s="47">
        <f t="shared" si="1143"/>
        <v>0</v>
      </c>
      <c r="BN303" s="47">
        <f t="shared" si="1144"/>
        <v>0</v>
      </c>
      <c r="BO303" s="47">
        <f t="shared" si="1145"/>
        <v>0</v>
      </c>
      <c r="BP303" s="47">
        <f t="shared" si="1146"/>
        <v>0</v>
      </c>
      <c r="BQ303" s="47">
        <f t="shared" si="1147"/>
        <v>0</v>
      </c>
      <c r="BR303" s="47">
        <f t="shared" si="1148"/>
        <v>0</v>
      </c>
      <c r="BS303" s="47">
        <f t="shared" si="1149"/>
        <v>0</v>
      </c>
      <c r="BT303" s="47">
        <f t="shared" si="1150"/>
        <v>0</v>
      </c>
      <c r="BU303" s="47">
        <f t="shared" si="1151"/>
        <v>0</v>
      </c>
      <c r="BV303" s="47">
        <f t="shared" si="1152"/>
        <v>0</v>
      </c>
      <c r="BW303" s="47">
        <f t="shared" si="1153"/>
        <v>0</v>
      </c>
      <c r="BX303" s="47">
        <f t="shared" si="1154"/>
        <v>0</v>
      </c>
      <c r="BY303" s="47">
        <f t="shared" si="1155"/>
        <v>0</v>
      </c>
      <c r="BZ303" s="47">
        <f t="shared" si="1156"/>
        <v>0</v>
      </c>
      <c r="CA303" s="47">
        <f t="shared" si="1157"/>
        <v>0</v>
      </c>
      <c r="CB303" s="47">
        <f t="shared" si="1158"/>
        <v>0</v>
      </c>
      <c r="CC303" s="48">
        <f t="shared" si="1159"/>
        <v>0</v>
      </c>
      <c r="CD303" s="47">
        <f t="shared" ref="CD303:CD366" si="1168">IF($R303=3,$P303,0)</f>
        <v>0</v>
      </c>
      <c r="CE303" s="47">
        <f t="shared" ref="CE303:CE366" si="1169">IF($R303=3,$O303,0)</f>
        <v>0</v>
      </c>
      <c r="CF303" s="46">
        <f t="shared" ref="CF303:CF366" si="1170">IF(AND($H303="AcS",$R303=4),$Q303,0)</f>
        <v>0</v>
      </c>
      <c r="CG303" s="47">
        <f t="shared" ref="CG303:CG366" si="1171">IF(AND($H303="SoT",$R303=4),$Q303,0)</f>
        <v>0</v>
      </c>
      <c r="CH303" s="47">
        <f t="shared" ref="CH303:CH366" si="1172">IF(AND($H303="PuB",$R303=4),$Q303,0)</f>
        <v>0</v>
      </c>
      <c r="CI303" s="47">
        <f t="shared" ref="CI303:CI366" si="1173">IF(AND($H303="FrR",$R303=4),$Q303,0)</f>
        <v>0</v>
      </c>
      <c r="CJ303" s="47">
        <f t="shared" ref="CJ303:CJ366" si="1174">IF(AND($H303="Ass",$R303=4),$Q303,0)</f>
        <v>0</v>
      </c>
      <c r="CK303" s="47">
        <f t="shared" ref="CK303:CK366" si="1175">IF(AND($H303="Int",$R303=4),$Q303,0)</f>
        <v>0</v>
      </c>
      <c r="CL303" s="47">
        <f t="shared" ref="CL303:CL366" si="1176">IF(AND($H303="PeC",$R303=4),$Q303,0)</f>
        <v>0</v>
      </c>
      <c r="CM303" s="47">
        <f t="shared" ref="CM303:CM366" si="1177">IF(AND($H303="FrB",$R303=4),$Q303,0)</f>
        <v>0</v>
      </c>
      <c r="CN303" s="47">
        <f t="shared" ref="CN303:CN366" si="1178">IF(AND($H303="Fou",$R303=4),$Q303,0)</f>
        <v>0</v>
      </c>
      <c r="CO303" s="47">
        <f t="shared" ref="CO303:CO366" si="1179">IF(AND($H303="Liv",$R303=4),$Q303,0)</f>
        <v>0</v>
      </c>
      <c r="CP303" s="47">
        <f t="shared" ref="CP303:CP366" si="1180">IF(AND($H303="FCJ",$R303=4),$Q303,0)</f>
        <v>0</v>
      </c>
      <c r="CQ303" s="47">
        <f t="shared" ref="CQ303:CQ366" si="1181">IF(AND($H303="FGA",$R303=4),$Q303,0)</f>
        <v>0</v>
      </c>
      <c r="CR303" s="47">
        <f t="shared" ref="CR303:CR366" si="1182">IF(AND($H303="LoyC",$R303=4),$Q303,0)</f>
        <v>0</v>
      </c>
      <c r="CS303" s="47">
        <f t="shared" ref="CS303:CS366" si="1183">IF(AND($H303="EnR",$R303=4),$Q303,0)</f>
        <v>0</v>
      </c>
      <c r="CT303" s="47">
        <f t="shared" ref="CT303:CT366" si="1184">IF(AND($H303="ImF",$R303=4),$Q303,0)</f>
        <v>0</v>
      </c>
      <c r="CU303" s="47">
        <f t="shared" ref="CU303:CU366" si="1185">IF(AND($H303="SeP",$R303=4),$Q303,0)</f>
        <v>0</v>
      </c>
      <c r="CV303" s="47">
        <f t="shared" ref="CV303:CV366" si="1186">IF(AND($H303="FrV",$R303=4),$Q303,0)</f>
        <v>0</v>
      </c>
      <c r="CW303" s="47">
        <f t="shared" ref="CW303:CW366" si="1187">IF(AND($H303="LTM",$R303=4),$Q303,0)</f>
        <v>0</v>
      </c>
      <c r="CX303" s="47">
        <f t="shared" ref="CX303:CX366" si="1188">IF(AND($H303="FCF",$R303=4),$Q303,0)</f>
        <v>0</v>
      </c>
      <c r="CY303" s="48">
        <f t="shared" ref="CY303:CY366" si="1189">IF(AND($H303="AuD",$R303=4),$Q303,0)</f>
        <v>0</v>
      </c>
      <c r="CZ303" s="47">
        <f t="shared" ref="CZ303:CZ366" si="1190">IF($R303=4,$P303,0)</f>
        <v>0</v>
      </c>
      <c r="DA303" s="47">
        <f t="shared" ref="DA303:DA366" si="1191">IF($R303=4,$O303,0)</f>
        <v>0</v>
      </c>
      <c r="DB303" s="46">
        <f t="shared" ref="DB303:DB366" si="1192">IF(AND($H303="AcS",$R303=5),$Q303,0)</f>
        <v>0</v>
      </c>
      <c r="DC303" s="47">
        <f t="shared" ref="DC303:DC366" si="1193">IF(AND($H303="SoT",$R303=5),$Q303,0)</f>
        <v>0</v>
      </c>
      <c r="DD303" s="47">
        <f t="shared" ref="DD303:DD366" si="1194">IF(AND($H303="PuB",$R303=5),$Q303,0)</f>
        <v>0</v>
      </c>
      <c r="DE303" s="47">
        <f t="shared" ref="DE303:DE366" si="1195">IF(AND($H303="FrR",$R303=5),$Q303,0)</f>
        <v>0</v>
      </c>
      <c r="DF303" s="47">
        <f t="shared" ref="DF303:DF366" si="1196">IF(AND($H303="Ass",$R303=5),$Q303,0)</f>
        <v>0</v>
      </c>
      <c r="DG303" s="47">
        <f t="shared" ref="DG303:DG366" si="1197">IF(AND($H303="Int",$R303=5),$Q303,0)</f>
        <v>0</v>
      </c>
      <c r="DH303" s="47">
        <f t="shared" ref="DH303:DH366" si="1198">IF(AND($H303="PeC",$R303=5),$Q303,0)</f>
        <v>0</v>
      </c>
      <c r="DI303" s="47">
        <f t="shared" ref="DI303:DI366" si="1199">IF(AND($H303="FrB",$R303=5),$Q303,0)</f>
        <v>0</v>
      </c>
      <c r="DJ303" s="47">
        <f t="shared" ref="DJ303:DJ366" si="1200">IF(AND($H303="Fou",$R303=5),$Q303,0)</f>
        <v>0</v>
      </c>
      <c r="DK303" s="47">
        <f t="shared" ref="DK303:DK366" si="1201">IF(AND($H303="Liv",$R303=5),$Q303,0)</f>
        <v>0</v>
      </c>
      <c r="DL303" s="47">
        <f t="shared" ref="DL303:DL366" si="1202">IF(AND($H303="FCJ",$R303=5),$Q303,0)</f>
        <v>0</v>
      </c>
      <c r="DM303" s="47">
        <f t="shared" ref="DM303:DM366" si="1203">IF(AND($H303="FGA",$R303=5),$Q303,0)</f>
        <v>0</v>
      </c>
      <c r="DN303" s="47">
        <f t="shared" ref="DN303:DN366" si="1204">IF(AND($H303="LoyC",$R303=5),$Q303,0)</f>
        <v>0</v>
      </c>
      <c r="DO303" s="47">
        <f t="shared" ref="DO303:DO366" si="1205">IF(AND($H303="EnR",$R303=5),$Q303,0)</f>
        <v>0</v>
      </c>
      <c r="DP303" s="47">
        <f t="shared" ref="DP303:DP366" si="1206">IF(AND($H303="ImF",$R303=5),$Q303,0)</f>
        <v>0</v>
      </c>
      <c r="DQ303" s="47">
        <f t="shared" ref="DQ303:DQ366" si="1207">IF(AND($H303="SeP",$R303=5),$Q303,0)</f>
        <v>0</v>
      </c>
      <c r="DR303" s="47">
        <f t="shared" ref="DR303:DR366" si="1208">IF(AND($H303="FrV",$R303=5),$Q303,0)</f>
        <v>0</v>
      </c>
      <c r="DS303" s="47">
        <f t="shared" ref="DS303:DS366" si="1209">IF(AND($H303="LTM",$R303=5),$Q303,0)</f>
        <v>0</v>
      </c>
      <c r="DT303" s="47">
        <f t="shared" ref="DT303:DT366" si="1210">IF(AND($H303="FCF",$R303=5),$Q303,0)</f>
        <v>0</v>
      </c>
      <c r="DU303" s="48">
        <f t="shared" ref="DU303:DU366" si="1211">IF(AND($H303="AuD",$R303=5),$Q303,0)</f>
        <v>0</v>
      </c>
      <c r="DV303" s="47">
        <f t="shared" ref="DV303:DV366" si="1212">IF($R303=5,$P303,0)</f>
        <v>0</v>
      </c>
      <c r="DW303" s="47">
        <f t="shared" ref="DW303:DW366" si="1213">IF($R303=5,$O303,0)</f>
        <v>0</v>
      </c>
      <c r="DX303" s="46">
        <f t="shared" ref="DX303:DX366" si="1214">IF(AND($H303="AcS",$R303=6),$Q303,0)</f>
        <v>0</v>
      </c>
      <c r="DY303" s="47">
        <f t="shared" ref="DY303:DY366" si="1215">IF(AND($H303="SoT",$R303=6),$Q303,0)</f>
        <v>0</v>
      </c>
      <c r="DZ303" s="47">
        <f t="shared" ref="DZ303:DZ366" si="1216">IF(AND($H303="PuB",$R303=6),$Q303,0)</f>
        <v>0</v>
      </c>
      <c r="EA303" s="47">
        <f t="shared" ref="EA303:EA366" si="1217">IF(AND($H303="FrR",$R303=6),$Q303,0)</f>
        <v>0</v>
      </c>
      <c r="EB303" s="47">
        <f t="shared" ref="EB303:EB366" si="1218">IF(AND($H303="Ass",$R303=6),$Q303,0)</f>
        <v>0</v>
      </c>
      <c r="EC303" s="47">
        <f t="shared" ref="EC303:EC366" si="1219">IF(AND($H303="Int",$R303=6),$Q303,0)</f>
        <v>0</v>
      </c>
      <c r="ED303" s="47">
        <f t="shared" ref="ED303:ED366" si="1220">IF(AND($H303="PeC",$R303=6),$Q303,0)</f>
        <v>0</v>
      </c>
      <c r="EE303" s="47">
        <f t="shared" ref="EE303:EE366" si="1221">IF(AND($H303="FrB",$R303=6),$Q303,0)</f>
        <v>0</v>
      </c>
      <c r="EF303" s="47">
        <f t="shared" ref="EF303:EF366" si="1222">IF(AND($H303="Fou",$R303=6),$Q303,0)</f>
        <v>0</v>
      </c>
      <c r="EG303" s="47">
        <f t="shared" ref="EG303:EG366" si="1223">IF(AND($H303="Liv",$R303=6),$Q303,0)</f>
        <v>0</v>
      </c>
      <c r="EH303" s="47">
        <f t="shared" ref="EH303:EH366" si="1224">IF(AND($H303="FCJ",$R303=6),$Q303,0)</f>
        <v>0</v>
      </c>
      <c r="EI303" s="47">
        <f t="shared" ref="EI303:EI366" si="1225">IF(AND($H303="FGA",$R303=6),$Q303,0)</f>
        <v>0</v>
      </c>
      <c r="EJ303" s="47">
        <f t="shared" ref="EJ303:EJ366" si="1226">IF(AND($H303="LoyC",$R303=6),$Q303,0)</f>
        <v>0</v>
      </c>
      <c r="EK303" s="47">
        <f t="shared" ref="EK303:EK366" si="1227">IF(AND($H303="EnR",$R303=6),$Q303,0)</f>
        <v>0</v>
      </c>
      <c r="EL303" s="47">
        <f t="shared" ref="EL303:EL366" si="1228">IF(AND($H303="ImF",$R303=6),$Q303,0)</f>
        <v>0</v>
      </c>
      <c r="EM303" s="47">
        <f t="shared" ref="EM303:EM366" si="1229">IF(AND($H303="SeP",$R303=6),$Q303,0)</f>
        <v>0</v>
      </c>
      <c r="EN303" s="47">
        <f t="shared" ref="EN303:EN366" si="1230">IF(AND($H303="FrV",$R303=6),$Q303,0)</f>
        <v>0</v>
      </c>
      <c r="EO303" s="47">
        <f t="shared" ref="EO303:EO366" si="1231">IF(AND($H303="LTM",$R303=6),$Q303,0)</f>
        <v>0</v>
      </c>
      <c r="EP303" s="47">
        <f t="shared" ref="EP303:EP366" si="1232">IF(AND($H303="FCF",$R303=6),$Q303,0)</f>
        <v>0</v>
      </c>
      <c r="EQ303" s="48">
        <f t="shared" ref="EQ303:EQ366" si="1233">IF(AND($H303="AuD",$R303=6),$Q303,0)</f>
        <v>0</v>
      </c>
      <c r="ER303" s="47">
        <f t="shared" ref="ER303:ER366" si="1234">IF($R303=6,$P303,0)</f>
        <v>0</v>
      </c>
      <c r="ES303" s="47">
        <f t="shared" ref="ES303:ES366" si="1235">IF($R303=6,$O303,0)</f>
        <v>0</v>
      </c>
      <c r="ET303" s="46">
        <f t="shared" ref="ET303:ET366" si="1236">IF(AND($H303="AcS",$R303=7),$Q303,0)</f>
        <v>0</v>
      </c>
      <c r="EU303" s="47">
        <f t="shared" ref="EU303:EU366" si="1237">IF(AND($H303="SoT",$R303=7),$Q303,0)</f>
        <v>0</v>
      </c>
      <c r="EV303" s="47">
        <f t="shared" ref="EV303:EV366" si="1238">IF(AND($H303="PuB",$R303=7),$Q303,0)</f>
        <v>0</v>
      </c>
      <c r="EW303" s="47">
        <f t="shared" ref="EW303:EW366" si="1239">IF(AND($H303="FrR",$R303=7),$Q303,0)</f>
        <v>0</v>
      </c>
      <c r="EX303" s="47">
        <f t="shared" ref="EX303:EX366" si="1240">IF(AND($H303="Ass",$R303=7),$Q303,0)</f>
        <v>0</v>
      </c>
      <c r="EY303" s="47">
        <f t="shared" ref="EY303:EY366" si="1241">IF(AND($H303="Int",$R303=7),$Q303,0)</f>
        <v>0</v>
      </c>
      <c r="EZ303" s="47">
        <f t="shared" ref="EZ303:EZ366" si="1242">IF(AND($H303="PeC",$R303=7),$Q303,0)</f>
        <v>0</v>
      </c>
      <c r="FA303" s="47">
        <f t="shared" ref="FA303:FA366" si="1243">IF(AND($H303="FrB",$R303=7),$Q303,0)</f>
        <v>0</v>
      </c>
      <c r="FB303" s="47">
        <f t="shared" ref="FB303:FB366" si="1244">IF(AND($H303="Fou",$R303=7),$Q303,0)</f>
        <v>0</v>
      </c>
      <c r="FC303" s="47">
        <f t="shared" ref="FC303:FC366" si="1245">IF(AND($H303="Liv",$R303=7),$Q303,0)</f>
        <v>0</v>
      </c>
      <c r="FD303" s="47">
        <f t="shared" ref="FD303:FD366" si="1246">IF(AND($H303="FCJ",$R303=7),$Q303,0)</f>
        <v>0</v>
      </c>
      <c r="FE303" s="47">
        <f t="shared" ref="FE303:FE366" si="1247">IF(AND($H303="FGA",$R303=7),$Q303,0)</f>
        <v>0</v>
      </c>
      <c r="FF303" s="47">
        <f t="shared" ref="FF303:FF366" si="1248">IF(AND($H303="LoyC",$R303=7),$Q303,0)</f>
        <v>0</v>
      </c>
      <c r="FG303" s="47">
        <f t="shared" ref="FG303:FG366" si="1249">IF(AND($H303="EnR",$R303=7),$Q303,0)</f>
        <v>0</v>
      </c>
      <c r="FH303" s="47">
        <f t="shared" ref="FH303:FH366" si="1250">IF(AND($H303="ImF",$R303=7),$Q303,0)</f>
        <v>0</v>
      </c>
      <c r="FI303" s="47">
        <f t="shared" ref="FI303:FI366" si="1251">IF(AND($H303="SeP",$R303=7),$Q303,0)</f>
        <v>0</v>
      </c>
      <c r="FJ303" s="47">
        <f t="shared" ref="FJ303:FJ366" si="1252">IF(AND($H303="FrV",$R303=7),$Q303,0)</f>
        <v>0</v>
      </c>
      <c r="FK303" s="47">
        <f t="shared" ref="FK303:FK366" si="1253">IF(AND($H303="LTM",$R303=7),$Q303,0)</f>
        <v>0</v>
      </c>
      <c r="FL303" s="47">
        <f t="shared" ref="FL303:FL366" si="1254">IF(AND($H303="FCF",$R303=7),$Q303,0)</f>
        <v>0</v>
      </c>
      <c r="FM303" s="48">
        <f t="shared" ref="FM303:FM366" si="1255">IF(AND($H303="AuD",$R303=7),$Q303,0)</f>
        <v>0</v>
      </c>
      <c r="FN303" s="47">
        <f t="shared" ref="FN303:FN366" si="1256">IF($R303=7,$P303,0)</f>
        <v>0</v>
      </c>
      <c r="FO303" s="47">
        <f t="shared" ref="FO303:FO366" si="1257">IF($R303=7,$O303,0)</f>
        <v>0</v>
      </c>
      <c r="FP303" s="46">
        <f t="shared" ref="FP303:FP366" si="1258">IF(AND($H303="AcS",$R303=8),$Q303,0)</f>
        <v>0</v>
      </c>
      <c r="FQ303" s="47">
        <f t="shared" ref="FQ303:FQ366" si="1259">IF(AND($H303="SoT",$R303=8),$Q303,0)</f>
        <v>0</v>
      </c>
      <c r="FR303" s="47">
        <f t="shared" ref="FR303:FR366" si="1260">IF(AND($H303="PuB",$R303=8),$Q303,0)</f>
        <v>0</v>
      </c>
      <c r="FS303" s="47">
        <f t="shared" ref="FS303:FS366" si="1261">IF(AND($H303="FrR",$R303=8),$Q303,0)</f>
        <v>0</v>
      </c>
      <c r="FT303" s="47">
        <f t="shared" ref="FT303:FT366" si="1262">IF(AND($H303="Ass",$R303=8),$Q303,0)</f>
        <v>0</v>
      </c>
      <c r="FU303" s="47">
        <f t="shared" ref="FU303:FU366" si="1263">IF(AND($H303="Int",$R303=8),$Q303,0)</f>
        <v>0</v>
      </c>
      <c r="FV303" s="47">
        <f t="shared" ref="FV303:FV366" si="1264">IF(AND($H303="PeC",$R303=8),$Q303,0)</f>
        <v>0</v>
      </c>
      <c r="FW303" s="47">
        <f t="shared" ref="FW303:FW366" si="1265">IF(AND($H303="FrB",$R303=8),$Q303,0)</f>
        <v>0</v>
      </c>
      <c r="FX303" s="47">
        <f t="shared" ref="FX303:FX366" si="1266">IF(AND($H303="Fou",$R303=8),$Q303,0)</f>
        <v>0</v>
      </c>
      <c r="FY303" s="47">
        <f t="shared" ref="FY303:FY366" si="1267">IF(AND($H303="Liv",$R303=8),$Q303,0)</f>
        <v>0</v>
      </c>
      <c r="FZ303" s="47">
        <f t="shared" ref="FZ303:FZ366" si="1268">IF(AND($H303="FCJ",$R303=8),$Q303,0)</f>
        <v>0</v>
      </c>
      <c r="GA303" s="47">
        <f t="shared" ref="GA303:GA366" si="1269">IF(AND($H303="FGA",$R303=8),$Q303,0)</f>
        <v>0</v>
      </c>
      <c r="GB303" s="47">
        <f t="shared" ref="GB303:GB366" si="1270">IF(AND($H303="LoyC",$R303=8),$Q303,0)</f>
        <v>0</v>
      </c>
      <c r="GC303" s="47">
        <f t="shared" ref="GC303:GC366" si="1271">IF(AND($H303="EnR",$R303=8),$Q303,0)</f>
        <v>0</v>
      </c>
      <c r="GD303" s="47">
        <f t="shared" ref="GD303:GD366" si="1272">IF(AND($H303="ImF",$R303=8),$Q303,0)</f>
        <v>0</v>
      </c>
      <c r="GE303" s="47">
        <f t="shared" ref="GE303:GE366" si="1273">IF(AND($H303="SeP",$R303=8),$Q303,0)</f>
        <v>0</v>
      </c>
      <c r="GF303" s="47">
        <f t="shared" ref="GF303:GF366" si="1274">IF(AND($H303="FrV",$R303=8),$Q303,0)</f>
        <v>0</v>
      </c>
      <c r="GG303" s="47">
        <f t="shared" ref="GG303:GG366" si="1275">IF(AND($H303="LTM",$R303=8),$Q303,0)</f>
        <v>0</v>
      </c>
      <c r="GH303" s="47">
        <f t="shared" ref="GH303:GH366" si="1276">IF(AND($H303="FCF",$R303=8),$Q303,0)</f>
        <v>0</v>
      </c>
      <c r="GI303" s="48">
        <f t="shared" ref="GI303:GI366" si="1277">IF(AND($H303="AuD",$R303=8),$Q303,0)</f>
        <v>0</v>
      </c>
      <c r="GJ303" s="47">
        <f t="shared" ref="GJ303:GJ366" si="1278">IF($R303=8,$P303,0)</f>
        <v>0</v>
      </c>
      <c r="GK303" s="47">
        <f t="shared" ref="GK303:GK366" si="1279">IF($R303=8,$O303,0)</f>
        <v>0</v>
      </c>
      <c r="GL303" s="46">
        <f t="shared" ref="GL303:GL366" si="1280">IF(AND($H303="AcS",$R303=9),$Q303,0)</f>
        <v>0</v>
      </c>
      <c r="GM303" s="47">
        <f t="shared" ref="GM303:GM366" si="1281">IF(AND($H303="SoT",$R303=9),$Q303,0)</f>
        <v>0</v>
      </c>
      <c r="GN303" s="47">
        <f t="shared" ref="GN303:GN366" si="1282">IF(AND($H303="PuB",$R303=9),$Q303,0)</f>
        <v>0</v>
      </c>
      <c r="GO303" s="47">
        <f t="shared" ref="GO303:GO366" si="1283">IF(AND($H303="FrR",$R303=9),$Q303,0)</f>
        <v>0</v>
      </c>
      <c r="GP303" s="47">
        <f t="shared" ref="GP303:GP366" si="1284">IF(AND($H303="Ass",$R303=9),$Q303,0)</f>
        <v>0</v>
      </c>
      <c r="GQ303" s="47">
        <f t="shared" ref="GQ303:GQ366" si="1285">IF(AND($H303="Int",$R303=9),$Q303,0)</f>
        <v>0</v>
      </c>
      <c r="GR303" s="47">
        <f t="shared" ref="GR303:GR366" si="1286">IF(AND($H303="PeC",$R303=9),$Q303,0)</f>
        <v>0</v>
      </c>
      <c r="GS303" s="47">
        <f t="shared" ref="GS303:GS366" si="1287">IF(AND($H303="FrB",$R303=9),$Q303,0)</f>
        <v>0</v>
      </c>
      <c r="GT303" s="47">
        <f t="shared" ref="GT303:GT366" si="1288">IF(AND($H303="Fou",$R303=9),$Q303,0)</f>
        <v>0</v>
      </c>
      <c r="GU303" s="47">
        <f t="shared" ref="GU303:GU366" si="1289">IF(AND($H303="Liv",$R303=9),$Q303,0)</f>
        <v>0</v>
      </c>
      <c r="GV303" s="47">
        <f t="shared" ref="GV303:GV366" si="1290">IF(AND($H303="FCJ",$R303=9),$Q303,0)</f>
        <v>0</v>
      </c>
      <c r="GW303" s="47">
        <f t="shared" ref="GW303:GW366" si="1291">IF(AND($H303="FGA",$R303=9),$Q303,0)</f>
        <v>0</v>
      </c>
      <c r="GX303" s="47">
        <f t="shared" ref="GX303:GX366" si="1292">IF(AND($H303="LoyC",$R303=9),$Q303,0)</f>
        <v>0</v>
      </c>
      <c r="GY303" s="47">
        <f t="shared" ref="GY303:GY366" si="1293">IF(AND($H303="EnR",$R303=9),$Q303,0)</f>
        <v>0</v>
      </c>
      <c r="GZ303" s="47">
        <f t="shared" ref="GZ303:GZ366" si="1294">IF(AND($H303="ImF",$R303=9),$Q303,0)</f>
        <v>0</v>
      </c>
      <c r="HA303" s="47">
        <f t="shared" ref="HA303:HA366" si="1295">IF(AND($H303="SeP",$R303=9),$Q303,0)</f>
        <v>0</v>
      </c>
      <c r="HB303" s="47">
        <f t="shared" ref="HB303:HB366" si="1296">IF(AND($H303="FrV",$R303=9),$Q303,0)</f>
        <v>0</v>
      </c>
      <c r="HC303" s="47">
        <f t="shared" ref="HC303:HC366" si="1297">IF(AND($H303="LTM",$R303=9),$Q303,0)</f>
        <v>0</v>
      </c>
      <c r="HD303" s="47">
        <f t="shared" ref="HD303:HD366" si="1298">IF(AND($H303="FCF",$R303=9),$Q303,0)</f>
        <v>0</v>
      </c>
      <c r="HE303" s="48">
        <f t="shared" ref="HE303:HE366" si="1299">IF(AND($H303="AuD",$R303=9),$Q303,0)</f>
        <v>0</v>
      </c>
      <c r="HF303" s="47">
        <f t="shared" ref="HF303:HF366" si="1300">IF($R303=9,$P303,0)</f>
        <v>0</v>
      </c>
      <c r="HG303" s="47">
        <f t="shared" ref="HG303:HG366" si="1301">IF($R303=9,$O303,0)</f>
        <v>0</v>
      </c>
      <c r="HH303" s="46">
        <f t="shared" ref="HH303:HH366" si="1302">IF(AND($H303="AcS",$R303=10),$Q303,0)</f>
        <v>0</v>
      </c>
      <c r="HI303" s="47">
        <f t="shared" ref="HI303:HI366" si="1303">IF(AND($H303="SoT",$R303=10),$Q303,0)</f>
        <v>0</v>
      </c>
      <c r="HJ303" s="47">
        <f t="shared" ref="HJ303:HJ366" si="1304">IF(AND($H303="PuB",$R303=10),$Q303,0)</f>
        <v>0</v>
      </c>
      <c r="HK303" s="47">
        <f t="shared" ref="HK303:HK366" si="1305">IF(AND($H303="FrR",$R303=10),$Q303,0)</f>
        <v>0</v>
      </c>
      <c r="HL303" s="47">
        <f t="shared" ref="HL303:HL366" si="1306">IF(AND($H303="Ass",$R303=10),$Q303,0)</f>
        <v>0</v>
      </c>
      <c r="HM303" s="47">
        <f t="shared" ref="HM303:HM366" si="1307">IF(AND($H303="Int",$R303=10),$Q303,0)</f>
        <v>0</v>
      </c>
      <c r="HN303" s="47">
        <f t="shared" ref="HN303:HN366" si="1308">IF(AND($H303="PeC",$R303=10),$Q303,0)</f>
        <v>0</v>
      </c>
      <c r="HO303" s="47">
        <f t="shared" ref="HO303:HO366" si="1309">IF(AND($H303="FrB",$R303=10),$Q303,0)</f>
        <v>0</v>
      </c>
      <c r="HP303" s="47">
        <f t="shared" ref="HP303:HP366" si="1310">IF(AND($H303="Fou",$R303=10),$Q303,0)</f>
        <v>0</v>
      </c>
      <c r="HQ303" s="47">
        <f t="shared" ref="HQ303:HQ366" si="1311">IF(AND($H303="Liv",$R303=10),$Q303,0)</f>
        <v>0</v>
      </c>
      <c r="HR303" s="47">
        <f t="shared" ref="HR303:HR366" si="1312">IF(AND($H303="FCJ",$R303=10),$Q303,0)</f>
        <v>0</v>
      </c>
      <c r="HS303" s="47">
        <f t="shared" ref="HS303:HS366" si="1313">IF(AND($H303="FGA",$R303=10),$Q303,0)</f>
        <v>0</v>
      </c>
      <c r="HT303" s="47">
        <f t="shared" ref="HT303:HT366" si="1314">IF(AND($H303="LoyC",$R303=10),$Q303,0)</f>
        <v>0</v>
      </c>
      <c r="HU303" s="47">
        <f t="shared" ref="HU303:HU366" si="1315">IF(AND($H303="EnR",$R303=10),$Q303,0)</f>
        <v>0</v>
      </c>
      <c r="HV303" s="47">
        <f t="shared" ref="HV303:HV366" si="1316">IF(AND($H303="ImF",$R303=10),$Q303,0)</f>
        <v>0</v>
      </c>
      <c r="HW303" s="47">
        <f t="shared" ref="HW303:HW366" si="1317">IF(AND($H303="SeP",$R303=10),$Q303,0)</f>
        <v>0</v>
      </c>
      <c r="HX303" s="47">
        <f t="shared" ref="HX303:HX366" si="1318">IF(AND($H303="FrV",$R303=10),$Q303,0)</f>
        <v>0</v>
      </c>
      <c r="HY303" s="47">
        <f t="shared" ref="HY303:HY366" si="1319">IF(AND($H303="LTM",$R303=10),$Q303,0)</f>
        <v>0</v>
      </c>
      <c r="HZ303" s="47">
        <f t="shared" ref="HZ303:HZ366" si="1320">IF(AND($H303="FCF",$R303=10),$Q303,0)</f>
        <v>0</v>
      </c>
      <c r="IA303" s="48">
        <f t="shared" ref="IA303:IA366" si="1321">IF(AND($H303="AuD",$R303=10),$Q303,0)</f>
        <v>0</v>
      </c>
      <c r="IB303" s="47">
        <f t="shared" ref="IB303:IB366" si="1322">IF($R303=10,$P303,0)</f>
        <v>0</v>
      </c>
      <c r="IC303" s="47">
        <f t="shared" ref="IC303:IC366" si="1323">IF($R303=10,$O303,0)</f>
        <v>0</v>
      </c>
      <c r="ID303" s="46">
        <f t="shared" ref="ID303:ID366" si="1324">IF(AND($H303="AcS",$R303=11),$Q303,0)</f>
        <v>0</v>
      </c>
      <c r="IE303" s="47">
        <f t="shared" ref="IE303:IE366" si="1325">IF(AND($H303="SoT",$R303=11),$Q303,0)</f>
        <v>0</v>
      </c>
      <c r="IF303" s="47">
        <f t="shared" ref="IF303:IF366" si="1326">IF(AND($H303="PuB",$R303=11),$Q303,0)</f>
        <v>0</v>
      </c>
      <c r="IG303" s="47">
        <f t="shared" ref="IG303:IG366" si="1327">IF(AND($H303="FrR",$R303=11),$Q303,0)</f>
        <v>0</v>
      </c>
      <c r="IH303" s="47">
        <f t="shared" ref="IH303:IH366" si="1328">IF(AND($H303="Ass",$R303=11),$Q303,0)</f>
        <v>0</v>
      </c>
      <c r="II303" s="47">
        <f t="shared" ref="II303:II366" si="1329">IF(AND($H303="Int",$R303=11),$Q303,0)</f>
        <v>0</v>
      </c>
      <c r="IJ303" s="47">
        <f t="shared" ref="IJ303:IJ366" si="1330">IF(AND($H303="PeC",$R303=11),$Q303,0)</f>
        <v>0</v>
      </c>
      <c r="IK303" s="47">
        <f t="shared" ref="IK303:IK366" si="1331">IF(AND($H303="FrB",$R303=11),$Q303,0)</f>
        <v>0</v>
      </c>
      <c r="IL303" s="47">
        <f t="shared" ref="IL303:IL366" si="1332">IF(AND($H303="Fou",$R303=11),$Q303,0)</f>
        <v>0</v>
      </c>
      <c r="IM303" s="47">
        <f t="shared" ref="IM303:IM366" si="1333">IF(AND($H303="Liv",$R303=11),$Q303,0)</f>
        <v>0</v>
      </c>
      <c r="IN303" s="47">
        <f t="shared" ref="IN303:IN366" si="1334">IF(AND($H303="FCJ",$R303=11),$Q303,0)</f>
        <v>0</v>
      </c>
      <c r="IO303" s="47">
        <f t="shared" ref="IO303:IO366" si="1335">IF(AND($H303="FGA",$R303=11),$Q303,0)</f>
        <v>0</v>
      </c>
      <c r="IP303" s="47">
        <f t="shared" ref="IP303:IP366" si="1336">IF(AND($H303="LoyC",$R303=11),$Q303,0)</f>
        <v>0</v>
      </c>
      <c r="IQ303" s="47">
        <f t="shared" ref="IQ303:IQ366" si="1337">IF(AND($H303="EnR",$R303=11),$Q303,0)</f>
        <v>0</v>
      </c>
      <c r="IR303" s="47">
        <f t="shared" ref="IR303:IR366" si="1338">IF(AND($H303="ImF",$R303=11),$Q303,0)</f>
        <v>0</v>
      </c>
      <c r="IS303" s="47">
        <f t="shared" ref="IS303:IS366" si="1339">IF(AND($H303="SeP",$R303=11),$Q303,0)</f>
        <v>0</v>
      </c>
      <c r="IT303" s="47">
        <f t="shared" ref="IT303:IT366" si="1340">IF(AND($H303="FrV",$R303=11),$Q303,0)</f>
        <v>0</v>
      </c>
      <c r="IU303" s="47">
        <f t="shared" ref="IU303:IU366" si="1341">IF(AND($H303="LTM",$R303=11),$Q303,0)</f>
        <v>0</v>
      </c>
      <c r="IV303" s="47">
        <f t="shared" ref="IV303:IV366" si="1342">IF(AND($H303="FCF",$R303=11),$Q303,0)</f>
        <v>0</v>
      </c>
      <c r="IW303" s="48">
        <f t="shared" ref="IW303:IW366" si="1343">IF(AND($H303="AuD",$R303=11),$Q303,0)</f>
        <v>0</v>
      </c>
      <c r="IX303" s="47">
        <f t="shared" ref="IX303:IX366" si="1344">IF($R303=11,$P303,0)</f>
        <v>0</v>
      </c>
      <c r="IY303" s="47">
        <f t="shared" ref="IY303:IY366" si="1345">IF($R303=11,$O303,0)</f>
        <v>0</v>
      </c>
      <c r="IZ303" s="46">
        <f t="shared" ref="IZ303:IZ366" si="1346">IF(AND($H303="AcS",$R303=12),$Q303,0)</f>
        <v>0</v>
      </c>
      <c r="JA303" s="47">
        <f t="shared" ref="JA303:JA366" si="1347">IF(AND($H303="SoT",$R303=12),$Q303,0)</f>
        <v>0</v>
      </c>
      <c r="JB303" s="47">
        <f t="shared" ref="JB303:JB366" si="1348">IF(AND($H303="PuB",$R303=12),$Q303,0)</f>
        <v>0</v>
      </c>
      <c r="JC303" s="47">
        <f t="shared" ref="JC303:JC366" si="1349">IF(AND($H303="FrR",$R303=12),$Q303,0)</f>
        <v>0</v>
      </c>
      <c r="JD303" s="47">
        <f t="shared" ref="JD303:JD366" si="1350">IF(AND($H303="Ass",$R303=12),$Q303,0)</f>
        <v>0</v>
      </c>
      <c r="JE303" s="47">
        <f t="shared" ref="JE303:JE366" si="1351">IF(AND($H303="Int",$R303=12),$Q303,0)</f>
        <v>0</v>
      </c>
      <c r="JF303" s="47">
        <f t="shared" ref="JF303:JF366" si="1352">IF(AND($H303="PeC",$R303=12),$Q303,0)</f>
        <v>0</v>
      </c>
      <c r="JG303" s="47">
        <f t="shared" ref="JG303:JG366" si="1353">IF(AND($H303="FrB",$R303=12),$Q303,0)</f>
        <v>0</v>
      </c>
      <c r="JH303" s="47">
        <f t="shared" ref="JH303:JH366" si="1354">IF(AND($H303="Fou",$R303=12),$Q303,0)</f>
        <v>0</v>
      </c>
      <c r="JI303" s="47">
        <f t="shared" ref="JI303:JI366" si="1355">IF(AND($H303="Liv",$R303=12),$Q303,0)</f>
        <v>0</v>
      </c>
      <c r="JJ303" s="47">
        <f t="shared" ref="JJ303:JJ366" si="1356">IF(AND($H303="FCJ",$R303=12),$Q303,0)</f>
        <v>0</v>
      </c>
      <c r="JK303" s="47">
        <f t="shared" ref="JK303:JK366" si="1357">IF(AND($H303="FGA",$R303=12),$Q303,0)</f>
        <v>0</v>
      </c>
      <c r="JL303" s="47">
        <f t="shared" ref="JL303:JL366" si="1358">IF(AND($H303="LoyC",$R303=12),$Q303,0)</f>
        <v>0</v>
      </c>
      <c r="JM303" s="47">
        <f t="shared" ref="JM303:JM366" si="1359">IF(AND($H303="EnR",$R303=12),$Q303,0)</f>
        <v>0</v>
      </c>
      <c r="JN303" s="47">
        <f t="shared" ref="JN303:JN366" si="1360">IF(AND($H303="ImF",$R303=12),$Q303,0)</f>
        <v>0</v>
      </c>
      <c r="JO303" s="47">
        <f t="shared" ref="JO303:JO366" si="1361">IF(AND($H303="SeP",$R303=12),$Q303,0)</f>
        <v>0</v>
      </c>
      <c r="JP303" s="47">
        <f t="shared" ref="JP303:JP366" si="1362">IF(AND($H303="FrV",$R303=12),$Q303,0)</f>
        <v>0</v>
      </c>
      <c r="JQ303" s="47">
        <f t="shared" ref="JQ303:JQ366" si="1363">IF(AND($H303="LTM",$R303=12),$Q303,0)</f>
        <v>0</v>
      </c>
      <c r="JR303" s="47">
        <f t="shared" ref="JR303:JR366" si="1364">IF(AND($H303="FCF",$R303=12),$Q303,0)</f>
        <v>0</v>
      </c>
      <c r="JS303" s="48">
        <f t="shared" ref="JS303:JS366" si="1365">IF(AND($H303="AuD",$R303=12),$Q303,0)</f>
        <v>0</v>
      </c>
      <c r="JT303" s="46">
        <f t="shared" ref="JT303:JT366" si="1366">IF($R303=12,$P303,0)</f>
        <v>0</v>
      </c>
      <c r="JU303" s="48">
        <f t="shared" ref="JU303:JU366" si="1367">IF($R303=12,$O303,0)</f>
        <v>0</v>
      </c>
    </row>
    <row r="304" spans="1:281" x14ac:dyDescent="0.25">
      <c r="A304" s="152"/>
      <c r="B304" s="386"/>
      <c r="C304" s="377"/>
      <c r="D304" s="378"/>
      <c r="E304" s="378"/>
      <c r="F304" s="378"/>
      <c r="G304" s="379"/>
      <c r="H304" s="397"/>
      <c r="I304" s="397"/>
      <c r="J304" s="97"/>
      <c r="K304" s="122">
        <f t="shared" si="1097"/>
        <v>0</v>
      </c>
      <c r="L304" s="313">
        <f t="shared" si="1098"/>
        <v>0</v>
      </c>
      <c r="M304" s="46">
        <f t="shared" si="1099"/>
        <v>0</v>
      </c>
      <c r="N304" s="90">
        <f t="shared" si="1160"/>
        <v>0</v>
      </c>
      <c r="O304" s="90">
        <f t="shared" si="1161"/>
        <v>0</v>
      </c>
      <c r="P304" s="90">
        <f t="shared" si="1162"/>
        <v>0</v>
      </c>
      <c r="Q304" s="90">
        <f t="shared" si="1163"/>
        <v>0</v>
      </c>
      <c r="R304" s="408">
        <f t="shared" si="1100"/>
        <v>1</v>
      </c>
      <c r="S304" s="46">
        <f t="shared" si="1101"/>
        <v>0</v>
      </c>
      <c r="T304" s="47">
        <f t="shared" si="1102"/>
        <v>0</v>
      </c>
      <c r="U304" s="47">
        <f t="shared" si="1103"/>
        <v>0</v>
      </c>
      <c r="V304" s="47">
        <f t="shared" si="1104"/>
        <v>0</v>
      </c>
      <c r="W304" s="47">
        <f t="shared" si="1105"/>
        <v>0</v>
      </c>
      <c r="X304" s="47">
        <f t="shared" si="1106"/>
        <v>0</v>
      </c>
      <c r="Y304" s="47">
        <f t="shared" si="1107"/>
        <v>0</v>
      </c>
      <c r="Z304" s="47">
        <f t="shared" si="1108"/>
        <v>0</v>
      </c>
      <c r="AA304" s="47">
        <f t="shared" si="1109"/>
        <v>0</v>
      </c>
      <c r="AB304" s="47">
        <f t="shared" si="1110"/>
        <v>0</v>
      </c>
      <c r="AC304" s="47">
        <f t="shared" si="1111"/>
        <v>0</v>
      </c>
      <c r="AD304" s="47">
        <f t="shared" si="1112"/>
        <v>0</v>
      </c>
      <c r="AE304" s="47">
        <f t="shared" si="1113"/>
        <v>0</v>
      </c>
      <c r="AF304" s="47">
        <f t="shared" si="1114"/>
        <v>0</v>
      </c>
      <c r="AG304" s="47">
        <f t="shared" si="1115"/>
        <v>0</v>
      </c>
      <c r="AH304" s="47">
        <f t="shared" si="1116"/>
        <v>0</v>
      </c>
      <c r="AI304" s="47">
        <f t="shared" si="1117"/>
        <v>0</v>
      </c>
      <c r="AJ304" s="47">
        <f t="shared" si="1118"/>
        <v>0</v>
      </c>
      <c r="AK304" s="47">
        <f t="shared" si="1119"/>
        <v>0</v>
      </c>
      <c r="AL304" s="48">
        <f t="shared" si="1120"/>
        <v>0</v>
      </c>
      <c r="AM304" s="47">
        <f t="shared" si="1164"/>
        <v>0</v>
      </c>
      <c r="AN304" s="47">
        <f t="shared" si="1165"/>
        <v>0</v>
      </c>
      <c r="AO304" s="46">
        <f t="shared" si="1121"/>
        <v>0</v>
      </c>
      <c r="AP304" s="47">
        <f t="shared" si="1122"/>
        <v>0</v>
      </c>
      <c r="AQ304" s="47">
        <f t="shared" si="1123"/>
        <v>0</v>
      </c>
      <c r="AR304" s="47">
        <f t="shared" si="1124"/>
        <v>0</v>
      </c>
      <c r="AS304" s="47">
        <f t="shared" si="1125"/>
        <v>0</v>
      </c>
      <c r="AT304" s="47">
        <f t="shared" si="1126"/>
        <v>0</v>
      </c>
      <c r="AU304" s="47">
        <f t="shared" si="1127"/>
        <v>0</v>
      </c>
      <c r="AV304" s="47">
        <f t="shared" si="1128"/>
        <v>0</v>
      </c>
      <c r="AW304" s="47">
        <f t="shared" si="1129"/>
        <v>0</v>
      </c>
      <c r="AX304" s="47">
        <f t="shared" si="1130"/>
        <v>0</v>
      </c>
      <c r="AY304" s="47">
        <f t="shared" si="1131"/>
        <v>0</v>
      </c>
      <c r="AZ304" s="47">
        <f t="shared" si="1132"/>
        <v>0</v>
      </c>
      <c r="BA304" s="47">
        <f t="shared" si="1133"/>
        <v>0</v>
      </c>
      <c r="BB304" s="47">
        <f t="shared" si="1134"/>
        <v>0</v>
      </c>
      <c r="BC304" s="47">
        <f t="shared" si="1135"/>
        <v>0</v>
      </c>
      <c r="BD304" s="47">
        <f t="shared" si="1136"/>
        <v>0</v>
      </c>
      <c r="BE304" s="47">
        <f t="shared" si="1137"/>
        <v>0</v>
      </c>
      <c r="BF304" s="47">
        <f t="shared" si="1138"/>
        <v>0</v>
      </c>
      <c r="BG304" s="48">
        <f t="shared" si="1139"/>
        <v>0</v>
      </c>
      <c r="BH304" s="47">
        <f t="shared" si="1166"/>
        <v>0</v>
      </c>
      <c r="BI304" s="47">
        <f t="shared" si="1167"/>
        <v>0</v>
      </c>
      <c r="BJ304" s="46">
        <f t="shared" si="1140"/>
        <v>0</v>
      </c>
      <c r="BK304" s="47">
        <f t="shared" si="1141"/>
        <v>0</v>
      </c>
      <c r="BL304" s="47">
        <f t="shared" si="1142"/>
        <v>0</v>
      </c>
      <c r="BM304" s="47">
        <f t="shared" si="1143"/>
        <v>0</v>
      </c>
      <c r="BN304" s="47">
        <f t="shared" si="1144"/>
        <v>0</v>
      </c>
      <c r="BO304" s="47">
        <f t="shared" si="1145"/>
        <v>0</v>
      </c>
      <c r="BP304" s="47">
        <f t="shared" si="1146"/>
        <v>0</v>
      </c>
      <c r="BQ304" s="47">
        <f t="shared" si="1147"/>
        <v>0</v>
      </c>
      <c r="BR304" s="47">
        <f t="shared" si="1148"/>
        <v>0</v>
      </c>
      <c r="BS304" s="47">
        <f t="shared" si="1149"/>
        <v>0</v>
      </c>
      <c r="BT304" s="47">
        <f t="shared" si="1150"/>
        <v>0</v>
      </c>
      <c r="BU304" s="47">
        <f t="shared" si="1151"/>
        <v>0</v>
      </c>
      <c r="BV304" s="47">
        <f t="shared" si="1152"/>
        <v>0</v>
      </c>
      <c r="BW304" s="47">
        <f t="shared" si="1153"/>
        <v>0</v>
      </c>
      <c r="BX304" s="47">
        <f t="shared" si="1154"/>
        <v>0</v>
      </c>
      <c r="BY304" s="47">
        <f t="shared" si="1155"/>
        <v>0</v>
      </c>
      <c r="BZ304" s="47">
        <f t="shared" si="1156"/>
        <v>0</v>
      </c>
      <c r="CA304" s="47">
        <f t="shared" si="1157"/>
        <v>0</v>
      </c>
      <c r="CB304" s="47">
        <f t="shared" si="1158"/>
        <v>0</v>
      </c>
      <c r="CC304" s="48">
        <f t="shared" si="1159"/>
        <v>0</v>
      </c>
      <c r="CD304" s="47">
        <f t="shared" si="1168"/>
        <v>0</v>
      </c>
      <c r="CE304" s="47">
        <f t="shared" si="1169"/>
        <v>0</v>
      </c>
      <c r="CF304" s="46">
        <f t="shared" si="1170"/>
        <v>0</v>
      </c>
      <c r="CG304" s="47">
        <f t="shared" si="1171"/>
        <v>0</v>
      </c>
      <c r="CH304" s="47">
        <f t="shared" si="1172"/>
        <v>0</v>
      </c>
      <c r="CI304" s="47">
        <f t="shared" si="1173"/>
        <v>0</v>
      </c>
      <c r="CJ304" s="47">
        <f t="shared" si="1174"/>
        <v>0</v>
      </c>
      <c r="CK304" s="47">
        <f t="shared" si="1175"/>
        <v>0</v>
      </c>
      <c r="CL304" s="47">
        <f t="shared" si="1176"/>
        <v>0</v>
      </c>
      <c r="CM304" s="47">
        <f t="shared" si="1177"/>
        <v>0</v>
      </c>
      <c r="CN304" s="47">
        <f t="shared" si="1178"/>
        <v>0</v>
      </c>
      <c r="CO304" s="47">
        <f t="shared" si="1179"/>
        <v>0</v>
      </c>
      <c r="CP304" s="47">
        <f t="shared" si="1180"/>
        <v>0</v>
      </c>
      <c r="CQ304" s="47">
        <f t="shared" si="1181"/>
        <v>0</v>
      </c>
      <c r="CR304" s="47">
        <f t="shared" si="1182"/>
        <v>0</v>
      </c>
      <c r="CS304" s="47">
        <f t="shared" si="1183"/>
        <v>0</v>
      </c>
      <c r="CT304" s="47">
        <f t="shared" si="1184"/>
        <v>0</v>
      </c>
      <c r="CU304" s="47">
        <f t="shared" si="1185"/>
        <v>0</v>
      </c>
      <c r="CV304" s="47">
        <f t="shared" si="1186"/>
        <v>0</v>
      </c>
      <c r="CW304" s="47">
        <f t="shared" si="1187"/>
        <v>0</v>
      </c>
      <c r="CX304" s="47">
        <f t="shared" si="1188"/>
        <v>0</v>
      </c>
      <c r="CY304" s="48">
        <f t="shared" si="1189"/>
        <v>0</v>
      </c>
      <c r="CZ304" s="47">
        <f t="shared" si="1190"/>
        <v>0</v>
      </c>
      <c r="DA304" s="47">
        <f t="shared" si="1191"/>
        <v>0</v>
      </c>
      <c r="DB304" s="46">
        <f t="shared" si="1192"/>
        <v>0</v>
      </c>
      <c r="DC304" s="47">
        <f t="shared" si="1193"/>
        <v>0</v>
      </c>
      <c r="DD304" s="47">
        <f t="shared" si="1194"/>
        <v>0</v>
      </c>
      <c r="DE304" s="47">
        <f t="shared" si="1195"/>
        <v>0</v>
      </c>
      <c r="DF304" s="47">
        <f t="shared" si="1196"/>
        <v>0</v>
      </c>
      <c r="DG304" s="47">
        <f t="shared" si="1197"/>
        <v>0</v>
      </c>
      <c r="DH304" s="47">
        <f t="shared" si="1198"/>
        <v>0</v>
      </c>
      <c r="DI304" s="47">
        <f t="shared" si="1199"/>
        <v>0</v>
      </c>
      <c r="DJ304" s="47">
        <f t="shared" si="1200"/>
        <v>0</v>
      </c>
      <c r="DK304" s="47">
        <f t="shared" si="1201"/>
        <v>0</v>
      </c>
      <c r="DL304" s="47">
        <f t="shared" si="1202"/>
        <v>0</v>
      </c>
      <c r="DM304" s="47">
        <f t="shared" si="1203"/>
        <v>0</v>
      </c>
      <c r="DN304" s="47">
        <f t="shared" si="1204"/>
        <v>0</v>
      </c>
      <c r="DO304" s="47">
        <f t="shared" si="1205"/>
        <v>0</v>
      </c>
      <c r="DP304" s="47">
        <f t="shared" si="1206"/>
        <v>0</v>
      </c>
      <c r="DQ304" s="47">
        <f t="shared" si="1207"/>
        <v>0</v>
      </c>
      <c r="DR304" s="47">
        <f t="shared" si="1208"/>
        <v>0</v>
      </c>
      <c r="DS304" s="47">
        <f t="shared" si="1209"/>
        <v>0</v>
      </c>
      <c r="DT304" s="47">
        <f t="shared" si="1210"/>
        <v>0</v>
      </c>
      <c r="DU304" s="48">
        <f t="shared" si="1211"/>
        <v>0</v>
      </c>
      <c r="DV304" s="47">
        <f t="shared" si="1212"/>
        <v>0</v>
      </c>
      <c r="DW304" s="47">
        <f t="shared" si="1213"/>
        <v>0</v>
      </c>
      <c r="DX304" s="46">
        <f t="shared" si="1214"/>
        <v>0</v>
      </c>
      <c r="DY304" s="47">
        <f t="shared" si="1215"/>
        <v>0</v>
      </c>
      <c r="DZ304" s="47">
        <f t="shared" si="1216"/>
        <v>0</v>
      </c>
      <c r="EA304" s="47">
        <f t="shared" si="1217"/>
        <v>0</v>
      </c>
      <c r="EB304" s="47">
        <f t="shared" si="1218"/>
        <v>0</v>
      </c>
      <c r="EC304" s="47">
        <f t="shared" si="1219"/>
        <v>0</v>
      </c>
      <c r="ED304" s="47">
        <f t="shared" si="1220"/>
        <v>0</v>
      </c>
      <c r="EE304" s="47">
        <f t="shared" si="1221"/>
        <v>0</v>
      </c>
      <c r="EF304" s="47">
        <f t="shared" si="1222"/>
        <v>0</v>
      </c>
      <c r="EG304" s="47">
        <f t="shared" si="1223"/>
        <v>0</v>
      </c>
      <c r="EH304" s="47">
        <f t="shared" si="1224"/>
        <v>0</v>
      </c>
      <c r="EI304" s="47">
        <f t="shared" si="1225"/>
        <v>0</v>
      </c>
      <c r="EJ304" s="47">
        <f t="shared" si="1226"/>
        <v>0</v>
      </c>
      <c r="EK304" s="47">
        <f t="shared" si="1227"/>
        <v>0</v>
      </c>
      <c r="EL304" s="47">
        <f t="shared" si="1228"/>
        <v>0</v>
      </c>
      <c r="EM304" s="47">
        <f t="shared" si="1229"/>
        <v>0</v>
      </c>
      <c r="EN304" s="47">
        <f t="shared" si="1230"/>
        <v>0</v>
      </c>
      <c r="EO304" s="47">
        <f t="shared" si="1231"/>
        <v>0</v>
      </c>
      <c r="EP304" s="47">
        <f t="shared" si="1232"/>
        <v>0</v>
      </c>
      <c r="EQ304" s="48">
        <f t="shared" si="1233"/>
        <v>0</v>
      </c>
      <c r="ER304" s="47">
        <f t="shared" si="1234"/>
        <v>0</v>
      </c>
      <c r="ES304" s="47">
        <f t="shared" si="1235"/>
        <v>0</v>
      </c>
      <c r="ET304" s="46">
        <f t="shared" si="1236"/>
        <v>0</v>
      </c>
      <c r="EU304" s="47">
        <f t="shared" si="1237"/>
        <v>0</v>
      </c>
      <c r="EV304" s="47">
        <f t="shared" si="1238"/>
        <v>0</v>
      </c>
      <c r="EW304" s="47">
        <f t="shared" si="1239"/>
        <v>0</v>
      </c>
      <c r="EX304" s="47">
        <f t="shared" si="1240"/>
        <v>0</v>
      </c>
      <c r="EY304" s="47">
        <f t="shared" si="1241"/>
        <v>0</v>
      </c>
      <c r="EZ304" s="47">
        <f t="shared" si="1242"/>
        <v>0</v>
      </c>
      <c r="FA304" s="47">
        <f t="shared" si="1243"/>
        <v>0</v>
      </c>
      <c r="FB304" s="47">
        <f t="shared" si="1244"/>
        <v>0</v>
      </c>
      <c r="FC304" s="47">
        <f t="shared" si="1245"/>
        <v>0</v>
      </c>
      <c r="FD304" s="47">
        <f t="shared" si="1246"/>
        <v>0</v>
      </c>
      <c r="FE304" s="47">
        <f t="shared" si="1247"/>
        <v>0</v>
      </c>
      <c r="FF304" s="47">
        <f t="shared" si="1248"/>
        <v>0</v>
      </c>
      <c r="FG304" s="47">
        <f t="shared" si="1249"/>
        <v>0</v>
      </c>
      <c r="FH304" s="47">
        <f t="shared" si="1250"/>
        <v>0</v>
      </c>
      <c r="FI304" s="47">
        <f t="shared" si="1251"/>
        <v>0</v>
      </c>
      <c r="FJ304" s="47">
        <f t="shared" si="1252"/>
        <v>0</v>
      </c>
      <c r="FK304" s="47">
        <f t="shared" si="1253"/>
        <v>0</v>
      </c>
      <c r="FL304" s="47">
        <f t="shared" si="1254"/>
        <v>0</v>
      </c>
      <c r="FM304" s="48">
        <f t="shared" si="1255"/>
        <v>0</v>
      </c>
      <c r="FN304" s="47">
        <f t="shared" si="1256"/>
        <v>0</v>
      </c>
      <c r="FO304" s="47">
        <f t="shared" si="1257"/>
        <v>0</v>
      </c>
      <c r="FP304" s="46">
        <f t="shared" si="1258"/>
        <v>0</v>
      </c>
      <c r="FQ304" s="47">
        <f t="shared" si="1259"/>
        <v>0</v>
      </c>
      <c r="FR304" s="47">
        <f t="shared" si="1260"/>
        <v>0</v>
      </c>
      <c r="FS304" s="47">
        <f t="shared" si="1261"/>
        <v>0</v>
      </c>
      <c r="FT304" s="47">
        <f t="shared" si="1262"/>
        <v>0</v>
      </c>
      <c r="FU304" s="47">
        <f t="shared" si="1263"/>
        <v>0</v>
      </c>
      <c r="FV304" s="47">
        <f t="shared" si="1264"/>
        <v>0</v>
      </c>
      <c r="FW304" s="47">
        <f t="shared" si="1265"/>
        <v>0</v>
      </c>
      <c r="FX304" s="47">
        <f t="shared" si="1266"/>
        <v>0</v>
      </c>
      <c r="FY304" s="47">
        <f t="shared" si="1267"/>
        <v>0</v>
      </c>
      <c r="FZ304" s="47">
        <f t="shared" si="1268"/>
        <v>0</v>
      </c>
      <c r="GA304" s="47">
        <f t="shared" si="1269"/>
        <v>0</v>
      </c>
      <c r="GB304" s="47">
        <f t="shared" si="1270"/>
        <v>0</v>
      </c>
      <c r="GC304" s="47">
        <f t="shared" si="1271"/>
        <v>0</v>
      </c>
      <c r="GD304" s="47">
        <f t="shared" si="1272"/>
        <v>0</v>
      </c>
      <c r="GE304" s="47">
        <f t="shared" si="1273"/>
        <v>0</v>
      </c>
      <c r="GF304" s="47">
        <f t="shared" si="1274"/>
        <v>0</v>
      </c>
      <c r="GG304" s="47">
        <f t="shared" si="1275"/>
        <v>0</v>
      </c>
      <c r="GH304" s="47">
        <f t="shared" si="1276"/>
        <v>0</v>
      </c>
      <c r="GI304" s="48">
        <f t="shared" si="1277"/>
        <v>0</v>
      </c>
      <c r="GJ304" s="47">
        <f t="shared" si="1278"/>
        <v>0</v>
      </c>
      <c r="GK304" s="47">
        <f t="shared" si="1279"/>
        <v>0</v>
      </c>
      <c r="GL304" s="46">
        <f t="shared" si="1280"/>
        <v>0</v>
      </c>
      <c r="GM304" s="47">
        <f t="shared" si="1281"/>
        <v>0</v>
      </c>
      <c r="GN304" s="47">
        <f t="shared" si="1282"/>
        <v>0</v>
      </c>
      <c r="GO304" s="47">
        <f t="shared" si="1283"/>
        <v>0</v>
      </c>
      <c r="GP304" s="47">
        <f t="shared" si="1284"/>
        <v>0</v>
      </c>
      <c r="GQ304" s="47">
        <f t="shared" si="1285"/>
        <v>0</v>
      </c>
      <c r="GR304" s="47">
        <f t="shared" si="1286"/>
        <v>0</v>
      </c>
      <c r="GS304" s="47">
        <f t="shared" si="1287"/>
        <v>0</v>
      </c>
      <c r="GT304" s="47">
        <f t="shared" si="1288"/>
        <v>0</v>
      </c>
      <c r="GU304" s="47">
        <f t="shared" si="1289"/>
        <v>0</v>
      </c>
      <c r="GV304" s="47">
        <f t="shared" si="1290"/>
        <v>0</v>
      </c>
      <c r="GW304" s="47">
        <f t="shared" si="1291"/>
        <v>0</v>
      </c>
      <c r="GX304" s="47">
        <f t="shared" si="1292"/>
        <v>0</v>
      </c>
      <c r="GY304" s="47">
        <f t="shared" si="1293"/>
        <v>0</v>
      </c>
      <c r="GZ304" s="47">
        <f t="shared" si="1294"/>
        <v>0</v>
      </c>
      <c r="HA304" s="47">
        <f t="shared" si="1295"/>
        <v>0</v>
      </c>
      <c r="HB304" s="47">
        <f t="shared" si="1296"/>
        <v>0</v>
      </c>
      <c r="HC304" s="47">
        <f t="shared" si="1297"/>
        <v>0</v>
      </c>
      <c r="HD304" s="47">
        <f t="shared" si="1298"/>
        <v>0</v>
      </c>
      <c r="HE304" s="48">
        <f t="shared" si="1299"/>
        <v>0</v>
      </c>
      <c r="HF304" s="47">
        <f t="shared" si="1300"/>
        <v>0</v>
      </c>
      <c r="HG304" s="47">
        <f t="shared" si="1301"/>
        <v>0</v>
      </c>
      <c r="HH304" s="46">
        <f t="shared" si="1302"/>
        <v>0</v>
      </c>
      <c r="HI304" s="47">
        <f t="shared" si="1303"/>
        <v>0</v>
      </c>
      <c r="HJ304" s="47">
        <f t="shared" si="1304"/>
        <v>0</v>
      </c>
      <c r="HK304" s="47">
        <f t="shared" si="1305"/>
        <v>0</v>
      </c>
      <c r="HL304" s="47">
        <f t="shared" si="1306"/>
        <v>0</v>
      </c>
      <c r="HM304" s="47">
        <f t="shared" si="1307"/>
        <v>0</v>
      </c>
      <c r="HN304" s="47">
        <f t="shared" si="1308"/>
        <v>0</v>
      </c>
      <c r="HO304" s="47">
        <f t="shared" si="1309"/>
        <v>0</v>
      </c>
      <c r="HP304" s="47">
        <f t="shared" si="1310"/>
        <v>0</v>
      </c>
      <c r="HQ304" s="47">
        <f t="shared" si="1311"/>
        <v>0</v>
      </c>
      <c r="HR304" s="47">
        <f t="shared" si="1312"/>
        <v>0</v>
      </c>
      <c r="HS304" s="47">
        <f t="shared" si="1313"/>
        <v>0</v>
      </c>
      <c r="HT304" s="47">
        <f t="shared" si="1314"/>
        <v>0</v>
      </c>
      <c r="HU304" s="47">
        <f t="shared" si="1315"/>
        <v>0</v>
      </c>
      <c r="HV304" s="47">
        <f t="shared" si="1316"/>
        <v>0</v>
      </c>
      <c r="HW304" s="47">
        <f t="shared" si="1317"/>
        <v>0</v>
      </c>
      <c r="HX304" s="47">
        <f t="shared" si="1318"/>
        <v>0</v>
      </c>
      <c r="HY304" s="47">
        <f t="shared" si="1319"/>
        <v>0</v>
      </c>
      <c r="HZ304" s="47">
        <f t="shared" si="1320"/>
        <v>0</v>
      </c>
      <c r="IA304" s="48">
        <f t="shared" si="1321"/>
        <v>0</v>
      </c>
      <c r="IB304" s="47">
        <f t="shared" si="1322"/>
        <v>0</v>
      </c>
      <c r="IC304" s="47">
        <f t="shared" si="1323"/>
        <v>0</v>
      </c>
      <c r="ID304" s="46">
        <f t="shared" si="1324"/>
        <v>0</v>
      </c>
      <c r="IE304" s="47">
        <f t="shared" si="1325"/>
        <v>0</v>
      </c>
      <c r="IF304" s="47">
        <f t="shared" si="1326"/>
        <v>0</v>
      </c>
      <c r="IG304" s="47">
        <f t="shared" si="1327"/>
        <v>0</v>
      </c>
      <c r="IH304" s="47">
        <f t="shared" si="1328"/>
        <v>0</v>
      </c>
      <c r="II304" s="47">
        <f t="shared" si="1329"/>
        <v>0</v>
      </c>
      <c r="IJ304" s="47">
        <f t="shared" si="1330"/>
        <v>0</v>
      </c>
      <c r="IK304" s="47">
        <f t="shared" si="1331"/>
        <v>0</v>
      </c>
      <c r="IL304" s="47">
        <f t="shared" si="1332"/>
        <v>0</v>
      </c>
      <c r="IM304" s="47">
        <f t="shared" si="1333"/>
        <v>0</v>
      </c>
      <c r="IN304" s="47">
        <f t="shared" si="1334"/>
        <v>0</v>
      </c>
      <c r="IO304" s="47">
        <f t="shared" si="1335"/>
        <v>0</v>
      </c>
      <c r="IP304" s="47">
        <f t="shared" si="1336"/>
        <v>0</v>
      </c>
      <c r="IQ304" s="47">
        <f t="shared" si="1337"/>
        <v>0</v>
      </c>
      <c r="IR304" s="47">
        <f t="shared" si="1338"/>
        <v>0</v>
      </c>
      <c r="IS304" s="47">
        <f t="shared" si="1339"/>
        <v>0</v>
      </c>
      <c r="IT304" s="47">
        <f t="shared" si="1340"/>
        <v>0</v>
      </c>
      <c r="IU304" s="47">
        <f t="shared" si="1341"/>
        <v>0</v>
      </c>
      <c r="IV304" s="47">
        <f t="shared" si="1342"/>
        <v>0</v>
      </c>
      <c r="IW304" s="48">
        <f t="shared" si="1343"/>
        <v>0</v>
      </c>
      <c r="IX304" s="47">
        <f t="shared" si="1344"/>
        <v>0</v>
      </c>
      <c r="IY304" s="47">
        <f t="shared" si="1345"/>
        <v>0</v>
      </c>
      <c r="IZ304" s="46">
        <f t="shared" si="1346"/>
        <v>0</v>
      </c>
      <c r="JA304" s="47">
        <f t="shared" si="1347"/>
        <v>0</v>
      </c>
      <c r="JB304" s="47">
        <f t="shared" si="1348"/>
        <v>0</v>
      </c>
      <c r="JC304" s="47">
        <f t="shared" si="1349"/>
        <v>0</v>
      </c>
      <c r="JD304" s="47">
        <f t="shared" si="1350"/>
        <v>0</v>
      </c>
      <c r="JE304" s="47">
        <f t="shared" si="1351"/>
        <v>0</v>
      </c>
      <c r="JF304" s="47">
        <f t="shared" si="1352"/>
        <v>0</v>
      </c>
      <c r="JG304" s="47">
        <f t="shared" si="1353"/>
        <v>0</v>
      </c>
      <c r="JH304" s="47">
        <f t="shared" si="1354"/>
        <v>0</v>
      </c>
      <c r="JI304" s="47">
        <f t="shared" si="1355"/>
        <v>0</v>
      </c>
      <c r="JJ304" s="47">
        <f t="shared" si="1356"/>
        <v>0</v>
      </c>
      <c r="JK304" s="47">
        <f t="shared" si="1357"/>
        <v>0</v>
      </c>
      <c r="JL304" s="47">
        <f t="shared" si="1358"/>
        <v>0</v>
      </c>
      <c r="JM304" s="47">
        <f t="shared" si="1359"/>
        <v>0</v>
      </c>
      <c r="JN304" s="47">
        <f t="shared" si="1360"/>
        <v>0</v>
      </c>
      <c r="JO304" s="47">
        <f t="shared" si="1361"/>
        <v>0</v>
      </c>
      <c r="JP304" s="47">
        <f t="shared" si="1362"/>
        <v>0</v>
      </c>
      <c r="JQ304" s="47">
        <f t="shared" si="1363"/>
        <v>0</v>
      </c>
      <c r="JR304" s="47">
        <f t="shared" si="1364"/>
        <v>0</v>
      </c>
      <c r="JS304" s="48">
        <f t="shared" si="1365"/>
        <v>0</v>
      </c>
      <c r="JT304" s="46">
        <f t="shared" si="1366"/>
        <v>0</v>
      </c>
      <c r="JU304" s="48">
        <f t="shared" si="1367"/>
        <v>0</v>
      </c>
    </row>
    <row r="305" spans="1:281" x14ac:dyDescent="0.25">
      <c r="A305" s="152"/>
      <c r="B305" s="386"/>
      <c r="C305" s="377"/>
      <c r="D305" s="378"/>
      <c r="E305" s="378"/>
      <c r="F305" s="378"/>
      <c r="G305" s="379"/>
      <c r="H305" s="397"/>
      <c r="I305" s="397"/>
      <c r="J305" s="97"/>
      <c r="K305" s="122">
        <f t="shared" si="1097"/>
        <v>0</v>
      </c>
      <c r="L305" s="313">
        <f t="shared" si="1098"/>
        <v>0</v>
      </c>
      <c r="M305" s="46">
        <f t="shared" si="1099"/>
        <v>0</v>
      </c>
      <c r="N305" s="90">
        <f t="shared" si="1160"/>
        <v>0</v>
      </c>
      <c r="O305" s="90">
        <f t="shared" si="1161"/>
        <v>0</v>
      </c>
      <c r="P305" s="90">
        <f t="shared" si="1162"/>
        <v>0</v>
      </c>
      <c r="Q305" s="90">
        <f t="shared" si="1163"/>
        <v>0</v>
      </c>
      <c r="R305" s="408">
        <f t="shared" si="1100"/>
        <v>1</v>
      </c>
      <c r="S305" s="46">
        <f t="shared" si="1101"/>
        <v>0</v>
      </c>
      <c r="T305" s="47">
        <f t="shared" si="1102"/>
        <v>0</v>
      </c>
      <c r="U305" s="47">
        <f t="shared" si="1103"/>
        <v>0</v>
      </c>
      <c r="V305" s="47">
        <f t="shared" si="1104"/>
        <v>0</v>
      </c>
      <c r="W305" s="47">
        <f t="shared" si="1105"/>
        <v>0</v>
      </c>
      <c r="X305" s="47">
        <f t="shared" si="1106"/>
        <v>0</v>
      </c>
      <c r="Y305" s="47">
        <f t="shared" si="1107"/>
        <v>0</v>
      </c>
      <c r="Z305" s="47">
        <f t="shared" si="1108"/>
        <v>0</v>
      </c>
      <c r="AA305" s="47">
        <f t="shared" si="1109"/>
        <v>0</v>
      </c>
      <c r="AB305" s="47">
        <f t="shared" si="1110"/>
        <v>0</v>
      </c>
      <c r="AC305" s="47">
        <f t="shared" si="1111"/>
        <v>0</v>
      </c>
      <c r="AD305" s="47">
        <f t="shared" si="1112"/>
        <v>0</v>
      </c>
      <c r="AE305" s="47">
        <f t="shared" si="1113"/>
        <v>0</v>
      </c>
      <c r="AF305" s="47">
        <f t="shared" si="1114"/>
        <v>0</v>
      </c>
      <c r="AG305" s="47">
        <f t="shared" si="1115"/>
        <v>0</v>
      </c>
      <c r="AH305" s="47">
        <f t="shared" si="1116"/>
        <v>0</v>
      </c>
      <c r="AI305" s="47">
        <f t="shared" si="1117"/>
        <v>0</v>
      </c>
      <c r="AJ305" s="47">
        <f t="shared" si="1118"/>
        <v>0</v>
      </c>
      <c r="AK305" s="47">
        <f t="shared" si="1119"/>
        <v>0</v>
      </c>
      <c r="AL305" s="48">
        <f t="shared" si="1120"/>
        <v>0</v>
      </c>
      <c r="AM305" s="47">
        <f t="shared" si="1164"/>
        <v>0</v>
      </c>
      <c r="AN305" s="47">
        <f t="shared" si="1165"/>
        <v>0</v>
      </c>
      <c r="AO305" s="46">
        <f t="shared" si="1121"/>
        <v>0</v>
      </c>
      <c r="AP305" s="47">
        <f t="shared" si="1122"/>
        <v>0</v>
      </c>
      <c r="AQ305" s="47">
        <f t="shared" si="1123"/>
        <v>0</v>
      </c>
      <c r="AR305" s="47">
        <f t="shared" si="1124"/>
        <v>0</v>
      </c>
      <c r="AS305" s="47">
        <f t="shared" si="1125"/>
        <v>0</v>
      </c>
      <c r="AT305" s="47">
        <f t="shared" si="1126"/>
        <v>0</v>
      </c>
      <c r="AU305" s="47">
        <f t="shared" si="1127"/>
        <v>0</v>
      </c>
      <c r="AV305" s="47">
        <f t="shared" si="1128"/>
        <v>0</v>
      </c>
      <c r="AW305" s="47">
        <f t="shared" si="1129"/>
        <v>0</v>
      </c>
      <c r="AX305" s="47">
        <f t="shared" si="1130"/>
        <v>0</v>
      </c>
      <c r="AY305" s="47">
        <f t="shared" si="1131"/>
        <v>0</v>
      </c>
      <c r="AZ305" s="47">
        <f t="shared" si="1132"/>
        <v>0</v>
      </c>
      <c r="BA305" s="47">
        <f t="shared" si="1133"/>
        <v>0</v>
      </c>
      <c r="BB305" s="47">
        <f t="shared" si="1134"/>
        <v>0</v>
      </c>
      <c r="BC305" s="47">
        <f t="shared" si="1135"/>
        <v>0</v>
      </c>
      <c r="BD305" s="47">
        <f t="shared" si="1136"/>
        <v>0</v>
      </c>
      <c r="BE305" s="47">
        <f t="shared" si="1137"/>
        <v>0</v>
      </c>
      <c r="BF305" s="47">
        <f t="shared" si="1138"/>
        <v>0</v>
      </c>
      <c r="BG305" s="48">
        <f t="shared" si="1139"/>
        <v>0</v>
      </c>
      <c r="BH305" s="47">
        <f t="shared" si="1166"/>
        <v>0</v>
      </c>
      <c r="BI305" s="47">
        <f t="shared" si="1167"/>
        <v>0</v>
      </c>
      <c r="BJ305" s="46">
        <f t="shared" si="1140"/>
        <v>0</v>
      </c>
      <c r="BK305" s="47">
        <f t="shared" si="1141"/>
        <v>0</v>
      </c>
      <c r="BL305" s="47">
        <f t="shared" si="1142"/>
        <v>0</v>
      </c>
      <c r="BM305" s="47">
        <f t="shared" si="1143"/>
        <v>0</v>
      </c>
      <c r="BN305" s="47">
        <f t="shared" si="1144"/>
        <v>0</v>
      </c>
      <c r="BO305" s="47">
        <f t="shared" si="1145"/>
        <v>0</v>
      </c>
      <c r="BP305" s="47">
        <f t="shared" si="1146"/>
        <v>0</v>
      </c>
      <c r="BQ305" s="47">
        <f t="shared" si="1147"/>
        <v>0</v>
      </c>
      <c r="BR305" s="47">
        <f t="shared" si="1148"/>
        <v>0</v>
      </c>
      <c r="BS305" s="47">
        <f t="shared" si="1149"/>
        <v>0</v>
      </c>
      <c r="BT305" s="47">
        <f t="shared" si="1150"/>
        <v>0</v>
      </c>
      <c r="BU305" s="47">
        <f t="shared" si="1151"/>
        <v>0</v>
      </c>
      <c r="BV305" s="47">
        <f t="shared" si="1152"/>
        <v>0</v>
      </c>
      <c r="BW305" s="47">
        <f t="shared" si="1153"/>
        <v>0</v>
      </c>
      <c r="BX305" s="47">
        <f t="shared" si="1154"/>
        <v>0</v>
      </c>
      <c r="BY305" s="47">
        <f t="shared" si="1155"/>
        <v>0</v>
      </c>
      <c r="BZ305" s="47">
        <f t="shared" si="1156"/>
        <v>0</v>
      </c>
      <c r="CA305" s="47">
        <f t="shared" si="1157"/>
        <v>0</v>
      </c>
      <c r="CB305" s="47">
        <f t="shared" si="1158"/>
        <v>0</v>
      </c>
      <c r="CC305" s="48">
        <f t="shared" si="1159"/>
        <v>0</v>
      </c>
      <c r="CD305" s="47">
        <f t="shared" si="1168"/>
        <v>0</v>
      </c>
      <c r="CE305" s="47">
        <f t="shared" si="1169"/>
        <v>0</v>
      </c>
      <c r="CF305" s="46">
        <f t="shared" si="1170"/>
        <v>0</v>
      </c>
      <c r="CG305" s="47">
        <f t="shared" si="1171"/>
        <v>0</v>
      </c>
      <c r="CH305" s="47">
        <f t="shared" si="1172"/>
        <v>0</v>
      </c>
      <c r="CI305" s="47">
        <f t="shared" si="1173"/>
        <v>0</v>
      </c>
      <c r="CJ305" s="47">
        <f t="shared" si="1174"/>
        <v>0</v>
      </c>
      <c r="CK305" s="47">
        <f t="shared" si="1175"/>
        <v>0</v>
      </c>
      <c r="CL305" s="47">
        <f t="shared" si="1176"/>
        <v>0</v>
      </c>
      <c r="CM305" s="47">
        <f t="shared" si="1177"/>
        <v>0</v>
      </c>
      <c r="CN305" s="47">
        <f t="shared" si="1178"/>
        <v>0</v>
      </c>
      <c r="CO305" s="47">
        <f t="shared" si="1179"/>
        <v>0</v>
      </c>
      <c r="CP305" s="47">
        <f t="shared" si="1180"/>
        <v>0</v>
      </c>
      <c r="CQ305" s="47">
        <f t="shared" si="1181"/>
        <v>0</v>
      </c>
      <c r="CR305" s="47">
        <f t="shared" si="1182"/>
        <v>0</v>
      </c>
      <c r="CS305" s="47">
        <f t="shared" si="1183"/>
        <v>0</v>
      </c>
      <c r="CT305" s="47">
        <f t="shared" si="1184"/>
        <v>0</v>
      </c>
      <c r="CU305" s="47">
        <f t="shared" si="1185"/>
        <v>0</v>
      </c>
      <c r="CV305" s="47">
        <f t="shared" si="1186"/>
        <v>0</v>
      </c>
      <c r="CW305" s="47">
        <f t="shared" si="1187"/>
        <v>0</v>
      </c>
      <c r="CX305" s="47">
        <f t="shared" si="1188"/>
        <v>0</v>
      </c>
      <c r="CY305" s="48">
        <f t="shared" si="1189"/>
        <v>0</v>
      </c>
      <c r="CZ305" s="47">
        <f t="shared" si="1190"/>
        <v>0</v>
      </c>
      <c r="DA305" s="47">
        <f t="shared" si="1191"/>
        <v>0</v>
      </c>
      <c r="DB305" s="46">
        <f t="shared" si="1192"/>
        <v>0</v>
      </c>
      <c r="DC305" s="47">
        <f t="shared" si="1193"/>
        <v>0</v>
      </c>
      <c r="DD305" s="47">
        <f t="shared" si="1194"/>
        <v>0</v>
      </c>
      <c r="DE305" s="47">
        <f t="shared" si="1195"/>
        <v>0</v>
      </c>
      <c r="DF305" s="47">
        <f t="shared" si="1196"/>
        <v>0</v>
      </c>
      <c r="DG305" s="47">
        <f t="shared" si="1197"/>
        <v>0</v>
      </c>
      <c r="DH305" s="47">
        <f t="shared" si="1198"/>
        <v>0</v>
      </c>
      <c r="DI305" s="47">
        <f t="shared" si="1199"/>
        <v>0</v>
      </c>
      <c r="DJ305" s="47">
        <f t="shared" si="1200"/>
        <v>0</v>
      </c>
      <c r="DK305" s="47">
        <f t="shared" si="1201"/>
        <v>0</v>
      </c>
      <c r="DL305" s="47">
        <f t="shared" si="1202"/>
        <v>0</v>
      </c>
      <c r="DM305" s="47">
        <f t="shared" si="1203"/>
        <v>0</v>
      </c>
      <c r="DN305" s="47">
        <f t="shared" si="1204"/>
        <v>0</v>
      </c>
      <c r="DO305" s="47">
        <f t="shared" si="1205"/>
        <v>0</v>
      </c>
      <c r="DP305" s="47">
        <f t="shared" si="1206"/>
        <v>0</v>
      </c>
      <c r="DQ305" s="47">
        <f t="shared" si="1207"/>
        <v>0</v>
      </c>
      <c r="DR305" s="47">
        <f t="shared" si="1208"/>
        <v>0</v>
      </c>
      <c r="DS305" s="47">
        <f t="shared" si="1209"/>
        <v>0</v>
      </c>
      <c r="DT305" s="47">
        <f t="shared" si="1210"/>
        <v>0</v>
      </c>
      <c r="DU305" s="48">
        <f t="shared" si="1211"/>
        <v>0</v>
      </c>
      <c r="DV305" s="47">
        <f t="shared" si="1212"/>
        <v>0</v>
      </c>
      <c r="DW305" s="47">
        <f t="shared" si="1213"/>
        <v>0</v>
      </c>
      <c r="DX305" s="46">
        <f t="shared" si="1214"/>
        <v>0</v>
      </c>
      <c r="DY305" s="47">
        <f t="shared" si="1215"/>
        <v>0</v>
      </c>
      <c r="DZ305" s="47">
        <f t="shared" si="1216"/>
        <v>0</v>
      </c>
      <c r="EA305" s="47">
        <f t="shared" si="1217"/>
        <v>0</v>
      </c>
      <c r="EB305" s="47">
        <f t="shared" si="1218"/>
        <v>0</v>
      </c>
      <c r="EC305" s="47">
        <f t="shared" si="1219"/>
        <v>0</v>
      </c>
      <c r="ED305" s="47">
        <f t="shared" si="1220"/>
        <v>0</v>
      </c>
      <c r="EE305" s="47">
        <f t="shared" si="1221"/>
        <v>0</v>
      </c>
      <c r="EF305" s="47">
        <f t="shared" si="1222"/>
        <v>0</v>
      </c>
      <c r="EG305" s="47">
        <f t="shared" si="1223"/>
        <v>0</v>
      </c>
      <c r="EH305" s="47">
        <f t="shared" si="1224"/>
        <v>0</v>
      </c>
      <c r="EI305" s="47">
        <f t="shared" si="1225"/>
        <v>0</v>
      </c>
      <c r="EJ305" s="47">
        <f t="shared" si="1226"/>
        <v>0</v>
      </c>
      <c r="EK305" s="47">
        <f t="shared" si="1227"/>
        <v>0</v>
      </c>
      <c r="EL305" s="47">
        <f t="shared" si="1228"/>
        <v>0</v>
      </c>
      <c r="EM305" s="47">
        <f t="shared" si="1229"/>
        <v>0</v>
      </c>
      <c r="EN305" s="47">
        <f t="shared" si="1230"/>
        <v>0</v>
      </c>
      <c r="EO305" s="47">
        <f t="shared" si="1231"/>
        <v>0</v>
      </c>
      <c r="EP305" s="47">
        <f t="shared" si="1232"/>
        <v>0</v>
      </c>
      <c r="EQ305" s="48">
        <f t="shared" si="1233"/>
        <v>0</v>
      </c>
      <c r="ER305" s="47">
        <f t="shared" si="1234"/>
        <v>0</v>
      </c>
      <c r="ES305" s="47">
        <f t="shared" si="1235"/>
        <v>0</v>
      </c>
      <c r="ET305" s="46">
        <f t="shared" si="1236"/>
        <v>0</v>
      </c>
      <c r="EU305" s="47">
        <f t="shared" si="1237"/>
        <v>0</v>
      </c>
      <c r="EV305" s="47">
        <f t="shared" si="1238"/>
        <v>0</v>
      </c>
      <c r="EW305" s="47">
        <f t="shared" si="1239"/>
        <v>0</v>
      </c>
      <c r="EX305" s="47">
        <f t="shared" si="1240"/>
        <v>0</v>
      </c>
      <c r="EY305" s="47">
        <f t="shared" si="1241"/>
        <v>0</v>
      </c>
      <c r="EZ305" s="47">
        <f t="shared" si="1242"/>
        <v>0</v>
      </c>
      <c r="FA305" s="47">
        <f t="shared" si="1243"/>
        <v>0</v>
      </c>
      <c r="FB305" s="47">
        <f t="shared" si="1244"/>
        <v>0</v>
      </c>
      <c r="FC305" s="47">
        <f t="shared" si="1245"/>
        <v>0</v>
      </c>
      <c r="FD305" s="47">
        <f t="shared" si="1246"/>
        <v>0</v>
      </c>
      <c r="FE305" s="47">
        <f t="shared" si="1247"/>
        <v>0</v>
      </c>
      <c r="FF305" s="47">
        <f t="shared" si="1248"/>
        <v>0</v>
      </c>
      <c r="FG305" s="47">
        <f t="shared" si="1249"/>
        <v>0</v>
      </c>
      <c r="FH305" s="47">
        <f t="shared" si="1250"/>
        <v>0</v>
      </c>
      <c r="FI305" s="47">
        <f t="shared" si="1251"/>
        <v>0</v>
      </c>
      <c r="FJ305" s="47">
        <f t="shared" si="1252"/>
        <v>0</v>
      </c>
      <c r="FK305" s="47">
        <f t="shared" si="1253"/>
        <v>0</v>
      </c>
      <c r="FL305" s="47">
        <f t="shared" si="1254"/>
        <v>0</v>
      </c>
      <c r="FM305" s="48">
        <f t="shared" si="1255"/>
        <v>0</v>
      </c>
      <c r="FN305" s="47">
        <f t="shared" si="1256"/>
        <v>0</v>
      </c>
      <c r="FO305" s="47">
        <f t="shared" si="1257"/>
        <v>0</v>
      </c>
      <c r="FP305" s="46">
        <f t="shared" si="1258"/>
        <v>0</v>
      </c>
      <c r="FQ305" s="47">
        <f t="shared" si="1259"/>
        <v>0</v>
      </c>
      <c r="FR305" s="47">
        <f t="shared" si="1260"/>
        <v>0</v>
      </c>
      <c r="FS305" s="47">
        <f t="shared" si="1261"/>
        <v>0</v>
      </c>
      <c r="FT305" s="47">
        <f t="shared" si="1262"/>
        <v>0</v>
      </c>
      <c r="FU305" s="47">
        <f t="shared" si="1263"/>
        <v>0</v>
      </c>
      <c r="FV305" s="47">
        <f t="shared" si="1264"/>
        <v>0</v>
      </c>
      <c r="FW305" s="47">
        <f t="shared" si="1265"/>
        <v>0</v>
      </c>
      <c r="FX305" s="47">
        <f t="shared" si="1266"/>
        <v>0</v>
      </c>
      <c r="FY305" s="47">
        <f t="shared" si="1267"/>
        <v>0</v>
      </c>
      <c r="FZ305" s="47">
        <f t="shared" si="1268"/>
        <v>0</v>
      </c>
      <c r="GA305" s="47">
        <f t="shared" si="1269"/>
        <v>0</v>
      </c>
      <c r="GB305" s="47">
        <f t="shared" si="1270"/>
        <v>0</v>
      </c>
      <c r="GC305" s="47">
        <f t="shared" si="1271"/>
        <v>0</v>
      </c>
      <c r="GD305" s="47">
        <f t="shared" si="1272"/>
        <v>0</v>
      </c>
      <c r="GE305" s="47">
        <f t="shared" si="1273"/>
        <v>0</v>
      </c>
      <c r="GF305" s="47">
        <f t="shared" si="1274"/>
        <v>0</v>
      </c>
      <c r="GG305" s="47">
        <f t="shared" si="1275"/>
        <v>0</v>
      </c>
      <c r="GH305" s="47">
        <f t="shared" si="1276"/>
        <v>0</v>
      </c>
      <c r="GI305" s="48">
        <f t="shared" si="1277"/>
        <v>0</v>
      </c>
      <c r="GJ305" s="47">
        <f t="shared" si="1278"/>
        <v>0</v>
      </c>
      <c r="GK305" s="47">
        <f t="shared" si="1279"/>
        <v>0</v>
      </c>
      <c r="GL305" s="46">
        <f t="shared" si="1280"/>
        <v>0</v>
      </c>
      <c r="GM305" s="47">
        <f t="shared" si="1281"/>
        <v>0</v>
      </c>
      <c r="GN305" s="47">
        <f t="shared" si="1282"/>
        <v>0</v>
      </c>
      <c r="GO305" s="47">
        <f t="shared" si="1283"/>
        <v>0</v>
      </c>
      <c r="GP305" s="47">
        <f t="shared" si="1284"/>
        <v>0</v>
      </c>
      <c r="GQ305" s="47">
        <f t="shared" si="1285"/>
        <v>0</v>
      </c>
      <c r="GR305" s="47">
        <f t="shared" si="1286"/>
        <v>0</v>
      </c>
      <c r="GS305" s="47">
        <f t="shared" si="1287"/>
        <v>0</v>
      </c>
      <c r="GT305" s="47">
        <f t="shared" si="1288"/>
        <v>0</v>
      </c>
      <c r="GU305" s="47">
        <f t="shared" si="1289"/>
        <v>0</v>
      </c>
      <c r="GV305" s="47">
        <f t="shared" si="1290"/>
        <v>0</v>
      </c>
      <c r="GW305" s="47">
        <f t="shared" si="1291"/>
        <v>0</v>
      </c>
      <c r="GX305" s="47">
        <f t="shared" si="1292"/>
        <v>0</v>
      </c>
      <c r="GY305" s="47">
        <f t="shared" si="1293"/>
        <v>0</v>
      </c>
      <c r="GZ305" s="47">
        <f t="shared" si="1294"/>
        <v>0</v>
      </c>
      <c r="HA305" s="47">
        <f t="shared" si="1295"/>
        <v>0</v>
      </c>
      <c r="HB305" s="47">
        <f t="shared" si="1296"/>
        <v>0</v>
      </c>
      <c r="HC305" s="47">
        <f t="shared" si="1297"/>
        <v>0</v>
      </c>
      <c r="HD305" s="47">
        <f t="shared" si="1298"/>
        <v>0</v>
      </c>
      <c r="HE305" s="48">
        <f t="shared" si="1299"/>
        <v>0</v>
      </c>
      <c r="HF305" s="47">
        <f t="shared" si="1300"/>
        <v>0</v>
      </c>
      <c r="HG305" s="47">
        <f t="shared" si="1301"/>
        <v>0</v>
      </c>
      <c r="HH305" s="46">
        <f t="shared" si="1302"/>
        <v>0</v>
      </c>
      <c r="HI305" s="47">
        <f t="shared" si="1303"/>
        <v>0</v>
      </c>
      <c r="HJ305" s="47">
        <f t="shared" si="1304"/>
        <v>0</v>
      </c>
      <c r="HK305" s="47">
        <f t="shared" si="1305"/>
        <v>0</v>
      </c>
      <c r="HL305" s="47">
        <f t="shared" si="1306"/>
        <v>0</v>
      </c>
      <c r="HM305" s="47">
        <f t="shared" si="1307"/>
        <v>0</v>
      </c>
      <c r="HN305" s="47">
        <f t="shared" si="1308"/>
        <v>0</v>
      </c>
      <c r="HO305" s="47">
        <f t="shared" si="1309"/>
        <v>0</v>
      </c>
      <c r="HP305" s="47">
        <f t="shared" si="1310"/>
        <v>0</v>
      </c>
      <c r="HQ305" s="47">
        <f t="shared" si="1311"/>
        <v>0</v>
      </c>
      <c r="HR305" s="47">
        <f t="shared" si="1312"/>
        <v>0</v>
      </c>
      <c r="HS305" s="47">
        <f t="shared" si="1313"/>
        <v>0</v>
      </c>
      <c r="HT305" s="47">
        <f t="shared" si="1314"/>
        <v>0</v>
      </c>
      <c r="HU305" s="47">
        <f t="shared" si="1315"/>
        <v>0</v>
      </c>
      <c r="HV305" s="47">
        <f t="shared" si="1316"/>
        <v>0</v>
      </c>
      <c r="HW305" s="47">
        <f t="shared" si="1317"/>
        <v>0</v>
      </c>
      <c r="HX305" s="47">
        <f t="shared" si="1318"/>
        <v>0</v>
      </c>
      <c r="HY305" s="47">
        <f t="shared" si="1319"/>
        <v>0</v>
      </c>
      <c r="HZ305" s="47">
        <f t="shared" si="1320"/>
        <v>0</v>
      </c>
      <c r="IA305" s="48">
        <f t="shared" si="1321"/>
        <v>0</v>
      </c>
      <c r="IB305" s="47">
        <f t="shared" si="1322"/>
        <v>0</v>
      </c>
      <c r="IC305" s="47">
        <f t="shared" si="1323"/>
        <v>0</v>
      </c>
      <c r="ID305" s="46">
        <f t="shared" si="1324"/>
        <v>0</v>
      </c>
      <c r="IE305" s="47">
        <f t="shared" si="1325"/>
        <v>0</v>
      </c>
      <c r="IF305" s="47">
        <f t="shared" si="1326"/>
        <v>0</v>
      </c>
      <c r="IG305" s="47">
        <f t="shared" si="1327"/>
        <v>0</v>
      </c>
      <c r="IH305" s="47">
        <f t="shared" si="1328"/>
        <v>0</v>
      </c>
      <c r="II305" s="47">
        <f t="shared" si="1329"/>
        <v>0</v>
      </c>
      <c r="IJ305" s="47">
        <f t="shared" si="1330"/>
        <v>0</v>
      </c>
      <c r="IK305" s="47">
        <f t="shared" si="1331"/>
        <v>0</v>
      </c>
      <c r="IL305" s="47">
        <f t="shared" si="1332"/>
        <v>0</v>
      </c>
      <c r="IM305" s="47">
        <f t="shared" si="1333"/>
        <v>0</v>
      </c>
      <c r="IN305" s="47">
        <f t="shared" si="1334"/>
        <v>0</v>
      </c>
      <c r="IO305" s="47">
        <f t="shared" si="1335"/>
        <v>0</v>
      </c>
      <c r="IP305" s="47">
        <f t="shared" si="1336"/>
        <v>0</v>
      </c>
      <c r="IQ305" s="47">
        <f t="shared" si="1337"/>
        <v>0</v>
      </c>
      <c r="IR305" s="47">
        <f t="shared" si="1338"/>
        <v>0</v>
      </c>
      <c r="IS305" s="47">
        <f t="shared" si="1339"/>
        <v>0</v>
      </c>
      <c r="IT305" s="47">
        <f t="shared" si="1340"/>
        <v>0</v>
      </c>
      <c r="IU305" s="47">
        <f t="shared" si="1341"/>
        <v>0</v>
      </c>
      <c r="IV305" s="47">
        <f t="shared" si="1342"/>
        <v>0</v>
      </c>
      <c r="IW305" s="48">
        <f t="shared" si="1343"/>
        <v>0</v>
      </c>
      <c r="IX305" s="47">
        <f t="shared" si="1344"/>
        <v>0</v>
      </c>
      <c r="IY305" s="47">
        <f t="shared" si="1345"/>
        <v>0</v>
      </c>
      <c r="IZ305" s="46">
        <f t="shared" si="1346"/>
        <v>0</v>
      </c>
      <c r="JA305" s="47">
        <f t="shared" si="1347"/>
        <v>0</v>
      </c>
      <c r="JB305" s="47">
        <f t="shared" si="1348"/>
        <v>0</v>
      </c>
      <c r="JC305" s="47">
        <f t="shared" si="1349"/>
        <v>0</v>
      </c>
      <c r="JD305" s="47">
        <f t="shared" si="1350"/>
        <v>0</v>
      </c>
      <c r="JE305" s="47">
        <f t="shared" si="1351"/>
        <v>0</v>
      </c>
      <c r="JF305" s="47">
        <f t="shared" si="1352"/>
        <v>0</v>
      </c>
      <c r="JG305" s="47">
        <f t="shared" si="1353"/>
        <v>0</v>
      </c>
      <c r="JH305" s="47">
        <f t="shared" si="1354"/>
        <v>0</v>
      </c>
      <c r="JI305" s="47">
        <f t="shared" si="1355"/>
        <v>0</v>
      </c>
      <c r="JJ305" s="47">
        <f t="shared" si="1356"/>
        <v>0</v>
      </c>
      <c r="JK305" s="47">
        <f t="shared" si="1357"/>
        <v>0</v>
      </c>
      <c r="JL305" s="47">
        <f t="shared" si="1358"/>
        <v>0</v>
      </c>
      <c r="JM305" s="47">
        <f t="shared" si="1359"/>
        <v>0</v>
      </c>
      <c r="JN305" s="47">
        <f t="shared" si="1360"/>
        <v>0</v>
      </c>
      <c r="JO305" s="47">
        <f t="shared" si="1361"/>
        <v>0</v>
      </c>
      <c r="JP305" s="47">
        <f t="shared" si="1362"/>
        <v>0</v>
      </c>
      <c r="JQ305" s="47">
        <f t="shared" si="1363"/>
        <v>0</v>
      </c>
      <c r="JR305" s="47">
        <f t="shared" si="1364"/>
        <v>0</v>
      </c>
      <c r="JS305" s="48">
        <f t="shared" si="1365"/>
        <v>0</v>
      </c>
      <c r="JT305" s="46">
        <f t="shared" si="1366"/>
        <v>0</v>
      </c>
      <c r="JU305" s="48">
        <f t="shared" si="1367"/>
        <v>0</v>
      </c>
    </row>
    <row r="306" spans="1:281" x14ac:dyDescent="0.25">
      <c r="A306" s="152"/>
      <c r="B306" s="386"/>
      <c r="C306" s="377"/>
      <c r="D306" s="378"/>
      <c r="E306" s="378"/>
      <c r="F306" s="378"/>
      <c r="G306" s="379"/>
      <c r="H306" s="397"/>
      <c r="I306" s="397"/>
      <c r="J306" s="97"/>
      <c r="K306" s="122">
        <f t="shared" si="1097"/>
        <v>0</v>
      </c>
      <c r="L306" s="313">
        <f t="shared" si="1098"/>
        <v>0</v>
      </c>
      <c r="M306" s="46">
        <f t="shared" si="1099"/>
        <v>0</v>
      </c>
      <c r="N306" s="90">
        <f t="shared" si="1160"/>
        <v>0</v>
      </c>
      <c r="O306" s="90">
        <f t="shared" si="1161"/>
        <v>0</v>
      </c>
      <c r="P306" s="90">
        <f t="shared" si="1162"/>
        <v>0</v>
      </c>
      <c r="Q306" s="90">
        <f t="shared" si="1163"/>
        <v>0</v>
      </c>
      <c r="R306" s="408">
        <f t="shared" si="1100"/>
        <v>1</v>
      </c>
      <c r="S306" s="46">
        <f t="shared" si="1101"/>
        <v>0</v>
      </c>
      <c r="T306" s="47">
        <f t="shared" si="1102"/>
        <v>0</v>
      </c>
      <c r="U306" s="47">
        <f t="shared" si="1103"/>
        <v>0</v>
      </c>
      <c r="V306" s="47">
        <f t="shared" si="1104"/>
        <v>0</v>
      </c>
      <c r="W306" s="47">
        <f t="shared" si="1105"/>
        <v>0</v>
      </c>
      <c r="X306" s="47">
        <f t="shared" si="1106"/>
        <v>0</v>
      </c>
      <c r="Y306" s="47">
        <f t="shared" si="1107"/>
        <v>0</v>
      </c>
      <c r="Z306" s="47">
        <f t="shared" si="1108"/>
        <v>0</v>
      </c>
      <c r="AA306" s="47">
        <f t="shared" si="1109"/>
        <v>0</v>
      </c>
      <c r="AB306" s="47">
        <f t="shared" si="1110"/>
        <v>0</v>
      </c>
      <c r="AC306" s="47">
        <f t="shared" si="1111"/>
        <v>0</v>
      </c>
      <c r="AD306" s="47">
        <f t="shared" si="1112"/>
        <v>0</v>
      </c>
      <c r="AE306" s="47">
        <f t="shared" si="1113"/>
        <v>0</v>
      </c>
      <c r="AF306" s="47">
        <f t="shared" si="1114"/>
        <v>0</v>
      </c>
      <c r="AG306" s="47">
        <f t="shared" si="1115"/>
        <v>0</v>
      </c>
      <c r="AH306" s="47">
        <f t="shared" si="1116"/>
        <v>0</v>
      </c>
      <c r="AI306" s="47">
        <f t="shared" si="1117"/>
        <v>0</v>
      </c>
      <c r="AJ306" s="47">
        <f t="shared" si="1118"/>
        <v>0</v>
      </c>
      <c r="AK306" s="47">
        <f t="shared" si="1119"/>
        <v>0</v>
      </c>
      <c r="AL306" s="48">
        <f t="shared" si="1120"/>
        <v>0</v>
      </c>
      <c r="AM306" s="47">
        <f t="shared" si="1164"/>
        <v>0</v>
      </c>
      <c r="AN306" s="47">
        <f t="shared" si="1165"/>
        <v>0</v>
      </c>
      <c r="AO306" s="46">
        <f t="shared" si="1121"/>
        <v>0</v>
      </c>
      <c r="AP306" s="47">
        <f t="shared" si="1122"/>
        <v>0</v>
      </c>
      <c r="AQ306" s="47">
        <f t="shared" si="1123"/>
        <v>0</v>
      </c>
      <c r="AR306" s="47">
        <f t="shared" si="1124"/>
        <v>0</v>
      </c>
      <c r="AS306" s="47">
        <f t="shared" si="1125"/>
        <v>0</v>
      </c>
      <c r="AT306" s="47">
        <f t="shared" si="1126"/>
        <v>0</v>
      </c>
      <c r="AU306" s="47">
        <f t="shared" si="1127"/>
        <v>0</v>
      </c>
      <c r="AV306" s="47">
        <f t="shared" si="1128"/>
        <v>0</v>
      </c>
      <c r="AW306" s="47">
        <f t="shared" si="1129"/>
        <v>0</v>
      </c>
      <c r="AX306" s="47">
        <f t="shared" si="1130"/>
        <v>0</v>
      </c>
      <c r="AY306" s="47">
        <f t="shared" si="1131"/>
        <v>0</v>
      </c>
      <c r="AZ306" s="47">
        <f t="shared" si="1132"/>
        <v>0</v>
      </c>
      <c r="BA306" s="47">
        <f t="shared" si="1133"/>
        <v>0</v>
      </c>
      <c r="BB306" s="47">
        <f t="shared" si="1134"/>
        <v>0</v>
      </c>
      <c r="BC306" s="47">
        <f t="shared" si="1135"/>
        <v>0</v>
      </c>
      <c r="BD306" s="47">
        <f t="shared" si="1136"/>
        <v>0</v>
      </c>
      <c r="BE306" s="47">
        <f t="shared" si="1137"/>
        <v>0</v>
      </c>
      <c r="BF306" s="47">
        <f t="shared" si="1138"/>
        <v>0</v>
      </c>
      <c r="BG306" s="48">
        <f t="shared" si="1139"/>
        <v>0</v>
      </c>
      <c r="BH306" s="47">
        <f t="shared" si="1166"/>
        <v>0</v>
      </c>
      <c r="BI306" s="47">
        <f t="shared" si="1167"/>
        <v>0</v>
      </c>
      <c r="BJ306" s="46">
        <f t="shared" si="1140"/>
        <v>0</v>
      </c>
      <c r="BK306" s="47">
        <f t="shared" si="1141"/>
        <v>0</v>
      </c>
      <c r="BL306" s="47">
        <f t="shared" si="1142"/>
        <v>0</v>
      </c>
      <c r="BM306" s="47">
        <f t="shared" si="1143"/>
        <v>0</v>
      </c>
      <c r="BN306" s="47">
        <f t="shared" si="1144"/>
        <v>0</v>
      </c>
      <c r="BO306" s="47">
        <f t="shared" si="1145"/>
        <v>0</v>
      </c>
      <c r="BP306" s="47">
        <f t="shared" si="1146"/>
        <v>0</v>
      </c>
      <c r="BQ306" s="47">
        <f t="shared" si="1147"/>
        <v>0</v>
      </c>
      <c r="BR306" s="47">
        <f t="shared" si="1148"/>
        <v>0</v>
      </c>
      <c r="BS306" s="47">
        <f t="shared" si="1149"/>
        <v>0</v>
      </c>
      <c r="BT306" s="47">
        <f t="shared" si="1150"/>
        <v>0</v>
      </c>
      <c r="BU306" s="47">
        <f t="shared" si="1151"/>
        <v>0</v>
      </c>
      <c r="BV306" s="47">
        <f t="shared" si="1152"/>
        <v>0</v>
      </c>
      <c r="BW306" s="47">
        <f t="shared" si="1153"/>
        <v>0</v>
      </c>
      <c r="BX306" s="47">
        <f t="shared" si="1154"/>
        <v>0</v>
      </c>
      <c r="BY306" s="47">
        <f t="shared" si="1155"/>
        <v>0</v>
      </c>
      <c r="BZ306" s="47">
        <f t="shared" si="1156"/>
        <v>0</v>
      </c>
      <c r="CA306" s="47">
        <f t="shared" si="1157"/>
        <v>0</v>
      </c>
      <c r="CB306" s="47">
        <f t="shared" si="1158"/>
        <v>0</v>
      </c>
      <c r="CC306" s="48">
        <f t="shared" si="1159"/>
        <v>0</v>
      </c>
      <c r="CD306" s="47">
        <f t="shared" si="1168"/>
        <v>0</v>
      </c>
      <c r="CE306" s="47">
        <f t="shared" si="1169"/>
        <v>0</v>
      </c>
      <c r="CF306" s="46">
        <f t="shared" si="1170"/>
        <v>0</v>
      </c>
      <c r="CG306" s="47">
        <f t="shared" si="1171"/>
        <v>0</v>
      </c>
      <c r="CH306" s="47">
        <f t="shared" si="1172"/>
        <v>0</v>
      </c>
      <c r="CI306" s="47">
        <f t="shared" si="1173"/>
        <v>0</v>
      </c>
      <c r="CJ306" s="47">
        <f t="shared" si="1174"/>
        <v>0</v>
      </c>
      <c r="CK306" s="47">
        <f t="shared" si="1175"/>
        <v>0</v>
      </c>
      <c r="CL306" s="47">
        <f t="shared" si="1176"/>
        <v>0</v>
      </c>
      <c r="CM306" s="47">
        <f t="shared" si="1177"/>
        <v>0</v>
      </c>
      <c r="CN306" s="47">
        <f t="shared" si="1178"/>
        <v>0</v>
      </c>
      <c r="CO306" s="47">
        <f t="shared" si="1179"/>
        <v>0</v>
      </c>
      <c r="CP306" s="47">
        <f t="shared" si="1180"/>
        <v>0</v>
      </c>
      <c r="CQ306" s="47">
        <f t="shared" si="1181"/>
        <v>0</v>
      </c>
      <c r="CR306" s="47">
        <f t="shared" si="1182"/>
        <v>0</v>
      </c>
      <c r="CS306" s="47">
        <f t="shared" si="1183"/>
        <v>0</v>
      </c>
      <c r="CT306" s="47">
        <f t="shared" si="1184"/>
        <v>0</v>
      </c>
      <c r="CU306" s="47">
        <f t="shared" si="1185"/>
        <v>0</v>
      </c>
      <c r="CV306" s="47">
        <f t="shared" si="1186"/>
        <v>0</v>
      </c>
      <c r="CW306" s="47">
        <f t="shared" si="1187"/>
        <v>0</v>
      </c>
      <c r="CX306" s="47">
        <f t="shared" si="1188"/>
        <v>0</v>
      </c>
      <c r="CY306" s="48">
        <f t="shared" si="1189"/>
        <v>0</v>
      </c>
      <c r="CZ306" s="47">
        <f t="shared" si="1190"/>
        <v>0</v>
      </c>
      <c r="DA306" s="47">
        <f t="shared" si="1191"/>
        <v>0</v>
      </c>
      <c r="DB306" s="46">
        <f t="shared" si="1192"/>
        <v>0</v>
      </c>
      <c r="DC306" s="47">
        <f t="shared" si="1193"/>
        <v>0</v>
      </c>
      <c r="DD306" s="47">
        <f t="shared" si="1194"/>
        <v>0</v>
      </c>
      <c r="DE306" s="47">
        <f t="shared" si="1195"/>
        <v>0</v>
      </c>
      <c r="DF306" s="47">
        <f t="shared" si="1196"/>
        <v>0</v>
      </c>
      <c r="DG306" s="47">
        <f t="shared" si="1197"/>
        <v>0</v>
      </c>
      <c r="DH306" s="47">
        <f t="shared" si="1198"/>
        <v>0</v>
      </c>
      <c r="DI306" s="47">
        <f t="shared" si="1199"/>
        <v>0</v>
      </c>
      <c r="DJ306" s="47">
        <f t="shared" si="1200"/>
        <v>0</v>
      </c>
      <c r="DK306" s="47">
        <f t="shared" si="1201"/>
        <v>0</v>
      </c>
      <c r="DL306" s="47">
        <f t="shared" si="1202"/>
        <v>0</v>
      </c>
      <c r="DM306" s="47">
        <f t="shared" si="1203"/>
        <v>0</v>
      </c>
      <c r="DN306" s="47">
        <f t="shared" si="1204"/>
        <v>0</v>
      </c>
      <c r="DO306" s="47">
        <f t="shared" si="1205"/>
        <v>0</v>
      </c>
      <c r="DP306" s="47">
        <f t="shared" si="1206"/>
        <v>0</v>
      </c>
      <c r="DQ306" s="47">
        <f t="shared" si="1207"/>
        <v>0</v>
      </c>
      <c r="DR306" s="47">
        <f t="shared" si="1208"/>
        <v>0</v>
      </c>
      <c r="DS306" s="47">
        <f t="shared" si="1209"/>
        <v>0</v>
      </c>
      <c r="DT306" s="47">
        <f t="shared" si="1210"/>
        <v>0</v>
      </c>
      <c r="DU306" s="48">
        <f t="shared" si="1211"/>
        <v>0</v>
      </c>
      <c r="DV306" s="47">
        <f t="shared" si="1212"/>
        <v>0</v>
      </c>
      <c r="DW306" s="47">
        <f t="shared" si="1213"/>
        <v>0</v>
      </c>
      <c r="DX306" s="46">
        <f t="shared" si="1214"/>
        <v>0</v>
      </c>
      <c r="DY306" s="47">
        <f t="shared" si="1215"/>
        <v>0</v>
      </c>
      <c r="DZ306" s="47">
        <f t="shared" si="1216"/>
        <v>0</v>
      </c>
      <c r="EA306" s="47">
        <f t="shared" si="1217"/>
        <v>0</v>
      </c>
      <c r="EB306" s="47">
        <f t="shared" si="1218"/>
        <v>0</v>
      </c>
      <c r="EC306" s="47">
        <f t="shared" si="1219"/>
        <v>0</v>
      </c>
      <c r="ED306" s="47">
        <f t="shared" si="1220"/>
        <v>0</v>
      </c>
      <c r="EE306" s="47">
        <f t="shared" si="1221"/>
        <v>0</v>
      </c>
      <c r="EF306" s="47">
        <f t="shared" si="1222"/>
        <v>0</v>
      </c>
      <c r="EG306" s="47">
        <f t="shared" si="1223"/>
        <v>0</v>
      </c>
      <c r="EH306" s="47">
        <f t="shared" si="1224"/>
        <v>0</v>
      </c>
      <c r="EI306" s="47">
        <f t="shared" si="1225"/>
        <v>0</v>
      </c>
      <c r="EJ306" s="47">
        <f t="shared" si="1226"/>
        <v>0</v>
      </c>
      <c r="EK306" s="47">
        <f t="shared" si="1227"/>
        <v>0</v>
      </c>
      <c r="EL306" s="47">
        <f t="shared" si="1228"/>
        <v>0</v>
      </c>
      <c r="EM306" s="47">
        <f t="shared" si="1229"/>
        <v>0</v>
      </c>
      <c r="EN306" s="47">
        <f t="shared" si="1230"/>
        <v>0</v>
      </c>
      <c r="EO306" s="47">
        <f t="shared" si="1231"/>
        <v>0</v>
      </c>
      <c r="EP306" s="47">
        <f t="shared" si="1232"/>
        <v>0</v>
      </c>
      <c r="EQ306" s="48">
        <f t="shared" si="1233"/>
        <v>0</v>
      </c>
      <c r="ER306" s="47">
        <f t="shared" si="1234"/>
        <v>0</v>
      </c>
      <c r="ES306" s="47">
        <f t="shared" si="1235"/>
        <v>0</v>
      </c>
      <c r="ET306" s="46">
        <f t="shared" si="1236"/>
        <v>0</v>
      </c>
      <c r="EU306" s="47">
        <f t="shared" si="1237"/>
        <v>0</v>
      </c>
      <c r="EV306" s="47">
        <f t="shared" si="1238"/>
        <v>0</v>
      </c>
      <c r="EW306" s="47">
        <f t="shared" si="1239"/>
        <v>0</v>
      </c>
      <c r="EX306" s="47">
        <f t="shared" si="1240"/>
        <v>0</v>
      </c>
      <c r="EY306" s="47">
        <f t="shared" si="1241"/>
        <v>0</v>
      </c>
      <c r="EZ306" s="47">
        <f t="shared" si="1242"/>
        <v>0</v>
      </c>
      <c r="FA306" s="47">
        <f t="shared" si="1243"/>
        <v>0</v>
      </c>
      <c r="FB306" s="47">
        <f t="shared" si="1244"/>
        <v>0</v>
      </c>
      <c r="FC306" s="47">
        <f t="shared" si="1245"/>
        <v>0</v>
      </c>
      <c r="FD306" s="47">
        <f t="shared" si="1246"/>
        <v>0</v>
      </c>
      <c r="FE306" s="47">
        <f t="shared" si="1247"/>
        <v>0</v>
      </c>
      <c r="FF306" s="47">
        <f t="shared" si="1248"/>
        <v>0</v>
      </c>
      <c r="FG306" s="47">
        <f t="shared" si="1249"/>
        <v>0</v>
      </c>
      <c r="FH306" s="47">
        <f t="shared" si="1250"/>
        <v>0</v>
      </c>
      <c r="FI306" s="47">
        <f t="shared" si="1251"/>
        <v>0</v>
      </c>
      <c r="FJ306" s="47">
        <f t="shared" si="1252"/>
        <v>0</v>
      </c>
      <c r="FK306" s="47">
        <f t="shared" si="1253"/>
        <v>0</v>
      </c>
      <c r="FL306" s="47">
        <f t="shared" si="1254"/>
        <v>0</v>
      </c>
      <c r="FM306" s="48">
        <f t="shared" si="1255"/>
        <v>0</v>
      </c>
      <c r="FN306" s="47">
        <f t="shared" si="1256"/>
        <v>0</v>
      </c>
      <c r="FO306" s="47">
        <f t="shared" si="1257"/>
        <v>0</v>
      </c>
      <c r="FP306" s="46">
        <f t="shared" si="1258"/>
        <v>0</v>
      </c>
      <c r="FQ306" s="47">
        <f t="shared" si="1259"/>
        <v>0</v>
      </c>
      <c r="FR306" s="47">
        <f t="shared" si="1260"/>
        <v>0</v>
      </c>
      <c r="FS306" s="47">
        <f t="shared" si="1261"/>
        <v>0</v>
      </c>
      <c r="FT306" s="47">
        <f t="shared" si="1262"/>
        <v>0</v>
      </c>
      <c r="FU306" s="47">
        <f t="shared" si="1263"/>
        <v>0</v>
      </c>
      <c r="FV306" s="47">
        <f t="shared" si="1264"/>
        <v>0</v>
      </c>
      <c r="FW306" s="47">
        <f t="shared" si="1265"/>
        <v>0</v>
      </c>
      <c r="FX306" s="47">
        <f t="shared" si="1266"/>
        <v>0</v>
      </c>
      <c r="FY306" s="47">
        <f t="shared" si="1267"/>
        <v>0</v>
      </c>
      <c r="FZ306" s="47">
        <f t="shared" si="1268"/>
        <v>0</v>
      </c>
      <c r="GA306" s="47">
        <f t="shared" si="1269"/>
        <v>0</v>
      </c>
      <c r="GB306" s="47">
        <f t="shared" si="1270"/>
        <v>0</v>
      </c>
      <c r="GC306" s="47">
        <f t="shared" si="1271"/>
        <v>0</v>
      </c>
      <c r="GD306" s="47">
        <f t="shared" si="1272"/>
        <v>0</v>
      </c>
      <c r="GE306" s="47">
        <f t="shared" si="1273"/>
        <v>0</v>
      </c>
      <c r="GF306" s="47">
        <f t="shared" si="1274"/>
        <v>0</v>
      </c>
      <c r="GG306" s="47">
        <f t="shared" si="1275"/>
        <v>0</v>
      </c>
      <c r="GH306" s="47">
        <f t="shared" si="1276"/>
        <v>0</v>
      </c>
      <c r="GI306" s="48">
        <f t="shared" si="1277"/>
        <v>0</v>
      </c>
      <c r="GJ306" s="47">
        <f t="shared" si="1278"/>
        <v>0</v>
      </c>
      <c r="GK306" s="47">
        <f t="shared" si="1279"/>
        <v>0</v>
      </c>
      <c r="GL306" s="46">
        <f t="shared" si="1280"/>
        <v>0</v>
      </c>
      <c r="GM306" s="47">
        <f t="shared" si="1281"/>
        <v>0</v>
      </c>
      <c r="GN306" s="47">
        <f t="shared" si="1282"/>
        <v>0</v>
      </c>
      <c r="GO306" s="47">
        <f t="shared" si="1283"/>
        <v>0</v>
      </c>
      <c r="GP306" s="47">
        <f t="shared" si="1284"/>
        <v>0</v>
      </c>
      <c r="GQ306" s="47">
        <f t="shared" si="1285"/>
        <v>0</v>
      </c>
      <c r="GR306" s="47">
        <f t="shared" si="1286"/>
        <v>0</v>
      </c>
      <c r="GS306" s="47">
        <f t="shared" si="1287"/>
        <v>0</v>
      </c>
      <c r="GT306" s="47">
        <f t="shared" si="1288"/>
        <v>0</v>
      </c>
      <c r="GU306" s="47">
        <f t="shared" si="1289"/>
        <v>0</v>
      </c>
      <c r="GV306" s="47">
        <f t="shared" si="1290"/>
        <v>0</v>
      </c>
      <c r="GW306" s="47">
        <f t="shared" si="1291"/>
        <v>0</v>
      </c>
      <c r="GX306" s="47">
        <f t="shared" si="1292"/>
        <v>0</v>
      </c>
      <c r="GY306" s="47">
        <f t="shared" si="1293"/>
        <v>0</v>
      </c>
      <c r="GZ306" s="47">
        <f t="shared" si="1294"/>
        <v>0</v>
      </c>
      <c r="HA306" s="47">
        <f t="shared" si="1295"/>
        <v>0</v>
      </c>
      <c r="HB306" s="47">
        <f t="shared" si="1296"/>
        <v>0</v>
      </c>
      <c r="HC306" s="47">
        <f t="shared" si="1297"/>
        <v>0</v>
      </c>
      <c r="HD306" s="47">
        <f t="shared" si="1298"/>
        <v>0</v>
      </c>
      <c r="HE306" s="48">
        <f t="shared" si="1299"/>
        <v>0</v>
      </c>
      <c r="HF306" s="47">
        <f t="shared" si="1300"/>
        <v>0</v>
      </c>
      <c r="HG306" s="47">
        <f t="shared" si="1301"/>
        <v>0</v>
      </c>
      <c r="HH306" s="46">
        <f t="shared" si="1302"/>
        <v>0</v>
      </c>
      <c r="HI306" s="47">
        <f t="shared" si="1303"/>
        <v>0</v>
      </c>
      <c r="HJ306" s="47">
        <f t="shared" si="1304"/>
        <v>0</v>
      </c>
      <c r="HK306" s="47">
        <f t="shared" si="1305"/>
        <v>0</v>
      </c>
      <c r="HL306" s="47">
        <f t="shared" si="1306"/>
        <v>0</v>
      </c>
      <c r="HM306" s="47">
        <f t="shared" si="1307"/>
        <v>0</v>
      </c>
      <c r="HN306" s="47">
        <f t="shared" si="1308"/>
        <v>0</v>
      </c>
      <c r="HO306" s="47">
        <f t="shared" si="1309"/>
        <v>0</v>
      </c>
      <c r="HP306" s="47">
        <f t="shared" si="1310"/>
        <v>0</v>
      </c>
      <c r="HQ306" s="47">
        <f t="shared" si="1311"/>
        <v>0</v>
      </c>
      <c r="HR306" s="47">
        <f t="shared" si="1312"/>
        <v>0</v>
      </c>
      <c r="HS306" s="47">
        <f t="shared" si="1313"/>
        <v>0</v>
      </c>
      <c r="HT306" s="47">
        <f t="shared" si="1314"/>
        <v>0</v>
      </c>
      <c r="HU306" s="47">
        <f t="shared" si="1315"/>
        <v>0</v>
      </c>
      <c r="HV306" s="47">
        <f t="shared" si="1316"/>
        <v>0</v>
      </c>
      <c r="HW306" s="47">
        <f t="shared" si="1317"/>
        <v>0</v>
      </c>
      <c r="HX306" s="47">
        <f t="shared" si="1318"/>
        <v>0</v>
      </c>
      <c r="HY306" s="47">
        <f t="shared" si="1319"/>
        <v>0</v>
      </c>
      <c r="HZ306" s="47">
        <f t="shared" si="1320"/>
        <v>0</v>
      </c>
      <c r="IA306" s="48">
        <f t="shared" si="1321"/>
        <v>0</v>
      </c>
      <c r="IB306" s="47">
        <f t="shared" si="1322"/>
        <v>0</v>
      </c>
      <c r="IC306" s="47">
        <f t="shared" si="1323"/>
        <v>0</v>
      </c>
      <c r="ID306" s="46">
        <f t="shared" si="1324"/>
        <v>0</v>
      </c>
      <c r="IE306" s="47">
        <f t="shared" si="1325"/>
        <v>0</v>
      </c>
      <c r="IF306" s="47">
        <f t="shared" si="1326"/>
        <v>0</v>
      </c>
      <c r="IG306" s="47">
        <f t="shared" si="1327"/>
        <v>0</v>
      </c>
      <c r="IH306" s="47">
        <f t="shared" si="1328"/>
        <v>0</v>
      </c>
      <c r="II306" s="47">
        <f t="shared" si="1329"/>
        <v>0</v>
      </c>
      <c r="IJ306" s="47">
        <f t="shared" si="1330"/>
        <v>0</v>
      </c>
      <c r="IK306" s="47">
        <f t="shared" si="1331"/>
        <v>0</v>
      </c>
      <c r="IL306" s="47">
        <f t="shared" si="1332"/>
        <v>0</v>
      </c>
      <c r="IM306" s="47">
        <f t="shared" si="1333"/>
        <v>0</v>
      </c>
      <c r="IN306" s="47">
        <f t="shared" si="1334"/>
        <v>0</v>
      </c>
      <c r="IO306" s="47">
        <f t="shared" si="1335"/>
        <v>0</v>
      </c>
      <c r="IP306" s="47">
        <f t="shared" si="1336"/>
        <v>0</v>
      </c>
      <c r="IQ306" s="47">
        <f t="shared" si="1337"/>
        <v>0</v>
      </c>
      <c r="IR306" s="47">
        <f t="shared" si="1338"/>
        <v>0</v>
      </c>
      <c r="IS306" s="47">
        <f t="shared" si="1339"/>
        <v>0</v>
      </c>
      <c r="IT306" s="47">
        <f t="shared" si="1340"/>
        <v>0</v>
      </c>
      <c r="IU306" s="47">
        <f t="shared" si="1341"/>
        <v>0</v>
      </c>
      <c r="IV306" s="47">
        <f t="shared" si="1342"/>
        <v>0</v>
      </c>
      <c r="IW306" s="48">
        <f t="shared" si="1343"/>
        <v>0</v>
      </c>
      <c r="IX306" s="47">
        <f t="shared" si="1344"/>
        <v>0</v>
      </c>
      <c r="IY306" s="47">
        <f t="shared" si="1345"/>
        <v>0</v>
      </c>
      <c r="IZ306" s="46">
        <f t="shared" si="1346"/>
        <v>0</v>
      </c>
      <c r="JA306" s="47">
        <f t="shared" si="1347"/>
        <v>0</v>
      </c>
      <c r="JB306" s="47">
        <f t="shared" si="1348"/>
        <v>0</v>
      </c>
      <c r="JC306" s="47">
        <f t="shared" si="1349"/>
        <v>0</v>
      </c>
      <c r="JD306" s="47">
        <f t="shared" si="1350"/>
        <v>0</v>
      </c>
      <c r="JE306" s="47">
        <f t="shared" si="1351"/>
        <v>0</v>
      </c>
      <c r="JF306" s="47">
        <f t="shared" si="1352"/>
        <v>0</v>
      </c>
      <c r="JG306" s="47">
        <f t="shared" si="1353"/>
        <v>0</v>
      </c>
      <c r="JH306" s="47">
        <f t="shared" si="1354"/>
        <v>0</v>
      </c>
      <c r="JI306" s="47">
        <f t="shared" si="1355"/>
        <v>0</v>
      </c>
      <c r="JJ306" s="47">
        <f t="shared" si="1356"/>
        <v>0</v>
      </c>
      <c r="JK306" s="47">
        <f t="shared" si="1357"/>
        <v>0</v>
      </c>
      <c r="JL306" s="47">
        <f t="shared" si="1358"/>
        <v>0</v>
      </c>
      <c r="JM306" s="47">
        <f t="shared" si="1359"/>
        <v>0</v>
      </c>
      <c r="JN306" s="47">
        <f t="shared" si="1360"/>
        <v>0</v>
      </c>
      <c r="JO306" s="47">
        <f t="shared" si="1361"/>
        <v>0</v>
      </c>
      <c r="JP306" s="47">
        <f t="shared" si="1362"/>
        <v>0</v>
      </c>
      <c r="JQ306" s="47">
        <f t="shared" si="1363"/>
        <v>0</v>
      </c>
      <c r="JR306" s="47">
        <f t="shared" si="1364"/>
        <v>0</v>
      </c>
      <c r="JS306" s="48">
        <f t="shared" si="1365"/>
        <v>0</v>
      </c>
      <c r="JT306" s="46">
        <f t="shared" si="1366"/>
        <v>0</v>
      </c>
      <c r="JU306" s="48">
        <f t="shared" si="1367"/>
        <v>0</v>
      </c>
    </row>
    <row r="307" spans="1:281" x14ac:dyDescent="0.25">
      <c r="A307" s="152"/>
      <c r="B307" s="386"/>
      <c r="C307" s="377"/>
      <c r="D307" s="378"/>
      <c r="E307" s="378"/>
      <c r="F307" s="378"/>
      <c r="G307" s="379"/>
      <c r="H307" s="397"/>
      <c r="I307" s="397"/>
      <c r="J307" s="97"/>
      <c r="K307" s="122">
        <f t="shared" si="1097"/>
        <v>0</v>
      </c>
      <c r="L307" s="313">
        <f t="shared" si="1098"/>
        <v>0</v>
      </c>
      <c r="M307" s="46">
        <f t="shared" si="1099"/>
        <v>0</v>
      </c>
      <c r="N307" s="90">
        <f t="shared" si="1160"/>
        <v>0</v>
      </c>
      <c r="O307" s="90">
        <f t="shared" si="1161"/>
        <v>0</v>
      </c>
      <c r="P307" s="90">
        <f t="shared" si="1162"/>
        <v>0</v>
      </c>
      <c r="Q307" s="90">
        <f t="shared" si="1163"/>
        <v>0</v>
      </c>
      <c r="R307" s="408">
        <f t="shared" si="1100"/>
        <v>1</v>
      </c>
      <c r="S307" s="46">
        <f t="shared" si="1101"/>
        <v>0</v>
      </c>
      <c r="T307" s="47">
        <f t="shared" si="1102"/>
        <v>0</v>
      </c>
      <c r="U307" s="47">
        <f t="shared" si="1103"/>
        <v>0</v>
      </c>
      <c r="V307" s="47">
        <f t="shared" si="1104"/>
        <v>0</v>
      </c>
      <c r="W307" s="47">
        <f t="shared" si="1105"/>
        <v>0</v>
      </c>
      <c r="X307" s="47">
        <f t="shared" si="1106"/>
        <v>0</v>
      </c>
      <c r="Y307" s="47">
        <f t="shared" si="1107"/>
        <v>0</v>
      </c>
      <c r="Z307" s="47">
        <f t="shared" si="1108"/>
        <v>0</v>
      </c>
      <c r="AA307" s="47">
        <f t="shared" si="1109"/>
        <v>0</v>
      </c>
      <c r="AB307" s="47">
        <f t="shared" si="1110"/>
        <v>0</v>
      </c>
      <c r="AC307" s="47">
        <f t="shared" si="1111"/>
        <v>0</v>
      </c>
      <c r="AD307" s="47">
        <f t="shared" si="1112"/>
        <v>0</v>
      </c>
      <c r="AE307" s="47">
        <f t="shared" si="1113"/>
        <v>0</v>
      </c>
      <c r="AF307" s="47">
        <f t="shared" si="1114"/>
        <v>0</v>
      </c>
      <c r="AG307" s="47">
        <f t="shared" si="1115"/>
        <v>0</v>
      </c>
      <c r="AH307" s="47">
        <f t="shared" si="1116"/>
        <v>0</v>
      </c>
      <c r="AI307" s="47">
        <f t="shared" si="1117"/>
        <v>0</v>
      </c>
      <c r="AJ307" s="47">
        <f t="shared" si="1118"/>
        <v>0</v>
      </c>
      <c r="AK307" s="47">
        <f t="shared" si="1119"/>
        <v>0</v>
      </c>
      <c r="AL307" s="48">
        <f t="shared" si="1120"/>
        <v>0</v>
      </c>
      <c r="AM307" s="47">
        <f t="shared" si="1164"/>
        <v>0</v>
      </c>
      <c r="AN307" s="47">
        <f t="shared" si="1165"/>
        <v>0</v>
      </c>
      <c r="AO307" s="46">
        <f t="shared" si="1121"/>
        <v>0</v>
      </c>
      <c r="AP307" s="47">
        <f t="shared" si="1122"/>
        <v>0</v>
      </c>
      <c r="AQ307" s="47">
        <f t="shared" si="1123"/>
        <v>0</v>
      </c>
      <c r="AR307" s="47">
        <f t="shared" si="1124"/>
        <v>0</v>
      </c>
      <c r="AS307" s="47">
        <f t="shared" si="1125"/>
        <v>0</v>
      </c>
      <c r="AT307" s="47">
        <f t="shared" si="1126"/>
        <v>0</v>
      </c>
      <c r="AU307" s="47">
        <f t="shared" si="1127"/>
        <v>0</v>
      </c>
      <c r="AV307" s="47">
        <f t="shared" si="1128"/>
        <v>0</v>
      </c>
      <c r="AW307" s="47">
        <f t="shared" si="1129"/>
        <v>0</v>
      </c>
      <c r="AX307" s="47">
        <f t="shared" si="1130"/>
        <v>0</v>
      </c>
      <c r="AY307" s="47">
        <f t="shared" si="1131"/>
        <v>0</v>
      </c>
      <c r="AZ307" s="47">
        <f t="shared" si="1132"/>
        <v>0</v>
      </c>
      <c r="BA307" s="47">
        <f t="shared" si="1133"/>
        <v>0</v>
      </c>
      <c r="BB307" s="47">
        <f t="shared" si="1134"/>
        <v>0</v>
      </c>
      <c r="BC307" s="47">
        <f t="shared" si="1135"/>
        <v>0</v>
      </c>
      <c r="BD307" s="47">
        <f t="shared" si="1136"/>
        <v>0</v>
      </c>
      <c r="BE307" s="47">
        <f t="shared" si="1137"/>
        <v>0</v>
      </c>
      <c r="BF307" s="47">
        <f t="shared" si="1138"/>
        <v>0</v>
      </c>
      <c r="BG307" s="48">
        <f t="shared" si="1139"/>
        <v>0</v>
      </c>
      <c r="BH307" s="47">
        <f t="shared" si="1166"/>
        <v>0</v>
      </c>
      <c r="BI307" s="47">
        <f t="shared" si="1167"/>
        <v>0</v>
      </c>
      <c r="BJ307" s="46">
        <f t="shared" si="1140"/>
        <v>0</v>
      </c>
      <c r="BK307" s="47">
        <f t="shared" si="1141"/>
        <v>0</v>
      </c>
      <c r="BL307" s="47">
        <f t="shared" si="1142"/>
        <v>0</v>
      </c>
      <c r="BM307" s="47">
        <f t="shared" si="1143"/>
        <v>0</v>
      </c>
      <c r="BN307" s="47">
        <f t="shared" si="1144"/>
        <v>0</v>
      </c>
      <c r="BO307" s="47">
        <f t="shared" si="1145"/>
        <v>0</v>
      </c>
      <c r="BP307" s="47">
        <f t="shared" si="1146"/>
        <v>0</v>
      </c>
      <c r="BQ307" s="47">
        <f t="shared" si="1147"/>
        <v>0</v>
      </c>
      <c r="BR307" s="47">
        <f t="shared" si="1148"/>
        <v>0</v>
      </c>
      <c r="BS307" s="47">
        <f t="shared" si="1149"/>
        <v>0</v>
      </c>
      <c r="BT307" s="47">
        <f t="shared" si="1150"/>
        <v>0</v>
      </c>
      <c r="BU307" s="47">
        <f t="shared" si="1151"/>
        <v>0</v>
      </c>
      <c r="BV307" s="47">
        <f t="shared" si="1152"/>
        <v>0</v>
      </c>
      <c r="BW307" s="47">
        <f t="shared" si="1153"/>
        <v>0</v>
      </c>
      <c r="BX307" s="47">
        <f t="shared" si="1154"/>
        <v>0</v>
      </c>
      <c r="BY307" s="47">
        <f t="shared" si="1155"/>
        <v>0</v>
      </c>
      <c r="BZ307" s="47">
        <f t="shared" si="1156"/>
        <v>0</v>
      </c>
      <c r="CA307" s="47">
        <f t="shared" si="1157"/>
        <v>0</v>
      </c>
      <c r="CB307" s="47">
        <f t="shared" si="1158"/>
        <v>0</v>
      </c>
      <c r="CC307" s="48">
        <f t="shared" si="1159"/>
        <v>0</v>
      </c>
      <c r="CD307" s="47">
        <f t="shared" si="1168"/>
        <v>0</v>
      </c>
      <c r="CE307" s="47">
        <f t="shared" si="1169"/>
        <v>0</v>
      </c>
      <c r="CF307" s="46">
        <f t="shared" si="1170"/>
        <v>0</v>
      </c>
      <c r="CG307" s="47">
        <f t="shared" si="1171"/>
        <v>0</v>
      </c>
      <c r="CH307" s="47">
        <f t="shared" si="1172"/>
        <v>0</v>
      </c>
      <c r="CI307" s="47">
        <f t="shared" si="1173"/>
        <v>0</v>
      </c>
      <c r="CJ307" s="47">
        <f t="shared" si="1174"/>
        <v>0</v>
      </c>
      <c r="CK307" s="47">
        <f t="shared" si="1175"/>
        <v>0</v>
      </c>
      <c r="CL307" s="47">
        <f t="shared" si="1176"/>
        <v>0</v>
      </c>
      <c r="CM307" s="47">
        <f t="shared" si="1177"/>
        <v>0</v>
      </c>
      <c r="CN307" s="47">
        <f t="shared" si="1178"/>
        <v>0</v>
      </c>
      <c r="CO307" s="47">
        <f t="shared" si="1179"/>
        <v>0</v>
      </c>
      <c r="CP307" s="47">
        <f t="shared" si="1180"/>
        <v>0</v>
      </c>
      <c r="CQ307" s="47">
        <f t="shared" si="1181"/>
        <v>0</v>
      </c>
      <c r="CR307" s="47">
        <f t="shared" si="1182"/>
        <v>0</v>
      </c>
      <c r="CS307" s="47">
        <f t="shared" si="1183"/>
        <v>0</v>
      </c>
      <c r="CT307" s="47">
        <f t="shared" si="1184"/>
        <v>0</v>
      </c>
      <c r="CU307" s="47">
        <f t="shared" si="1185"/>
        <v>0</v>
      </c>
      <c r="CV307" s="47">
        <f t="shared" si="1186"/>
        <v>0</v>
      </c>
      <c r="CW307" s="47">
        <f t="shared" si="1187"/>
        <v>0</v>
      </c>
      <c r="CX307" s="47">
        <f t="shared" si="1188"/>
        <v>0</v>
      </c>
      <c r="CY307" s="48">
        <f t="shared" si="1189"/>
        <v>0</v>
      </c>
      <c r="CZ307" s="47">
        <f t="shared" si="1190"/>
        <v>0</v>
      </c>
      <c r="DA307" s="47">
        <f t="shared" si="1191"/>
        <v>0</v>
      </c>
      <c r="DB307" s="46">
        <f t="shared" si="1192"/>
        <v>0</v>
      </c>
      <c r="DC307" s="47">
        <f t="shared" si="1193"/>
        <v>0</v>
      </c>
      <c r="DD307" s="47">
        <f t="shared" si="1194"/>
        <v>0</v>
      </c>
      <c r="DE307" s="47">
        <f t="shared" si="1195"/>
        <v>0</v>
      </c>
      <c r="DF307" s="47">
        <f t="shared" si="1196"/>
        <v>0</v>
      </c>
      <c r="DG307" s="47">
        <f t="shared" si="1197"/>
        <v>0</v>
      </c>
      <c r="DH307" s="47">
        <f t="shared" si="1198"/>
        <v>0</v>
      </c>
      <c r="DI307" s="47">
        <f t="shared" si="1199"/>
        <v>0</v>
      </c>
      <c r="DJ307" s="47">
        <f t="shared" si="1200"/>
        <v>0</v>
      </c>
      <c r="DK307" s="47">
        <f t="shared" si="1201"/>
        <v>0</v>
      </c>
      <c r="DL307" s="47">
        <f t="shared" si="1202"/>
        <v>0</v>
      </c>
      <c r="DM307" s="47">
        <f t="shared" si="1203"/>
        <v>0</v>
      </c>
      <c r="DN307" s="47">
        <f t="shared" si="1204"/>
        <v>0</v>
      </c>
      <c r="DO307" s="47">
        <f t="shared" si="1205"/>
        <v>0</v>
      </c>
      <c r="DP307" s="47">
        <f t="shared" si="1206"/>
        <v>0</v>
      </c>
      <c r="DQ307" s="47">
        <f t="shared" si="1207"/>
        <v>0</v>
      </c>
      <c r="DR307" s="47">
        <f t="shared" si="1208"/>
        <v>0</v>
      </c>
      <c r="DS307" s="47">
        <f t="shared" si="1209"/>
        <v>0</v>
      </c>
      <c r="DT307" s="47">
        <f t="shared" si="1210"/>
        <v>0</v>
      </c>
      <c r="DU307" s="48">
        <f t="shared" si="1211"/>
        <v>0</v>
      </c>
      <c r="DV307" s="47">
        <f t="shared" si="1212"/>
        <v>0</v>
      </c>
      <c r="DW307" s="47">
        <f t="shared" si="1213"/>
        <v>0</v>
      </c>
      <c r="DX307" s="46">
        <f t="shared" si="1214"/>
        <v>0</v>
      </c>
      <c r="DY307" s="47">
        <f t="shared" si="1215"/>
        <v>0</v>
      </c>
      <c r="DZ307" s="47">
        <f t="shared" si="1216"/>
        <v>0</v>
      </c>
      <c r="EA307" s="47">
        <f t="shared" si="1217"/>
        <v>0</v>
      </c>
      <c r="EB307" s="47">
        <f t="shared" si="1218"/>
        <v>0</v>
      </c>
      <c r="EC307" s="47">
        <f t="shared" si="1219"/>
        <v>0</v>
      </c>
      <c r="ED307" s="47">
        <f t="shared" si="1220"/>
        <v>0</v>
      </c>
      <c r="EE307" s="47">
        <f t="shared" si="1221"/>
        <v>0</v>
      </c>
      <c r="EF307" s="47">
        <f t="shared" si="1222"/>
        <v>0</v>
      </c>
      <c r="EG307" s="47">
        <f t="shared" si="1223"/>
        <v>0</v>
      </c>
      <c r="EH307" s="47">
        <f t="shared" si="1224"/>
        <v>0</v>
      </c>
      <c r="EI307" s="47">
        <f t="shared" si="1225"/>
        <v>0</v>
      </c>
      <c r="EJ307" s="47">
        <f t="shared" si="1226"/>
        <v>0</v>
      </c>
      <c r="EK307" s="47">
        <f t="shared" si="1227"/>
        <v>0</v>
      </c>
      <c r="EL307" s="47">
        <f t="shared" si="1228"/>
        <v>0</v>
      </c>
      <c r="EM307" s="47">
        <f t="shared" si="1229"/>
        <v>0</v>
      </c>
      <c r="EN307" s="47">
        <f t="shared" si="1230"/>
        <v>0</v>
      </c>
      <c r="EO307" s="47">
        <f t="shared" si="1231"/>
        <v>0</v>
      </c>
      <c r="EP307" s="47">
        <f t="shared" si="1232"/>
        <v>0</v>
      </c>
      <c r="EQ307" s="48">
        <f t="shared" si="1233"/>
        <v>0</v>
      </c>
      <c r="ER307" s="47">
        <f t="shared" si="1234"/>
        <v>0</v>
      </c>
      <c r="ES307" s="47">
        <f t="shared" si="1235"/>
        <v>0</v>
      </c>
      <c r="ET307" s="46">
        <f t="shared" si="1236"/>
        <v>0</v>
      </c>
      <c r="EU307" s="47">
        <f t="shared" si="1237"/>
        <v>0</v>
      </c>
      <c r="EV307" s="47">
        <f t="shared" si="1238"/>
        <v>0</v>
      </c>
      <c r="EW307" s="47">
        <f t="shared" si="1239"/>
        <v>0</v>
      </c>
      <c r="EX307" s="47">
        <f t="shared" si="1240"/>
        <v>0</v>
      </c>
      <c r="EY307" s="47">
        <f t="shared" si="1241"/>
        <v>0</v>
      </c>
      <c r="EZ307" s="47">
        <f t="shared" si="1242"/>
        <v>0</v>
      </c>
      <c r="FA307" s="47">
        <f t="shared" si="1243"/>
        <v>0</v>
      </c>
      <c r="FB307" s="47">
        <f t="shared" si="1244"/>
        <v>0</v>
      </c>
      <c r="FC307" s="47">
        <f t="shared" si="1245"/>
        <v>0</v>
      </c>
      <c r="FD307" s="47">
        <f t="shared" si="1246"/>
        <v>0</v>
      </c>
      <c r="FE307" s="47">
        <f t="shared" si="1247"/>
        <v>0</v>
      </c>
      <c r="FF307" s="47">
        <f t="shared" si="1248"/>
        <v>0</v>
      </c>
      <c r="FG307" s="47">
        <f t="shared" si="1249"/>
        <v>0</v>
      </c>
      <c r="FH307" s="47">
        <f t="shared" si="1250"/>
        <v>0</v>
      </c>
      <c r="FI307" s="47">
        <f t="shared" si="1251"/>
        <v>0</v>
      </c>
      <c r="FJ307" s="47">
        <f t="shared" si="1252"/>
        <v>0</v>
      </c>
      <c r="FK307" s="47">
        <f t="shared" si="1253"/>
        <v>0</v>
      </c>
      <c r="FL307" s="47">
        <f t="shared" si="1254"/>
        <v>0</v>
      </c>
      <c r="FM307" s="48">
        <f t="shared" si="1255"/>
        <v>0</v>
      </c>
      <c r="FN307" s="47">
        <f t="shared" si="1256"/>
        <v>0</v>
      </c>
      <c r="FO307" s="47">
        <f t="shared" si="1257"/>
        <v>0</v>
      </c>
      <c r="FP307" s="46">
        <f t="shared" si="1258"/>
        <v>0</v>
      </c>
      <c r="FQ307" s="47">
        <f t="shared" si="1259"/>
        <v>0</v>
      </c>
      <c r="FR307" s="47">
        <f t="shared" si="1260"/>
        <v>0</v>
      </c>
      <c r="FS307" s="47">
        <f t="shared" si="1261"/>
        <v>0</v>
      </c>
      <c r="FT307" s="47">
        <f t="shared" si="1262"/>
        <v>0</v>
      </c>
      <c r="FU307" s="47">
        <f t="shared" si="1263"/>
        <v>0</v>
      </c>
      <c r="FV307" s="47">
        <f t="shared" si="1264"/>
        <v>0</v>
      </c>
      <c r="FW307" s="47">
        <f t="shared" si="1265"/>
        <v>0</v>
      </c>
      <c r="FX307" s="47">
        <f t="shared" si="1266"/>
        <v>0</v>
      </c>
      <c r="FY307" s="47">
        <f t="shared" si="1267"/>
        <v>0</v>
      </c>
      <c r="FZ307" s="47">
        <f t="shared" si="1268"/>
        <v>0</v>
      </c>
      <c r="GA307" s="47">
        <f t="shared" si="1269"/>
        <v>0</v>
      </c>
      <c r="GB307" s="47">
        <f t="shared" si="1270"/>
        <v>0</v>
      </c>
      <c r="GC307" s="47">
        <f t="shared" si="1271"/>
        <v>0</v>
      </c>
      <c r="GD307" s="47">
        <f t="shared" si="1272"/>
        <v>0</v>
      </c>
      <c r="GE307" s="47">
        <f t="shared" si="1273"/>
        <v>0</v>
      </c>
      <c r="GF307" s="47">
        <f t="shared" si="1274"/>
        <v>0</v>
      </c>
      <c r="GG307" s="47">
        <f t="shared" si="1275"/>
        <v>0</v>
      </c>
      <c r="GH307" s="47">
        <f t="shared" si="1276"/>
        <v>0</v>
      </c>
      <c r="GI307" s="48">
        <f t="shared" si="1277"/>
        <v>0</v>
      </c>
      <c r="GJ307" s="47">
        <f t="shared" si="1278"/>
        <v>0</v>
      </c>
      <c r="GK307" s="47">
        <f t="shared" si="1279"/>
        <v>0</v>
      </c>
      <c r="GL307" s="46">
        <f t="shared" si="1280"/>
        <v>0</v>
      </c>
      <c r="GM307" s="47">
        <f t="shared" si="1281"/>
        <v>0</v>
      </c>
      <c r="GN307" s="47">
        <f t="shared" si="1282"/>
        <v>0</v>
      </c>
      <c r="GO307" s="47">
        <f t="shared" si="1283"/>
        <v>0</v>
      </c>
      <c r="GP307" s="47">
        <f t="shared" si="1284"/>
        <v>0</v>
      </c>
      <c r="GQ307" s="47">
        <f t="shared" si="1285"/>
        <v>0</v>
      </c>
      <c r="GR307" s="47">
        <f t="shared" si="1286"/>
        <v>0</v>
      </c>
      <c r="GS307" s="47">
        <f t="shared" si="1287"/>
        <v>0</v>
      </c>
      <c r="GT307" s="47">
        <f t="shared" si="1288"/>
        <v>0</v>
      </c>
      <c r="GU307" s="47">
        <f t="shared" si="1289"/>
        <v>0</v>
      </c>
      <c r="GV307" s="47">
        <f t="shared" si="1290"/>
        <v>0</v>
      </c>
      <c r="GW307" s="47">
        <f t="shared" si="1291"/>
        <v>0</v>
      </c>
      <c r="GX307" s="47">
        <f t="shared" si="1292"/>
        <v>0</v>
      </c>
      <c r="GY307" s="47">
        <f t="shared" si="1293"/>
        <v>0</v>
      </c>
      <c r="GZ307" s="47">
        <f t="shared" si="1294"/>
        <v>0</v>
      </c>
      <c r="HA307" s="47">
        <f t="shared" si="1295"/>
        <v>0</v>
      </c>
      <c r="HB307" s="47">
        <f t="shared" si="1296"/>
        <v>0</v>
      </c>
      <c r="HC307" s="47">
        <f t="shared" si="1297"/>
        <v>0</v>
      </c>
      <c r="HD307" s="47">
        <f t="shared" si="1298"/>
        <v>0</v>
      </c>
      <c r="HE307" s="48">
        <f t="shared" si="1299"/>
        <v>0</v>
      </c>
      <c r="HF307" s="47">
        <f t="shared" si="1300"/>
        <v>0</v>
      </c>
      <c r="HG307" s="47">
        <f t="shared" si="1301"/>
        <v>0</v>
      </c>
      <c r="HH307" s="46">
        <f t="shared" si="1302"/>
        <v>0</v>
      </c>
      <c r="HI307" s="47">
        <f t="shared" si="1303"/>
        <v>0</v>
      </c>
      <c r="HJ307" s="47">
        <f t="shared" si="1304"/>
        <v>0</v>
      </c>
      <c r="HK307" s="47">
        <f t="shared" si="1305"/>
        <v>0</v>
      </c>
      <c r="HL307" s="47">
        <f t="shared" si="1306"/>
        <v>0</v>
      </c>
      <c r="HM307" s="47">
        <f t="shared" si="1307"/>
        <v>0</v>
      </c>
      <c r="HN307" s="47">
        <f t="shared" si="1308"/>
        <v>0</v>
      </c>
      <c r="HO307" s="47">
        <f t="shared" si="1309"/>
        <v>0</v>
      </c>
      <c r="HP307" s="47">
        <f t="shared" si="1310"/>
        <v>0</v>
      </c>
      <c r="HQ307" s="47">
        <f t="shared" si="1311"/>
        <v>0</v>
      </c>
      <c r="HR307" s="47">
        <f t="shared" si="1312"/>
        <v>0</v>
      </c>
      <c r="HS307" s="47">
        <f t="shared" si="1313"/>
        <v>0</v>
      </c>
      <c r="HT307" s="47">
        <f t="shared" si="1314"/>
        <v>0</v>
      </c>
      <c r="HU307" s="47">
        <f t="shared" si="1315"/>
        <v>0</v>
      </c>
      <c r="HV307" s="47">
        <f t="shared" si="1316"/>
        <v>0</v>
      </c>
      <c r="HW307" s="47">
        <f t="shared" si="1317"/>
        <v>0</v>
      </c>
      <c r="HX307" s="47">
        <f t="shared" si="1318"/>
        <v>0</v>
      </c>
      <c r="HY307" s="47">
        <f t="shared" si="1319"/>
        <v>0</v>
      </c>
      <c r="HZ307" s="47">
        <f t="shared" si="1320"/>
        <v>0</v>
      </c>
      <c r="IA307" s="48">
        <f t="shared" si="1321"/>
        <v>0</v>
      </c>
      <c r="IB307" s="47">
        <f t="shared" si="1322"/>
        <v>0</v>
      </c>
      <c r="IC307" s="47">
        <f t="shared" si="1323"/>
        <v>0</v>
      </c>
      <c r="ID307" s="46">
        <f t="shared" si="1324"/>
        <v>0</v>
      </c>
      <c r="IE307" s="47">
        <f t="shared" si="1325"/>
        <v>0</v>
      </c>
      <c r="IF307" s="47">
        <f t="shared" si="1326"/>
        <v>0</v>
      </c>
      <c r="IG307" s="47">
        <f t="shared" si="1327"/>
        <v>0</v>
      </c>
      <c r="IH307" s="47">
        <f t="shared" si="1328"/>
        <v>0</v>
      </c>
      <c r="II307" s="47">
        <f t="shared" si="1329"/>
        <v>0</v>
      </c>
      <c r="IJ307" s="47">
        <f t="shared" si="1330"/>
        <v>0</v>
      </c>
      <c r="IK307" s="47">
        <f t="shared" si="1331"/>
        <v>0</v>
      </c>
      <c r="IL307" s="47">
        <f t="shared" si="1332"/>
        <v>0</v>
      </c>
      <c r="IM307" s="47">
        <f t="shared" si="1333"/>
        <v>0</v>
      </c>
      <c r="IN307" s="47">
        <f t="shared" si="1334"/>
        <v>0</v>
      </c>
      <c r="IO307" s="47">
        <f t="shared" si="1335"/>
        <v>0</v>
      </c>
      <c r="IP307" s="47">
        <f t="shared" si="1336"/>
        <v>0</v>
      </c>
      <c r="IQ307" s="47">
        <f t="shared" si="1337"/>
        <v>0</v>
      </c>
      <c r="IR307" s="47">
        <f t="shared" si="1338"/>
        <v>0</v>
      </c>
      <c r="IS307" s="47">
        <f t="shared" si="1339"/>
        <v>0</v>
      </c>
      <c r="IT307" s="47">
        <f t="shared" si="1340"/>
        <v>0</v>
      </c>
      <c r="IU307" s="47">
        <f t="shared" si="1341"/>
        <v>0</v>
      </c>
      <c r="IV307" s="47">
        <f t="shared" si="1342"/>
        <v>0</v>
      </c>
      <c r="IW307" s="48">
        <f t="shared" si="1343"/>
        <v>0</v>
      </c>
      <c r="IX307" s="47">
        <f t="shared" si="1344"/>
        <v>0</v>
      </c>
      <c r="IY307" s="47">
        <f t="shared" si="1345"/>
        <v>0</v>
      </c>
      <c r="IZ307" s="46">
        <f t="shared" si="1346"/>
        <v>0</v>
      </c>
      <c r="JA307" s="47">
        <f t="shared" si="1347"/>
        <v>0</v>
      </c>
      <c r="JB307" s="47">
        <f t="shared" si="1348"/>
        <v>0</v>
      </c>
      <c r="JC307" s="47">
        <f t="shared" si="1349"/>
        <v>0</v>
      </c>
      <c r="JD307" s="47">
        <f t="shared" si="1350"/>
        <v>0</v>
      </c>
      <c r="JE307" s="47">
        <f t="shared" si="1351"/>
        <v>0</v>
      </c>
      <c r="JF307" s="47">
        <f t="shared" si="1352"/>
        <v>0</v>
      </c>
      <c r="JG307" s="47">
        <f t="shared" si="1353"/>
        <v>0</v>
      </c>
      <c r="JH307" s="47">
        <f t="shared" si="1354"/>
        <v>0</v>
      </c>
      <c r="JI307" s="47">
        <f t="shared" si="1355"/>
        <v>0</v>
      </c>
      <c r="JJ307" s="47">
        <f t="shared" si="1356"/>
        <v>0</v>
      </c>
      <c r="JK307" s="47">
        <f t="shared" si="1357"/>
        <v>0</v>
      </c>
      <c r="JL307" s="47">
        <f t="shared" si="1358"/>
        <v>0</v>
      </c>
      <c r="JM307" s="47">
        <f t="shared" si="1359"/>
        <v>0</v>
      </c>
      <c r="JN307" s="47">
        <f t="shared" si="1360"/>
        <v>0</v>
      </c>
      <c r="JO307" s="47">
        <f t="shared" si="1361"/>
        <v>0</v>
      </c>
      <c r="JP307" s="47">
        <f t="shared" si="1362"/>
        <v>0</v>
      </c>
      <c r="JQ307" s="47">
        <f t="shared" si="1363"/>
        <v>0</v>
      </c>
      <c r="JR307" s="47">
        <f t="shared" si="1364"/>
        <v>0</v>
      </c>
      <c r="JS307" s="48">
        <f t="shared" si="1365"/>
        <v>0</v>
      </c>
      <c r="JT307" s="46">
        <f t="shared" si="1366"/>
        <v>0</v>
      </c>
      <c r="JU307" s="48">
        <f t="shared" si="1367"/>
        <v>0</v>
      </c>
    </row>
    <row r="308" spans="1:281" x14ac:dyDescent="0.25">
      <c r="A308" s="152"/>
      <c r="B308" s="386"/>
      <c r="C308" s="377"/>
      <c r="D308" s="378"/>
      <c r="E308" s="378"/>
      <c r="F308" s="378"/>
      <c r="G308" s="379"/>
      <c r="H308" s="397"/>
      <c r="I308" s="397"/>
      <c r="J308" s="97"/>
      <c r="K308" s="122">
        <f t="shared" si="1097"/>
        <v>0</v>
      </c>
      <c r="L308" s="313">
        <f t="shared" si="1098"/>
        <v>0</v>
      </c>
      <c r="M308" s="46">
        <f t="shared" si="1099"/>
        <v>0</v>
      </c>
      <c r="N308" s="90">
        <f t="shared" si="1160"/>
        <v>0</v>
      </c>
      <c r="O308" s="90">
        <f t="shared" si="1161"/>
        <v>0</v>
      </c>
      <c r="P308" s="90">
        <f t="shared" si="1162"/>
        <v>0</v>
      </c>
      <c r="Q308" s="90">
        <f t="shared" si="1163"/>
        <v>0</v>
      </c>
      <c r="R308" s="408">
        <f t="shared" si="1100"/>
        <v>1</v>
      </c>
      <c r="S308" s="46">
        <f t="shared" si="1101"/>
        <v>0</v>
      </c>
      <c r="T308" s="47">
        <f t="shared" si="1102"/>
        <v>0</v>
      </c>
      <c r="U308" s="47">
        <f t="shared" si="1103"/>
        <v>0</v>
      </c>
      <c r="V308" s="47">
        <f t="shared" si="1104"/>
        <v>0</v>
      </c>
      <c r="W308" s="47">
        <f t="shared" si="1105"/>
        <v>0</v>
      </c>
      <c r="X308" s="47">
        <f t="shared" si="1106"/>
        <v>0</v>
      </c>
      <c r="Y308" s="47">
        <f t="shared" si="1107"/>
        <v>0</v>
      </c>
      <c r="Z308" s="47">
        <f t="shared" si="1108"/>
        <v>0</v>
      </c>
      <c r="AA308" s="47">
        <f t="shared" si="1109"/>
        <v>0</v>
      </c>
      <c r="AB308" s="47">
        <f t="shared" si="1110"/>
        <v>0</v>
      </c>
      <c r="AC308" s="47">
        <f t="shared" si="1111"/>
        <v>0</v>
      </c>
      <c r="AD308" s="47">
        <f t="shared" si="1112"/>
        <v>0</v>
      </c>
      <c r="AE308" s="47">
        <f t="shared" si="1113"/>
        <v>0</v>
      </c>
      <c r="AF308" s="47">
        <f t="shared" si="1114"/>
        <v>0</v>
      </c>
      <c r="AG308" s="47">
        <f t="shared" si="1115"/>
        <v>0</v>
      </c>
      <c r="AH308" s="47">
        <f t="shared" si="1116"/>
        <v>0</v>
      </c>
      <c r="AI308" s="47">
        <f t="shared" si="1117"/>
        <v>0</v>
      </c>
      <c r="AJ308" s="47">
        <f t="shared" si="1118"/>
        <v>0</v>
      </c>
      <c r="AK308" s="47">
        <f t="shared" si="1119"/>
        <v>0</v>
      </c>
      <c r="AL308" s="48">
        <f t="shared" si="1120"/>
        <v>0</v>
      </c>
      <c r="AM308" s="47">
        <f t="shared" si="1164"/>
        <v>0</v>
      </c>
      <c r="AN308" s="47">
        <f t="shared" si="1165"/>
        <v>0</v>
      </c>
      <c r="AO308" s="46">
        <f t="shared" si="1121"/>
        <v>0</v>
      </c>
      <c r="AP308" s="47">
        <f t="shared" si="1122"/>
        <v>0</v>
      </c>
      <c r="AQ308" s="47">
        <f t="shared" si="1123"/>
        <v>0</v>
      </c>
      <c r="AR308" s="47">
        <f t="shared" si="1124"/>
        <v>0</v>
      </c>
      <c r="AS308" s="47">
        <f t="shared" si="1125"/>
        <v>0</v>
      </c>
      <c r="AT308" s="47">
        <f t="shared" si="1126"/>
        <v>0</v>
      </c>
      <c r="AU308" s="47">
        <f t="shared" si="1127"/>
        <v>0</v>
      </c>
      <c r="AV308" s="47">
        <f t="shared" si="1128"/>
        <v>0</v>
      </c>
      <c r="AW308" s="47">
        <f t="shared" si="1129"/>
        <v>0</v>
      </c>
      <c r="AX308" s="47">
        <f t="shared" si="1130"/>
        <v>0</v>
      </c>
      <c r="AY308" s="47">
        <f t="shared" si="1131"/>
        <v>0</v>
      </c>
      <c r="AZ308" s="47">
        <f t="shared" si="1132"/>
        <v>0</v>
      </c>
      <c r="BA308" s="47">
        <f t="shared" si="1133"/>
        <v>0</v>
      </c>
      <c r="BB308" s="47">
        <f t="shared" si="1134"/>
        <v>0</v>
      </c>
      <c r="BC308" s="47">
        <f t="shared" si="1135"/>
        <v>0</v>
      </c>
      <c r="BD308" s="47">
        <f t="shared" si="1136"/>
        <v>0</v>
      </c>
      <c r="BE308" s="47">
        <f t="shared" si="1137"/>
        <v>0</v>
      </c>
      <c r="BF308" s="47">
        <f t="shared" si="1138"/>
        <v>0</v>
      </c>
      <c r="BG308" s="48">
        <f t="shared" si="1139"/>
        <v>0</v>
      </c>
      <c r="BH308" s="47">
        <f t="shared" si="1166"/>
        <v>0</v>
      </c>
      <c r="BI308" s="47">
        <f t="shared" si="1167"/>
        <v>0</v>
      </c>
      <c r="BJ308" s="46">
        <f t="shared" si="1140"/>
        <v>0</v>
      </c>
      <c r="BK308" s="47">
        <f t="shared" si="1141"/>
        <v>0</v>
      </c>
      <c r="BL308" s="47">
        <f t="shared" si="1142"/>
        <v>0</v>
      </c>
      <c r="BM308" s="47">
        <f t="shared" si="1143"/>
        <v>0</v>
      </c>
      <c r="BN308" s="47">
        <f t="shared" si="1144"/>
        <v>0</v>
      </c>
      <c r="BO308" s="47">
        <f t="shared" si="1145"/>
        <v>0</v>
      </c>
      <c r="BP308" s="47">
        <f t="shared" si="1146"/>
        <v>0</v>
      </c>
      <c r="BQ308" s="47">
        <f t="shared" si="1147"/>
        <v>0</v>
      </c>
      <c r="BR308" s="47">
        <f t="shared" si="1148"/>
        <v>0</v>
      </c>
      <c r="BS308" s="47">
        <f t="shared" si="1149"/>
        <v>0</v>
      </c>
      <c r="BT308" s="47">
        <f t="shared" si="1150"/>
        <v>0</v>
      </c>
      <c r="BU308" s="47">
        <f t="shared" si="1151"/>
        <v>0</v>
      </c>
      <c r="BV308" s="47">
        <f t="shared" si="1152"/>
        <v>0</v>
      </c>
      <c r="BW308" s="47">
        <f t="shared" si="1153"/>
        <v>0</v>
      </c>
      <c r="BX308" s="47">
        <f t="shared" si="1154"/>
        <v>0</v>
      </c>
      <c r="BY308" s="47">
        <f t="shared" si="1155"/>
        <v>0</v>
      </c>
      <c r="BZ308" s="47">
        <f t="shared" si="1156"/>
        <v>0</v>
      </c>
      <c r="CA308" s="47">
        <f t="shared" si="1157"/>
        <v>0</v>
      </c>
      <c r="CB308" s="47">
        <f t="shared" si="1158"/>
        <v>0</v>
      </c>
      <c r="CC308" s="48">
        <f t="shared" si="1159"/>
        <v>0</v>
      </c>
      <c r="CD308" s="47">
        <f t="shared" si="1168"/>
        <v>0</v>
      </c>
      <c r="CE308" s="47">
        <f t="shared" si="1169"/>
        <v>0</v>
      </c>
      <c r="CF308" s="46">
        <f t="shared" si="1170"/>
        <v>0</v>
      </c>
      <c r="CG308" s="47">
        <f t="shared" si="1171"/>
        <v>0</v>
      </c>
      <c r="CH308" s="47">
        <f t="shared" si="1172"/>
        <v>0</v>
      </c>
      <c r="CI308" s="47">
        <f t="shared" si="1173"/>
        <v>0</v>
      </c>
      <c r="CJ308" s="47">
        <f t="shared" si="1174"/>
        <v>0</v>
      </c>
      <c r="CK308" s="47">
        <f t="shared" si="1175"/>
        <v>0</v>
      </c>
      <c r="CL308" s="47">
        <f t="shared" si="1176"/>
        <v>0</v>
      </c>
      <c r="CM308" s="47">
        <f t="shared" si="1177"/>
        <v>0</v>
      </c>
      <c r="CN308" s="47">
        <f t="shared" si="1178"/>
        <v>0</v>
      </c>
      <c r="CO308" s="47">
        <f t="shared" si="1179"/>
        <v>0</v>
      </c>
      <c r="CP308" s="47">
        <f t="shared" si="1180"/>
        <v>0</v>
      </c>
      <c r="CQ308" s="47">
        <f t="shared" si="1181"/>
        <v>0</v>
      </c>
      <c r="CR308" s="47">
        <f t="shared" si="1182"/>
        <v>0</v>
      </c>
      <c r="CS308" s="47">
        <f t="shared" si="1183"/>
        <v>0</v>
      </c>
      <c r="CT308" s="47">
        <f t="shared" si="1184"/>
        <v>0</v>
      </c>
      <c r="CU308" s="47">
        <f t="shared" si="1185"/>
        <v>0</v>
      </c>
      <c r="CV308" s="47">
        <f t="shared" si="1186"/>
        <v>0</v>
      </c>
      <c r="CW308" s="47">
        <f t="shared" si="1187"/>
        <v>0</v>
      </c>
      <c r="CX308" s="47">
        <f t="shared" si="1188"/>
        <v>0</v>
      </c>
      <c r="CY308" s="48">
        <f t="shared" si="1189"/>
        <v>0</v>
      </c>
      <c r="CZ308" s="47">
        <f t="shared" si="1190"/>
        <v>0</v>
      </c>
      <c r="DA308" s="47">
        <f t="shared" si="1191"/>
        <v>0</v>
      </c>
      <c r="DB308" s="46">
        <f t="shared" si="1192"/>
        <v>0</v>
      </c>
      <c r="DC308" s="47">
        <f t="shared" si="1193"/>
        <v>0</v>
      </c>
      <c r="DD308" s="47">
        <f t="shared" si="1194"/>
        <v>0</v>
      </c>
      <c r="DE308" s="47">
        <f t="shared" si="1195"/>
        <v>0</v>
      </c>
      <c r="DF308" s="47">
        <f t="shared" si="1196"/>
        <v>0</v>
      </c>
      <c r="DG308" s="47">
        <f t="shared" si="1197"/>
        <v>0</v>
      </c>
      <c r="DH308" s="47">
        <f t="shared" si="1198"/>
        <v>0</v>
      </c>
      <c r="DI308" s="47">
        <f t="shared" si="1199"/>
        <v>0</v>
      </c>
      <c r="DJ308" s="47">
        <f t="shared" si="1200"/>
        <v>0</v>
      </c>
      <c r="DK308" s="47">
        <f t="shared" si="1201"/>
        <v>0</v>
      </c>
      <c r="DL308" s="47">
        <f t="shared" si="1202"/>
        <v>0</v>
      </c>
      <c r="DM308" s="47">
        <f t="shared" si="1203"/>
        <v>0</v>
      </c>
      <c r="DN308" s="47">
        <f t="shared" si="1204"/>
        <v>0</v>
      </c>
      <c r="DO308" s="47">
        <f t="shared" si="1205"/>
        <v>0</v>
      </c>
      <c r="DP308" s="47">
        <f t="shared" si="1206"/>
        <v>0</v>
      </c>
      <c r="DQ308" s="47">
        <f t="shared" si="1207"/>
        <v>0</v>
      </c>
      <c r="DR308" s="47">
        <f t="shared" si="1208"/>
        <v>0</v>
      </c>
      <c r="DS308" s="47">
        <f t="shared" si="1209"/>
        <v>0</v>
      </c>
      <c r="DT308" s="47">
        <f t="shared" si="1210"/>
        <v>0</v>
      </c>
      <c r="DU308" s="48">
        <f t="shared" si="1211"/>
        <v>0</v>
      </c>
      <c r="DV308" s="47">
        <f t="shared" si="1212"/>
        <v>0</v>
      </c>
      <c r="DW308" s="47">
        <f t="shared" si="1213"/>
        <v>0</v>
      </c>
      <c r="DX308" s="46">
        <f t="shared" si="1214"/>
        <v>0</v>
      </c>
      <c r="DY308" s="47">
        <f t="shared" si="1215"/>
        <v>0</v>
      </c>
      <c r="DZ308" s="47">
        <f t="shared" si="1216"/>
        <v>0</v>
      </c>
      <c r="EA308" s="47">
        <f t="shared" si="1217"/>
        <v>0</v>
      </c>
      <c r="EB308" s="47">
        <f t="shared" si="1218"/>
        <v>0</v>
      </c>
      <c r="EC308" s="47">
        <f t="shared" si="1219"/>
        <v>0</v>
      </c>
      <c r="ED308" s="47">
        <f t="shared" si="1220"/>
        <v>0</v>
      </c>
      <c r="EE308" s="47">
        <f t="shared" si="1221"/>
        <v>0</v>
      </c>
      <c r="EF308" s="47">
        <f t="shared" si="1222"/>
        <v>0</v>
      </c>
      <c r="EG308" s="47">
        <f t="shared" si="1223"/>
        <v>0</v>
      </c>
      <c r="EH308" s="47">
        <f t="shared" si="1224"/>
        <v>0</v>
      </c>
      <c r="EI308" s="47">
        <f t="shared" si="1225"/>
        <v>0</v>
      </c>
      <c r="EJ308" s="47">
        <f t="shared" si="1226"/>
        <v>0</v>
      </c>
      <c r="EK308" s="47">
        <f t="shared" si="1227"/>
        <v>0</v>
      </c>
      <c r="EL308" s="47">
        <f t="shared" si="1228"/>
        <v>0</v>
      </c>
      <c r="EM308" s="47">
        <f t="shared" si="1229"/>
        <v>0</v>
      </c>
      <c r="EN308" s="47">
        <f t="shared" si="1230"/>
        <v>0</v>
      </c>
      <c r="EO308" s="47">
        <f t="shared" si="1231"/>
        <v>0</v>
      </c>
      <c r="EP308" s="47">
        <f t="shared" si="1232"/>
        <v>0</v>
      </c>
      <c r="EQ308" s="48">
        <f t="shared" si="1233"/>
        <v>0</v>
      </c>
      <c r="ER308" s="47">
        <f t="shared" si="1234"/>
        <v>0</v>
      </c>
      <c r="ES308" s="47">
        <f t="shared" si="1235"/>
        <v>0</v>
      </c>
      <c r="ET308" s="46">
        <f t="shared" si="1236"/>
        <v>0</v>
      </c>
      <c r="EU308" s="47">
        <f t="shared" si="1237"/>
        <v>0</v>
      </c>
      <c r="EV308" s="47">
        <f t="shared" si="1238"/>
        <v>0</v>
      </c>
      <c r="EW308" s="47">
        <f t="shared" si="1239"/>
        <v>0</v>
      </c>
      <c r="EX308" s="47">
        <f t="shared" si="1240"/>
        <v>0</v>
      </c>
      <c r="EY308" s="47">
        <f t="shared" si="1241"/>
        <v>0</v>
      </c>
      <c r="EZ308" s="47">
        <f t="shared" si="1242"/>
        <v>0</v>
      </c>
      <c r="FA308" s="47">
        <f t="shared" si="1243"/>
        <v>0</v>
      </c>
      <c r="FB308" s="47">
        <f t="shared" si="1244"/>
        <v>0</v>
      </c>
      <c r="FC308" s="47">
        <f t="shared" si="1245"/>
        <v>0</v>
      </c>
      <c r="FD308" s="47">
        <f t="shared" si="1246"/>
        <v>0</v>
      </c>
      <c r="FE308" s="47">
        <f t="shared" si="1247"/>
        <v>0</v>
      </c>
      <c r="FF308" s="47">
        <f t="shared" si="1248"/>
        <v>0</v>
      </c>
      <c r="FG308" s="47">
        <f t="shared" si="1249"/>
        <v>0</v>
      </c>
      <c r="FH308" s="47">
        <f t="shared" si="1250"/>
        <v>0</v>
      </c>
      <c r="FI308" s="47">
        <f t="shared" si="1251"/>
        <v>0</v>
      </c>
      <c r="FJ308" s="47">
        <f t="shared" si="1252"/>
        <v>0</v>
      </c>
      <c r="FK308" s="47">
        <f t="shared" si="1253"/>
        <v>0</v>
      </c>
      <c r="FL308" s="47">
        <f t="shared" si="1254"/>
        <v>0</v>
      </c>
      <c r="FM308" s="48">
        <f t="shared" si="1255"/>
        <v>0</v>
      </c>
      <c r="FN308" s="47">
        <f t="shared" si="1256"/>
        <v>0</v>
      </c>
      <c r="FO308" s="47">
        <f t="shared" si="1257"/>
        <v>0</v>
      </c>
      <c r="FP308" s="46">
        <f t="shared" si="1258"/>
        <v>0</v>
      </c>
      <c r="FQ308" s="47">
        <f t="shared" si="1259"/>
        <v>0</v>
      </c>
      <c r="FR308" s="47">
        <f t="shared" si="1260"/>
        <v>0</v>
      </c>
      <c r="FS308" s="47">
        <f t="shared" si="1261"/>
        <v>0</v>
      </c>
      <c r="FT308" s="47">
        <f t="shared" si="1262"/>
        <v>0</v>
      </c>
      <c r="FU308" s="47">
        <f t="shared" si="1263"/>
        <v>0</v>
      </c>
      <c r="FV308" s="47">
        <f t="shared" si="1264"/>
        <v>0</v>
      </c>
      <c r="FW308" s="47">
        <f t="shared" si="1265"/>
        <v>0</v>
      </c>
      <c r="FX308" s="47">
        <f t="shared" si="1266"/>
        <v>0</v>
      </c>
      <c r="FY308" s="47">
        <f t="shared" si="1267"/>
        <v>0</v>
      </c>
      <c r="FZ308" s="47">
        <f t="shared" si="1268"/>
        <v>0</v>
      </c>
      <c r="GA308" s="47">
        <f t="shared" si="1269"/>
        <v>0</v>
      </c>
      <c r="GB308" s="47">
        <f t="shared" si="1270"/>
        <v>0</v>
      </c>
      <c r="GC308" s="47">
        <f t="shared" si="1271"/>
        <v>0</v>
      </c>
      <c r="GD308" s="47">
        <f t="shared" si="1272"/>
        <v>0</v>
      </c>
      <c r="GE308" s="47">
        <f t="shared" si="1273"/>
        <v>0</v>
      </c>
      <c r="GF308" s="47">
        <f t="shared" si="1274"/>
        <v>0</v>
      </c>
      <c r="GG308" s="47">
        <f t="shared" si="1275"/>
        <v>0</v>
      </c>
      <c r="GH308" s="47">
        <f t="shared" si="1276"/>
        <v>0</v>
      </c>
      <c r="GI308" s="48">
        <f t="shared" si="1277"/>
        <v>0</v>
      </c>
      <c r="GJ308" s="47">
        <f t="shared" si="1278"/>
        <v>0</v>
      </c>
      <c r="GK308" s="47">
        <f t="shared" si="1279"/>
        <v>0</v>
      </c>
      <c r="GL308" s="46">
        <f t="shared" si="1280"/>
        <v>0</v>
      </c>
      <c r="GM308" s="47">
        <f t="shared" si="1281"/>
        <v>0</v>
      </c>
      <c r="GN308" s="47">
        <f t="shared" si="1282"/>
        <v>0</v>
      </c>
      <c r="GO308" s="47">
        <f t="shared" si="1283"/>
        <v>0</v>
      </c>
      <c r="GP308" s="47">
        <f t="shared" si="1284"/>
        <v>0</v>
      </c>
      <c r="GQ308" s="47">
        <f t="shared" si="1285"/>
        <v>0</v>
      </c>
      <c r="GR308" s="47">
        <f t="shared" si="1286"/>
        <v>0</v>
      </c>
      <c r="GS308" s="47">
        <f t="shared" si="1287"/>
        <v>0</v>
      </c>
      <c r="GT308" s="47">
        <f t="shared" si="1288"/>
        <v>0</v>
      </c>
      <c r="GU308" s="47">
        <f t="shared" si="1289"/>
        <v>0</v>
      </c>
      <c r="GV308" s="47">
        <f t="shared" si="1290"/>
        <v>0</v>
      </c>
      <c r="GW308" s="47">
        <f t="shared" si="1291"/>
        <v>0</v>
      </c>
      <c r="GX308" s="47">
        <f t="shared" si="1292"/>
        <v>0</v>
      </c>
      <c r="GY308" s="47">
        <f t="shared" si="1293"/>
        <v>0</v>
      </c>
      <c r="GZ308" s="47">
        <f t="shared" si="1294"/>
        <v>0</v>
      </c>
      <c r="HA308" s="47">
        <f t="shared" si="1295"/>
        <v>0</v>
      </c>
      <c r="HB308" s="47">
        <f t="shared" si="1296"/>
        <v>0</v>
      </c>
      <c r="HC308" s="47">
        <f t="shared" si="1297"/>
        <v>0</v>
      </c>
      <c r="HD308" s="47">
        <f t="shared" si="1298"/>
        <v>0</v>
      </c>
      <c r="HE308" s="48">
        <f t="shared" si="1299"/>
        <v>0</v>
      </c>
      <c r="HF308" s="47">
        <f t="shared" si="1300"/>
        <v>0</v>
      </c>
      <c r="HG308" s="47">
        <f t="shared" si="1301"/>
        <v>0</v>
      </c>
      <c r="HH308" s="46">
        <f t="shared" si="1302"/>
        <v>0</v>
      </c>
      <c r="HI308" s="47">
        <f t="shared" si="1303"/>
        <v>0</v>
      </c>
      <c r="HJ308" s="47">
        <f t="shared" si="1304"/>
        <v>0</v>
      </c>
      <c r="HK308" s="47">
        <f t="shared" si="1305"/>
        <v>0</v>
      </c>
      <c r="HL308" s="47">
        <f t="shared" si="1306"/>
        <v>0</v>
      </c>
      <c r="HM308" s="47">
        <f t="shared" si="1307"/>
        <v>0</v>
      </c>
      <c r="HN308" s="47">
        <f t="shared" si="1308"/>
        <v>0</v>
      </c>
      <c r="HO308" s="47">
        <f t="shared" si="1309"/>
        <v>0</v>
      </c>
      <c r="HP308" s="47">
        <f t="shared" si="1310"/>
        <v>0</v>
      </c>
      <c r="HQ308" s="47">
        <f t="shared" si="1311"/>
        <v>0</v>
      </c>
      <c r="HR308" s="47">
        <f t="shared" si="1312"/>
        <v>0</v>
      </c>
      <c r="HS308" s="47">
        <f t="shared" si="1313"/>
        <v>0</v>
      </c>
      <c r="HT308" s="47">
        <f t="shared" si="1314"/>
        <v>0</v>
      </c>
      <c r="HU308" s="47">
        <f t="shared" si="1315"/>
        <v>0</v>
      </c>
      <c r="HV308" s="47">
        <f t="shared" si="1316"/>
        <v>0</v>
      </c>
      <c r="HW308" s="47">
        <f t="shared" si="1317"/>
        <v>0</v>
      </c>
      <c r="HX308" s="47">
        <f t="shared" si="1318"/>
        <v>0</v>
      </c>
      <c r="HY308" s="47">
        <f t="shared" si="1319"/>
        <v>0</v>
      </c>
      <c r="HZ308" s="47">
        <f t="shared" si="1320"/>
        <v>0</v>
      </c>
      <c r="IA308" s="48">
        <f t="shared" si="1321"/>
        <v>0</v>
      </c>
      <c r="IB308" s="47">
        <f t="shared" si="1322"/>
        <v>0</v>
      </c>
      <c r="IC308" s="47">
        <f t="shared" si="1323"/>
        <v>0</v>
      </c>
      <c r="ID308" s="46">
        <f t="shared" si="1324"/>
        <v>0</v>
      </c>
      <c r="IE308" s="47">
        <f t="shared" si="1325"/>
        <v>0</v>
      </c>
      <c r="IF308" s="47">
        <f t="shared" si="1326"/>
        <v>0</v>
      </c>
      <c r="IG308" s="47">
        <f t="shared" si="1327"/>
        <v>0</v>
      </c>
      <c r="IH308" s="47">
        <f t="shared" si="1328"/>
        <v>0</v>
      </c>
      <c r="II308" s="47">
        <f t="shared" si="1329"/>
        <v>0</v>
      </c>
      <c r="IJ308" s="47">
        <f t="shared" si="1330"/>
        <v>0</v>
      </c>
      <c r="IK308" s="47">
        <f t="shared" si="1331"/>
        <v>0</v>
      </c>
      <c r="IL308" s="47">
        <f t="shared" si="1332"/>
        <v>0</v>
      </c>
      <c r="IM308" s="47">
        <f t="shared" si="1333"/>
        <v>0</v>
      </c>
      <c r="IN308" s="47">
        <f t="shared" si="1334"/>
        <v>0</v>
      </c>
      <c r="IO308" s="47">
        <f t="shared" si="1335"/>
        <v>0</v>
      </c>
      <c r="IP308" s="47">
        <f t="shared" si="1336"/>
        <v>0</v>
      </c>
      <c r="IQ308" s="47">
        <f t="shared" si="1337"/>
        <v>0</v>
      </c>
      <c r="IR308" s="47">
        <f t="shared" si="1338"/>
        <v>0</v>
      </c>
      <c r="IS308" s="47">
        <f t="shared" si="1339"/>
        <v>0</v>
      </c>
      <c r="IT308" s="47">
        <f t="shared" si="1340"/>
        <v>0</v>
      </c>
      <c r="IU308" s="47">
        <f t="shared" si="1341"/>
        <v>0</v>
      </c>
      <c r="IV308" s="47">
        <f t="shared" si="1342"/>
        <v>0</v>
      </c>
      <c r="IW308" s="48">
        <f t="shared" si="1343"/>
        <v>0</v>
      </c>
      <c r="IX308" s="47">
        <f t="shared" si="1344"/>
        <v>0</v>
      </c>
      <c r="IY308" s="47">
        <f t="shared" si="1345"/>
        <v>0</v>
      </c>
      <c r="IZ308" s="46">
        <f t="shared" si="1346"/>
        <v>0</v>
      </c>
      <c r="JA308" s="47">
        <f t="shared" si="1347"/>
        <v>0</v>
      </c>
      <c r="JB308" s="47">
        <f t="shared" si="1348"/>
        <v>0</v>
      </c>
      <c r="JC308" s="47">
        <f t="shared" si="1349"/>
        <v>0</v>
      </c>
      <c r="JD308" s="47">
        <f t="shared" si="1350"/>
        <v>0</v>
      </c>
      <c r="JE308" s="47">
        <f t="shared" si="1351"/>
        <v>0</v>
      </c>
      <c r="JF308" s="47">
        <f t="shared" si="1352"/>
        <v>0</v>
      </c>
      <c r="JG308" s="47">
        <f t="shared" si="1353"/>
        <v>0</v>
      </c>
      <c r="JH308" s="47">
        <f t="shared" si="1354"/>
        <v>0</v>
      </c>
      <c r="JI308" s="47">
        <f t="shared" si="1355"/>
        <v>0</v>
      </c>
      <c r="JJ308" s="47">
        <f t="shared" si="1356"/>
        <v>0</v>
      </c>
      <c r="JK308" s="47">
        <f t="shared" si="1357"/>
        <v>0</v>
      </c>
      <c r="JL308" s="47">
        <f t="shared" si="1358"/>
        <v>0</v>
      </c>
      <c r="JM308" s="47">
        <f t="shared" si="1359"/>
        <v>0</v>
      </c>
      <c r="JN308" s="47">
        <f t="shared" si="1360"/>
        <v>0</v>
      </c>
      <c r="JO308" s="47">
        <f t="shared" si="1361"/>
        <v>0</v>
      </c>
      <c r="JP308" s="47">
        <f t="shared" si="1362"/>
        <v>0</v>
      </c>
      <c r="JQ308" s="47">
        <f t="shared" si="1363"/>
        <v>0</v>
      </c>
      <c r="JR308" s="47">
        <f t="shared" si="1364"/>
        <v>0</v>
      </c>
      <c r="JS308" s="48">
        <f t="shared" si="1365"/>
        <v>0</v>
      </c>
      <c r="JT308" s="46">
        <f t="shared" si="1366"/>
        <v>0</v>
      </c>
      <c r="JU308" s="48">
        <f t="shared" si="1367"/>
        <v>0</v>
      </c>
    </row>
    <row r="309" spans="1:281" x14ac:dyDescent="0.25">
      <c r="A309" s="152"/>
      <c r="B309" s="386"/>
      <c r="C309" s="377"/>
      <c r="D309" s="378"/>
      <c r="E309" s="378"/>
      <c r="F309" s="378"/>
      <c r="G309" s="379"/>
      <c r="H309" s="397"/>
      <c r="I309" s="397"/>
      <c r="J309" s="97"/>
      <c r="K309" s="122">
        <f t="shared" si="1097"/>
        <v>0</v>
      </c>
      <c r="L309" s="313">
        <f t="shared" si="1098"/>
        <v>0</v>
      </c>
      <c r="M309" s="46">
        <f t="shared" si="1099"/>
        <v>0</v>
      </c>
      <c r="N309" s="90">
        <f t="shared" si="1160"/>
        <v>0</v>
      </c>
      <c r="O309" s="90">
        <f t="shared" si="1161"/>
        <v>0</v>
      </c>
      <c r="P309" s="90">
        <f t="shared" si="1162"/>
        <v>0</v>
      </c>
      <c r="Q309" s="90">
        <f t="shared" si="1163"/>
        <v>0</v>
      </c>
      <c r="R309" s="408">
        <f t="shared" si="1100"/>
        <v>1</v>
      </c>
      <c r="S309" s="46">
        <f t="shared" si="1101"/>
        <v>0</v>
      </c>
      <c r="T309" s="47">
        <f t="shared" si="1102"/>
        <v>0</v>
      </c>
      <c r="U309" s="47">
        <f t="shared" si="1103"/>
        <v>0</v>
      </c>
      <c r="V309" s="47">
        <f t="shared" si="1104"/>
        <v>0</v>
      </c>
      <c r="W309" s="47">
        <f t="shared" si="1105"/>
        <v>0</v>
      </c>
      <c r="X309" s="47">
        <f t="shared" si="1106"/>
        <v>0</v>
      </c>
      <c r="Y309" s="47">
        <f t="shared" si="1107"/>
        <v>0</v>
      </c>
      <c r="Z309" s="47">
        <f t="shared" si="1108"/>
        <v>0</v>
      </c>
      <c r="AA309" s="47">
        <f t="shared" si="1109"/>
        <v>0</v>
      </c>
      <c r="AB309" s="47">
        <f t="shared" si="1110"/>
        <v>0</v>
      </c>
      <c r="AC309" s="47">
        <f t="shared" si="1111"/>
        <v>0</v>
      </c>
      <c r="AD309" s="47">
        <f t="shared" si="1112"/>
        <v>0</v>
      </c>
      <c r="AE309" s="47">
        <f t="shared" si="1113"/>
        <v>0</v>
      </c>
      <c r="AF309" s="47">
        <f t="shared" si="1114"/>
        <v>0</v>
      </c>
      <c r="AG309" s="47">
        <f t="shared" si="1115"/>
        <v>0</v>
      </c>
      <c r="AH309" s="47">
        <f t="shared" si="1116"/>
        <v>0</v>
      </c>
      <c r="AI309" s="47">
        <f t="shared" si="1117"/>
        <v>0</v>
      </c>
      <c r="AJ309" s="47">
        <f t="shared" si="1118"/>
        <v>0</v>
      </c>
      <c r="AK309" s="47">
        <f t="shared" si="1119"/>
        <v>0</v>
      </c>
      <c r="AL309" s="48">
        <f t="shared" si="1120"/>
        <v>0</v>
      </c>
      <c r="AM309" s="47">
        <f t="shared" si="1164"/>
        <v>0</v>
      </c>
      <c r="AN309" s="47">
        <f t="shared" si="1165"/>
        <v>0</v>
      </c>
      <c r="AO309" s="46">
        <f t="shared" si="1121"/>
        <v>0</v>
      </c>
      <c r="AP309" s="47">
        <f t="shared" si="1122"/>
        <v>0</v>
      </c>
      <c r="AQ309" s="47">
        <f t="shared" si="1123"/>
        <v>0</v>
      </c>
      <c r="AR309" s="47">
        <f t="shared" si="1124"/>
        <v>0</v>
      </c>
      <c r="AS309" s="47">
        <f t="shared" si="1125"/>
        <v>0</v>
      </c>
      <c r="AT309" s="47">
        <f t="shared" si="1126"/>
        <v>0</v>
      </c>
      <c r="AU309" s="47">
        <f t="shared" si="1127"/>
        <v>0</v>
      </c>
      <c r="AV309" s="47">
        <f t="shared" si="1128"/>
        <v>0</v>
      </c>
      <c r="AW309" s="47">
        <f t="shared" si="1129"/>
        <v>0</v>
      </c>
      <c r="AX309" s="47">
        <f t="shared" si="1130"/>
        <v>0</v>
      </c>
      <c r="AY309" s="47">
        <f t="shared" si="1131"/>
        <v>0</v>
      </c>
      <c r="AZ309" s="47">
        <f t="shared" si="1132"/>
        <v>0</v>
      </c>
      <c r="BA309" s="47">
        <f t="shared" si="1133"/>
        <v>0</v>
      </c>
      <c r="BB309" s="47">
        <f t="shared" si="1134"/>
        <v>0</v>
      </c>
      <c r="BC309" s="47">
        <f t="shared" si="1135"/>
        <v>0</v>
      </c>
      <c r="BD309" s="47">
        <f t="shared" si="1136"/>
        <v>0</v>
      </c>
      <c r="BE309" s="47">
        <f t="shared" si="1137"/>
        <v>0</v>
      </c>
      <c r="BF309" s="47">
        <f t="shared" si="1138"/>
        <v>0</v>
      </c>
      <c r="BG309" s="48">
        <f t="shared" si="1139"/>
        <v>0</v>
      </c>
      <c r="BH309" s="47">
        <f t="shared" si="1166"/>
        <v>0</v>
      </c>
      <c r="BI309" s="47">
        <f t="shared" si="1167"/>
        <v>0</v>
      </c>
      <c r="BJ309" s="46">
        <f t="shared" si="1140"/>
        <v>0</v>
      </c>
      <c r="BK309" s="47">
        <f t="shared" si="1141"/>
        <v>0</v>
      </c>
      <c r="BL309" s="47">
        <f t="shared" si="1142"/>
        <v>0</v>
      </c>
      <c r="BM309" s="47">
        <f t="shared" si="1143"/>
        <v>0</v>
      </c>
      <c r="BN309" s="47">
        <f t="shared" si="1144"/>
        <v>0</v>
      </c>
      <c r="BO309" s="47">
        <f t="shared" si="1145"/>
        <v>0</v>
      </c>
      <c r="BP309" s="47">
        <f t="shared" si="1146"/>
        <v>0</v>
      </c>
      <c r="BQ309" s="47">
        <f t="shared" si="1147"/>
        <v>0</v>
      </c>
      <c r="BR309" s="47">
        <f t="shared" si="1148"/>
        <v>0</v>
      </c>
      <c r="BS309" s="47">
        <f t="shared" si="1149"/>
        <v>0</v>
      </c>
      <c r="BT309" s="47">
        <f t="shared" si="1150"/>
        <v>0</v>
      </c>
      <c r="BU309" s="47">
        <f t="shared" si="1151"/>
        <v>0</v>
      </c>
      <c r="BV309" s="47">
        <f t="shared" si="1152"/>
        <v>0</v>
      </c>
      <c r="BW309" s="47">
        <f t="shared" si="1153"/>
        <v>0</v>
      </c>
      <c r="BX309" s="47">
        <f t="shared" si="1154"/>
        <v>0</v>
      </c>
      <c r="BY309" s="47">
        <f t="shared" si="1155"/>
        <v>0</v>
      </c>
      <c r="BZ309" s="47">
        <f t="shared" si="1156"/>
        <v>0</v>
      </c>
      <c r="CA309" s="47">
        <f t="shared" si="1157"/>
        <v>0</v>
      </c>
      <c r="CB309" s="47">
        <f t="shared" si="1158"/>
        <v>0</v>
      </c>
      <c r="CC309" s="48">
        <f t="shared" si="1159"/>
        <v>0</v>
      </c>
      <c r="CD309" s="47">
        <f t="shared" si="1168"/>
        <v>0</v>
      </c>
      <c r="CE309" s="47">
        <f t="shared" si="1169"/>
        <v>0</v>
      </c>
      <c r="CF309" s="46">
        <f t="shared" si="1170"/>
        <v>0</v>
      </c>
      <c r="CG309" s="47">
        <f t="shared" si="1171"/>
        <v>0</v>
      </c>
      <c r="CH309" s="47">
        <f t="shared" si="1172"/>
        <v>0</v>
      </c>
      <c r="CI309" s="47">
        <f t="shared" si="1173"/>
        <v>0</v>
      </c>
      <c r="CJ309" s="47">
        <f t="shared" si="1174"/>
        <v>0</v>
      </c>
      <c r="CK309" s="47">
        <f t="shared" si="1175"/>
        <v>0</v>
      </c>
      <c r="CL309" s="47">
        <f t="shared" si="1176"/>
        <v>0</v>
      </c>
      <c r="CM309" s="47">
        <f t="shared" si="1177"/>
        <v>0</v>
      </c>
      <c r="CN309" s="47">
        <f t="shared" si="1178"/>
        <v>0</v>
      </c>
      <c r="CO309" s="47">
        <f t="shared" si="1179"/>
        <v>0</v>
      </c>
      <c r="CP309" s="47">
        <f t="shared" si="1180"/>
        <v>0</v>
      </c>
      <c r="CQ309" s="47">
        <f t="shared" si="1181"/>
        <v>0</v>
      </c>
      <c r="CR309" s="47">
        <f t="shared" si="1182"/>
        <v>0</v>
      </c>
      <c r="CS309" s="47">
        <f t="shared" si="1183"/>
        <v>0</v>
      </c>
      <c r="CT309" s="47">
        <f t="shared" si="1184"/>
        <v>0</v>
      </c>
      <c r="CU309" s="47">
        <f t="shared" si="1185"/>
        <v>0</v>
      </c>
      <c r="CV309" s="47">
        <f t="shared" si="1186"/>
        <v>0</v>
      </c>
      <c r="CW309" s="47">
        <f t="shared" si="1187"/>
        <v>0</v>
      </c>
      <c r="CX309" s="47">
        <f t="shared" si="1188"/>
        <v>0</v>
      </c>
      <c r="CY309" s="48">
        <f t="shared" si="1189"/>
        <v>0</v>
      </c>
      <c r="CZ309" s="47">
        <f t="shared" si="1190"/>
        <v>0</v>
      </c>
      <c r="DA309" s="47">
        <f t="shared" si="1191"/>
        <v>0</v>
      </c>
      <c r="DB309" s="46">
        <f t="shared" si="1192"/>
        <v>0</v>
      </c>
      <c r="DC309" s="47">
        <f t="shared" si="1193"/>
        <v>0</v>
      </c>
      <c r="DD309" s="47">
        <f t="shared" si="1194"/>
        <v>0</v>
      </c>
      <c r="DE309" s="47">
        <f t="shared" si="1195"/>
        <v>0</v>
      </c>
      <c r="DF309" s="47">
        <f t="shared" si="1196"/>
        <v>0</v>
      </c>
      <c r="DG309" s="47">
        <f t="shared" si="1197"/>
        <v>0</v>
      </c>
      <c r="DH309" s="47">
        <f t="shared" si="1198"/>
        <v>0</v>
      </c>
      <c r="DI309" s="47">
        <f t="shared" si="1199"/>
        <v>0</v>
      </c>
      <c r="DJ309" s="47">
        <f t="shared" si="1200"/>
        <v>0</v>
      </c>
      <c r="DK309" s="47">
        <f t="shared" si="1201"/>
        <v>0</v>
      </c>
      <c r="DL309" s="47">
        <f t="shared" si="1202"/>
        <v>0</v>
      </c>
      <c r="DM309" s="47">
        <f t="shared" si="1203"/>
        <v>0</v>
      </c>
      <c r="DN309" s="47">
        <f t="shared" si="1204"/>
        <v>0</v>
      </c>
      <c r="DO309" s="47">
        <f t="shared" si="1205"/>
        <v>0</v>
      </c>
      <c r="DP309" s="47">
        <f t="shared" si="1206"/>
        <v>0</v>
      </c>
      <c r="DQ309" s="47">
        <f t="shared" si="1207"/>
        <v>0</v>
      </c>
      <c r="DR309" s="47">
        <f t="shared" si="1208"/>
        <v>0</v>
      </c>
      <c r="DS309" s="47">
        <f t="shared" si="1209"/>
        <v>0</v>
      </c>
      <c r="DT309" s="47">
        <f t="shared" si="1210"/>
        <v>0</v>
      </c>
      <c r="DU309" s="48">
        <f t="shared" si="1211"/>
        <v>0</v>
      </c>
      <c r="DV309" s="47">
        <f t="shared" si="1212"/>
        <v>0</v>
      </c>
      <c r="DW309" s="47">
        <f t="shared" si="1213"/>
        <v>0</v>
      </c>
      <c r="DX309" s="46">
        <f t="shared" si="1214"/>
        <v>0</v>
      </c>
      <c r="DY309" s="47">
        <f t="shared" si="1215"/>
        <v>0</v>
      </c>
      <c r="DZ309" s="47">
        <f t="shared" si="1216"/>
        <v>0</v>
      </c>
      <c r="EA309" s="47">
        <f t="shared" si="1217"/>
        <v>0</v>
      </c>
      <c r="EB309" s="47">
        <f t="shared" si="1218"/>
        <v>0</v>
      </c>
      <c r="EC309" s="47">
        <f t="shared" si="1219"/>
        <v>0</v>
      </c>
      <c r="ED309" s="47">
        <f t="shared" si="1220"/>
        <v>0</v>
      </c>
      <c r="EE309" s="47">
        <f t="shared" si="1221"/>
        <v>0</v>
      </c>
      <c r="EF309" s="47">
        <f t="shared" si="1222"/>
        <v>0</v>
      </c>
      <c r="EG309" s="47">
        <f t="shared" si="1223"/>
        <v>0</v>
      </c>
      <c r="EH309" s="47">
        <f t="shared" si="1224"/>
        <v>0</v>
      </c>
      <c r="EI309" s="47">
        <f t="shared" si="1225"/>
        <v>0</v>
      </c>
      <c r="EJ309" s="47">
        <f t="shared" si="1226"/>
        <v>0</v>
      </c>
      <c r="EK309" s="47">
        <f t="shared" si="1227"/>
        <v>0</v>
      </c>
      <c r="EL309" s="47">
        <f t="shared" si="1228"/>
        <v>0</v>
      </c>
      <c r="EM309" s="47">
        <f t="shared" si="1229"/>
        <v>0</v>
      </c>
      <c r="EN309" s="47">
        <f t="shared" si="1230"/>
        <v>0</v>
      </c>
      <c r="EO309" s="47">
        <f t="shared" si="1231"/>
        <v>0</v>
      </c>
      <c r="EP309" s="47">
        <f t="shared" si="1232"/>
        <v>0</v>
      </c>
      <c r="EQ309" s="48">
        <f t="shared" si="1233"/>
        <v>0</v>
      </c>
      <c r="ER309" s="47">
        <f t="shared" si="1234"/>
        <v>0</v>
      </c>
      <c r="ES309" s="47">
        <f t="shared" si="1235"/>
        <v>0</v>
      </c>
      <c r="ET309" s="46">
        <f t="shared" si="1236"/>
        <v>0</v>
      </c>
      <c r="EU309" s="47">
        <f t="shared" si="1237"/>
        <v>0</v>
      </c>
      <c r="EV309" s="47">
        <f t="shared" si="1238"/>
        <v>0</v>
      </c>
      <c r="EW309" s="47">
        <f t="shared" si="1239"/>
        <v>0</v>
      </c>
      <c r="EX309" s="47">
        <f t="shared" si="1240"/>
        <v>0</v>
      </c>
      <c r="EY309" s="47">
        <f t="shared" si="1241"/>
        <v>0</v>
      </c>
      <c r="EZ309" s="47">
        <f t="shared" si="1242"/>
        <v>0</v>
      </c>
      <c r="FA309" s="47">
        <f t="shared" si="1243"/>
        <v>0</v>
      </c>
      <c r="FB309" s="47">
        <f t="shared" si="1244"/>
        <v>0</v>
      </c>
      <c r="FC309" s="47">
        <f t="shared" si="1245"/>
        <v>0</v>
      </c>
      <c r="FD309" s="47">
        <f t="shared" si="1246"/>
        <v>0</v>
      </c>
      <c r="FE309" s="47">
        <f t="shared" si="1247"/>
        <v>0</v>
      </c>
      <c r="FF309" s="47">
        <f t="shared" si="1248"/>
        <v>0</v>
      </c>
      <c r="FG309" s="47">
        <f t="shared" si="1249"/>
        <v>0</v>
      </c>
      <c r="FH309" s="47">
        <f t="shared" si="1250"/>
        <v>0</v>
      </c>
      <c r="FI309" s="47">
        <f t="shared" si="1251"/>
        <v>0</v>
      </c>
      <c r="FJ309" s="47">
        <f t="shared" si="1252"/>
        <v>0</v>
      </c>
      <c r="FK309" s="47">
        <f t="shared" si="1253"/>
        <v>0</v>
      </c>
      <c r="FL309" s="47">
        <f t="shared" si="1254"/>
        <v>0</v>
      </c>
      <c r="FM309" s="48">
        <f t="shared" si="1255"/>
        <v>0</v>
      </c>
      <c r="FN309" s="47">
        <f t="shared" si="1256"/>
        <v>0</v>
      </c>
      <c r="FO309" s="47">
        <f t="shared" si="1257"/>
        <v>0</v>
      </c>
      <c r="FP309" s="46">
        <f t="shared" si="1258"/>
        <v>0</v>
      </c>
      <c r="FQ309" s="47">
        <f t="shared" si="1259"/>
        <v>0</v>
      </c>
      <c r="FR309" s="47">
        <f t="shared" si="1260"/>
        <v>0</v>
      </c>
      <c r="FS309" s="47">
        <f t="shared" si="1261"/>
        <v>0</v>
      </c>
      <c r="FT309" s="47">
        <f t="shared" si="1262"/>
        <v>0</v>
      </c>
      <c r="FU309" s="47">
        <f t="shared" si="1263"/>
        <v>0</v>
      </c>
      <c r="FV309" s="47">
        <f t="shared" si="1264"/>
        <v>0</v>
      </c>
      <c r="FW309" s="47">
        <f t="shared" si="1265"/>
        <v>0</v>
      </c>
      <c r="FX309" s="47">
        <f t="shared" si="1266"/>
        <v>0</v>
      </c>
      <c r="FY309" s="47">
        <f t="shared" si="1267"/>
        <v>0</v>
      </c>
      <c r="FZ309" s="47">
        <f t="shared" si="1268"/>
        <v>0</v>
      </c>
      <c r="GA309" s="47">
        <f t="shared" si="1269"/>
        <v>0</v>
      </c>
      <c r="GB309" s="47">
        <f t="shared" si="1270"/>
        <v>0</v>
      </c>
      <c r="GC309" s="47">
        <f t="shared" si="1271"/>
        <v>0</v>
      </c>
      <c r="GD309" s="47">
        <f t="shared" si="1272"/>
        <v>0</v>
      </c>
      <c r="GE309" s="47">
        <f t="shared" si="1273"/>
        <v>0</v>
      </c>
      <c r="GF309" s="47">
        <f t="shared" si="1274"/>
        <v>0</v>
      </c>
      <c r="GG309" s="47">
        <f t="shared" si="1275"/>
        <v>0</v>
      </c>
      <c r="GH309" s="47">
        <f t="shared" si="1276"/>
        <v>0</v>
      </c>
      <c r="GI309" s="48">
        <f t="shared" si="1277"/>
        <v>0</v>
      </c>
      <c r="GJ309" s="47">
        <f t="shared" si="1278"/>
        <v>0</v>
      </c>
      <c r="GK309" s="47">
        <f t="shared" si="1279"/>
        <v>0</v>
      </c>
      <c r="GL309" s="46">
        <f t="shared" si="1280"/>
        <v>0</v>
      </c>
      <c r="GM309" s="47">
        <f t="shared" si="1281"/>
        <v>0</v>
      </c>
      <c r="GN309" s="47">
        <f t="shared" si="1282"/>
        <v>0</v>
      </c>
      <c r="GO309" s="47">
        <f t="shared" si="1283"/>
        <v>0</v>
      </c>
      <c r="GP309" s="47">
        <f t="shared" si="1284"/>
        <v>0</v>
      </c>
      <c r="GQ309" s="47">
        <f t="shared" si="1285"/>
        <v>0</v>
      </c>
      <c r="GR309" s="47">
        <f t="shared" si="1286"/>
        <v>0</v>
      </c>
      <c r="GS309" s="47">
        <f t="shared" si="1287"/>
        <v>0</v>
      </c>
      <c r="GT309" s="47">
        <f t="shared" si="1288"/>
        <v>0</v>
      </c>
      <c r="GU309" s="47">
        <f t="shared" si="1289"/>
        <v>0</v>
      </c>
      <c r="GV309" s="47">
        <f t="shared" si="1290"/>
        <v>0</v>
      </c>
      <c r="GW309" s="47">
        <f t="shared" si="1291"/>
        <v>0</v>
      </c>
      <c r="GX309" s="47">
        <f t="shared" si="1292"/>
        <v>0</v>
      </c>
      <c r="GY309" s="47">
        <f t="shared" si="1293"/>
        <v>0</v>
      </c>
      <c r="GZ309" s="47">
        <f t="shared" si="1294"/>
        <v>0</v>
      </c>
      <c r="HA309" s="47">
        <f t="shared" si="1295"/>
        <v>0</v>
      </c>
      <c r="HB309" s="47">
        <f t="shared" si="1296"/>
        <v>0</v>
      </c>
      <c r="HC309" s="47">
        <f t="shared" si="1297"/>
        <v>0</v>
      </c>
      <c r="HD309" s="47">
        <f t="shared" si="1298"/>
        <v>0</v>
      </c>
      <c r="HE309" s="48">
        <f t="shared" si="1299"/>
        <v>0</v>
      </c>
      <c r="HF309" s="47">
        <f t="shared" si="1300"/>
        <v>0</v>
      </c>
      <c r="HG309" s="47">
        <f t="shared" si="1301"/>
        <v>0</v>
      </c>
      <c r="HH309" s="46">
        <f t="shared" si="1302"/>
        <v>0</v>
      </c>
      <c r="HI309" s="47">
        <f t="shared" si="1303"/>
        <v>0</v>
      </c>
      <c r="HJ309" s="47">
        <f t="shared" si="1304"/>
        <v>0</v>
      </c>
      <c r="HK309" s="47">
        <f t="shared" si="1305"/>
        <v>0</v>
      </c>
      <c r="HL309" s="47">
        <f t="shared" si="1306"/>
        <v>0</v>
      </c>
      <c r="HM309" s="47">
        <f t="shared" si="1307"/>
        <v>0</v>
      </c>
      <c r="HN309" s="47">
        <f t="shared" si="1308"/>
        <v>0</v>
      </c>
      <c r="HO309" s="47">
        <f t="shared" si="1309"/>
        <v>0</v>
      </c>
      <c r="HP309" s="47">
        <f t="shared" si="1310"/>
        <v>0</v>
      </c>
      <c r="HQ309" s="47">
        <f t="shared" si="1311"/>
        <v>0</v>
      </c>
      <c r="HR309" s="47">
        <f t="shared" si="1312"/>
        <v>0</v>
      </c>
      <c r="HS309" s="47">
        <f t="shared" si="1313"/>
        <v>0</v>
      </c>
      <c r="HT309" s="47">
        <f t="shared" si="1314"/>
        <v>0</v>
      </c>
      <c r="HU309" s="47">
        <f t="shared" si="1315"/>
        <v>0</v>
      </c>
      <c r="HV309" s="47">
        <f t="shared" si="1316"/>
        <v>0</v>
      </c>
      <c r="HW309" s="47">
        <f t="shared" si="1317"/>
        <v>0</v>
      </c>
      <c r="HX309" s="47">
        <f t="shared" si="1318"/>
        <v>0</v>
      </c>
      <c r="HY309" s="47">
        <f t="shared" si="1319"/>
        <v>0</v>
      </c>
      <c r="HZ309" s="47">
        <f t="shared" si="1320"/>
        <v>0</v>
      </c>
      <c r="IA309" s="48">
        <f t="shared" si="1321"/>
        <v>0</v>
      </c>
      <c r="IB309" s="47">
        <f t="shared" si="1322"/>
        <v>0</v>
      </c>
      <c r="IC309" s="47">
        <f t="shared" si="1323"/>
        <v>0</v>
      </c>
      <c r="ID309" s="46">
        <f t="shared" si="1324"/>
        <v>0</v>
      </c>
      <c r="IE309" s="47">
        <f t="shared" si="1325"/>
        <v>0</v>
      </c>
      <c r="IF309" s="47">
        <f t="shared" si="1326"/>
        <v>0</v>
      </c>
      <c r="IG309" s="47">
        <f t="shared" si="1327"/>
        <v>0</v>
      </c>
      <c r="IH309" s="47">
        <f t="shared" si="1328"/>
        <v>0</v>
      </c>
      <c r="II309" s="47">
        <f t="shared" si="1329"/>
        <v>0</v>
      </c>
      <c r="IJ309" s="47">
        <f t="shared" si="1330"/>
        <v>0</v>
      </c>
      <c r="IK309" s="47">
        <f t="shared" si="1331"/>
        <v>0</v>
      </c>
      <c r="IL309" s="47">
        <f t="shared" si="1332"/>
        <v>0</v>
      </c>
      <c r="IM309" s="47">
        <f t="shared" si="1333"/>
        <v>0</v>
      </c>
      <c r="IN309" s="47">
        <f t="shared" si="1334"/>
        <v>0</v>
      </c>
      <c r="IO309" s="47">
        <f t="shared" si="1335"/>
        <v>0</v>
      </c>
      <c r="IP309" s="47">
        <f t="shared" si="1336"/>
        <v>0</v>
      </c>
      <c r="IQ309" s="47">
        <f t="shared" si="1337"/>
        <v>0</v>
      </c>
      <c r="IR309" s="47">
        <f t="shared" si="1338"/>
        <v>0</v>
      </c>
      <c r="IS309" s="47">
        <f t="shared" si="1339"/>
        <v>0</v>
      </c>
      <c r="IT309" s="47">
        <f t="shared" si="1340"/>
        <v>0</v>
      </c>
      <c r="IU309" s="47">
        <f t="shared" si="1341"/>
        <v>0</v>
      </c>
      <c r="IV309" s="47">
        <f t="shared" si="1342"/>
        <v>0</v>
      </c>
      <c r="IW309" s="48">
        <f t="shared" si="1343"/>
        <v>0</v>
      </c>
      <c r="IX309" s="47">
        <f t="shared" si="1344"/>
        <v>0</v>
      </c>
      <c r="IY309" s="47">
        <f t="shared" si="1345"/>
        <v>0</v>
      </c>
      <c r="IZ309" s="46">
        <f t="shared" si="1346"/>
        <v>0</v>
      </c>
      <c r="JA309" s="47">
        <f t="shared" si="1347"/>
        <v>0</v>
      </c>
      <c r="JB309" s="47">
        <f t="shared" si="1348"/>
        <v>0</v>
      </c>
      <c r="JC309" s="47">
        <f t="shared" si="1349"/>
        <v>0</v>
      </c>
      <c r="JD309" s="47">
        <f t="shared" si="1350"/>
        <v>0</v>
      </c>
      <c r="JE309" s="47">
        <f t="shared" si="1351"/>
        <v>0</v>
      </c>
      <c r="JF309" s="47">
        <f t="shared" si="1352"/>
        <v>0</v>
      </c>
      <c r="JG309" s="47">
        <f t="shared" si="1353"/>
        <v>0</v>
      </c>
      <c r="JH309" s="47">
        <f t="shared" si="1354"/>
        <v>0</v>
      </c>
      <c r="JI309" s="47">
        <f t="shared" si="1355"/>
        <v>0</v>
      </c>
      <c r="JJ309" s="47">
        <f t="shared" si="1356"/>
        <v>0</v>
      </c>
      <c r="JK309" s="47">
        <f t="shared" si="1357"/>
        <v>0</v>
      </c>
      <c r="JL309" s="47">
        <f t="shared" si="1358"/>
        <v>0</v>
      </c>
      <c r="JM309" s="47">
        <f t="shared" si="1359"/>
        <v>0</v>
      </c>
      <c r="JN309" s="47">
        <f t="shared" si="1360"/>
        <v>0</v>
      </c>
      <c r="JO309" s="47">
        <f t="shared" si="1361"/>
        <v>0</v>
      </c>
      <c r="JP309" s="47">
        <f t="shared" si="1362"/>
        <v>0</v>
      </c>
      <c r="JQ309" s="47">
        <f t="shared" si="1363"/>
        <v>0</v>
      </c>
      <c r="JR309" s="47">
        <f t="shared" si="1364"/>
        <v>0</v>
      </c>
      <c r="JS309" s="48">
        <f t="shared" si="1365"/>
        <v>0</v>
      </c>
      <c r="JT309" s="46">
        <f t="shared" si="1366"/>
        <v>0</v>
      </c>
      <c r="JU309" s="48">
        <f t="shared" si="1367"/>
        <v>0</v>
      </c>
    </row>
    <row r="310" spans="1:281" x14ac:dyDescent="0.25">
      <c r="A310" s="152"/>
      <c r="B310" s="386"/>
      <c r="C310" s="377"/>
      <c r="D310" s="378"/>
      <c r="E310" s="378"/>
      <c r="F310" s="378"/>
      <c r="G310" s="379"/>
      <c r="H310" s="397"/>
      <c r="I310" s="397"/>
      <c r="J310" s="97"/>
      <c r="K310" s="122">
        <f t="shared" si="1097"/>
        <v>0</v>
      </c>
      <c r="L310" s="313">
        <f t="shared" si="1098"/>
        <v>0</v>
      </c>
      <c r="M310" s="46">
        <f t="shared" si="1099"/>
        <v>0</v>
      </c>
      <c r="N310" s="90">
        <f t="shared" si="1160"/>
        <v>0</v>
      </c>
      <c r="O310" s="90">
        <f t="shared" si="1161"/>
        <v>0</v>
      </c>
      <c r="P310" s="90">
        <f t="shared" si="1162"/>
        <v>0</v>
      </c>
      <c r="Q310" s="90">
        <f t="shared" si="1163"/>
        <v>0</v>
      </c>
      <c r="R310" s="408">
        <f t="shared" si="1100"/>
        <v>1</v>
      </c>
      <c r="S310" s="46">
        <f t="shared" si="1101"/>
        <v>0</v>
      </c>
      <c r="T310" s="47">
        <f t="shared" si="1102"/>
        <v>0</v>
      </c>
      <c r="U310" s="47">
        <f t="shared" si="1103"/>
        <v>0</v>
      </c>
      <c r="V310" s="47">
        <f t="shared" si="1104"/>
        <v>0</v>
      </c>
      <c r="W310" s="47">
        <f t="shared" si="1105"/>
        <v>0</v>
      </c>
      <c r="X310" s="47">
        <f t="shared" si="1106"/>
        <v>0</v>
      </c>
      <c r="Y310" s="47">
        <f t="shared" si="1107"/>
        <v>0</v>
      </c>
      <c r="Z310" s="47">
        <f t="shared" si="1108"/>
        <v>0</v>
      </c>
      <c r="AA310" s="47">
        <f t="shared" si="1109"/>
        <v>0</v>
      </c>
      <c r="AB310" s="47">
        <f t="shared" si="1110"/>
        <v>0</v>
      </c>
      <c r="AC310" s="47">
        <f t="shared" si="1111"/>
        <v>0</v>
      </c>
      <c r="AD310" s="47">
        <f t="shared" si="1112"/>
        <v>0</v>
      </c>
      <c r="AE310" s="47">
        <f t="shared" si="1113"/>
        <v>0</v>
      </c>
      <c r="AF310" s="47">
        <f t="shared" si="1114"/>
        <v>0</v>
      </c>
      <c r="AG310" s="47">
        <f t="shared" si="1115"/>
        <v>0</v>
      </c>
      <c r="AH310" s="47">
        <f t="shared" si="1116"/>
        <v>0</v>
      </c>
      <c r="AI310" s="47">
        <f t="shared" si="1117"/>
        <v>0</v>
      </c>
      <c r="AJ310" s="47">
        <f t="shared" si="1118"/>
        <v>0</v>
      </c>
      <c r="AK310" s="47">
        <f t="shared" si="1119"/>
        <v>0</v>
      </c>
      <c r="AL310" s="48">
        <f t="shared" si="1120"/>
        <v>0</v>
      </c>
      <c r="AM310" s="47">
        <f t="shared" si="1164"/>
        <v>0</v>
      </c>
      <c r="AN310" s="47">
        <f t="shared" si="1165"/>
        <v>0</v>
      </c>
      <c r="AO310" s="46">
        <f t="shared" si="1121"/>
        <v>0</v>
      </c>
      <c r="AP310" s="47">
        <f t="shared" si="1122"/>
        <v>0</v>
      </c>
      <c r="AQ310" s="47">
        <f t="shared" si="1123"/>
        <v>0</v>
      </c>
      <c r="AR310" s="47">
        <f t="shared" si="1124"/>
        <v>0</v>
      </c>
      <c r="AS310" s="47">
        <f t="shared" si="1125"/>
        <v>0</v>
      </c>
      <c r="AT310" s="47">
        <f t="shared" si="1126"/>
        <v>0</v>
      </c>
      <c r="AU310" s="47">
        <f t="shared" si="1127"/>
        <v>0</v>
      </c>
      <c r="AV310" s="47">
        <f t="shared" si="1128"/>
        <v>0</v>
      </c>
      <c r="AW310" s="47">
        <f t="shared" si="1129"/>
        <v>0</v>
      </c>
      <c r="AX310" s="47">
        <f t="shared" si="1130"/>
        <v>0</v>
      </c>
      <c r="AY310" s="47">
        <f t="shared" si="1131"/>
        <v>0</v>
      </c>
      <c r="AZ310" s="47">
        <f t="shared" si="1132"/>
        <v>0</v>
      </c>
      <c r="BA310" s="47">
        <f t="shared" si="1133"/>
        <v>0</v>
      </c>
      <c r="BB310" s="47">
        <f t="shared" si="1134"/>
        <v>0</v>
      </c>
      <c r="BC310" s="47">
        <f t="shared" si="1135"/>
        <v>0</v>
      </c>
      <c r="BD310" s="47">
        <f t="shared" si="1136"/>
        <v>0</v>
      </c>
      <c r="BE310" s="47">
        <f t="shared" si="1137"/>
        <v>0</v>
      </c>
      <c r="BF310" s="47">
        <f t="shared" si="1138"/>
        <v>0</v>
      </c>
      <c r="BG310" s="48">
        <f t="shared" si="1139"/>
        <v>0</v>
      </c>
      <c r="BH310" s="47">
        <f t="shared" si="1166"/>
        <v>0</v>
      </c>
      <c r="BI310" s="47">
        <f t="shared" si="1167"/>
        <v>0</v>
      </c>
      <c r="BJ310" s="46">
        <f t="shared" si="1140"/>
        <v>0</v>
      </c>
      <c r="BK310" s="47">
        <f t="shared" si="1141"/>
        <v>0</v>
      </c>
      <c r="BL310" s="47">
        <f t="shared" si="1142"/>
        <v>0</v>
      </c>
      <c r="BM310" s="47">
        <f t="shared" si="1143"/>
        <v>0</v>
      </c>
      <c r="BN310" s="47">
        <f t="shared" si="1144"/>
        <v>0</v>
      </c>
      <c r="BO310" s="47">
        <f t="shared" si="1145"/>
        <v>0</v>
      </c>
      <c r="BP310" s="47">
        <f t="shared" si="1146"/>
        <v>0</v>
      </c>
      <c r="BQ310" s="47">
        <f t="shared" si="1147"/>
        <v>0</v>
      </c>
      <c r="BR310" s="47">
        <f t="shared" si="1148"/>
        <v>0</v>
      </c>
      <c r="BS310" s="47">
        <f t="shared" si="1149"/>
        <v>0</v>
      </c>
      <c r="BT310" s="47">
        <f t="shared" si="1150"/>
        <v>0</v>
      </c>
      <c r="BU310" s="47">
        <f t="shared" si="1151"/>
        <v>0</v>
      </c>
      <c r="BV310" s="47">
        <f t="shared" si="1152"/>
        <v>0</v>
      </c>
      <c r="BW310" s="47">
        <f t="shared" si="1153"/>
        <v>0</v>
      </c>
      <c r="BX310" s="47">
        <f t="shared" si="1154"/>
        <v>0</v>
      </c>
      <c r="BY310" s="47">
        <f t="shared" si="1155"/>
        <v>0</v>
      </c>
      <c r="BZ310" s="47">
        <f t="shared" si="1156"/>
        <v>0</v>
      </c>
      <c r="CA310" s="47">
        <f t="shared" si="1157"/>
        <v>0</v>
      </c>
      <c r="CB310" s="47">
        <f t="shared" si="1158"/>
        <v>0</v>
      </c>
      <c r="CC310" s="48">
        <f t="shared" si="1159"/>
        <v>0</v>
      </c>
      <c r="CD310" s="47">
        <f t="shared" si="1168"/>
        <v>0</v>
      </c>
      <c r="CE310" s="47">
        <f t="shared" si="1169"/>
        <v>0</v>
      </c>
      <c r="CF310" s="46">
        <f t="shared" si="1170"/>
        <v>0</v>
      </c>
      <c r="CG310" s="47">
        <f t="shared" si="1171"/>
        <v>0</v>
      </c>
      <c r="CH310" s="47">
        <f t="shared" si="1172"/>
        <v>0</v>
      </c>
      <c r="CI310" s="47">
        <f t="shared" si="1173"/>
        <v>0</v>
      </c>
      <c r="CJ310" s="47">
        <f t="shared" si="1174"/>
        <v>0</v>
      </c>
      <c r="CK310" s="47">
        <f t="shared" si="1175"/>
        <v>0</v>
      </c>
      <c r="CL310" s="47">
        <f t="shared" si="1176"/>
        <v>0</v>
      </c>
      <c r="CM310" s="47">
        <f t="shared" si="1177"/>
        <v>0</v>
      </c>
      <c r="CN310" s="47">
        <f t="shared" si="1178"/>
        <v>0</v>
      </c>
      <c r="CO310" s="47">
        <f t="shared" si="1179"/>
        <v>0</v>
      </c>
      <c r="CP310" s="47">
        <f t="shared" si="1180"/>
        <v>0</v>
      </c>
      <c r="CQ310" s="47">
        <f t="shared" si="1181"/>
        <v>0</v>
      </c>
      <c r="CR310" s="47">
        <f t="shared" si="1182"/>
        <v>0</v>
      </c>
      <c r="CS310" s="47">
        <f t="shared" si="1183"/>
        <v>0</v>
      </c>
      <c r="CT310" s="47">
        <f t="shared" si="1184"/>
        <v>0</v>
      </c>
      <c r="CU310" s="47">
        <f t="shared" si="1185"/>
        <v>0</v>
      </c>
      <c r="CV310" s="47">
        <f t="shared" si="1186"/>
        <v>0</v>
      </c>
      <c r="CW310" s="47">
        <f t="shared" si="1187"/>
        <v>0</v>
      </c>
      <c r="CX310" s="47">
        <f t="shared" si="1188"/>
        <v>0</v>
      </c>
      <c r="CY310" s="48">
        <f t="shared" si="1189"/>
        <v>0</v>
      </c>
      <c r="CZ310" s="47">
        <f t="shared" si="1190"/>
        <v>0</v>
      </c>
      <c r="DA310" s="47">
        <f t="shared" si="1191"/>
        <v>0</v>
      </c>
      <c r="DB310" s="46">
        <f t="shared" si="1192"/>
        <v>0</v>
      </c>
      <c r="DC310" s="47">
        <f t="shared" si="1193"/>
        <v>0</v>
      </c>
      <c r="DD310" s="47">
        <f t="shared" si="1194"/>
        <v>0</v>
      </c>
      <c r="DE310" s="47">
        <f t="shared" si="1195"/>
        <v>0</v>
      </c>
      <c r="DF310" s="47">
        <f t="shared" si="1196"/>
        <v>0</v>
      </c>
      <c r="DG310" s="47">
        <f t="shared" si="1197"/>
        <v>0</v>
      </c>
      <c r="DH310" s="47">
        <f t="shared" si="1198"/>
        <v>0</v>
      </c>
      <c r="DI310" s="47">
        <f t="shared" si="1199"/>
        <v>0</v>
      </c>
      <c r="DJ310" s="47">
        <f t="shared" si="1200"/>
        <v>0</v>
      </c>
      <c r="DK310" s="47">
        <f t="shared" si="1201"/>
        <v>0</v>
      </c>
      <c r="DL310" s="47">
        <f t="shared" si="1202"/>
        <v>0</v>
      </c>
      <c r="DM310" s="47">
        <f t="shared" si="1203"/>
        <v>0</v>
      </c>
      <c r="DN310" s="47">
        <f t="shared" si="1204"/>
        <v>0</v>
      </c>
      <c r="DO310" s="47">
        <f t="shared" si="1205"/>
        <v>0</v>
      </c>
      <c r="DP310" s="47">
        <f t="shared" si="1206"/>
        <v>0</v>
      </c>
      <c r="DQ310" s="47">
        <f t="shared" si="1207"/>
        <v>0</v>
      </c>
      <c r="DR310" s="47">
        <f t="shared" si="1208"/>
        <v>0</v>
      </c>
      <c r="DS310" s="47">
        <f t="shared" si="1209"/>
        <v>0</v>
      </c>
      <c r="DT310" s="47">
        <f t="shared" si="1210"/>
        <v>0</v>
      </c>
      <c r="DU310" s="48">
        <f t="shared" si="1211"/>
        <v>0</v>
      </c>
      <c r="DV310" s="47">
        <f t="shared" si="1212"/>
        <v>0</v>
      </c>
      <c r="DW310" s="47">
        <f t="shared" si="1213"/>
        <v>0</v>
      </c>
      <c r="DX310" s="46">
        <f t="shared" si="1214"/>
        <v>0</v>
      </c>
      <c r="DY310" s="47">
        <f t="shared" si="1215"/>
        <v>0</v>
      </c>
      <c r="DZ310" s="47">
        <f t="shared" si="1216"/>
        <v>0</v>
      </c>
      <c r="EA310" s="47">
        <f t="shared" si="1217"/>
        <v>0</v>
      </c>
      <c r="EB310" s="47">
        <f t="shared" si="1218"/>
        <v>0</v>
      </c>
      <c r="EC310" s="47">
        <f t="shared" si="1219"/>
        <v>0</v>
      </c>
      <c r="ED310" s="47">
        <f t="shared" si="1220"/>
        <v>0</v>
      </c>
      <c r="EE310" s="47">
        <f t="shared" si="1221"/>
        <v>0</v>
      </c>
      <c r="EF310" s="47">
        <f t="shared" si="1222"/>
        <v>0</v>
      </c>
      <c r="EG310" s="47">
        <f t="shared" si="1223"/>
        <v>0</v>
      </c>
      <c r="EH310" s="47">
        <f t="shared" si="1224"/>
        <v>0</v>
      </c>
      <c r="EI310" s="47">
        <f t="shared" si="1225"/>
        <v>0</v>
      </c>
      <c r="EJ310" s="47">
        <f t="shared" si="1226"/>
        <v>0</v>
      </c>
      <c r="EK310" s="47">
        <f t="shared" si="1227"/>
        <v>0</v>
      </c>
      <c r="EL310" s="47">
        <f t="shared" si="1228"/>
        <v>0</v>
      </c>
      <c r="EM310" s="47">
        <f t="shared" si="1229"/>
        <v>0</v>
      </c>
      <c r="EN310" s="47">
        <f t="shared" si="1230"/>
        <v>0</v>
      </c>
      <c r="EO310" s="47">
        <f t="shared" si="1231"/>
        <v>0</v>
      </c>
      <c r="EP310" s="47">
        <f t="shared" si="1232"/>
        <v>0</v>
      </c>
      <c r="EQ310" s="48">
        <f t="shared" si="1233"/>
        <v>0</v>
      </c>
      <c r="ER310" s="47">
        <f t="shared" si="1234"/>
        <v>0</v>
      </c>
      <c r="ES310" s="47">
        <f t="shared" si="1235"/>
        <v>0</v>
      </c>
      <c r="ET310" s="46">
        <f t="shared" si="1236"/>
        <v>0</v>
      </c>
      <c r="EU310" s="47">
        <f t="shared" si="1237"/>
        <v>0</v>
      </c>
      <c r="EV310" s="47">
        <f t="shared" si="1238"/>
        <v>0</v>
      </c>
      <c r="EW310" s="47">
        <f t="shared" si="1239"/>
        <v>0</v>
      </c>
      <c r="EX310" s="47">
        <f t="shared" si="1240"/>
        <v>0</v>
      </c>
      <c r="EY310" s="47">
        <f t="shared" si="1241"/>
        <v>0</v>
      </c>
      <c r="EZ310" s="47">
        <f t="shared" si="1242"/>
        <v>0</v>
      </c>
      <c r="FA310" s="47">
        <f t="shared" si="1243"/>
        <v>0</v>
      </c>
      <c r="FB310" s="47">
        <f t="shared" si="1244"/>
        <v>0</v>
      </c>
      <c r="FC310" s="47">
        <f t="shared" si="1245"/>
        <v>0</v>
      </c>
      <c r="FD310" s="47">
        <f t="shared" si="1246"/>
        <v>0</v>
      </c>
      <c r="FE310" s="47">
        <f t="shared" si="1247"/>
        <v>0</v>
      </c>
      <c r="FF310" s="47">
        <f t="shared" si="1248"/>
        <v>0</v>
      </c>
      <c r="FG310" s="47">
        <f t="shared" si="1249"/>
        <v>0</v>
      </c>
      <c r="FH310" s="47">
        <f t="shared" si="1250"/>
        <v>0</v>
      </c>
      <c r="FI310" s="47">
        <f t="shared" si="1251"/>
        <v>0</v>
      </c>
      <c r="FJ310" s="47">
        <f t="shared" si="1252"/>
        <v>0</v>
      </c>
      <c r="FK310" s="47">
        <f t="shared" si="1253"/>
        <v>0</v>
      </c>
      <c r="FL310" s="47">
        <f t="shared" si="1254"/>
        <v>0</v>
      </c>
      <c r="FM310" s="48">
        <f t="shared" si="1255"/>
        <v>0</v>
      </c>
      <c r="FN310" s="47">
        <f t="shared" si="1256"/>
        <v>0</v>
      </c>
      <c r="FO310" s="47">
        <f t="shared" si="1257"/>
        <v>0</v>
      </c>
      <c r="FP310" s="46">
        <f t="shared" si="1258"/>
        <v>0</v>
      </c>
      <c r="FQ310" s="47">
        <f t="shared" si="1259"/>
        <v>0</v>
      </c>
      <c r="FR310" s="47">
        <f t="shared" si="1260"/>
        <v>0</v>
      </c>
      <c r="FS310" s="47">
        <f t="shared" si="1261"/>
        <v>0</v>
      </c>
      <c r="FT310" s="47">
        <f t="shared" si="1262"/>
        <v>0</v>
      </c>
      <c r="FU310" s="47">
        <f t="shared" si="1263"/>
        <v>0</v>
      </c>
      <c r="FV310" s="47">
        <f t="shared" si="1264"/>
        <v>0</v>
      </c>
      <c r="FW310" s="47">
        <f t="shared" si="1265"/>
        <v>0</v>
      </c>
      <c r="FX310" s="47">
        <f t="shared" si="1266"/>
        <v>0</v>
      </c>
      <c r="FY310" s="47">
        <f t="shared" si="1267"/>
        <v>0</v>
      </c>
      <c r="FZ310" s="47">
        <f t="shared" si="1268"/>
        <v>0</v>
      </c>
      <c r="GA310" s="47">
        <f t="shared" si="1269"/>
        <v>0</v>
      </c>
      <c r="GB310" s="47">
        <f t="shared" si="1270"/>
        <v>0</v>
      </c>
      <c r="GC310" s="47">
        <f t="shared" si="1271"/>
        <v>0</v>
      </c>
      <c r="GD310" s="47">
        <f t="shared" si="1272"/>
        <v>0</v>
      </c>
      <c r="GE310" s="47">
        <f t="shared" si="1273"/>
        <v>0</v>
      </c>
      <c r="GF310" s="47">
        <f t="shared" si="1274"/>
        <v>0</v>
      </c>
      <c r="GG310" s="47">
        <f t="shared" si="1275"/>
        <v>0</v>
      </c>
      <c r="GH310" s="47">
        <f t="shared" si="1276"/>
        <v>0</v>
      </c>
      <c r="GI310" s="48">
        <f t="shared" si="1277"/>
        <v>0</v>
      </c>
      <c r="GJ310" s="47">
        <f t="shared" si="1278"/>
        <v>0</v>
      </c>
      <c r="GK310" s="47">
        <f t="shared" si="1279"/>
        <v>0</v>
      </c>
      <c r="GL310" s="46">
        <f t="shared" si="1280"/>
        <v>0</v>
      </c>
      <c r="GM310" s="47">
        <f t="shared" si="1281"/>
        <v>0</v>
      </c>
      <c r="GN310" s="47">
        <f t="shared" si="1282"/>
        <v>0</v>
      </c>
      <c r="GO310" s="47">
        <f t="shared" si="1283"/>
        <v>0</v>
      </c>
      <c r="GP310" s="47">
        <f t="shared" si="1284"/>
        <v>0</v>
      </c>
      <c r="GQ310" s="47">
        <f t="shared" si="1285"/>
        <v>0</v>
      </c>
      <c r="GR310" s="47">
        <f t="shared" si="1286"/>
        <v>0</v>
      </c>
      <c r="GS310" s="47">
        <f t="shared" si="1287"/>
        <v>0</v>
      </c>
      <c r="GT310" s="47">
        <f t="shared" si="1288"/>
        <v>0</v>
      </c>
      <c r="GU310" s="47">
        <f t="shared" si="1289"/>
        <v>0</v>
      </c>
      <c r="GV310" s="47">
        <f t="shared" si="1290"/>
        <v>0</v>
      </c>
      <c r="GW310" s="47">
        <f t="shared" si="1291"/>
        <v>0</v>
      </c>
      <c r="GX310" s="47">
        <f t="shared" si="1292"/>
        <v>0</v>
      </c>
      <c r="GY310" s="47">
        <f t="shared" si="1293"/>
        <v>0</v>
      </c>
      <c r="GZ310" s="47">
        <f t="shared" si="1294"/>
        <v>0</v>
      </c>
      <c r="HA310" s="47">
        <f t="shared" si="1295"/>
        <v>0</v>
      </c>
      <c r="HB310" s="47">
        <f t="shared" si="1296"/>
        <v>0</v>
      </c>
      <c r="HC310" s="47">
        <f t="shared" si="1297"/>
        <v>0</v>
      </c>
      <c r="HD310" s="47">
        <f t="shared" si="1298"/>
        <v>0</v>
      </c>
      <c r="HE310" s="48">
        <f t="shared" si="1299"/>
        <v>0</v>
      </c>
      <c r="HF310" s="47">
        <f t="shared" si="1300"/>
        <v>0</v>
      </c>
      <c r="HG310" s="47">
        <f t="shared" si="1301"/>
        <v>0</v>
      </c>
      <c r="HH310" s="46">
        <f t="shared" si="1302"/>
        <v>0</v>
      </c>
      <c r="HI310" s="47">
        <f t="shared" si="1303"/>
        <v>0</v>
      </c>
      <c r="HJ310" s="47">
        <f t="shared" si="1304"/>
        <v>0</v>
      </c>
      <c r="HK310" s="47">
        <f t="shared" si="1305"/>
        <v>0</v>
      </c>
      <c r="HL310" s="47">
        <f t="shared" si="1306"/>
        <v>0</v>
      </c>
      <c r="HM310" s="47">
        <f t="shared" si="1307"/>
        <v>0</v>
      </c>
      <c r="HN310" s="47">
        <f t="shared" si="1308"/>
        <v>0</v>
      </c>
      <c r="HO310" s="47">
        <f t="shared" si="1309"/>
        <v>0</v>
      </c>
      <c r="HP310" s="47">
        <f t="shared" si="1310"/>
        <v>0</v>
      </c>
      <c r="HQ310" s="47">
        <f t="shared" si="1311"/>
        <v>0</v>
      </c>
      <c r="HR310" s="47">
        <f t="shared" si="1312"/>
        <v>0</v>
      </c>
      <c r="HS310" s="47">
        <f t="shared" si="1313"/>
        <v>0</v>
      </c>
      <c r="HT310" s="47">
        <f t="shared" si="1314"/>
        <v>0</v>
      </c>
      <c r="HU310" s="47">
        <f t="shared" si="1315"/>
        <v>0</v>
      </c>
      <c r="HV310" s="47">
        <f t="shared" si="1316"/>
        <v>0</v>
      </c>
      <c r="HW310" s="47">
        <f t="shared" si="1317"/>
        <v>0</v>
      </c>
      <c r="HX310" s="47">
        <f t="shared" si="1318"/>
        <v>0</v>
      </c>
      <c r="HY310" s="47">
        <f t="shared" si="1319"/>
        <v>0</v>
      </c>
      <c r="HZ310" s="47">
        <f t="shared" si="1320"/>
        <v>0</v>
      </c>
      <c r="IA310" s="48">
        <f t="shared" si="1321"/>
        <v>0</v>
      </c>
      <c r="IB310" s="47">
        <f t="shared" si="1322"/>
        <v>0</v>
      </c>
      <c r="IC310" s="47">
        <f t="shared" si="1323"/>
        <v>0</v>
      </c>
      <c r="ID310" s="46">
        <f t="shared" si="1324"/>
        <v>0</v>
      </c>
      <c r="IE310" s="47">
        <f t="shared" si="1325"/>
        <v>0</v>
      </c>
      <c r="IF310" s="47">
        <f t="shared" si="1326"/>
        <v>0</v>
      </c>
      <c r="IG310" s="47">
        <f t="shared" si="1327"/>
        <v>0</v>
      </c>
      <c r="IH310" s="47">
        <f t="shared" si="1328"/>
        <v>0</v>
      </c>
      <c r="II310" s="47">
        <f t="shared" si="1329"/>
        <v>0</v>
      </c>
      <c r="IJ310" s="47">
        <f t="shared" si="1330"/>
        <v>0</v>
      </c>
      <c r="IK310" s="47">
        <f t="shared" si="1331"/>
        <v>0</v>
      </c>
      <c r="IL310" s="47">
        <f t="shared" si="1332"/>
        <v>0</v>
      </c>
      <c r="IM310" s="47">
        <f t="shared" si="1333"/>
        <v>0</v>
      </c>
      <c r="IN310" s="47">
        <f t="shared" si="1334"/>
        <v>0</v>
      </c>
      <c r="IO310" s="47">
        <f t="shared" si="1335"/>
        <v>0</v>
      </c>
      <c r="IP310" s="47">
        <f t="shared" si="1336"/>
        <v>0</v>
      </c>
      <c r="IQ310" s="47">
        <f t="shared" si="1337"/>
        <v>0</v>
      </c>
      <c r="IR310" s="47">
        <f t="shared" si="1338"/>
        <v>0</v>
      </c>
      <c r="IS310" s="47">
        <f t="shared" si="1339"/>
        <v>0</v>
      </c>
      <c r="IT310" s="47">
        <f t="shared" si="1340"/>
        <v>0</v>
      </c>
      <c r="IU310" s="47">
        <f t="shared" si="1341"/>
        <v>0</v>
      </c>
      <c r="IV310" s="47">
        <f t="shared" si="1342"/>
        <v>0</v>
      </c>
      <c r="IW310" s="48">
        <f t="shared" si="1343"/>
        <v>0</v>
      </c>
      <c r="IX310" s="47">
        <f t="shared" si="1344"/>
        <v>0</v>
      </c>
      <c r="IY310" s="47">
        <f t="shared" si="1345"/>
        <v>0</v>
      </c>
      <c r="IZ310" s="46">
        <f t="shared" si="1346"/>
        <v>0</v>
      </c>
      <c r="JA310" s="47">
        <f t="shared" si="1347"/>
        <v>0</v>
      </c>
      <c r="JB310" s="47">
        <f t="shared" si="1348"/>
        <v>0</v>
      </c>
      <c r="JC310" s="47">
        <f t="shared" si="1349"/>
        <v>0</v>
      </c>
      <c r="JD310" s="47">
        <f t="shared" si="1350"/>
        <v>0</v>
      </c>
      <c r="JE310" s="47">
        <f t="shared" si="1351"/>
        <v>0</v>
      </c>
      <c r="JF310" s="47">
        <f t="shared" si="1352"/>
        <v>0</v>
      </c>
      <c r="JG310" s="47">
        <f t="shared" si="1353"/>
        <v>0</v>
      </c>
      <c r="JH310" s="47">
        <f t="shared" si="1354"/>
        <v>0</v>
      </c>
      <c r="JI310" s="47">
        <f t="shared" si="1355"/>
        <v>0</v>
      </c>
      <c r="JJ310" s="47">
        <f t="shared" si="1356"/>
        <v>0</v>
      </c>
      <c r="JK310" s="47">
        <f t="shared" si="1357"/>
        <v>0</v>
      </c>
      <c r="JL310" s="47">
        <f t="shared" si="1358"/>
        <v>0</v>
      </c>
      <c r="JM310" s="47">
        <f t="shared" si="1359"/>
        <v>0</v>
      </c>
      <c r="JN310" s="47">
        <f t="shared" si="1360"/>
        <v>0</v>
      </c>
      <c r="JO310" s="47">
        <f t="shared" si="1361"/>
        <v>0</v>
      </c>
      <c r="JP310" s="47">
        <f t="shared" si="1362"/>
        <v>0</v>
      </c>
      <c r="JQ310" s="47">
        <f t="shared" si="1363"/>
        <v>0</v>
      </c>
      <c r="JR310" s="47">
        <f t="shared" si="1364"/>
        <v>0</v>
      </c>
      <c r="JS310" s="48">
        <f t="shared" si="1365"/>
        <v>0</v>
      </c>
      <c r="JT310" s="46">
        <f t="shared" si="1366"/>
        <v>0</v>
      </c>
      <c r="JU310" s="48">
        <f t="shared" si="1367"/>
        <v>0</v>
      </c>
    </row>
    <row r="311" spans="1:281" x14ac:dyDescent="0.25">
      <c r="A311" s="152"/>
      <c r="B311" s="386"/>
      <c r="C311" s="377"/>
      <c r="D311" s="378"/>
      <c r="E311" s="378"/>
      <c r="F311" s="378"/>
      <c r="G311" s="379"/>
      <c r="H311" s="397"/>
      <c r="I311" s="397"/>
      <c r="J311" s="97"/>
      <c r="K311" s="122">
        <f t="shared" si="1097"/>
        <v>0</v>
      </c>
      <c r="L311" s="313">
        <f t="shared" si="1098"/>
        <v>0</v>
      </c>
      <c r="M311" s="46">
        <f t="shared" si="1099"/>
        <v>0</v>
      </c>
      <c r="N311" s="90">
        <f t="shared" si="1160"/>
        <v>0</v>
      </c>
      <c r="O311" s="90">
        <f t="shared" si="1161"/>
        <v>0</v>
      </c>
      <c r="P311" s="90">
        <f t="shared" si="1162"/>
        <v>0</v>
      </c>
      <c r="Q311" s="90">
        <f t="shared" si="1163"/>
        <v>0</v>
      </c>
      <c r="R311" s="408">
        <f t="shared" si="1100"/>
        <v>1</v>
      </c>
      <c r="S311" s="46">
        <f t="shared" si="1101"/>
        <v>0</v>
      </c>
      <c r="T311" s="47">
        <f t="shared" si="1102"/>
        <v>0</v>
      </c>
      <c r="U311" s="47">
        <f t="shared" si="1103"/>
        <v>0</v>
      </c>
      <c r="V311" s="47">
        <f t="shared" si="1104"/>
        <v>0</v>
      </c>
      <c r="W311" s="47">
        <f t="shared" si="1105"/>
        <v>0</v>
      </c>
      <c r="X311" s="47">
        <f t="shared" si="1106"/>
        <v>0</v>
      </c>
      <c r="Y311" s="47">
        <f t="shared" si="1107"/>
        <v>0</v>
      </c>
      <c r="Z311" s="47">
        <f t="shared" si="1108"/>
        <v>0</v>
      </c>
      <c r="AA311" s="47">
        <f t="shared" si="1109"/>
        <v>0</v>
      </c>
      <c r="AB311" s="47">
        <f t="shared" si="1110"/>
        <v>0</v>
      </c>
      <c r="AC311" s="47">
        <f t="shared" si="1111"/>
        <v>0</v>
      </c>
      <c r="AD311" s="47">
        <f t="shared" si="1112"/>
        <v>0</v>
      </c>
      <c r="AE311" s="47">
        <f t="shared" si="1113"/>
        <v>0</v>
      </c>
      <c r="AF311" s="47">
        <f t="shared" si="1114"/>
        <v>0</v>
      </c>
      <c r="AG311" s="47">
        <f t="shared" si="1115"/>
        <v>0</v>
      </c>
      <c r="AH311" s="47">
        <f t="shared" si="1116"/>
        <v>0</v>
      </c>
      <c r="AI311" s="47">
        <f t="shared" si="1117"/>
        <v>0</v>
      </c>
      <c r="AJ311" s="47">
        <f t="shared" si="1118"/>
        <v>0</v>
      </c>
      <c r="AK311" s="47">
        <f t="shared" si="1119"/>
        <v>0</v>
      </c>
      <c r="AL311" s="48">
        <f t="shared" si="1120"/>
        <v>0</v>
      </c>
      <c r="AM311" s="47">
        <f t="shared" si="1164"/>
        <v>0</v>
      </c>
      <c r="AN311" s="47">
        <f t="shared" si="1165"/>
        <v>0</v>
      </c>
      <c r="AO311" s="46">
        <f t="shared" si="1121"/>
        <v>0</v>
      </c>
      <c r="AP311" s="47">
        <f t="shared" si="1122"/>
        <v>0</v>
      </c>
      <c r="AQ311" s="47">
        <f t="shared" si="1123"/>
        <v>0</v>
      </c>
      <c r="AR311" s="47">
        <f t="shared" si="1124"/>
        <v>0</v>
      </c>
      <c r="AS311" s="47">
        <f t="shared" si="1125"/>
        <v>0</v>
      </c>
      <c r="AT311" s="47">
        <f t="shared" si="1126"/>
        <v>0</v>
      </c>
      <c r="AU311" s="47">
        <f t="shared" si="1127"/>
        <v>0</v>
      </c>
      <c r="AV311" s="47">
        <f t="shared" si="1128"/>
        <v>0</v>
      </c>
      <c r="AW311" s="47">
        <f t="shared" si="1129"/>
        <v>0</v>
      </c>
      <c r="AX311" s="47">
        <f t="shared" si="1130"/>
        <v>0</v>
      </c>
      <c r="AY311" s="47">
        <f t="shared" si="1131"/>
        <v>0</v>
      </c>
      <c r="AZ311" s="47">
        <f t="shared" si="1132"/>
        <v>0</v>
      </c>
      <c r="BA311" s="47">
        <f t="shared" si="1133"/>
        <v>0</v>
      </c>
      <c r="BB311" s="47">
        <f t="shared" si="1134"/>
        <v>0</v>
      </c>
      <c r="BC311" s="47">
        <f t="shared" si="1135"/>
        <v>0</v>
      </c>
      <c r="BD311" s="47">
        <f t="shared" si="1136"/>
        <v>0</v>
      </c>
      <c r="BE311" s="47">
        <f t="shared" si="1137"/>
        <v>0</v>
      </c>
      <c r="BF311" s="47">
        <f t="shared" si="1138"/>
        <v>0</v>
      </c>
      <c r="BG311" s="48">
        <f t="shared" si="1139"/>
        <v>0</v>
      </c>
      <c r="BH311" s="47">
        <f t="shared" si="1166"/>
        <v>0</v>
      </c>
      <c r="BI311" s="47">
        <f t="shared" si="1167"/>
        <v>0</v>
      </c>
      <c r="BJ311" s="46">
        <f t="shared" si="1140"/>
        <v>0</v>
      </c>
      <c r="BK311" s="47">
        <f t="shared" si="1141"/>
        <v>0</v>
      </c>
      <c r="BL311" s="47">
        <f t="shared" si="1142"/>
        <v>0</v>
      </c>
      <c r="BM311" s="47">
        <f t="shared" si="1143"/>
        <v>0</v>
      </c>
      <c r="BN311" s="47">
        <f t="shared" si="1144"/>
        <v>0</v>
      </c>
      <c r="BO311" s="47">
        <f t="shared" si="1145"/>
        <v>0</v>
      </c>
      <c r="BP311" s="47">
        <f t="shared" si="1146"/>
        <v>0</v>
      </c>
      <c r="BQ311" s="47">
        <f t="shared" si="1147"/>
        <v>0</v>
      </c>
      <c r="BR311" s="47">
        <f t="shared" si="1148"/>
        <v>0</v>
      </c>
      <c r="BS311" s="47">
        <f t="shared" si="1149"/>
        <v>0</v>
      </c>
      <c r="BT311" s="47">
        <f t="shared" si="1150"/>
        <v>0</v>
      </c>
      <c r="BU311" s="47">
        <f t="shared" si="1151"/>
        <v>0</v>
      </c>
      <c r="BV311" s="47">
        <f t="shared" si="1152"/>
        <v>0</v>
      </c>
      <c r="BW311" s="47">
        <f t="shared" si="1153"/>
        <v>0</v>
      </c>
      <c r="BX311" s="47">
        <f t="shared" si="1154"/>
        <v>0</v>
      </c>
      <c r="BY311" s="47">
        <f t="shared" si="1155"/>
        <v>0</v>
      </c>
      <c r="BZ311" s="47">
        <f t="shared" si="1156"/>
        <v>0</v>
      </c>
      <c r="CA311" s="47">
        <f t="shared" si="1157"/>
        <v>0</v>
      </c>
      <c r="CB311" s="47">
        <f t="shared" si="1158"/>
        <v>0</v>
      </c>
      <c r="CC311" s="48">
        <f t="shared" si="1159"/>
        <v>0</v>
      </c>
      <c r="CD311" s="47">
        <f t="shared" si="1168"/>
        <v>0</v>
      </c>
      <c r="CE311" s="47">
        <f t="shared" si="1169"/>
        <v>0</v>
      </c>
      <c r="CF311" s="46">
        <f t="shared" si="1170"/>
        <v>0</v>
      </c>
      <c r="CG311" s="47">
        <f t="shared" si="1171"/>
        <v>0</v>
      </c>
      <c r="CH311" s="47">
        <f t="shared" si="1172"/>
        <v>0</v>
      </c>
      <c r="CI311" s="47">
        <f t="shared" si="1173"/>
        <v>0</v>
      </c>
      <c r="CJ311" s="47">
        <f t="shared" si="1174"/>
        <v>0</v>
      </c>
      <c r="CK311" s="47">
        <f t="shared" si="1175"/>
        <v>0</v>
      </c>
      <c r="CL311" s="47">
        <f t="shared" si="1176"/>
        <v>0</v>
      </c>
      <c r="CM311" s="47">
        <f t="shared" si="1177"/>
        <v>0</v>
      </c>
      <c r="CN311" s="47">
        <f t="shared" si="1178"/>
        <v>0</v>
      </c>
      <c r="CO311" s="47">
        <f t="shared" si="1179"/>
        <v>0</v>
      </c>
      <c r="CP311" s="47">
        <f t="shared" si="1180"/>
        <v>0</v>
      </c>
      <c r="CQ311" s="47">
        <f t="shared" si="1181"/>
        <v>0</v>
      </c>
      <c r="CR311" s="47">
        <f t="shared" si="1182"/>
        <v>0</v>
      </c>
      <c r="CS311" s="47">
        <f t="shared" si="1183"/>
        <v>0</v>
      </c>
      <c r="CT311" s="47">
        <f t="shared" si="1184"/>
        <v>0</v>
      </c>
      <c r="CU311" s="47">
        <f t="shared" si="1185"/>
        <v>0</v>
      </c>
      <c r="CV311" s="47">
        <f t="shared" si="1186"/>
        <v>0</v>
      </c>
      <c r="CW311" s="47">
        <f t="shared" si="1187"/>
        <v>0</v>
      </c>
      <c r="CX311" s="47">
        <f t="shared" si="1188"/>
        <v>0</v>
      </c>
      <c r="CY311" s="48">
        <f t="shared" si="1189"/>
        <v>0</v>
      </c>
      <c r="CZ311" s="47">
        <f t="shared" si="1190"/>
        <v>0</v>
      </c>
      <c r="DA311" s="47">
        <f t="shared" si="1191"/>
        <v>0</v>
      </c>
      <c r="DB311" s="46">
        <f t="shared" si="1192"/>
        <v>0</v>
      </c>
      <c r="DC311" s="47">
        <f t="shared" si="1193"/>
        <v>0</v>
      </c>
      <c r="DD311" s="47">
        <f t="shared" si="1194"/>
        <v>0</v>
      </c>
      <c r="DE311" s="47">
        <f t="shared" si="1195"/>
        <v>0</v>
      </c>
      <c r="DF311" s="47">
        <f t="shared" si="1196"/>
        <v>0</v>
      </c>
      <c r="DG311" s="47">
        <f t="shared" si="1197"/>
        <v>0</v>
      </c>
      <c r="DH311" s="47">
        <f t="shared" si="1198"/>
        <v>0</v>
      </c>
      <c r="DI311" s="47">
        <f t="shared" si="1199"/>
        <v>0</v>
      </c>
      <c r="DJ311" s="47">
        <f t="shared" si="1200"/>
        <v>0</v>
      </c>
      <c r="DK311" s="47">
        <f t="shared" si="1201"/>
        <v>0</v>
      </c>
      <c r="DL311" s="47">
        <f t="shared" si="1202"/>
        <v>0</v>
      </c>
      <c r="DM311" s="47">
        <f t="shared" si="1203"/>
        <v>0</v>
      </c>
      <c r="DN311" s="47">
        <f t="shared" si="1204"/>
        <v>0</v>
      </c>
      <c r="DO311" s="47">
        <f t="shared" si="1205"/>
        <v>0</v>
      </c>
      <c r="DP311" s="47">
        <f t="shared" si="1206"/>
        <v>0</v>
      </c>
      <c r="DQ311" s="47">
        <f t="shared" si="1207"/>
        <v>0</v>
      </c>
      <c r="DR311" s="47">
        <f t="shared" si="1208"/>
        <v>0</v>
      </c>
      <c r="DS311" s="47">
        <f t="shared" si="1209"/>
        <v>0</v>
      </c>
      <c r="DT311" s="47">
        <f t="shared" si="1210"/>
        <v>0</v>
      </c>
      <c r="DU311" s="48">
        <f t="shared" si="1211"/>
        <v>0</v>
      </c>
      <c r="DV311" s="47">
        <f t="shared" si="1212"/>
        <v>0</v>
      </c>
      <c r="DW311" s="47">
        <f t="shared" si="1213"/>
        <v>0</v>
      </c>
      <c r="DX311" s="46">
        <f t="shared" si="1214"/>
        <v>0</v>
      </c>
      <c r="DY311" s="47">
        <f t="shared" si="1215"/>
        <v>0</v>
      </c>
      <c r="DZ311" s="47">
        <f t="shared" si="1216"/>
        <v>0</v>
      </c>
      <c r="EA311" s="47">
        <f t="shared" si="1217"/>
        <v>0</v>
      </c>
      <c r="EB311" s="47">
        <f t="shared" si="1218"/>
        <v>0</v>
      </c>
      <c r="EC311" s="47">
        <f t="shared" si="1219"/>
        <v>0</v>
      </c>
      <c r="ED311" s="47">
        <f t="shared" si="1220"/>
        <v>0</v>
      </c>
      <c r="EE311" s="47">
        <f t="shared" si="1221"/>
        <v>0</v>
      </c>
      <c r="EF311" s="47">
        <f t="shared" si="1222"/>
        <v>0</v>
      </c>
      <c r="EG311" s="47">
        <f t="shared" si="1223"/>
        <v>0</v>
      </c>
      <c r="EH311" s="47">
        <f t="shared" si="1224"/>
        <v>0</v>
      </c>
      <c r="EI311" s="47">
        <f t="shared" si="1225"/>
        <v>0</v>
      </c>
      <c r="EJ311" s="47">
        <f t="shared" si="1226"/>
        <v>0</v>
      </c>
      <c r="EK311" s="47">
        <f t="shared" si="1227"/>
        <v>0</v>
      </c>
      <c r="EL311" s="47">
        <f t="shared" si="1228"/>
        <v>0</v>
      </c>
      <c r="EM311" s="47">
        <f t="shared" si="1229"/>
        <v>0</v>
      </c>
      <c r="EN311" s="47">
        <f t="shared" si="1230"/>
        <v>0</v>
      </c>
      <c r="EO311" s="47">
        <f t="shared" si="1231"/>
        <v>0</v>
      </c>
      <c r="EP311" s="47">
        <f t="shared" si="1232"/>
        <v>0</v>
      </c>
      <c r="EQ311" s="48">
        <f t="shared" si="1233"/>
        <v>0</v>
      </c>
      <c r="ER311" s="47">
        <f t="shared" si="1234"/>
        <v>0</v>
      </c>
      <c r="ES311" s="47">
        <f t="shared" si="1235"/>
        <v>0</v>
      </c>
      <c r="ET311" s="46">
        <f t="shared" si="1236"/>
        <v>0</v>
      </c>
      <c r="EU311" s="47">
        <f t="shared" si="1237"/>
        <v>0</v>
      </c>
      <c r="EV311" s="47">
        <f t="shared" si="1238"/>
        <v>0</v>
      </c>
      <c r="EW311" s="47">
        <f t="shared" si="1239"/>
        <v>0</v>
      </c>
      <c r="EX311" s="47">
        <f t="shared" si="1240"/>
        <v>0</v>
      </c>
      <c r="EY311" s="47">
        <f t="shared" si="1241"/>
        <v>0</v>
      </c>
      <c r="EZ311" s="47">
        <f t="shared" si="1242"/>
        <v>0</v>
      </c>
      <c r="FA311" s="47">
        <f t="shared" si="1243"/>
        <v>0</v>
      </c>
      <c r="FB311" s="47">
        <f t="shared" si="1244"/>
        <v>0</v>
      </c>
      <c r="FC311" s="47">
        <f t="shared" si="1245"/>
        <v>0</v>
      </c>
      <c r="FD311" s="47">
        <f t="shared" si="1246"/>
        <v>0</v>
      </c>
      <c r="FE311" s="47">
        <f t="shared" si="1247"/>
        <v>0</v>
      </c>
      <c r="FF311" s="47">
        <f t="shared" si="1248"/>
        <v>0</v>
      </c>
      <c r="FG311" s="47">
        <f t="shared" si="1249"/>
        <v>0</v>
      </c>
      <c r="FH311" s="47">
        <f t="shared" si="1250"/>
        <v>0</v>
      </c>
      <c r="FI311" s="47">
        <f t="shared" si="1251"/>
        <v>0</v>
      </c>
      <c r="FJ311" s="47">
        <f t="shared" si="1252"/>
        <v>0</v>
      </c>
      <c r="FK311" s="47">
        <f t="shared" si="1253"/>
        <v>0</v>
      </c>
      <c r="FL311" s="47">
        <f t="shared" si="1254"/>
        <v>0</v>
      </c>
      <c r="FM311" s="48">
        <f t="shared" si="1255"/>
        <v>0</v>
      </c>
      <c r="FN311" s="47">
        <f t="shared" si="1256"/>
        <v>0</v>
      </c>
      <c r="FO311" s="47">
        <f t="shared" si="1257"/>
        <v>0</v>
      </c>
      <c r="FP311" s="46">
        <f t="shared" si="1258"/>
        <v>0</v>
      </c>
      <c r="FQ311" s="47">
        <f t="shared" si="1259"/>
        <v>0</v>
      </c>
      <c r="FR311" s="47">
        <f t="shared" si="1260"/>
        <v>0</v>
      </c>
      <c r="FS311" s="47">
        <f t="shared" si="1261"/>
        <v>0</v>
      </c>
      <c r="FT311" s="47">
        <f t="shared" si="1262"/>
        <v>0</v>
      </c>
      <c r="FU311" s="47">
        <f t="shared" si="1263"/>
        <v>0</v>
      </c>
      <c r="FV311" s="47">
        <f t="shared" si="1264"/>
        <v>0</v>
      </c>
      <c r="FW311" s="47">
        <f t="shared" si="1265"/>
        <v>0</v>
      </c>
      <c r="FX311" s="47">
        <f t="shared" si="1266"/>
        <v>0</v>
      </c>
      <c r="FY311" s="47">
        <f t="shared" si="1267"/>
        <v>0</v>
      </c>
      <c r="FZ311" s="47">
        <f t="shared" si="1268"/>
        <v>0</v>
      </c>
      <c r="GA311" s="47">
        <f t="shared" si="1269"/>
        <v>0</v>
      </c>
      <c r="GB311" s="47">
        <f t="shared" si="1270"/>
        <v>0</v>
      </c>
      <c r="GC311" s="47">
        <f t="shared" si="1271"/>
        <v>0</v>
      </c>
      <c r="GD311" s="47">
        <f t="shared" si="1272"/>
        <v>0</v>
      </c>
      <c r="GE311" s="47">
        <f t="shared" si="1273"/>
        <v>0</v>
      </c>
      <c r="GF311" s="47">
        <f t="shared" si="1274"/>
        <v>0</v>
      </c>
      <c r="GG311" s="47">
        <f t="shared" si="1275"/>
        <v>0</v>
      </c>
      <c r="GH311" s="47">
        <f t="shared" si="1276"/>
        <v>0</v>
      </c>
      <c r="GI311" s="48">
        <f t="shared" si="1277"/>
        <v>0</v>
      </c>
      <c r="GJ311" s="47">
        <f t="shared" si="1278"/>
        <v>0</v>
      </c>
      <c r="GK311" s="47">
        <f t="shared" si="1279"/>
        <v>0</v>
      </c>
      <c r="GL311" s="46">
        <f t="shared" si="1280"/>
        <v>0</v>
      </c>
      <c r="GM311" s="47">
        <f t="shared" si="1281"/>
        <v>0</v>
      </c>
      <c r="GN311" s="47">
        <f t="shared" si="1282"/>
        <v>0</v>
      </c>
      <c r="GO311" s="47">
        <f t="shared" si="1283"/>
        <v>0</v>
      </c>
      <c r="GP311" s="47">
        <f t="shared" si="1284"/>
        <v>0</v>
      </c>
      <c r="GQ311" s="47">
        <f t="shared" si="1285"/>
        <v>0</v>
      </c>
      <c r="GR311" s="47">
        <f t="shared" si="1286"/>
        <v>0</v>
      </c>
      <c r="GS311" s="47">
        <f t="shared" si="1287"/>
        <v>0</v>
      </c>
      <c r="GT311" s="47">
        <f t="shared" si="1288"/>
        <v>0</v>
      </c>
      <c r="GU311" s="47">
        <f t="shared" si="1289"/>
        <v>0</v>
      </c>
      <c r="GV311" s="47">
        <f t="shared" si="1290"/>
        <v>0</v>
      </c>
      <c r="GW311" s="47">
        <f t="shared" si="1291"/>
        <v>0</v>
      </c>
      <c r="GX311" s="47">
        <f t="shared" si="1292"/>
        <v>0</v>
      </c>
      <c r="GY311" s="47">
        <f t="shared" si="1293"/>
        <v>0</v>
      </c>
      <c r="GZ311" s="47">
        <f t="shared" si="1294"/>
        <v>0</v>
      </c>
      <c r="HA311" s="47">
        <f t="shared" si="1295"/>
        <v>0</v>
      </c>
      <c r="HB311" s="47">
        <f t="shared" si="1296"/>
        <v>0</v>
      </c>
      <c r="HC311" s="47">
        <f t="shared" si="1297"/>
        <v>0</v>
      </c>
      <c r="HD311" s="47">
        <f t="shared" si="1298"/>
        <v>0</v>
      </c>
      <c r="HE311" s="48">
        <f t="shared" si="1299"/>
        <v>0</v>
      </c>
      <c r="HF311" s="47">
        <f t="shared" si="1300"/>
        <v>0</v>
      </c>
      <c r="HG311" s="47">
        <f t="shared" si="1301"/>
        <v>0</v>
      </c>
      <c r="HH311" s="46">
        <f t="shared" si="1302"/>
        <v>0</v>
      </c>
      <c r="HI311" s="47">
        <f t="shared" si="1303"/>
        <v>0</v>
      </c>
      <c r="HJ311" s="47">
        <f t="shared" si="1304"/>
        <v>0</v>
      </c>
      <c r="HK311" s="47">
        <f t="shared" si="1305"/>
        <v>0</v>
      </c>
      <c r="HL311" s="47">
        <f t="shared" si="1306"/>
        <v>0</v>
      </c>
      <c r="HM311" s="47">
        <f t="shared" si="1307"/>
        <v>0</v>
      </c>
      <c r="HN311" s="47">
        <f t="shared" si="1308"/>
        <v>0</v>
      </c>
      <c r="HO311" s="47">
        <f t="shared" si="1309"/>
        <v>0</v>
      </c>
      <c r="HP311" s="47">
        <f t="shared" si="1310"/>
        <v>0</v>
      </c>
      <c r="HQ311" s="47">
        <f t="shared" si="1311"/>
        <v>0</v>
      </c>
      <c r="HR311" s="47">
        <f t="shared" si="1312"/>
        <v>0</v>
      </c>
      <c r="HS311" s="47">
        <f t="shared" si="1313"/>
        <v>0</v>
      </c>
      <c r="HT311" s="47">
        <f t="shared" si="1314"/>
        <v>0</v>
      </c>
      <c r="HU311" s="47">
        <f t="shared" si="1315"/>
        <v>0</v>
      </c>
      <c r="HV311" s="47">
        <f t="shared" si="1316"/>
        <v>0</v>
      </c>
      <c r="HW311" s="47">
        <f t="shared" si="1317"/>
        <v>0</v>
      </c>
      <c r="HX311" s="47">
        <f t="shared" si="1318"/>
        <v>0</v>
      </c>
      <c r="HY311" s="47">
        <f t="shared" si="1319"/>
        <v>0</v>
      </c>
      <c r="HZ311" s="47">
        <f t="shared" si="1320"/>
        <v>0</v>
      </c>
      <c r="IA311" s="48">
        <f t="shared" si="1321"/>
        <v>0</v>
      </c>
      <c r="IB311" s="47">
        <f t="shared" si="1322"/>
        <v>0</v>
      </c>
      <c r="IC311" s="47">
        <f t="shared" si="1323"/>
        <v>0</v>
      </c>
      <c r="ID311" s="46">
        <f t="shared" si="1324"/>
        <v>0</v>
      </c>
      <c r="IE311" s="47">
        <f t="shared" si="1325"/>
        <v>0</v>
      </c>
      <c r="IF311" s="47">
        <f t="shared" si="1326"/>
        <v>0</v>
      </c>
      <c r="IG311" s="47">
        <f t="shared" si="1327"/>
        <v>0</v>
      </c>
      <c r="IH311" s="47">
        <f t="shared" si="1328"/>
        <v>0</v>
      </c>
      <c r="II311" s="47">
        <f t="shared" si="1329"/>
        <v>0</v>
      </c>
      <c r="IJ311" s="47">
        <f t="shared" si="1330"/>
        <v>0</v>
      </c>
      <c r="IK311" s="47">
        <f t="shared" si="1331"/>
        <v>0</v>
      </c>
      <c r="IL311" s="47">
        <f t="shared" si="1332"/>
        <v>0</v>
      </c>
      <c r="IM311" s="47">
        <f t="shared" si="1333"/>
        <v>0</v>
      </c>
      <c r="IN311" s="47">
        <f t="shared" si="1334"/>
        <v>0</v>
      </c>
      <c r="IO311" s="47">
        <f t="shared" si="1335"/>
        <v>0</v>
      </c>
      <c r="IP311" s="47">
        <f t="shared" si="1336"/>
        <v>0</v>
      </c>
      <c r="IQ311" s="47">
        <f t="shared" si="1337"/>
        <v>0</v>
      </c>
      <c r="IR311" s="47">
        <f t="shared" si="1338"/>
        <v>0</v>
      </c>
      <c r="IS311" s="47">
        <f t="shared" si="1339"/>
        <v>0</v>
      </c>
      <c r="IT311" s="47">
        <f t="shared" si="1340"/>
        <v>0</v>
      </c>
      <c r="IU311" s="47">
        <f t="shared" si="1341"/>
        <v>0</v>
      </c>
      <c r="IV311" s="47">
        <f t="shared" si="1342"/>
        <v>0</v>
      </c>
      <c r="IW311" s="48">
        <f t="shared" si="1343"/>
        <v>0</v>
      </c>
      <c r="IX311" s="47">
        <f t="shared" si="1344"/>
        <v>0</v>
      </c>
      <c r="IY311" s="47">
        <f t="shared" si="1345"/>
        <v>0</v>
      </c>
      <c r="IZ311" s="46">
        <f t="shared" si="1346"/>
        <v>0</v>
      </c>
      <c r="JA311" s="47">
        <f t="shared" si="1347"/>
        <v>0</v>
      </c>
      <c r="JB311" s="47">
        <f t="shared" si="1348"/>
        <v>0</v>
      </c>
      <c r="JC311" s="47">
        <f t="shared" si="1349"/>
        <v>0</v>
      </c>
      <c r="JD311" s="47">
        <f t="shared" si="1350"/>
        <v>0</v>
      </c>
      <c r="JE311" s="47">
        <f t="shared" si="1351"/>
        <v>0</v>
      </c>
      <c r="JF311" s="47">
        <f t="shared" si="1352"/>
        <v>0</v>
      </c>
      <c r="JG311" s="47">
        <f t="shared" si="1353"/>
        <v>0</v>
      </c>
      <c r="JH311" s="47">
        <f t="shared" si="1354"/>
        <v>0</v>
      </c>
      <c r="JI311" s="47">
        <f t="shared" si="1355"/>
        <v>0</v>
      </c>
      <c r="JJ311" s="47">
        <f t="shared" si="1356"/>
        <v>0</v>
      </c>
      <c r="JK311" s="47">
        <f t="shared" si="1357"/>
        <v>0</v>
      </c>
      <c r="JL311" s="47">
        <f t="shared" si="1358"/>
        <v>0</v>
      </c>
      <c r="JM311" s="47">
        <f t="shared" si="1359"/>
        <v>0</v>
      </c>
      <c r="JN311" s="47">
        <f t="shared" si="1360"/>
        <v>0</v>
      </c>
      <c r="JO311" s="47">
        <f t="shared" si="1361"/>
        <v>0</v>
      </c>
      <c r="JP311" s="47">
        <f t="shared" si="1362"/>
        <v>0</v>
      </c>
      <c r="JQ311" s="47">
        <f t="shared" si="1363"/>
        <v>0</v>
      </c>
      <c r="JR311" s="47">
        <f t="shared" si="1364"/>
        <v>0</v>
      </c>
      <c r="JS311" s="48">
        <f t="shared" si="1365"/>
        <v>0</v>
      </c>
      <c r="JT311" s="46">
        <f t="shared" si="1366"/>
        <v>0</v>
      </c>
      <c r="JU311" s="48">
        <f t="shared" si="1367"/>
        <v>0</v>
      </c>
    </row>
    <row r="312" spans="1:281" x14ac:dyDescent="0.25">
      <c r="A312" s="152"/>
      <c r="B312" s="386"/>
      <c r="C312" s="377"/>
      <c r="D312" s="378"/>
      <c r="E312" s="378"/>
      <c r="F312" s="378"/>
      <c r="G312" s="379"/>
      <c r="H312" s="397"/>
      <c r="I312" s="397"/>
      <c r="J312" s="97"/>
      <c r="K312" s="122">
        <f t="shared" si="1097"/>
        <v>0</v>
      </c>
      <c r="L312" s="313">
        <f t="shared" si="1098"/>
        <v>0</v>
      </c>
      <c r="M312" s="46">
        <f t="shared" si="1099"/>
        <v>0</v>
      </c>
      <c r="N312" s="90">
        <f t="shared" si="1160"/>
        <v>0</v>
      </c>
      <c r="O312" s="90">
        <f t="shared" si="1161"/>
        <v>0</v>
      </c>
      <c r="P312" s="90">
        <f t="shared" si="1162"/>
        <v>0</v>
      </c>
      <c r="Q312" s="90">
        <f t="shared" si="1163"/>
        <v>0</v>
      </c>
      <c r="R312" s="408">
        <f t="shared" si="1100"/>
        <v>1</v>
      </c>
      <c r="S312" s="46">
        <f t="shared" si="1101"/>
        <v>0</v>
      </c>
      <c r="T312" s="47">
        <f t="shared" si="1102"/>
        <v>0</v>
      </c>
      <c r="U312" s="47">
        <f t="shared" si="1103"/>
        <v>0</v>
      </c>
      <c r="V312" s="47">
        <f t="shared" si="1104"/>
        <v>0</v>
      </c>
      <c r="W312" s="47">
        <f t="shared" si="1105"/>
        <v>0</v>
      </c>
      <c r="X312" s="47">
        <f t="shared" si="1106"/>
        <v>0</v>
      </c>
      <c r="Y312" s="47">
        <f t="shared" si="1107"/>
        <v>0</v>
      </c>
      <c r="Z312" s="47">
        <f t="shared" si="1108"/>
        <v>0</v>
      </c>
      <c r="AA312" s="47">
        <f t="shared" si="1109"/>
        <v>0</v>
      </c>
      <c r="AB312" s="47">
        <f t="shared" si="1110"/>
        <v>0</v>
      </c>
      <c r="AC312" s="47">
        <f t="shared" si="1111"/>
        <v>0</v>
      </c>
      <c r="AD312" s="47">
        <f t="shared" si="1112"/>
        <v>0</v>
      </c>
      <c r="AE312" s="47">
        <f t="shared" si="1113"/>
        <v>0</v>
      </c>
      <c r="AF312" s="47">
        <f t="shared" si="1114"/>
        <v>0</v>
      </c>
      <c r="AG312" s="47">
        <f t="shared" si="1115"/>
        <v>0</v>
      </c>
      <c r="AH312" s="47">
        <f t="shared" si="1116"/>
        <v>0</v>
      </c>
      <c r="AI312" s="47">
        <f t="shared" si="1117"/>
        <v>0</v>
      </c>
      <c r="AJ312" s="47">
        <f t="shared" si="1118"/>
        <v>0</v>
      </c>
      <c r="AK312" s="47">
        <f t="shared" si="1119"/>
        <v>0</v>
      </c>
      <c r="AL312" s="48">
        <f t="shared" si="1120"/>
        <v>0</v>
      </c>
      <c r="AM312" s="47">
        <f t="shared" si="1164"/>
        <v>0</v>
      </c>
      <c r="AN312" s="47">
        <f t="shared" si="1165"/>
        <v>0</v>
      </c>
      <c r="AO312" s="46">
        <f t="shared" si="1121"/>
        <v>0</v>
      </c>
      <c r="AP312" s="47">
        <f t="shared" si="1122"/>
        <v>0</v>
      </c>
      <c r="AQ312" s="47">
        <f t="shared" si="1123"/>
        <v>0</v>
      </c>
      <c r="AR312" s="47">
        <f t="shared" si="1124"/>
        <v>0</v>
      </c>
      <c r="AS312" s="47">
        <f t="shared" si="1125"/>
        <v>0</v>
      </c>
      <c r="AT312" s="47">
        <f t="shared" si="1126"/>
        <v>0</v>
      </c>
      <c r="AU312" s="47">
        <f t="shared" si="1127"/>
        <v>0</v>
      </c>
      <c r="AV312" s="47">
        <f t="shared" si="1128"/>
        <v>0</v>
      </c>
      <c r="AW312" s="47">
        <f t="shared" si="1129"/>
        <v>0</v>
      </c>
      <c r="AX312" s="47">
        <f t="shared" si="1130"/>
        <v>0</v>
      </c>
      <c r="AY312" s="47">
        <f t="shared" si="1131"/>
        <v>0</v>
      </c>
      <c r="AZ312" s="47">
        <f t="shared" si="1132"/>
        <v>0</v>
      </c>
      <c r="BA312" s="47">
        <f t="shared" si="1133"/>
        <v>0</v>
      </c>
      <c r="BB312" s="47">
        <f t="shared" si="1134"/>
        <v>0</v>
      </c>
      <c r="BC312" s="47">
        <f t="shared" si="1135"/>
        <v>0</v>
      </c>
      <c r="BD312" s="47">
        <f t="shared" si="1136"/>
        <v>0</v>
      </c>
      <c r="BE312" s="47">
        <f t="shared" si="1137"/>
        <v>0</v>
      </c>
      <c r="BF312" s="47">
        <f t="shared" si="1138"/>
        <v>0</v>
      </c>
      <c r="BG312" s="48">
        <f t="shared" si="1139"/>
        <v>0</v>
      </c>
      <c r="BH312" s="47">
        <f t="shared" si="1166"/>
        <v>0</v>
      </c>
      <c r="BI312" s="47">
        <f t="shared" si="1167"/>
        <v>0</v>
      </c>
      <c r="BJ312" s="46">
        <f t="shared" si="1140"/>
        <v>0</v>
      </c>
      <c r="BK312" s="47">
        <f t="shared" si="1141"/>
        <v>0</v>
      </c>
      <c r="BL312" s="47">
        <f t="shared" si="1142"/>
        <v>0</v>
      </c>
      <c r="BM312" s="47">
        <f t="shared" si="1143"/>
        <v>0</v>
      </c>
      <c r="BN312" s="47">
        <f t="shared" si="1144"/>
        <v>0</v>
      </c>
      <c r="BO312" s="47">
        <f t="shared" si="1145"/>
        <v>0</v>
      </c>
      <c r="BP312" s="47">
        <f t="shared" si="1146"/>
        <v>0</v>
      </c>
      <c r="BQ312" s="47">
        <f t="shared" si="1147"/>
        <v>0</v>
      </c>
      <c r="BR312" s="47">
        <f t="shared" si="1148"/>
        <v>0</v>
      </c>
      <c r="BS312" s="47">
        <f t="shared" si="1149"/>
        <v>0</v>
      </c>
      <c r="BT312" s="47">
        <f t="shared" si="1150"/>
        <v>0</v>
      </c>
      <c r="BU312" s="47">
        <f t="shared" si="1151"/>
        <v>0</v>
      </c>
      <c r="BV312" s="47">
        <f t="shared" si="1152"/>
        <v>0</v>
      </c>
      <c r="BW312" s="47">
        <f t="shared" si="1153"/>
        <v>0</v>
      </c>
      <c r="BX312" s="47">
        <f t="shared" si="1154"/>
        <v>0</v>
      </c>
      <c r="BY312" s="47">
        <f t="shared" si="1155"/>
        <v>0</v>
      </c>
      <c r="BZ312" s="47">
        <f t="shared" si="1156"/>
        <v>0</v>
      </c>
      <c r="CA312" s="47">
        <f t="shared" si="1157"/>
        <v>0</v>
      </c>
      <c r="CB312" s="47">
        <f t="shared" si="1158"/>
        <v>0</v>
      </c>
      <c r="CC312" s="48">
        <f t="shared" si="1159"/>
        <v>0</v>
      </c>
      <c r="CD312" s="47">
        <f t="shared" si="1168"/>
        <v>0</v>
      </c>
      <c r="CE312" s="47">
        <f t="shared" si="1169"/>
        <v>0</v>
      </c>
      <c r="CF312" s="46">
        <f t="shared" si="1170"/>
        <v>0</v>
      </c>
      <c r="CG312" s="47">
        <f t="shared" si="1171"/>
        <v>0</v>
      </c>
      <c r="CH312" s="47">
        <f t="shared" si="1172"/>
        <v>0</v>
      </c>
      <c r="CI312" s="47">
        <f t="shared" si="1173"/>
        <v>0</v>
      </c>
      <c r="CJ312" s="47">
        <f t="shared" si="1174"/>
        <v>0</v>
      </c>
      <c r="CK312" s="47">
        <f t="shared" si="1175"/>
        <v>0</v>
      </c>
      <c r="CL312" s="47">
        <f t="shared" si="1176"/>
        <v>0</v>
      </c>
      <c r="CM312" s="47">
        <f t="shared" si="1177"/>
        <v>0</v>
      </c>
      <c r="CN312" s="47">
        <f t="shared" si="1178"/>
        <v>0</v>
      </c>
      <c r="CO312" s="47">
        <f t="shared" si="1179"/>
        <v>0</v>
      </c>
      <c r="CP312" s="47">
        <f t="shared" si="1180"/>
        <v>0</v>
      </c>
      <c r="CQ312" s="47">
        <f t="shared" si="1181"/>
        <v>0</v>
      </c>
      <c r="CR312" s="47">
        <f t="shared" si="1182"/>
        <v>0</v>
      </c>
      <c r="CS312" s="47">
        <f t="shared" si="1183"/>
        <v>0</v>
      </c>
      <c r="CT312" s="47">
        <f t="shared" si="1184"/>
        <v>0</v>
      </c>
      <c r="CU312" s="47">
        <f t="shared" si="1185"/>
        <v>0</v>
      </c>
      <c r="CV312" s="47">
        <f t="shared" si="1186"/>
        <v>0</v>
      </c>
      <c r="CW312" s="47">
        <f t="shared" si="1187"/>
        <v>0</v>
      </c>
      <c r="CX312" s="47">
        <f t="shared" si="1188"/>
        <v>0</v>
      </c>
      <c r="CY312" s="48">
        <f t="shared" si="1189"/>
        <v>0</v>
      </c>
      <c r="CZ312" s="47">
        <f t="shared" si="1190"/>
        <v>0</v>
      </c>
      <c r="DA312" s="47">
        <f t="shared" si="1191"/>
        <v>0</v>
      </c>
      <c r="DB312" s="46">
        <f t="shared" si="1192"/>
        <v>0</v>
      </c>
      <c r="DC312" s="47">
        <f t="shared" si="1193"/>
        <v>0</v>
      </c>
      <c r="DD312" s="47">
        <f t="shared" si="1194"/>
        <v>0</v>
      </c>
      <c r="DE312" s="47">
        <f t="shared" si="1195"/>
        <v>0</v>
      </c>
      <c r="DF312" s="47">
        <f t="shared" si="1196"/>
        <v>0</v>
      </c>
      <c r="DG312" s="47">
        <f t="shared" si="1197"/>
        <v>0</v>
      </c>
      <c r="DH312" s="47">
        <f t="shared" si="1198"/>
        <v>0</v>
      </c>
      <c r="DI312" s="47">
        <f t="shared" si="1199"/>
        <v>0</v>
      </c>
      <c r="DJ312" s="47">
        <f t="shared" si="1200"/>
        <v>0</v>
      </c>
      <c r="DK312" s="47">
        <f t="shared" si="1201"/>
        <v>0</v>
      </c>
      <c r="DL312" s="47">
        <f t="shared" si="1202"/>
        <v>0</v>
      </c>
      <c r="DM312" s="47">
        <f t="shared" si="1203"/>
        <v>0</v>
      </c>
      <c r="DN312" s="47">
        <f t="shared" si="1204"/>
        <v>0</v>
      </c>
      <c r="DO312" s="47">
        <f t="shared" si="1205"/>
        <v>0</v>
      </c>
      <c r="DP312" s="47">
        <f t="shared" si="1206"/>
        <v>0</v>
      </c>
      <c r="DQ312" s="47">
        <f t="shared" si="1207"/>
        <v>0</v>
      </c>
      <c r="DR312" s="47">
        <f t="shared" si="1208"/>
        <v>0</v>
      </c>
      <c r="DS312" s="47">
        <f t="shared" si="1209"/>
        <v>0</v>
      </c>
      <c r="DT312" s="47">
        <f t="shared" si="1210"/>
        <v>0</v>
      </c>
      <c r="DU312" s="48">
        <f t="shared" si="1211"/>
        <v>0</v>
      </c>
      <c r="DV312" s="47">
        <f t="shared" si="1212"/>
        <v>0</v>
      </c>
      <c r="DW312" s="47">
        <f t="shared" si="1213"/>
        <v>0</v>
      </c>
      <c r="DX312" s="46">
        <f t="shared" si="1214"/>
        <v>0</v>
      </c>
      <c r="DY312" s="47">
        <f t="shared" si="1215"/>
        <v>0</v>
      </c>
      <c r="DZ312" s="47">
        <f t="shared" si="1216"/>
        <v>0</v>
      </c>
      <c r="EA312" s="47">
        <f t="shared" si="1217"/>
        <v>0</v>
      </c>
      <c r="EB312" s="47">
        <f t="shared" si="1218"/>
        <v>0</v>
      </c>
      <c r="EC312" s="47">
        <f t="shared" si="1219"/>
        <v>0</v>
      </c>
      <c r="ED312" s="47">
        <f t="shared" si="1220"/>
        <v>0</v>
      </c>
      <c r="EE312" s="47">
        <f t="shared" si="1221"/>
        <v>0</v>
      </c>
      <c r="EF312" s="47">
        <f t="shared" si="1222"/>
        <v>0</v>
      </c>
      <c r="EG312" s="47">
        <f t="shared" si="1223"/>
        <v>0</v>
      </c>
      <c r="EH312" s="47">
        <f t="shared" si="1224"/>
        <v>0</v>
      </c>
      <c r="EI312" s="47">
        <f t="shared" si="1225"/>
        <v>0</v>
      </c>
      <c r="EJ312" s="47">
        <f t="shared" si="1226"/>
        <v>0</v>
      </c>
      <c r="EK312" s="47">
        <f t="shared" si="1227"/>
        <v>0</v>
      </c>
      <c r="EL312" s="47">
        <f t="shared" si="1228"/>
        <v>0</v>
      </c>
      <c r="EM312" s="47">
        <f t="shared" si="1229"/>
        <v>0</v>
      </c>
      <c r="EN312" s="47">
        <f t="shared" si="1230"/>
        <v>0</v>
      </c>
      <c r="EO312" s="47">
        <f t="shared" si="1231"/>
        <v>0</v>
      </c>
      <c r="EP312" s="47">
        <f t="shared" si="1232"/>
        <v>0</v>
      </c>
      <c r="EQ312" s="48">
        <f t="shared" si="1233"/>
        <v>0</v>
      </c>
      <c r="ER312" s="47">
        <f t="shared" si="1234"/>
        <v>0</v>
      </c>
      <c r="ES312" s="47">
        <f t="shared" si="1235"/>
        <v>0</v>
      </c>
      <c r="ET312" s="46">
        <f t="shared" si="1236"/>
        <v>0</v>
      </c>
      <c r="EU312" s="47">
        <f t="shared" si="1237"/>
        <v>0</v>
      </c>
      <c r="EV312" s="47">
        <f t="shared" si="1238"/>
        <v>0</v>
      </c>
      <c r="EW312" s="47">
        <f t="shared" si="1239"/>
        <v>0</v>
      </c>
      <c r="EX312" s="47">
        <f t="shared" si="1240"/>
        <v>0</v>
      </c>
      <c r="EY312" s="47">
        <f t="shared" si="1241"/>
        <v>0</v>
      </c>
      <c r="EZ312" s="47">
        <f t="shared" si="1242"/>
        <v>0</v>
      </c>
      <c r="FA312" s="47">
        <f t="shared" si="1243"/>
        <v>0</v>
      </c>
      <c r="FB312" s="47">
        <f t="shared" si="1244"/>
        <v>0</v>
      </c>
      <c r="FC312" s="47">
        <f t="shared" si="1245"/>
        <v>0</v>
      </c>
      <c r="FD312" s="47">
        <f t="shared" si="1246"/>
        <v>0</v>
      </c>
      <c r="FE312" s="47">
        <f t="shared" si="1247"/>
        <v>0</v>
      </c>
      <c r="FF312" s="47">
        <f t="shared" si="1248"/>
        <v>0</v>
      </c>
      <c r="FG312" s="47">
        <f t="shared" si="1249"/>
        <v>0</v>
      </c>
      <c r="FH312" s="47">
        <f t="shared" si="1250"/>
        <v>0</v>
      </c>
      <c r="FI312" s="47">
        <f t="shared" si="1251"/>
        <v>0</v>
      </c>
      <c r="FJ312" s="47">
        <f t="shared" si="1252"/>
        <v>0</v>
      </c>
      <c r="FK312" s="47">
        <f t="shared" si="1253"/>
        <v>0</v>
      </c>
      <c r="FL312" s="47">
        <f t="shared" si="1254"/>
        <v>0</v>
      </c>
      <c r="FM312" s="48">
        <f t="shared" si="1255"/>
        <v>0</v>
      </c>
      <c r="FN312" s="47">
        <f t="shared" si="1256"/>
        <v>0</v>
      </c>
      <c r="FO312" s="47">
        <f t="shared" si="1257"/>
        <v>0</v>
      </c>
      <c r="FP312" s="46">
        <f t="shared" si="1258"/>
        <v>0</v>
      </c>
      <c r="FQ312" s="47">
        <f t="shared" si="1259"/>
        <v>0</v>
      </c>
      <c r="FR312" s="47">
        <f t="shared" si="1260"/>
        <v>0</v>
      </c>
      <c r="FS312" s="47">
        <f t="shared" si="1261"/>
        <v>0</v>
      </c>
      <c r="FT312" s="47">
        <f t="shared" si="1262"/>
        <v>0</v>
      </c>
      <c r="FU312" s="47">
        <f t="shared" si="1263"/>
        <v>0</v>
      </c>
      <c r="FV312" s="47">
        <f t="shared" si="1264"/>
        <v>0</v>
      </c>
      <c r="FW312" s="47">
        <f t="shared" si="1265"/>
        <v>0</v>
      </c>
      <c r="FX312" s="47">
        <f t="shared" si="1266"/>
        <v>0</v>
      </c>
      <c r="FY312" s="47">
        <f t="shared" si="1267"/>
        <v>0</v>
      </c>
      <c r="FZ312" s="47">
        <f t="shared" si="1268"/>
        <v>0</v>
      </c>
      <c r="GA312" s="47">
        <f t="shared" si="1269"/>
        <v>0</v>
      </c>
      <c r="GB312" s="47">
        <f t="shared" si="1270"/>
        <v>0</v>
      </c>
      <c r="GC312" s="47">
        <f t="shared" si="1271"/>
        <v>0</v>
      </c>
      <c r="GD312" s="47">
        <f t="shared" si="1272"/>
        <v>0</v>
      </c>
      <c r="GE312" s="47">
        <f t="shared" si="1273"/>
        <v>0</v>
      </c>
      <c r="GF312" s="47">
        <f t="shared" si="1274"/>
        <v>0</v>
      </c>
      <c r="GG312" s="47">
        <f t="shared" si="1275"/>
        <v>0</v>
      </c>
      <c r="GH312" s="47">
        <f t="shared" si="1276"/>
        <v>0</v>
      </c>
      <c r="GI312" s="48">
        <f t="shared" si="1277"/>
        <v>0</v>
      </c>
      <c r="GJ312" s="47">
        <f t="shared" si="1278"/>
        <v>0</v>
      </c>
      <c r="GK312" s="47">
        <f t="shared" si="1279"/>
        <v>0</v>
      </c>
      <c r="GL312" s="46">
        <f t="shared" si="1280"/>
        <v>0</v>
      </c>
      <c r="GM312" s="47">
        <f t="shared" si="1281"/>
        <v>0</v>
      </c>
      <c r="GN312" s="47">
        <f t="shared" si="1282"/>
        <v>0</v>
      </c>
      <c r="GO312" s="47">
        <f t="shared" si="1283"/>
        <v>0</v>
      </c>
      <c r="GP312" s="47">
        <f t="shared" si="1284"/>
        <v>0</v>
      </c>
      <c r="GQ312" s="47">
        <f t="shared" si="1285"/>
        <v>0</v>
      </c>
      <c r="GR312" s="47">
        <f t="shared" si="1286"/>
        <v>0</v>
      </c>
      <c r="GS312" s="47">
        <f t="shared" si="1287"/>
        <v>0</v>
      </c>
      <c r="GT312" s="47">
        <f t="shared" si="1288"/>
        <v>0</v>
      </c>
      <c r="GU312" s="47">
        <f t="shared" si="1289"/>
        <v>0</v>
      </c>
      <c r="GV312" s="47">
        <f t="shared" si="1290"/>
        <v>0</v>
      </c>
      <c r="GW312" s="47">
        <f t="shared" si="1291"/>
        <v>0</v>
      </c>
      <c r="GX312" s="47">
        <f t="shared" si="1292"/>
        <v>0</v>
      </c>
      <c r="GY312" s="47">
        <f t="shared" si="1293"/>
        <v>0</v>
      </c>
      <c r="GZ312" s="47">
        <f t="shared" si="1294"/>
        <v>0</v>
      </c>
      <c r="HA312" s="47">
        <f t="shared" si="1295"/>
        <v>0</v>
      </c>
      <c r="HB312" s="47">
        <f t="shared" si="1296"/>
        <v>0</v>
      </c>
      <c r="HC312" s="47">
        <f t="shared" si="1297"/>
        <v>0</v>
      </c>
      <c r="HD312" s="47">
        <f t="shared" si="1298"/>
        <v>0</v>
      </c>
      <c r="HE312" s="48">
        <f t="shared" si="1299"/>
        <v>0</v>
      </c>
      <c r="HF312" s="47">
        <f t="shared" si="1300"/>
        <v>0</v>
      </c>
      <c r="HG312" s="47">
        <f t="shared" si="1301"/>
        <v>0</v>
      </c>
      <c r="HH312" s="46">
        <f t="shared" si="1302"/>
        <v>0</v>
      </c>
      <c r="HI312" s="47">
        <f t="shared" si="1303"/>
        <v>0</v>
      </c>
      <c r="HJ312" s="47">
        <f t="shared" si="1304"/>
        <v>0</v>
      </c>
      <c r="HK312" s="47">
        <f t="shared" si="1305"/>
        <v>0</v>
      </c>
      <c r="HL312" s="47">
        <f t="shared" si="1306"/>
        <v>0</v>
      </c>
      <c r="HM312" s="47">
        <f t="shared" si="1307"/>
        <v>0</v>
      </c>
      <c r="HN312" s="47">
        <f t="shared" si="1308"/>
        <v>0</v>
      </c>
      <c r="HO312" s="47">
        <f t="shared" si="1309"/>
        <v>0</v>
      </c>
      <c r="HP312" s="47">
        <f t="shared" si="1310"/>
        <v>0</v>
      </c>
      <c r="HQ312" s="47">
        <f t="shared" si="1311"/>
        <v>0</v>
      </c>
      <c r="HR312" s="47">
        <f t="shared" si="1312"/>
        <v>0</v>
      </c>
      <c r="HS312" s="47">
        <f t="shared" si="1313"/>
        <v>0</v>
      </c>
      <c r="HT312" s="47">
        <f t="shared" si="1314"/>
        <v>0</v>
      </c>
      <c r="HU312" s="47">
        <f t="shared" si="1315"/>
        <v>0</v>
      </c>
      <c r="HV312" s="47">
        <f t="shared" si="1316"/>
        <v>0</v>
      </c>
      <c r="HW312" s="47">
        <f t="shared" si="1317"/>
        <v>0</v>
      </c>
      <c r="HX312" s="47">
        <f t="shared" si="1318"/>
        <v>0</v>
      </c>
      <c r="HY312" s="47">
        <f t="shared" si="1319"/>
        <v>0</v>
      </c>
      <c r="HZ312" s="47">
        <f t="shared" si="1320"/>
        <v>0</v>
      </c>
      <c r="IA312" s="48">
        <f t="shared" si="1321"/>
        <v>0</v>
      </c>
      <c r="IB312" s="47">
        <f t="shared" si="1322"/>
        <v>0</v>
      </c>
      <c r="IC312" s="47">
        <f t="shared" si="1323"/>
        <v>0</v>
      </c>
      <c r="ID312" s="46">
        <f t="shared" si="1324"/>
        <v>0</v>
      </c>
      <c r="IE312" s="47">
        <f t="shared" si="1325"/>
        <v>0</v>
      </c>
      <c r="IF312" s="47">
        <f t="shared" si="1326"/>
        <v>0</v>
      </c>
      <c r="IG312" s="47">
        <f t="shared" si="1327"/>
        <v>0</v>
      </c>
      <c r="IH312" s="47">
        <f t="shared" si="1328"/>
        <v>0</v>
      </c>
      <c r="II312" s="47">
        <f t="shared" si="1329"/>
        <v>0</v>
      </c>
      <c r="IJ312" s="47">
        <f t="shared" si="1330"/>
        <v>0</v>
      </c>
      <c r="IK312" s="47">
        <f t="shared" si="1331"/>
        <v>0</v>
      </c>
      <c r="IL312" s="47">
        <f t="shared" si="1332"/>
        <v>0</v>
      </c>
      <c r="IM312" s="47">
        <f t="shared" si="1333"/>
        <v>0</v>
      </c>
      <c r="IN312" s="47">
        <f t="shared" si="1334"/>
        <v>0</v>
      </c>
      <c r="IO312" s="47">
        <f t="shared" si="1335"/>
        <v>0</v>
      </c>
      <c r="IP312" s="47">
        <f t="shared" si="1336"/>
        <v>0</v>
      </c>
      <c r="IQ312" s="47">
        <f t="shared" si="1337"/>
        <v>0</v>
      </c>
      <c r="IR312" s="47">
        <f t="shared" si="1338"/>
        <v>0</v>
      </c>
      <c r="IS312" s="47">
        <f t="shared" si="1339"/>
        <v>0</v>
      </c>
      <c r="IT312" s="47">
        <f t="shared" si="1340"/>
        <v>0</v>
      </c>
      <c r="IU312" s="47">
        <f t="shared" si="1341"/>
        <v>0</v>
      </c>
      <c r="IV312" s="47">
        <f t="shared" si="1342"/>
        <v>0</v>
      </c>
      <c r="IW312" s="48">
        <f t="shared" si="1343"/>
        <v>0</v>
      </c>
      <c r="IX312" s="47">
        <f t="shared" si="1344"/>
        <v>0</v>
      </c>
      <c r="IY312" s="47">
        <f t="shared" si="1345"/>
        <v>0</v>
      </c>
      <c r="IZ312" s="46">
        <f t="shared" si="1346"/>
        <v>0</v>
      </c>
      <c r="JA312" s="47">
        <f t="shared" si="1347"/>
        <v>0</v>
      </c>
      <c r="JB312" s="47">
        <f t="shared" si="1348"/>
        <v>0</v>
      </c>
      <c r="JC312" s="47">
        <f t="shared" si="1349"/>
        <v>0</v>
      </c>
      <c r="JD312" s="47">
        <f t="shared" si="1350"/>
        <v>0</v>
      </c>
      <c r="JE312" s="47">
        <f t="shared" si="1351"/>
        <v>0</v>
      </c>
      <c r="JF312" s="47">
        <f t="shared" si="1352"/>
        <v>0</v>
      </c>
      <c r="JG312" s="47">
        <f t="shared" si="1353"/>
        <v>0</v>
      </c>
      <c r="JH312" s="47">
        <f t="shared" si="1354"/>
        <v>0</v>
      </c>
      <c r="JI312" s="47">
        <f t="shared" si="1355"/>
        <v>0</v>
      </c>
      <c r="JJ312" s="47">
        <f t="shared" si="1356"/>
        <v>0</v>
      </c>
      <c r="JK312" s="47">
        <f t="shared" si="1357"/>
        <v>0</v>
      </c>
      <c r="JL312" s="47">
        <f t="shared" si="1358"/>
        <v>0</v>
      </c>
      <c r="JM312" s="47">
        <f t="shared" si="1359"/>
        <v>0</v>
      </c>
      <c r="JN312" s="47">
        <f t="shared" si="1360"/>
        <v>0</v>
      </c>
      <c r="JO312" s="47">
        <f t="shared" si="1361"/>
        <v>0</v>
      </c>
      <c r="JP312" s="47">
        <f t="shared" si="1362"/>
        <v>0</v>
      </c>
      <c r="JQ312" s="47">
        <f t="shared" si="1363"/>
        <v>0</v>
      </c>
      <c r="JR312" s="47">
        <f t="shared" si="1364"/>
        <v>0</v>
      </c>
      <c r="JS312" s="48">
        <f t="shared" si="1365"/>
        <v>0</v>
      </c>
      <c r="JT312" s="46">
        <f t="shared" si="1366"/>
        <v>0</v>
      </c>
      <c r="JU312" s="48">
        <f t="shared" si="1367"/>
        <v>0</v>
      </c>
    </row>
    <row r="313" spans="1:281" x14ac:dyDescent="0.25">
      <c r="A313" s="152"/>
      <c r="B313" s="386"/>
      <c r="C313" s="377"/>
      <c r="D313" s="378"/>
      <c r="E313" s="378"/>
      <c r="F313" s="378"/>
      <c r="G313" s="379"/>
      <c r="H313" s="397"/>
      <c r="I313" s="397"/>
      <c r="J313" s="97"/>
      <c r="K313" s="122">
        <f t="shared" si="1097"/>
        <v>0</v>
      </c>
      <c r="L313" s="313">
        <f t="shared" si="1098"/>
        <v>0</v>
      </c>
      <c r="M313" s="46">
        <f t="shared" si="1099"/>
        <v>0</v>
      </c>
      <c r="N313" s="90">
        <f t="shared" si="1160"/>
        <v>0</v>
      </c>
      <c r="O313" s="90">
        <f t="shared" si="1161"/>
        <v>0</v>
      </c>
      <c r="P313" s="90">
        <f t="shared" si="1162"/>
        <v>0</v>
      </c>
      <c r="Q313" s="90">
        <f t="shared" si="1163"/>
        <v>0</v>
      </c>
      <c r="R313" s="408">
        <f t="shared" si="1100"/>
        <v>1</v>
      </c>
      <c r="S313" s="46">
        <f t="shared" si="1101"/>
        <v>0</v>
      </c>
      <c r="T313" s="47">
        <f t="shared" si="1102"/>
        <v>0</v>
      </c>
      <c r="U313" s="47">
        <f t="shared" si="1103"/>
        <v>0</v>
      </c>
      <c r="V313" s="47">
        <f t="shared" si="1104"/>
        <v>0</v>
      </c>
      <c r="W313" s="47">
        <f t="shared" si="1105"/>
        <v>0</v>
      </c>
      <c r="X313" s="47">
        <f t="shared" si="1106"/>
        <v>0</v>
      </c>
      <c r="Y313" s="47">
        <f t="shared" si="1107"/>
        <v>0</v>
      </c>
      <c r="Z313" s="47">
        <f t="shared" si="1108"/>
        <v>0</v>
      </c>
      <c r="AA313" s="47">
        <f t="shared" si="1109"/>
        <v>0</v>
      </c>
      <c r="AB313" s="47">
        <f t="shared" si="1110"/>
        <v>0</v>
      </c>
      <c r="AC313" s="47">
        <f t="shared" si="1111"/>
        <v>0</v>
      </c>
      <c r="AD313" s="47">
        <f t="shared" si="1112"/>
        <v>0</v>
      </c>
      <c r="AE313" s="47">
        <f t="shared" si="1113"/>
        <v>0</v>
      </c>
      <c r="AF313" s="47">
        <f t="shared" si="1114"/>
        <v>0</v>
      </c>
      <c r="AG313" s="47">
        <f t="shared" si="1115"/>
        <v>0</v>
      </c>
      <c r="AH313" s="47">
        <f t="shared" si="1116"/>
        <v>0</v>
      </c>
      <c r="AI313" s="47">
        <f t="shared" si="1117"/>
        <v>0</v>
      </c>
      <c r="AJ313" s="47">
        <f t="shared" si="1118"/>
        <v>0</v>
      </c>
      <c r="AK313" s="47">
        <f t="shared" si="1119"/>
        <v>0</v>
      </c>
      <c r="AL313" s="48">
        <f t="shared" si="1120"/>
        <v>0</v>
      </c>
      <c r="AM313" s="47">
        <f t="shared" si="1164"/>
        <v>0</v>
      </c>
      <c r="AN313" s="47">
        <f t="shared" si="1165"/>
        <v>0</v>
      </c>
      <c r="AO313" s="46">
        <f t="shared" si="1121"/>
        <v>0</v>
      </c>
      <c r="AP313" s="47">
        <f t="shared" si="1122"/>
        <v>0</v>
      </c>
      <c r="AQ313" s="47">
        <f t="shared" si="1123"/>
        <v>0</v>
      </c>
      <c r="AR313" s="47">
        <f t="shared" si="1124"/>
        <v>0</v>
      </c>
      <c r="AS313" s="47">
        <f t="shared" si="1125"/>
        <v>0</v>
      </c>
      <c r="AT313" s="47">
        <f t="shared" si="1126"/>
        <v>0</v>
      </c>
      <c r="AU313" s="47">
        <f t="shared" si="1127"/>
        <v>0</v>
      </c>
      <c r="AV313" s="47">
        <f t="shared" si="1128"/>
        <v>0</v>
      </c>
      <c r="AW313" s="47">
        <f t="shared" si="1129"/>
        <v>0</v>
      </c>
      <c r="AX313" s="47">
        <f t="shared" si="1130"/>
        <v>0</v>
      </c>
      <c r="AY313" s="47">
        <f t="shared" si="1131"/>
        <v>0</v>
      </c>
      <c r="AZ313" s="47">
        <f t="shared" si="1132"/>
        <v>0</v>
      </c>
      <c r="BA313" s="47">
        <f t="shared" si="1133"/>
        <v>0</v>
      </c>
      <c r="BB313" s="47">
        <f t="shared" si="1134"/>
        <v>0</v>
      </c>
      <c r="BC313" s="47">
        <f t="shared" si="1135"/>
        <v>0</v>
      </c>
      <c r="BD313" s="47">
        <f t="shared" si="1136"/>
        <v>0</v>
      </c>
      <c r="BE313" s="47">
        <f t="shared" si="1137"/>
        <v>0</v>
      </c>
      <c r="BF313" s="47">
        <f t="shared" si="1138"/>
        <v>0</v>
      </c>
      <c r="BG313" s="48">
        <f t="shared" si="1139"/>
        <v>0</v>
      </c>
      <c r="BH313" s="47">
        <f t="shared" si="1166"/>
        <v>0</v>
      </c>
      <c r="BI313" s="47">
        <f t="shared" si="1167"/>
        <v>0</v>
      </c>
      <c r="BJ313" s="46">
        <f t="shared" si="1140"/>
        <v>0</v>
      </c>
      <c r="BK313" s="47">
        <f t="shared" si="1141"/>
        <v>0</v>
      </c>
      <c r="BL313" s="47">
        <f t="shared" si="1142"/>
        <v>0</v>
      </c>
      <c r="BM313" s="47">
        <f t="shared" si="1143"/>
        <v>0</v>
      </c>
      <c r="BN313" s="47">
        <f t="shared" si="1144"/>
        <v>0</v>
      </c>
      <c r="BO313" s="47">
        <f t="shared" si="1145"/>
        <v>0</v>
      </c>
      <c r="BP313" s="47">
        <f t="shared" si="1146"/>
        <v>0</v>
      </c>
      <c r="BQ313" s="47">
        <f t="shared" si="1147"/>
        <v>0</v>
      </c>
      <c r="BR313" s="47">
        <f t="shared" si="1148"/>
        <v>0</v>
      </c>
      <c r="BS313" s="47">
        <f t="shared" si="1149"/>
        <v>0</v>
      </c>
      <c r="BT313" s="47">
        <f t="shared" si="1150"/>
        <v>0</v>
      </c>
      <c r="BU313" s="47">
        <f t="shared" si="1151"/>
        <v>0</v>
      </c>
      <c r="BV313" s="47">
        <f t="shared" si="1152"/>
        <v>0</v>
      </c>
      <c r="BW313" s="47">
        <f t="shared" si="1153"/>
        <v>0</v>
      </c>
      <c r="BX313" s="47">
        <f t="shared" si="1154"/>
        <v>0</v>
      </c>
      <c r="BY313" s="47">
        <f t="shared" si="1155"/>
        <v>0</v>
      </c>
      <c r="BZ313" s="47">
        <f t="shared" si="1156"/>
        <v>0</v>
      </c>
      <c r="CA313" s="47">
        <f t="shared" si="1157"/>
        <v>0</v>
      </c>
      <c r="CB313" s="47">
        <f t="shared" si="1158"/>
        <v>0</v>
      </c>
      <c r="CC313" s="48">
        <f t="shared" si="1159"/>
        <v>0</v>
      </c>
      <c r="CD313" s="47">
        <f t="shared" si="1168"/>
        <v>0</v>
      </c>
      <c r="CE313" s="47">
        <f t="shared" si="1169"/>
        <v>0</v>
      </c>
      <c r="CF313" s="46">
        <f t="shared" si="1170"/>
        <v>0</v>
      </c>
      <c r="CG313" s="47">
        <f t="shared" si="1171"/>
        <v>0</v>
      </c>
      <c r="CH313" s="47">
        <f t="shared" si="1172"/>
        <v>0</v>
      </c>
      <c r="CI313" s="47">
        <f t="shared" si="1173"/>
        <v>0</v>
      </c>
      <c r="CJ313" s="47">
        <f t="shared" si="1174"/>
        <v>0</v>
      </c>
      <c r="CK313" s="47">
        <f t="shared" si="1175"/>
        <v>0</v>
      </c>
      <c r="CL313" s="47">
        <f t="shared" si="1176"/>
        <v>0</v>
      </c>
      <c r="CM313" s="47">
        <f t="shared" si="1177"/>
        <v>0</v>
      </c>
      <c r="CN313" s="47">
        <f t="shared" si="1178"/>
        <v>0</v>
      </c>
      <c r="CO313" s="47">
        <f t="shared" si="1179"/>
        <v>0</v>
      </c>
      <c r="CP313" s="47">
        <f t="shared" si="1180"/>
        <v>0</v>
      </c>
      <c r="CQ313" s="47">
        <f t="shared" si="1181"/>
        <v>0</v>
      </c>
      <c r="CR313" s="47">
        <f t="shared" si="1182"/>
        <v>0</v>
      </c>
      <c r="CS313" s="47">
        <f t="shared" si="1183"/>
        <v>0</v>
      </c>
      <c r="CT313" s="47">
        <f t="shared" si="1184"/>
        <v>0</v>
      </c>
      <c r="CU313" s="47">
        <f t="shared" si="1185"/>
        <v>0</v>
      </c>
      <c r="CV313" s="47">
        <f t="shared" si="1186"/>
        <v>0</v>
      </c>
      <c r="CW313" s="47">
        <f t="shared" si="1187"/>
        <v>0</v>
      </c>
      <c r="CX313" s="47">
        <f t="shared" si="1188"/>
        <v>0</v>
      </c>
      <c r="CY313" s="48">
        <f t="shared" si="1189"/>
        <v>0</v>
      </c>
      <c r="CZ313" s="47">
        <f t="shared" si="1190"/>
        <v>0</v>
      </c>
      <c r="DA313" s="47">
        <f t="shared" si="1191"/>
        <v>0</v>
      </c>
      <c r="DB313" s="46">
        <f t="shared" si="1192"/>
        <v>0</v>
      </c>
      <c r="DC313" s="47">
        <f t="shared" si="1193"/>
        <v>0</v>
      </c>
      <c r="DD313" s="47">
        <f t="shared" si="1194"/>
        <v>0</v>
      </c>
      <c r="DE313" s="47">
        <f t="shared" si="1195"/>
        <v>0</v>
      </c>
      <c r="DF313" s="47">
        <f t="shared" si="1196"/>
        <v>0</v>
      </c>
      <c r="DG313" s="47">
        <f t="shared" si="1197"/>
        <v>0</v>
      </c>
      <c r="DH313" s="47">
        <f t="shared" si="1198"/>
        <v>0</v>
      </c>
      <c r="DI313" s="47">
        <f t="shared" si="1199"/>
        <v>0</v>
      </c>
      <c r="DJ313" s="47">
        <f t="shared" si="1200"/>
        <v>0</v>
      </c>
      <c r="DK313" s="47">
        <f t="shared" si="1201"/>
        <v>0</v>
      </c>
      <c r="DL313" s="47">
        <f t="shared" si="1202"/>
        <v>0</v>
      </c>
      <c r="DM313" s="47">
        <f t="shared" si="1203"/>
        <v>0</v>
      </c>
      <c r="DN313" s="47">
        <f t="shared" si="1204"/>
        <v>0</v>
      </c>
      <c r="DO313" s="47">
        <f t="shared" si="1205"/>
        <v>0</v>
      </c>
      <c r="DP313" s="47">
        <f t="shared" si="1206"/>
        <v>0</v>
      </c>
      <c r="DQ313" s="47">
        <f t="shared" si="1207"/>
        <v>0</v>
      </c>
      <c r="DR313" s="47">
        <f t="shared" si="1208"/>
        <v>0</v>
      </c>
      <c r="DS313" s="47">
        <f t="shared" si="1209"/>
        <v>0</v>
      </c>
      <c r="DT313" s="47">
        <f t="shared" si="1210"/>
        <v>0</v>
      </c>
      <c r="DU313" s="48">
        <f t="shared" si="1211"/>
        <v>0</v>
      </c>
      <c r="DV313" s="47">
        <f t="shared" si="1212"/>
        <v>0</v>
      </c>
      <c r="DW313" s="47">
        <f t="shared" si="1213"/>
        <v>0</v>
      </c>
      <c r="DX313" s="46">
        <f t="shared" si="1214"/>
        <v>0</v>
      </c>
      <c r="DY313" s="47">
        <f t="shared" si="1215"/>
        <v>0</v>
      </c>
      <c r="DZ313" s="47">
        <f t="shared" si="1216"/>
        <v>0</v>
      </c>
      <c r="EA313" s="47">
        <f t="shared" si="1217"/>
        <v>0</v>
      </c>
      <c r="EB313" s="47">
        <f t="shared" si="1218"/>
        <v>0</v>
      </c>
      <c r="EC313" s="47">
        <f t="shared" si="1219"/>
        <v>0</v>
      </c>
      <c r="ED313" s="47">
        <f t="shared" si="1220"/>
        <v>0</v>
      </c>
      <c r="EE313" s="47">
        <f t="shared" si="1221"/>
        <v>0</v>
      </c>
      <c r="EF313" s="47">
        <f t="shared" si="1222"/>
        <v>0</v>
      </c>
      <c r="EG313" s="47">
        <f t="shared" si="1223"/>
        <v>0</v>
      </c>
      <c r="EH313" s="47">
        <f t="shared" si="1224"/>
        <v>0</v>
      </c>
      <c r="EI313" s="47">
        <f t="shared" si="1225"/>
        <v>0</v>
      </c>
      <c r="EJ313" s="47">
        <f t="shared" si="1226"/>
        <v>0</v>
      </c>
      <c r="EK313" s="47">
        <f t="shared" si="1227"/>
        <v>0</v>
      </c>
      <c r="EL313" s="47">
        <f t="shared" si="1228"/>
        <v>0</v>
      </c>
      <c r="EM313" s="47">
        <f t="shared" si="1229"/>
        <v>0</v>
      </c>
      <c r="EN313" s="47">
        <f t="shared" si="1230"/>
        <v>0</v>
      </c>
      <c r="EO313" s="47">
        <f t="shared" si="1231"/>
        <v>0</v>
      </c>
      <c r="EP313" s="47">
        <f t="shared" si="1232"/>
        <v>0</v>
      </c>
      <c r="EQ313" s="48">
        <f t="shared" si="1233"/>
        <v>0</v>
      </c>
      <c r="ER313" s="47">
        <f t="shared" si="1234"/>
        <v>0</v>
      </c>
      <c r="ES313" s="47">
        <f t="shared" si="1235"/>
        <v>0</v>
      </c>
      <c r="ET313" s="46">
        <f t="shared" si="1236"/>
        <v>0</v>
      </c>
      <c r="EU313" s="47">
        <f t="shared" si="1237"/>
        <v>0</v>
      </c>
      <c r="EV313" s="47">
        <f t="shared" si="1238"/>
        <v>0</v>
      </c>
      <c r="EW313" s="47">
        <f t="shared" si="1239"/>
        <v>0</v>
      </c>
      <c r="EX313" s="47">
        <f t="shared" si="1240"/>
        <v>0</v>
      </c>
      <c r="EY313" s="47">
        <f t="shared" si="1241"/>
        <v>0</v>
      </c>
      <c r="EZ313" s="47">
        <f t="shared" si="1242"/>
        <v>0</v>
      </c>
      <c r="FA313" s="47">
        <f t="shared" si="1243"/>
        <v>0</v>
      </c>
      <c r="FB313" s="47">
        <f t="shared" si="1244"/>
        <v>0</v>
      </c>
      <c r="FC313" s="47">
        <f t="shared" si="1245"/>
        <v>0</v>
      </c>
      <c r="FD313" s="47">
        <f t="shared" si="1246"/>
        <v>0</v>
      </c>
      <c r="FE313" s="47">
        <f t="shared" si="1247"/>
        <v>0</v>
      </c>
      <c r="FF313" s="47">
        <f t="shared" si="1248"/>
        <v>0</v>
      </c>
      <c r="FG313" s="47">
        <f t="shared" si="1249"/>
        <v>0</v>
      </c>
      <c r="FH313" s="47">
        <f t="shared" si="1250"/>
        <v>0</v>
      </c>
      <c r="FI313" s="47">
        <f t="shared" si="1251"/>
        <v>0</v>
      </c>
      <c r="FJ313" s="47">
        <f t="shared" si="1252"/>
        <v>0</v>
      </c>
      <c r="FK313" s="47">
        <f t="shared" si="1253"/>
        <v>0</v>
      </c>
      <c r="FL313" s="47">
        <f t="shared" si="1254"/>
        <v>0</v>
      </c>
      <c r="FM313" s="48">
        <f t="shared" si="1255"/>
        <v>0</v>
      </c>
      <c r="FN313" s="47">
        <f t="shared" si="1256"/>
        <v>0</v>
      </c>
      <c r="FO313" s="47">
        <f t="shared" si="1257"/>
        <v>0</v>
      </c>
      <c r="FP313" s="46">
        <f t="shared" si="1258"/>
        <v>0</v>
      </c>
      <c r="FQ313" s="47">
        <f t="shared" si="1259"/>
        <v>0</v>
      </c>
      <c r="FR313" s="47">
        <f t="shared" si="1260"/>
        <v>0</v>
      </c>
      <c r="FS313" s="47">
        <f t="shared" si="1261"/>
        <v>0</v>
      </c>
      <c r="FT313" s="47">
        <f t="shared" si="1262"/>
        <v>0</v>
      </c>
      <c r="FU313" s="47">
        <f t="shared" si="1263"/>
        <v>0</v>
      </c>
      <c r="FV313" s="47">
        <f t="shared" si="1264"/>
        <v>0</v>
      </c>
      <c r="FW313" s="47">
        <f t="shared" si="1265"/>
        <v>0</v>
      </c>
      <c r="FX313" s="47">
        <f t="shared" si="1266"/>
        <v>0</v>
      </c>
      <c r="FY313" s="47">
        <f t="shared" si="1267"/>
        <v>0</v>
      </c>
      <c r="FZ313" s="47">
        <f t="shared" si="1268"/>
        <v>0</v>
      </c>
      <c r="GA313" s="47">
        <f t="shared" si="1269"/>
        <v>0</v>
      </c>
      <c r="GB313" s="47">
        <f t="shared" si="1270"/>
        <v>0</v>
      </c>
      <c r="GC313" s="47">
        <f t="shared" si="1271"/>
        <v>0</v>
      </c>
      <c r="GD313" s="47">
        <f t="shared" si="1272"/>
        <v>0</v>
      </c>
      <c r="GE313" s="47">
        <f t="shared" si="1273"/>
        <v>0</v>
      </c>
      <c r="GF313" s="47">
        <f t="shared" si="1274"/>
        <v>0</v>
      </c>
      <c r="GG313" s="47">
        <f t="shared" si="1275"/>
        <v>0</v>
      </c>
      <c r="GH313" s="47">
        <f t="shared" si="1276"/>
        <v>0</v>
      </c>
      <c r="GI313" s="48">
        <f t="shared" si="1277"/>
        <v>0</v>
      </c>
      <c r="GJ313" s="47">
        <f t="shared" si="1278"/>
        <v>0</v>
      </c>
      <c r="GK313" s="47">
        <f t="shared" si="1279"/>
        <v>0</v>
      </c>
      <c r="GL313" s="46">
        <f t="shared" si="1280"/>
        <v>0</v>
      </c>
      <c r="GM313" s="47">
        <f t="shared" si="1281"/>
        <v>0</v>
      </c>
      <c r="GN313" s="47">
        <f t="shared" si="1282"/>
        <v>0</v>
      </c>
      <c r="GO313" s="47">
        <f t="shared" si="1283"/>
        <v>0</v>
      </c>
      <c r="GP313" s="47">
        <f t="shared" si="1284"/>
        <v>0</v>
      </c>
      <c r="GQ313" s="47">
        <f t="shared" si="1285"/>
        <v>0</v>
      </c>
      <c r="GR313" s="47">
        <f t="shared" si="1286"/>
        <v>0</v>
      </c>
      <c r="GS313" s="47">
        <f t="shared" si="1287"/>
        <v>0</v>
      </c>
      <c r="GT313" s="47">
        <f t="shared" si="1288"/>
        <v>0</v>
      </c>
      <c r="GU313" s="47">
        <f t="shared" si="1289"/>
        <v>0</v>
      </c>
      <c r="GV313" s="47">
        <f t="shared" si="1290"/>
        <v>0</v>
      </c>
      <c r="GW313" s="47">
        <f t="shared" si="1291"/>
        <v>0</v>
      </c>
      <c r="GX313" s="47">
        <f t="shared" si="1292"/>
        <v>0</v>
      </c>
      <c r="GY313" s="47">
        <f t="shared" si="1293"/>
        <v>0</v>
      </c>
      <c r="GZ313" s="47">
        <f t="shared" si="1294"/>
        <v>0</v>
      </c>
      <c r="HA313" s="47">
        <f t="shared" si="1295"/>
        <v>0</v>
      </c>
      <c r="HB313" s="47">
        <f t="shared" si="1296"/>
        <v>0</v>
      </c>
      <c r="HC313" s="47">
        <f t="shared" si="1297"/>
        <v>0</v>
      </c>
      <c r="HD313" s="47">
        <f t="shared" si="1298"/>
        <v>0</v>
      </c>
      <c r="HE313" s="48">
        <f t="shared" si="1299"/>
        <v>0</v>
      </c>
      <c r="HF313" s="47">
        <f t="shared" si="1300"/>
        <v>0</v>
      </c>
      <c r="HG313" s="47">
        <f t="shared" si="1301"/>
        <v>0</v>
      </c>
      <c r="HH313" s="46">
        <f t="shared" si="1302"/>
        <v>0</v>
      </c>
      <c r="HI313" s="47">
        <f t="shared" si="1303"/>
        <v>0</v>
      </c>
      <c r="HJ313" s="47">
        <f t="shared" si="1304"/>
        <v>0</v>
      </c>
      <c r="HK313" s="47">
        <f t="shared" si="1305"/>
        <v>0</v>
      </c>
      <c r="HL313" s="47">
        <f t="shared" si="1306"/>
        <v>0</v>
      </c>
      <c r="HM313" s="47">
        <f t="shared" si="1307"/>
        <v>0</v>
      </c>
      <c r="HN313" s="47">
        <f t="shared" si="1308"/>
        <v>0</v>
      </c>
      <c r="HO313" s="47">
        <f t="shared" si="1309"/>
        <v>0</v>
      </c>
      <c r="HP313" s="47">
        <f t="shared" si="1310"/>
        <v>0</v>
      </c>
      <c r="HQ313" s="47">
        <f t="shared" si="1311"/>
        <v>0</v>
      </c>
      <c r="HR313" s="47">
        <f t="shared" si="1312"/>
        <v>0</v>
      </c>
      <c r="HS313" s="47">
        <f t="shared" si="1313"/>
        <v>0</v>
      </c>
      <c r="HT313" s="47">
        <f t="shared" si="1314"/>
        <v>0</v>
      </c>
      <c r="HU313" s="47">
        <f t="shared" si="1315"/>
        <v>0</v>
      </c>
      <c r="HV313" s="47">
        <f t="shared" si="1316"/>
        <v>0</v>
      </c>
      <c r="HW313" s="47">
        <f t="shared" si="1317"/>
        <v>0</v>
      </c>
      <c r="HX313" s="47">
        <f t="shared" si="1318"/>
        <v>0</v>
      </c>
      <c r="HY313" s="47">
        <f t="shared" si="1319"/>
        <v>0</v>
      </c>
      <c r="HZ313" s="47">
        <f t="shared" si="1320"/>
        <v>0</v>
      </c>
      <c r="IA313" s="48">
        <f t="shared" si="1321"/>
        <v>0</v>
      </c>
      <c r="IB313" s="47">
        <f t="shared" si="1322"/>
        <v>0</v>
      </c>
      <c r="IC313" s="47">
        <f t="shared" si="1323"/>
        <v>0</v>
      </c>
      <c r="ID313" s="46">
        <f t="shared" si="1324"/>
        <v>0</v>
      </c>
      <c r="IE313" s="47">
        <f t="shared" si="1325"/>
        <v>0</v>
      </c>
      <c r="IF313" s="47">
        <f t="shared" si="1326"/>
        <v>0</v>
      </c>
      <c r="IG313" s="47">
        <f t="shared" si="1327"/>
        <v>0</v>
      </c>
      <c r="IH313" s="47">
        <f t="shared" si="1328"/>
        <v>0</v>
      </c>
      <c r="II313" s="47">
        <f t="shared" si="1329"/>
        <v>0</v>
      </c>
      <c r="IJ313" s="47">
        <f t="shared" si="1330"/>
        <v>0</v>
      </c>
      <c r="IK313" s="47">
        <f t="shared" si="1331"/>
        <v>0</v>
      </c>
      <c r="IL313" s="47">
        <f t="shared" si="1332"/>
        <v>0</v>
      </c>
      <c r="IM313" s="47">
        <f t="shared" si="1333"/>
        <v>0</v>
      </c>
      <c r="IN313" s="47">
        <f t="shared" si="1334"/>
        <v>0</v>
      </c>
      <c r="IO313" s="47">
        <f t="shared" si="1335"/>
        <v>0</v>
      </c>
      <c r="IP313" s="47">
        <f t="shared" si="1336"/>
        <v>0</v>
      </c>
      <c r="IQ313" s="47">
        <f t="shared" si="1337"/>
        <v>0</v>
      </c>
      <c r="IR313" s="47">
        <f t="shared" si="1338"/>
        <v>0</v>
      </c>
      <c r="IS313" s="47">
        <f t="shared" si="1339"/>
        <v>0</v>
      </c>
      <c r="IT313" s="47">
        <f t="shared" si="1340"/>
        <v>0</v>
      </c>
      <c r="IU313" s="47">
        <f t="shared" si="1341"/>
        <v>0</v>
      </c>
      <c r="IV313" s="47">
        <f t="shared" si="1342"/>
        <v>0</v>
      </c>
      <c r="IW313" s="48">
        <f t="shared" si="1343"/>
        <v>0</v>
      </c>
      <c r="IX313" s="47">
        <f t="shared" si="1344"/>
        <v>0</v>
      </c>
      <c r="IY313" s="47">
        <f t="shared" si="1345"/>
        <v>0</v>
      </c>
      <c r="IZ313" s="46">
        <f t="shared" si="1346"/>
        <v>0</v>
      </c>
      <c r="JA313" s="47">
        <f t="shared" si="1347"/>
        <v>0</v>
      </c>
      <c r="JB313" s="47">
        <f t="shared" si="1348"/>
        <v>0</v>
      </c>
      <c r="JC313" s="47">
        <f t="shared" si="1349"/>
        <v>0</v>
      </c>
      <c r="JD313" s="47">
        <f t="shared" si="1350"/>
        <v>0</v>
      </c>
      <c r="JE313" s="47">
        <f t="shared" si="1351"/>
        <v>0</v>
      </c>
      <c r="JF313" s="47">
        <f t="shared" si="1352"/>
        <v>0</v>
      </c>
      <c r="JG313" s="47">
        <f t="shared" si="1353"/>
        <v>0</v>
      </c>
      <c r="JH313" s="47">
        <f t="shared" si="1354"/>
        <v>0</v>
      </c>
      <c r="JI313" s="47">
        <f t="shared" si="1355"/>
        <v>0</v>
      </c>
      <c r="JJ313" s="47">
        <f t="shared" si="1356"/>
        <v>0</v>
      </c>
      <c r="JK313" s="47">
        <f t="shared" si="1357"/>
        <v>0</v>
      </c>
      <c r="JL313" s="47">
        <f t="shared" si="1358"/>
        <v>0</v>
      </c>
      <c r="JM313" s="47">
        <f t="shared" si="1359"/>
        <v>0</v>
      </c>
      <c r="JN313" s="47">
        <f t="shared" si="1360"/>
        <v>0</v>
      </c>
      <c r="JO313" s="47">
        <f t="shared" si="1361"/>
        <v>0</v>
      </c>
      <c r="JP313" s="47">
        <f t="shared" si="1362"/>
        <v>0</v>
      </c>
      <c r="JQ313" s="47">
        <f t="shared" si="1363"/>
        <v>0</v>
      </c>
      <c r="JR313" s="47">
        <f t="shared" si="1364"/>
        <v>0</v>
      </c>
      <c r="JS313" s="48">
        <f t="shared" si="1365"/>
        <v>0</v>
      </c>
      <c r="JT313" s="46">
        <f t="shared" si="1366"/>
        <v>0</v>
      </c>
      <c r="JU313" s="48">
        <f t="shared" si="1367"/>
        <v>0</v>
      </c>
    </row>
    <row r="314" spans="1:281" x14ac:dyDescent="0.25">
      <c r="A314" s="152"/>
      <c r="B314" s="386"/>
      <c r="C314" s="377"/>
      <c r="D314" s="378"/>
      <c r="E314" s="378"/>
      <c r="F314" s="378"/>
      <c r="G314" s="379"/>
      <c r="H314" s="397"/>
      <c r="I314" s="397"/>
      <c r="J314" s="97"/>
      <c r="K314" s="122">
        <f t="shared" si="1097"/>
        <v>0</v>
      </c>
      <c r="L314" s="313">
        <f t="shared" si="1098"/>
        <v>0</v>
      </c>
      <c r="M314" s="46">
        <f t="shared" si="1099"/>
        <v>0</v>
      </c>
      <c r="N314" s="90">
        <f t="shared" si="1160"/>
        <v>0</v>
      </c>
      <c r="O314" s="90">
        <f t="shared" si="1161"/>
        <v>0</v>
      </c>
      <c r="P314" s="90">
        <f t="shared" si="1162"/>
        <v>0</v>
      </c>
      <c r="Q314" s="90">
        <f t="shared" si="1163"/>
        <v>0</v>
      </c>
      <c r="R314" s="408">
        <f t="shared" si="1100"/>
        <v>1</v>
      </c>
      <c r="S314" s="46">
        <f t="shared" si="1101"/>
        <v>0</v>
      </c>
      <c r="T314" s="47">
        <f t="shared" si="1102"/>
        <v>0</v>
      </c>
      <c r="U314" s="47">
        <f t="shared" si="1103"/>
        <v>0</v>
      </c>
      <c r="V314" s="47">
        <f t="shared" si="1104"/>
        <v>0</v>
      </c>
      <c r="W314" s="47">
        <f t="shared" si="1105"/>
        <v>0</v>
      </c>
      <c r="X314" s="47">
        <f t="shared" si="1106"/>
        <v>0</v>
      </c>
      <c r="Y314" s="47">
        <f t="shared" si="1107"/>
        <v>0</v>
      </c>
      <c r="Z314" s="47">
        <f t="shared" si="1108"/>
        <v>0</v>
      </c>
      <c r="AA314" s="47">
        <f t="shared" si="1109"/>
        <v>0</v>
      </c>
      <c r="AB314" s="47">
        <f t="shared" si="1110"/>
        <v>0</v>
      </c>
      <c r="AC314" s="47">
        <f t="shared" si="1111"/>
        <v>0</v>
      </c>
      <c r="AD314" s="47">
        <f t="shared" si="1112"/>
        <v>0</v>
      </c>
      <c r="AE314" s="47">
        <f t="shared" si="1113"/>
        <v>0</v>
      </c>
      <c r="AF314" s="47">
        <f t="shared" si="1114"/>
        <v>0</v>
      </c>
      <c r="AG314" s="47">
        <f t="shared" si="1115"/>
        <v>0</v>
      </c>
      <c r="AH314" s="47">
        <f t="shared" si="1116"/>
        <v>0</v>
      </c>
      <c r="AI314" s="47">
        <f t="shared" si="1117"/>
        <v>0</v>
      </c>
      <c r="AJ314" s="47">
        <f t="shared" si="1118"/>
        <v>0</v>
      </c>
      <c r="AK314" s="47">
        <f t="shared" si="1119"/>
        <v>0</v>
      </c>
      <c r="AL314" s="48">
        <f t="shared" si="1120"/>
        <v>0</v>
      </c>
      <c r="AM314" s="47">
        <f t="shared" si="1164"/>
        <v>0</v>
      </c>
      <c r="AN314" s="47">
        <f t="shared" si="1165"/>
        <v>0</v>
      </c>
      <c r="AO314" s="46">
        <f t="shared" si="1121"/>
        <v>0</v>
      </c>
      <c r="AP314" s="47">
        <f t="shared" si="1122"/>
        <v>0</v>
      </c>
      <c r="AQ314" s="47">
        <f t="shared" si="1123"/>
        <v>0</v>
      </c>
      <c r="AR314" s="47">
        <f t="shared" si="1124"/>
        <v>0</v>
      </c>
      <c r="AS314" s="47">
        <f t="shared" si="1125"/>
        <v>0</v>
      </c>
      <c r="AT314" s="47">
        <f t="shared" si="1126"/>
        <v>0</v>
      </c>
      <c r="AU314" s="47">
        <f t="shared" si="1127"/>
        <v>0</v>
      </c>
      <c r="AV314" s="47">
        <f t="shared" si="1128"/>
        <v>0</v>
      </c>
      <c r="AW314" s="47">
        <f t="shared" si="1129"/>
        <v>0</v>
      </c>
      <c r="AX314" s="47">
        <f t="shared" si="1130"/>
        <v>0</v>
      </c>
      <c r="AY314" s="47">
        <f t="shared" si="1131"/>
        <v>0</v>
      </c>
      <c r="AZ314" s="47">
        <f t="shared" si="1132"/>
        <v>0</v>
      </c>
      <c r="BA314" s="47">
        <f t="shared" si="1133"/>
        <v>0</v>
      </c>
      <c r="BB314" s="47">
        <f t="shared" si="1134"/>
        <v>0</v>
      </c>
      <c r="BC314" s="47">
        <f t="shared" si="1135"/>
        <v>0</v>
      </c>
      <c r="BD314" s="47">
        <f t="shared" si="1136"/>
        <v>0</v>
      </c>
      <c r="BE314" s="47">
        <f t="shared" si="1137"/>
        <v>0</v>
      </c>
      <c r="BF314" s="47">
        <f t="shared" si="1138"/>
        <v>0</v>
      </c>
      <c r="BG314" s="48">
        <f t="shared" si="1139"/>
        <v>0</v>
      </c>
      <c r="BH314" s="47">
        <f t="shared" si="1166"/>
        <v>0</v>
      </c>
      <c r="BI314" s="47">
        <f t="shared" si="1167"/>
        <v>0</v>
      </c>
      <c r="BJ314" s="46">
        <f t="shared" si="1140"/>
        <v>0</v>
      </c>
      <c r="BK314" s="47">
        <f t="shared" si="1141"/>
        <v>0</v>
      </c>
      <c r="BL314" s="47">
        <f t="shared" si="1142"/>
        <v>0</v>
      </c>
      <c r="BM314" s="47">
        <f t="shared" si="1143"/>
        <v>0</v>
      </c>
      <c r="BN314" s="47">
        <f t="shared" si="1144"/>
        <v>0</v>
      </c>
      <c r="BO314" s="47">
        <f t="shared" si="1145"/>
        <v>0</v>
      </c>
      <c r="BP314" s="47">
        <f t="shared" si="1146"/>
        <v>0</v>
      </c>
      <c r="BQ314" s="47">
        <f t="shared" si="1147"/>
        <v>0</v>
      </c>
      <c r="BR314" s="47">
        <f t="shared" si="1148"/>
        <v>0</v>
      </c>
      <c r="BS314" s="47">
        <f t="shared" si="1149"/>
        <v>0</v>
      </c>
      <c r="BT314" s="47">
        <f t="shared" si="1150"/>
        <v>0</v>
      </c>
      <c r="BU314" s="47">
        <f t="shared" si="1151"/>
        <v>0</v>
      </c>
      <c r="BV314" s="47">
        <f t="shared" si="1152"/>
        <v>0</v>
      </c>
      <c r="BW314" s="47">
        <f t="shared" si="1153"/>
        <v>0</v>
      </c>
      <c r="BX314" s="47">
        <f t="shared" si="1154"/>
        <v>0</v>
      </c>
      <c r="BY314" s="47">
        <f t="shared" si="1155"/>
        <v>0</v>
      </c>
      <c r="BZ314" s="47">
        <f t="shared" si="1156"/>
        <v>0</v>
      </c>
      <c r="CA314" s="47">
        <f t="shared" si="1157"/>
        <v>0</v>
      </c>
      <c r="CB314" s="47">
        <f t="shared" si="1158"/>
        <v>0</v>
      </c>
      <c r="CC314" s="48">
        <f t="shared" si="1159"/>
        <v>0</v>
      </c>
      <c r="CD314" s="47">
        <f t="shared" si="1168"/>
        <v>0</v>
      </c>
      <c r="CE314" s="47">
        <f t="shared" si="1169"/>
        <v>0</v>
      </c>
      <c r="CF314" s="46">
        <f t="shared" si="1170"/>
        <v>0</v>
      </c>
      <c r="CG314" s="47">
        <f t="shared" si="1171"/>
        <v>0</v>
      </c>
      <c r="CH314" s="47">
        <f t="shared" si="1172"/>
        <v>0</v>
      </c>
      <c r="CI314" s="47">
        <f t="shared" si="1173"/>
        <v>0</v>
      </c>
      <c r="CJ314" s="47">
        <f t="shared" si="1174"/>
        <v>0</v>
      </c>
      <c r="CK314" s="47">
        <f t="shared" si="1175"/>
        <v>0</v>
      </c>
      <c r="CL314" s="47">
        <f t="shared" si="1176"/>
        <v>0</v>
      </c>
      <c r="CM314" s="47">
        <f t="shared" si="1177"/>
        <v>0</v>
      </c>
      <c r="CN314" s="47">
        <f t="shared" si="1178"/>
        <v>0</v>
      </c>
      <c r="CO314" s="47">
        <f t="shared" si="1179"/>
        <v>0</v>
      </c>
      <c r="CP314" s="47">
        <f t="shared" si="1180"/>
        <v>0</v>
      </c>
      <c r="CQ314" s="47">
        <f t="shared" si="1181"/>
        <v>0</v>
      </c>
      <c r="CR314" s="47">
        <f t="shared" si="1182"/>
        <v>0</v>
      </c>
      <c r="CS314" s="47">
        <f t="shared" si="1183"/>
        <v>0</v>
      </c>
      <c r="CT314" s="47">
        <f t="shared" si="1184"/>
        <v>0</v>
      </c>
      <c r="CU314" s="47">
        <f t="shared" si="1185"/>
        <v>0</v>
      </c>
      <c r="CV314" s="47">
        <f t="shared" si="1186"/>
        <v>0</v>
      </c>
      <c r="CW314" s="47">
        <f t="shared" si="1187"/>
        <v>0</v>
      </c>
      <c r="CX314" s="47">
        <f t="shared" si="1188"/>
        <v>0</v>
      </c>
      <c r="CY314" s="48">
        <f t="shared" si="1189"/>
        <v>0</v>
      </c>
      <c r="CZ314" s="47">
        <f t="shared" si="1190"/>
        <v>0</v>
      </c>
      <c r="DA314" s="47">
        <f t="shared" si="1191"/>
        <v>0</v>
      </c>
      <c r="DB314" s="46">
        <f t="shared" si="1192"/>
        <v>0</v>
      </c>
      <c r="DC314" s="47">
        <f t="shared" si="1193"/>
        <v>0</v>
      </c>
      <c r="DD314" s="47">
        <f t="shared" si="1194"/>
        <v>0</v>
      </c>
      <c r="DE314" s="47">
        <f t="shared" si="1195"/>
        <v>0</v>
      </c>
      <c r="DF314" s="47">
        <f t="shared" si="1196"/>
        <v>0</v>
      </c>
      <c r="DG314" s="47">
        <f t="shared" si="1197"/>
        <v>0</v>
      </c>
      <c r="DH314" s="47">
        <f t="shared" si="1198"/>
        <v>0</v>
      </c>
      <c r="DI314" s="47">
        <f t="shared" si="1199"/>
        <v>0</v>
      </c>
      <c r="DJ314" s="47">
        <f t="shared" si="1200"/>
        <v>0</v>
      </c>
      <c r="DK314" s="47">
        <f t="shared" si="1201"/>
        <v>0</v>
      </c>
      <c r="DL314" s="47">
        <f t="shared" si="1202"/>
        <v>0</v>
      </c>
      <c r="DM314" s="47">
        <f t="shared" si="1203"/>
        <v>0</v>
      </c>
      <c r="DN314" s="47">
        <f t="shared" si="1204"/>
        <v>0</v>
      </c>
      <c r="DO314" s="47">
        <f t="shared" si="1205"/>
        <v>0</v>
      </c>
      <c r="DP314" s="47">
        <f t="shared" si="1206"/>
        <v>0</v>
      </c>
      <c r="DQ314" s="47">
        <f t="shared" si="1207"/>
        <v>0</v>
      </c>
      <c r="DR314" s="47">
        <f t="shared" si="1208"/>
        <v>0</v>
      </c>
      <c r="DS314" s="47">
        <f t="shared" si="1209"/>
        <v>0</v>
      </c>
      <c r="DT314" s="47">
        <f t="shared" si="1210"/>
        <v>0</v>
      </c>
      <c r="DU314" s="48">
        <f t="shared" si="1211"/>
        <v>0</v>
      </c>
      <c r="DV314" s="47">
        <f t="shared" si="1212"/>
        <v>0</v>
      </c>
      <c r="DW314" s="47">
        <f t="shared" si="1213"/>
        <v>0</v>
      </c>
      <c r="DX314" s="46">
        <f t="shared" si="1214"/>
        <v>0</v>
      </c>
      <c r="DY314" s="47">
        <f t="shared" si="1215"/>
        <v>0</v>
      </c>
      <c r="DZ314" s="47">
        <f t="shared" si="1216"/>
        <v>0</v>
      </c>
      <c r="EA314" s="47">
        <f t="shared" si="1217"/>
        <v>0</v>
      </c>
      <c r="EB314" s="47">
        <f t="shared" si="1218"/>
        <v>0</v>
      </c>
      <c r="EC314" s="47">
        <f t="shared" si="1219"/>
        <v>0</v>
      </c>
      <c r="ED314" s="47">
        <f t="shared" si="1220"/>
        <v>0</v>
      </c>
      <c r="EE314" s="47">
        <f t="shared" si="1221"/>
        <v>0</v>
      </c>
      <c r="EF314" s="47">
        <f t="shared" si="1222"/>
        <v>0</v>
      </c>
      <c r="EG314" s="47">
        <f t="shared" si="1223"/>
        <v>0</v>
      </c>
      <c r="EH314" s="47">
        <f t="shared" si="1224"/>
        <v>0</v>
      </c>
      <c r="EI314" s="47">
        <f t="shared" si="1225"/>
        <v>0</v>
      </c>
      <c r="EJ314" s="47">
        <f t="shared" si="1226"/>
        <v>0</v>
      </c>
      <c r="EK314" s="47">
        <f t="shared" si="1227"/>
        <v>0</v>
      </c>
      <c r="EL314" s="47">
        <f t="shared" si="1228"/>
        <v>0</v>
      </c>
      <c r="EM314" s="47">
        <f t="shared" si="1229"/>
        <v>0</v>
      </c>
      <c r="EN314" s="47">
        <f t="shared" si="1230"/>
        <v>0</v>
      </c>
      <c r="EO314" s="47">
        <f t="shared" si="1231"/>
        <v>0</v>
      </c>
      <c r="EP314" s="47">
        <f t="shared" si="1232"/>
        <v>0</v>
      </c>
      <c r="EQ314" s="48">
        <f t="shared" si="1233"/>
        <v>0</v>
      </c>
      <c r="ER314" s="47">
        <f t="shared" si="1234"/>
        <v>0</v>
      </c>
      <c r="ES314" s="47">
        <f t="shared" si="1235"/>
        <v>0</v>
      </c>
      <c r="ET314" s="46">
        <f t="shared" si="1236"/>
        <v>0</v>
      </c>
      <c r="EU314" s="47">
        <f t="shared" si="1237"/>
        <v>0</v>
      </c>
      <c r="EV314" s="47">
        <f t="shared" si="1238"/>
        <v>0</v>
      </c>
      <c r="EW314" s="47">
        <f t="shared" si="1239"/>
        <v>0</v>
      </c>
      <c r="EX314" s="47">
        <f t="shared" si="1240"/>
        <v>0</v>
      </c>
      <c r="EY314" s="47">
        <f t="shared" si="1241"/>
        <v>0</v>
      </c>
      <c r="EZ314" s="47">
        <f t="shared" si="1242"/>
        <v>0</v>
      </c>
      <c r="FA314" s="47">
        <f t="shared" si="1243"/>
        <v>0</v>
      </c>
      <c r="FB314" s="47">
        <f t="shared" si="1244"/>
        <v>0</v>
      </c>
      <c r="FC314" s="47">
        <f t="shared" si="1245"/>
        <v>0</v>
      </c>
      <c r="FD314" s="47">
        <f t="shared" si="1246"/>
        <v>0</v>
      </c>
      <c r="FE314" s="47">
        <f t="shared" si="1247"/>
        <v>0</v>
      </c>
      <c r="FF314" s="47">
        <f t="shared" si="1248"/>
        <v>0</v>
      </c>
      <c r="FG314" s="47">
        <f t="shared" si="1249"/>
        <v>0</v>
      </c>
      <c r="FH314" s="47">
        <f t="shared" si="1250"/>
        <v>0</v>
      </c>
      <c r="FI314" s="47">
        <f t="shared" si="1251"/>
        <v>0</v>
      </c>
      <c r="FJ314" s="47">
        <f t="shared" si="1252"/>
        <v>0</v>
      </c>
      <c r="FK314" s="47">
        <f t="shared" si="1253"/>
        <v>0</v>
      </c>
      <c r="FL314" s="47">
        <f t="shared" si="1254"/>
        <v>0</v>
      </c>
      <c r="FM314" s="48">
        <f t="shared" si="1255"/>
        <v>0</v>
      </c>
      <c r="FN314" s="47">
        <f t="shared" si="1256"/>
        <v>0</v>
      </c>
      <c r="FO314" s="47">
        <f t="shared" si="1257"/>
        <v>0</v>
      </c>
      <c r="FP314" s="46">
        <f t="shared" si="1258"/>
        <v>0</v>
      </c>
      <c r="FQ314" s="47">
        <f t="shared" si="1259"/>
        <v>0</v>
      </c>
      <c r="FR314" s="47">
        <f t="shared" si="1260"/>
        <v>0</v>
      </c>
      <c r="FS314" s="47">
        <f t="shared" si="1261"/>
        <v>0</v>
      </c>
      <c r="FT314" s="47">
        <f t="shared" si="1262"/>
        <v>0</v>
      </c>
      <c r="FU314" s="47">
        <f t="shared" si="1263"/>
        <v>0</v>
      </c>
      <c r="FV314" s="47">
        <f t="shared" si="1264"/>
        <v>0</v>
      </c>
      <c r="FW314" s="47">
        <f t="shared" si="1265"/>
        <v>0</v>
      </c>
      <c r="FX314" s="47">
        <f t="shared" si="1266"/>
        <v>0</v>
      </c>
      <c r="FY314" s="47">
        <f t="shared" si="1267"/>
        <v>0</v>
      </c>
      <c r="FZ314" s="47">
        <f t="shared" si="1268"/>
        <v>0</v>
      </c>
      <c r="GA314" s="47">
        <f t="shared" si="1269"/>
        <v>0</v>
      </c>
      <c r="GB314" s="47">
        <f t="shared" si="1270"/>
        <v>0</v>
      </c>
      <c r="GC314" s="47">
        <f t="shared" si="1271"/>
        <v>0</v>
      </c>
      <c r="GD314" s="47">
        <f t="shared" si="1272"/>
        <v>0</v>
      </c>
      <c r="GE314" s="47">
        <f t="shared" si="1273"/>
        <v>0</v>
      </c>
      <c r="GF314" s="47">
        <f t="shared" si="1274"/>
        <v>0</v>
      </c>
      <c r="GG314" s="47">
        <f t="shared" si="1275"/>
        <v>0</v>
      </c>
      <c r="GH314" s="47">
        <f t="shared" si="1276"/>
        <v>0</v>
      </c>
      <c r="GI314" s="48">
        <f t="shared" si="1277"/>
        <v>0</v>
      </c>
      <c r="GJ314" s="47">
        <f t="shared" si="1278"/>
        <v>0</v>
      </c>
      <c r="GK314" s="47">
        <f t="shared" si="1279"/>
        <v>0</v>
      </c>
      <c r="GL314" s="46">
        <f t="shared" si="1280"/>
        <v>0</v>
      </c>
      <c r="GM314" s="47">
        <f t="shared" si="1281"/>
        <v>0</v>
      </c>
      <c r="GN314" s="47">
        <f t="shared" si="1282"/>
        <v>0</v>
      </c>
      <c r="GO314" s="47">
        <f t="shared" si="1283"/>
        <v>0</v>
      </c>
      <c r="GP314" s="47">
        <f t="shared" si="1284"/>
        <v>0</v>
      </c>
      <c r="GQ314" s="47">
        <f t="shared" si="1285"/>
        <v>0</v>
      </c>
      <c r="GR314" s="47">
        <f t="shared" si="1286"/>
        <v>0</v>
      </c>
      <c r="GS314" s="47">
        <f t="shared" si="1287"/>
        <v>0</v>
      </c>
      <c r="GT314" s="47">
        <f t="shared" si="1288"/>
        <v>0</v>
      </c>
      <c r="GU314" s="47">
        <f t="shared" si="1289"/>
        <v>0</v>
      </c>
      <c r="GV314" s="47">
        <f t="shared" si="1290"/>
        <v>0</v>
      </c>
      <c r="GW314" s="47">
        <f t="shared" si="1291"/>
        <v>0</v>
      </c>
      <c r="GX314" s="47">
        <f t="shared" si="1292"/>
        <v>0</v>
      </c>
      <c r="GY314" s="47">
        <f t="shared" si="1293"/>
        <v>0</v>
      </c>
      <c r="GZ314" s="47">
        <f t="shared" si="1294"/>
        <v>0</v>
      </c>
      <c r="HA314" s="47">
        <f t="shared" si="1295"/>
        <v>0</v>
      </c>
      <c r="HB314" s="47">
        <f t="shared" si="1296"/>
        <v>0</v>
      </c>
      <c r="HC314" s="47">
        <f t="shared" si="1297"/>
        <v>0</v>
      </c>
      <c r="HD314" s="47">
        <f t="shared" si="1298"/>
        <v>0</v>
      </c>
      <c r="HE314" s="48">
        <f t="shared" si="1299"/>
        <v>0</v>
      </c>
      <c r="HF314" s="47">
        <f t="shared" si="1300"/>
        <v>0</v>
      </c>
      <c r="HG314" s="47">
        <f t="shared" si="1301"/>
        <v>0</v>
      </c>
      <c r="HH314" s="46">
        <f t="shared" si="1302"/>
        <v>0</v>
      </c>
      <c r="HI314" s="47">
        <f t="shared" si="1303"/>
        <v>0</v>
      </c>
      <c r="HJ314" s="47">
        <f t="shared" si="1304"/>
        <v>0</v>
      </c>
      <c r="HK314" s="47">
        <f t="shared" si="1305"/>
        <v>0</v>
      </c>
      <c r="HL314" s="47">
        <f t="shared" si="1306"/>
        <v>0</v>
      </c>
      <c r="HM314" s="47">
        <f t="shared" si="1307"/>
        <v>0</v>
      </c>
      <c r="HN314" s="47">
        <f t="shared" si="1308"/>
        <v>0</v>
      </c>
      <c r="HO314" s="47">
        <f t="shared" si="1309"/>
        <v>0</v>
      </c>
      <c r="HP314" s="47">
        <f t="shared" si="1310"/>
        <v>0</v>
      </c>
      <c r="HQ314" s="47">
        <f t="shared" si="1311"/>
        <v>0</v>
      </c>
      <c r="HR314" s="47">
        <f t="shared" si="1312"/>
        <v>0</v>
      </c>
      <c r="HS314" s="47">
        <f t="shared" si="1313"/>
        <v>0</v>
      </c>
      <c r="HT314" s="47">
        <f t="shared" si="1314"/>
        <v>0</v>
      </c>
      <c r="HU314" s="47">
        <f t="shared" si="1315"/>
        <v>0</v>
      </c>
      <c r="HV314" s="47">
        <f t="shared" si="1316"/>
        <v>0</v>
      </c>
      <c r="HW314" s="47">
        <f t="shared" si="1317"/>
        <v>0</v>
      </c>
      <c r="HX314" s="47">
        <f t="shared" si="1318"/>
        <v>0</v>
      </c>
      <c r="HY314" s="47">
        <f t="shared" si="1319"/>
        <v>0</v>
      </c>
      <c r="HZ314" s="47">
        <f t="shared" si="1320"/>
        <v>0</v>
      </c>
      <c r="IA314" s="48">
        <f t="shared" si="1321"/>
        <v>0</v>
      </c>
      <c r="IB314" s="47">
        <f t="shared" si="1322"/>
        <v>0</v>
      </c>
      <c r="IC314" s="47">
        <f t="shared" si="1323"/>
        <v>0</v>
      </c>
      <c r="ID314" s="46">
        <f t="shared" si="1324"/>
        <v>0</v>
      </c>
      <c r="IE314" s="47">
        <f t="shared" si="1325"/>
        <v>0</v>
      </c>
      <c r="IF314" s="47">
        <f t="shared" si="1326"/>
        <v>0</v>
      </c>
      <c r="IG314" s="47">
        <f t="shared" si="1327"/>
        <v>0</v>
      </c>
      <c r="IH314" s="47">
        <f t="shared" si="1328"/>
        <v>0</v>
      </c>
      <c r="II314" s="47">
        <f t="shared" si="1329"/>
        <v>0</v>
      </c>
      <c r="IJ314" s="47">
        <f t="shared" si="1330"/>
        <v>0</v>
      </c>
      <c r="IK314" s="47">
        <f t="shared" si="1331"/>
        <v>0</v>
      </c>
      <c r="IL314" s="47">
        <f t="shared" si="1332"/>
        <v>0</v>
      </c>
      <c r="IM314" s="47">
        <f t="shared" si="1333"/>
        <v>0</v>
      </c>
      <c r="IN314" s="47">
        <f t="shared" si="1334"/>
        <v>0</v>
      </c>
      <c r="IO314" s="47">
        <f t="shared" si="1335"/>
        <v>0</v>
      </c>
      <c r="IP314" s="47">
        <f t="shared" si="1336"/>
        <v>0</v>
      </c>
      <c r="IQ314" s="47">
        <f t="shared" si="1337"/>
        <v>0</v>
      </c>
      <c r="IR314" s="47">
        <f t="shared" si="1338"/>
        <v>0</v>
      </c>
      <c r="IS314" s="47">
        <f t="shared" si="1339"/>
        <v>0</v>
      </c>
      <c r="IT314" s="47">
        <f t="shared" si="1340"/>
        <v>0</v>
      </c>
      <c r="IU314" s="47">
        <f t="shared" si="1341"/>
        <v>0</v>
      </c>
      <c r="IV314" s="47">
        <f t="shared" si="1342"/>
        <v>0</v>
      </c>
      <c r="IW314" s="48">
        <f t="shared" si="1343"/>
        <v>0</v>
      </c>
      <c r="IX314" s="47">
        <f t="shared" si="1344"/>
        <v>0</v>
      </c>
      <c r="IY314" s="47">
        <f t="shared" si="1345"/>
        <v>0</v>
      </c>
      <c r="IZ314" s="46">
        <f t="shared" si="1346"/>
        <v>0</v>
      </c>
      <c r="JA314" s="47">
        <f t="shared" si="1347"/>
        <v>0</v>
      </c>
      <c r="JB314" s="47">
        <f t="shared" si="1348"/>
        <v>0</v>
      </c>
      <c r="JC314" s="47">
        <f t="shared" si="1349"/>
        <v>0</v>
      </c>
      <c r="JD314" s="47">
        <f t="shared" si="1350"/>
        <v>0</v>
      </c>
      <c r="JE314" s="47">
        <f t="shared" si="1351"/>
        <v>0</v>
      </c>
      <c r="JF314" s="47">
        <f t="shared" si="1352"/>
        <v>0</v>
      </c>
      <c r="JG314" s="47">
        <f t="shared" si="1353"/>
        <v>0</v>
      </c>
      <c r="JH314" s="47">
        <f t="shared" si="1354"/>
        <v>0</v>
      </c>
      <c r="JI314" s="47">
        <f t="shared" si="1355"/>
        <v>0</v>
      </c>
      <c r="JJ314" s="47">
        <f t="shared" si="1356"/>
        <v>0</v>
      </c>
      <c r="JK314" s="47">
        <f t="shared" si="1357"/>
        <v>0</v>
      </c>
      <c r="JL314" s="47">
        <f t="shared" si="1358"/>
        <v>0</v>
      </c>
      <c r="JM314" s="47">
        <f t="shared" si="1359"/>
        <v>0</v>
      </c>
      <c r="JN314" s="47">
        <f t="shared" si="1360"/>
        <v>0</v>
      </c>
      <c r="JO314" s="47">
        <f t="shared" si="1361"/>
        <v>0</v>
      </c>
      <c r="JP314" s="47">
        <f t="shared" si="1362"/>
        <v>0</v>
      </c>
      <c r="JQ314" s="47">
        <f t="shared" si="1363"/>
        <v>0</v>
      </c>
      <c r="JR314" s="47">
        <f t="shared" si="1364"/>
        <v>0</v>
      </c>
      <c r="JS314" s="48">
        <f t="shared" si="1365"/>
        <v>0</v>
      </c>
      <c r="JT314" s="46">
        <f t="shared" si="1366"/>
        <v>0</v>
      </c>
      <c r="JU314" s="48">
        <f t="shared" si="1367"/>
        <v>0</v>
      </c>
    </row>
    <row r="315" spans="1:281" x14ac:dyDescent="0.25">
      <c r="A315" s="152"/>
      <c r="B315" s="386"/>
      <c r="C315" s="377"/>
      <c r="D315" s="378"/>
      <c r="E315" s="378"/>
      <c r="F315" s="378"/>
      <c r="G315" s="379"/>
      <c r="H315" s="397"/>
      <c r="I315" s="397"/>
      <c r="J315" s="97"/>
      <c r="K315" s="122">
        <f t="shared" si="1097"/>
        <v>0</v>
      </c>
      <c r="L315" s="313">
        <f t="shared" si="1098"/>
        <v>0</v>
      </c>
      <c r="M315" s="46">
        <f t="shared" si="1099"/>
        <v>0</v>
      </c>
      <c r="N315" s="90">
        <f t="shared" si="1160"/>
        <v>0</v>
      </c>
      <c r="O315" s="90">
        <f t="shared" si="1161"/>
        <v>0</v>
      </c>
      <c r="P315" s="90">
        <f t="shared" si="1162"/>
        <v>0</v>
      </c>
      <c r="Q315" s="90">
        <f t="shared" si="1163"/>
        <v>0</v>
      </c>
      <c r="R315" s="408">
        <f t="shared" si="1100"/>
        <v>1</v>
      </c>
      <c r="S315" s="46">
        <f t="shared" si="1101"/>
        <v>0</v>
      </c>
      <c r="T315" s="47">
        <f t="shared" si="1102"/>
        <v>0</v>
      </c>
      <c r="U315" s="47">
        <f t="shared" si="1103"/>
        <v>0</v>
      </c>
      <c r="V315" s="47">
        <f t="shared" si="1104"/>
        <v>0</v>
      </c>
      <c r="W315" s="47">
        <f t="shared" si="1105"/>
        <v>0</v>
      </c>
      <c r="X315" s="47">
        <f t="shared" si="1106"/>
        <v>0</v>
      </c>
      <c r="Y315" s="47">
        <f t="shared" si="1107"/>
        <v>0</v>
      </c>
      <c r="Z315" s="47">
        <f t="shared" si="1108"/>
        <v>0</v>
      </c>
      <c r="AA315" s="47">
        <f t="shared" si="1109"/>
        <v>0</v>
      </c>
      <c r="AB315" s="47">
        <f t="shared" si="1110"/>
        <v>0</v>
      </c>
      <c r="AC315" s="47">
        <f t="shared" si="1111"/>
        <v>0</v>
      </c>
      <c r="AD315" s="47">
        <f t="shared" si="1112"/>
        <v>0</v>
      </c>
      <c r="AE315" s="47">
        <f t="shared" si="1113"/>
        <v>0</v>
      </c>
      <c r="AF315" s="47">
        <f t="shared" si="1114"/>
        <v>0</v>
      </c>
      <c r="AG315" s="47">
        <f t="shared" si="1115"/>
        <v>0</v>
      </c>
      <c r="AH315" s="47">
        <f t="shared" si="1116"/>
        <v>0</v>
      </c>
      <c r="AI315" s="47">
        <f t="shared" si="1117"/>
        <v>0</v>
      </c>
      <c r="AJ315" s="47">
        <f t="shared" si="1118"/>
        <v>0</v>
      </c>
      <c r="AK315" s="47">
        <f t="shared" si="1119"/>
        <v>0</v>
      </c>
      <c r="AL315" s="48">
        <f t="shared" si="1120"/>
        <v>0</v>
      </c>
      <c r="AM315" s="47">
        <f t="shared" si="1164"/>
        <v>0</v>
      </c>
      <c r="AN315" s="47">
        <f t="shared" si="1165"/>
        <v>0</v>
      </c>
      <c r="AO315" s="46">
        <f t="shared" si="1121"/>
        <v>0</v>
      </c>
      <c r="AP315" s="47">
        <f t="shared" si="1122"/>
        <v>0</v>
      </c>
      <c r="AQ315" s="47">
        <f t="shared" si="1123"/>
        <v>0</v>
      </c>
      <c r="AR315" s="47">
        <f t="shared" si="1124"/>
        <v>0</v>
      </c>
      <c r="AS315" s="47">
        <f t="shared" si="1125"/>
        <v>0</v>
      </c>
      <c r="AT315" s="47">
        <f t="shared" si="1126"/>
        <v>0</v>
      </c>
      <c r="AU315" s="47">
        <f t="shared" si="1127"/>
        <v>0</v>
      </c>
      <c r="AV315" s="47">
        <f t="shared" si="1128"/>
        <v>0</v>
      </c>
      <c r="AW315" s="47">
        <f t="shared" si="1129"/>
        <v>0</v>
      </c>
      <c r="AX315" s="47">
        <f t="shared" si="1130"/>
        <v>0</v>
      </c>
      <c r="AY315" s="47">
        <f t="shared" si="1131"/>
        <v>0</v>
      </c>
      <c r="AZ315" s="47">
        <f t="shared" si="1132"/>
        <v>0</v>
      </c>
      <c r="BA315" s="47">
        <f t="shared" si="1133"/>
        <v>0</v>
      </c>
      <c r="BB315" s="47">
        <f t="shared" si="1134"/>
        <v>0</v>
      </c>
      <c r="BC315" s="47">
        <f t="shared" si="1135"/>
        <v>0</v>
      </c>
      <c r="BD315" s="47">
        <f t="shared" si="1136"/>
        <v>0</v>
      </c>
      <c r="BE315" s="47">
        <f t="shared" si="1137"/>
        <v>0</v>
      </c>
      <c r="BF315" s="47">
        <f t="shared" si="1138"/>
        <v>0</v>
      </c>
      <c r="BG315" s="48">
        <f t="shared" si="1139"/>
        <v>0</v>
      </c>
      <c r="BH315" s="47">
        <f t="shared" si="1166"/>
        <v>0</v>
      </c>
      <c r="BI315" s="47">
        <f t="shared" si="1167"/>
        <v>0</v>
      </c>
      <c r="BJ315" s="46">
        <f t="shared" si="1140"/>
        <v>0</v>
      </c>
      <c r="BK315" s="47">
        <f t="shared" si="1141"/>
        <v>0</v>
      </c>
      <c r="BL315" s="47">
        <f t="shared" si="1142"/>
        <v>0</v>
      </c>
      <c r="BM315" s="47">
        <f t="shared" si="1143"/>
        <v>0</v>
      </c>
      <c r="BN315" s="47">
        <f t="shared" si="1144"/>
        <v>0</v>
      </c>
      <c r="BO315" s="47">
        <f t="shared" si="1145"/>
        <v>0</v>
      </c>
      <c r="BP315" s="47">
        <f t="shared" si="1146"/>
        <v>0</v>
      </c>
      <c r="BQ315" s="47">
        <f t="shared" si="1147"/>
        <v>0</v>
      </c>
      <c r="BR315" s="47">
        <f t="shared" si="1148"/>
        <v>0</v>
      </c>
      <c r="BS315" s="47">
        <f t="shared" si="1149"/>
        <v>0</v>
      </c>
      <c r="BT315" s="47">
        <f t="shared" si="1150"/>
        <v>0</v>
      </c>
      <c r="BU315" s="47">
        <f t="shared" si="1151"/>
        <v>0</v>
      </c>
      <c r="BV315" s="47">
        <f t="shared" si="1152"/>
        <v>0</v>
      </c>
      <c r="BW315" s="47">
        <f t="shared" si="1153"/>
        <v>0</v>
      </c>
      <c r="BX315" s="47">
        <f t="shared" si="1154"/>
        <v>0</v>
      </c>
      <c r="BY315" s="47">
        <f t="shared" si="1155"/>
        <v>0</v>
      </c>
      <c r="BZ315" s="47">
        <f t="shared" si="1156"/>
        <v>0</v>
      </c>
      <c r="CA315" s="47">
        <f t="shared" si="1157"/>
        <v>0</v>
      </c>
      <c r="CB315" s="47">
        <f t="shared" si="1158"/>
        <v>0</v>
      </c>
      <c r="CC315" s="48">
        <f t="shared" si="1159"/>
        <v>0</v>
      </c>
      <c r="CD315" s="47">
        <f t="shared" si="1168"/>
        <v>0</v>
      </c>
      <c r="CE315" s="47">
        <f t="shared" si="1169"/>
        <v>0</v>
      </c>
      <c r="CF315" s="46">
        <f t="shared" si="1170"/>
        <v>0</v>
      </c>
      <c r="CG315" s="47">
        <f t="shared" si="1171"/>
        <v>0</v>
      </c>
      <c r="CH315" s="47">
        <f t="shared" si="1172"/>
        <v>0</v>
      </c>
      <c r="CI315" s="47">
        <f t="shared" si="1173"/>
        <v>0</v>
      </c>
      <c r="CJ315" s="47">
        <f t="shared" si="1174"/>
        <v>0</v>
      </c>
      <c r="CK315" s="47">
        <f t="shared" si="1175"/>
        <v>0</v>
      </c>
      <c r="CL315" s="47">
        <f t="shared" si="1176"/>
        <v>0</v>
      </c>
      <c r="CM315" s="47">
        <f t="shared" si="1177"/>
        <v>0</v>
      </c>
      <c r="CN315" s="47">
        <f t="shared" si="1178"/>
        <v>0</v>
      </c>
      <c r="CO315" s="47">
        <f t="shared" si="1179"/>
        <v>0</v>
      </c>
      <c r="CP315" s="47">
        <f t="shared" si="1180"/>
        <v>0</v>
      </c>
      <c r="CQ315" s="47">
        <f t="shared" si="1181"/>
        <v>0</v>
      </c>
      <c r="CR315" s="47">
        <f t="shared" si="1182"/>
        <v>0</v>
      </c>
      <c r="CS315" s="47">
        <f t="shared" si="1183"/>
        <v>0</v>
      </c>
      <c r="CT315" s="47">
        <f t="shared" si="1184"/>
        <v>0</v>
      </c>
      <c r="CU315" s="47">
        <f t="shared" si="1185"/>
        <v>0</v>
      </c>
      <c r="CV315" s="47">
        <f t="shared" si="1186"/>
        <v>0</v>
      </c>
      <c r="CW315" s="47">
        <f t="shared" si="1187"/>
        <v>0</v>
      </c>
      <c r="CX315" s="47">
        <f t="shared" si="1188"/>
        <v>0</v>
      </c>
      <c r="CY315" s="48">
        <f t="shared" si="1189"/>
        <v>0</v>
      </c>
      <c r="CZ315" s="47">
        <f t="shared" si="1190"/>
        <v>0</v>
      </c>
      <c r="DA315" s="47">
        <f t="shared" si="1191"/>
        <v>0</v>
      </c>
      <c r="DB315" s="46">
        <f t="shared" si="1192"/>
        <v>0</v>
      </c>
      <c r="DC315" s="47">
        <f t="shared" si="1193"/>
        <v>0</v>
      </c>
      <c r="DD315" s="47">
        <f t="shared" si="1194"/>
        <v>0</v>
      </c>
      <c r="DE315" s="47">
        <f t="shared" si="1195"/>
        <v>0</v>
      </c>
      <c r="DF315" s="47">
        <f t="shared" si="1196"/>
        <v>0</v>
      </c>
      <c r="DG315" s="47">
        <f t="shared" si="1197"/>
        <v>0</v>
      </c>
      <c r="DH315" s="47">
        <f t="shared" si="1198"/>
        <v>0</v>
      </c>
      <c r="DI315" s="47">
        <f t="shared" si="1199"/>
        <v>0</v>
      </c>
      <c r="DJ315" s="47">
        <f t="shared" si="1200"/>
        <v>0</v>
      </c>
      <c r="DK315" s="47">
        <f t="shared" si="1201"/>
        <v>0</v>
      </c>
      <c r="DL315" s="47">
        <f t="shared" si="1202"/>
        <v>0</v>
      </c>
      <c r="DM315" s="47">
        <f t="shared" si="1203"/>
        <v>0</v>
      </c>
      <c r="DN315" s="47">
        <f t="shared" si="1204"/>
        <v>0</v>
      </c>
      <c r="DO315" s="47">
        <f t="shared" si="1205"/>
        <v>0</v>
      </c>
      <c r="DP315" s="47">
        <f t="shared" si="1206"/>
        <v>0</v>
      </c>
      <c r="DQ315" s="47">
        <f t="shared" si="1207"/>
        <v>0</v>
      </c>
      <c r="DR315" s="47">
        <f t="shared" si="1208"/>
        <v>0</v>
      </c>
      <c r="DS315" s="47">
        <f t="shared" si="1209"/>
        <v>0</v>
      </c>
      <c r="DT315" s="47">
        <f t="shared" si="1210"/>
        <v>0</v>
      </c>
      <c r="DU315" s="48">
        <f t="shared" si="1211"/>
        <v>0</v>
      </c>
      <c r="DV315" s="47">
        <f t="shared" si="1212"/>
        <v>0</v>
      </c>
      <c r="DW315" s="47">
        <f t="shared" si="1213"/>
        <v>0</v>
      </c>
      <c r="DX315" s="46">
        <f t="shared" si="1214"/>
        <v>0</v>
      </c>
      <c r="DY315" s="47">
        <f t="shared" si="1215"/>
        <v>0</v>
      </c>
      <c r="DZ315" s="47">
        <f t="shared" si="1216"/>
        <v>0</v>
      </c>
      <c r="EA315" s="47">
        <f t="shared" si="1217"/>
        <v>0</v>
      </c>
      <c r="EB315" s="47">
        <f t="shared" si="1218"/>
        <v>0</v>
      </c>
      <c r="EC315" s="47">
        <f t="shared" si="1219"/>
        <v>0</v>
      </c>
      <c r="ED315" s="47">
        <f t="shared" si="1220"/>
        <v>0</v>
      </c>
      <c r="EE315" s="47">
        <f t="shared" si="1221"/>
        <v>0</v>
      </c>
      <c r="EF315" s="47">
        <f t="shared" si="1222"/>
        <v>0</v>
      </c>
      <c r="EG315" s="47">
        <f t="shared" si="1223"/>
        <v>0</v>
      </c>
      <c r="EH315" s="47">
        <f t="shared" si="1224"/>
        <v>0</v>
      </c>
      <c r="EI315" s="47">
        <f t="shared" si="1225"/>
        <v>0</v>
      </c>
      <c r="EJ315" s="47">
        <f t="shared" si="1226"/>
        <v>0</v>
      </c>
      <c r="EK315" s="47">
        <f t="shared" si="1227"/>
        <v>0</v>
      </c>
      <c r="EL315" s="47">
        <f t="shared" si="1228"/>
        <v>0</v>
      </c>
      <c r="EM315" s="47">
        <f t="shared" si="1229"/>
        <v>0</v>
      </c>
      <c r="EN315" s="47">
        <f t="shared" si="1230"/>
        <v>0</v>
      </c>
      <c r="EO315" s="47">
        <f t="shared" si="1231"/>
        <v>0</v>
      </c>
      <c r="EP315" s="47">
        <f t="shared" si="1232"/>
        <v>0</v>
      </c>
      <c r="EQ315" s="48">
        <f t="shared" si="1233"/>
        <v>0</v>
      </c>
      <c r="ER315" s="47">
        <f t="shared" si="1234"/>
        <v>0</v>
      </c>
      <c r="ES315" s="47">
        <f t="shared" si="1235"/>
        <v>0</v>
      </c>
      <c r="ET315" s="46">
        <f t="shared" si="1236"/>
        <v>0</v>
      </c>
      <c r="EU315" s="47">
        <f t="shared" si="1237"/>
        <v>0</v>
      </c>
      <c r="EV315" s="47">
        <f t="shared" si="1238"/>
        <v>0</v>
      </c>
      <c r="EW315" s="47">
        <f t="shared" si="1239"/>
        <v>0</v>
      </c>
      <c r="EX315" s="47">
        <f t="shared" si="1240"/>
        <v>0</v>
      </c>
      <c r="EY315" s="47">
        <f t="shared" si="1241"/>
        <v>0</v>
      </c>
      <c r="EZ315" s="47">
        <f t="shared" si="1242"/>
        <v>0</v>
      </c>
      <c r="FA315" s="47">
        <f t="shared" si="1243"/>
        <v>0</v>
      </c>
      <c r="FB315" s="47">
        <f t="shared" si="1244"/>
        <v>0</v>
      </c>
      <c r="FC315" s="47">
        <f t="shared" si="1245"/>
        <v>0</v>
      </c>
      <c r="FD315" s="47">
        <f t="shared" si="1246"/>
        <v>0</v>
      </c>
      <c r="FE315" s="47">
        <f t="shared" si="1247"/>
        <v>0</v>
      </c>
      <c r="FF315" s="47">
        <f t="shared" si="1248"/>
        <v>0</v>
      </c>
      <c r="FG315" s="47">
        <f t="shared" si="1249"/>
        <v>0</v>
      </c>
      <c r="FH315" s="47">
        <f t="shared" si="1250"/>
        <v>0</v>
      </c>
      <c r="FI315" s="47">
        <f t="shared" si="1251"/>
        <v>0</v>
      </c>
      <c r="FJ315" s="47">
        <f t="shared" si="1252"/>
        <v>0</v>
      </c>
      <c r="FK315" s="47">
        <f t="shared" si="1253"/>
        <v>0</v>
      </c>
      <c r="FL315" s="47">
        <f t="shared" si="1254"/>
        <v>0</v>
      </c>
      <c r="FM315" s="48">
        <f t="shared" si="1255"/>
        <v>0</v>
      </c>
      <c r="FN315" s="47">
        <f t="shared" si="1256"/>
        <v>0</v>
      </c>
      <c r="FO315" s="47">
        <f t="shared" si="1257"/>
        <v>0</v>
      </c>
      <c r="FP315" s="46">
        <f t="shared" si="1258"/>
        <v>0</v>
      </c>
      <c r="FQ315" s="47">
        <f t="shared" si="1259"/>
        <v>0</v>
      </c>
      <c r="FR315" s="47">
        <f t="shared" si="1260"/>
        <v>0</v>
      </c>
      <c r="FS315" s="47">
        <f t="shared" si="1261"/>
        <v>0</v>
      </c>
      <c r="FT315" s="47">
        <f t="shared" si="1262"/>
        <v>0</v>
      </c>
      <c r="FU315" s="47">
        <f t="shared" si="1263"/>
        <v>0</v>
      </c>
      <c r="FV315" s="47">
        <f t="shared" si="1264"/>
        <v>0</v>
      </c>
      <c r="FW315" s="47">
        <f t="shared" si="1265"/>
        <v>0</v>
      </c>
      <c r="FX315" s="47">
        <f t="shared" si="1266"/>
        <v>0</v>
      </c>
      <c r="FY315" s="47">
        <f t="shared" si="1267"/>
        <v>0</v>
      </c>
      <c r="FZ315" s="47">
        <f t="shared" si="1268"/>
        <v>0</v>
      </c>
      <c r="GA315" s="47">
        <f t="shared" si="1269"/>
        <v>0</v>
      </c>
      <c r="GB315" s="47">
        <f t="shared" si="1270"/>
        <v>0</v>
      </c>
      <c r="GC315" s="47">
        <f t="shared" si="1271"/>
        <v>0</v>
      </c>
      <c r="GD315" s="47">
        <f t="shared" si="1272"/>
        <v>0</v>
      </c>
      <c r="GE315" s="47">
        <f t="shared" si="1273"/>
        <v>0</v>
      </c>
      <c r="GF315" s="47">
        <f t="shared" si="1274"/>
        <v>0</v>
      </c>
      <c r="GG315" s="47">
        <f t="shared" si="1275"/>
        <v>0</v>
      </c>
      <c r="GH315" s="47">
        <f t="shared" si="1276"/>
        <v>0</v>
      </c>
      <c r="GI315" s="48">
        <f t="shared" si="1277"/>
        <v>0</v>
      </c>
      <c r="GJ315" s="47">
        <f t="shared" si="1278"/>
        <v>0</v>
      </c>
      <c r="GK315" s="47">
        <f t="shared" si="1279"/>
        <v>0</v>
      </c>
      <c r="GL315" s="46">
        <f t="shared" si="1280"/>
        <v>0</v>
      </c>
      <c r="GM315" s="47">
        <f t="shared" si="1281"/>
        <v>0</v>
      </c>
      <c r="GN315" s="47">
        <f t="shared" si="1282"/>
        <v>0</v>
      </c>
      <c r="GO315" s="47">
        <f t="shared" si="1283"/>
        <v>0</v>
      </c>
      <c r="GP315" s="47">
        <f t="shared" si="1284"/>
        <v>0</v>
      </c>
      <c r="GQ315" s="47">
        <f t="shared" si="1285"/>
        <v>0</v>
      </c>
      <c r="GR315" s="47">
        <f t="shared" si="1286"/>
        <v>0</v>
      </c>
      <c r="GS315" s="47">
        <f t="shared" si="1287"/>
        <v>0</v>
      </c>
      <c r="GT315" s="47">
        <f t="shared" si="1288"/>
        <v>0</v>
      </c>
      <c r="GU315" s="47">
        <f t="shared" si="1289"/>
        <v>0</v>
      </c>
      <c r="GV315" s="47">
        <f t="shared" si="1290"/>
        <v>0</v>
      </c>
      <c r="GW315" s="47">
        <f t="shared" si="1291"/>
        <v>0</v>
      </c>
      <c r="GX315" s="47">
        <f t="shared" si="1292"/>
        <v>0</v>
      </c>
      <c r="GY315" s="47">
        <f t="shared" si="1293"/>
        <v>0</v>
      </c>
      <c r="GZ315" s="47">
        <f t="shared" si="1294"/>
        <v>0</v>
      </c>
      <c r="HA315" s="47">
        <f t="shared" si="1295"/>
        <v>0</v>
      </c>
      <c r="HB315" s="47">
        <f t="shared" si="1296"/>
        <v>0</v>
      </c>
      <c r="HC315" s="47">
        <f t="shared" si="1297"/>
        <v>0</v>
      </c>
      <c r="HD315" s="47">
        <f t="shared" si="1298"/>
        <v>0</v>
      </c>
      <c r="HE315" s="48">
        <f t="shared" si="1299"/>
        <v>0</v>
      </c>
      <c r="HF315" s="47">
        <f t="shared" si="1300"/>
        <v>0</v>
      </c>
      <c r="HG315" s="47">
        <f t="shared" si="1301"/>
        <v>0</v>
      </c>
      <c r="HH315" s="46">
        <f t="shared" si="1302"/>
        <v>0</v>
      </c>
      <c r="HI315" s="47">
        <f t="shared" si="1303"/>
        <v>0</v>
      </c>
      <c r="HJ315" s="47">
        <f t="shared" si="1304"/>
        <v>0</v>
      </c>
      <c r="HK315" s="47">
        <f t="shared" si="1305"/>
        <v>0</v>
      </c>
      <c r="HL315" s="47">
        <f t="shared" si="1306"/>
        <v>0</v>
      </c>
      <c r="HM315" s="47">
        <f t="shared" si="1307"/>
        <v>0</v>
      </c>
      <c r="HN315" s="47">
        <f t="shared" si="1308"/>
        <v>0</v>
      </c>
      <c r="HO315" s="47">
        <f t="shared" si="1309"/>
        <v>0</v>
      </c>
      <c r="HP315" s="47">
        <f t="shared" si="1310"/>
        <v>0</v>
      </c>
      <c r="HQ315" s="47">
        <f t="shared" si="1311"/>
        <v>0</v>
      </c>
      <c r="HR315" s="47">
        <f t="shared" si="1312"/>
        <v>0</v>
      </c>
      <c r="HS315" s="47">
        <f t="shared" si="1313"/>
        <v>0</v>
      </c>
      <c r="HT315" s="47">
        <f t="shared" si="1314"/>
        <v>0</v>
      </c>
      <c r="HU315" s="47">
        <f t="shared" si="1315"/>
        <v>0</v>
      </c>
      <c r="HV315" s="47">
        <f t="shared" si="1316"/>
        <v>0</v>
      </c>
      <c r="HW315" s="47">
        <f t="shared" si="1317"/>
        <v>0</v>
      </c>
      <c r="HX315" s="47">
        <f t="shared" si="1318"/>
        <v>0</v>
      </c>
      <c r="HY315" s="47">
        <f t="shared" si="1319"/>
        <v>0</v>
      </c>
      <c r="HZ315" s="47">
        <f t="shared" si="1320"/>
        <v>0</v>
      </c>
      <c r="IA315" s="48">
        <f t="shared" si="1321"/>
        <v>0</v>
      </c>
      <c r="IB315" s="47">
        <f t="shared" si="1322"/>
        <v>0</v>
      </c>
      <c r="IC315" s="47">
        <f t="shared" si="1323"/>
        <v>0</v>
      </c>
      <c r="ID315" s="46">
        <f t="shared" si="1324"/>
        <v>0</v>
      </c>
      <c r="IE315" s="47">
        <f t="shared" si="1325"/>
        <v>0</v>
      </c>
      <c r="IF315" s="47">
        <f t="shared" si="1326"/>
        <v>0</v>
      </c>
      <c r="IG315" s="47">
        <f t="shared" si="1327"/>
        <v>0</v>
      </c>
      <c r="IH315" s="47">
        <f t="shared" si="1328"/>
        <v>0</v>
      </c>
      <c r="II315" s="47">
        <f t="shared" si="1329"/>
        <v>0</v>
      </c>
      <c r="IJ315" s="47">
        <f t="shared" si="1330"/>
        <v>0</v>
      </c>
      <c r="IK315" s="47">
        <f t="shared" si="1331"/>
        <v>0</v>
      </c>
      <c r="IL315" s="47">
        <f t="shared" si="1332"/>
        <v>0</v>
      </c>
      <c r="IM315" s="47">
        <f t="shared" si="1333"/>
        <v>0</v>
      </c>
      <c r="IN315" s="47">
        <f t="shared" si="1334"/>
        <v>0</v>
      </c>
      <c r="IO315" s="47">
        <f t="shared" si="1335"/>
        <v>0</v>
      </c>
      <c r="IP315" s="47">
        <f t="shared" si="1336"/>
        <v>0</v>
      </c>
      <c r="IQ315" s="47">
        <f t="shared" si="1337"/>
        <v>0</v>
      </c>
      <c r="IR315" s="47">
        <f t="shared" si="1338"/>
        <v>0</v>
      </c>
      <c r="IS315" s="47">
        <f t="shared" si="1339"/>
        <v>0</v>
      </c>
      <c r="IT315" s="47">
        <f t="shared" si="1340"/>
        <v>0</v>
      </c>
      <c r="IU315" s="47">
        <f t="shared" si="1341"/>
        <v>0</v>
      </c>
      <c r="IV315" s="47">
        <f t="shared" si="1342"/>
        <v>0</v>
      </c>
      <c r="IW315" s="48">
        <f t="shared" si="1343"/>
        <v>0</v>
      </c>
      <c r="IX315" s="47">
        <f t="shared" si="1344"/>
        <v>0</v>
      </c>
      <c r="IY315" s="47">
        <f t="shared" si="1345"/>
        <v>0</v>
      </c>
      <c r="IZ315" s="46">
        <f t="shared" si="1346"/>
        <v>0</v>
      </c>
      <c r="JA315" s="47">
        <f t="shared" si="1347"/>
        <v>0</v>
      </c>
      <c r="JB315" s="47">
        <f t="shared" si="1348"/>
        <v>0</v>
      </c>
      <c r="JC315" s="47">
        <f t="shared" si="1349"/>
        <v>0</v>
      </c>
      <c r="JD315" s="47">
        <f t="shared" si="1350"/>
        <v>0</v>
      </c>
      <c r="JE315" s="47">
        <f t="shared" si="1351"/>
        <v>0</v>
      </c>
      <c r="JF315" s="47">
        <f t="shared" si="1352"/>
        <v>0</v>
      </c>
      <c r="JG315" s="47">
        <f t="shared" si="1353"/>
        <v>0</v>
      </c>
      <c r="JH315" s="47">
        <f t="shared" si="1354"/>
        <v>0</v>
      </c>
      <c r="JI315" s="47">
        <f t="shared" si="1355"/>
        <v>0</v>
      </c>
      <c r="JJ315" s="47">
        <f t="shared" si="1356"/>
        <v>0</v>
      </c>
      <c r="JK315" s="47">
        <f t="shared" si="1357"/>
        <v>0</v>
      </c>
      <c r="JL315" s="47">
        <f t="shared" si="1358"/>
        <v>0</v>
      </c>
      <c r="JM315" s="47">
        <f t="shared" si="1359"/>
        <v>0</v>
      </c>
      <c r="JN315" s="47">
        <f t="shared" si="1360"/>
        <v>0</v>
      </c>
      <c r="JO315" s="47">
        <f t="shared" si="1361"/>
        <v>0</v>
      </c>
      <c r="JP315" s="47">
        <f t="shared" si="1362"/>
        <v>0</v>
      </c>
      <c r="JQ315" s="47">
        <f t="shared" si="1363"/>
        <v>0</v>
      </c>
      <c r="JR315" s="47">
        <f t="shared" si="1364"/>
        <v>0</v>
      </c>
      <c r="JS315" s="48">
        <f t="shared" si="1365"/>
        <v>0</v>
      </c>
      <c r="JT315" s="46">
        <f t="shared" si="1366"/>
        <v>0</v>
      </c>
      <c r="JU315" s="48">
        <f t="shared" si="1367"/>
        <v>0</v>
      </c>
    </row>
    <row r="316" spans="1:281" x14ac:dyDescent="0.25">
      <c r="A316" s="152"/>
      <c r="B316" s="386"/>
      <c r="C316" s="377"/>
      <c r="D316" s="378"/>
      <c r="E316" s="378"/>
      <c r="F316" s="378"/>
      <c r="G316" s="379"/>
      <c r="H316" s="397"/>
      <c r="I316" s="397"/>
      <c r="J316" s="97"/>
      <c r="K316" s="122">
        <f t="shared" si="1097"/>
        <v>0</v>
      </c>
      <c r="L316" s="313">
        <f t="shared" si="1098"/>
        <v>0</v>
      </c>
      <c r="M316" s="46">
        <f t="shared" si="1099"/>
        <v>0</v>
      </c>
      <c r="N316" s="90">
        <f t="shared" si="1160"/>
        <v>0</v>
      </c>
      <c r="O316" s="90">
        <f t="shared" si="1161"/>
        <v>0</v>
      </c>
      <c r="P316" s="90">
        <f t="shared" si="1162"/>
        <v>0</v>
      </c>
      <c r="Q316" s="90">
        <f t="shared" si="1163"/>
        <v>0</v>
      </c>
      <c r="R316" s="408">
        <f t="shared" si="1100"/>
        <v>1</v>
      </c>
      <c r="S316" s="46">
        <f t="shared" si="1101"/>
        <v>0</v>
      </c>
      <c r="T316" s="47">
        <f t="shared" si="1102"/>
        <v>0</v>
      </c>
      <c r="U316" s="47">
        <f t="shared" si="1103"/>
        <v>0</v>
      </c>
      <c r="V316" s="47">
        <f t="shared" si="1104"/>
        <v>0</v>
      </c>
      <c r="W316" s="47">
        <f t="shared" si="1105"/>
        <v>0</v>
      </c>
      <c r="X316" s="47">
        <f t="shared" si="1106"/>
        <v>0</v>
      </c>
      <c r="Y316" s="47">
        <f t="shared" si="1107"/>
        <v>0</v>
      </c>
      <c r="Z316" s="47">
        <f t="shared" si="1108"/>
        <v>0</v>
      </c>
      <c r="AA316" s="47">
        <f t="shared" si="1109"/>
        <v>0</v>
      </c>
      <c r="AB316" s="47">
        <f t="shared" si="1110"/>
        <v>0</v>
      </c>
      <c r="AC316" s="47">
        <f t="shared" si="1111"/>
        <v>0</v>
      </c>
      <c r="AD316" s="47">
        <f t="shared" si="1112"/>
        <v>0</v>
      </c>
      <c r="AE316" s="47">
        <f t="shared" si="1113"/>
        <v>0</v>
      </c>
      <c r="AF316" s="47">
        <f t="shared" si="1114"/>
        <v>0</v>
      </c>
      <c r="AG316" s="47">
        <f t="shared" si="1115"/>
        <v>0</v>
      </c>
      <c r="AH316" s="47">
        <f t="shared" si="1116"/>
        <v>0</v>
      </c>
      <c r="AI316" s="47">
        <f t="shared" si="1117"/>
        <v>0</v>
      </c>
      <c r="AJ316" s="47">
        <f t="shared" si="1118"/>
        <v>0</v>
      </c>
      <c r="AK316" s="47">
        <f t="shared" si="1119"/>
        <v>0</v>
      </c>
      <c r="AL316" s="48">
        <f t="shared" si="1120"/>
        <v>0</v>
      </c>
      <c r="AM316" s="47">
        <f t="shared" si="1164"/>
        <v>0</v>
      </c>
      <c r="AN316" s="47">
        <f t="shared" si="1165"/>
        <v>0</v>
      </c>
      <c r="AO316" s="46">
        <f t="shared" si="1121"/>
        <v>0</v>
      </c>
      <c r="AP316" s="47">
        <f t="shared" si="1122"/>
        <v>0</v>
      </c>
      <c r="AQ316" s="47">
        <f t="shared" si="1123"/>
        <v>0</v>
      </c>
      <c r="AR316" s="47">
        <f t="shared" si="1124"/>
        <v>0</v>
      </c>
      <c r="AS316" s="47">
        <f t="shared" si="1125"/>
        <v>0</v>
      </c>
      <c r="AT316" s="47">
        <f t="shared" si="1126"/>
        <v>0</v>
      </c>
      <c r="AU316" s="47">
        <f t="shared" si="1127"/>
        <v>0</v>
      </c>
      <c r="AV316" s="47">
        <f t="shared" si="1128"/>
        <v>0</v>
      </c>
      <c r="AW316" s="47">
        <f t="shared" si="1129"/>
        <v>0</v>
      </c>
      <c r="AX316" s="47">
        <f t="shared" si="1130"/>
        <v>0</v>
      </c>
      <c r="AY316" s="47">
        <f t="shared" si="1131"/>
        <v>0</v>
      </c>
      <c r="AZ316" s="47">
        <f t="shared" si="1132"/>
        <v>0</v>
      </c>
      <c r="BA316" s="47">
        <f t="shared" si="1133"/>
        <v>0</v>
      </c>
      <c r="BB316" s="47">
        <f t="shared" si="1134"/>
        <v>0</v>
      </c>
      <c r="BC316" s="47">
        <f t="shared" si="1135"/>
        <v>0</v>
      </c>
      <c r="BD316" s="47">
        <f t="shared" si="1136"/>
        <v>0</v>
      </c>
      <c r="BE316" s="47">
        <f t="shared" si="1137"/>
        <v>0</v>
      </c>
      <c r="BF316" s="47">
        <f t="shared" si="1138"/>
        <v>0</v>
      </c>
      <c r="BG316" s="48">
        <f t="shared" si="1139"/>
        <v>0</v>
      </c>
      <c r="BH316" s="47">
        <f t="shared" si="1166"/>
        <v>0</v>
      </c>
      <c r="BI316" s="47">
        <f t="shared" si="1167"/>
        <v>0</v>
      </c>
      <c r="BJ316" s="46">
        <f t="shared" si="1140"/>
        <v>0</v>
      </c>
      <c r="BK316" s="47">
        <f t="shared" si="1141"/>
        <v>0</v>
      </c>
      <c r="BL316" s="47">
        <f t="shared" si="1142"/>
        <v>0</v>
      </c>
      <c r="BM316" s="47">
        <f t="shared" si="1143"/>
        <v>0</v>
      </c>
      <c r="BN316" s="47">
        <f t="shared" si="1144"/>
        <v>0</v>
      </c>
      <c r="BO316" s="47">
        <f t="shared" si="1145"/>
        <v>0</v>
      </c>
      <c r="BP316" s="47">
        <f t="shared" si="1146"/>
        <v>0</v>
      </c>
      <c r="BQ316" s="47">
        <f t="shared" si="1147"/>
        <v>0</v>
      </c>
      <c r="BR316" s="47">
        <f t="shared" si="1148"/>
        <v>0</v>
      </c>
      <c r="BS316" s="47">
        <f t="shared" si="1149"/>
        <v>0</v>
      </c>
      <c r="BT316" s="47">
        <f t="shared" si="1150"/>
        <v>0</v>
      </c>
      <c r="BU316" s="47">
        <f t="shared" si="1151"/>
        <v>0</v>
      </c>
      <c r="BV316" s="47">
        <f t="shared" si="1152"/>
        <v>0</v>
      </c>
      <c r="BW316" s="47">
        <f t="shared" si="1153"/>
        <v>0</v>
      </c>
      <c r="BX316" s="47">
        <f t="shared" si="1154"/>
        <v>0</v>
      </c>
      <c r="BY316" s="47">
        <f t="shared" si="1155"/>
        <v>0</v>
      </c>
      <c r="BZ316" s="47">
        <f t="shared" si="1156"/>
        <v>0</v>
      </c>
      <c r="CA316" s="47">
        <f t="shared" si="1157"/>
        <v>0</v>
      </c>
      <c r="CB316" s="47">
        <f t="shared" si="1158"/>
        <v>0</v>
      </c>
      <c r="CC316" s="48">
        <f t="shared" si="1159"/>
        <v>0</v>
      </c>
      <c r="CD316" s="47">
        <f t="shared" si="1168"/>
        <v>0</v>
      </c>
      <c r="CE316" s="47">
        <f t="shared" si="1169"/>
        <v>0</v>
      </c>
      <c r="CF316" s="46">
        <f t="shared" si="1170"/>
        <v>0</v>
      </c>
      <c r="CG316" s="47">
        <f t="shared" si="1171"/>
        <v>0</v>
      </c>
      <c r="CH316" s="47">
        <f t="shared" si="1172"/>
        <v>0</v>
      </c>
      <c r="CI316" s="47">
        <f t="shared" si="1173"/>
        <v>0</v>
      </c>
      <c r="CJ316" s="47">
        <f t="shared" si="1174"/>
        <v>0</v>
      </c>
      <c r="CK316" s="47">
        <f t="shared" si="1175"/>
        <v>0</v>
      </c>
      <c r="CL316" s="47">
        <f t="shared" si="1176"/>
        <v>0</v>
      </c>
      <c r="CM316" s="47">
        <f t="shared" si="1177"/>
        <v>0</v>
      </c>
      <c r="CN316" s="47">
        <f t="shared" si="1178"/>
        <v>0</v>
      </c>
      <c r="CO316" s="47">
        <f t="shared" si="1179"/>
        <v>0</v>
      </c>
      <c r="CP316" s="47">
        <f t="shared" si="1180"/>
        <v>0</v>
      </c>
      <c r="CQ316" s="47">
        <f t="shared" si="1181"/>
        <v>0</v>
      </c>
      <c r="CR316" s="47">
        <f t="shared" si="1182"/>
        <v>0</v>
      </c>
      <c r="CS316" s="47">
        <f t="shared" si="1183"/>
        <v>0</v>
      </c>
      <c r="CT316" s="47">
        <f t="shared" si="1184"/>
        <v>0</v>
      </c>
      <c r="CU316" s="47">
        <f t="shared" si="1185"/>
        <v>0</v>
      </c>
      <c r="CV316" s="47">
        <f t="shared" si="1186"/>
        <v>0</v>
      </c>
      <c r="CW316" s="47">
        <f t="shared" si="1187"/>
        <v>0</v>
      </c>
      <c r="CX316" s="47">
        <f t="shared" si="1188"/>
        <v>0</v>
      </c>
      <c r="CY316" s="48">
        <f t="shared" si="1189"/>
        <v>0</v>
      </c>
      <c r="CZ316" s="47">
        <f t="shared" si="1190"/>
        <v>0</v>
      </c>
      <c r="DA316" s="47">
        <f t="shared" si="1191"/>
        <v>0</v>
      </c>
      <c r="DB316" s="46">
        <f t="shared" si="1192"/>
        <v>0</v>
      </c>
      <c r="DC316" s="47">
        <f t="shared" si="1193"/>
        <v>0</v>
      </c>
      <c r="DD316" s="47">
        <f t="shared" si="1194"/>
        <v>0</v>
      </c>
      <c r="DE316" s="47">
        <f t="shared" si="1195"/>
        <v>0</v>
      </c>
      <c r="DF316" s="47">
        <f t="shared" si="1196"/>
        <v>0</v>
      </c>
      <c r="DG316" s="47">
        <f t="shared" si="1197"/>
        <v>0</v>
      </c>
      <c r="DH316" s="47">
        <f t="shared" si="1198"/>
        <v>0</v>
      </c>
      <c r="DI316" s="47">
        <f t="shared" si="1199"/>
        <v>0</v>
      </c>
      <c r="DJ316" s="47">
        <f t="shared" si="1200"/>
        <v>0</v>
      </c>
      <c r="DK316" s="47">
        <f t="shared" si="1201"/>
        <v>0</v>
      </c>
      <c r="DL316" s="47">
        <f t="shared" si="1202"/>
        <v>0</v>
      </c>
      <c r="DM316" s="47">
        <f t="shared" si="1203"/>
        <v>0</v>
      </c>
      <c r="DN316" s="47">
        <f t="shared" si="1204"/>
        <v>0</v>
      </c>
      <c r="DO316" s="47">
        <f t="shared" si="1205"/>
        <v>0</v>
      </c>
      <c r="DP316" s="47">
        <f t="shared" si="1206"/>
        <v>0</v>
      </c>
      <c r="DQ316" s="47">
        <f t="shared" si="1207"/>
        <v>0</v>
      </c>
      <c r="DR316" s="47">
        <f t="shared" si="1208"/>
        <v>0</v>
      </c>
      <c r="DS316" s="47">
        <f t="shared" si="1209"/>
        <v>0</v>
      </c>
      <c r="DT316" s="47">
        <f t="shared" si="1210"/>
        <v>0</v>
      </c>
      <c r="DU316" s="48">
        <f t="shared" si="1211"/>
        <v>0</v>
      </c>
      <c r="DV316" s="47">
        <f t="shared" si="1212"/>
        <v>0</v>
      </c>
      <c r="DW316" s="47">
        <f t="shared" si="1213"/>
        <v>0</v>
      </c>
      <c r="DX316" s="46">
        <f t="shared" si="1214"/>
        <v>0</v>
      </c>
      <c r="DY316" s="47">
        <f t="shared" si="1215"/>
        <v>0</v>
      </c>
      <c r="DZ316" s="47">
        <f t="shared" si="1216"/>
        <v>0</v>
      </c>
      <c r="EA316" s="47">
        <f t="shared" si="1217"/>
        <v>0</v>
      </c>
      <c r="EB316" s="47">
        <f t="shared" si="1218"/>
        <v>0</v>
      </c>
      <c r="EC316" s="47">
        <f t="shared" si="1219"/>
        <v>0</v>
      </c>
      <c r="ED316" s="47">
        <f t="shared" si="1220"/>
        <v>0</v>
      </c>
      <c r="EE316" s="47">
        <f t="shared" si="1221"/>
        <v>0</v>
      </c>
      <c r="EF316" s="47">
        <f t="shared" si="1222"/>
        <v>0</v>
      </c>
      <c r="EG316" s="47">
        <f t="shared" si="1223"/>
        <v>0</v>
      </c>
      <c r="EH316" s="47">
        <f t="shared" si="1224"/>
        <v>0</v>
      </c>
      <c r="EI316" s="47">
        <f t="shared" si="1225"/>
        <v>0</v>
      </c>
      <c r="EJ316" s="47">
        <f t="shared" si="1226"/>
        <v>0</v>
      </c>
      <c r="EK316" s="47">
        <f t="shared" si="1227"/>
        <v>0</v>
      </c>
      <c r="EL316" s="47">
        <f t="shared" si="1228"/>
        <v>0</v>
      </c>
      <c r="EM316" s="47">
        <f t="shared" si="1229"/>
        <v>0</v>
      </c>
      <c r="EN316" s="47">
        <f t="shared" si="1230"/>
        <v>0</v>
      </c>
      <c r="EO316" s="47">
        <f t="shared" si="1231"/>
        <v>0</v>
      </c>
      <c r="EP316" s="47">
        <f t="shared" si="1232"/>
        <v>0</v>
      </c>
      <c r="EQ316" s="48">
        <f t="shared" si="1233"/>
        <v>0</v>
      </c>
      <c r="ER316" s="47">
        <f t="shared" si="1234"/>
        <v>0</v>
      </c>
      <c r="ES316" s="47">
        <f t="shared" si="1235"/>
        <v>0</v>
      </c>
      <c r="ET316" s="46">
        <f t="shared" si="1236"/>
        <v>0</v>
      </c>
      <c r="EU316" s="47">
        <f t="shared" si="1237"/>
        <v>0</v>
      </c>
      <c r="EV316" s="47">
        <f t="shared" si="1238"/>
        <v>0</v>
      </c>
      <c r="EW316" s="47">
        <f t="shared" si="1239"/>
        <v>0</v>
      </c>
      <c r="EX316" s="47">
        <f t="shared" si="1240"/>
        <v>0</v>
      </c>
      <c r="EY316" s="47">
        <f t="shared" si="1241"/>
        <v>0</v>
      </c>
      <c r="EZ316" s="47">
        <f t="shared" si="1242"/>
        <v>0</v>
      </c>
      <c r="FA316" s="47">
        <f t="shared" si="1243"/>
        <v>0</v>
      </c>
      <c r="FB316" s="47">
        <f t="shared" si="1244"/>
        <v>0</v>
      </c>
      <c r="FC316" s="47">
        <f t="shared" si="1245"/>
        <v>0</v>
      </c>
      <c r="FD316" s="47">
        <f t="shared" si="1246"/>
        <v>0</v>
      </c>
      <c r="FE316" s="47">
        <f t="shared" si="1247"/>
        <v>0</v>
      </c>
      <c r="FF316" s="47">
        <f t="shared" si="1248"/>
        <v>0</v>
      </c>
      <c r="FG316" s="47">
        <f t="shared" si="1249"/>
        <v>0</v>
      </c>
      <c r="FH316" s="47">
        <f t="shared" si="1250"/>
        <v>0</v>
      </c>
      <c r="FI316" s="47">
        <f t="shared" si="1251"/>
        <v>0</v>
      </c>
      <c r="FJ316" s="47">
        <f t="shared" si="1252"/>
        <v>0</v>
      </c>
      <c r="FK316" s="47">
        <f t="shared" si="1253"/>
        <v>0</v>
      </c>
      <c r="FL316" s="47">
        <f t="shared" si="1254"/>
        <v>0</v>
      </c>
      <c r="FM316" s="48">
        <f t="shared" si="1255"/>
        <v>0</v>
      </c>
      <c r="FN316" s="47">
        <f t="shared" si="1256"/>
        <v>0</v>
      </c>
      <c r="FO316" s="47">
        <f t="shared" si="1257"/>
        <v>0</v>
      </c>
      <c r="FP316" s="46">
        <f t="shared" si="1258"/>
        <v>0</v>
      </c>
      <c r="FQ316" s="47">
        <f t="shared" si="1259"/>
        <v>0</v>
      </c>
      <c r="FR316" s="47">
        <f t="shared" si="1260"/>
        <v>0</v>
      </c>
      <c r="FS316" s="47">
        <f t="shared" si="1261"/>
        <v>0</v>
      </c>
      <c r="FT316" s="47">
        <f t="shared" si="1262"/>
        <v>0</v>
      </c>
      <c r="FU316" s="47">
        <f t="shared" si="1263"/>
        <v>0</v>
      </c>
      <c r="FV316" s="47">
        <f t="shared" si="1264"/>
        <v>0</v>
      </c>
      <c r="FW316" s="47">
        <f t="shared" si="1265"/>
        <v>0</v>
      </c>
      <c r="FX316" s="47">
        <f t="shared" si="1266"/>
        <v>0</v>
      </c>
      <c r="FY316" s="47">
        <f t="shared" si="1267"/>
        <v>0</v>
      </c>
      <c r="FZ316" s="47">
        <f t="shared" si="1268"/>
        <v>0</v>
      </c>
      <c r="GA316" s="47">
        <f t="shared" si="1269"/>
        <v>0</v>
      </c>
      <c r="GB316" s="47">
        <f t="shared" si="1270"/>
        <v>0</v>
      </c>
      <c r="GC316" s="47">
        <f t="shared" si="1271"/>
        <v>0</v>
      </c>
      <c r="GD316" s="47">
        <f t="shared" si="1272"/>
        <v>0</v>
      </c>
      <c r="GE316" s="47">
        <f t="shared" si="1273"/>
        <v>0</v>
      </c>
      <c r="GF316" s="47">
        <f t="shared" si="1274"/>
        <v>0</v>
      </c>
      <c r="GG316" s="47">
        <f t="shared" si="1275"/>
        <v>0</v>
      </c>
      <c r="GH316" s="47">
        <f t="shared" si="1276"/>
        <v>0</v>
      </c>
      <c r="GI316" s="48">
        <f t="shared" si="1277"/>
        <v>0</v>
      </c>
      <c r="GJ316" s="47">
        <f t="shared" si="1278"/>
        <v>0</v>
      </c>
      <c r="GK316" s="47">
        <f t="shared" si="1279"/>
        <v>0</v>
      </c>
      <c r="GL316" s="46">
        <f t="shared" si="1280"/>
        <v>0</v>
      </c>
      <c r="GM316" s="47">
        <f t="shared" si="1281"/>
        <v>0</v>
      </c>
      <c r="GN316" s="47">
        <f t="shared" si="1282"/>
        <v>0</v>
      </c>
      <c r="GO316" s="47">
        <f t="shared" si="1283"/>
        <v>0</v>
      </c>
      <c r="GP316" s="47">
        <f t="shared" si="1284"/>
        <v>0</v>
      </c>
      <c r="GQ316" s="47">
        <f t="shared" si="1285"/>
        <v>0</v>
      </c>
      <c r="GR316" s="47">
        <f t="shared" si="1286"/>
        <v>0</v>
      </c>
      <c r="GS316" s="47">
        <f t="shared" si="1287"/>
        <v>0</v>
      </c>
      <c r="GT316" s="47">
        <f t="shared" si="1288"/>
        <v>0</v>
      </c>
      <c r="GU316" s="47">
        <f t="shared" si="1289"/>
        <v>0</v>
      </c>
      <c r="GV316" s="47">
        <f t="shared" si="1290"/>
        <v>0</v>
      </c>
      <c r="GW316" s="47">
        <f t="shared" si="1291"/>
        <v>0</v>
      </c>
      <c r="GX316" s="47">
        <f t="shared" si="1292"/>
        <v>0</v>
      </c>
      <c r="GY316" s="47">
        <f t="shared" si="1293"/>
        <v>0</v>
      </c>
      <c r="GZ316" s="47">
        <f t="shared" si="1294"/>
        <v>0</v>
      </c>
      <c r="HA316" s="47">
        <f t="shared" si="1295"/>
        <v>0</v>
      </c>
      <c r="HB316" s="47">
        <f t="shared" si="1296"/>
        <v>0</v>
      </c>
      <c r="HC316" s="47">
        <f t="shared" si="1297"/>
        <v>0</v>
      </c>
      <c r="HD316" s="47">
        <f t="shared" si="1298"/>
        <v>0</v>
      </c>
      <c r="HE316" s="48">
        <f t="shared" si="1299"/>
        <v>0</v>
      </c>
      <c r="HF316" s="47">
        <f t="shared" si="1300"/>
        <v>0</v>
      </c>
      <c r="HG316" s="47">
        <f t="shared" si="1301"/>
        <v>0</v>
      </c>
      <c r="HH316" s="46">
        <f t="shared" si="1302"/>
        <v>0</v>
      </c>
      <c r="HI316" s="47">
        <f t="shared" si="1303"/>
        <v>0</v>
      </c>
      <c r="HJ316" s="47">
        <f t="shared" si="1304"/>
        <v>0</v>
      </c>
      <c r="HK316" s="47">
        <f t="shared" si="1305"/>
        <v>0</v>
      </c>
      <c r="HL316" s="47">
        <f t="shared" si="1306"/>
        <v>0</v>
      </c>
      <c r="HM316" s="47">
        <f t="shared" si="1307"/>
        <v>0</v>
      </c>
      <c r="HN316" s="47">
        <f t="shared" si="1308"/>
        <v>0</v>
      </c>
      <c r="HO316" s="47">
        <f t="shared" si="1309"/>
        <v>0</v>
      </c>
      <c r="HP316" s="47">
        <f t="shared" si="1310"/>
        <v>0</v>
      </c>
      <c r="HQ316" s="47">
        <f t="shared" si="1311"/>
        <v>0</v>
      </c>
      <c r="HR316" s="47">
        <f t="shared" si="1312"/>
        <v>0</v>
      </c>
      <c r="HS316" s="47">
        <f t="shared" si="1313"/>
        <v>0</v>
      </c>
      <c r="HT316" s="47">
        <f t="shared" si="1314"/>
        <v>0</v>
      </c>
      <c r="HU316" s="47">
        <f t="shared" si="1315"/>
        <v>0</v>
      </c>
      <c r="HV316" s="47">
        <f t="shared" si="1316"/>
        <v>0</v>
      </c>
      <c r="HW316" s="47">
        <f t="shared" si="1317"/>
        <v>0</v>
      </c>
      <c r="HX316" s="47">
        <f t="shared" si="1318"/>
        <v>0</v>
      </c>
      <c r="HY316" s="47">
        <f t="shared" si="1319"/>
        <v>0</v>
      </c>
      <c r="HZ316" s="47">
        <f t="shared" si="1320"/>
        <v>0</v>
      </c>
      <c r="IA316" s="48">
        <f t="shared" si="1321"/>
        <v>0</v>
      </c>
      <c r="IB316" s="47">
        <f t="shared" si="1322"/>
        <v>0</v>
      </c>
      <c r="IC316" s="47">
        <f t="shared" si="1323"/>
        <v>0</v>
      </c>
      <c r="ID316" s="46">
        <f t="shared" si="1324"/>
        <v>0</v>
      </c>
      <c r="IE316" s="47">
        <f t="shared" si="1325"/>
        <v>0</v>
      </c>
      <c r="IF316" s="47">
        <f t="shared" si="1326"/>
        <v>0</v>
      </c>
      <c r="IG316" s="47">
        <f t="shared" si="1327"/>
        <v>0</v>
      </c>
      <c r="IH316" s="47">
        <f t="shared" si="1328"/>
        <v>0</v>
      </c>
      <c r="II316" s="47">
        <f t="shared" si="1329"/>
        <v>0</v>
      </c>
      <c r="IJ316" s="47">
        <f t="shared" si="1330"/>
        <v>0</v>
      </c>
      <c r="IK316" s="47">
        <f t="shared" si="1331"/>
        <v>0</v>
      </c>
      <c r="IL316" s="47">
        <f t="shared" si="1332"/>
        <v>0</v>
      </c>
      <c r="IM316" s="47">
        <f t="shared" si="1333"/>
        <v>0</v>
      </c>
      <c r="IN316" s="47">
        <f t="shared" si="1334"/>
        <v>0</v>
      </c>
      <c r="IO316" s="47">
        <f t="shared" si="1335"/>
        <v>0</v>
      </c>
      <c r="IP316" s="47">
        <f t="shared" si="1336"/>
        <v>0</v>
      </c>
      <c r="IQ316" s="47">
        <f t="shared" si="1337"/>
        <v>0</v>
      </c>
      <c r="IR316" s="47">
        <f t="shared" si="1338"/>
        <v>0</v>
      </c>
      <c r="IS316" s="47">
        <f t="shared" si="1339"/>
        <v>0</v>
      </c>
      <c r="IT316" s="47">
        <f t="shared" si="1340"/>
        <v>0</v>
      </c>
      <c r="IU316" s="47">
        <f t="shared" si="1341"/>
        <v>0</v>
      </c>
      <c r="IV316" s="47">
        <f t="shared" si="1342"/>
        <v>0</v>
      </c>
      <c r="IW316" s="48">
        <f t="shared" si="1343"/>
        <v>0</v>
      </c>
      <c r="IX316" s="47">
        <f t="shared" si="1344"/>
        <v>0</v>
      </c>
      <c r="IY316" s="47">
        <f t="shared" si="1345"/>
        <v>0</v>
      </c>
      <c r="IZ316" s="46">
        <f t="shared" si="1346"/>
        <v>0</v>
      </c>
      <c r="JA316" s="47">
        <f t="shared" si="1347"/>
        <v>0</v>
      </c>
      <c r="JB316" s="47">
        <f t="shared" si="1348"/>
        <v>0</v>
      </c>
      <c r="JC316" s="47">
        <f t="shared" si="1349"/>
        <v>0</v>
      </c>
      <c r="JD316" s="47">
        <f t="shared" si="1350"/>
        <v>0</v>
      </c>
      <c r="JE316" s="47">
        <f t="shared" si="1351"/>
        <v>0</v>
      </c>
      <c r="JF316" s="47">
        <f t="shared" si="1352"/>
        <v>0</v>
      </c>
      <c r="JG316" s="47">
        <f t="shared" si="1353"/>
        <v>0</v>
      </c>
      <c r="JH316" s="47">
        <f t="shared" si="1354"/>
        <v>0</v>
      </c>
      <c r="JI316" s="47">
        <f t="shared" si="1355"/>
        <v>0</v>
      </c>
      <c r="JJ316" s="47">
        <f t="shared" si="1356"/>
        <v>0</v>
      </c>
      <c r="JK316" s="47">
        <f t="shared" si="1357"/>
        <v>0</v>
      </c>
      <c r="JL316" s="47">
        <f t="shared" si="1358"/>
        <v>0</v>
      </c>
      <c r="JM316" s="47">
        <f t="shared" si="1359"/>
        <v>0</v>
      </c>
      <c r="JN316" s="47">
        <f t="shared" si="1360"/>
        <v>0</v>
      </c>
      <c r="JO316" s="47">
        <f t="shared" si="1361"/>
        <v>0</v>
      </c>
      <c r="JP316" s="47">
        <f t="shared" si="1362"/>
        <v>0</v>
      </c>
      <c r="JQ316" s="47">
        <f t="shared" si="1363"/>
        <v>0</v>
      </c>
      <c r="JR316" s="47">
        <f t="shared" si="1364"/>
        <v>0</v>
      </c>
      <c r="JS316" s="48">
        <f t="shared" si="1365"/>
        <v>0</v>
      </c>
      <c r="JT316" s="46">
        <f t="shared" si="1366"/>
        <v>0</v>
      </c>
      <c r="JU316" s="48">
        <f t="shared" si="1367"/>
        <v>0</v>
      </c>
    </row>
    <row r="317" spans="1:281" x14ac:dyDescent="0.25">
      <c r="A317" s="152"/>
      <c r="B317" s="386"/>
      <c r="C317" s="377"/>
      <c r="D317" s="378"/>
      <c r="E317" s="378"/>
      <c r="F317" s="378"/>
      <c r="G317" s="379"/>
      <c r="H317" s="397"/>
      <c r="I317" s="397"/>
      <c r="J317" s="97"/>
      <c r="K317" s="122">
        <f t="shared" si="1097"/>
        <v>0</v>
      </c>
      <c r="L317" s="313">
        <f t="shared" si="1098"/>
        <v>0</v>
      </c>
      <c r="M317" s="46">
        <f t="shared" si="1099"/>
        <v>0</v>
      </c>
      <c r="N317" s="90">
        <f t="shared" si="1160"/>
        <v>0</v>
      </c>
      <c r="O317" s="90">
        <f t="shared" si="1161"/>
        <v>0</v>
      </c>
      <c r="P317" s="90">
        <f t="shared" si="1162"/>
        <v>0</v>
      </c>
      <c r="Q317" s="90">
        <f t="shared" si="1163"/>
        <v>0</v>
      </c>
      <c r="R317" s="408">
        <f t="shared" si="1100"/>
        <v>1</v>
      </c>
      <c r="S317" s="46">
        <f t="shared" si="1101"/>
        <v>0</v>
      </c>
      <c r="T317" s="47">
        <f t="shared" si="1102"/>
        <v>0</v>
      </c>
      <c r="U317" s="47">
        <f t="shared" si="1103"/>
        <v>0</v>
      </c>
      <c r="V317" s="47">
        <f t="shared" si="1104"/>
        <v>0</v>
      </c>
      <c r="W317" s="47">
        <f t="shared" si="1105"/>
        <v>0</v>
      </c>
      <c r="X317" s="47">
        <f t="shared" si="1106"/>
        <v>0</v>
      </c>
      <c r="Y317" s="47">
        <f t="shared" si="1107"/>
        <v>0</v>
      </c>
      <c r="Z317" s="47">
        <f t="shared" si="1108"/>
        <v>0</v>
      </c>
      <c r="AA317" s="47">
        <f t="shared" si="1109"/>
        <v>0</v>
      </c>
      <c r="AB317" s="47">
        <f t="shared" si="1110"/>
        <v>0</v>
      </c>
      <c r="AC317" s="47">
        <f t="shared" si="1111"/>
        <v>0</v>
      </c>
      <c r="AD317" s="47">
        <f t="shared" si="1112"/>
        <v>0</v>
      </c>
      <c r="AE317" s="47">
        <f t="shared" si="1113"/>
        <v>0</v>
      </c>
      <c r="AF317" s="47">
        <f t="shared" si="1114"/>
        <v>0</v>
      </c>
      <c r="AG317" s="47">
        <f t="shared" si="1115"/>
        <v>0</v>
      </c>
      <c r="AH317" s="47">
        <f t="shared" si="1116"/>
        <v>0</v>
      </c>
      <c r="AI317" s="47">
        <f t="shared" si="1117"/>
        <v>0</v>
      </c>
      <c r="AJ317" s="47">
        <f t="shared" si="1118"/>
        <v>0</v>
      </c>
      <c r="AK317" s="47">
        <f t="shared" si="1119"/>
        <v>0</v>
      </c>
      <c r="AL317" s="48">
        <f t="shared" si="1120"/>
        <v>0</v>
      </c>
      <c r="AM317" s="47">
        <f t="shared" si="1164"/>
        <v>0</v>
      </c>
      <c r="AN317" s="47">
        <f t="shared" si="1165"/>
        <v>0</v>
      </c>
      <c r="AO317" s="46">
        <f t="shared" si="1121"/>
        <v>0</v>
      </c>
      <c r="AP317" s="47">
        <f t="shared" si="1122"/>
        <v>0</v>
      </c>
      <c r="AQ317" s="47">
        <f t="shared" si="1123"/>
        <v>0</v>
      </c>
      <c r="AR317" s="47">
        <f t="shared" si="1124"/>
        <v>0</v>
      </c>
      <c r="AS317" s="47">
        <f t="shared" si="1125"/>
        <v>0</v>
      </c>
      <c r="AT317" s="47">
        <f t="shared" si="1126"/>
        <v>0</v>
      </c>
      <c r="AU317" s="47">
        <f t="shared" si="1127"/>
        <v>0</v>
      </c>
      <c r="AV317" s="47">
        <f t="shared" si="1128"/>
        <v>0</v>
      </c>
      <c r="AW317" s="47">
        <f t="shared" si="1129"/>
        <v>0</v>
      </c>
      <c r="AX317" s="47">
        <f t="shared" si="1130"/>
        <v>0</v>
      </c>
      <c r="AY317" s="47">
        <f t="shared" si="1131"/>
        <v>0</v>
      </c>
      <c r="AZ317" s="47">
        <f t="shared" si="1132"/>
        <v>0</v>
      </c>
      <c r="BA317" s="47">
        <f t="shared" si="1133"/>
        <v>0</v>
      </c>
      <c r="BB317" s="47">
        <f t="shared" si="1134"/>
        <v>0</v>
      </c>
      <c r="BC317" s="47">
        <f t="shared" si="1135"/>
        <v>0</v>
      </c>
      <c r="BD317" s="47">
        <f t="shared" si="1136"/>
        <v>0</v>
      </c>
      <c r="BE317" s="47">
        <f t="shared" si="1137"/>
        <v>0</v>
      </c>
      <c r="BF317" s="47">
        <f t="shared" si="1138"/>
        <v>0</v>
      </c>
      <c r="BG317" s="48">
        <f t="shared" si="1139"/>
        <v>0</v>
      </c>
      <c r="BH317" s="47">
        <f t="shared" si="1166"/>
        <v>0</v>
      </c>
      <c r="BI317" s="47">
        <f t="shared" si="1167"/>
        <v>0</v>
      </c>
      <c r="BJ317" s="46">
        <f t="shared" si="1140"/>
        <v>0</v>
      </c>
      <c r="BK317" s="47">
        <f t="shared" si="1141"/>
        <v>0</v>
      </c>
      <c r="BL317" s="47">
        <f t="shared" si="1142"/>
        <v>0</v>
      </c>
      <c r="BM317" s="47">
        <f t="shared" si="1143"/>
        <v>0</v>
      </c>
      <c r="BN317" s="47">
        <f t="shared" si="1144"/>
        <v>0</v>
      </c>
      <c r="BO317" s="47">
        <f t="shared" si="1145"/>
        <v>0</v>
      </c>
      <c r="BP317" s="47">
        <f t="shared" si="1146"/>
        <v>0</v>
      </c>
      <c r="BQ317" s="47">
        <f t="shared" si="1147"/>
        <v>0</v>
      </c>
      <c r="BR317" s="47">
        <f t="shared" si="1148"/>
        <v>0</v>
      </c>
      <c r="BS317" s="47">
        <f t="shared" si="1149"/>
        <v>0</v>
      </c>
      <c r="BT317" s="47">
        <f t="shared" si="1150"/>
        <v>0</v>
      </c>
      <c r="BU317" s="47">
        <f t="shared" si="1151"/>
        <v>0</v>
      </c>
      <c r="BV317" s="47">
        <f t="shared" si="1152"/>
        <v>0</v>
      </c>
      <c r="BW317" s="47">
        <f t="shared" si="1153"/>
        <v>0</v>
      </c>
      <c r="BX317" s="47">
        <f t="shared" si="1154"/>
        <v>0</v>
      </c>
      <c r="BY317" s="47">
        <f t="shared" si="1155"/>
        <v>0</v>
      </c>
      <c r="BZ317" s="47">
        <f t="shared" si="1156"/>
        <v>0</v>
      </c>
      <c r="CA317" s="47">
        <f t="shared" si="1157"/>
        <v>0</v>
      </c>
      <c r="CB317" s="47">
        <f t="shared" si="1158"/>
        <v>0</v>
      </c>
      <c r="CC317" s="48">
        <f t="shared" si="1159"/>
        <v>0</v>
      </c>
      <c r="CD317" s="47">
        <f t="shared" si="1168"/>
        <v>0</v>
      </c>
      <c r="CE317" s="47">
        <f t="shared" si="1169"/>
        <v>0</v>
      </c>
      <c r="CF317" s="46">
        <f t="shared" si="1170"/>
        <v>0</v>
      </c>
      <c r="CG317" s="47">
        <f t="shared" si="1171"/>
        <v>0</v>
      </c>
      <c r="CH317" s="47">
        <f t="shared" si="1172"/>
        <v>0</v>
      </c>
      <c r="CI317" s="47">
        <f t="shared" si="1173"/>
        <v>0</v>
      </c>
      <c r="CJ317" s="47">
        <f t="shared" si="1174"/>
        <v>0</v>
      </c>
      <c r="CK317" s="47">
        <f t="shared" si="1175"/>
        <v>0</v>
      </c>
      <c r="CL317" s="47">
        <f t="shared" si="1176"/>
        <v>0</v>
      </c>
      <c r="CM317" s="47">
        <f t="shared" si="1177"/>
        <v>0</v>
      </c>
      <c r="CN317" s="47">
        <f t="shared" si="1178"/>
        <v>0</v>
      </c>
      <c r="CO317" s="47">
        <f t="shared" si="1179"/>
        <v>0</v>
      </c>
      <c r="CP317" s="47">
        <f t="shared" si="1180"/>
        <v>0</v>
      </c>
      <c r="CQ317" s="47">
        <f t="shared" si="1181"/>
        <v>0</v>
      </c>
      <c r="CR317" s="47">
        <f t="shared" si="1182"/>
        <v>0</v>
      </c>
      <c r="CS317" s="47">
        <f t="shared" si="1183"/>
        <v>0</v>
      </c>
      <c r="CT317" s="47">
        <f t="shared" si="1184"/>
        <v>0</v>
      </c>
      <c r="CU317" s="47">
        <f t="shared" si="1185"/>
        <v>0</v>
      </c>
      <c r="CV317" s="47">
        <f t="shared" si="1186"/>
        <v>0</v>
      </c>
      <c r="CW317" s="47">
        <f t="shared" si="1187"/>
        <v>0</v>
      </c>
      <c r="CX317" s="47">
        <f t="shared" si="1188"/>
        <v>0</v>
      </c>
      <c r="CY317" s="48">
        <f t="shared" si="1189"/>
        <v>0</v>
      </c>
      <c r="CZ317" s="47">
        <f t="shared" si="1190"/>
        <v>0</v>
      </c>
      <c r="DA317" s="47">
        <f t="shared" si="1191"/>
        <v>0</v>
      </c>
      <c r="DB317" s="46">
        <f t="shared" si="1192"/>
        <v>0</v>
      </c>
      <c r="DC317" s="47">
        <f t="shared" si="1193"/>
        <v>0</v>
      </c>
      <c r="DD317" s="47">
        <f t="shared" si="1194"/>
        <v>0</v>
      </c>
      <c r="DE317" s="47">
        <f t="shared" si="1195"/>
        <v>0</v>
      </c>
      <c r="DF317" s="47">
        <f t="shared" si="1196"/>
        <v>0</v>
      </c>
      <c r="DG317" s="47">
        <f t="shared" si="1197"/>
        <v>0</v>
      </c>
      <c r="DH317" s="47">
        <f t="shared" si="1198"/>
        <v>0</v>
      </c>
      <c r="DI317" s="47">
        <f t="shared" si="1199"/>
        <v>0</v>
      </c>
      <c r="DJ317" s="47">
        <f t="shared" si="1200"/>
        <v>0</v>
      </c>
      <c r="DK317" s="47">
        <f t="shared" si="1201"/>
        <v>0</v>
      </c>
      <c r="DL317" s="47">
        <f t="shared" si="1202"/>
        <v>0</v>
      </c>
      <c r="DM317" s="47">
        <f t="shared" si="1203"/>
        <v>0</v>
      </c>
      <c r="DN317" s="47">
        <f t="shared" si="1204"/>
        <v>0</v>
      </c>
      <c r="DO317" s="47">
        <f t="shared" si="1205"/>
        <v>0</v>
      </c>
      <c r="DP317" s="47">
        <f t="shared" si="1206"/>
        <v>0</v>
      </c>
      <c r="DQ317" s="47">
        <f t="shared" si="1207"/>
        <v>0</v>
      </c>
      <c r="DR317" s="47">
        <f t="shared" si="1208"/>
        <v>0</v>
      </c>
      <c r="DS317" s="47">
        <f t="shared" si="1209"/>
        <v>0</v>
      </c>
      <c r="DT317" s="47">
        <f t="shared" si="1210"/>
        <v>0</v>
      </c>
      <c r="DU317" s="48">
        <f t="shared" si="1211"/>
        <v>0</v>
      </c>
      <c r="DV317" s="47">
        <f t="shared" si="1212"/>
        <v>0</v>
      </c>
      <c r="DW317" s="47">
        <f t="shared" si="1213"/>
        <v>0</v>
      </c>
      <c r="DX317" s="46">
        <f t="shared" si="1214"/>
        <v>0</v>
      </c>
      <c r="DY317" s="47">
        <f t="shared" si="1215"/>
        <v>0</v>
      </c>
      <c r="DZ317" s="47">
        <f t="shared" si="1216"/>
        <v>0</v>
      </c>
      <c r="EA317" s="47">
        <f t="shared" si="1217"/>
        <v>0</v>
      </c>
      <c r="EB317" s="47">
        <f t="shared" si="1218"/>
        <v>0</v>
      </c>
      <c r="EC317" s="47">
        <f t="shared" si="1219"/>
        <v>0</v>
      </c>
      <c r="ED317" s="47">
        <f t="shared" si="1220"/>
        <v>0</v>
      </c>
      <c r="EE317" s="47">
        <f t="shared" si="1221"/>
        <v>0</v>
      </c>
      <c r="EF317" s="47">
        <f t="shared" si="1222"/>
        <v>0</v>
      </c>
      <c r="EG317" s="47">
        <f t="shared" si="1223"/>
        <v>0</v>
      </c>
      <c r="EH317" s="47">
        <f t="shared" si="1224"/>
        <v>0</v>
      </c>
      <c r="EI317" s="47">
        <f t="shared" si="1225"/>
        <v>0</v>
      </c>
      <c r="EJ317" s="47">
        <f t="shared" si="1226"/>
        <v>0</v>
      </c>
      <c r="EK317" s="47">
        <f t="shared" si="1227"/>
        <v>0</v>
      </c>
      <c r="EL317" s="47">
        <f t="shared" si="1228"/>
        <v>0</v>
      </c>
      <c r="EM317" s="47">
        <f t="shared" si="1229"/>
        <v>0</v>
      </c>
      <c r="EN317" s="47">
        <f t="shared" si="1230"/>
        <v>0</v>
      </c>
      <c r="EO317" s="47">
        <f t="shared" si="1231"/>
        <v>0</v>
      </c>
      <c r="EP317" s="47">
        <f t="shared" si="1232"/>
        <v>0</v>
      </c>
      <c r="EQ317" s="48">
        <f t="shared" si="1233"/>
        <v>0</v>
      </c>
      <c r="ER317" s="47">
        <f t="shared" si="1234"/>
        <v>0</v>
      </c>
      <c r="ES317" s="47">
        <f t="shared" si="1235"/>
        <v>0</v>
      </c>
      <c r="ET317" s="46">
        <f t="shared" si="1236"/>
        <v>0</v>
      </c>
      <c r="EU317" s="47">
        <f t="shared" si="1237"/>
        <v>0</v>
      </c>
      <c r="EV317" s="47">
        <f t="shared" si="1238"/>
        <v>0</v>
      </c>
      <c r="EW317" s="47">
        <f t="shared" si="1239"/>
        <v>0</v>
      </c>
      <c r="EX317" s="47">
        <f t="shared" si="1240"/>
        <v>0</v>
      </c>
      <c r="EY317" s="47">
        <f t="shared" si="1241"/>
        <v>0</v>
      </c>
      <c r="EZ317" s="47">
        <f t="shared" si="1242"/>
        <v>0</v>
      </c>
      <c r="FA317" s="47">
        <f t="shared" si="1243"/>
        <v>0</v>
      </c>
      <c r="FB317" s="47">
        <f t="shared" si="1244"/>
        <v>0</v>
      </c>
      <c r="FC317" s="47">
        <f t="shared" si="1245"/>
        <v>0</v>
      </c>
      <c r="FD317" s="47">
        <f t="shared" si="1246"/>
        <v>0</v>
      </c>
      <c r="FE317" s="47">
        <f t="shared" si="1247"/>
        <v>0</v>
      </c>
      <c r="FF317" s="47">
        <f t="shared" si="1248"/>
        <v>0</v>
      </c>
      <c r="FG317" s="47">
        <f t="shared" si="1249"/>
        <v>0</v>
      </c>
      <c r="FH317" s="47">
        <f t="shared" si="1250"/>
        <v>0</v>
      </c>
      <c r="FI317" s="47">
        <f t="shared" si="1251"/>
        <v>0</v>
      </c>
      <c r="FJ317" s="47">
        <f t="shared" si="1252"/>
        <v>0</v>
      </c>
      <c r="FK317" s="47">
        <f t="shared" si="1253"/>
        <v>0</v>
      </c>
      <c r="FL317" s="47">
        <f t="shared" si="1254"/>
        <v>0</v>
      </c>
      <c r="FM317" s="48">
        <f t="shared" si="1255"/>
        <v>0</v>
      </c>
      <c r="FN317" s="47">
        <f t="shared" si="1256"/>
        <v>0</v>
      </c>
      <c r="FO317" s="47">
        <f t="shared" si="1257"/>
        <v>0</v>
      </c>
      <c r="FP317" s="46">
        <f t="shared" si="1258"/>
        <v>0</v>
      </c>
      <c r="FQ317" s="47">
        <f t="shared" si="1259"/>
        <v>0</v>
      </c>
      <c r="FR317" s="47">
        <f t="shared" si="1260"/>
        <v>0</v>
      </c>
      <c r="FS317" s="47">
        <f t="shared" si="1261"/>
        <v>0</v>
      </c>
      <c r="FT317" s="47">
        <f t="shared" si="1262"/>
        <v>0</v>
      </c>
      <c r="FU317" s="47">
        <f t="shared" si="1263"/>
        <v>0</v>
      </c>
      <c r="FV317" s="47">
        <f t="shared" si="1264"/>
        <v>0</v>
      </c>
      <c r="FW317" s="47">
        <f t="shared" si="1265"/>
        <v>0</v>
      </c>
      <c r="FX317" s="47">
        <f t="shared" si="1266"/>
        <v>0</v>
      </c>
      <c r="FY317" s="47">
        <f t="shared" si="1267"/>
        <v>0</v>
      </c>
      <c r="FZ317" s="47">
        <f t="shared" si="1268"/>
        <v>0</v>
      </c>
      <c r="GA317" s="47">
        <f t="shared" si="1269"/>
        <v>0</v>
      </c>
      <c r="GB317" s="47">
        <f t="shared" si="1270"/>
        <v>0</v>
      </c>
      <c r="GC317" s="47">
        <f t="shared" si="1271"/>
        <v>0</v>
      </c>
      <c r="GD317" s="47">
        <f t="shared" si="1272"/>
        <v>0</v>
      </c>
      <c r="GE317" s="47">
        <f t="shared" si="1273"/>
        <v>0</v>
      </c>
      <c r="GF317" s="47">
        <f t="shared" si="1274"/>
        <v>0</v>
      </c>
      <c r="GG317" s="47">
        <f t="shared" si="1275"/>
        <v>0</v>
      </c>
      <c r="GH317" s="47">
        <f t="shared" si="1276"/>
        <v>0</v>
      </c>
      <c r="GI317" s="48">
        <f t="shared" si="1277"/>
        <v>0</v>
      </c>
      <c r="GJ317" s="47">
        <f t="shared" si="1278"/>
        <v>0</v>
      </c>
      <c r="GK317" s="47">
        <f t="shared" si="1279"/>
        <v>0</v>
      </c>
      <c r="GL317" s="46">
        <f t="shared" si="1280"/>
        <v>0</v>
      </c>
      <c r="GM317" s="47">
        <f t="shared" si="1281"/>
        <v>0</v>
      </c>
      <c r="GN317" s="47">
        <f t="shared" si="1282"/>
        <v>0</v>
      </c>
      <c r="GO317" s="47">
        <f t="shared" si="1283"/>
        <v>0</v>
      </c>
      <c r="GP317" s="47">
        <f t="shared" si="1284"/>
        <v>0</v>
      </c>
      <c r="GQ317" s="47">
        <f t="shared" si="1285"/>
        <v>0</v>
      </c>
      <c r="GR317" s="47">
        <f t="shared" si="1286"/>
        <v>0</v>
      </c>
      <c r="GS317" s="47">
        <f t="shared" si="1287"/>
        <v>0</v>
      </c>
      <c r="GT317" s="47">
        <f t="shared" si="1288"/>
        <v>0</v>
      </c>
      <c r="GU317" s="47">
        <f t="shared" si="1289"/>
        <v>0</v>
      </c>
      <c r="GV317" s="47">
        <f t="shared" si="1290"/>
        <v>0</v>
      </c>
      <c r="GW317" s="47">
        <f t="shared" si="1291"/>
        <v>0</v>
      </c>
      <c r="GX317" s="47">
        <f t="shared" si="1292"/>
        <v>0</v>
      </c>
      <c r="GY317" s="47">
        <f t="shared" si="1293"/>
        <v>0</v>
      </c>
      <c r="GZ317" s="47">
        <f t="shared" si="1294"/>
        <v>0</v>
      </c>
      <c r="HA317" s="47">
        <f t="shared" si="1295"/>
        <v>0</v>
      </c>
      <c r="HB317" s="47">
        <f t="shared" si="1296"/>
        <v>0</v>
      </c>
      <c r="HC317" s="47">
        <f t="shared" si="1297"/>
        <v>0</v>
      </c>
      <c r="HD317" s="47">
        <f t="shared" si="1298"/>
        <v>0</v>
      </c>
      <c r="HE317" s="48">
        <f t="shared" si="1299"/>
        <v>0</v>
      </c>
      <c r="HF317" s="47">
        <f t="shared" si="1300"/>
        <v>0</v>
      </c>
      <c r="HG317" s="47">
        <f t="shared" si="1301"/>
        <v>0</v>
      </c>
      <c r="HH317" s="46">
        <f t="shared" si="1302"/>
        <v>0</v>
      </c>
      <c r="HI317" s="47">
        <f t="shared" si="1303"/>
        <v>0</v>
      </c>
      <c r="HJ317" s="47">
        <f t="shared" si="1304"/>
        <v>0</v>
      </c>
      <c r="HK317" s="47">
        <f t="shared" si="1305"/>
        <v>0</v>
      </c>
      <c r="HL317" s="47">
        <f t="shared" si="1306"/>
        <v>0</v>
      </c>
      <c r="HM317" s="47">
        <f t="shared" si="1307"/>
        <v>0</v>
      </c>
      <c r="HN317" s="47">
        <f t="shared" si="1308"/>
        <v>0</v>
      </c>
      <c r="HO317" s="47">
        <f t="shared" si="1309"/>
        <v>0</v>
      </c>
      <c r="HP317" s="47">
        <f t="shared" si="1310"/>
        <v>0</v>
      </c>
      <c r="HQ317" s="47">
        <f t="shared" si="1311"/>
        <v>0</v>
      </c>
      <c r="HR317" s="47">
        <f t="shared" si="1312"/>
        <v>0</v>
      </c>
      <c r="HS317" s="47">
        <f t="shared" si="1313"/>
        <v>0</v>
      </c>
      <c r="HT317" s="47">
        <f t="shared" si="1314"/>
        <v>0</v>
      </c>
      <c r="HU317" s="47">
        <f t="shared" si="1315"/>
        <v>0</v>
      </c>
      <c r="HV317" s="47">
        <f t="shared" si="1316"/>
        <v>0</v>
      </c>
      <c r="HW317" s="47">
        <f t="shared" si="1317"/>
        <v>0</v>
      </c>
      <c r="HX317" s="47">
        <f t="shared" si="1318"/>
        <v>0</v>
      </c>
      <c r="HY317" s="47">
        <f t="shared" si="1319"/>
        <v>0</v>
      </c>
      <c r="HZ317" s="47">
        <f t="shared" si="1320"/>
        <v>0</v>
      </c>
      <c r="IA317" s="48">
        <f t="shared" si="1321"/>
        <v>0</v>
      </c>
      <c r="IB317" s="47">
        <f t="shared" si="1322"/>
        <v>0</v>
      </c>
      <c r="IC317" s="47">
        <f t="shared" si="1323"/>
        <v>0</v>
      </c>
      <c r="ID317" s="46">
        <f t="shared" si="1324"/>
        <v>0</v>
      </c>
      <c r="IE317" s="47">
        <f t="shared" si="1325"/>
        <v>0</v>
      </c>
      <c r="IF317" s="47">
        <f t="shared" si="1326"/>
        <v>0</v>
      </c>
      <c r="IG317" s="47">
        <f t="shared" si="1327"/>
        <v>0</v>
      </c>
      <c r="IH317" s="47">
        <f t="shared" si="1328"/>
        <v>0</v>
      </c>
      <c r="II317" s="47">
        <f t="shared" si="1329"/>
        <v>0</v>
      </c>
      <c r="IJ317" s="47">
        <f t="shared" si="1330"/>
        <v>0</v>
      </c>
      <c r="IK317" s="47">
        <f t="shared" si="1331"/>
        <v>0</v>
      </c>
      <c r="IL317" s="47">
        <f t="shared" si="1332"/>
        <v>0</v>
      </c>
      <c r="IM317" s="47">
        <f t="shared" si="1333"/>
        <v>0</v>
      </c>
      <c r="IN317" s="47">
        <f t="shared" si="1334"/>
        <v>0</v>
      </c>
      <c r="IO317" s="47">
        <f t="shared" si="1335"/>
        <v>0</v>
      </c>
      <c r="IP317" s="47">
        <f t="shared" si="1336"/>
        <v>0</v>
      </c>
      <c r="IQ317" s="47">
        <f t="shared" si="1337"/>
        <v>0</v>
      </c>
      <c r="IR317" s="47">
        <f t="shared" si="1338"/>
        <v>0</v>
      </c>
      <c r="IS317" s="47">
        <f t="shared" si="1339"/>
        <v>0</v>
      </c>
      <c r="IT317" s="47">
        <f t="shared" si="1340"/>
        <v>0</v>
      </c>
      <c r="IU317" s="47">
        <f t="shared" si="1341"/>
        <v>0</v>
      </c>
      <c r="IV317" s="47">
        <f t="shared" si="1342"/>
        <v>0</v>
      </c>
      <c r="IW317" s="48">
        <f t="shared" si="1343"/>
        <v>0</v>
      </c>
      <c r="IX317" s="47">
        <f t="shared" si="1344"/>
        <v>0</v>
      </c>
      <c r="IY317" s="47">
        <f t="shared" si="1345"/>
        <v>0</v>
      </c>
      <c r="IZ317" s="46">
        <f t="shared" si="1346"/>
        <v>0</v>
      </c>
      <c r="JA317" s="47">
        <f t="shared" si="1347"/>
        <v>0</v>
      </c>
      <c r="JB317" s="47">
        <f t="shared" si="1348"/>
        <v>0</v>
      </c>
      <c r="JC317" s="47">
        <f t="shared" si="1349"/>
        <v>0</v>
      </c>
      <c r="JD317" s="47">
        <f t="shared" si="1350"/>
        <v>0</v>
      </c>
      <c r="JE317" s="47">
        <f t="shared" si="1351"/>
        <v>0</v>
      </c>
      <c r="JF317" s="47">
        <f t="shared" si="1352"/>
        <v>0</v>
      </c>
      <c r="JG317" s="47">
        <f t="shared" si="1353"/>
        <v>0</v>
      </c>
      <c r="JH317" s="47">
        <f t="shared" si="1354"/>
        <v>0</v>
      </c>
      <c r="JI317" s="47">
        <f t="shared" si="1355"/>
        <v>0</v>
      </c>
      <c r="JJ317" s="47">
        <f t="shared" si="1356"/>
        <v>0</v>
      </c>
      <c r="JK317" s="47">
        <f t="shared" si="1357"/>
        <v>0</v>
      </c>
      <c r="JL317" s="47">
        <f t="shared" si="1358"/>
        <v>0</v>
      </c>
      <c r="JM317" s="47">
        <f t="shared" si="1359"/>
        <v>0</v>
      </c>
      <c r="JN317" s="47">
        <f t="shared" si="1360"/>
        <v>0</v>
      </c>
      <c r="JO317" s="47">
        <f t="shared" si="1361"/>
        <v>0</v>
      </c>
      <c r="JP317" s="47">
        <f t="shared" si="1362"/>
        <v>0</v>
      </c>
      <c r="JQ317" s="47">
        <f t="shared" si="1363"/>
        <v>0</v>
      </c>
      <c r="JR317" s="47">
        <f t="shared" si="1364"/>
        <v>0</v>
      </c>
      <c r="JS317" s="48">
        <f t="shared" si="1365"/>
        <v>0</v>
      </c>
      <c r="JT317" s="46">
        <f t="shared" si="1366"/>
        <v>0</v>
      </c>
      <c r="JU317" s="48">
        <f t="shared" si="1367"/>
        <v>0</v>
      </c>
    </row>
    <row r="318" spans="1:281" x14ac:dyDescent="0.25">
      <c r="A318" s="152"/>
      <c r="B318" s="386"/>
      <c r="C318" s="377"/>
      <c r="D318" s="378"/>
      <c r="E318" s="378"/>
      <c r="F318" s="378"/>
      <c r="G318" s="379"/>
      <c r="H318" s="397"/>
      <c r="I318" s="397"/>
      <c r="J318" s="97"/>
      <c r="K318" s="122">
        <f t="shared" si="1097"/>
        <v>0</v>
      </c>
      <c r="L318" s="313">
        <f t="shared" si="1098"/>
        <v>0</v>
      </c>
      <c r="M318" s="46">
        <f t="shared" si="1099"/>
        <v>0</v>
      </c>
      <c r="N318" s="90">
        <f t="shared" si="1160"/>
        <v>0</v>
      </c>
      <c r="O318" s="90">
        <f t="shared" si="1161"/>
        <v>0</v>
      </c>
      <c r="P318" s="90">
        <f t="shared" si="1162"/>
        <v>0</v>
      </c>
      <c r="Q318" s="90">
        <f t="shared" si="1163"/>
        <v>0</v>
      </c>
      <c r="R318" s="408">
        <f t="shared" si="1100"/>
        <v>1</v>
      </c>
      <c r="S318" s="46">
        <f t="shared" si="1101"/>
        <v>0</v>
      </c>
      <c r="T318" s="47">
        <f t="shared" si="1102"/>
        <v>0</v>
      </c>
      <c r="U318" s="47">
        <f t="shared" si="1103"/>
        <v>0</v>
      </c>
      <c r="V318" s="47">
        <f t="shared" si="1104"/>
        <v>0</v>
      </c>
      <c r="W318" s="47">
        <f t="shared" si="1105"/>
        <v>0</v>
      </c>
      <c r="X318" s="47">
        <f t="shared" si="1106"/>
        <v>0</v>
      </c>
      <c r="Y318" s="47">
        <f t="shared" si="1107"/>
        <v>0</v>
      </c>
      <c r="Z318" s="47">
        <f t="shared" si="1108"/>
        <v>0</v>
      </c>
      <c r="AA318" s="47">
        <f t="shared" si="1109"/>
        <v>0</v>
      </c>
      <c r="AB318" s="47">
        <f t="shared" si="1110"/>
        <v>0</v>
      </c>
      <c r="AC318" s="47">
        <f t="shared" si="1111"/>
        <v>0</v>
      </c>
      <c r="AD318" s="47">
        <f t="shared" si="1112"/>
        <v>0</v>
      </c>
      <c r="AE318" s="47">
        <f t="shared" si="1113"/>
        <v>0</v>
      </c>
      <c r="AF318" s="47">
        <f t="shared" si="1114"/>
        <v>0</v>
      </c>
      <c r="AG318" s="47">
        <f t="shared" si="1115"/>
        <v>0</v>
      </c>
      <c r="AH318" s="47">
        <f t="shared" si="1116"/>
        <v>0</v>
      </c>
      <c r="AI318" s="47">
        <f t="shared" si="1117"/>
        <v>0</v>
      </c>
      <c r="AJ318" s="47">
        <f t="shared" si="1118"/>
        <v>0</v>
      </c>
      <c r="AK318" s="47">
        <f t="shared" si="1119"/>
        <v>0</v>
      </c>
      <c r="AL318" s="48">
        <f t="shared" si="1120"/>
        <v>0</v>
      </c>
      <c r="AM318" s="47">
        <f t="shared" si="1164"/>
        <v>0</v>
      </c>
      <c r="AN318" s="47">
        <f t="shared" si="1165"/>
        <v>0</v>
      </c>
      <c r="AO318" s="46">
        <f t="shared" si="1121"/>
        <v>0</v>
      </c>
      <c r="AP318" s="47">
        <f t="shared" si="1122"/>
        <v>0</v>
      </c>
      <c r="AQ318" s="47">
        <f t="shared" si="1123"/>
        <v>0</v>
      </c>
      <c r="AR318" s="47">
        <f t="shared" si="1124"/>
        <v>0</v>
      </c>
      <c r="AS318" s="47">
        <f t="shared" si="1125"/>
        <v>0</v>
      </c>
      <c r="AT318" s="47">
        <f t="shared" si="1126"/>
        <v>0</v>
      </c>
      <c r="AU318" s="47">
        <f t="shared" si="1127"/>
        <v>0</v>
      </c>
      <c r="AV318" s="47">
        <f t="shared" si="1128"/>
        <v>0</v>
      </c>
      <c r="AW318" s="47">
        <f t="shared" si="1129"/>
        <v>0</v>
      </c>
      <c r="AX318" s="47">
        <f t="shared" si="1130"/>
        <v>0</v>
      </c>
      <c r="AY318" s="47">
        <f t="shared" si="1131"/>
        <v>0</v>
      </c>
      <c r="AZ318" s="47">
        <f t="shared" si="1132"/>
        <v>0</v>
      </c>
      <c r="BA318" s="47">
        <f t="shared" si="1133"/>
        <v>0</v>
      </c>
      <c r="BB318" s="47">
        <f t="shared" si="1134"/>
        <v>0</v>
      </c>
      <c r="BC318" s="47">
        <f t="shared" si="1135"/>
        <v>0</v>
      </c>
      <c r="BD318" s="47">
        <f t="shared" si="1136"/>
        <v>0</v>
      </c>
      <c r="BE318" s="47">
        <f t="shared" si="1137"/>
        <v>0</v>
      </c>
      <c r="BF318" s="47">
        <f t="shared" si="1138"/>
        <v>0</v>
      </c>
      <c r="BG318" s="48">
        <f t="shared" si="1139"/>
        <v>0</v>
      </c>
      <c r="BH318" s="47">
        <f t="shared" si="1166"/>
        <v>0</v>
      </c>
      <c r="BI318" s="47">
        <f t="shared" si="1167"/>
        <v>0</v>
      </c>
      <c r="BJ318" s="46">
        <f t="shared" si="1140"/>
        <v>0</v>
      </c>
      <c r="BK318" s="47">
        <f t="shared" si="1141"/>
        <v>0</v>
      </c>
      <c r="BL318" s="47">
        <f t="shared" si="1142"/>
        <v>0</v>
      </c>
      <c r="BM318" s="47">
        <f t="shared" si="1143"/>
        <v>0</v>
      </c>
      <c r="BN318" s="47">
        <f t="shared" si="1144"/>
        <v>0</v>
      </c>
      <c r="BO318" s="47">
        <f t="shared" si="1145"/>
        <v>0</v>
      </c>
      <c r="BP318" s="47">
        <f t="shared" si="1146"/>
        <v>0</v>
      </c>
      <c r="BQ318" s="47">
        <f t="shared" si="1147"/>
        <v>0</v>
      </c>
      <c r="BR318" s="47">
        <f t="shared" si="1148"/>
        <v>0</v>
      </c>
      <c r="BS318" s="47">
        <f t="shared" si="1149"/>
        <v>0</v>
      </c>
      <c r="BT318" s="47">
        <f t="shared" si="1150"/>
        <v>0</v>
      </c>
      <c r="BU318" s="47">
        <f t="shared" si="1151"/>
        <v>0</v>
      </c>
      <c r="BV318" s="47">
        <f t="shared" si="1152"/>
        <v>0</v>
      </c>
      <c r="BW318" s="47">
        <f t="shared" si="1153"/>
        <v>0</v>
      </c>
      <c r="BX318" s="47">
        <f t="shared" si="1154"/>
        <v>0</v>
      </c>
      <c r="BY318" s="47">
        <f t="shared" si="1155"/>
        <v>0</v>
      </c>
      <c r="BZ318" s="47">
        <f t="shared" si="1156"/>
        <v>0</v>
      </c>
      <c r="CA318" s="47">
        <f t="shared" si="1157"/>
        <v>0</v>
      </c>
      <c r="CB318" s="47">
        <f t="shared" si="1158"/>
        <v>0</v>
      </c>
      <c r="CC318" s="48">
        <f t="shared" si="1159"/>
        <v>0</v>
      </c>
      <c r="CD318" s="47">
        <f t="shared" si="1168"/>
        <v>0</v>
      </c>
      <c r="CE318" s="47">
        <f t="shared" si="1169"/>
        <v>0</v>
      </c>
      <c r="CF318" s="46">
        <f t="shared" si="1170"/>
        <v>0</v>
      </c>
      <c r="CG318" s="47">
        <f t="shared" si="1171"/>
        <v>0</v>
      </c>
      <c r="CH318" s="47">
        <f t="shared" si="1172"/>
        <v>0</v>
      </c>
      <c r="CI318" s="47">
        <f t="shared" si="1173"/>
        <v>0</v>
      </c>
      <c r="CJ318" s="47">
        <f t="shared" si="1174"/>
        <v>0</v>
      </c>
      <c r="CK318" s="47">
        <f t="shared" si="1175"/>
        <v>0</v>
      </c>
      <c r="CL318" s="47">
        <f t="shared" si="1176"/>
        <v>0</v>
      </c>
      <c r="CM318" s="47">
        <f t="shared" si="1177"/>
        <v>0</v>
      </c>
      <c r="CN318" s="47">
        <f t="shared" si="1178"/>
        <v>0</v>
      </c>
      <c r="CO318" s="47">
        <f t="shared" si="1179"/>
        <v>0</v>
      </c>
      <c r="CP318" s="47">
        <f t="shared" si="1180"/>
        <v>0</v>
      </c>
      <c r="CQ318" s="47">
        <f t="shared" si="1181"/>
        <v>0</v>
      </c>
      <c r="CR318" s="47">
        <f t="shared" si="1182"/>
        <v>0</v>
      </c>
      <c r="CS318" s="47">
        <f t="shared" si="1183"/>
        <v>0</v>
      </c>
      <c r="CT318" s="47">
        <f t="shared" si="1184"/>
        <v>0</v>
      </c>
      <c r="CU318" s="47">
        <f t="shared" si="1185"/>
        <v>0</v>
      </c>
      <c r="CV318" s="47">
        <f t="shared" si="1186"/>
        <v>0</v>
      </c>
      <c r="CW318" s="47">
        <f t="shared" si="1187"/>
        <v>0</v>
      </c>
      <c r="CX318" s="47">
        <f t="shared" si="1188"/>
        <v>0</v>
      </c>
      <c r="CY318" s="48">
        <f t="shared" si="1189"/>
        <v>0</v>
      </c>
      <c r="CZ318" s="47">
        <f t="shared" si="1190"/>
        <v>0</v>
      </c>
      <c r="DA318" s="47">
        <f t="shared" si="1191"/>
        <v>0</v>
      </c>
      <c r="DB318" s="46">
        <f t="shared" si="1192"/>
        <v>0</v>
      </c>
      <c r="DC318" s="47">
        <f t="shared" si="1193"/>
        <v>0</v>
      </c>
      <c r="DD318" s="47">
        <f t="shared" si="1194"/>
        <v>0</v>
      </c>
      <c r="DE318" s="47">
        <f t="shared" si="1195"/>
        <v>0</v>
      </c>
      <c r="DF318" s="47">
        <f t="shared" si="1196"/>
        <v>0</v>
      </c>
      <c r="DG318" s="47">
        <f t="shared" si="1197"/>
        <v>0</v>
      </c>
      <c r="DH318" s="47">
        <f t="shared" si="1198"/>
        <v>0</v>
      </c>
      <c r="DI318" s="47">
        <f t="shared" si="1199"/>
        <v>0</v>
      </c>
      <c r="DJ318" s="47">
        <f t="shared" si="1200"/>
        <v>0</v>
      </c>
      <c r="DK318" s="47">
        <f t="shared" si="1201"/>
        <v>0</v>
      </c>
      <c r="DL318" s="47">
        <f t="shared" si="1202"/>
        <v>0</v>
      </c>
      <c r="DM318" s="47">
        <f t="shared" si="1203"/>
        <v>0</v>
      </c>
      <c r="DN318" s="47">
        <f t="shared" si="1204"/>
        <v>0</v>
      </c>
      <c r="DO318" s="47">
        <f t="shared" si="1205"/>
        <v>0</v>
      </c>
      <c r="DP318" s="47">
        <f t="shared" si="1206"/>
        <v>0</v>
      </c>
      <c r="DQ318" s="47">
        <f t="shared" si="1207"/>
        <v>0</v>
      </c>
      <c r="DR318" s="47">
        <f t="shared" si="1208"/>
        <v>0</v>
      </c>
      <c r="DS318" s="47">
        <f t="shared" si="1209"/>
        <v>0</v>
      </c>
      <c r="DT318" s="47">
        <f t="shared" si="1210"/>
        <v>0</v>
      </c>
      <c r="DU318" s="48">
        <f t="shared" si="1211"/>
        <v>0</v>
      </c>
      <c r="DV318" s="47">
        <f t="shared" si="1212"/>
        <v>0</v>
      </c>
      <c r="DW318" s="47">
        <f t="shared" si="1213"/>
        <v>0</v>
      </c>
      <c r="DX318" s="46">
        <f t="shared" si="1214"/>
        <v>0</v>
      </c>
      <c r="DY318" s="47">
        <f t="shared" si="1215"/>
        <v>0</v>
      </c>
      <c r="DZ318" s="47">
        <f t="shared" si="1216"/>
        <v>0</v>
      </c>
      <c r="EA318" s="47">
        <f t="shared" si="1217"/>
        <v>0</v>
      </c>
      <c r="EB318" s="47">
        <f t="shared" si="1218"/>
        <v>0</v>
      </c>
      <c r="EC318" s="47">
        <f t="shared" si="1219"/>
        <v>0</v>
      </c>
      <c r="ED318" s="47">
        <f t="shared" si="1220"/>
        <v>0</v>
      </c>
      <c r="EE318" s="47">
        <f t="shared" si="1221"/>
        <v>0</v>
      </c>
      <c r="EF318" s="47">
        <f t="shared" si="1222"/>
        <v>0</v>
      </c>
      <c r="EG318" s="47">
        <f t="shared" si="1223"/>
        <v>0</v>
      </c>
      <c r="EH318" s="47">
        <f t="shared" si="1224"/>
        <v>0</v>
      </c>
      <c r="EI318" s="47">
        <f t="shared" si="1225"/>
        <v>0</v>
      </c>
      <c r="EJ318" s="47">
        <f t="shared" si="1226"/>
        <v>0</v>
      </c>
      <c r="EK318" s="47">
        <f t="shared" si="1227"/>
        <v>0</v>
      </c>
      <c r="EL318" s="47">
        <f t="shared" si="1228"/>
        <v>0</v>
      </c>
      <c r="EM318" s="47">
        <f t="shared" si="1229"/>
        <v>0</v>
      </c>
      <c r="EN318" s="47">
        <f t="shared" si="1230"/>
        <v>0</v>
      </c>
      <c r="EO318" s="47">
        <f t="shared" si="1231"/>
        <v>0</v>
      </c>
      <c r="EP318" s="47">
        <f t="shared" si="1232"/>
        <v>0</v>
      </c>
      <c r="EQ318" s="48">
        <f t="shared" si="1233"/>
        <v>0</v>
      </c>
      <c r="ER318" s="47">
        <f t="shared" si="1234"/>
        <v>0</v>
      </c>
      <c r="ES318" s="47">
        <f t="shared" si="1235"/>
        <v>0</v>
      </c>
      <c r="ET318" s="46">
        <f t="shared" si="1236"/>
        <v>0</v>
      </c>
      <c r="EU318" s="47">
        <f t="shared" si="1237"/>
        <v>0</v>
      </c>
      <c r="EV318" s="47">
        <f t="shared" si="1238"/>
        <v>0</v>
      </c>
      <c r="EW318" s="47">
        <f t="shared" si="1239"/>
        <v>0</v>
      </c>
      <c r="EX318" s="47">
        <f t="shared" si="1240"/>
        <v>0</v>
      </c>
      <c r="EY318" s="47">
        <f t="shared" si="1241"/>
        <v>0</v>
      </c>
      <c r="EZ318" s="47">
        <f t="shared" si="1242"/>
        <v>0</v>
      </c>
      <c r="FA318" s="47">
        <f t="shared" si="1243"/>
        <v>0</v>
      </c>
      <c r="FB318" s="47">
        <f t="shared" si="1244"/>
        <v>0</v>
      </c>
      <c r="FC318" s="47">
        <f t="shared" si="1245"/>
        <v>0</v>
      </c>
      <c r="FD318" s="47">
        <f t="shared" si="1246"/>
        <v>0</v>
      </c>
      <c r="FE318" s="47">
        <f t="shared" si="1247"/>
        <v>0</v>
      </c>
      <c r="FF318" s="47">
        <f t="shared" si="1248"/>
        <v>0</v>
      </c>
      <c r="FG318" s="47">
        <f t="shared" si="1249"/>
        <v>0</v>
      </c>
      <c r="FH318" s="47">
        <f t="shared" si="1250"/>
        <v>0</v>
      </c>
      <c r="FI318" s="47">
        <f t="shared" si="1251"/>
        <v>0</v>
      </c>
      <c r="FJ318" s="47">
        <f t="shared" si="1252"/>
        <v>0</v>
      </c>
      <c r="FK318" s="47">
        <f t="shared" si="1253"/>
        <v>0</v>
      </c>
      <c r="FL318" s="47">
        <f t="shared" si="1254"/>
        <v>0</v>
      </c>
      <c r="FM318" s="48">
        <f t="shared" si="1255"/>
        <v>0</v>
      </c>
      <c r="FN318" s="47">
        <f t="shared" si="1256"/>
        <v>0</v>
      </c>
      <c r="FO318" s="47">
        <f t="shared" si="1257"/>
        <v>0</v>
      </c>
      <c r="FP318" s="46">
        <f t="shared" si="1258"/>
        <v>0</v>
      </c>
      <c r="FQ318" s="47">
        <f t="shared" si="1259"/>
        <v>0</v>
      </c>
      <c r="FR318" s="47">
        <f t="shared" si="1260"/>
        <v>0</v>
      </c>
      <c r="FS318" s="47">
        <f t="shared" si="1261"/>
        <v>0</v>
      </c>
      <c r="FT318" s="47">
        <f t="shared" si="1262"/>
        <v>0</v>
      </c>
      <c r="FU318" s="47">
        <f t="shared" si="1263"/>
        <v>0</v>
      </c>
      <c r="FV318" s="47">
        <f t="shared" si="1264"/>
        <v>0</v>
      </c>
      <c r="FW318" s="47">
        <f t="shared" si="1265"/>
        <v>0</v>
      </c>
      <c r="FX318" s="47">
        <f t="shared" si="1266"/>
        <v>0</v>
      </c>
      <c r="FY318" s="47">
        <f t="shared" si="1267"/>
        <v>0</v>
      </c>
      <c r="FZ318" s="47">
        <f t="shared" si="1268"/>
        <v>0</v>
      </c>
      <c r="GA318" s="47">
        <f t="shared" si="1269"/>
        <v>0</v>
      </c>
      <c r="GB318" s="47">
        <f t="shared" si="1270"/>
        <v>0</v>
      </c>
      <c r="GC318" s="47">
        <f t="shared" si="1271"/>
        <v>0</v>
      </c>
      <c r="GD318" s="47">
        <f t="shared" si="1272"/>
        <v>0</v>
      </c>
      <c r="GE318" s="47">
        <f t="shared" si="1273"/>
        <v>0</v>
      </c>
      <c r="GF318" s="47">
        <f t="shared" si="1274"/>
        <v>0</v>
      </c>
      <c r="GG318" s="47">
        <f t="shared" si="1275"/>
        <v>0</v>
      </c>
      <c r="GH318" s="47">
        <f t="shared" si="1276"/>
        <v>0</v>
      </c>
      <c r="GI318" s="48">
        <f t="shared" si="1277"/>
        <v>0</v>
      </c>
      <c r="GJ318" s="47">
        <f t="shared" si="1278"/>
        <v>0</v>
      </c>
      <c r="GK318" s="47">
        <f t="shared" si="1279"/>
        <v>0</v>
      </c>
      <c r="GL318" s="46">
        <f t="shared" si="1280"/>
        <v>0</v>
      </c>
      <c r="GM318" s="47">
        <f t="shared" si="1281"/>
        <v>0</v>
      </c>
      <c r="GN318" s="47">
        <f t="shared" si="1282"/>
        <v>0</v>
      </c>
      <c r="GO318" s="47">
        <f t="shared" si="1283"/>
        <v>0</v>
      </c>
      <c r="GP318" s="47">
        <f t="shared" si="1284"/>
        <v>0</v>
      </c>
      <c r="GQ318" s="47">
        <f t="shared" si="1285"/>
        <v>0</v>
      </c>
      <c r="GR318" s="47">
        <f t="shared" si="1286"/>
        <v>0</v>
      </c>
      <c r="GS318" s="47">
        <f t="shared" si="1287"/>
        <v>0</v>
      </c>
      <c r="GT318" s="47">
        <f t="shared" si="1288"/>
        <v>0</v>
      </c>
      <c r="GU318" s="47">
        <f t="shared" si="1289"/>
        <v>0</v>
      </c>
      <c r="GV318" s="47">
        <f t="shared" si="1290"/>
        <v>0</v>
      </c>
      <c r="GW318" s="47">
        <f t="shared" si="1291"/>
        <v>0</v>
      </c>
      <c r="GX318" s="47">
        <f t="shared" si="1292"/>
        <v>0</v>
      </c>
      <c r="GY318" s="47">
        <f t="shared" si="1293"/>
        <v>0</v>
      </c>
      <c r="GZ318" s="47">
        <f t="shared" si="1294"/>
        <v>0</v>
      </c>
      <c r="HA318" s="47">
        <f t="shared" si="1295"/>
        <v>0</v>
      </c>
      <c r="HB318" s="47">
        <f t="shared" si="1296"/>
        <v>0</v>
      </c>
      <c r="HC318" s="47">
        <f t="shared" si="1297"/>
        <v>0</v>
      </c>
      <c r="HD318" s="47">
        <f t="shared" si="1298"/>
        <v>0</v>
      </c>
      <c r="HE318" s="48">
        <f t="shared" si="1299"/>
        <v>0</v>
      </c>
      <c r="HF318" s="47">
        <f t="shared" si="1300"/>
        <v>0</v>
      </c>
      <c r="HG318" s="47">
        <f t="shared" si="1301"/>
        <v>0</v>
      </c>
      <c r="HH318" s="46">
        <f t="shared" si="1302"/>
        <v>0</v>
      </c>
      <c r="HI318" s="47">
        <f t="shared" si="1303"/>
        <v>0</v>
      </c>
      <c r="HJ318" s="47">
        <f t="shared" si="1304"/>
        <v>0</v>
      </c>
      <c r="HK318" s="47">
        <f t="shared" si="1305"/>
        <v>0</v>
      </c>
      <c r="HL318" s="47">
        <f t="shared" si="1306"/>
        <v>0</v>
      </c>
      <c r="HM318" s="47">
        <f t="shared" si="1307"/>
        <v>0</v>
      </c>
      <c r="HN318" s="47">
        <f t="shared" si="1308"/>
        <v>0</v>
      </c>
      <c r="HO318" s="47">
        <f t="shared" si="1309"/>
        <v>0</v>
      </c>
      <c r="HP318" s="47">
        <f t="shared" si="1310"/>
        <v>0</v>
      </c>
      <c r="HQ318" s="47">
        <f t="shared" si="1311"/>
        <v>0</v>
      </c>
      <c r="HR318" s="47">
        <f t="shared" si="1312"/>
        <v>0</v>
      </c>
      <c r="HS318" s="47">
        <f t="shared" si="1313"/>
        <v>0</v>
      </c>
      <c r="HT318" s="47">
        <f t="shared" si="1314"/>
        <v>0</v>
      </c>
      <c r="HU318" s="47">
        <f t="shared" si="1315"/>
        <v>0</v>
      </c>
      <c r="HV318" s="47">
        <f t="shared" si="1316"/>
        <v>0</v>
      </c>
      <c r="HW318" s="47">
        <f t="shared" si="1317"/>
        <v>0</v>
      </c>
      <c r="HX318" s="47">
        <f t="shared" si="1318"/>
        <v>0</v>
      </c>
      <c r="HY318" s="47">
        <f t="shared" si="1319"/>
        <v>0</v>
      </c>
      <c r="HZ318" s="47">
        <f t="shared" si="1320"/>
        <v>0</v>
      </c>
      <c r="IA318" s="48">
        <f t="shared" si="1321"/>
        <v>0</v>
      </c>
      <c r="IB318" s="47">
        <f t="shared" si="1322"/>
        <v>0</v>
      </c>
      <c r="IC318" s="47">
        <f t="shared" si="1323"/>
        <v>0</v>
      </c>
      <c r="ID318" s="46">
        <f t="shared" si="1324"/>
        <v>0</v>
      </c>
      <c r="IE318" s="47">
        <f t="shared" si="1325"/>
        <v>0</v>
      </c>
      <c r="IF318" s="47">
        <f t="shared" si="1326"/>
        <v>0</v>
      </c>
      <c r="IG318" s="47">
        <f t="shared" si="1327"/>
        <v>0</v>
      </c>
      <c r="IH318" s="47">
        <f t="shared" si="1328"/>
        <v>0</v>
      </c>
      <c r="II318" s="47">
        <f t="shared" si="1329"/>
        <v>0</v>
      </c>
      <c r="IJ318" s="47">
        <f t="shared" si="1330"/>
        <v>0</v>
      </c>
      <c r="IK318" s="47">
        <f t="shared" si="1331"/>
        <v>0</v>
      </c>
      <c r="IL318" s="47">
        <f t="shared" si="1332"/>
        <v>0</v>
      </c>
      <c r="IM318" s="47">
        <f t="shared" si="1333"/>
        <v>0</v>
      </c>
      <c r="IN318" s="47">
        <f t="shared" si="1334"/>
        <v>0</v>
      </c>
      <c r="IO318" s="47">
        <f t="shared" si="1335"/>
        <v>0</v>
      </c>
      <c r="IP318" s="47">
        <f t="shared" si="1336"/>
        <v>0</v>
      </c>
      <c r="IQ318" s="47">
        <f t="shared" si="1337"/>
        <v>0</v>
      </c>
      <c r="IR318" s="47">
        <f t="shared" si="1338"/>
        <v>0</v>
      </c>
      <c r="IS318" s="47">
        <f t="shared" si="1339"/>
        <v>0</v>
      </c>
      <c r="IT318" s="47">
        <f t="shared" si="1340"/>
        <v>0</v>
      </c>
      <c r="IU318" s="47">
        <f t="shared" si="1341"/>
        <v>0</v>
      </c>
      <c r="IV318" s="47">
        <f t="shared" si="1342"/>
        <v>0</v>
      </c>
      <c r="IW318" s="48">
        <f t="shared" si="1343"/>
        <v>0</v>
      </c>
      <c r="IX318" s="47">
        <f t="shared" si="1344"/>
        <v>0</v>
      </c>
      <c r="IY318" s="47">
        <f t="shared" si="1345"/>
        <v>0</v>
      </c>
      <c r="IZ318" s="46">
        <f t="shared" si="1346"/>
        <v>0</v>
      </c>
      <c r="JA318" s="47">
        <f t="shared" si="1347"/>
        <v>0</v>
      </c>
      <c r="JB318" s="47">
        <f t="shared" si="1348"/>
        <v>0</v>
      </c>
      <c r="JC318" s="47">
        <f t="shared" si="1349"/>
        <v>0</v>
      </c>
      <c r="JD318" s="47">
        <f t="shared" si="1350"/>
        <v>0</v>
      </c>
      <c r="JE318" s="47">
        <f t="shared" si="1351"/>
        <v>0</v>
      </c>
      <c r="JF318" s="47">
        <f t="shared" si="1352"/>
        <v>0</v>
      </c>
      <c r="JG318" s="47">
        <f t="shared" si="1353"/>
        <v>0</v>
      </c>
      <c r="JH318" s="47">
        <f t="shared" si="1354"/>
        <v>0</v>
      </c>
      <c r="JI318" s="47">
        <f t="shared" si="1355"/>
        <v>0</v>
      </c>
      <c r="JJ318" s="47">
        <f t="shared" si="1356"/>
        <v>0</v>
      </c>
      <c r="JK318" s="47">
        <f t="shared" si="1357"/>
        <v>0</v>
      </c>
      <c r="JL318" s="47">
        <f t="shared" si="1358"/>
        <v>0</v>
      </c>
      <c r="JM318" s="47">
        <f t="shared" si="1359"/>
        <v>0</v>
      </c>
      <c r="JN318" s="47">
        <f t="shared" si="1360"/>
        <v>0</v>
      </c>
      <c r="JO318" s="47">
        <f t="shared" si="1361"/>
        <v>0</v>
      </c>
      <c r="JP318" s="47">
        <f t="shared" si="1362"/>
        <v>0</v>
      </c>
      <c r="JQ318" s="47">
        <f t="shared" si="1363"/>
        <v>0</v>
      </c>
      <c r="JR318" s="47">
        <f t="shared" si="1364"/>
        <v>0</v>
      </c>
      <c r="JS318" s="48">
        <f t="shared" si="1365"/>
        <v>0</v>
      </c>
      <c r="JT318" s="46">
        <f t="shared" si="1366"/>
        <v>0</v>
      </c>
      <c r="JU318" s="48">
        <f t="shared" si="1367"/>
        <v>0</v>
      </c>
    </row>
    <row r="319" spans="1:281" x14ac:dyDescent="0.25">
      <c r="A319" s="152"/>
      <c r="B319" s="386"/>
      <c r="C319" s="377"/>
      <c r="D319" s="378"/>
      <c r="E319" s="378"/>
      <c r="F319" s="378"/>
      <c r="G319" s="379"/>
      <c r="H319" s="397"/>
      <c r="I319" s="397"/>
      <c r="J319" s="97"/>
      <c r="K319" s="122">
        <f t="shared" si="1097"/>
        <v>0</v>
      </c>
      <c r="L319" s="313">
        <f t="shared" si="1098"/>
        <v>0</v>
      </c>
      <c r="M319" s="46">
        <f t="shared" si="1099"/>
        <v>0</v>
      </c>
      <c r="N319" s="90">
        <f t="shared" si="1160"/>
        <v>0</v>
      </c>
      <c r="O319" s="90">
        <f t="shared" si="1161"/>
        <v>0</v>
      </c>
      <c r="P319" s="90">
        <f t="shared" si="1162"/>
        <v>0</v>
      </c>
      <c r="Q319" s="90">
        <f t="shared" si="1163"/>
        <v>0</v>
      </c>
      <c r="R319" s="408">
        <f t="shared" si="1100"/>
        <v>1</v>
      </c>
      <c r="S319" s="46">
        <f t="shared" si="1101"/>
        <v>0</v>
      </c>
      <c r="T319" s="47">
        <f t="shared" si="1102"/>
        <v>0</v>
      </c>
      <c r="U319" s="47">
        <f t="shared" si="1103"/>
        <v>0</v>
      </c>
      <c r="V319" s="47">
        <f t="shared" si="1104"/>
        <v>0</v>
      </c>
      <c r="W319" s="47">
        <f t="shared" si="1105"/>
        <v>0</v>
      </c>
      <c r="X319" s="47">
        <f t="shared" si="1106"/>
        <v>0</v>
      </c>
      <c r="Y319" s="47">
        <f t="shared" si="1107"/>
        <v>0</v>
      </c>
      <c r="Z319" s="47">
        <f t="shared" si="1108"/>
        <v>0</v>
      </c>
      <c r="AA319" s="47">
        <f t="shared" si="1109"/>
        <v>0</v>
      </c>
      <c r="AB319" s="47">
        <f t="shared" si="1110"/>
        <v>0</v>
      </c>
      <c r="AC319" s="47">
        <f t="shared" si="1111"/>
        <v>0</v>
      </c>
      <c r="AD319" s="47">
        <f t="shared" si="1112"/>
        <v>0</v>
      </c>
      <c r="AE319" s="47">
        <f t="shared" si="1113"/>
        <v>0</v>
      </c>
      <c r="AF319" s="47">
        <f t="shared" si="1114"/>
        <v>0</v>
      </c>
      <c r="AG319" s="47">
        <f t="shared" si="1115"/>
        <v>0</v>
      </c>
      <c r="AH319" s="47">
        <f t="shared" si="1116"/>
        <v>0</v>
      </c>
      <c r="AI319" s="47">
        <f t="shared" si="1117"/>
        <v>0</v>
      </c>
      <c r="AJ319" s="47">
        <f t="shared" si="1118"/>
        <v>0</v>
      </c>
      <c r="AK319" s="47">
        <f t="shared" si="1119"/>
        <v>0</v>
      </c>
      <c r="AL319" s="48">
        <f t="shared" si="1120"/>
        <v>0</v>
      </c>
      <c r="AM319" s="47">
        <f t="shared" si="1164"/>
        <v>0</v>
      </c>
      <c r="AN319" s="47">
        <f t="shared" si="1165"/>
        <v>0</v>
      </c>
      <c r="AO319" s="46">
        <f t="shared" si="1121"/>
        <v>0</v>
      </c>
      <c r="AP319" s="47">
        <f t="shared" si="1122"/>
        <v>0</v>
      </c>
      <c r="AQ319" s="47">
        <f t="shared" si="1123"/>
        <v>0</v>
      </c>
      <c r="AR319" s="47">
        <f t="shared" si="1124"/>
        <v>0</v>
      </c>
      <c r="AS319" s="47">
        <f t="shared" si="1125"/>
        <v>0</v>
      </c>
      <c r="AT319" s="47">
        <f t="shared" si="1126"/>
        <v>0</v>
      </c>
      <c r="AU319" s="47">
        <f t="shared" si="1127"/>
        <v>0</v>
      </c>
      <c r="AV319" s="47">
        <f t="shared" si="1128"/>
        <v>0</v>
      </c>
      <c r="AW319" s="47">
        <f t="shared" si="1129"/>
        <v>0</v>
      </c>
      <c r="AX319" s="47">
        <f t="shared" si="1130"/>
        <v>0</v>
      </c>
      <c r="AY319" s="47">
        <f t="shared" si="1131"/>
        <v>0</v>
      </c>
      <c r="AZ319" s="47">
        <f t="shared" si="1132"/>
        <v>0</v>
      </c>
      <c r="BA319" s="47">
        <f t="shared" si="1133"/>
        <v>0</v>
      </c>
      <c r="BB319" s="47">
        <f t="shared" si="1134"/>
        <v>0</v>
      </c>
      <c r="BC319" s="47">
        <f t="shared" si="1135"/>
        <v>0</v>
      </c>
      <c r="BD319" s="47">
        <f t="shared" si="1136"/>
        <v>0</v>
      </c>
      <c r="BE319" s="47">
        <f t="shared" si="1137"/>
        <v>0</v>
      </c>
      <c r="BF319" s="47">
        <f t="shared" si="1138"/>
        <v>0</v>
      </c>
      <c r="BG319" s="48">
        <f t="shared" si="1139"/>
        <v>0</v>
      </c>
      <c r="BH319" s="47">
        <f t="shared" si="1166"/>
        <v>0</v>
      </c>
      <c r="BI319" s="47">
        <f t="shared" si="1167"/>
        <v>0</v>
      </c>
      <c r="BJ319" s="46">
        <f t="shared" si="1140"/>
        <v>0</v>
      </c>
      <c r="BK319" s="47">
        <f t="shared" si="1141"/>
        <v>0</v>
      </c>
      <c r="BL319" s="47">
        <f t="shared" si="1142"/>
        <v>0</v>
      </c>
      <c r="BM319" s="47">
        <f t="shared" si="1143"/>
        <v>0</v>
      </c>
      <c r="BN319" s="47">
        <f t="shared" si="1144"/>
        <v>0</v>
      </c>
      <c r="BO319" s="47">
        <f t="shared" si="1145"/>
        <v>0</v>
      </c>
      <c r="BP319" s="47">
        <f t="shared" si="1146"/>
        <v>0</v>
      </c>
      <c r="BQ319" s="47">
        <f t="shared" si="1147"/>
        <v>0</v>
      </c>
      <c r="BR319" s="47">
        <f t="shared" si="1148"/>
        <v>0</v>
      </c>
      <c r="BS319" s="47">
        <f t="shared" si="1149"/>
        <v>0</v>
      </c>
      <c r="BT319" s="47">
        <f t="shared" si="1150"/>
        <v>0</v>
      </c>
      <c r="BU319" s="47">
        <f t="shared" si="1151"/>
        <v>0</v>
      </c>
      <c r="BV319" s="47">
        <f t="shared" si="1152"/>
        <v>0</v>
      </c>
      <c r="BW319" s="47">
        <f t="shared" si="1153"/>
        <v>0</v>
      </c>
      <c r="BX319" s="47">
        <f t="shared" si="1154"/>
        <v>0</v>
      </c>
      <c r="BY319" s="47">
        <f t="shared" si="1155"/>
        <v>0</v>
      </c>
      <c r="BZ319" s="47">
        <f t="shared" si="1156"/>
        <v>0</v>
      </c>
      <c r="CA319" s="47">
        <f t="shared" si="1157"/>
        <v>0</v>
      </c>
      <c r="CB319" s="47">
        <f t="shared" si="1158"/>
        <v>0</v>
      </c>
      <c r="CC319" s="48">
        <f t="shared" si="1159"/>
        <v>0</v>
      </c>
      <c r="CD319" s="47">
        <f t="shared" si="1168"/>
        <v>0</v>
      </c>
      <c r="CE319" s="47">
        <f t="shared" si="1169"/>
        <v>0</v>
      </c>
      <c r="CF319" s="46">
        <f t="shared" si="1170"/>
        <v>0</v>
      </c>
      <c r="CG319" s="47">
        <f t="shared" si="1171"/>
        <v>0</v>
      </c>
      <c r="CH319" s="47">
        <f t="shared" si="1172"/>
        <v>0</v>
      </c>
      <c r="CI319" s="47">
        <f t="shared" si="1173"/>
        <v>0</v>
      </c>
      <c r="CJ319" s="47">
        <f t="shared" si="1174"/>
        <v>0</v>
      </c>
      <c r="CK319" s="47">
        <f t="shared" si="1175"/>
        <v>0</v>
      </c>
      <c r="CL319" s="47">
        <f t="shared" si="1176"/>
        <v>0</v>
      </c>
      <c r="CM319" s="47">
        <f t="shared" si="1177"/>
        <v>0</v>
      </c>
      <c r="CN319" s="47">
        <f t="shared" si="1178"/>
        <v>0</v>
      </c>
      <c r="CO319" s="47">
        <f t="shared" si="1179"/>
        <v>0</v>
      </c>
      <c r="CP319" s="47">
        <f t="shared" si="1180"/>
        <v>0</v>
      </c>
      <c r="CQ319" s="47">
        <f t="shared" si="1181"/>
        <v>0</v>
      </c>
      <c r="CR319" s="47">
        <f t="shared" si="1182"/>
        <v>0</v>
      </c>
      <c r="CS319" s="47">
        <f t="shared" si="1183"/>
        <v>0</v>
      </c>
      <c r="CT319" s="47">
        <f t="shared" si="1184"/>
        <v>0</v>
      </c>
      <c r="CU319" s="47">
        <f t="shared" si="1185"/>
        <v>0</v>
      </c>
      <c r="CV319" s="47">
        <f t="shared" si="1186"/>
        <v>0</v>
      </c>
      <c r="CW319" s="47">
        <f t="shared" si="1187"/>
        <v>0</v>
      </c>
      <c r="CX319" s="47">
        <f t="shared" si="1188"/>
        <v>0</v>
      </c>
      <c r="CY319" s="48">
        <f t="shared" si="1189"/>
        <v>0</v>
      </c>
      <c r="CZ319" s="47">
        <f t="shared" si="1190"/>
        <v>0</v>
      </c>
      <c r="DA319" s="47">
        <f t="shared" si="1191"/>
        <v>0</v>
      </c>
      <c r="DB319" s="46">
        <f t="shared" si="1192"/>
        <v>0</v>
      </c>
      <c r="DC319" s="47">
        <f t="shared" si="1193"/>
        <v>0</v>
      </c>
      <c r="DD319" s="47">
        <f t="shared" si="1194"/>
        <v>0</v>
      </c>
      <c r="DE319" s="47">
        <f t="shared" si="1195"/>
        <v>0</v>
      </c>
      <c r="DF319" s="47">
        <f t="shared" si="1196"/>
        <v>0</v>
      </c>
      <c r="DG319" s="47">
        <f t="shared" si="1197"/>
        <v>0</v>
      </c>
      <c r="DH319" s="47">
        <f t="shared" si="1198"/>
        <v>0</v>
      </c>
      <c r="DI319" s="47">
        <f t="shared" si="1199"/>
        <v>0</v>
      </c>
      <c r="DJ319" s="47">
        <f t="shared" si="1200"/>
        <v>0</v>
      </c>
      <c r="DK319" s="47">
        <f t="shared" si="1201"/>
        <v>0</v>
      </c>
      <c r="DL319" s="47">
        <f t="shared" si="1202"/>
        <v>0</v>
      </c>
      <c r="DM319" s="47">
        <f t="shared" si="1203"/>
        <v>0</v>
      </c>
      <c r="DN319" s="47">
        <f t="shared" si="1204"/>
        <v>0</v>
      </c>
      <c r="DO319" s="47">
        <f t="shared" si="1205"/>
        <v>0</v>
      </c>
      <c r="DP319" s="47">
        <f t="shared" si="1206"/>
        <v>0</v>
      </c>
      <c r="DQ319" s="47">
        <f t="shared" si="1207"/>
        <v>0</v>
      </c>
      <c r="DR319" s="47">
        <f t="shared" si="1208"/>
        <v>0</v>
      </c>
      <c r="DS319" s="47">
        <f t="shared" si="1209"/>
        <v>0</v>
      </c>
      <c r="DT319" s="47">
        <f t="shared" si="1210"/>
        <v>0</v>
      </c>
      <c r="DU319" s="48">
        <f t="shared" si="1211"/>
        <v>0</v>
      </c>
      <c r="DV319" s="47">
        <f t="shared" si="1212"/>
        <v>0</v>
      </c>
      <c r="DW319" s="47">
        <f t="shared" si="1213"/>
        <v>0</v>
      </c>
      <c r="DX319" s="46">
        <f t="shared" si="1214"/>
        <v>0</v>
      </c>
      <c r="DY319" s="47">
        <f t="shared" si="1215"/>
        <v>0</v>
      </c>
      <c r="DZ319" s="47">
        <f t="shared" si="1216"/>
        <v>0</v>
      </c>
      <c r="EA319" s="47">
        <f t="shared" si="1217"/>
        <v>0</v>
      </c>
      <c r="EB319" s="47">
        <f t="shared" si="1218"/>
        <v>0</v>
      </c>
      <c r="EC319" s="47">
        <f t="shared" si="1219"/>
        <v>0</v>
      </c>
      <c r="ED319" s="47">
        <f t="shared" si="1220"/>
        <v>0</v>
      </c>
      <c r="EE319" s="47">
        <f t="shared" si="1221"/>
        <v>0</v>
      </c>
      <c r="EF319" s="47">
        <f t="shared" si="1222"/>
        <v>0</v>
      </c>
      <c r="EG319" s="47">
        <f t="shared" si="1223"/>
        <v>0</v>
      </c>
      <c r="EH319" s="47">
        <f t="shared" si="1224"/>
        <v>0</v>
      </c>
      <c r="EI319" s="47">
        <f t="shared" si="1225"/>
        <v>0</v>
      </c>
      <c r="EJ319" s="47">
        <f t="shared" si="1226"/>
        <v>0</v>
      </c>
      <c r="EK319" s="47">
        <f t="shared" si="1227"/>
        <v>0</v>
      </c>
      <c r="EL319" s="47">
        <f t="shared" si="1228"/>
        <v>0</v>
      </c>
      <c r="EM319" s="47">
        <f t="shared" si="1229"/>
        <v>0</v>
      </c>
      <c r="EN319" s="47">
        <f t="shared" si="1230"/>
        <v>0</v>
      </c>
      <c r="EO319" s="47">
        <f t="shared" si="1231"/>
        <v>0</v>
      </c>
      <c r="EP319" s="47">
        <f t="shared" si="1232"/>
        <v>0</v>
      </c>
      <c r="EQ319" s="48">
        <f t="shared" si="1233"/>
        <v>0</v>
      </c>
      <c r="ER319" s="47">
        <f t="shared" si="1234"/>
        <v>0</v>
      </c>
      <c r="ES319" s="47">
        <f t="shared" si="1235"/>
        <v>0</v>
      </c>
      <c r="ET319" s="46">
        <f t="shared" si="1236"/>
        <v>0</v>
      </c>
      <c r="EU319" s="47">
        <f t="shared" si="1237"/>
        <v>0</v>
      </c>
      <c r="EV319" s="47">
        <f t="shared" si="1238"/>
        <v>0</v>
      </c>
      <c r="EW319" s="47">
        <f t="shared" si="1239"/>
        <v>0</v>
      </c>
      <c r="EX319" s="47">
        <f t="shared" si="1240"/>
        <v>0</v>
      </c>
      <c r="EY319" s="47">
        <f t="shared" si="1241"/>
        <v>0</v>
      </c>
      <c r="EZ319" s="47">
        <f t="shared" si="1242"/>
        <v>0</v>
      </c>
      <c r="FA319" s="47">
        <f t="shared" si="1243"/>
        <v>0</v>
      </c>
      <c r="FB319" s="47">
        <f t="shared" si="1244"/>
        <v>0</v>
      </c>
      <c r="FC319" s="47">
        <f t="shared" si="1245"/>
        <v>0</v>
      </c>
      <c r="FD319" s="47">
        <f t="shared" si="1246"/>
        <v>0</v>
      </c>
      <c r="FE319" s="47">
        <f t="shared" si="1247"/>
        <v>0</v>
      </c>
      <c r="FF319" s="47">
        <f t="shared" si="1248"/>
        <v>0</v>
      </c>
      <c r="FG319" s="47">
        <f t="shared" si="1249"/>
        <v>0</v>
      </c>
      <c r="FH319" s="47">
        <f t="shared" si="1250"/>
        <v>0</v>
      </c>
      <c r="FI319" s="47">
        <f t="shared" si="1251"/>
        <v>0</v>
      </c>
      <c r="FJ319" s="47">
        <f t="shared" si="1252"/>
        <v>0</v>
      </c>
      <c r="FK319" s="47">
        <f t="shared" si="1253"/>
        <v>0</v>
      </c>
      <c r="FL319" s="47">
        <f t="shared" si="1254"/>
        <v>0</v>
      </c>
      <c r="FM319" s="48">
        <f t="shared" si="1255"/>
        <v>0</v>
      </c>
      <c r="FN319" s="47">
        <f t="shared" si="1256"/>
        <v>0</v>
      </c>
      <c r="FO319" s="47">
        <f t="shared" si="1257"/>
        <v>0</v>
      </c>
      <c r="FP319" s="46">
        <f t="shared" si="1258"/>
        <v>0</v>
      </c>
      <c r="FQ319" s="47">
        <f t="shared" si="1259"/>
        <v>0</v>
      </c>
      <c r="FR319" s="47">
        <f t="shared" si="1260"/>
        <v>0</v>
      </c>
      <c r="FS319" s="47">
        <f t="shared" si="1261"/>
        <v>0</v>
      </c>
      <c r="FT319" s="47">
        <f t="shared" si="1262"/>
        <v>0</v>
      </c>
      <c r="FU319" s="47">
        <f t="shared" si="1263"/>
        <v>0</v>
      </c>
      <c r="FV319" s="47">
        <f t="shared" si="1264"/>
        <v>0</v>
      </c>
      <c r="FW319" s="47">
        <f t="shared" si="1265"/>
        <v>0</v>
      </c>
      <c r="FX319" s="47">
        <f t="shared" si="1266"/>
        <v>0</v>
      </c>
      <c r="FY319" s="47">
        <f t="shared" si="1267"/>
        <v>0</v>
      </c>
      <c r="FZ319" s="47">
        <f t="shared" si="1268"/>
        <v>0</v>
      </c>
      <c r="GA319" s="47">
        <f t="shared" si="1269"/>
        <v>0</v>
      </c>
      <c r="GB319" s="47">
        <f t="shared" si="1270"/>
        <v>0</v>
      </c>
      <c r="GC319" s="47">
        <f t="shared" si="1271"/>
        <v>0</v>
      </c>
      <c r="GD319" s="47">
        <f t="shared" si="1272"/>
        <v>0</v>
      </c>
      <c r="GE319" s="47">
        <f t="shared" si="1273"/>
        <v>0</v>
      </c>
      <c r="GF319" s="47">
        <f t="shared" si="1274"/>
        <v>0</v>
      </c>
      <c r="GG319" s="47">
        <f t="shared" si="1275"/>
        <v>0</v>
      </c>
      <c r="GH319" s="47">
        <f t="shared" si="1276"/>
        <v>0</v>
      </c>
      <c r="GI319" s="48">
        <f t="shared" si="1277"/>
        <v>0</v>
      </c>
      <c r="GJ319" s="47">
        <f t="shared" si="1278"/>
        <v>0</v>
      </c>
      <c r="GK319" s="47">
        <f t="shared" si="1279"/>
        <v>0</v>
      </c>
      <c r="GL319" s="46">
        <f t="shared" si="1280"/>
        <v>0</v>
      </c>
      <c r="GM319" s="47">
        <f t="shared" si="1281"/>
        <v>0</v>
      </c>
      <c r="GN319" s="47">
        <f t="shared" si="1282"/>
        <v>0</v>
      </c>
      <c r="GO319" s="47">
        <f t="shared" si="1283"/>
        <v>0</v>
      </c>
      <c r="GP319" s="47">
        <f t="shared" si="1284"/>
        <v>0</v>
      </c>
      <c r="GQ319" s="47">
        <f t="shared" si="1285"/>
        <v>0</v>
      </c>
      <c r="GR319" s="47">
        <f t="shared" si="1286"/>
        <v>0</v>
      </c>
      <c r="GS319" s="47">
        <f t="shared" si="1287"/>
        <v>0</v>
      </c>
      <c r="GT319" s="47">
        <f t="shared" si="1288"/>
        <v>0</v>
      </c>
      <c r="GU319" s="47">
        <f t="shared" si="1289"/>
        <v>0</v>
      </c>
      <c r="GV319" s="47">
        <f t="shared" si="1290"/>
        <v>0</v>
      </c>
      <c r="GW319" s="47">
        <f t="shared" si="1291"/>
        <v>0</v>
      </c>
      <c r="GX319" s="47">
        <f t="shared" si="1292"/>
        <v>0</v>
      </c>
      <c r="GY319" s="47">
        <f t="shared" si="1293"/>
        <v>0</v>
      </c>
      <c r="GZ319" s="47">
        <f t="shared" si="1294"/>
        <v>0</v>
      </c>
      <c r="HA319" s="47">
        <f t="shared" si="1295"/>
        <v>0</v>
      </c>
      <c r="HB319" s="47">
        <f t="shared" si="1296"/>
        <v>0</v>
      </c>
      <c r="HC319" s="47">
        <f t="shared" si="1297"/>
        <v>0</v>
      </c>
      <c r="HD319" s="47">
        <f t="shared" si="1298"/>
        <v>0</v>
      </c>
      <c r="HE319" s="48">
        <f t="shared" si="1299"/>
        <v>0</v>
      </c>
      <c r="HF319" s="47">
        <f t="shared" si="1300"/>
        <v>0</v>
      </c>
      <c r="HG319" s="47">
        <f t="shared" si="1301"/>
        <v>0</v>
      </c>
      <c r="HH319" s="46">
        <f t="shared" si="1302"/>
        <v>0</v>
      </c>
      <c r="HI319" s="47">
        <f t="shared" si="1303"/>
        <v>0</v>
      </c>
      <c r="HJ319" s="47">
        <f t="shared" si="1304"/>
        <v>0</v>
      </c>
      <c r="HK319" s="47">
        <f t="shared" si="1305"/>
        <v>0</v>
      </c>
      <c r="HL319" s="47">
        <f t="shared" si="1306"/>
        <v>0</v>
      </c>
      <c r="HM319" s="47">
        <f t="shared" si="1307"/>
        <v>0</v>
      </c>
      <c r="HN319" s="47">
        <f t="shared" si="1308"/>
        <v>0</v>
      </c>
      <c r="HO319" s="47">
        <f t="shared" si="1309"/>
        <v>0</v>
      </c>
      <c r="HP319" s="47">
        <f t="shared" si="1310"/>
        <v>0</v>
      </c>
      <c r="HQ319" s="47">
        <f t="shared" si="1311"/>
        <v>0</v>
      </c>
      <c r="HR319" s="47">
        <f t="shared" si="1312"/>
        <v>0</v>
      </c>
      <c r="HS319" s="47">
        <f t="shared" si="1313"/>
        <v>0</v>
      </c>
      <c r="HT319" s="47">
        <f t="shared" si="1314"/>
        <v>0</v>
      </c>
      <c r="HU319" s="47">
        <f t="shared" si="1315"/>
        <v>0</v>
      </c>
      <c r="HV319" s="47">
        <f t="shared" si="1316"/>
        <v>0</v>
      </c>
      <c r="HW319" s="47">
        <f t="shared" si="1317"/>
        <v>0</v>
      </c>
      <c r="HX319" s="47">
        <f t="shared" si="1318"/>
        <v>0</v>
      </c>
      <c r="HY319" s="47">
        <f t="shared" si="1319"/>
        <v>0</v>
      </c>
      <c r="HZ319" s="47">
        <f t="shared" si="1320"/>
        <v>0</v>
      </c>
      <c r="IA319" s="48">
        <f t="shared" si="1321"/>
        <v>0</v>
      </c>
      <c r="IB319" s="47">
        <f t="shared" si="1322"/>
        <v>0</v>
      </c>
      <c r="IC319" s="47">
        <f t="shared" si="1323"/>
        <v>0</v>
      </c>
      <c r="ID319" s="46">
        <f t="shared" si="1324"/>
        <v>0</v>
      </c>
      <c r="IE319" s="47">
        <f t="shared" si="1325"/>
        <v>0</v>
      </c>
      <c r="IF319" s="47">
        <f t="shared" si="1326"/>
        <v>0</v>
      </c>
      <c r="IG319" s="47">
        <f t="shared" si="1327"/>
        <v>0</v>
      </c>
      <c r="IH319" s="47">
        <f t="shared" si="1328"/>
        <v>0</v>
      </c>
      <c r="II319" s="47">
        <f t="shared" si="1329"/>
        <v>0</v>
      </c>
      <c r="IJ319" s="47">
        <f t="shared" si="1330"/>
        <v>0</v>
      </c>
      <c r="IK319" s="47">
        <f t="shared" si="1331"/>
        <v>0</v>
      </c>
      <c r="IL319" s="47">
        <f t="shared" si="1332"/>
        <v>0</v>
      </c>
      <c r="IM319" s="47">
        <f t="shared" si="1333"/>
        <v>0</v>
      </c>
      <c r="IN319" s="47">
        <f t="shared" si="1334"/>
        <v>0</v>
      </c>
      <c r="IO319" s="47">
        <f t="shared" si="1335"/>
        <v>0</v>
      </c>
      <c r="IP319" s="47">
        <f t="shared" si="1336"/>
        <v>0</v>
      </c>
      <c r="IQ319" s="47">
        <f t="shared" si="1337"/>
        <v>0</v>
      </c>
      <c r="IR319" s="47">
        <f t="shared" si="1338"/>
        <v>0</v>
      </c>
      <c r="IS319" s="47">
        <f t="shared" si="1339"/>
        <v>0</v>
      </c>
      <c r="IT319" s="47">
        <f t="shared" si="1340"/>
        <v>0</v>
      </c>
      <c r="IU319" s="47">
        <f t="shared" si="1341"/>
        <v>0</v>
      </c>
      <c r="IV319" s="47">
        <f t="shared" si="1342"/>
        <v>0</v>
      </c>
      <c r="IW319" s="48">
        <f t="shared" si="1343"/>
        <v>0</v>
      </c>
      <c r="IX319" s="47">
        <f t="shared" si="1344"/>
        <v>0</v>
      </c>
      <c r="IY319" s="47">
        <f t="shared" si="1345"/>
        <v>0</v>
      </c>
      <c r="IZ319" s="46">
        <f t="shared" si="1346"/>
        <v>0</v>
      </c>
      <c r="JA319" s="47">
        <f t="shared" si="1347"/>
        <v>0</v>
      </c>
      <c r="JB319" s="47">
        <f t="shared" si="1348"/>
        <v>0</v>
      </c>
      <c r="JC319" s="47">
        <f t="shared" si="1349"/>
        <v>0</v>
      </c>
      <c r="JD319" s="47">
        <f t="shared" si="1350"/>
        <v>0</v>
      </c>
      <c r="JE319" s="47">
        <f t="shared" si="1351"/>
        <v>0</v>
      </c>
      <c r="JF319" s="47">
        <f t="shared" si="1352"/>
        <v>0</v>
      </c>
      <c r="JG319" s="47">
        <f t="shared" si="1353"/>
        <v>0</v>
      </c>
      <c r="JH319" s="47">
        <f t="shared" si="1354"/>
        <v>0</v>
      </c>
      <c r="JI319" s="47">
        <f t="shared" si="1355"/>
        <v>0</v>
      </c>
      <c r="JJ319" s="47">
        <f t="shared" si="1356"/>
        <v>0</v>
      </c>
      <c r="JK319" s="47">
        <f t="shared" si="1357"/>
        <v>0</v>
      </c>
      <c r="JL319" s="47">
        <f t="shared" si="1358"/>
        <v>0</v>
      </c>
      <c r="JM319" s="47">
        <f t="shared" si="1359"/>
        <v>0</v>
      </c>
      <c r="JN319" s="47">
        <f t="shared" si="1360"/>
        <v>0</v>
      </c>
      <c r="JO319" s="47">
        <f t="shared" si="1361"/>
        <v>0</v>
      </c>
      <c r="JP319" s="47">
        <f t="shared" si="1362"/>
        <v>0</v>
      </c>
      <c r="JQ319" s="47">
        <f t="shared" si="1363"/>
        <v>0</v>
      </c>
      <c r="JR319" s="47">
        <f t="shared" si="1364"/>
        <v>0</v>
      </c>
      <c r="JS319" s="48">
        <f t="shared" si="1365"/>
        <v>0</v>
      </c>
      <c r="JT319" s="46">
        <f t="shared" si="1366"/>
        <v>0</v>
      </c>
      <c r="JU319" s="48">
        <f t="shared" si="1367"/>
        <v>0</v>
      </c>
    </row>
    <row r="320" spans="1:281" x14ac:dyDescent="0.25">
      <c r="A320" s="152"/>
      <c r="B320" s="386"/>
      <c r="C320" s="377"/>
      <c r="D320" s="378"/>
      <c r="E320" s="378"/>
      <c r="F320" s="378"/>
      <c r="G320" s="379"/>
      <c r="H320" s="397"/>
      <c r="I320" s="397"/>
      <c r="J320" s="97"/>
      <c r="K320" s="122">
        <f t="shared" si="1097"/>
        <v>0</v>
      </c>
      <c r="L320" s="313">
        <f t="shared" si="1098"/>
        <v>0</v>
      </c>
      <c r="M320" s="46">
        <f t="shared" si="1099"/>
        <v>0</v>
      </c>
      <c r="N320" s="90">
        <f t="shared" si="1160"/>
        <v>0</v>
      </c>
      <c r="O320" s="90">
        <f t="shared" si="1161"/>
        <v>0</v>
      </c>
      <c r="P320" s="90">
        <f t="shared" si="1162"/>
        <v>0</v>
      </c>
      <c r="Q320" s="90">
        <f t="shared" si="1163"/>
        <v>0</v>
      </c>
      <c r="R320" s="408">
        <f t="shared" si="1100"/>
        <v>1</v>
      </c>
      <c r="S320" s="46">
        <f t="shared" si="1101"/>
        <v>0</v>
      </c>
      <c r="T320" s="47">
        <f t="shared" si="1102"/>
        <v>0</v>
      </c>
      <c r="U320" s="47">
        <f t="shared" si="1103"/>
        <v>0</v>
      </c>
      <c r="V320" s="47">
        <f t="shared" si="1104"/>
        <v>0</v>
      </c>
      <c r="W320" s="47">
        <f t="shared" si="1105"/>
        <v>0</v>
      </c>
      <c r="X320" s="47">
        <f t="shared" si="1106"/>
        <v>0</v>
      </c>
      <c r="Y320" s="47">
        <f t="shared" si="1107"/>
        <v>0</v>
      </c>
      <c r="Z320" s="47">
        <f t="shared" si="1108"/>
        <v>0</v>
      </c>
      <c r="AA320" s="47">
        <f t="shared" si="1109"/>
        <v>0</v>
      </c>
      <c r="AB320" s="47">
        <f t="shared" si="1110"/>
        <v>0</v>
      </c>
      <c r="AC320" s="47">
        <f t="shared" si="1111"/>
        <v>0</v>
      </c>
      <c r="AD320" s="47">
        <f t="shared" si="1112"/>
        <v>0</v>
      </c>
      <c r="AE320" s="47">
        <f t="shared" si="1113"/>
        <v>0</v>
      </c>
      <c r="AF320" s="47">
        <f t="shared" si="1114"/>
        <v>0</v>
      </c>
      <c r="AG320" s="47">
        <f t="shared" si="1115"/>
        <v>0</v>
      </c>
      <c r="AH320" s="47">
        <f t="shared" si="1116"/>
        <v>0</v>
      </c>
      <c r="AI320" s="47">
        <f t="shared" si="1117"/>
        <v>0</v>
      </c>
      <c r="AJ320" s="47">
        <f t="shared" si="1118"/>
        <v>0</v>
      </c>
      <c r="AK320" s="47">
        <f t="shared" si="1119"/>
        <v>0</v>
      </c>
      <c r="AL320" s="48">
        <f t="shared" si="1120"/>
        <v>0</v>
      </c>
      <c r="AM320" s="47">
        <f t="shared" si="1164"/>
        <v>0</v>
      </c>
      <c r="AN320" s="47">
        <f t="shared" si="1165"/>
        <v>0</v>
      </c>
      <c r="AO320" s="46">
        <f t="shared" si="1121"/>
        <v>0</v>
      </c>
      <c r="AP320" s="47">
        <f t="shared" si="1122"/>
        <v>0</v>
      </c>
      <c r="AQ320" s="47">
        <f t="shared" si="1123"/>
        <v>0</v>
      </c>
      <c r="AR320" s="47">
        <f t="shared" si="1124"/>
        <v>0</v>
      </c>
      <c r="AS320" s="47">
        <f t="shared" si="1125"/>
        <v>0</v>
      </c>
      <c r="AT320" s="47">
        <f t="shared" si="1126"/>
        <v>0</v>
      </c>
      <c r="AU320" s="47">
        <f t="shared" si="1127"/>
        <v>0</v>
      </c>
      <c r="AV320" s="47">
        <f t="shared" si="1128"/>
        <v>0</v>
      </c>
      <c r="AW320" s="47">
        <f t="shared" si="1129"/>
        <v>0</v>
      </c>
      <c r="AX320" s="47">
        <f t="shared" si="1130"/>
        <v>0</v>
      </c>
      <c r="AY320" s="47">
        <f t="shared" si="1131"/>
        <v>0</v>
      </c>
      <c r="AZ320" s="47">
        <f t="shared" si="1132"/>
        <v>0</v>
      </c>
      <c r="BA320" s="47">
        <f t="shared" si="1133"/>
        <v>0</v>
      </c>
      <c r="BB320" s="47">
        <f t="shared" si="1134"/>
        <v>0</v>
      </c>
      <c r="BC320" s="47">
        <f t="shared" si="1135"/>
        <v>0</v>
      </c>
      <c r="BD320" s="47">
        <f t="shared" si="1136"/>
        <v>0</v>
      </c>
      <c r="BE320" s="47">
        <f t="shared" si="1137"/>
        <v>0</v>
      </c>
      <c r="BF320" s="47">
        <f t="shared" si="1138"/>
        <v>0</v>
      </c>
      <c r="BG320" s="48">
        <f t="shared" si="1139"/>
        <v>0</v>
      </c>
      <c r="BH320" s="47">
        <f t="shared" si="1166"/>
        <v>0</v>
      </c>
      <c r="BI320" s="47">
        <f t="shared" si="1167"/>
        <v>0</v>
      </c>
      <c r="BJ320" s="46">
        <f t="shared" si="1140"/>
        <v>0</v>
      </c>
      <c r="BK320" s="47">
        <f t="shared" si="1141"/>
        <v>0</v>
      </c>
      <c r="BL320" s="47">
        <f t="shared" si="1142"/>
        <v>0</v>
      </c>
      <c r="BM320" s="47">
        <f t="shared" si="1143"/>
        <v>0</v>
      </c>
      <c r="BN320" s="47">
        <f t="shared" si="1144"/>
        <v>0</v>
      </c>
      <c r="BO320" s="47">
        <f t="shared" si="1145"/>
        <v>0</v>
      </c>
      <c r="BP320" s="47">
        <f t="shared" si="1146"/>
        <v>0</v>
      </c>
      <c r="BQ320" s="47">
        <f t="shared" si="1147"/>
        <v>0</v>
      </c>
      <c r="BR320" s="47">
        <f t="shared" si="1148"/>
        <v>0</v>
      </c>
      <c r="BS320" s="47">
        <f t="shared" si="1149"/>
        <v>0</v>
      </c>
      <c r="BT320" s="47">
        <f t="shared" si="1150"/>
        <v>0</v>
      </c>
      <c r="BU320" s="47">
        <f t="shared" si="1151"/>
        <v>0</v>
      </c>
      <c r="BV320" s="47">
        <f t="shared" si="1152"/>
        <v>0</v>
      </c>
      <c r="BW320" s="47">
        <f t="shared" si="1153"/>
        <v>0</v>
      </c>
      <c r="BX320" s="47">
        <f t="shared" si="1154"/>
        <v>0</v>
      </c>
      <c r="BY320" s="47">
        <f t="shared" si="1155"/>
        <v>0</v>
      </c>
      <c r="BZ320" s="47">
        <f t="shared" si="1156"/>
        <v>0</v>
      </c>
      <c r="CA320" s="47">
        <f t="shared" si="1157"/>
        <v>0</v>
      </c>
      <c r="CB320" s="47">
        <f t="shared" si="1158"/>
        <v>0</v>
      </c>
      <c r="CC320" s="48">
        <f t="shared" si="1159"/>
        <v>0</v>
      </c>
      <c r="CD320" s="47">
        <f t="shared" si="1168"/>
        <v>0</v>
      </c>
      <c r="CE320" s="47">
        <f t="shared" si="1169"/>
        <v>0</v>
      </c>
      <c r="CF320" s="46">
        <f t="shared" si="1170"/>
        <v>0</v>
      </c>
      <c r="CG320" s="47">
        <f t="shared" si="1171"/>
        <v>0</v>
      </c>
      <c r="CH320" s="47">
        <f t="shared" si="1172"/>
        <v>0</v>
      </c>
      <c r="CI320" s="47">
        <f t="shared" si="1173"/>
        <v>0</v>
      </c>
      <c r="CJ320" s="47">
        <f t="shared" si="1174"/>
        <v>0</v>
      </c>
      <c r="CK320" s="47">
        <f t="shared" si="1175"/>
        <v>0</v>
      </c>
      <c r="CL320" s="47">
        <f t="shared" si="1176"/>
        <v>0</v>
      </c>
      <c r="CM320" s="47">
        <f t="shared" si="1177"/>
        <v>0</v>
      </c>
      <c r="CN320" s="47">
        <f t="shared" si="1178"/>
        <v>0</v>
      </c>
      <c r="CO320" s="47">
        <f t="shared" si="1179"/>
        <v>0</v>
      </c>
      <c r="CP320" s="47">
        <f t="shared" si="1180"/>
        <v>0</v>
      </c>
      <c r="CQ320" s="47">
        <f t="shared" si="1181"/>
        <v>0</v>
      </c>
      <c r="CR320" s="47">
        <f t="shared" si="1182"/>
        <v>0</v>
      </c>
      <c r="CS320" s="47">
        <f t="shared" si="1183"/>
        <v>0</v>
      </c>
      <c r="CT320" s="47">
        <f t="shared" si="1184"/>
        <v>0</v>
      </c>
      <c r="CU320" s="47">
        <f t="shared" si="1185"/>
        <v>0</v>
      </c>
      <c r="CV320" s="47">
        <f t="shared" si="1186"/>
        <v>0</v>
      </c>
      <c r="CW320" s="47">
        <f t="shared" si="1187"/>
        <v>0</v>
      </c>
      <c r="CX320" s="47">
        <f t="shared" si="1188"/>
        <v>0</v>
      </c>
      <c r="CY320" s="48">
        <f t="shared" si="1189"/>
        <v>0</v>
      </c>
      <c r="CZ320" s="47">
        <f t="shared" si="1190"/>
        <v>0</v>
      </c>
      <c r="DA320" s="47">
        <f t="shared" si="1191"/>
        <v>0</v>
      </c>
      <c r="DB320" s="46">
        <f t="shared" si="1192"/>
        <v>0</v>
      </c>
      <c r="DC320" s="47">
        <f t="shared" si="1193"/>
        <v>0</v>
      </c>
      <c r="DD320" s="47">
        <f t="shared" si="1194"/>
        <v>0</v>
      </c>
      <c r="DE320" s="47">
        <f t="shared" si="1195"/>
        <v>0</v>
      </c>
      <c r="DF320" s="47">
        <f t="shared" si="1196"/>
        <v>0</v>
      </c>
      <c r="DG320" s="47">
        <f t="shared" si="1197"/>
        <v>0</v>
      </c>
      <c r="DH320" s="47">
        <f t="shared" si="1198"/>
        <v>0</v>
      </c>
      <c r="DI320" s="47">
        <f t="shared" si="1199"/>
        <v>0</v>
      </c>
      <c r="DJ320" s="47">
        <f t="shared" si="1200"/>
        <v>0</v>
      </c>
      <c r="DK320" s="47">
        <f t="shared" si="1201"/>
        <v>0</v>
      </c>
      <c r="DL320" s="47">
        <f t="shared" si="1202"/>
        <v>0</v>
      </c>
      <c r="DM320" s="47">
        <f t="shared" si="1203"/>
        <v>0</v>
      </c>
      <c r="DN320" s="47">
        <f t="shared" si="1204"/>
        <v>0</v>
      </c>
      <c r="DO320" s="47">
        <f t="shared" si="1205"/>
        <v>0</v>
      </c>
      <c r="DP320" s="47">
        <f t="shared" si="1206"/>
        <v>0</v>
      </c>
      <c r="DQ320" s="47">
        <f t="shared" si="1207"/>
        <v>0</v>
      </c>
      <c r="DR320" s="47">
        <f t="shared" si="1208"/>
        <v>0</v>
      </c>
      <c r="DS320" s="47">
        <f t="shared" si="1209"/>
        <v>0</v>
      </c>
      <c r="DT320" s="47">
        <f t="shared" si="1210"/>
        <v>0</v>
      </c>
      <c r="DU320" s="48">
        <f t="shared" si="1211"/>
        <v>0</v>
      </c>
      <c r="DV320" s="47">
        <f t="shared" si="1212"/>
        <v>0</v>
      </c>
      <c r="DW320" s="47">
        <f t="shared" si="1213"/>
        <v>0</v>
      </c>
      <c r="DX320" s="46">
        <f t="shared" si="1214"/>
        <v>0</v>
      </c>
      <c r="DY320" s="47">
        <f t="shared" si="1215"/>
        <v>0</v>
      </c>
      <c r="DZ320" s="47">
        <f t="shared" si="1216"/>
        <v>0</v>
      </c>
      <c r="EA320" s="47">
        <f t="shared" si="1217"/>
        <v>0</v>
      </c>
      <c r="EB320" s="47">
        <f t="shared" si="1218"/>
        <v>0</v>
      </c>
      <c r="EC320" s="47">
        <f t="shared" si="1219"/>
        <v>0</v>
      </c>
      <c r="ED320" s="47">
        <f t="shared" si="1220"/>
        <v>0</v>
      </c>
      <c r="EE320" s="47">
        <f t="shared" si="1221"/>
        <v>0</v>
      </c>
      <c r="EF320" s="47">
        <f t="shared" si="1222"/>
        <v>0</v>
      </c>
      <c r="EG320" s="47">
        <f t="shared" si="1223"/>
        <v>0</v>
      </c>
      <c r="EH320" s="47">
        <f t="shared" si="1224"/>
        <v>0</v>
      </c>
      <c r="EI320" s="47">
        <f t="shared" si="1225"/>
        <v>0</v>
      </c>
      <c r="EJ320" s="47">
        <f t="shared" si="1226"/>
        <v>0</v>
      </c>
      <c r="EK320" s="47">
        <f t="shared" si="1227"/>
        <v>0</v>
      </c>
      <c r="EL320" s="47">
        <f t="shared" si="1228"/>
        <v>0</v>
      </c>
      <c r="EM320" s="47">
        <f t="shared" si="1229"/>
        <v>0</v>
      </c>
      <c r="EN320" s="47">
        <f t="shared" si="1230"/>
        <v>0</v>
      </c>
      <c r="EO320" s="47">
        <f t="shared" si="1231"/>
        <v>0</v>
      </c>
      <c r="EP320" s="47">
        <f t="shared" si="1232"/>
        <v>0</v>
      </c>
      <c r="EQ320" s="48">
        <f t="shared" si="1233"/>
        <v>0</v>
      </c>
      <c r="ER320" s="47">
        <f t="shared" si="1234"/>
        <v>0</v>
      </c>
      <c r="ES320" s="47">
        <f t="shared" si="1235"/>
        <v>0</v>
      </c>
      <c r="ET320" s="46">
        <f t="shared" si="1236"/>
        <v>0</v>
      </c>
      <c r="EU320" s="47">
        <f t="shared" si="1237"/>
        <v>0</v>
      </c>
      <c r="EV320" s="47">
        <f t="shared" si="1238"/>
        <v>0</v>
      </c>
      <c r="EW320" s="47">
        <f t="shared" si="1239"/>
        <v>0</v>
      </c>
      <c r="EX320" s="47">
        <f t="shared" si="1240"/>
        <v>0</v>
      </c>
      <c r="EY320" s="47">
        <f t="shared" si="1241"/>
        <v>0</v>
      </c>
      <c r="EZ320" s="47">
        <f t="shared" si="1242"/>
        <v>0</v>
      </c>
      <c r="FA320" s="47">
        <f t="shared" si="1243"/>
        <v>0</v>
      </c>
      <c r="FB320" s="47">
        <f t="shared" si="1244"/>
        <v>0</v>
      </c>
      <c r="FC320" s="47">
        <f t="shared" si="1245"/>
        <v>0</v>
      </c>
      <c r="FD320" s="47">
        <f t="shared" si="1246"/>
        <v>0</v>
      </c>
      <c r="FE320" s="47">
        <f t="shared" si="1247"/>
        <v>0</v>
      </c>
      <c r="FF320" s="47">
        <f t="shared" si="1248"/>
        <v>0</v>
      </c>
      <c r="FG320" s="47">
        <f t="shared" si="1249"/>
        <v>0</v>
      </c>
      <c r="FH320" s="47">
        <f t="shared" si="1250"/>
        <v>0</v>
      </c>
      <c r="FI320" s="47">
        <f t="shared" si="1251"/>
        <v>0</v>
      </c>
      <c r="FJ320" s="47">
        <f t="shared" si="1252"/>
        <v>0</v>
      </c>
      <c r="FK320" s="47">
        <f t="shared" si="1253"/>
        <v>0</v>
      </c>
      <c r="FL320" s="47">
        <f t="shared" si="1254"/>
        <v>0</v>
      </c>
      <c r="FM320" s="48">
        <f t="shared" si="1255"/>
        <v>0</v>
      </c>
      <c r="FN320" s="47">
        <f t="shared" si="1256"/>
        <v>0</v>
      </c>
      <c r="FO320" s="47">
        <f t="shared" si="1257"/>
        <v>0</v>
      </c>
      <c r="FP320" s="46">
        <f t="shared" si="1258"/>
        <v>0</v>
      </c>
      <c r="FQ320" s="47">
        <f t="shared" si="1259"/>
        <v>0</v>
      </c>
      <c r="FR320" s="47">
        <f t="shared" si="1260"/>
        <v>0</v>
      </c>
      <c r="FS320" s="47">
        <f t="shared" si="1261"/>
        <v>0</v>
      </c>
      <c r="FT320" s="47">
        <f t="shared" si="1262"/>
        <v>0</v>
      </c>
      <c r="FU320" s="47">
        <f t="shared" si="1263"/>
        <v>0</v>
      </c>
      <c r="FV320" s="47">
        <f t="shared" si="1264"/>
        <v>0</v>
      </c>
      <c r="FW320" s="47">
        <f t="shared" si="1265"/>
        <v>0</v>
      </c>
      <c r="FX320" s="47">
        <f t="shared" si="1266"/>
        <v>0</v>
      </c>
      <c r="FY320" s="47">
        <f t="shared" si="1267"/>
        <v>0</v>
      </c>
      <c r="FZ320" s="47">
        <f t="shared" si="1268"/>
        <v>0</v>
      </c>
      <c r="GA320" s="47">
        <f t="shared" si="1269"/>
        <v>0</v>
      </c>
      <c r="GB320" s="47">
        <f t="shared" si="1270"/>
        <v>0</v>
      </c>
      <c r="GC320" s="47">
        <f t="shared" si="1271"/>
        <v>0</v>
      </c>
      <c r="GD320" s="47">
        <f t="shared" si="1272"/>
        <v>0</v>
      </c>
      <c r="GE320" s="47">
        <f t="shared" si="1273"/>
        <v>0</v>
      </c>
      <c r="GF320" s="47">
        <f t="shared" si="1274"/>
        <v>0</v>
      </c>
      <c r="GG320" s="47">
        <f t="shared" si="1275"/>
        <v>0</v>
      </c>
      <c r="GH320" s="47">
        <f t="shared" si="1276"/>
        <v>0</v>
      </c>
      <c r="GI320" s="48">
        <f t="shared" si="1277"/>
        <v>0</v>
      </c>
      <c r="GJ320" s="47">
        <f t="shared" si="1278"/>
        <v>0</v>
      </c>
      <c r="GK320" s="47">
        <f t="shared" si="1279"/>
        <v>0</v>
      </c>
      <c r="GL320" s="46">
        <f t="shared" si="1280"/>
        <v>0</v>
      </c>
      <c r="GM320" s="47">
        <f t="shared" si="1281"/>
        <v>0</v>
      </c>
      <c r="GN320" s="47">
        <f t="shared" si="1282"/>
        <v>0</v>
      </c>
      <c r="GO320" s="47">
        <f t="shared" si="1283"/>
        <v>0</v>
      </c>
      <c r="GP320" s="47">
        <f t="shared" si="1284"/>
        <v>0</v>
      </c>
      <c r="GQ320" s="47">
        <f t="shared" si="1285"/>
        <v>0</v>
      </c>
      <c r="GR320" s="47">
        <f t="shared" si="1286"/>
        <v>0</v>
      </c>
      <c r="GS320" s="47">
        <f t="shared" si="1287"/>
        <v>0</v>
      </c>
      <c r="GT320" s="47">
        <f t="shared" si="1288"/>
        <v>0</v>
      </c>
      <c r="GU320" s="47">
        <f t="shared" si="1289"/>
        <v>0</v>
      </c>
      <c r="GV320" s="47">
        <f t="shared" si="1290"/>
        <v>0</v>
      </c>
      <c r="GW320" s="47">
        <f t="shared" si="1291"/>
        <v>0</v>
      </c>
      <c r="GX320" s="47">
        <f t="shared" si="1292"/>
        <v>0</v>
      </c>
      <c r="GY320" s="47">
        <f t="shared" si="1293"/>
        <v>0</v>
      </c>
      <c r="GZ320" s="47">
        <f t="shared" si="1294"/>
        <v>0</v>
      </c>
      <c r="HA320" s="47">
        <f t="shared" si="1295"/>
        <v>0</v>
      </c>
      <c r="HB320" s="47">
        <f t="shared" si="1296"/>
        <v>0</v>
      </c>
      <c r="HC320" s="47">
        <f t="shared" si="1297"/>
        <v>0</v>
      </c>
      <c r="HD320" s="47">
        <f t="shared" si="1298"/>
        <v>0</v>
      </c>
      <c r="HE320" s="48">
        <f t="shared" si="1299"/>
        <v>0</v>
      </c>
      <c r="HF320" s="47">
        <f t="shared" si="1300"/>
        <v>0</v>
      </c>
      <c r="HG320" s="47">
        <f t="shared" si="1301"/>
        <v>0</v>
      </c>
      <c r="HH320" s="46">
        <f t="shared" si="1302"/>
        <v>0</v>
      </c>
      <c r="HI320" s="47">
        <f t="shared" si="1303"/>
        <v>0</v>
      </c>
      <c r="HJ320" s="47">
        <f t="shared" si="1304"/>
        <v>0</v>
      </c>
      <c r="HK320" s="47">
        <f t="shared" si="1305"/>
        <v>0</v>
      </c>
      <c r="HL320" s="47">
        <f t="shared" si="1306"/>
        <v>0</v>
      </c>
      <c r="HM320" s="47">
        <f t="shared" si="1307"/>
        <v>0</v>
      </c>
      <c r="HN320" s="47">
        <f t="shared" si="1308"/>
        <v>0</v>
      </c>
      <c r="HO320" s="47">
        <f t="shared" si="1309"/>
        <v>0</v>
      </c>
      <c r="HP320" s="47">
        <f t="shared" si="1310"/>
        <v>0</v>
      </c>
      <c r="HQ320" s="47">
        <f t="shared" si="1311"/>
        <v>0</v>
      </c>
      <c r="HR320" s="47">
        <f t="shared" si="1312"/>
        <v>0</v>
      </c>
      <c r="HS320" s="47">
        <f t="shared" si="1313"/>
        <v>0</v>
      </c>
      <c r="HT320" s="47">
        <f t="shared" si="1314"/>
        <v>0</v>
      </c>
      <c r="HU320" s="47">
        <f t="shared" si="1315"/>
        <v>0</v>
      </c>
      <c r="HV320" s="47">
        <f t="shared" si="1316"/>
        <v>0</v>
      </c>
      <c r="HW320" s="47">
        <f t="shared" si="1317"/>
        <v>0</v>
      </c>
      <c r="HX320" s="47">
        <f t="shared" si="1318"/>
        <v>0</v>
      </c>
      <c r="HY320" s="47">
        <f t="shared" si="1319"/>
        <v>0</v>
      </c>
      <c r="HZ320" s="47">
        <f t="shared" si="1320"/>
        <v>0</v>
      </c>
      <c r="IA320" s="48">
        <f t="shared" si="1321"/>
        <v>0</v>
      </c>
      <c r="IB320" s="47">
        <f t="shared" si="1322"/>
        <v>0</v>
      </c>
      <c r="IC320" s="47">
        <f t="shared" si="1323"/>
        <v>0</v>
      </c>
      <c r="ID320" s="46">
        <f t="shared" si="1324"/>
        <v>0</v>
      </c>
      <c r="IE320" s="47">
        <f t="shared" si="1325"/>
        <v>0</v>
      </c>
      <c r="IF320" s="47">
        <f t="shared" si="1326"/>
        <v>0</v>
      </c>
      <c r="IG320" s="47">
        <f t="shared" si="1327"/>
        <v>0</v>
      </c>
      <c r="IH320" s="47">
        <f t="shared" si="1328"/>
        <v>0</v>
      </c>
      <c r="II320" s="47">
        <f t="shared" si="1329"/>
        <v>0</v>
      </c>
      <c r="IJ320" s="47">
        <f t="shared" si="1330"/>
        <v>0</v>
      </c>
      <c r="IK320" s="47">
        <f t="shared" si="1331"/>
        <v>0</v>
      </c>
      <c r="IL320" s="47">
        <f t="shared" si="1332"/>
        <v>0</v>
      </c>
      <c r="IM320" s="47">
        <f t="shared" si="1333"/>
        <v>0</v>
      </c>
      <c r="IN320" s="47">
        <f t="shared" si="1334"/>
        <v>0</v>
      </c>
      <c r="IO320" s="47">
        <f t="shared" si="1335"/>
        <v>0</v>
      </c>
      <c r="IP320" s="47">
        <f t="shared" si="1336"/>
        <v>0</v>
      </c>
      <c r="IQ320" s="47">
        <f t="shared" si="1337"/>
        <v>0</v>
      </c>
      <c r="IR320" s="47">
        <f t="shared" si="1338"/>
        <v>0</v>
      </c>
      <c r="IS320" s="47">
        <f t="shared" si="1339"/>
        <v>0</v>
      </c>
      <c r="IT320" s="47">
        <f t="shared" si="1340"/>
        <v>0</v>
      </c>
      <c r="IU320" s="47">
        <f t="shared" si="1341"/>
        <v>0</v>
      </c>
      <c r="IV320" s="47">
        <f t="shared" si="1342"/>
        <v>0</v>
      </c>
      <c r="IW320" s="48">
        <f t="shared" si="1343"/>
        <v>0</v>
      </c>
      <c r="IX320" s="47">
        <f t="shared" si="1344"/>
        <v>0</v>
      </c>
      <c r="IY320" s="47">
        <f t="shared" si="1345"/>
        <v>0</v>
      </c>
      <c r="IZ320" s="46">
        <f t="shared" si="1346"/>
        <v>0</v>
      </c>
      <c r="JA320" s="47">
        <f t="shared" si="1347"/>
        <v>0</v>
      </c>
      <c r="JB320" s="47">
        <f t="shared" si="1348"/>
        <v>0</v>
      </c>
      <c r="JC320" s="47">
        <f t="shared" si="1349"/>
        <v>0</v>
      </c>
      <c r="JD320" s="47">
        <f t="shared" si="1350"/>
        <v>0</v>
      </c>
      <c r="JE320" s="47">
        <f t="shared" si="1351"/>
        <v>0</v>
      </c>
      <c r="JF320" s="47">
        <f t="shared" si="1352"/>
        <v>0</v>
      </c>
      <c r="JG320" s="47">
        <f t="shared" si="1353"/>
        <v>0</v>
      </c>
      <c r="JH320" s="47">
        <f t="shared" si="1354"/>
        <v>0</v>
      </c>
      <c r="JI320" s="47">
        <f t="shared" si="1355"/>
        <v>0</v>
      </c>
      <c r="JJ320" s="47">
        <f t="shared" si="1356"/>
        <v>0</v>
      </c>
      <c r="JK320" s="47">
        <f t="shared" si="1357"/>
        <v>0</v>
      </c>
      <c r="JL320" s="47">
        <f t="shared" si="1358"/>
        <v>0</v>
      </c>
      <c r="JM320" s="47">
        <f t="shared" si="1359"/>
        <v>0</v>
      </c>
      <c r="JN320" s="47">
        <f t="shared" si="1360"/>
        <v>0</v>
      </c>
      <c r="JO320" s="47">
        <f t="shared" si="1361"/>
        <v>0</v>
      </c>
      <c r="JP320" s="47">
        <f t="shared" si="1362"/>
        <v>0</v>
      </c>
      <c r="JQ320" s="47">
        <f t="shared" si="1363"/>
        <v>0</v>
      </c>
      <c r="JR320" s="47">
        <f t="shared" si="1364"/>
        <v>0</v>
      </c>
      <c r="JS320" s="48">
        <f t="shared" si="1365"/>
        <v>0</v>
      </c>
      <c r="JT320" s="46">
        <f t="shared" si="1366"/>
        <v>0</v>
      </c>
      <c r="JU320" s="48">
        <f t="shared" si="1367"/>
        <v>0</v>
      </c>
    </row>
    <row r="321" spans="1:281" x14ac:dyDescent="0.25">
      <c r="A321" s="152"/>
      <c r="B321" s="386"/>
      <c r="C321" s="377"/>
      <c r="D321" s="378"/>
      <c r="E321" s="378"/>
      <c r="F321" s="378"/>
      <c r="G321" s="379"/>
      <c r="H321" s="397"/>
      <c r="I321" s="397"/>
      <c r="J321" s="97"/>
      <c r="K321" s="122">
        <f t="shared" si="1097"/>
        <v>0</v>
      </c>
      <c r="L321" s="313">
        <f t="shared" si="1098"/>
        <v>0</v>
      </c>
      <c r="M321" s="46">
        <f t="shared" si="1099"/>
        <v>0</v>
      </c>
      <c r="N321" s="90">
        <f t="shared" si="1160"/>
        <v>0</v>
      </c>
      <c r="O321" s="90">
        <f t="shared" si="1161"/>
        <v>0</v>
      </c>
      <c r="P321" s="90">
        <f t="shared" si="1162"/>
        <v>0</v>
      </c>
      <c r="Q321" s="90">
        <f t="shared" si="1163"/>
        <v>0</v>
      </c>
      <c r="R321" s="408">
        <f t="shared" si="1100"/>
        <v>1</v>
      </c>
      <c r="S321" s="46">
        <f t="shared" si="1101"/>
        <v>0</v>
      </c>
      <c r="T321" s="47">
        <f t="shared" si="1102"/>
        <v>0</v>
      </c>
      <c r="U321" s="47">
        <f t="shared" si="1103"/>
        <v>0</v>
      </c>
      <c r="V321" s="47">
        <f t="shared" si="1104"/>
        <v>0</v>
      </c>
      <c r="W321" s="47">
        <f t="shared" si="1105"/>
        <v>0</v>
      </c>
      <c r="X321" s="47">
        <f t="shared" si="1106"/>
        <v>0</v>
      </c>
      <c r="Y321" s="47">
        <f t="shared" si="1107"/>
        <v>0</v>
      </c>
      <c r="Z321" s="47">
        <f t="shared" si="1108"/>
        <v>0</v>
      </c>
      <c r="AA321" s="47">
        <f t="shared" si="1109"/>
        <v>0</v>
      </c>
      <c r="AB321" s="47">
        <f t="shared" si="1110"/>
        <v>0</v>
      </c>
      <c r="AC321" s="47">
        <f t="shared" si="1111"/>
        <v>0</v>
      </c>
      <c r="AD321" s="47">
        <f t="shared" si="1112"/>
        <v>0</v>
      </c>
      <c r="AE321" s="47">
        <f t="shared" si="1113"/>
        <v>0</v>
      </c>
      <c r="AF321" s="47">
        <f t="shared" si="1114"/>
        <v>0</v>
      </c>
      <c r="AG321" s="47">
        <f t="shared" si="1115"/>
        <v>0</v>
      </c>
      <c r="AH321" s="47">
        <f t="shared" si="1116"/>
        <v>0</v>
      </c>
      <c r="AI321" s="47">
        <f t="shared" si="1117"/>
        <v>0</v>
      </c>
      <c r="AJ321" s="47">
        <f t="shared" si="1118"/>
        <v>0</v>
      </c>
      <c r="AK321" s="47">
        <f t="shared" si="1119"/>
        <v>0</v>
      </c>
      <c r="AL321" s="48">
        <f t="shared" si="1120"/>
        <v>0</v>
      </c>
      <c r="AM321" s="47">
        <f t="shared" si="1164"/>
        <v>0</v>
      </c>
      <c r="AN321" s="47">
        <f t="shared" si="1165"/>
        <v>0</v>
      </c>
      <c r="AO321" s="46">
        <f t="shared" si="1121"/>
        <v>0</v>
      </c>
      <c r="AP321" s="47">
        <f t="shared" si="1122"/>
        <v>0</v>
      </c>
      <c r="AQ321" s="47">
        <f t="shared" si="1123"/>
        <v>0</v>
      </c>
      <c r="AR321" s="47">
        <f t="shared" si="1124"/>
        <v>0</v>
      </c>
      <c r="AS321" s="47">
        <f t="shared" si="1125"/>
        <v>0</v>
      </c>
      <c r="AT321" s="47">
        <f t="shared" si="1126"/>
        <v>0</v>
      </c>
      <c r="AU321" s="47">
        <f t="shared" si="1127"/>
        <v>0</v>
      </c>
      <c r="AV321" s="47">
        <f t="shared" si="1128"/>
        <v>0</v>
      </c>
      <c r="AW321" s="47">
        <f t="shared" si="1129"/>
        <v>0</v>
      </c>
      <c r="AX321" s="47">
        <f t="shared" si="1130"/>
        <v>0</v>
      </c>
      <c r="AY321" s="47">
        <f t="shared" si="1131"/>
        <v>0</v>
      </c>
      <c r="AZ321" s="47">
        <f t="shared" si="1132"/>
        <v>0</v>
      </c>
      <c r="BA321" s="47">
        <f t="shared" si="1133"/>
        <v>0</v>
      </c>
      <c r="BB321" s="47">
        <f t="shared" si="1134"/>
        <v>0</v>
      </c>
      <c r="BC321" s="47">
        <f t="shared" si="1135"/>
        <v>0</v>
      </c>
      <c r="BD321" s="47">
        <f t="shared" si="1136"/>
        <v>0</v>
      </c>
      <c r="BE321" s="47">
        <f t="shared" si="1137"/>
        <v>0</v>
      </c>
      <c r="BF321" s="47">
        <f t="shared" si="1138"/>
        <v>0</v>
      </c>
      <c r="BG321" s="48">
        <f t="shared" si="1139"/>
        <v>0</v>
      </c>
      <c r="BH321" s="47">
        <f t="shared" si="1166"/>
        <v>0</v>
      </c>
      <c r="BI321" s="47">
        <f t="shared" si="1167"/>
        <v>0</v>
      </c>
      <c r="BJ321" s="46">
        <f t="shared" si="1140"/>
        <v>0</v>
      </c>
      <c r="BK321" s="47">
        <f t="shared" si="1141"/>
        <v>0</v>
      </c>
      <c r="BL321" s="47">
        <f t="shared" si="1142"/>
        <v>0</v>
      </c>
      <c r="BM321" s="47">
        <f t="shared" si="1143"/>
        <v>0</v>
      </c>
      <c r="BN321" s="47">
        <f t="shared" si="1144"/>
        <v>0</v>
      </c>
      <c r="BO321" s="47">
        <f t="shared" si="1145"/>
        <v>0</v>
      </c>
      <c r="BP321" s="47">
        <f t="shared" si="1146"/>
        <v>0</v>
      </c>
      <c r="BQ321" s="47">
        <f t="shared" si="1147"/>
        <v>0</v>
      </c>
      <c r="BR321" s="47">
        <f t="shared" si="1148"/>
        <v>0</v>
      </c>
      <c r="BS321" s="47">
        <f t="shared" si="1149"/>
        <v>0</v>
      </c>
      <c r="BT321" s="47">
        <f t="shared" si="1150"/>
        <v>0</v>
      </c>
      <c r="BU321" s="47">
        <f t="shared" si="1151"/>
        <v>0</v>
      </c>
      <c r="BV321" s="47">
        <f t="shared" si="1152"/>
        <v>0</v>
      </c>
      <c r="BW321" s="47">
        <f t="shared" si="1153"/>
        <v>0</v>
      </c>
      <c r="BX321" s="47">
        <f t="shared" si="1154"/>
        <v>0</v>
      </c>
      <c r="BY321" s="47">
        <f t="shared" si="1155"/>
        <v>0</v>
      </c>
      <c r="BZ321" s="47">
        <f t="shared" si="1156"/>
        <v>0</v>
      </c>
      <c r="CA321" s="47">
        <f t="shared" si="1157"/>
        <v>0</v>
      </c>
      <c r="CB321" s="47">
        <f t="shared" si="1158"/>
        <v>0</v>
      </c>
      <c r="CC321" s="48">
        <f t="shared" si="1159"/>
        <v>0</v>
      </c>
      <c r="CD321" s="47">
        <f t="shared" si="1168"/>
        <v>0</v>
      </c>
      <c r="CE321" s="47">
        <f t="shared" si="1169"/>
        <v>0</v>
      </c>
      <c r="CF321" s="46">
        <f t="shared" si="1170"/>
        <v>0</v>
      </c>
      <c r="CG321" s="47">
        <f t="shared" si="1171"/>
        <v>0</v>
      </c>
      <c r="CH321" s="47">
        <f t="shared" si="1172"/>
        <v>0</v>
      </c>
      <c r="CI321" s="47">
        <f t="shared" si="1173"/>
        <v>0</v>
      </c>
      <c r="CJ321" s="47">
        <f t="shared" si="1174"/>
        <v>0</v>
      </c>
      <c r="CK321" s="47">
        <f t="shared" si="1175"/>
        <v>0</v>
      </c>
      <c r="CL321" s="47">
        <f t="shared" si="1176"/>
        <v>0</v>
      </c>
      <c r="CM321" s="47">
        <f t="shared" si="1177"/>
        <v>0</v>
      </c>
      <c r="CN321" s="47">
        <f t="shared" si="1178"/>
        <v>0</v>
      </c>
      <c r="CO321" s="47">
        <f t="shared" si="1179"/>
        <v>0</v>
      </c>
      <c r="CP321" s="47">
        <f t="shared" si="1180"/>
        <v>0</v>
      </c>
      <c r="CQ321" s="47">
        <f t="shared" si="1181"/>
        <v>0</v>
      </c>
      <c r="CR321" s="47">
        <f t="shared" si="1182"/>
        <v>0</v>
      </c>
      <c r="CS321" s="47">
        <f t="shared" si="1183"/>
        <v>0</v>
      </c>
      <c r="CT321" s="47">
        <f t="shared" si="1184"/>
        <v>0</v>
      </c>
      <c r="CU321" s="47">
        <f t="shared" si="1185"/>
        <v>0</v>
      </c>
      <c r="CV321" s="47">
        <f t="shared" si="1186"/>
        <v>0</v>
      </c>
      <c r="CW321" s="47">
        <f t="shared" si="1187"/>
        <v>0</v>
      </c>
      <c r="CX321" s="47">
        <f t="shared" si="1188"/>
        <v>0</v>
      </c>
      <c r="CY321" s="48">
        <f t="shared" si="1189"/>
        <v>0</v>
      </c>
      <c r="CZ321" s="47">
        <f t="shared" si="1190"/>
        <v>0</v>
      </c>
      <c r="DA321" s="47">
        <f t="shared" si="1191"/>
        <v>0</v>
      </c>
      <c r="DB321" s="46">
        <f t="shared" si="1192"/>
        <v>0</v>
      </c>
      <c r="DC321" s="47">
        <f t="shared" si="1193"/>
        <v>0</v>
      </c>
      <c r="DD321" s="47">
        <f t="shared" si="1194"/>
        <v>0</v>
      </c>
      <c r="DE321" s="47">
        <f t="shared" si="1195"/>
        <v>0</v>
      </c>
      <c r="DF321" s="47">
        <f t="shared" si="1196"/>
        <v>0</v>
      </c>
      <c r="DG321" s="47">
        <f t="shared" si="1197"/>
        <v>0</v>
      </c>
      <c r="DH321" s="47">
        <f t="shared" si="1198"/>
        <v>0</v>
      </c>
      <c r="DI321" s="47">
        <f t="shared" si="1199"/>
        <v>0</v>
      </c>
      <c r="DJ321" s="47">
        <f t="shared" si="1200"/>
        <v>0</v>
      </c>
      <c r="DK321" s="47">
        <f t="shared" si="1201"/>
        <v>0</v>
      </c>
      <c r="DL321" s="47">
        <f t="shared" si="1202"/>
        <v>0</v>
      </c>
      <c r="DM321" s="47">
        <f t="shared" si="1203"/>
        <v>0</v>
      </c>
      <c r="DN321" s="47">
        <f t="shared" si="1204"/>
        <v>0</v>
      </c>
      <c r="DO321" s="47">
        <f t="shared" si="1205"/>
        <v>0</v>
      </c>
      <c r="DP321" s="47">
        <f t="shared" si="1206"/>
        <v>0</v>
      </c>
      <c r="DQ321" s="47">
        <f t="shared" si="1207"/>
        <v>0</v>
      </c>
      <c r="DR321" s="47">
        <f t="shared" si="1208"/>
        <v>0</v>
      </c>
      <c r="DS321" s="47">
        <f t="shared" si="1209"/>
        <v>0</v>
      </c>
      <c r="DT321" s="47">
        <f t="shared" si="1210"/>
        <v>0</v>
      </c>
      <c r="DU321" s="48">
        <f t="shared" si="1211"/>
        <v>0</v>
      </c>
      <c r="DV321" s="47">
        <f t="shared" si="1212"/>
        <v>0</v>
      </c>
      <c r="DW321" s="47">
        <f t="shared" si="1213"/>
        <v>0</v>
      </c>
      <c r="DX321" s="46">
        <f t="shared" si="1214"/>
        <v>0</v>
      </c>
      <c r="DY321" s="47">
        <f t="shared" si="1215"/>
        <v>0</v>
      </c>
      <c r="DZ321" s="47">
        <f t="shared" si="1216"/>
        <v>0</v>
      </c>
      <c r="EA321" s="47">
        <f t="shared" si="1217"/>
        <v>0</v>
      </c>
      <c r="EB321" s="47">
        <f t="shared" si="1218"/>
        <v>0</v>
      </c>
      <c r="EC321" s="47">
        <f t="shared" si="1219"/>
        <v>0</v>
      </c>
      <c r="ED321" s="47">
        <f t="shared" si="1220"/>
        <v>0</v>
      </c>
      <c r="EE321" s="47">
        <f t="shared" si="1221"/>
        <v>0</v>
      </c>
      <c r="EF321" s="47">
        <f t="shared" si="1222"/>
        <v>0</v>
      </c>
      <c r="EG321" s="47">
        <f t="shared" si="1223"/>
        <v>0</v>
      </c>
      <c r="EH321" s="47">
        <f t="shared" si="1224"/>
        <v>0</v>
      </c>
      <c r="EI321" s="47">
        <f t="shared" si="1225"/>
        <v>0</v>
      </c>
      <c r="EJ321" s="47">
        <f t="shared" si="1226"/>
        <v>0</v>
      </c>
      <c r="EK321" s="47">
        <f t="shared" si="1227"/>
        <v>0</v>
      </c>
      <c r="EL321" s="47">
        <f t="shared" si="1228"/>
        <v>0</v>
      </c>
      <c r="EM321" s="47">
        <f t="shared" si="1229"/>
        <v>0</v>
      </c>
      <c r="EN321" s="47">
        <f t="shared" si="1230"/>
        <v>0</v>
      </c>
      <c r="EO321" s="47">
        <f t="shared" si="1231"/>
        <v>0</v>
      </c>
      <c r="EP321" s="47">
        <f t="shared" si="1232"/>
        <v>0</v>
      </c>
      <c r="EQ321" s="48">
        <f t="shared" si="1233"/>
        <v>0</v>
      </c>
      <c r="ER321" s="47">
        <f t="shared" si="1234"/>
        <v>0</v>
      </c>
      <c r="ES321" s="47">
        <f t="shared" si="1235"/>
        <v>0</v>
      </c>
      <c r="ET321" s="46">
        <f t="shared" si="1236"/>
        <v>0</v>
      </c>
      <c r="EU321" s="47">
        <f t="shared" si="1237"/>
        <v>0</v>
      </c>
      <c r="EV321" s="47">
        <f t="shared" si="1238"/>
        <v>0</v>
      </c>
      <c r="EW321" s="47">
        <f t="shared" si="1239"/>
        <v>0</v>
      </c>
      <c r="EX321" s="47">
        <f t="shared" si="1240"/>
        <v>0</v>
      </c>
      <c r="EY321" s="47">
        <f t="shared" si="1241"/>
        <v>0</v>
      </c>
      <c r="EZ321" s="47">
        <f t="shared" si="1242"/>
        <v>0</v>
      </c>
      <c r="FA321" s="47">
        <f t="shared" si="1243"/>
        <v>0</v>
      </c>
      <c r="FB321" s="47">
        <f t="shared" si="1244"/>
        <v>0</v>
      </c>
      <c r="FC321" s="47">
        <f t="shared" si="1245"/>
        <v>0</v>
      </c>
      <c r="FD321" s="47">
        <f t="shared" si="1246"/>
        <v>0</v>
      </c>
      <c r="FE321" s="47">
        <f t="shared" si="1247"/>
        <v>0</v>
      </c>
      <c r="FF321" s="47">
        <f t="shared" si="1248"/>
        <v>0</v>
      </c>
      <c r="FG321" s="47">
        <f t="shared" si="1249"/>
        <v>0</v>
      </c>
      <c r="FH321" s="47">
        <f t="shared" si="1250"/>
        <v>0</v>
      </c>
      <c r="FI321" s="47">
        <f t="shared" si="1251"/>
        <v>0</v>
      </c>
      <c r="FJ321" s="47">
        <f t="shared" si="1252"/>
        <v>0</v>
      </c>
      <c r="FK321" s="47">
        <f t="shared" si="1253"/>
        <v>0</v>
      </c>
      <c r="FL321" s="47">
        <f t="shared" si="1254"/>
        <v>0</v>
      </c>
      <c r="FM321" s="48">
        <f t="shared" si="1255"/>
        <v>0</v>
      </c>
      <c r="FN321" s="47">
        <f t="shared" si="1256"/>
        <v>0</v>
      </c>
      <c r="FO321" s="47">
        <f t="shared" si="1257"/>
        <v>0</v>
      </c>
      <c r="FP321" s="46">
        <f t="shared" si="1258"/>
        <v>0</v>
      </c>
      <c r="FQ321" s="47">
        <f t="shared" si="1259"/>
        <v>0</v>
      </c>
      <c r="FR321" s="47">
        <f t="shared" si="1260"/>
        <v>0</v>
      </c>
      <c r="FS321" s="47">
        <f t="shared" si="1261"/>
        <v>0</v>
      </c>
      <c r="FT321" s="47">
        <f t="shared" si="1262"/>
        <v>0</v>
      </c>
      <c r="FU321" s="47">
        <f t="shared" si="1263"/>
        <v>0</v>
      </c>
      <c r="FV321" s="47">
        <f t="shared" si="1264"/>
        <v>0</v>
      </c>
      <c r="FW321" s="47">
        <f t="shared" si="1265"/>
        <v>0</v>
      </c>
      <c r="FX321" s="47">
        <f t="shared" si="1266"/>
        <v>0</v>
      </c>
      <c r="FY321" s="47">
        <f t="shared" si="1267"/>
        <v>0</v>
      </c>
      <c r="FZ321" s="47">
        <f t="shared" si="1268"/>
        <v>0</v>
      </c>
      <c r="GA321" s="47">
        <f t="shared" si="1269"/>
        <v>0</v>
      </c>
      <c r="GB321" s="47">
        <f t="shared" si="1270"/>
        <v>0</v>
      </c>
      <c r="GC321" s="47">
        <f t="shared" si="1271"/>
        <v>0</v>
      </c>
      <c r="GD321" s="47">
        <f t="shared" si="1272"/>
        <v>0</v>
      </c>
      <c r="GE321" s="47">
        <f t="shared" si="1273"/>
        <v>0</v>
      </c>
      <c r="GF321" s="47">
        <f t="shared" si="1274"/>
        <v>0</v>
      </c>
      <c r="GG321" s="47">
        <f t="shared" si="1275"/>
        <v>0</v>
      </c>
      <c r="GH321" s="47">
        <f t="shared" si="1276"/>
        <v>0</v>
      </c>
      <c r="GI321" s="48">
        <f t="shared" si="1277"/>
        <v>0</v>
      </c>
      <c r="GJ321" s="47">
        <f t="shared" si="1278"/>
        <v>0</v>
      </c>
      <c r="GK321" s="47">
        <f t="shared" si="1279"/>
        <v>0</v>
      </c>
      <c r="GL321" s="46">
        <f t="shared" si="1280"/>
        <v>0</v>
      </c>
      <c r="GM321" s="47">
        <f t="shared" si="1281"/>
        <v>0</v>
      </c>
      <c r="GN321" s="47">
        <f t="shared" si="1282"/>
        <v>0</v>
      </c>
      <c r="GO321" s="47">
        <f t="shared" si="1283"/>
        <v>0</v>
      </c>
      <c r="GP321" s="47">
        <f t="shared" si="1284"/>
        <v>0</v>
      </c>
      <c r="GQ321" s="47">
        <f t="shared" si="1285"/>
        <v>0</v>
      </c>
      <c r="GR321" s="47">
        <f t="shared" si="1286"/>
        <v>0</v>
      </c>
      <c r="GS321" s="47">
        <f t="shared" si="1287"/>
        <v>0</v>
      </c>
      <c r="GT321" s="47">
        <f t="shared" si="1288"/>
        <v>0</v>
      </c>
      <c r="GU321" s="47">
        <f t="shared" si="1289"/>
        <v>0</v>
      </c>
      <c r="GV321" s="47">
        <f t="shared" si="1290"/>
        <v>0</v>
      </c>
      <c r="GW321" s="47">
        <f t="shared" si="1291"/>
        <v>0</v>
      </c>
      <c r="GX321" s="47">
        <f t="shared" si="1292"/>
        <v>0</v>
      </c>
      <c r="GY321" s="47">
        <f t="shared" si="1293"/>
        <v>0</v>
      </c>
      <c r="GZ321" s="47">
        <f t="shared" si="1294"/>
        <v>0</v>
      </c>
      <c r="HA321" s="47">
        <f t="shared" si="1295"/>
        <v>0</v>
      </c>
      <c r="HB321" s="47">
        <f t="shared" si="1296"/>
        <v>0</v>
      </c>
      <c r="HC321" s="47">
        <f t="shared" si="1297"/>
        <v>0</v>
      </c>
      <c r="HD321" s="47">
        <f t="shared" si="1298"/>
        <v>0</v>
      </c>
      <c r="HE321" s="48">
        <f t="shared" si="1299"/>
        <v>0</v>
      </c>
      <c r="HF321" s="47">
        <f t="shared" si="1300"/>
        <v>0</v>
      </c>
      <c r="HG321" s="47">
        <f t="shared" si="1301"/>
        <v>0</v>
      </c>
      <c r="HH321" s="46">
        <f t="shared" si="1302"/>
        <v>0</v>
      </c>
      <c r="HI321" s="47">
        <f t="shared" si="1303"/>
        <v>0</v>
      </c>
      <c r="HJ321" s="47">
        <f t="shared" si="1304"/>
        <v>0</v>
      </c>
      <c r="HK321" s="47">
        <f t="shared" si="1305"/>
        <v>0</v>
      </c>
      <c r="HL321" s="47">
        <f t="shared" si="1306"/>
        <v>0</v>
      </c>
      <c r="HM321" s="47">
        <f t="shared" si="1307"/>
        <v>0</v>
      </c>
      <c r="HN321" s="47">
        <f t="shared" si="1308"/>
        <v>0</v>
      </c>
      <c r="HO321" s="47">
        <f t="shared" si="1309"/>
        <v>0</v>
      </c>
      <c r="HP321" s="47">
        <f t="shared" si="1310"/>
        <v>0</v>
      </c>
      <c r="HQ321" s="47">
        <f t="shared" si="1311"/>
        <v>0</v>
      </c>
      <c r="HR321" s="47">
        <f t="shared" si="1312"/>
        <v>0</v>
      </c>
      <c r="HS321" s="47">
        <f t="shared" si="1313"/>
        <v>0</v>
      </c>
      <c r="HT321" s="47">
        <f t="shared" si="1314"/>
        <v>0</v>
      </c>
      <c r="HU321" s="47">
        <f t="shared" si="1315"/>
        <v>0</v>
      </c>
      <c r="HV321" s="47">
        <f t="shared" si="1316"/>
        <v>0</v>
      </c>
      <c r="HW321" s="47">
        <f t="shared" si="1317"/>
        <v>0</v>
      </c>
      <c r="HX321" s="47">
        <f t="shared" si="1318"/>
        <v>0</v>
      </c>
      <c r="HY321" s="47">
        <f t="shared" si="1319"/>
        <v>0</v>
      </c>
      <c r="HZ321" s="47">
        <f t="shared" si="1320"/>
        <v>0</v>
      </c>
      <c r="IA321" s="48">
        <f t="shared" si="1321"/>
        <v>0</v>
      </c>
      <c r="IB321" s="47">
        <f t="shared" si="1322"/>
        <v>0</v>
      </c>
      <c r="IC321" s="47">
        <f t="shared" si="1323"/>
        <v>0</v>
      </c>
      <c r="ID321" s="46">
        <f t="shared" si="1324"/>
        <v>0</v>
      </c>
      <c r="IE321" s="47">
        <f t="shared" si="1325"/>
        <v>0</v>
      </c>
      <c r="IF321" s="47">
        <f t="shared" si="1326"/>
        <v>0</v>
      </c>
      <c r="IG321" s="47">
        <f t="shared" si="1327"/>
        <v>0</v>
      </c>
      <c r="IH321" s="47">
        <f t="shared" si="1328"/>
        <v>0</v>
      </c>
      <c r="II321" s="47">
        <f t="shared" si="1329"/>
        <v>0</v>
      </c>
      <c r="IJ321" s="47">
        <f t="shared" si="1330"/>
        <v>0</v>
      </c>
      <c r="IK321" s="47">
        <f t="shared" si="1331"/>
        <v>0</v>
      </c>
      <c r="IL321" s="47">
        <f t="shared" si="1332"/>
        <v>0</v>
      </c>
      <c r="IM321" s="47">
        <f t="shared" si="1333"/>
        <v>0</v>
      </c>
      <c r="IN321" s="47">
        <f t="shared" si="1334"/>
        <v>0</v>
      </c>
      <c r="IO321" s="47">
        <f t="shared" si="1335"/>
        <v>0</v>
      </c>
      <c r="IP321" s="47">
        <f t="shared" si="1336"/>
        <v>0</v>
      </c>
      <c r="IQ321" s="47">
        <f t="shared" si="1337"/>
        <v>0</v>
      </c>
      <c r="IR321" s="47">
        <f t="shared" si="1338"/>
        <v>0</v>
      </c>
      <c r="IS321" s="47">
        <f t="shared" si="1339"/>
        <v>0</v>
      </c>
      <c r="IT321" s="47">
        <f t="shared" si="1340"/>
        <v>0</v>
      </c>
      <c r="IU321" s="47">
        <f t="shared" si="1341"/>
        <v>0</v>
      </c>
      <c r="IV321" s="47">
        <f t="shared" si="1342"/>
        <v>0</v>
      </c>
      <c r="IW321" s="48">
        <f t="shared" si="1343"/>
        <v>0</v>
      </c>
      <c r="IX321" s="47">
        <f t="shared" si="1344"/>
        <v>0</v>
      </c>
      <c r="IY321" s="47">
        <f t="shared" si="1345"/>
        <v>0</v>
      </c>
      <c r="IZ321" s="46">
        <f t="shared" si="1346"/>
        <v>0</v>
      </c>
      <c r="JA321" s="47">
        <f t="shared" si="1347"/>
        <v>0</v>
      </c>
      <c r="JB321" s="47">
        <f t="shared" si="1348"/>
        <v>0</v>
      </c>
      <c r="JC321" s="47">
        <f t="shared" si="1349"/>
        <v>0</v>
      </c>
      <c r="JD321" s="47">
        <f t="shared" si="1350"/>
        <v>0</v>
      </c>
      <c r="JE321" s="47">
        <f t="shared" si="1351"/>
        <v>0</v>
      </c>
      <c r="JF321" s="47">
        <f t="shared" si="1352"/>
        <v>0</v>
      </c>
      <c r="JG321" s="47">
        <f t="shared" si="1353"/>
        <v>0</v>
      </c>
      <c r="JH321" s="47">
        <f t="shared" si="1354"/>
        <v>0</v>
      </c>
      <c r="JI321" s="47">
        <f t="shared" si="1355"/>
        <v>0</v>
      </c>
      <c r="JJ321" s="47">
        <f t="shared" si="1356"/>
        <v>0</v>
      </c>
      <c r="JK321" s="47">
        <f t="shared" si="1357"/>
        <v>0</v>
      </c>
      <c r="JL321" s="47">
        <f t="shared" si="1358"/>
        <v>0</v>
      </c>
      <c r="JM321" s="47">
        <f t="shared" si="1359"/>
        <v>0</v>
      </c>
      <c r="JN321" s="47">
        <f t="shared" si="1360"/>
        <v>0</v>
      </c>
      <c r="JO321" s="47">
        <f t="shared" si="1361"/>
        <v>0</v>
      </c>
      <c r="JP321" s="47">
        <f t="shared" si="1362"/>
        <v>0</v>
      </c>
      <c r="JQ321" s="47">
        <f t="shared" si="1363"/>
        <v>0</v>
      </c>
      <c r="JR321" s="47">
        <f t="shared" si="1364"/>
        <v>0</v>
      </c>
      <c r="JS321" s="48">
        <f t="shared" si="1365"/>
        <v>0</v>
      </c>
      <c r="JT321" s="46">
        <f t="shared" si="1366"/>
        <v>0</v>
      </c>
      <c r="JU321" s="48">
        <f t="shared" si="1367"/>
        <v>0</v>
      </c>
    </row>
    <row r="322" spans="1:281" x14ac:dyDescent="0.25">
      <c r="A322" s="152"/>
      <c r="B322" s="386"/>
      <c r="C322" s="377"/>
      <c r="D322" s="378"/>
      <c r="E322" s="378"/>
      <c r="F322" s="378"/>
      <c r="G322" s="379"/>
      <c r="H322" s="397"/>
      <c r="I322" s="397"/>
      <c r="J322" s="97"/>
      <c r="K322" s="122">
        <f t="shared" si="1097"/>
        <v>0</v>
      </c>
      <c r="L322" s="313">
        <f t="shared" si="1098"/>
        <v>0</v>
      </c>
      <c r="M322" s="46">
        <f t="shared" si="1099"/>
        <v>0</v>
      </c>
      <c r="N322" s="90">
        <f t="shared" si="1160"/>
        <v>0</v>
      </c>
      <c r="O322" s="90">
        <f t="shared" si="1161"/>
        <v>0</v>
      </c>
      <c r="P322" s="90">
        <f t="shared" si="1162"/>
        <v>0</v>
      </c>
      <c r="Q322" s="90">
        <f t="shared" si="1163"/>
        <v>0</v>
      </c>
      <c r="R322" s="408">
        <f t="shared" si="1100"/>
        <v>1</v>
      </c>
      <c r="S322" s="46">
        <f t="shared" si="1101"/>
        <v>0</v>
      </c>
      <c r="T322" s="47">
        <f t="shared" si="1102"/>
        <v>0</v>
      </c>
      <c r="U322" s="47">
        <f t="shared" si="1103"/>
        <v>0</v>
      </c>
      <c r="V322" s="47">
        <f t="shared" si="1104"/>
        <v>0</v>
      </c>
      <c r="W322" s="47">
        <f t="shared" si="1105"/>
        <v>0</v>
      </c>
      <c r="X322" s="47">
        <f t="shared" si="1106"/>
        <v>0</v>
      </c>
      <c r="Y322" s="47">
        <f t="shared" si="1107"/>
        <v>0</v>
      </c>
      <c r="Z322" s="47">
        <f t="shared" si="1108"/>
        <v>0</v>
      </c>
      <c r="AA322" s="47">
        <f t="shared" si="1109"/>
        <v>0</v>
      </c>
      <c r="AB322" s="47">
        <f t="shared" si="1110"/>
        <v>0</v>
      </c>
      <c r="AC322" s="47">
        <f t="shared" si="1111"/>
        <v>0</v>
      </c>
      <c r="AD322" s="47">
        <f t="shared" si="1112"/>
        <v>0</v>
      </c>
      <c r="AE322" s="47">
        <f t="shared" si="1113"/>
        <v>0</v>
      </c>
      <c r="AF322" s="47">
        <f t="shared" si="1114"/>
        <v>0</v>
      </c>
      <c r="AG322" s="47">
        <f t="shared" si="1115"/>
        <v>0</v>
      </c>
      <c r="AH322" s="47">
        <f t="shared" si="1116"/>
        <v>0</v>
      </c>
      <c r="AI322" s="47">
        <f t="shared" si="1117"/>
        <v>0</v>
      </c>
      <c r="AJ322" s="47">
        <f t="shared" si="1118"/>
        <v>0</v>
      </c>
      <c r="AK322" s="47">
        <f t="shared" si="1119"/>
        <v>0</v>
      </c>
      <c r="AL322" s="48">
        <f t="shared" si="1120"/>
        <v>0</v>
      </c>
      <c r="AM322" s="47">
        <f t="shared" si="1164"/>
        <v>0</v>
      </c>
      <c r="AN322" s="47">
        <f t="shared" si="1165"/>
        <v>0</v>
      </c>
      <c r="AO322" s="46">
        <f t="shared" si="1121"/>
        <v>0</v>
      </c>
      <c r="AP322" s="47">
        <f t="shared" si="1122"/>
        <v>0</v>
      </c>
      <c r="AQ322" s="47">
        <f t="shared" si="1123"/>
        <v>0</v>
      </c>
      <c r="AR322" s="47">
        <f t="shared" si="1124"/>
        <v>0</v>
      </c>
      <c r="AS322" s="47">
        <f t="shared" si="1125"/>
        <v>0</v>
      </c>
      <c r="AT322" s="47">
        <f t="shared" si="1126"/>
        <v>0</v>
      </c>
      <c r="AU322" s="47">
        <f t="shared" si="1127"/>
        <v>0</v>
      </c>
      <c r="AV322" s="47">
        <f t="shared" si="1128"/>
        <v>0</v>
      </c>
      <c r="AW322" s="47">
        <f t="shared" si="1129"/>
        <v>0</v>
      </c>
      <c r="AX322" s="47">
        <f t="shared" si="1130"/>
        <v>0</v>
      </c>
      <c r="AY322" s="47">
        <f t="shared" si="1131"/>
        <v>0</v>
      </c>
      <c r="AZ322" s="47">
        <f t="shared" si="1132"/>
        <v>0</v>
      </c>
      <c r="BA322" s="47">
        <f t="shared" si="1133"/>
        <v>0</v>
      </c>
      <c r="BB322" s="47">
        <f t="shared" si="1134"/>
        <v>0</v>
      </c>
      <c r="BC322" s="47">
        <f t="shared" si="1135"/>
        <v>0</v>
      </c>
      <c r="BD322" s="47">
        <f t="shared" si="1136"/>
        <v>0</v>
      </c>
      <c r="BE322" s="47">
        <f t="shared" si="1137"/>
        <v>0</v>
      </c>
      <c r="BF322" s="47">
        <f t="shared" si="1138"/>
        <v>0</v>
      </c>
      <c r="BG322" s="48">
        <f t="shared" si="1139"/>
        <v>0</v>
      </c>
      <c r="BH322" s="47">
        <f t="shared" si="1166"/>
        <v>0</v>
      </c>
      <c r="BI322" s="47">
        <f t="shared" si="1167"/>
        <v>0</v>
      </c>
      <c r="BJ322" s="46">
        <f t="shared" si="1140"/>
        <v>0</v>
      </c>
      <c r="BK322" s="47">
        <f t="shared" si="1141"/>
        <v>0</v>
      </c>
      <c r="BL322" s="47">
        <f t="shared" si="1142"/>
        <v>0</v>
      </c>
      <c r="BM322" s="47">
        <f t="shared" si="1143"/>
        <v>0</v>
      </c>
      <c r="BN322" s="47">
        <f t="shared" si="1144"/>
        <v>0</v>
      </c>
      <c r="BO322" s="47">
        <f t="shared" si="1145"/>
        <v>0</v>
      </c>
      <c r="BP322" s="47">
        <f t="shared" si="1146"/>
        <v>0</v>
      </c>
      <c r="BQ322" s="47">
        <f t="shared" si="1147"/>
        <v>0</v>
      </c>
      <c r="BR322" s="47">
        <f t="shared" si="1148"/>
        <v>0</v>
      </c>
      <c r="BS322" s="47">
        <f t="shared" si="1149"/>
        <v>0</v>
      </c>
      <c r="BT322" s="47">
        <f t="shared" si="1150"/>
        <v>0</v>
      </c>
      <c r="BU322" s="47">
        <f t="shared" si="1151"/>
        <v>0</v>
      </c>
      <c r="BV322" s="47">
        <f t="shared" si="1152"/>
        <v>0</v>
      </c>
      <c r="BW322" s="47">
        <f t="shared" si="1153"/>
        <v>0</v>
      </c>
      <c r="BX322" s="47">
        <f t="shared" si="1154"/>
        <v>0</v>
      </c>
      <c r="BY322" s="47">
        <f t="shared" si="1155"/>
        <v>0</v>
      </c>
      <c r="BZ322" s="47">
        <f t="shared" si="1156"/>
        <v>0</v>
      </c>
      <c r="CA322" s="47">
        <f t="shared" si="1157"/>
        <v>0</v>
      </c>
      <c r="CB322" s="47">
        <f t="shared" si="1158"/>
        <v>0</v>
      </c>
      <c r="CC322" s="48">
        <f t="shared" si="1159"/>
        <v>0</v>
      </c>
      <c r="CD322" s="47">
        <f t="shared" si="1168"/>
        <v>0</v>
      </c>
      <c r="CE322" s="47">
        <f t="shared" si="1169"/>
        <v>0</v>
      </c>
      <c r="CF322" s="46">
        <f t="shared" si="1170"/>
        <v>0</v>
      </c>
      <c r="CG322" s="47">
        <f t="shared" si="1171"/>
        <v>0</v>
      </c>
      <c r="CH322" s="47">
        <f t="shared" si="1172"/>
        <v>0</v>
      </c>
      <c r="CI322" s="47">
        <f t="shared" si="1173"/>
        <v>0</v>
      </c>
      <c r="CJ322" s="47">
        <f t="shared" si="1174"/>
        <v>0</v>
      </c>
      <c r="CK322" s="47">
        <f t="shared" si="1175"/>
        <v>0</v>
      </c>
      <c r="CL322" s="47">
        <f t="shared" si="1176"/>
        <v>0</v>
      </c>
      <c r="CM322" s="47">
        <f t="shared" si="1177"/>
        <v>0</v>
      </c>
      <c r="CN322" s="47">
        <f t="shared" si="1178"/>
        <v>0</v>
      </c>
      <c r="CO322" s="47">
        <f t="shared" si="1179"/>
        <v>0</v>
      </c>
      <c r="CP322" s="47">
        <f t="shared" si="1180"/>
        <v>0</v>
      </c>
      <c r="CQ322" s="47">
        <f t="shared" si="1181"/>
        <v>0</v>
      </c>
      <c r="CR322" s="47">
        <f t="shared" si="1182"/>
        <v>0</v>
      </c>
      <c r="CS322" s="47">
        <f t="shared" si="1183"/>
        <v>0</v>
      </c>
      <c r="CT322" s="47">
        <f t="shared" si="1184"/>
        <v>0</v>
      </c>
      <c r="CU322" s="47">
        <f t="shared" si="1185"/>
        <v>0</v>
      </c>
      <c r="CV322" s="47">
        <f t="shared" si="1186"/>
        <v>0</v>
      </c>
      <c r="CW322" s="47">
        <f t="shared" si="1187"/>
        <v>0</v>
      </c>
      <c r="CX322" s="47">
        <f t="shared" si="1188"/>
        <v>0</v>
      </c>
      <c r="CY322" s="48">
        <f t="shared" si="1189"/>
        <v>0</v>
      </c>
      <c r="CZ322" s="47">
        <f t="shared" si="1190"/>
        <v>0</v>
      </c>
      <c r="DA322" s="47">
        <f t="shared" si="1191"/>
        <v>0</v>
      </c>
      <c r="DB322" s="46">
        <f t="shared" si="1192"/>
        <v>0</v>
      </c>
      <c r="DC322" s="47">
        <f t="shared" si="1193"/>
        <v>0</v>
      </c>
      <c r="DD322" s="47">
        <f t="shared" si="1194"/>
        <v>0</v>
      </c>
      <c r="DE322" s="47">
        <f t="shared" si="1195"/>
        <v>0</v>
      </c>
      <c r="DF322" s="47">
        <f t="shared" si="1196"/>
        <v>0</v>
      </c>
      <c r="DG322" s="47">
        <f t="shared" si="1197"/>
        <v>0</v>
      </c>
      <c r="DH322" s="47">
        <f t="shared" si="1198"/>
        <v>0</v>
      </c>
      <c r="DI322" s="47">
        <f t="shared" si="1199"/>
        <v>0</v>
      </c>
      <c r="DJ322" s="47">
        <f t="shared" si="1200"/>
        <v>0</v>
      </c>
      <c r="DK322" s="47">
        <f t="shared" si="1201"/>
        <v>0</v>
      </c>
      <c r="DL322" s="47">
        <f t="shared" si="1202"/>
        <v>0</v>
      </c>
      <c r="DM322" s="47">
        <f t="shared" si="1203"/>
        <v>0</v>
      </c>
      <c r="DN322" s="47">
        <f t="shared" si="1204"/>
        <v>0</v>
      </c>
      <c r="DO322" s="47">
        <f t="shared" si="1205"/>
        <v>0</v>
      </c>
      <c r="DP322" s="47">
        <f t="shared" si="1206"/>
        <v>0</v>
      </c>
      <c r="DQ322" s="47">
        <f t="shared" si="1207"/>
        <v>0</v>
      </c>
      <c r="DR322" s="47">
        <f t="shared" si="1208"/>
        <v>0</v>
      </c>
      <c r="DS322" s="47">
        <f t="shared" si="1209"/>
        <v>0</v>
      </c>
      <c r="DT322" s="47">
        <f t="shared" si="1210"/>
        <v>0</v>
      </c>
      <c r="DU322" s="48">
        <f t="shared" si="1211"/>
        <v>0</v>
      </c>
      <c r="DV322" s="47">
        <f t="shared" si="1212"/>
        <v>0</v>
      </c>
      <c r="DW322" s="47">
        <f t="shared" si="1213"/>
        <v>0</v>
      </c>
      <c r="DX322" s="46">
        <f t="shared" si="1214"/>
        <v>0</v>
      </c>
      <c r="DY322" s="47">
        <f t="shared" si="1215"/>
        <v>0</v>
      </c>
      <c r="DZ322" s="47">
        <f t="shared" si="1216"/>
        <v>0</v>
      </c>
      <c r="EA322" s="47">
        <f t="shared" si="1217"/>
        <v>0</v>
      </c>
      <c r="EB322" s="47">
        <f t="shared" si="1218"/>
        <v>0</v>
      </c>
      <c r="EC322" s="47">
        <f t="shared" si="1219"/>
        <v>0</v>
      </c>
      <c r="ED322" s="47">
        <f t="shared" si="1220"/>
        <v>0</v>
      </c>
      <c r="EE322" s="47">
        <f t="shared" si="1221"/>
        <v>0</v>
      </c>
      <c r="EF322" s="47">
        <f t="shared" si="1222"/>
        <v>0</v>
      </c>
      <c r="EG322" s="47">
        <f t="shared" si="1223"/>
        <v>0</v>
      </c>
      <c r="EH322" s="47">
        <f t="shared" si="1224"/>
        <v>0</v>
      </c>
      <c r="EI322" s="47">
        <f t="shared" si="1225"/>
        <v>0</v>
      </c>
      <c r="EJ322" s="47">
        <f t="shared" si="1226"/>
        <v>0</v>
      </c>
      <c r="EK322" s="47">
        <f t="shared" si="1227"/>
        <v>0</v>
      </c>
      <c r="EL322" s="47">
        <f t="shared" si="1228"/>
        <v>0</v>
      </c>
      <c r="EM322" s="47">
        <f t="shared" si="1229"/>
        <v>0</v>
      </c>
      <c r="EN322" s="47">
        <f t="shared" si="1230"/>
        <v>0</v>
      </c>
      <c r="EO322" s="47">
        <f t="shared" si="1231"/>
        <v>0</v>
      </c>
      <c r="EP322" s="47">
        <f t="shared" si="1232"/>
        <v>0</v>
      </c>
      <c r="EQ322" s="48">
        <f t="shared" si="1233"/>
        <v>0</v>
      </c>
      <c r="ER322" s="47">
        <f t="shared" si="1234"/>
        <v>0</v>
      </c>
      <c r="ES322" s="47">
        <f t="shared" si="1235"/>
        <v>0</v>
      </c>
      <c r="ET322" s="46">
        <f t="shared" si="1236"/>
        <v>0</v>
      </c>
      <c r="EU322" s="47">
        <f t="shared" si="1237"/>
        <v>0</v>
      </c>
      <c r="EV322" s="47">
        <f t="shared" si="1238"/>
        <v>0</v>
      </c>
      <c r="EW322" s="47">
        <f t="shared" si="1239"/>
        <v>0</v>
      </c>
      <c r="EX322" s="47">
        <f t="shared" si="1240"/>
        <v>0</v>
      </c>
      <c r="EY322" s="47">
        <f t="shared" si="1241"/>
        <v>0</v>
      </c>
      <c r="EZ322" s="47">
        <f t="shared" si="1242"/>
        <v>0</v>
      </c>
      <c r="FA322" s="47">
        <f t="shared" si="1243"/>
        <v>0</v>
      </c>
      <c r="FB322" s="47">
        <f t="shared" si="1244"/>
        <v>0</v>
      </c>
      <c r="FC322" s="47">
        <f t="shared" si="1245"/>
        <v>0</v>
      </c>
      <c r="FD322" s="47">
        <f t="shared" si="1246"/>
        <v>0</v>
      </c>
      <c r="FE322" s="47">
        <f t="shared" si="1247"/>
        <v>0</v>
      </c>
      <c r="FF322" s="47">
        <f t="shared" si="1248"/>
        <v>0</v>
      </c>
      <c r="FG322" s="47">
        <f t="shared" si="1249"/>
        <v>0</v>
      </c>
      <c r="FH322" s="47">
        <f t="shared" si="1250"/>
        <v>0</v>
      </c>
      <c r="FI322" s="47">
        <f t="shared" si="1251"/>
        <v>0</v>
      </c>
      <c r="FJ322" s="47">
        <f t="shared" si="1252"/>
        <v>0</v>
      </c>
      <c r="FK322" s="47">
        <f t="shared" si="1253"/>
        <v>0</v>
      </c>
      <c r="FL322" s="47">
        <f t="shared" si="1254"/>
        <v>0</v>
      </c>
      <c r="FM322" s="48">
        <f t="shared" si="1255"/>
        <v>0</v>
      </c>
      <c r="FN322" s="47">
        <f t="shared" si="1256"/>
        <v>0</v>
      </c>
      <c r="FO322" s="47">
        <f t="shared" si="1257"/>
        <v>0</v>
      </c>
      <c r="FP322" s="46">
        <f t="shared" si="1258"/>
        <v>0</v>
      </c>
      <c r="FQ322" s="47">
        <f t="shared" si="1259"/>
        <v>0</v>
      </c>
      <c r="FR322" s="47">
        <f t="shared" si="1260"/>
        <v>0</v>
      </c>
      <c r="FS322" s="47">
        <f t="shared" si="1261"/>
        <v>0</v>
      </c>
      <c r="FT322" s="47">
        <f t="shared" si="1262"/>
        <v>0</v>
      </c>
      <c r="FU322" s="47">
        <f t="shared" si="1263"/>
        <v>0</v>
      </c>
      <c r="FV322" s="47">
        <f t="shared" si="1264"/>
        <v>0</v>
      </c>
      <c r="FW322" s="47">
        <f t="shared" si="1265"/>
        <v>0</v>
      </c>
      <c r="FX322" s="47">
        <f t="shared" si="1266"/>
        <v>0</v>
      </c>
      <c r="FY322" s="47">
        <f t="shared" si="1267"/>
        <v>0</v>
      </c>
      <c r="FZ322" s="47">
        <f t="shared" si="1268"/>
        <v>0</v>
      </c>
      <c r="GA322" s="47">
        <f t="shared" si="1269"/>
        <v>0</v>
      </c>
      <c r="GB322" s="47">
        <f t="shared" si="1270"/>
        <v>0</v>
      </c>
      <c r="GC322" s="47">
        <f t="shared" si="1271"/>
        <v>0</v>
      </c>
      <c r="GD322" s="47">
        <f t="shared" si="1272"/>
        <v>0</v>
      </c>
      <c r="GE322" s="47">
        <f t="shared" si="1273"/>
        <v>0</v>
      </c>
      <c r="GF322" s="47">
        <f t="shared" si="1274"/>
        <v>0</v>
      </c>
      <c r="GG322" s="47">
        <f t="shared" si="1275"/>
        <v>0</v>
      </c>
      <c r="GH322" s="47">
        <f t="shared" si="1276"/>
        <v>0</v>
      </c>
      <c r="GI322" s="48">
        <f t="shared" si="1277"/>
        <v>0</v>
      </c>
      <c r="GJ322" s="47">
        <f t="shared" si="1278"/>
        <v>0</v>
      </c>
      <c r="GK322" s="47">
        <f t="shared" si="1279"/>
        <v>0</v>
      </c>
      <c r="GL322" s="46">
        <f t="shared" si="1280"/>
        <v>0</v>
      </c>
      <c r="GM322" s="47">
        <f t="shared" si="1281"/>
        <v>0</v>
      </c>
      <c r="GN322" s="47">
        <f t="shared" si="1282"/>
        <v>0</v>
      </c>
      <c r="GO322" s="47">
        <f t="shared" si="1283"/>
        <v>0</v>
      </c>
      <c r="GP322" s="47">
        <f t="shared" si="1284"/>
        <v>0</v>
      </c>
      <c r="GQ322" s="47">
        <f t="shared" si="1285"/>
        <v>0</v>
      </c>
      <c r="GR322" s="47">
        <f t="shared" si="1286"/>
        <v>0</v>
      </c>
      <c r="GS322" s="47">
        <f t="shared" si="1287"/>
        <v>0</v>
      </c>
      <c r="GT322" s="47">
        <f t="shared" si="1288"/>
        <v>0</v>
      </c>
      <c r="GU322" s="47">
        <f t="shared" si="1289"/>
        <v>0</v>
      </c>
      <c r="GV322" s="47">
        <f t="shared" si="1290"/>
        <v>0</v>
      </c>
      <c r="GW322" s="47">
        <f t="shared" si="1291"/>
        <v>0</v>
      </c>
      <c r="GX322" s="47">
        <f t="shared" si="1292"/>
        <v>0</v>
      </c>
      <c r="GY322" s="47">
        <f t="shared" si="1293"/>
        <v>0</v>
      </c>
      <c r="GZ322" s="47">
        <f t="shared" si="1294"/>
        <v>0</v>
      </c>
      <c r="HA322" s="47">
        <f t="shared" si="1295"/>
        <v>0</v>
      </c>
      <c r="HB322" s="47">
        <f t="shared" si="1296"/>
        <v>0</v>
      </c>
      <c r="HC322" s="47">
        <f t="shared" si="1297"/>
        <v>0</v>
      </c>
      <c r="HD322" s="47">
        <f t="shared" si="1298"/>
        <v>0</v>
      </c>
      <c r="HE322" s="48">
        <f t="shared" si="1299"/>
        <v>0</v>
      </c>
      <c r="HF322" s="47">
        <f t="shared" si="1300"/>
        <v>0</v>
      </c>
      <c r="HG322" s="47">
        <f t="shared" si="1301"/>
        <v>0</v>
      </c>
      <c r="HH322" s="46">
        <f t="shared" si="1302"/>
        <v>0</v>
      </c>
      <c r="HI322" s="47">
        <f t="shared" si="1303"/>
        <v>0</v>
      </c>
      <c r="HJ322" s="47">
        <f t="shared" si="1304"/>
        <v>0</v>
      </c>
      <c r="HK322" s="47">
        <f t="shared" si="1305"/>
        <v>0</v>
      </c>
      <c r="HL322" s="47">
        <f t="shared" si="1306"/>
        <v>0</v>
      </c>
      <c r="HM322" s="47">
        <f t="shared" si="1307"/>
        <v>0</v>
      </c>
      <c r="HN322" s="47">
        <f t="shared" si="1308"/>
        <v>0</v>
      </c>
      <c r="HO322" s="47">
        <f t="shared" si="1309"/>
        <v>0</v>
      </c>
      <c r="HP322" s="47">
        <f t="shared" si="1310"/>
        <v>0</v>
      </c>
      <c r="HQ322" s="47">
        <f t="shared" si="1311"/>
        <v>0</v>
      </c>
      <c r="HR322" s="47">
        <f t="shared" si="1312"/>
        <v>0</v>
      </c>
      <c r="HS322" s="47">
        <f t="shared" si="1313"/>
        <v>0</v>
      </c>
      <c r="HT322" s="47">
        <f t="shared" si="1314"/>
        <v>0</v>
      </c>
      <c r="HU322" s="47">
        <f t="shared" si="1315"/>
        <v>0</v>
      </c>
      <c r="HV322" s="47">
        <f t="shared" si="1316"/>
        <v>0</v>
      </c>
      <c r="HW322" s="47">
        <f t="shared" si="1317"/>
        <v>0</v>
      </c>
      <c r="HX322" s="47">
        <f t="shared" si="1318"/>
        <v>0</v>
      </c>
      <c r="HY322" s="47">
        <f t="shared" si="1319"/>
        <v>0</v>
      </c>
      <c r="HZ322" s="47">
        <f t="shared" si="1320"/>
        <v>0</v>
      </c>
      <c r="IA322" s="48">
        <f t="shared" si="1321"/>
        <v>0</v>
      </c>
      <c r="IB322" s="47">
        <f t="shared" si="1322"/>
        <v>0</v>
      </c>
      <c r="IC322" s="47">
        <f t="shared" si="1323"/>
        <v>0</v>
      </c>
      <c r="ID322" s="46">
        <f t="shared" si="1324"/>
        <v>0</v>
      </c>
      <c r="IE322" s="47">
        <f t="shared" si="1325"/>
        <v>0</v>
      </c>
      <c r="IF322" s="47">
        <f t="shared" si="1326"/>
        <v>0</v>
      </c>
      <c r="IG322" s="47">
        <f t="shared" si="1327"/>
        <v>0</v>
      </c>
      <c r="IH322" s="47">
        <f t="shared" si="1328"/>
        <v>0</v>
      </c>
      <c r="II322" s="47">
        <f t="shared" si="1329"/>
        <v>0</v>
      </c>
      <c r="IJ322" s="47">
        <f t="shared" si="1330"/>
        <v>0</v>
      </c>
      <c r="IK322" s="47">
        <f t="shared" si="1331"/>
        <v>0</v>
      </c>
      <c r="IL322" s="47">
        <f t="shared" si="1332"/>
        <v>0</v>
      </c>
      <c r="IM322" s="47">
        <f t="shared" si="1333"/>
        <v>0</v>
      </c>
      <c r="IN322" s="47">
        <f t="shared" si="1334"/>
        <v>0</v>
      </c>
      <c r="IO322" s="47">
        <f t="shared" si="1335"/>
        <v>0</v>
      </c>
      <c r="IP322" s="47">
        <f t="shared" si="1336"/>
        <v>0</v>
      </c>
      <c r="IQ322" s="47">
        <f t="shared" si="1337"/>
        <v>0</v>
      </c>
      <c r="IR322" s="47">
        <f t="shared" si="1338"/>
        <v>0</v>
      </c>
      <c r="IS322" s="47">
        <f t="shared" si="1339"/>
        <v>0</v>
      </c>
      <c r="IT322" s="47">
        <f t="shared" si="1340"/>
        <v>0</v>
      </c>
      <c r="IU322" s="47">
        <f t="shared" si="1341"/>
        <v>0</v>
      </c>
      <c r="IV322" s="47">
        <f t="shared" si="1342"/>
        <v>0</v>
      </c>
      <c r="IW322" s="48">
        <f t="shared" si="1343"/>
        <v>0</v>
      </c>
      <c r="IX322" s="47">
        <f t="shared" si="1344"/>
        <v>0</v>
      </c>
      <c r="IY322" s="47">
        <f t="shared" si="1345"/>
        <v>0</v>
      </c>
      <c r="IZ322" s="46">
        <f t="shared" si="1346"/>
        <v>0</v>
      </c>
      <c r="JA322" s="47">
        <f t="shared" si="1347"/>
        <v>0</v>
      </c>
      <c r="JB322" s="47">
        <f t="shared" si="1348"/>
        <v>0</v>
      </c>
      <c r="JC322" s="47">
        <f t="shared" si="1349"/>
        <v>0</v>
      </c>
      <c r="JD322" s="47">
        <f t="shared" si="1350"/>
        <v>0</v>
      </c>
      <c r="JE322" s="47">
        <f t="shared" si="1351"/>
        <v>0</v>
      </c>
      <c r="JF322" s="47">
        <f t="shared" si="1352"/>
        <v>0</v>
      </c>
      <c r="JG322" s="47">
        <f t="shared" si="1353"/>
        <v>0</v>
      </c>
      <c r="JH322" s="47">
        <f t="shared" si="1354"/>
        <v>0</v>
      </c>
      <c r="JI322" s="47">
        <f t="shared" si="1355"/>
        <v>0</v>
      </c>
      <c r="JJ322" s="47">
        <f t="shared" si="1356"/>
        <v>0</v>
      </c>
      <c r="JK322" s="47">
        <f t="shared" si="1357"/>
        <v>0</v>
      </c>
      <c r="JL322" s="47">
        <f t="shared" si="1358"/>
        <v>0</v>
      </c>
      <c r="JM322" s="47">
        <f t="shared" si="1359"/>
        <v>0</v>
      </c>
      <c r="JN322" s="47">
        <f t="shared" si="1360"/>
        <v>0</v>
      </c>
      <c r="JO322" s="47">
        <f t="shared" si="1361"/>
        <v>0</v>
      </c>
      <c r="JP322" s="47">
        <f t="shared" si="1362"/>
        <v>0</v>
      </c>
      <c r="JQ322" s="47">
        <f t="shared" si="1363"/>
        <v>0</v>
      </c>
      <c r="JR322" s="47">
        <f t="shared" si="1364"/>
        <v>0</v>
      </c>
      <c r="JS322" s="48">
        <f t="shared" si="1365"/>
        <v>0</v>
      </c>
      <c r="JT322" s="46">
        <f t="shared" si="1366"/>
        <v>0</v>
      </c>
      <c r="JU322" s="48">
        <f t="shared" si="1367"/>
        <v>0</v>
      </c>
    </row>
    <row r="323" spans="1:281" x14ac:dyDescent="0.25">
      <c r="A323" s="152"/>
      <c r="B323" s="386"/>
      <c r="C323" s="377"/>
      <c r="D323" s="378"/>
      <c r="E323" s="378"/>
      <c r="F323" s="378"/>
      <c r="G323" s="379"/>
      <c r="H323" s="397"/>
      <c r="I323" s="397"/>
      <c r="J323" s="97"/>
      <c r="K323" s="122">
        <f t="shared" si="1097"/>
        <v>0</v>
      </c>
      <c r="L323" s="313">
        <f t="shared" si="1098"/>
        <v>0</v>
      </c>
      <c r="M323" s="46">
        <f t="shared" si="1099"/>
        <v>0</v>
      </c>
      <c r="N323" s="90">
        <f t="shared" si="1160"/>
        <v>0</v>
      </c>
      <c r="O323" s="90">
        <f t="shared" si="1161"/>
        <v>0</v>
      </c>
      <c r="P323" s="90">
        <f t="shared" si="1162"/>
        <v>0</v>
      </c>
      <c r="Q323" s="90">
        <f t="shared" si="1163"/>
        <v>0</v>
      </c>
      <c r="R323" s="408">
        <f t="shared" si="1100"/>
        <v>1</v>
      </c>
      <c r="S323" s="46">
        <f t="shared" si="1101"/>
        <v>0</v>
      </c>
      <c r="T323" s="47">
        <f t="shared" si="1102"/>
        <v>0</v>
      </c>
      <c r="U323" s="47">
        <f t="shared" si="1103"/>
        <v>0</v>
      </c>
      <c r="V323" s="47">
        <f t="shared" si="1104"/>
        <v>0</v>
      </c>
      <c r="W323" s="47">
        <f t="shared" si="1105"/>
        <v>0</v>
      </c>
      <c r="X323" s="47">
        <f t="shared" si="1106"/>
        <v>0</v>
      </c>
      <c r="Y323" s="47">
        <f t="shared" si="1107"/>
        <v>0</v>
      </c>
      <c r="Z323" s="47">
        <f t="shared" si="1108"/>
        <v>0</v>
      </c>
      <c r="AA323" s="47">
        <f t="shared" si="1109"/>
        <v>0</v>
      </c>
      <c r="AB323" s="47">
        <f t="shared" si="1110"/>
        <v>0</v>
      </c>
      <c r="AC323" s="47">
        <f t="shared" si="1111"/>
        <v>0</v>
      </c>
      <c r="AD323" s="47">
        <f t="shared" si="1112"/>
        <v>0</v>
      </c>
      <c r="AE323" s="47">
        <f t="shared" si="1113"/>
        <v>0</v>
      </c>
      <c r="AF323" s="47">
        <f t="shared" si="1114"/>
        <v>0</v>
      </c>
      <c r="AG323" s="47">
        <f t="shared" si="1115"/>
        <v>0</v>
      </c>
      <c r="AH323" s="47">
        <f t="shared" si="1116"/>
        <v>0</v>
      </c>
      <c r="AI323" s="47">
        <f t="shared" si="1117"/>
        <v>0</v>
      </c>
      <c r="AJ323" s="47">
        <f t="shared" si="1118"/>
        <v>0</v>
      </c>
      <c r="AK323" s="47">
        <f t="shared" si="1119"/>
        <v>0</v>
      </c>
      <c r="AL323" s="48">
        <f t="shared" si="1120"/>
        <v>0</v>
      </c>
      <c r="AM323" s="47">
        <f t="shared" si="1164"/>
        <v>0</v>
      </c>
      <c r="AN323" s="47">
        <f t="shared" si="1165"/>
        <v>0</v>
      </c>
      <c r="AO323" s="46">
        <f t="shared" si="1121"/>
        <v>0</v>
      </c>
      <c r="AP323" s="47">
        <f t="shared" si="1122"/>
        <v>0</v>
      </c>
      <c r="AQ323" s="47">
        <f t="shared" si="1123"/>
        <v>0</v>
      </c>
      <c r="AR323" s="47">
        <f t="shared" si="1124"/>
        <v>0</v>
      </c>
      <c r="AS323" s="47">
        <f t="shared" si="1125"/>
        <v>0</v>
      </c>
      <c r="AT323" s="47">
        <f t="shared" si="1126"/>
        <v>0</v>
      </c>
      <c r="AU323" s="47">
        <f t="shared" si="1127"/>
        <v>0</v>
      </c>
      <c r="AV323" s="47">
        <f t="shared" si="1128"/>
        <v>0</v>
      </c>
      <c r="AW323" s="47">
        <f t="shared" si="1129"/>
        <v>0</v>
      </c>
      <c r="AX323" s="47">
        <f t="shared" si="1130"/>
        <v>0</v>
      </c>
      <c r="AY323" s="47">
        <f t="shared" si="1131"/>
        <v>0</v>
      </c>
      <c r="AZ323" s="47">
        <f t="shared" si="1132"/>
        <v>0</v>
      </c>
      <c r="BA323" s="47">
        <f t="shared" si="1133"/>
        <v>0</v>
      </c>
      <c r="BB323" s="47">
        <f t="shared" si="1134"/>
        <v>0</v>
      </c>
      <c r="BC323" s="47">
        <f t="shared" si="1135"/>
        <v>0</v>
      </c>
      <c r="BD323" s="47">
        <f t="shared" si="1136"/>
        <v>0</v>
      </c>
      <c r="BE323" s="47">
        <f t="shared" si="1137"/>
        <v>0</v>
      </c>
      <c r="BF323" s="47">
        <f t="shared" si="1138"/>
        <v>0</v>
      </c>
      <c r="BG323" s="48">
        <f t="shared" si="1139"/>
        <v>0</v>
      </c>
      <c r="BH323" s="47">
        <f t="shared" si="1166"/>
        <v>0</v>
      </c>
      <c r="BI323" s="47">
        <f t="shared" si="1167"/>
        <v>0</v>
      </c>
      <c r="BJ323" s="46">
        <f t="shared" si="1140"/>
        <v>0</v>
      </c>
      <c r="BK323" s="47">
        <f t="shared" si="1141"/>
        <v>0</v>
      </c>
      <c r="BL323" s="47">
        <f t="shared" si="1142"/>
        <v>0</v>
      </c>
      <c r="BM323" s="47">
        <f t="shared" si="1143"/>
        <v>0</v>
      </c>
      <c r="BN323" s="47">
        <f t="shared" si="1144"/>
        <v>0</v>
      </c>
      <c r="BO323" s="47">
        <f t="shared" si="1145"/>
        <v>0</v>
      </c>
      <c r="BP323" s="47">
        <f t="shared" si="1146"/>
        <v>0</v>
      </c>
      <c r="BQ323" s="47">
        <f t="shared" si="1147"/>
        <v>0</v>
      </c>
      <c r="BR323" s="47">
        <f t="shared" si="1148"/>
        <v>0</v>
      </c>
      <c r="BS323" s="47">
        <f t="shared" si="1149"/>
        <v>0</v>
      </c>
      <c r="BT323" s="47">
        <f t="shared" si="1150"/>
        <v>0</v>
      </c>
      <c r="BU323" s="47">
        <f t="shared" si="1151"/>
        <v>0</v>
      </c>
      <c r="BV323" s="47">
        <f t="shared" si="1152"/>
        <v>0</v>
      </c>
      <c r="BW323" s="47">
        <f t="shared" si="1153"/>
        <v>0</v>
      </c>
      <c r="BX323" s="47">
        <f t="shared" si="1154"/>
        <v>0</v>
      </c>
      <c r="BY323" s="47">
        <f t="shared" si="1155"/>
        <v>0</v>
      </c>
      <c r="BZ323" s="47">
        <f t="shared" si="1156"/>
        <v>0</v>
      </c>
      <c r="CA323" s="47">
        <f t="shared" si="1157"/>
        <v>0</v>
      </c>
      <c r="CB323" s="47">
        <f t="shared" si="1158"/>
        <v>0</v>
      </c>
      <c r="CC323" s="48">
        <f t="shared" si="1159"/>
        <v>0</v>
      </c>
      <c r="CD323" s="47">
        <f t="shared" si="1168"/>
        <v>0</v>
      </c>
      <c r="CE323" s="47">
        <f t="shared" si="1169"/>
        <v>0</v>
      </c>
      <c r="CF323" s="46">
        <f t="shared" si="1170"/>
        <v>0</v>
      </c>
      <c r="CG323" s="47">
        <f t="shared" si="1171"/>
        <v>0</v>
      </c>
      <c r="CH323" s="47">
        <f t="shared" si="1172"/>
        <v>0</v>
      </c>
      <c r="CI323" s="47">
        <f t="shared" si="1173"/>
        <v>0</v>
      </c>
      <c r="CJ323" s="47">
        <f t="shared" si="1174"/>
        <v>0</v>
      </c>
      <c r="CK323" s="47">
        <f t="shared" si="1175"/>
        <v>0</v>
      </c>
      <c r="CL323" s="47">
        <f t="shared" si="1176"/>
        <v>0</v>
      </c>
      <c r="CM323" s="47">
        <f t="shared" si="1177"/>
        <v>0</v>
      </c>
      <c r="CN323" s="47">
        <f t="shared" si="1178"/>
        <v>0</v>
      </c>
      <c r="CO323" s="47">
        <f t="shared" si="1179"/>
        <v>0</v>
      </c>
      <c r="CP323" s="47">
        <f t="shared" si="1180"/>
        <v>0</v>
      </c>
      <c r="CQ323" s="47">
        <f t="shared" si="1181"/>
        <v>0</v>
      </c>
      <c r="CR323" s="47">
        <f t="shared" si="1182"/>
        <v>0</v>
      </c>
      <c r="CS323" s="47">
        <f t="shared" si="1183"/>
        <v>0</v>
      </c>
      <c r="CT323" s="47">
        <f t="shared" si="1184"/>
        <v>0</v>
      </c>
      <c r="CU323" s="47">
        <f t="shared" si="1185"/>
        <v>0</v>
      </c>
      <c r="CV323" s="47">
        <f t="shared" si="1186"/>
        <v>0</v>
      </c>
      <c r="CW323" s="47">
        <f t="shared" si="1187"/>
        <v>0</v>
      </c>
      <c r="CX323" s="47">
        <f t="shared" si="1188"/>
        <v>0</v>
      </c>
      <c r="CY323" s="48">
        <f t="shared" si="1189"/>
        <v>0</v>
      </c>
      <c r="CZ323" s="47">
        <f t="shared" si="1190"/>
        <v>0</v>
      </c>
      <c r="DA323" s="47">
        <f t="shared" si="1191"/>
        <v>0</v>
      </c>
      <c r="DB323" s="46">
        <f t="shared" si="1192"/>
        <v>0</v>
      </c>
      <c r="DC323" s="47">
        <f t="shared" si="1193"/>
        <v>0</v>
      </c>
      <c r="DD323" s="47">
        <f t="shared" si="1194"/>
        <v>0</v>
      </c>
      <c r="DE323" s="47">
        <f t="shared" si="1195"/>
        <v>0</v>
      </c>
      <c r="DF323" s="47">
        <f t="shared" si="1196"/>
        <v>0</v>
      </c>
      <c r="DG323" s="47">
        <f t="shared" si="1197"/>
        <v>0</v>
      </c>
      <c r="DH323" s="47">
        <f t="shared" si="1198"/>
        <v>0</v>
      </c>
      <c r="DI323" s="47">
        <f t="shared" si="1199"/>
        <v>0</v>
      </c>
      <c r="DJ323" s="47">
        <f t="shared" si="1200"/>
        <v>0</v>
      </c>
      <c r="DK323" s="47">
        <f t="shared" si="1201"/>
        <v>0</v>
      </c>
      <c r="DL323" s="47">
        <f t="shared" si="1202"/>
        <v>0</v>
      </c>
      <c r="DM323" s="47">
        <f t="shared" si="1203"/>
        <v>0</v>
      </c>
      <c r="DN323" s="47">
        <f t="shared" si="1204"/>
        <v>0</v>
      </c>
      <c r="DO323" s="47">
        <f t="shared" si="1205"/>
        <v>0</v>
      </c>
      <c r="DP323" s="47">
        <f t="shared" si="1206"/>
        <v>0</v>
      </c>
      <c r="DQ323" s="47">
        <f t="shared" si="1207"/>
        <v>0</v>
      </c>
      <c r="DR323" s="47">
        <f t="shared" si="1208"/>
        <v>0</v>
      </c>
      <c r="DS323" s="47">
        <f t="shared" si="1209"/>
        <v>0</v>
      </c>
      <c r="DT323" s="47">
        <f t="shared" si="1210"/>
        <v>0</v>
      </c>
      <c r="DU323" s="48">
        <f t="shared" si="1211"/>
        <v>0</v>
      </c>
      <c r="DV323" s="47">
        <f t="shared" si="1212"/>
        <v>0</v>
      </c>
      <c r="DW323" s="47">
        <f t="shared" si="1213"/>
        <v>0</v>
      </c>
      <c r="DX323" s="46">
        <f t="shared" si="1214"/>
        <v>0</v>
      </c>
      <c r="DY323" s="47">
        <f t="shared" si="1215"/>
        <v>0</v>
      </c>
      <c r="DZ323" s="47">
        <f t="shared" si="1216"/>
        <v>0</v>
      </c>
      <c r="EA323" s="47">
        <f t="shared" si="1217"/>
        <v>0</v>
      </c>
      <c r="EB323" s="47">
        <f t="shared" si="1218"/>
        <v>0</v>
      </c>
      <c r="EC323" s="47">
        <f t="shared" si="1219"/>
        <v>0</v>
      </c>
      <c r="ED323" s="47">
        <f t="shared" si="1220"/>
        <v>0</v>
      </c>
      <c r="EE323" s="47">
        <f t="shared" si="1221"/>
        <v>0</v>
      </c>
      <c r="EF323" s="47">
        <f t="shared" si="1222"/>
        <v>0</v>
      </c>
      <c r="EG323" s="47">
        <f t="shared" si="1223"/>
        <v>0</v>
      </c>
      <c r="EH323" s="47">
        <f t="shared" si="1224"/>
        <v>0</v>
      </c>
      <c r="EI323" s="47">
        <f t="shared" si="1225"/>
        <v>0</v>
      </c>
      <c r="EJ323" s="47">
        <f t="shared" si="1226"/>
        <v>0</v>
      </c>
      <c r="EK323" s="47">
        <f t="shared" si="1227"/>
        <v>0</v>
      </c>
      <c r="EL323" s="47">
        <f t="shared" si="1228"/>
        <v>0</v>
      </c>
      <c r="EM323" s="47">
        <f t="shared" si="1229"/>
        <v>0</v>
      </c>
      <c r="EN323" s="47">
        <f t="shared" si="1230"/>
        <v>0</v>
      </c>
      <c r="EO323" s="47">
        <f t="shared" si="1231"/>
        <v>0</v>
      </c>
      <c r="EP323" s="47">
        <f t="shared" si="1232"/>
        <v>0</v>
      </c>
      <c r="EQ323" s="48">
        <f t="shared" si="1233"/>
        <v>0</v>
      </c>
      <c r="ER323" s="47">
        <f t="shared" si="1234"/>
        <v>0</v>
      </c>
      <c r="ES323" s="47">
        <f t="shared" si="1235"/>
        <v>0</v>
      </c>
      <c r="ET323" s="46">
        <f t="shared" si="1236"/>
        <v>0</v>
      </c>
      <c r="EU323" s="47">
        <f t="shared" si="1237"/>
        <v>0</v>
      </c>
      <c r="EV323" s="47">
        <f t="shared" si="1238"/>
        <v>0</v>
      </c>
      <c r="EW323" s="47">
        <f t="shared" si="1239"/>
        <v>0</v>
      </c>
      <c r="EX323" s="47">
        <f t="shared" si="1240"/>
        <v>0</v>
      </c>
      <c r="EY323" s="47">
        <f t="shared" si="1241"/>
        <v>0</v>
      </c>
      <c r="EZ323" s="47">
        <f t="shared" si="1242"/>
        <v>0</v>
      </c>
      <c r="FA323" s="47">
        <f t="shared" si="1243"/>
        <v>0</v>
      </c>
      <c r="FB323" s="47">
        <f t="shared" si="1244"/>
        <v>0</v>
      </c>
      <c r="FC323" s="47">
        <f t="shared" si="1245"/>
        <v>0</v>
      </c>
      <c r="FD323" s="47">
        <f t="shared" si="1246"/>
        <v>0</v>
      </c>
      <c r="FE323" s="47">
        <f t="shared" si="1247"/>
        <v>0</v>
      </c>
      <c r="FF323" s="47">
        <f t="shared" si="1248"/>
        <v>0</v>
      </c>
      <c r="FG323" s="47">
        <f t="shared" si="1249"/>
        <v>0</v>
      </c>
      <c r="FH323" s="47">
        <f t="shared" si="1250"/>
        <v>0</v>
      </c>
      <c r="FI323" s="47">
        <f t="shared" si="1251"/>
        <v>0</v>
      </c>
      <c r="FJ323" s="47">
        <f t="shared" si="1252"/>
        <v>0</v>
      </c>
      <c r="FK323" s="47">
        <f t="shared" si="1253"/>
        <v>0</v>
      </c>
      <c r="FL323" s="47">
        <f t="shared" si="1254"/>
        <v>0</v>
      </c>
      <c r="FM323" s="48">
        <f t="shared" si="1255"/>
        <v>0</v>
      </c>
      <c r="FN323" s="47">
        <f t="shared" si="1256"/>
        <v>0</v>
      </c>
      <c r="FO323" s="47">
        <f t="shared" si="1257"/>
        <v>0</v>
      </c>
      <c r="FP323" s="46">
        <f t="shared" si="1258"/>
        <v>0</v>
      </c>
      <c r="FQ323" s="47">
        <f t="shared" si="1259"/>
        <v>0</v>
      </c>
      <c r="FR323" s="47">
        <f t="shared" si="1260"/>
        <v>0</v>
      </c>
      <c r="FS323" s="47">
        <f t="shared" si="1261"/>
        <v>0</v>
      </c>
      <c r="FT323" s="47">
        <f t="shared" si="1262"/>
        <v>0</v>
      </c>
      <c r="FU323" s="47">
        <f t="shared" si="1263"/>
        <v>0</v>
      </c>
      <c r="FV323" s="47">
        <f t="shared" si="1264"/>
        <v>0</v>
      </c>
      <c r="FW323" s="47">
        <f t="shared" si="1265"/>
        <v>0</v>
      </c>
      <c r="FX323" s="47">
        <f t="shared" si="1266"/>
        <v>0</v>
      </c>
      <c r="FY323" s="47">
        <f t="shared" si="1267"/>
        <v>0</v>
      </c>
      <c r="FZ323" s="47">
        <f t="shared" si="1268"/>
        <v>0</v>
      </c>
      <c r="GA323" s="47">
        <f t="shared" si="1269"/>
        <v>0</v>
      </c>
      <c r="GB323" s="47">
        <f t="shared" si="1270"/>
        <v>0</v>
      </c>
      <c r="GC323" s="47">
        <f t="shared" si="1271"/>
        <v>0</v>
      </c>
      <c r="GD323" s="47">
        <f t="shared" si="1272"/>
        <v>0</v>
      </c>
      <c r="GE323" s="47">
        <f t="shared" si="1273"/>
        <v>0</v>
      </c>
      <c r="GF323" s="47">
        <f t="shared" si="1274"/>
        <v>0</v>
      </c>
      <c r="GG323" s="47">
        <f t="shared" si="1275"/>
        <v>0</v>
      </c>
      <c r="GH323" s="47">
        <f t="shared" si="1276"/>
        <v>0</v>
      </c>
      <c r="GI323" s="48">
        <f t="shared" si="1277"/>
        <v>0</v>
      </c>
      <c r="GJ323" s="47">
        <f t="shared" si="1278"/>
        <v>0</v>
      </c>
      <c r="GK323" s="47">
        <f t="shared" si="1279"/>
        <v>0</v>
      </c>
      <c r="GL323" s="46">
        <f t="shared" si="1280"/>
        <v>0</v>
      </c>
      <c r="GM323" s="47">
        <f t="shared" si="1281"/>
        <v>0</v>
      </c>
      <c r="GN323" s="47">
        <f t="shared" si="1282"/>
        <v>0</v>
      </c>
      <c r="GO323" s="47">
        <f t="shared" si="1283"/>
        <v>0</v>
      </c>
      <c r="GP323" s="47">
        <f t="shared" si="1284"/>
        <v>0</v>
      </c>
      <c r="GQ323" s="47">
        <f t="shared" si="1285"/>
        <v>0</v>
      </c>
      <c r="GR323" s="47">
        <f t="shared" si="1286"/>
        <v>0</v>
      </c>
      <c r="GS323" s="47">
        <f t="shared" si="1287"/>
        <v>0</v>
      </c>
      <c r="GT323" s="47">
        <f t="shared" si="1288"/>
        <v>0</v>
      </c>
      <c r="GU323" s="47">
        <f t="shared" si="1289"/>
        <v>0</v>
      </c>
      <c r="GV323" s="47">
        <f t="shared" si="1290"/>
        <v>0</v>
      </c>
      <c r="GW323" s="47">
        <f t="shared" si="1291"/>
        <v>0</v>
      </c>
      <c r="GX323" s="47">
        <f t="shared" si="1292"/>
        <v>0</v>
      </c>
      <c r="GY323" s="47">
        <f t="shared" si="1293"/>
        <v>0</v>
      </c>
      <c r="GZ323" s="47">
        <f t="shared" si="1294"/>
        <v>0</v>
      </c>
      <c r="HA323" s="47">
        <f t="shared" si="1295"/>
        <v>0</v>
      </c>
      <c r="HB323" s="47">
        <f t="shared" si="1296"/>
        <v>0</v>
      </c>
      <c r="HC323" s="47">
        <f t="shared" si="1297"/>
        <v>0</v>
      </c>
      <c r="HD323" s="47">
        <f t="shared" si="1298"/>
        <v>0</v>
      </c>
      <c r="HE323" s="48">
        <f t="shared" si="1299"/>
        <v>0</v>
      </c>
      <c r="HF323" s="47">
        <f t="shared" si="1300"/>
        <v>0</v>
      </c>
      <c r="HG323" s="47">
        <f t="shared" si="1301"/>
        <v>0</v>
      </c>
      <c r="HH323" s="46">
        <f t="shared" si="1302"/>
        <v>0</v>
      </c>
      <c r="HI323" s="47">
        <f t="shared" si="1303"/>
        <v>0</v>
      </c>
      <c r="HJ323" s="47">
        <f t="shared" si="1304"/>
        <v>0</v>
      </c>
      <c r="HK323" s="47">
        <f t="shared" si="1305"/>
        <v>0</v>
      </c>
      <c r="HL323" s="47">
        <f t="shared" si="1306"/>
        <v>0</v>
      </c>
      <c r="HM323" s="47">
        <f t="shared" si="1307"/>
        <v>0</v>
      </c>
      <c r="HN323" s="47">
        <f t="shared" si="1308"/>
        <v>0</v>
      </c>
      <c r="HO323" s="47">
        <f t="shared" si="1309"/>
        <v>0</v>
      </c>
      <c r="HP323" s="47">
        <f t="shared" si="1310"/>
        <v>0</v>
      </c>
      <c r="HQ323" s="47">
        <f t="shared" si="1311"/>
        <v>0</v>
      </c>
      <c r="HR323" s="47">
        <f t="shared" si="1312"/>
        <v>0</v>
      </c>
      <c r="HS323" s="47">
        <f t="shared" si="1313"/>
        <v>0</v>
      </c>
      <c r="HT323" s="47">
        <f t="shared" si="1314"/>
        <v>0</v>
      </c>
      <c r="HU323" s="47">
        <f t="shared" si="1315"/>
        <v>0</v>
      </c>
      <c r="HV323" s="47">
        <f t="shared" si="1316"/>
        <v>0</v>
      </c>
      <c r="HW323" s="47">
        <f t="shared" si="1317"/>
        <v>0</v>
      </c>
      <c r="HX323" s="47">
        <f t="shared" si="1318"/>
        <v>0</v>
      </c>
      <c r="HY323" s="47">
        <f t="shared" si="1319"/>
        <v>0</v>
      </c>
      <c r="HZ323" s="47">
        <f t="shared" si="1320"/>
        <v>0</v>
      </c>
      <c r="IA323" s="48">
        <f t="shared" si="1321"/>
        <v>0</v>
      </c>
      <c r="IB323" s="47">
        <f t="shared" si="1322"/>
        <v>0</v>
      </c>
      <c r="IC323" s="47">
        <f t="shared" si="1323"/>
        <v>0</v>
      </c>
      <c r="ID323" s="46">
        <f t="shared" si="1324"/>
        <v>0</v>
      </c>
      <c r="IE323" s="47">
        <f t="shared" si="1325"/>
        <v>0</v>
      </c>
      <c r="IF323" s="47">
        <f t="shared" si="1326"/>
        <v>0</v>
      </c>
      <c r="IG323" s="47">
        <f t="shared" si="1327"/>
        <v>0</v>
      </c>
      <c r="IH323" s="47">
        <f t="shared" si="1328"/>
        <v>0</v>
      </c>
      <c r="II323" s="47">
        <f t="shared" si="1329"/>
        <v>0</v>
      </c>
      <c r="IJ323" s="47">
        <f t="shared" si="1330"/>
        <v>0</v>
      </c>
      <c r="IK323" s="47">
        <f t="shared" si="1331"/>
        <v>0</v>
      </c>
      <c r="IL323" s="47">
        <f t="shared" si="1332"/>
        <v>0</v>
      </c>
      <c r="IM323" s="47">
        <f t="shared" si="1333"/>
        <v>0</v>
      </c>
      <c r="IN323" s="47">
        <f t="shared" si="1334"/>
        <v>0</v>
      </c>
      <c r="IO323" s="47">
        <f t="shared" si="1335"/>
        <v>0</v>
      </c>
      <c r="IP323" s="47">
        <f t="shared" si="1336"/>
        <v>0</v>
      </c>
      <c r="IQ323" s="47">
        <f t="shared" si="1337"/>
        <v>0</v>
      </c>
      <c r="IR323" s="47">
        <f t="shared" si="1338"/>
        <v>0</v>
      </c>
      <c r="IS323" s="47">
        <f t="shared" si="1339"/>
        <v>0</v>
      </c>
      <c r="IT323" s="47">
        <f t="shared" si="1340"/>
        <v>0</v>
      </c>
      <c r="IU323" s="47">
        <f t="shared" si="1341"/>
        <v>0</v>
      </c>
      <c r="IV323" s="47">
        <f t="shared" si="1342"/>
        <v>0</v>
      </c>
      <c r="IW323" s="48">
        <f t="shared" si="1343"/>
        <v>0</v>
      </c>
      <c r="IX323" s="47">
        <f t="shared" si="1344"/>
        <v>0</v>
      </c>
      <c r="IY323" s="47">
        <f t="shared" si="1345"/>
        <v>0</v>
      </c>
      <c r="IZ323" s="46">
        <f t="shared" si="1346"/>
        <v>0</v>
      </c>
      <c r="JA323" s="47">
        <f t="shared" si="1347"/>
        <v>0</v>
      </c>
      <c r="JB323" s="47">
        <f t="shared" si="1348"/>
        <v>0</v>
      </c>
      <c r="JC323" s="47">
        <f t="shared" si="1349"/>
        <v>0</v>
      </c>
      <c r="JD323" s="47">
        <f t="shared" si="1350"/>
        <v>0</v>
      </c>
      <c r="JE323" s="47">
        <f t="shared" si="1351"/>
        <v>0</v>
      </c>
      <c r="JF323" s="47">
        <f t="shared" si="1352"/>
        <v>0</v>
      </c>
      <c r="JG323" s="47">
        <f t="shared" si="1353"/>
        <v>0</v>
      </c>
      <c r="JH323" s="47">
        <f t="shared" si="1354"/>
        <v>0</v>
      </c>
      <c r="JI323" s="47">
        <f t="shared" si="1355"/>
        <v>0</v>
      </c>
      <c r="JJ323" s="47">
        <f t="shared" si="1356"/>
        <v>0</v>
      </c>
      <c r="JK323" s="47">
        <f t="shared" si="1357"/>
        <v>0</v>
      </c>
      <c r="JL323" s="47">
        <f t="shared" si="1358"/>
        <v>0</v>
      </c>
      <c r="JM323" s="47">
        <f t="shared" si="1359"/>
        <v>0</v>
      </c>
      <c r="JN323" s="47">
        <f t="shared" si="1360"/>
        <v>0</v>
      </c>
      <c r="JO323" s="47">
        <f t="shared" si="1361"/>
        <v>0</v>
      </c>
      <c r="JP323" s="47">
        <f t="shared" si="1362"/>
        <v>0</v>
      </c>
      <c r="JQ323" s="47">
        <f t="shared" si="1363"/>
        <v>0</v>
      </c>
      <c r="JR323" s="47">
        <f t="shared" si="1364"/>
        <v>0</v>
      </c>
      <c r="JS323" s="48">
        <f t="shared" si="1365"/>
        <v>0</v>
      </c>
      <c r="JT323" s="46">
        <f t="shared" si="1366"/>
        <v>0</v>
      </c>
      <c r="JU323" s="48">
        <f t="shared" si="1367"/>
        <v>0</v>
      </c>
    </row>
    <row r="324" spans="1:281" x14ac:dyDescent="0.25">
      <c r="A324" s="152"/>
      <c r="B324" s="386"/>
      <c r="C324" s="377"/>
      <c r="D324" s="378"/>
      <c r="E324" s="378"/>
      <c r="F324" s="378"/>
      <c r="G324" s="379"/>
      <c r="H324" s="397"/>
      <c r="I324" s="397"/>
      <c r="J324" s="97"/>
      <c r="K324" s="122">
        <f t="shared" si="1097"/>
        <v>0</v>
      </c>
      <c r="L324" s="313">
        <f t="shared" si="1098"/>
        <v>0</v>
      </c>
      <c r="M324" s="46">
        <f t="shared" si="1099"/>
        <v>0</v>
      </c>
      <c r="N324" s="90">
        <f t="shared" si="1160"/>
        <v>0</v>
      </c>
      <c r="O324" s="90">
        <f t="shared" si="1161"/>
        <v>0</v>
      </c>
      <c r="P324" s="90">
        <f t="shared" si="1162"/>
        <v>0</v>
      </c>
      <c r="Q324" s="90">
        <f t="shared" si="1163"/>
        <v>0</v>
      </c>
      <c r="R324" s="408">
        <f t="shared" si="1100"/>
        <v>1</v>
      </c>
      <c r="S324" s="46">
        <f t="shared" si="1101"/>
        <v>0</v>
      </c>
      <c r="T324" s="47">
        <f t="shared" si="1102"/>
        <v>0</v>
      </c>
      <c r="U324" s="47">
        <f t="shared" si="1103"/>
        <v>0</v>
      </c>
      <c r="V324" s="47">
        <f t="shared" si="1104"/>
        <v>0</v>
      </c>
      <c r="W324" s="47">
        <f t="shared" si="1105"/>
        <v>0</v>
      </c>
      <c r="X324" s="47">
        <f t="shared" si="1106"/>
        <v>0</v>
      </c>
      <c r="Y324" s="47">
        <f t="shared" si="1107"/>
        <v>0</v>
      </c>
      <c r="Z324" s="47">
        <f t="shared" si="1108"/>
        <v>0</v>
      </c>
      <c r="AA324" s="47">
        <f t="shared" si="1109"/>
        <v>0</v>
      </c>
      <c r="AB324" s="47">
        <f t="shared" si="1110"/>
        <v>0</v>
      </c>
      <c r="AC324" s="47">
        <f t="shared" si="1111"/>
        <v>0</v>
      </c>
      <c r="AD324" s="47">
        <f t="shared" si="1112"/>
        <v>0</v>
      </c>
      <c r="AE324" s="47">
        <f t="shared" si="1113"/>
        <v>0</v>
      </c>
      <c r="AF324" s="47">
        <f t="shared" si="1114"/>
        <v>0</v>
      </c>
      <c r="AG324" s="47">
        <f t="shared" si="1115"/>
        <v>0</v>
      </c>
      <c r="AH324" s="47">
        <f t="shared" si="1116"/>
        <v>0</v>
      </c>
      <c r="AI324" s="47">
        <f t="shared" si="1117"/>
        <v>0</v>
      </c>
      <c r="AJ324" s="47">
        <f t="shared" si="1118"/>
        <v>0</v>
      </c>
      <c r="AK324" s="47">
        <f t="shared" si="1119"/>
        <v>0</v>
      </c>
      <c r="AL324" s="48">
        <f t="shared" si="1120"/>
        <v>0</v>
      </c>
      <c r="AM324" s="47">
        <f t="shared" si="1164"/>
        <v>0</v>
      </c>
      <c r="AN324" s="47">
        <f t="shared" si="1165"/>
        <v>0</v>
      </c>
      <c r="AO324" s="46">
        <f t="shared" si="1121"/>
        <v>0</v>
      </c>
      <c r="AP324" s="47">
        <f t="shared" si="1122"/>
        <v>0</v>
      </c>
      <c r="AQ324" s="47">
        <f t="shared" si="1123"/>
        <v>0</v>
      </c>
      <c r="AR324" s="47">
        <f t="shared" si="1124"/>
        <v>0</v>
      </c>
      <c r="AS324" s="47">
        <f t="shared" si="1125"/>
        <v>0</v>
      </c>
      <c r="AT324" s="47">
        <f t="shared" si="1126"/>
        <v>0</v>
      </c>
      <c r="AU324" s="47">
        <f t="shared" si="1127"/>
        <v>0</v>
      </c>
      <c r="AV324" s="47">
        <f t="shared" si="1128"/>
        <v>0</v>
      </c>
      <c r="AW324" s="47">
        <f t="shared" si="1129"/>
        <v>0</v>
      </c>
      <c r="AX324" s="47">
        <f t="shared" si="1130"/>
        <v>0</v>
      </c>
      <c r="AY324" s="47">
        <f t="shared" si="1131"/>
        <v>0</v>
      </c>
      <c r="AZ324" s="47">
        <f t="shared" si="1132"/>
        <v>0</v>
      </c>
      <c r="BA324" s="47">
        <f t="shared" si="1133"/>
        <v>0</v>
      </c>
      <c r="BB324" s="47">
        <f t="shared" si="1134"/>
        <v>0</v>
      </c>
      <c r="BC324" s="47">
        <f t="shared" si="1135"/>
        <v>0</v>
      </c>
      <c r="BD324" s="47">
        <f t="shared" si="1136"/>
        <v>0</v>
      </c>
      <c r="BE324" s="47">
        <f t="shared" si="1137"/>
        <v>0</v>
      </c>
      <c r="BF324" s="47">
        <f t="shared" si="1138"/>
        <v>0</v>
      </c>
      <c r="BG324" s="48">
        <f t="shared" si="1139"/>
        <v>0</v>
      </c>
      <c r="BH324" s="47">
        <f t="shared" si="1166"/>
        <v>0</v>
      </c>
      <c r="BI324" s="47">
        <f t="shared" si="1167"/>
        <v>0</v>
      </c>
      <c r="BJ324" s="46">
        <f t="shared" si="1140"/>
        <v>0</v>
      </c>
      <c r="BK324" s="47">
        <f t="shared" si="1141"/>
        <v>0</v>
      </c>
      <c r="BL324" s="47">
        <f t="shared" si="1142"/>
        <v>0</v>
      </c>
      <c r="BM324" s="47">
        <f t="shared" si="1143"/>
        <v>0</v>
      </c>
      <c r="BN324" s="47">
        <f t="shared" si="1144"/>
        <v>0</v>
      </c>
      <c r="BO324" s="47">
        <f t="shared" si="1145"/>
        <v>0</v>
      </c>
      <c r="BP324" s="47">
        <f t="shared" si="1146"/>
        <v>0</v>
      </c>
      <c r="BQ324" s="47">
        <f t="shared" si="1147"/>
        <v>0</v>
      </c>
      <c r="BR324" s="47">
        <f t="shared" si="1148"/>
        <v>0</v>
      </c>
      <c r="BS324" s="47">
        <f t="shared" si="1149"/>
        <v>0</v>
      </c>
      <c r="BT324" s="47">
        <f t="shared" si="1150"/>
        <v>0</v>
      </c>
      <c r="BU324" s="47">
        <f t="shared" si="1151"/>
        <v>0</v>
      </c>
      <c r="BV324" s="47">
        <f t="shared" si="1152"/>
        <v>0</v>
      </c>
      <c r="BW324" s="47">
        <f t="shared" si="1153"/>
        <v>0</v>
      </c>
      <c r="BX324" s="47">
        <f t="shared" si="1154"/>
        <v>0</v>
      </c>
      <c r="BY324" s="47">
        <f t="shared" si="1155"/>
        <v>0</v>
      </c>
      <c r="BZ324" s="47">
        <f t="shared" si="1156"/>
        <v>0</v>
      </c>
      <c r="CA324" s="47">
        <f t="shared" si="1157"/>
        <v>0</v>
      </c>
      <c r="CB324" s="47">
        <f t="shared" si="1158"/>
        <v>0</v>
      </c>
      <c r="CC324" s="48">
        <f t="shared" si="1159"/>
        <v>0</v>
      </c>
      <c r="CD324" s="47">
        <f t="shared" si="1168"/>
        <v>0</v>
      </c>
      <c r="CE324" s="47">
        <f t="shared" si="1169"/>
        <v>0</v>
      </c>
      <c r="CF324" s="46">
        <f t="shared" si="1170"/>
        <v>0</v>
      </c>
      <c r="CG324" s="47">
        <f t="shared" si="1171"/>
        <v>0</v>
      </c>
      <c r="CH324" s="47">
        <f t="shared" si="1172"/>
        <v>0</v>
      </c>
      <c r="CI324" s="47">
        <f t="shared" si="1173"/>
        <v>0</v>
      </c>
      <c r="CJ324" s="47">
        <f t="shared" si="1174"/>
        <v>0</v>
      </c>
      <c r="CK324" s="47">
        <f t="shared" si="1175"/>
        <v>0</v>
      </c>
      <c r="CL324" s="47">
        <f t="shared" si="1176"/>
        <v>0</v>
      </c>
      <c r="CM324" s="47">
        <f t="shared" si="1177"/>
        <v>0</v>
      </c>
      <c r="CN324" s="47">
        <f t="shared" si="1178"/>
        <v>0</v>
      </c>
      <c r="CO324" s="47">
        <f t="shared" si="1179"/>
        <v>0</v>
      </c>
      <c r="CP324" s="47">
        <f t="shared" si="1180"/>
        <v>0</v>
      </c>
      <c r="CQ324" s="47">
        <f t="shared" si="1181"/>
        <v>0</v>
      </c>
      <c r="CR324" s="47">
        <f t="shared" si="1182"/>
        <v>0</v>
      </c>
      <c r="CS324" s="47">
        <f t="shared" si="1183"/>
        <v>0</v>
      </c>
      <c r="CT324" s="47">
        <f t="shared" si="1184"/>
        <v>0</v>
      </c>
      <c r="CU324" s="47">
        <f t="shared" si="1185"/>
        <v>0</v>
      </c>
      <c r="CV324" s="47">
        <f t="shared" si="1186"/>
        <v>0</v>
      </c>
      <c r="CW324" s="47">
        <f t="shared" si="1187"/>
        <v>0</v>
      </c>
      <c r="CX324" s="47">
        <f t="shared" si="1188"/>
        <v>0</v>
      </c>
      <c r="CY324" s="48">
        <f t="shared" si="1189"/>
        <v>0</v>
      </c>
      <c r="CZ324" s="47">
        <f t="shared" si="1190"/>
        <v>0</v>
      </c>
      <c r="DA324" s="47">
        <f t="shared" si="1191"/>
        <v>0</v>
      </c>
      <c r="DB324" s="46">
        <f t="shared" si="1192"/>
        <v>0</v>
      </c>
      <c r="DC324" s="47">
        <f t="shared" si="1193"/>
        <v>0</v>
      </c>
      <c r="DD324" s="47">
        <f t="shared" si="1194"/>
        <v>0</v>
      </c>
      <c r="DE324" s="47">
        <f t="shared" si="1195"/>
        <v>0</v>
      </c>
      <c r="DF324" s="47">
        <f t="shared" si="1196"/>
        <v>0</v>
      </c>
      <c r="DG324" s="47">
        <f t="shared" si="1197"/>
        <v>0</v>
      </c>
      <c r="DH324" s="47">
        <f t="shared" si="1198"/>
        <v>0</v>
      </c>
      <c r="DI324" s="47">
        <f t="shared" si="1199"/>
        <v>0</v>
      </c>
      <c r="DJ324" s="47">
        <f t="shared" si="1200"/>
        <v>0</v>
      </c>
      <c r="DK324" s="47">
        <f t="shared" si="1201"/>
        <v>0</v>
      </c>
      <c r="DL324" s="47">
        <f t="shared" si="1202"/>
        <v>0</v>
      </c>
      <c r="DM324" s="47">
        <f t="shared" si="1203"/>
        <v>0</v>
      </c>
      <c r="DN324" s="47">
        <f t="shared" si="1204"/>
        <v>0</v>
      </c>
      <c r="DO324" s="47">
        <f t="shared" si="1205"/>
        <v>0</v>
      </c>
      <c r="DP324" s="47">
        <f t="shared" si="1206"/>
        <v>0</v>
      </c>
      <c r="DQ324" s="47">
        <f t="shared" si="1207"/>
        <v>0</v>
      </c>
      <c r="DR324" s="47">
        <f t="shared" si="1208"/>
        <v>0</v>
      </c>
      <c r="DS324" s="47">
        <f t="shared" si="1209"/>
        <v>0</v>
      </c>
      <c r="DT324" s="47">
        <f t="shared" si="1210"/>
        <v>0</v>
      </c>
      <c r="DU324" s="48">
        <f t="shared" si="1211"/>
        <v>0</v>
      </c>
      <c r="DV324" s="47">
        <f t="shared" si="1212"/>
        <v>0</v>
      </c>
      <c r="DW324" s="47">
        <f t="shared" si="1213"/>
        <v>0</v>
      </c>
      <c r="DX324" s="46">
        <f t="shared" si="1214"/>
        <v>0</v>
      </c>
      <c r="DY324" s="47">
        <f t="shared" si="1215"/>
        <v>0</v>
      </c>
      <c r="DZ324" s="47">
        <f t="shared" si="1216"/>
        <v>0</v>
      </c>
      <c r="EA324" s="47">
        <f t="shared" si="1217"/>
        <v>0</v>
      </c>
      <c r="EB324" s="47">
        <f t="shared" si="1218"/>
        <v>0</v>
      </c>
      <c r="EC324" s="47">
        <f t="shared" si="1219"/>
        <v>0</v>
      </c>
      <c r="ED324" s="47">
        <f t="shared" si="1220"/>
        <v>0</v>
      </c>
      <c r="EE324" s="47">
        <f t="shared" si="1221"/>
        <v>0</v>
      </c>
      <c r="EF324" s="47">
        <f t="shared" si="1222"/>
        <v>0</v>
      </c>
      <c r="EG324" s="47">
        <f t="shared" si="1223"/>
        <v>0</v>
      </c>
      <c r="EH324" s="47">
        <f t="shared" si="1224"/>
        <v>0</v>
      </c>
      <c r="EI324" s="47">
        <f t="shared" si="1225"/>
        <v>0</v>
      </c>
      <c r="EJ324" s="47">
        <f t="shared" si="1226"/>
        <v>0</v>
      </c>
      <c r="EK324" s="47">
        <f t="shared" si="1227"/>
        <v>0</v>
      </c>
      <c r="EL324" s="47">
        <f t="shared" si="1228"/>
        <v>0</v>
      </c>
      <c r="EM324" s="47">
        <f t="shared" si="1229"/>
        <v>0</v>
      </c>
      <c r="EN324" s="47">
        <f t="shared" si="1230"/>
        <v>0</v>
      </c>
      <c r="EO324" s="47">
        <f t="shared" si="1231"/>
        <v>0</v>
      </c>
      <c r="EP324" s="47">
        <f t="shared" si="1232"/>
        <v>0</v>
      </c>
      <c r="EQ324" s="48">
        <f t="shared" si="1233"/>
        <v>0</v>
      </c>
      <c r="ER324" s="47">
        <f t="shared" si="1234"/>
        <v>0</v>
      </c>
      <c r="ES324" s="47">
        <f t="shared" si="1235"/>
        <v>0</v>
      </c>
      <c r="ET324" s="46">
        <f t="shared" si="1236"/>
        <v>0</v>
      </c>
      <c r="EU324" s="47">
        <f t="shared" si="1237"/>
        <v>0</v>
      </c>
      <c r="EV324" s="47">
        <f t="shared" si="1238"/>
        <v>0</v>
      </c>
      <c r="EW324" s="47">
        <f t="shared" si="1239"/>
        <v>0</v>
      </c>
      <c r="EX324" s="47">
        <f t="shared" si="1240"/>
        <v>0</v>
      </c>
      <c r="EY324" s="47">
        <f t="shared" si="1241"/>
        <v>0</v>
      </c>
      <c r="EZ324" s="47">
        <f t="shared" si="1242"/>
        <v>0</v>
      </c>
      <c r="FA324" s="47">
        <f t="shared" si="1243"/>
        <v>0</v>
      </c>
      <c r="FB324" s="47">
        <f t="shared" si="1244"/>
        <v>0</v>
      </c>
      <c r="FC324" s="47">
        <f t="shared" si="1245"/>
        <v>0</v>
      </c>
      <c r="FD324" s="47">
        <f t="shared" si="1246"/>
        <v>0</v>
      </c>
      <c r="FE324" s="47">
        <f t="shared" si="1247"/>
        <v>0</v>
      </c>
      <c r="FF324" s="47">
        <f t="shared" si="1248"/>
        <v>0</v>
      </c>
      <c r="FG324" s="47">
        <f t="shared" si="1249"/>
        <v>0</v>
      </c>
      <c r="FH324" s="47">
        <f t="shared" si="1250"/>
        <v>0</v>
      </c>
      <c r="FI324" s="47">
        <f t="shared" si="1251"/>
        <v>0</v>
      </c>
      <c r="FJ324" s="47">
        <f t="shared" si="1252"/>
        <v>0</v>
      </c>
      <c r="FK324" s="47">
        <f t="shared" si="1253"/>
        <v>0</v>
      </c>
      <c r="FL324" s="47">
        <f t="shared" si="1254"/>
        <v>0</v>
      </c>
      <c r="FM324" s="48">
        <f t="shared" si="1255"/>
        <v>0</v>
      </c>
      <c r="FN324" s="47">
        <f t="shared" si="1256"/>
        <v>0</v>
      </c>
      <c r="FO324" s="47">
        <f t="shared" si="1257"/>
        <v>0</v>
      </c>
      <c r="FP324" s="46">
        <f t="shared" si="1258"/>
        <v>0</v>
      </c>
      <c r="FQ324" s="47">
        <f t="shared" si="1259"/>
        <v>0</v>
      </c>
      <c r="FR324" s="47">
        <f t="shared" si="1260"/>
        <v>0</v>
      </c>
      <c r="FS324" s="47">
        <f t="shared" si="1261"/>
        <v>0</v>
      </c>
      <c r="FT324" s="47">
        <f t="shared" si="1262"/>
        <v>0</v>
      </c>
      <c r="FU324" s="47">
        <f t="shared" si="1263"/>
        <v>0</v>
      </c>
      <c r="FV324" s="47">
        <f t="shared" si="1264"/>
        <v>0</v>
      </c>
      <c r="FW324" s="47">
        <f t="shared" si="1265"/>
        <v>0</v>
      </c>
      <c r="FX324" s="47">
        <f t="shared" si="1266"/>
        <v>0</v>
      </c>
      <c r="FY324" s="47">
        <f t="shared" si="1267"/>
        <v>0</v>
      </c>
      <c r="FZ324" s="47">
        <f t="shared" si="1268"/>
        <v>0</v>
      </c>
      <c r="GA324" s="47">
        <f t="shared" si="1269"/>
        <v>0</v>
      </c>
      <c r="GB324" s="47">
        <f t="shared" si="1270"/>
        <v>0</v>
      </c>
      <c r="GC324" s="47">
        <f t="shared" si="1271"/>
        <v>0</v>
      </c>
      <c r="GD324" s="47">
        <f t="shared" si="1272"/>
        <v>0</v>
      </c>
      <c r="GE324" s="47">
        <f t="shared" si="1273"/>
        <v>0</v>
      </c>
      <c r="GF324" s="47">
        <f t="shared" si="1274"/>
        <v>0</v>
      </c>
      <c r="GG324" s="47">
        <f t="shared" si="1275"/>
        <v>0</v>
      </c>
      <c r="GH324" s="47">
        <f t="shared" si="1276"/>
        <v>0</v>
      </c>
      <c r="GI324" s="48">
        <f t="shared" si="1277"/>
        <v>0</v>
      </c>
      <c r="GJ324" s="47">
        <f t="shared" si="1278"/>
        <v>0</v>
      </c>
      <c r="GK324" s="47">
        <f t="shared" si="1279"/>
        <v>0</v>
      </c>
      <c r="GL324" s="46">
        <f t="shared" si="1280"/>
        <v>0</v>
      </c>
      <c r="GM324" s="47">
        <f t="shared" si="1281"/>
        <v>0</v>
      </c>
      <c r="GN324" s="47">
        <f t="shared" si="1282"/>
        <v>0</v>
      </c>
      <c r="GO324" s="47">
        <f t="shared" si="1283"/>
        <v>0</v>
      </c>
      <c r="GP324" s="47">
        <f t="shared" si="1284"/>
        <v>0</v>
      </c>
      <c r="GQ324" s="47">
        <f t="shared" si="1285"/>
        <v>0</v>
      </c>
      <c r="GR324" s="47">
        <f t="shared" si="1286"/>
        <v>0</v>
      </c>
      <c r="GS324" s="47">
        <f t="shared" si="1287"/>
        <v>0</v>
      </c>
      <c r="GT324" s="47">
        <f t="shared" si="1288"/>
        <v>0</v>
      </c>
      <c r="GU324" s="47">
        <f t="shared" si="1289"/>
        <v>0</v>
      </c>
      <c r="GV324" s="47">
        <f t="shared" si="1290"/>
        <v>0</v>
      </c>
      <c r="GW324" s="47">
        <f t="shared" si="1291"/>
        <v>0</v>
      </c>
      <c r="GX324" s="47">
        <f t="shared" si="1292"/>
        <v>0</v>
      </c>
      <c r="GY324" s="47">
        <f t="shared" si="1293"/>
        <v>0</v>
      </c>
      <c r="GZ324" s="47">
        <f t="shared" si="1294"/>
        <v>0</v>
      </c>
      <c r="HA324" s="47">
        <f t="shared" si="1295"/>
        <v>0</v>
      </c>
      <c r="HB324" s="47">
        <f t="shared" si="1296"/>
        <v>0</v>
      </c>
      <c r="HC324" s="47">
        <f t="shared" si="1297"/>
        <v>0</v>
      </c>
      <c r="HD324" s="47">
        <f t="shared" si="1298"/>
        <v>0</v>
      </c>
      <c r="HE324" s="48">
        <f t="shared" si="1299"/>
        <v>0</v>
      </c>
      <c r="HF324" s="47">
        <f t="shared" si="1300"/>
        <v>0</v>
      </c>
      <c r="HG324" s="47">
        <f t="shared" si="1301"/>
        <v>0</v>
      </c>
      <c r="HH324" s="46">
        <f t="shared" si="1302"/>
        <v>0</v>
      </c>
      <c r="HI324" s="47">
        <f t="shared" si="1303"/>
        <v>0</v>
      </c>
      <c r="HJ324" s="47">
        <f t="shared" si="1304"/>
        <v>0</v>
      </c>
      <c r="HK324" s="47">
        <f t="shared" si="1305"/>
        <v>0</v>
      </c>
      <c r="HL324" s="47">
        <f t="shared" si="1306"/>
        <v>0</v>
      </c>
      <c r="HM324" s="47">
        <f t="shared" si="1307"/>
        <v>0</v>
      </c>
      <c r="HN324" s="47">
        <f t="shared" si="1308"/>
        <v>0</v>
      </c>
      <c r="HO324" s="47">
        <f t="shared" si="1309"/>
        <v>0</v>
      </c>
      <c r="HP324" s="47">
        <f t="shared" si="1310"/>
        <v>0</v>
      </c>
      <c r="HQ324" s="47">
        <f t="shared" si="1311"/>
        <v>0</v>
      </c>
      <c r="HR324" s="47">
        <f t="shared" si="1312"/>
        <v>0</v>
      </c>
      <c r="HS324" s="47">
        <f t="shared" si="1313"/>
        <v>0</v>
      </c>
      <c r="HT324" s="47">
        <f t="shared" si="1314"/>
        <v>0</v>
      </c>
      <c r="HU324" s="47">
        <f t="shared" si="1315"/>
        <v>0</v>
      </c>
      <c r="HV324" s="47">
        <f t="shared" si="1316"/>
        <v>0</v>
      </c>
      <c r="HW324" s="47">
        <f t="shared" si="1317"/>
        <v>0</v>
      </c>
      <c r="HX324" s="47">
        <f t="shared" si="1318"/>
        <v>0</v>
      </c>
      <c r="HY324" s="47">
        <f t="shared" si="1319"/>
        <v>0</v>
      </c>
      <c r="HZ324" s="47">
        <f t="shared" si="1320"/>
        <v>0</v>
      </c>
      <c r="IA324" s="48">
        <f t="shared" si="1321"/>
        <v>0</v>
      </c>
      <c r="IB324" s="47">
        <f t="shared" si="1322"/>
        <v>0</v>
      </c>
      <c r="IC324" s="47">
        <f t="shared" si="1323"/>
        <v>0</v>
      </c>
      <c r="ID324" s="46">
        <f t="shared" si="1324"/>
        <v>0</v>
      </c>
      <c r="IE324" s="47">
        <f t="shared" si="1325"/>
        <v>0</v>
      </c>
      <c r="IF324" s="47">
        <f t="shared" si="1326"/>
        <v>0</v>
      </c>
      <c r="IG324" s="47">
        <f t="shared" si="1327"/>
        <v>0</v>
      </c>
      <c r="IH324" s="47">
        <f t="shared" si="1328"/>
        <v>0</v>
      </c>
      <c r="II324" s="47">
        <f t="shared" si="1329"/>
        <v>0</v>
      </c>
      <c r="IJ324" s="47">
        <f t="shared" si="1330"/>
        <v>0</v>
      </c>
      <c r="IK324" s="47">
        <f t="shared" si="1331"/>
        <v>0</v>
      </c>
      <c r="IL324" s="47">
        <f t="shared" si="1332"/>
        <v>0</v>
      </c>
      <c r="IM324" s="47">
        <f t="shared" si="1333"/>
        <v>0</v>
      </c>
      <c r="IN324" s="47">
        <f t="shared" si="1334"/>
        <v>0</v>
      </c>
      <c r="IO324" s="47">
        <f t="shared" si="1335"/>
        <v>0</v>
      </c>
      <c r="IP324" s="47">
        <f t="shared" si="1336"/>
        <v>0</v>
      </c>
      <c r="IQ324" s="47">
        <f t="shared" si="1337"/>
        <v>0</v>
      </c>
      <c r="IR324" s="47">
        <f t="shared" si="1338"/>
        <v>0</v>
      </c>
      <c r="IS324" s="47">
        <f t="shared" si="1339"/>
        <v>0</v>
      </c>
      <c r="IT324" s="47">
        <f t="shared" si="1340"/>
        <v>0</v>
      </c>
      <c r="IU324" s="47">
        <f t="shared" si="1341"/>
        <v>0</v>
      </c>
      <c r="IV324" s="47">
        <f t="shared" si="1342"/>
        <v>0</v>
      </c>
      <c r="IW324" s="48">
        <f t="shared" si="1343"/>
        <v>0</v>
      </c>
      <c r="IX324" s="47">
        <f t="shared" si="1344"/>
        <v>0</v>
      </c>
      <c r="IY324" s="47">
        <f t="shared" si="1345"/>
        <v>0</v>
      </c>
      <c r="IZ324" s="46">
        <f t="shared" si="1346"/>
        <v>0</v>
      </c>
      <c r="JA324" s="47">
        <f t="shared" si="1347"/>
        <v>0</v>
      </c>
      <c r="JB324" s="47">
        <f t="shared" si="1348"/>
        <v>0</v>
      </c>
      <c r="JC324" s="47">
        <f t="shared" si="1349"/>
        <v>0</v>
      </c>
      <c r="JD324" s="47">
        <f t="shared" si="1350"/>
        <v>0</v>
      </c>
      <c r="JE324" s="47">
        <f t="shared" si="1351"/>
        <v>0</v>
      </c>
      <c r="JF324" s="47">
        <f t="shared" si="1352"/>
        <v>0</v>
      </c>
      <c r="JG324" s="47">
        <f t="shared" si="1353"/>
        <v>0</v>
      </c>
      <c r="JH324" s="47">
        <f t="shared" si="1354"/>
        <v>0</v>
      </c>
      <c r="JI324" s="47">
        <f t="shared" si="1355"/>
        <v>0</v>
      </c>
      <c r="JJ324" s="47">
        <f t="shared" si="1356"/>
        <v>0</v>
      </c>
      <c r="JK324" s="47">
        <f t="shared" si="1357"/>
        <v>0</v>
      </c>
      <c r="JL324" s="47">
        <f t="shared" si="1358"/>
        <v>0</v>
      </c>
      <c r="JM324" s="47">
        <f t="shared" si="1359"/>
        <v>0</v>
      </c>
      <c r="JN324" s="47">
        <f t="shared" si="1360"/>
        <v>0</v>
      </c>
      <c r="JO324" s="47">
        <f t="shared" si="1361"/>
        <v>0</v>
      </c>
      <c r="JP324" s="47">
        <f t="shared" si="1362"/>
        <v>0</v>
      </c>
      <c r="JQ324" s="47">
        <f t="shared" si="1363"/>
        <v>0</v>
      </c>
      <c r="JR324" s="47">
        <f t="shared" si="1364"/>
        <v>0</v>
      </c>
      <c r="JS324" s="48">
        <f t="shared" si="1365"/>
        <v>0</v>
      </c>
      <c r="JT324" s="46">
        <f t="shared" si="1366"/>
        <v>0</v>
      </c>
      <c r="JU324" s="48">
        <f t="shared" si="1367"/>
        <v>0</v>
      </c>
    </row>
    <row r="325" spans="1:281" x14ac:dyDescent="0.25">
      <c r="A325" s="152"/>
      <c r="B325" s="386"/>
      <c r="C325" s="377"/>
      <c r="D325" s="378"/>
      <c r="E325" s="378"/>
      <c r="F325" s="378"/>
      <c r="G325" s="379"/>
      <c r="H325" s="397"/>
      <c r="I325" s="397"/>
      <c r="J325" s="97"/>
      <c r="K325" s="122">
        <f t="shared" si="1097"/>
        <v>0</v>
      </c>
      <c r="L325" s="313">
        <f t="shared" si="1098"/>
        <v>0</v>
      </c>
      <c r="M325" s="46">
        <f t="shared" si="1099"/>
        <v>0</v>
      </c>
      <c r="N325" s="90">
        <f t="shared" si="1160"/>
        <v>0</v>
      </c>
      <c r="O325" s="90">
        <f t="shared" si="1161"/>
        <v>0</v>
      </c>
      <c r="P325" s="90">
        <f t="shared" si="1162"/>
        <v>0</v>
      </c>
      <c r="Q325" s="90">
        <f t="shared" si="1163"/>
        <v>0</v>
      </c>
      <c r="R325" s="408">
        <f t="shared" si="1100"/>
        <v>1</v>
      </c>
      <c r="S325" s="46">
        <f t="shared" si="1101"/>
        <v>0</v>
      </c>
      <c r="T325" s="47">
        <f t="shared" si="1102"/>
        <v>0</v>
      </c>
      <c r="U325" s="47">
        <f t="shared" si="1103"/>
        <v>0</v>
      </c>
      <c r="V325" s="47">
        <f t="shared" si="1104"/>
        <v>0</v>
      </c>
      <c r="W325" s="47">
        <f t="shared" si="1105"/>
        <v>0</v>
      </c>
      <c r="X325" s="47">
        <f t="shared" si="1106"/>
        <v>0</v>
      </c>
      <c r="Y325" s="47">
        <f t="shared" si="1107"/>
        <v>0</v>
      </c>
      <c r="Z325" s="47">
        <f t="shared" si="1108"/>
        <v>0</v>
      </c>
      <c r="AA325" s="47">
        <f t="shared" si="1109"/>
        <v>0</v>
      </c>
      <c r="AB325" s="47">
        <f t="shared" si="1110"/>
        <v>0</v>
      </c>
      <c r="AC325" s="47">
        <f t="shared" si="1111"/>
        <v>0</v>
      </c>
      <c r="AD325" s="47">
        <f t="shared" si="1112"/>
        <v>0</v>
      </c>
      <c r="AE325" s="47">
        <f t="shared" si="1113"/>
        <v>0</v>
      </c>
      <c r="AF325" s="47">
        <f t="shared" si="1114"/>
        <v>0</v>
      </c>
      <c r="AG325" s="47">
        <f t="shared" si="1115"/>
        <v>0</v>
      </c>
      <c r="AH325" s="47">
        <f t="shared" si="1116"/>
        <v>0</v>
      </c>
      <c r="AI325" s="47">
        <f t="shared" si="1117"/>
        <v>0</v>
      </c>
      <c r="AJ325" s="47">
        <f t="shared" si="1118"/>
        <v>0</v>
      </c>
      <c r="AK325" s="47">
        <f t="shared" si="1119"/>
        <v>0</v>
      </c>
      <c r="AL325" s="48">
        <f t="shared" si="1120"/>
        <v>0</v>
      </c>
      <c r="AM325" s="47">
        <f t="shared" si="1164"/>
        <v>0</v>
      </c>
      <c r="AN325" s="47">
        <f t="shared" si="1165"/>
        <v>0</v>
      </c>
      <c r="AO325" s="46">
        <f t="shared" si="1121"/>
        <v>0</v>
      </c>
      <c r="AP325" s="47">
        <f t="shared" si="1122"/>
        <v>0</v>
      </c>
      <c r="AQ325" s="47">
        <f t="shared" si="1123"/>
        <v>0</v>
      </c>
      <c r="AR325" s="47">
        <f t="shared" si="1124"/>
        <v>0</v>
      </c>
      <c r="AS325" s="47">
        <f t="shared" si="1125"/>
        <v>0</v>
      </c>
      <c r="AT325" s="47">
        <f t="shared" si="1126"/>
        <v>0</v>
      </c>
      <c r="AU325" s="47">
        <f t="shared" si="1127"/>
        <v>0</v>
      </c>
      <c r="AV325" s="47">
        <f t="shared" si="1128"/>
        <v>0</v>
      </c>
      <c r="AW325" s="47">
        <f t="shared" si="1129"/>
        <v>0</v>
      </c>
      <c r="AX325" s="47">
        <f t="shared" si="1130"/>
        <v>0</v>
      </c>
      <c r="AY325" s="47">
        <f t="shared" si="1131"/>
        <v>0</v>
      </c>
      <c r="AZ325" s="47">
        <f t="shared" si="1132"/>
        <v>0</v>
      </c>
      <c r="BA325" s="47">
        <f t="shared" si="1133"/>
        <v>0</v>
      </c>
      <c r="BB325" s="47">
        <f t="shared" si="1134"/>
        <v>0</v>
      </c>
      <c r="BC325" s="47">
        <f t="shared" si="1135"/>
        <v>0</v>
      </c>
      <c r="BD325" s="47">
        <f t="shared" si="1136"/>
        <v>0</v>
      </c>
      <c r="BE325" s="47">
        <f t="shared" si="1137"/>
        <v>0</v>
      </c>
      <c r="BF325" s="47">
        <f t="shared" si="1138"/>
        <v>0</v>
      </c>
      <c r="BG325" s="48">
        <f t="shared" si="1139"/>
        <v>0</v>
      </c>
      <c r="BH325" s="47">
        <f t="shared" si="1166"/>
        <v>0</v>
      </c>
      <c r="BI325" s="47">
        <f t="shared" si="1167"/>
        <v>0</v>
      </c>
      <c r="BJ325" s="46">
        <f t="shared" si="1140"/>
        <v>0</v>
      </c>
      <c r="BK325" s="47">
        <f t="shared" si="1141"/>
        <v>0</v>
      </c>
      <c r="BL325" s="47">
        <f t="shared" si="1142"/>
        <v>0</v>
      </c>
      <c r="BM325" s="47">
        <f t="shared" si="1143"/>
        <v>0</v>
      </c>
      <c r="BN325" s="47">
        <f t="shared" si="1144"/>
        <v>0</v>
      </c>
      <c r="BO325" s="47">
        <f t="shared" si="1145"/>
        <v>0</v>
      </c>
      <c r="BP325" s="47">
        <f t="shared" si="1146"/>
        <v>0</v>
      </c>
      <c r="BQ325" s="47">
        <f t="shared" si="1147"/>
        <v>0</v>
      </c>
      <c r="BR325" s="47">
        <f t="shared" si="1148"/>
        <v>0</v>
      </c>
      <c r="BS325" s="47">
        <f t="shared" si="1149"/>
        <v>0</v>
      </c>
      <c r="BT325" s="47">
        <f t="shared" si="1150"/>
        <v>0</v>
      </c>
      <c r="BU325" s="47">
        <f t="shared" si="1151"/>
        <v>0</v>
      </c>
      <c r="BV325" s="47">
        <f t="shared" si="1152"/>
        <v>0</v>
      </c>
      <c r="BW325" s="47">
        <f t="shared" si="1153"/>
        <v>0</v>
      </c>
      <c r="BX325" s="47">
        <f t="shared" si="1154"/>
        <v>0</v>
      </c>
      <c r="BY325" s="47">
        <f t="shared" si="1155"/>
        <v>0</v>
      </c>
      <c r="BZ325" s="47">
        <f t="shared" si="1156"/>
        <v>0</v>
      </c>
      <c r="CA325" s="47">
        <f t="shared" si="1157"/>
        <v>0</v>
      </c>
      <c r="CB325" s="47">
        <f t="shared" si="1158"/>
        <v>0</v>
      </c>
      <c r="CC325" s="48">
        <f t="shared" si="1159"/>
        <v>0</v>
      </c>
      <c r="CD325" s="47">
        <f t="shared" si="1168"/>
        <v>0</v>
      </c>
      <c r="CE325" s="47">
        <f t="shared" si="1169"/>
        <v>0</v>
      </c>
      <c r="CF325" s="46">
        <f t="shared" si="1170"/>
        <v>0</v>
      </c>
      <c r="CG325" s="47">
        <f t="shared" si="1171"/>
        <v>0</v>
      </c>
      <c r="CH325" s="47">
        <f t="shared" si="1172"/>
        <v>0</v>
      </c>
      <c r="CI325" s="47">
        <f t="shared" si="1173"/>
        <v>0</v>
      </c>
      <c r="CJ325" s="47">
        <f t="shared" si="1174"/>
        <v>0</v>
      </c>
      <c r="CK325" s="47">
        <f t="shared" si="1175"/>
        <v>0</v>
      </c>
      <c r="CL325" s="47">
        <f t="shared" si="1176"/>
        <v>0</v>
      </c>
      <c r="CM325" s="47">
        <f t="shared" si="1177"/>
        <v>0</v>
      </c>
      <c r="CN325" s="47">
        <f t="shared" si="1178"/>
        <v>0</v>
      </c>
      <c r="CO325" s="47">
        <f t="shared" si="1179"/>
        <v>0</v>
      </c>
      <c r="CP325" s="47">
        <f t="shared" si="1180"/>
        <v>0</v>
      </c>
      <c r="CQ325" s="47">
        <f t="shared" si="1181"/>
        <v>0</v>
      </c>
      <c r="CR325" s="47">
        <f t="shared" si="1182"/>
        <v>0</v>
      </c>
      <c r="CS325" s="47">
        <f t="shared" si="1183"/>
        <v>0</v>
      </c>
      <c r="CT325" s="47">
        <f t="shared" si="1184"/>
        <v>0</v>
      </c>
      <c r="CU325" s="47">
        <f t="shared" si="1185"/>
        <v>0</v>
      </c>
      <c r="CV325" s="47">
        <f t="shared" si="1186"/>
        <v>0</v>
      </c>
      <c r="CW325" s="47">
        <f t="shared" si="1187"/>
        <v>0</v>
      </c>
      <c r="CX325" s="47">
        <f t="shared" si="1188"/>
        <v>0</v>
      </c>
      <c r="CY325" s="48">
        <f t="shared" si="1189"/>
        <v>0</v>
      </c>
      <c r="CZ325" s="47">
        <f t="shared" si="1190"/>
        <v>0</v>
      </c>
      <c r="DA325" s="47">
        <f t="shared" si="1191"/>
        <v>0</v>
      </c>
      <c r="DB325" s="46">
        <f t="shared" si="1192"/>
        <v>0</v>
      </c>
      <c r="DC325" s="47">
        <f t="shared" si="1193"/>
        <v>0</v>
      </c>
      <c r="DD325" s="47">
        <f t="shared" si="1194"/>
        <v>0</v>
      </c>
      <c r="DE325" s="47">
        <f t="shared" si="1195"/>
        <v>0</v>
      </c>
      <c r="DF325" s="47">
        <f t="shared" si="1196"/>
        <v>0</v>
      </c>
      <c r="DG325" s="47">
        <f t="shared" si="1197"/>
        <v>0</v>
      </c>
      <c r="DH325" s="47">
        <f t="shared" si="1198"/>
        <v>0</v>
      </c>
      <c r="DI325" s="47">
        <f t="shared" si="1199"/>
        <v>0</v>
      </c>
      <c r="DJ325" s="47">
        <f t="shared" si="1200"/>
        <v>0</v>
      </c>
      <c r="DK325" s="47">
        <f t="shared" si="1201"/>
        <v>0</v>
      </c>
      <c r="DL325" s="47">
        <f t="shared" si="1202"/>
        <v>0</v>
      </c>
      <c r="DM325" s="47">
        <f t="shared" si="1203"/>
        <v>0</v>
      </c>
      <c r="DN325" s="47">
        <f t="shared" si="1204"/>
        <v>0</v>
      </c>
      <c r="DO325" s="47">
        <f t="shared" si="1205"/>
        <v>0</v>
      </c>
      <c r="DP325" s="47">
        <f t="shared" si="1206"/>
        <v>0</v>
      </c>
      <c r="DQ325" s="47">
        <f t="shared" si="1207"/>
        <v>0</v>
      </c>
      <c r="DR325" s="47">
        <f t="shared" si="1208"/>
        <v>0</v>
      </c>
      <c r="DS325" s="47">
        <f t="shared" si="1209"/>
        <v>0</v>
      </c>
      <c r="DT325" s="47">
        <f t="shared" si="1210"/>
        <v>0</v>
      </c>
      <c r="DU325" s="48">
        <f t="shared" si="1211"/>
        <v>0</v>
      </c>
      <c r="DV325" s="47">
        <f t="shared" si="1212"/>
        <v>0</v>
      </c>
      <c r="DW325" s="47">
        <f t="shared" si="1213"/>
        <v>0</v>
      </c>
      <c r="DX325" s="46">
        <f t="shared" si="1214"/>
        <v>0</v>
      </c>
      <c r="DY325" s="47">
        <f t="shared" si="1215"/>
        <v>0</v>
      </c>
      <c r="DZ325" s="47">
        <f t="shared" si="1216"/>
        <v>0</v>
      </c>
      <c r="EA325" s="47">
        <f t="shared" si="1217"/>
        <v>0</v>
      </c>
      <c r="EB325" s="47">
        <f t="shared" si="1218"/>
        <v>0</v>
      </c>
      <c r="EC325" s="47">
        <f t="shared" si="1219"/>
        <v>0</v>
      </c>
      <c r="ED325" s="47">
        <f t="shared" si="1220"/>
        <v>0</v>
      </c>
      <c r="EE325" s="47">
        <f t="shared" si="1221"/>
        <v>0</v>
      </c>
      <c r="EF325" s="47">
        <f t="shared" si="1222"/>
        <v>0</v>
      </c>
      <c r="EG325" s="47">
        <f t="shared" si="1223"/>
        <v>0</v>
      </c>
      <c r="EH325" s="47">
        <f t="shared" si="1224"/>
        <v>0</v>
      </c>
      <c r="EI325" s="47">
        <f t="shared" si="1225"/>
        <v>0</v>
      </c>
      <c r="EJ325" s="47">
        <f t="shared" si="1226"/>
        <v>0</v>
      </c>
      <c r="EK325" s="47">
        <f t="shared" si="1227"/>
        <v>0</v>
      </c>
      <c r="EL325" s="47">
        <f t="shared" si="1228"/>
        <v>0</v>
      </c>
      <c r="EM325" s="47">
        <f t="shared" si="1229"/>
        <v>0</v>
      </c>
      <c r="EN325" s="47">
        <f t="shared" si="1230"/>
        <v>0</v>
      </c>
      <c r="EO325" s="47">
        <f t="shared" si="1231"/>
        <v>0</v>
      </c>
      <c r="EP325" s="47">
        <f t="shared" si="1232"/>
        <v>0</v>
      </c>
      <c r="EQ325" s="48">
        <f t="shared" si="1233"/>
        <v>0</v>
      </c>
      <c r="ER325" s="47">
        <f t="shared" si="1234"/>
        <v>0</v>
      </c>
      <c r="ES325" s="47">
        <f t="shared" si="1235"/>
        <v>0</v>
      </c>
      <c r="ET325" s="46">
        <f t="shared" si="1236"/>
        <v>0</v>
      </c>
      <c r="EU325" s="47">
        <f t="shared" si="1237"/>
        <v>0</v>
      </c>
      <c r="EV325" s="47">
        <f t="shared" si="1238"/>
        <v>0</v>
      </c>
      <c r="EW325" s="47">
        <f t="shared" si="1239"/>
        <v>0</v>
      </c>
      <c r="EX325" s="47">
        <f t="shared" si="1240"/>
        <v>0</v>
      </c>
      <c r="EY325" s="47">
        <f t="shared" si="1241"/>
        <v>0</v>
      </c>
      <c r="EZ325" s="47">
        <f t="shared" si="1242"/>
        <v>0</v>
      </c>
      <c r="FA325" s="47">
        <f t="shared" si="1243"/>
        <v>0</v>
      </c>
      <c r="FB325" s="47">
        <f t="shared" si="1244"/>
        <v>0</v>
      </c>
      <c r="FC325" s="47">
        <f t="shared" si="1245"/>
        <v>0</v>
      </c>
      <c r="FD325" s="47">
        <f t="shared" si="1246"/>
        <v>0</v>
      </c>
      <c r="FE325" s="47">
        <f t="shared" si="1247"/>
        <v>0</v>
      </c>
      <c r="FF325" s="47">
        <f t="shared" si="1248"/>
        <v>0</v>
      </c>
      <c r="FG325" s="47">
        <f t="shared" si="1249"/>
        <v>0</v>
      </c>
      <c r="FH325" s="47">
        <f t="shared" si="1250"/>
        <v>0</v>
      </c>
      <c r="FI325" s="47">
        <f t="shared" si="1251"/>
        <v>0</v>
      </c>
      <c r="FJ325" s="47">
        <f t="shared" si="1252"/>
        <v>0</v>
      </c>
      <c r="FK325" s="47">
        <f t="shared" si="1253"/>
        <v>0</v>
      </c>
      <c r="FL325" s="47">
        <f t="shared" si="1254"/>
        <v>0</v>
      </c>
      <c r="FM325" s="48">
        <f t="shared" si="1255"/>
        <v>0</v>
      </c>
      <c r="FN325" s="47">
        <f t="shared" si="1256"/>
        <v>0</v>
      </c>
      <c r="FO325" s="47">
        <f t="shared" si="1257"/>
        <v>0</v>
      </c>
      <c r="FP325" s="46">
        <f t="shared" si="1258"/>
        <v>0</v>
      </c>
      <c r="FQ325" s="47">
        <f t="shared" si="1259"/>
        <v>0</v>
      </c>
      <c r="FR325" s="47">
        <f t="shared" si="1260"/>
        <v>0</v>
      </c>
      <c r="FS325" s="47">
        <f t="shared" si="1261"/>
        <v>0</v>
      </c>
      <c r="FT325" s="47">
        <f t="shared" si="1262"/>
        <v>0</v>
      </c>
      <c r="FU325" s="47">
        <f t="shared" si="1263"/>
        <v>0</v>
      </c>
      <c r="FV325" s="47">
        <f t="shared" si="1264"/>
        <v>0</v>
      </c>
      <c r="FW325" s="47">
        <f t="shared" si="1265"/>
        <v>0</v>
      </c>
      <c r="FX325" s="47">
        <f t="shared" si="1266"/>
        <v>0</v>
      </c>
      <c r="FY325" s="47">
        <f t="shared" si="1267"/>
        <v>0</v>
      </c>
      <c r="FZ325" s="47">
        <f t="shared" si="1268"/>
        <v>0</v>
      </c>
      <c r="GA325" s="47">
        <f t="shared" si="1269"/>
        <v>0</v>
      </c>
      <c r="GB325" s="47">
        <f t="shared" si="1270"/>
        <v>0</v>
      </c>
      <c r="GC325" s="47">
        <f t="shared" si="1271"/>
        <v>0</v>
      </c>
      <c r="GD325" s="47">
        <f t="shared" si="1272"/>
        <v>0</v>
      </c>
      <c r="GE325" s="47">
        <f t="shared" si="1273"/>
        <v>0</v>
      </c>
      <c r="GF325" s="47">
        <f t="shared" si="1274"/>
        <v>0</v>
      </c>
      <c r="GG325" s="47">
        <f t="shared" si="1275"/>
        <v>0</v>
      </c>
      <c r="GH325" s="47">
        <f t="shared" si="1276"/>
        <v>0</v>
      </c>
      <c r="GI325" s="48">
        <f t="shared" si="1277"/>
        <v>0</v>
      </c>
      <c r="GJ325" s="47">
        <f t="shared" si="1278"/>
        <v>0</v>
      </c>
      <c r="GK325" s="47">
        <f t="shared" si="1279"/>
        <v>0</v>
      </c>
      <c r="GL325" s="46">
        <f t="shared" si="1280"/>
        <v>0</v>
      </c>
      <c r="GM325" s="47">
        <f t="shared" si="1281"/>
        <v>0</v>
      </c>
      <c r="GN325" s="47">
        <f t="shared" si="1282"/>
        <v>0</v>
      </c>
      <c r="GO325" s="47">
        <f t="shared" si="1283"/>
        <v>0</v>
      </c>
      <c r="GP325" s="47">
        <f t="shared" si="1284"/>
        <v>0</v>
      </c>
      <c r="GQ325" s="47">
        <f t="shared" si="1285"/>
        <v>0</v>
      </c>
      <c r="GR325" s="47">
        <f t="shared" si="1286"/>
        <v>0</v>
      </c>
      <c r="GS325" s="47">
        <f t="shared" si="1287"/>
        <v>0</v>
      </c>
      <c r="GT325" s="47">
        <f t="shared" si="1288"/>
        <v>0</v>
      </c>
      <c r="GU325" s="47">
        <f t="shared" si="1289"/>
        <v>0</v>
      </c>
      <c r="GV325" s="47">
        <f t="shared" si="1290"/>
        <v>0</v>
      </c>
      <c r="GW325" s="47">
        <f t="shared" si="1291"/>
        <v>0</v>
      </c>
      <c r="GX325" s="47">
        <f t="shared" si="1292"/>
        <v>0</v>
      </c>
      <c r="GY325" s="47">
        <f t="shared" si="1293"/>
        <v>0</v>
      </c>
      <c r="GZ325" s="47">
        <f t="shared" si="1294"/>
        <v>0</v>
      </c>
      <c r="HA325" s="47">
        <f t="shared" si="1295"/>
        <v>0</v>
      </c>
      <c r="HB325" s="47">
        <f t="shared" si="1296"/>
        <v>0</v>
      </c>
      <c r="HC325" s="47">
        <f t="shared" si="1297"/>
        <v>0</v>
      </c>
      <c r="HD325" s="47">
        <f t="shared" si="1298"/>
        <v>0</v>
      </c>
      <c r="HE325" s="48">
        <f t="shared" si="1299"/>
        <v>0</v>
      </c>
      <c r="HF325" s="47">
        <f t="shared" si="1300"/>
        <v>0</v>
      </c>
      <c r="HG325" s="47">
        <f t="shared" si="1301"/>
        <v>0</v>
      </c>
      <c r="HH325" s="46">
        <f t="shared" si="1302"/>
        <v>0</v>
      </c>
      <c r="HI325" s="47">
        <f t="shared" si="1303"/>
        <v>0</v>
      </c>
      <c r="HJ325" s="47">
        <f t="shared" si="1304"/>
        <v>0</v>
      </c>
      <c r="HK325" s="47">
        <f t="shared" si="1305"/>
        <v>0</v>
      </c>
      <c r="HL325" s="47">
        <f t="shared" si="1306"/>
        <v>0</v>
      </c>
      <c r="HM325" s="47">
        <f t="shared" si="1307"/>
        <v>0</v>
      </c>
      <c r="HN325" s="47">
        <f t="shared" si="1308"/>
        <v>0</v>
      </c>
      <c r="HO325" s="47">
        <f t="shared" si="1309"/>
        <v>0</v>
      </c>
      <c r="HP325" s="47">
        <f t="shared" si="1310"/>
        <v>0</v>
      </c>
      <c r="HQ325" s="47">
        <f t="shared" si="1311"/>
        <v>0</v>
      </c>
      <c r="HR325" s="47">
        <f t="shared" si="1312"/>
        <v>0</v>
      </c>
      <c r="HS325" s="47">
        <f t="shared" si="1313"/>
        <v>0</v>
      </c>
      <c r="HT325" s="47">
        <f t="shared" si="1314"/>
        <v>0</v>
      </c>
      <c r="HU325" s="47">
        <f t="shared" si="1315"/>
        <v>0</v>
      </c>
      <c r="HV325" s="47">
        <f t="shared" si="1316"/>
        <v>0</v>
      </c>
      <c r="HW325" s="47">
        <f t="shared" si="1317"/>
        <v>0</v>
      </c>
      <c r="HX325" s="47">
        <f t="shared" si="1318"/>
        <v>0</v>
      </c>
      <c r="HY325" s="47">
        <f t="shared" si="1319"/>
        <v>0</v>
      </c>
      <c r="HZ325" s="47">
        <f t="shared" si="1320"/>
        <v>0</v>
      </c>
      <c r="IA325" s="48">
        <f t="shared" si="1321"/>
        <v>0</v>
      </c>
      <c r="IB325" s="47">
        <f t="shared" si="1322"/>
        <v>0</v>
      </c>
      <c r="IC325" s="47">
        <f t="shared" si="1323"/>
        <v>0</v>
      </c>
      <c r="ID325" s="46">
        <f t="shared" si="1324"/>
        <v>0</v>
      </c>
      <c r="IE325" s="47">
        <f t="shared" si="1325"/>
        <v>0</v>
      </c>
      <c r="IF325" s="47">
        <f t="shared" si="1326"/>
        <v>0</v>
      </c>
      <c r="IG325" s="47">
        <f t="shared" si="1327"/>
        <v>0</v>
      </c>
      <c r="IH325" s="47">
        <f t="shared" si="1328"/>
        <v>0</v>
      </c>
      <c r="II325" s="47">
        <f t="shared" si="1329"/>
        <v>0</v>
      </c>
      <c r="IJ325" s="47">
        <f t="shared" si="1330"/>
        <v>0</v>
      </c>
      <c r="IK325" s="47">
        <f t="shared" si="1331"/>
        <v>0</v>
      </c>
      <c r="IL325" s="47">
        <f t="shared" si="1332"/>
        <v>0</v>
      </c>
      <c r="IM325" s="47">
        <f t="shared" si="1333"/>
        <v>0</v>
      </c>
      <c r="IN325" s="47">
        <f t="shared" si="1334"/>
        <v>0</v>
      </c>
      <c r="IO325" s="47">
        <f t="shared" si="1335"/>
        <v>0</v>
      </c>
      <c r="IP325" s="47">
        <f t="shared" si="1336"/>
        <v>0</v>
      </c>
      <c r="IQ325" s="47">
        <f t="shared" si="1337"/>
        <v>0</v>
      </c>
      <c r="IR325" s="47">
        <f t="shared" si="1338"/>
        <v>0</v>
      </c>
      <c r="IS325" s="47">
        <f t="shared" si="1339"/>
        <v>0</v>
      </c>
      <c r="IT325" s="47">
        <f t="shared" si="1340"/>
        <v>0</v>
      </c>
      <c r="IU325" s="47">
        <f t="shared" si="1341"/>
        <v>0</v>
      </c>
      <c r="IV325" s="47">
        <f t="shared" si="1342"/>
        <v>0</v>
      </c>
      <c r="IW325" s="48">
        <f t="shared" si="1343"/>
        <v>0</v>
      </c>
      <c r="IX325" s="47">
        <f t="shared" si="1344"/>
        <v>0</v>
      </c>
      <c r="IY325" s="47">
        <f t="shared" si="1345"/>
        <v>0</v>
      </c>
      <c r="IZ325" s="46">
        <f t="shared" si="1346"/>
        <v>0</v>
      </c>
      <c r="JA325" s="47">
        <f t="shared" si="1347"/>
        <v>0</v>
      </c>
      <c r="JB325" s="47">
        <f t="shared" si="1348"/>
        <v>0</v>
      </c>
      <c r="JC325" s="47">
        <f t="shared" si="1349"/>
        <v>0</v>
      </c>
      <c r="JD325" s="47">
        <f t="shared" si="1350"/>
        <v>0</v>
      </c>
      <c r="JE325" s="47">
        <f t="shared" si="1351"/>
        <v>0</v>
      </c>
      <c r="JF325" s="47">
        <f t="shared" si="1352"/>
        <v>0</v>
      </c>
      <c r="JG325" s="47">
        <f t="shared" si="1353"/>
        <v>0</v>
      </c>
      <c r="JH325" s="47">
        <f t="shared" si="1354"/>
        <v>0</v>
      </c>
      <c r="JI325" s="47">
        <f t="shared" si="1355"/>
        <v>0</v>
      </c>
      <c r="JJ325" s="47">
        <f t="shared" si="1356"/>
        <v>0</v>
      </c>
      <c r="JK325" s="47">
        <f t="shared" si="1357"/>
        <v>0</v>
      </c>
      <c r="JL325" s="47">
        <f t="shared" si="1358"/>
        <v>0</v>
      </c>
      <c r="JM325" s="47">
        <f t="shared" si="1359"/>
        <v>0</v>
      </c>
      <c r="JN325" s="47">
        <f t="shared" si="1360"/>
        <v>0</v>
      </c>
      <c r="JO325" s="47">
        <f t="shared" si="1361"/>
        <v>0</v>
      </c>
      <c r="JP325" s="47">
        <f t="shared" si="1362"/>
        <v>0</v>
      </c>
      <c r="JQ325" s="47">
        <f t="shared" si="1363"/>
        <v>0</v>
      </c>
      <c r="JR325" s="47">
        <f t="shared" si="1364"/>
        <v>0</v>
      </c>
      <c r="JS325" s="48">
        <f t="shared" si="1365"/>
        <v>0</v>
      </c>
      <c r="JT325" s="46">
        <f t="shared" si="1366"/>
        <v>0</v>
      </c>
      <c r="JU325" s="48">
        <f t="shared" si="1367"/>
        <v>0</v>
      </c>
    </row>
    <row r="326" spans="1:281" x14ac:dyDescent="0.25">
      <c r="A326" s="152"/>
      <c r="B326" s="386"/>
      <c r="C326" s="377"/>
      <c r="D326" s="378"/>
      <c r="E326" s="378"/>
      <c r="F326" s="378"/>
      <c r="G326" s="379"/>
      <c r="H326" s="397"/>
      <c r="I326" s="397"/>
      <c r="J326" s="97"/>
      <c r="K326" s="122">
        <f t="shared" si="1097"/>
        <v>0</v>
      </c>
      <c r="L326" s="313">
        <f t="shared" si="1098"/>
        <v>0</v>
      </c>
      <c r="M326" s="46">
        <f t="shared" si="1099"/>
        <v>0</v>
      </c>
      <c r="N326" s="90">
        <f t="shared" si="1160"/>
        <v>0</v>
      </c>
      <c r="O326" s="90">
        <f t="shared" si="1161"/>
        <v>0</v>
      </c>
      <c r="P326" s="90">
        <f t="shared" si="1162"/>
        <v>0</v>
      </c>
      <c r="Q326" s="90">
        <f t="shared" si="1163"/>
        <v>0</v>
      </c>
      <c r="R326" s="408">
        <f t="shared" si="1100"/>
        <v>1</v>
      </c>
      <c r="S326" s="46">
        <f t="shared" si="1101"/>
        <v>0</v>
      </c>
      <c r="T326" s="47">
        <f t="shared" si="1102"/>
        <v>0</v>
      </c>
      <c r="U326" s="47">
        <f t="shared" si="1103"/>
        <v>0</v>
      </c>
      <c r="V326" s="47">
        <f t="shared" si="1104"/>
        <v>0</v>
      </c>
      <c r="W326" s="47">
        <f t="shared" si="1105"/>
        <v>0</v>
      </c>
      <c r="X326" s="47">
        <f t="shared" si="1106"/>
        <v>0</v>
      </c>
      <c r="Y326" s="47">
        <f t="shared" si="1107"/>
        <v>0</v>
      </c>
      <c r="Z326" s="47">
        <f t="shared" si="1108"/>
        <v>0</v>
      </c>
      <c r="AA326" s="47">
        <f t="shared" si="1109"/>
        <v>0</v>
      </c>
      <c r="AB326" s="47">
        <f t="shared" si="1110"/>
        <v>0</v>
      </c>
      <c r="AC326" s="47">
        <f t="shared" si="1111"/>
        <v>0</v>
      </c>
      <c r="AD326" s="47">
        <f t="shared" si="1112"/>
        <v>0</v>
      </c>
      <c r="AE326" s="47">
        <f t="shared" si="1113"/>
        <v>0</v>
      </c>
      <c r="AF326" s="47">
        <f t="shared" si="1114"/>
        <v>0</v>
      </c>
      <c r="AG326" s="47">
        <f t="shared" si="1115"/>
        <v>0</v>
      </c>
      <c r="AH326" s="47">
        <f t="shared" si="1116"/>
        <v>0</v>
      </c>
      <c r="AI326" s="47">
        <f t="shared" si="1117"/>
        <v>0</v>
      </c>
      <c r="AJ326" s="47">
        <f t="shared" si="1118"/>
        <v>0</v>
      </c>
      <c r="AK326" s="47">
        <f t="shared" si="1119"/>
        <v>0</v>
      </c>
      <c r="AL326" s="48">
        <f t="shared" si="1120"/>
        <v>0</v>
      </c>
      <c r="AM326" s="47">
        <f t="shared" si="1164"/>
        <v>0</v>
      </c>
      <c r="AN326" s="47">
        <f t="shared" si="1165"/>
        <v>0</v>
      </c>
      <c r="AO326" s="46">
        <f t="shared" si="1121"/>
        <v>0</v>
      </c>
      <c r="AP326" s="47">
        <f t="shared" si="1122"/>
        <v>0</v>
      </c>
      <c r="AQ326" s="47">
        <f t="shared" si="1123"/>
        <v>0</v>
      </c>
      <c r="AR326" s="47">
        <f t="shared" si="1124"/>
        <v>0</v>
      </c>
      <c r="AS326" s="47">
        <f t="shared" si="1125"/>
        <v>0</v>
      </c>
      <c r="AT326" s="47">
        <f t="shared" si="1126"/>
        <v>0</v>
      </c>
      <c r="AU326" s="47">
        <f t="shared" si="1127"/>
        <v>0</v>
      </c>
      <c r="AV326" s="47">
        <f t="shared" si="1128"/>
        <v>0</v>
      </c>
      <c r="AW326" s="47">
        <f t="shared" si="1129"/>
        <v>0</v>
      </c>
      <c r="AX326" s="47">
        <f t="shared" si="1130"/>
        <v>0</v>
      </c>
      <c r="AY326" s="47">
        <f t="shared" si="1131"/>
        <v>0</v>
      </c>
      <c r="AZ326" s="47">
        <f t="shared" si="1132"/>
        <v>0</v>
      </c>
      <c r="BA326" s="47">
        <f t="shared" si="1133"/>
        <v>0</v>
      </c>
      <c r="BB326" s="47">
        <f t="shared" si="1134"/>
        <v>0</v>
      </c>
      <c r="BC326" s="47">
        <f t="shared" si="1135"/>
        <v>0</v>
      </c>
      <c r="BD326" s="47">
        <f t="shared" si="1136"/>
        <v>0</v>
      </c>
      <c r="BE326" s="47">
        <f t="shared" si="1137"/>
        <v>0</v>
      </c>
      <c r="BF326" s="47">
        <f t="shared" si="1138"/>
        <v>0</v>
      </c>
      <c r="BG326" s="48">
        <f t="shared" si="1139"/>
        <v>0</v>
      </c>
      <c r="BH326" s="47">
        <f t="shared" si="1166"/>
        <v>0</v>
      </c>
      <c r="BI326" s="47">
        <f t="shared" si="1167"/>
        <v>0</v>
      </c>
      <c r="BJ326" s="46">
        <f t="shared" si="1140"/>
        <v>0</v>
      </c>
      <c r="BK326" s="47">
        <f t="shared" si="1141"/>
        <v>0</v>
      </c>
      <c r="BL326" s="47">
        <f t="shared" si="1142"/>
        <v>0</v>
      </c>
      <c r="BM326" s="47">
        <f t="shared" si="1143"/>
        <v>0</v>
      </c>
      <c r="BN326" s="47">
        <f t="shared" si="1144"/>
        <v>0</v>
      </c>
      <c r="BO326" s="47">
        <f t="shared" si="1145"/>
        <v>0</v>
      </c>
      <c r="BP326" s="47">
        <f t="shared" si="1146"/>
        <v>0</v>
      </c>
      <c r="BQ326" s="47">
        <f t="shared" si="1147"/>
        <v>0</v>
      </c>
      <c r="BR326" s="47">
        <f t="shared" si="1148"/>
        <v>0</v>
      </c>
      <c r="BS326" s="47">
        <f t="shared" si="1149"/>
        <v>0</v>
      </c>
      <c r="BT326" s="47">
        <f t="shared" si="1150"/>
        <v>0</v>
      </c>
      <c r="BU326" s="47">
        <f t="shared" si="1151"/>
        <v>0</v>
      </c>
      <c r="BV326" s="47">
        <f t="shared" si="1152"/>
        <v>0</v>
      </c>
      <c r="BW326" s="47">
        <f t="shared" si="1153"/>
        <v>0</v>
      </c>
      <c r="BX326" s="47">
        <f t="shared" si="1154"/>
        <v>0</v>
      </c>
      <c r="BY326" s="47">
        <f t="shared" si="1155"/>
        <v>0</v>
      </c>
      <c r="BZ326" s="47">
        <f t="shared" si="1156"/>
        <v>0</v>
      </c>
      <c r="CA326" s="47">
        <f t="shared" si="1157"/>
        <v>0</v>
      </c>
      <c r="CB326" s="47">
        <f t="shared" si="1158"/>
        <v>0</v>
      </c>
      <c r="CC326" s="48">
        <f t="shared" si="1159"/>
        <v>0</v>
      </c>
      <c r="CD326" s="47">
        <f t="shared" si="1168"/>
        <v>0</v>
      </c>
      <c r="CE326" s="47">
        <f t="shared" si="1169"/>
        <v>0</v>
      </c>
      <c r="CF326" s="46">
        <f t="shared" si="1170"/>
        <v>0</v>
      </c>
      <c r="CG326" s="47">
        <f t="shared" si="1171"/>
        <v>0</v>
      </c>
      <c r="CH326" s="47">
        <f t="shared" si="1172"/>
        <v>0</v>
      </c>
      <c r="CI326" s="47">
        <f t="shared" si="1173"/>
        <v>0</v>
      </c>
      <c r="CJ326" s="47">
        <f t="shared" si="1174"/>
        <v>0</v>
      </c>
      <c r="CK326" s="47">
        <f t="shared" si="1175"/>
        <v>0</v>
      </c>
      <c r="CL326" s="47">
        <f t="shared" si="1176"/>
        <v>0</v>
      </c>
      <c r="CM326" s="47">
        <f t="shared" si="1177"/>
        <v>0</v>
      </c>
      <c r="CN326" s="47">
        <f t="shared" si="1178"/>
        <v>0</v>
      </c>
      <c r="CO326" s="47">
        <f t="shared" si="1179"/>
        <v>0</v>
      </c>
      <c r="CP326" s="47">
        <f t="shared" si="1180"/>
        <v>0</v>
      </c>
      <c r="CQ326" s="47">
        <f t="shared" si="1181"/>
        <v>0</v>
      </c>
      <c r="CR326" s="47">
        <f t="shared" si="1182"/>
        <v>0</v>
      </c>
      <c r="CS326" s="47">
        <f t="shared" si="1183"/>
        <v>0</v>
      </c>
      <c r="CT326" s="47">
        <f t="shared" si="1184"/>
        <v>0</v>
      </c>
      <c r="CU326" s="47">
        <f t="shared" si="1185"/>
        <v>0</v>
      </c>
      <c r="CV326" s="47">
        <f t="shared" si="1186"/>
        <v>0</v>
      </c>
      <c r="CW326" s="47">
        <f t="shared" si="1187"/>
        <v>0</v>
      </c>
      <c r="CX326" s="47">
        <f t="shared" si="1188"/>
        <v>0</v>
      </c>
      <c r="CY326" s="48">
        <f t="shared" si="1189"/>
        <v>0</v>
      </c>
      <c r="CZ326" s="47">
        <f t="shared" si="1190"/>
        <v>0</v>
      </c>
      <c r="DA326" s="47">
        <f t="shared" si="1191"/>
        <v>0</v>
      </c>
      <c r="DB326" s="46">
        <f t="shared" si="1192"/>
        <v>0</v>
      </c>
      <c r="DC326" s="47">
        <f t="shared" si="1193"/>
        <v>0</v>
      </c>
      <c r="DD326" s="47">
        <f t="shared" si="1194"/>
        <v>0</v>
      </c>
      <c r="DE326" s="47">
        <f t="shared" si="1195"/>
        <v>0</v>
      </c>
      <c r="DF326" s="47">
        <f t="shared" si="1196"/>
        <v>0</v>
      </c>
      <c r="DG326" s="47">
        <f t="shared" si="1197"/>
        <v>0</v>
      </c>
      <c r="DH326" s="47">
        <f t="shared" si="1198"/>
        <v>0</v>
      </c>
      <c r="DI326" s="47">
        <f t="shared" si="1199"/>
        <v>0</v>
      </c>
      <c r="DJ326" s="47">
        <f t="shared" si="1200"/>
        <v>0</v>
      </c>
      <c r="DK326" s="47">
        <f t="shared" si="1201"/>
        <v>0</v>
      </c>
      <c r="DL326" s="47">
        <f t="shared" si="1202"/>
        <v>0</v>
      </c>
      <c r="DM326" s="47">
        <f t="shared" si="1203"/>
        <v>0</v>
      </c>
      <c r="DN326" s="47">
        <f t="shared" si="1204"/>
        <v>0</v>
      </c>
      <c r="DO326" s="47">
        <f t="shared" si="1205"/>
        <v>0</v>
      </c>
      <c r="DP326" s="47">
        <f t="shared" si="1206"/>
        <v>0</v>
      </c>
      <c r="DQ326" s="47">
        <f t="shared" si="1207"/>
        <v>0</v>
      </c>
      <c r="DR326" s="47">
        <f t="shared" si="1208"/>
        <v>0</v>
      </c>
      <c r="DS326" s="47">
        <f t="shared" si="1209"/>
        <v>0</v>
      </c>
      <c r="DT326" s="47">
        <f t="shared" si="1210"/>
        <v>0</v>
      </c>
      <c r="DU326" s="48">
        <f t="shared" si="1211"/>
        <v>0</v>
      </c>
      <c r="DV326" s="47">
        <f t="shared" si="1212"/>
        <v>0</v>
      </c>
      <c r="DW326" s="47">
        <f t="shared" si="1213"/>
        <v>0</v>
      </c>
      <c r="DX326" s="46">
        <f t="shared" si="1214"/>
        <v>0</v>
      </c>
      <c r="DY326" s="47">
        <f t="shared" si="1215"/>
        <v>0</v>
      </c>
      <c r="DZ326" s="47">
        <f t="shared" si="1216"/>
        <v>0</v>
      </c>
      <c r="EA326" s="47">
        <f t="shared" si="1217"/>
        <v>0</v>
      </c>
      <c r="EB326" s="47">
        <f t="shared" si="1218"/>
        <v>0</v>
      </c>
      <c r="EC326" s="47">
        <f t="shared" si="1219"/>
        <v>0</v>
      </c>
      <c r="ED326" s="47">
        <f t="shared" si="1220"/>
        <v>0</v>
      </c>
      <c r="EE326" s="47">
        <f t="shared" si="1221"/>
        <v>0</v>
      </c>
      <c r="EF326" s="47">
        <f t="shared" si="1222"/>
        <v>0</v>
      </c>
      <c r="EG326" s="47">
        <f t="shared" si="1223"/>
        <v>0</v>
      </c>
      <c r="EH326" s="47">
        <f t="shared" si="1224"/>
        <v>0</v>
      </c>
      <c r="EI326" s="47">
        <f t="shared" si="1225"/>
        <v>0</v>
      </c>
      <c r="EJ326" s="47">
        <f t="shared" si="1226"/>
        <v>0</v>
      </c>
      <c r="EK326" s="47">
        <f t="shared" si="1227"/>
        <v>0</v>
      </c>
      <c r="EL326" s="47">
        <f t="shared" si="1228"/>
        <v>0</v>
      </c>
      <c r="EM326" s="47">
        <f t="shared" si="1229"/>
        <v>0</v>
      </c>
      <c r="EN326" s="47">
        <f t="shared" si="1230"/>
        <v>0</v>
      </c>
      <c r="EO326" s="47">
        <f t="shared" si="1231"/>
        <v>0</v>
      </c>
      <c r="EP326" s="47">
        <f t="shared" si="1232"/>
        <v>0</v>
      </c>
      <c r="EQ326" s="48">
        <f t="shared" si="1233"/>
        <v>0</v>
      </c>
      <c r="ER326" s="47">
        <f t="shared" si="1234"/>
        <v>0</v>
      </c>
      <c r="ES326" s="47">
        <f t="shared" si="1235"/>
        <v>0</v>
      </c>
      <c r="ET326" s="46">
        <f t="shared" si="1236"/>
        <v>0</v>
      </c>
      <c r="EU326" s="47">
        <f t="shared" si="1237"/>
        <v>0</v>
      </c>
      <c r="EV326" s="47">
        <f t="shared" si="1238"/>
        <v>0</v>
      </c>
      <c r="EW326" s="47">
        <f t="shared" si="1239"/>
        <v>0</v>
      </c>
      <c r="EX326" s="47">
        <f t="shared" si="1240"/>
        <v>0</v>
      </c>
      <c r="EY326" s="47">
        <f t="shared" si="1241"/>
        <v>0</v>
      </c>
      <c r="EZ326" s="47">
        <f t="shared" si="1242"/>
        <v>0</v>
      </c>
      <c r="FA326" s="47">
        <f t="shared" si="1243"/>
        <v>0</v>
      </c>
      <c r="FB326" s="47">
        <f t="shared" si="1244"/>
        <v>0</v>
      </c>
      <c r="FC326" s="47">
        <f t="shared" si="1245"/>
        <v>0</v>
      </c>
      <c r="FD326" s="47">
        <f t="shared" si="1246"/>
        <v>0</v>
      </c>
      <c r="FE326" s="47">
        <f t="shared" si="1247"/>
        <v>0</v>
      </c>
      <c r="FF326" s="47">
        <f t="shared" si="1248"/>
        <v>0</v>
      </c>
      <c r="FG326" s="47">
        <f t="shared" si="1249"/>
        <v>0</v>
      </c>
      <c r="FH326" s="47">
        <f t="shared" si="1250"/>
        <v>0</v>
      </c>
      <c r="FI326" s="47">
        <f t="shared" si="1251"/>
        <v>0</v>
      </c>
      <c r="FJ326" s="47">
        <f t="shared" si="1252"/>
        <v>0</v>
      </c>
      <c r="FK326" s="47">
        <f t="shared" si="1253"/>
        <v>0</v>
      </c>
      <c r="FL326" s="47">
        <f t="shared" si="1254"/>
        <v>0</v>
      </c>
      <c r="FM326" s="48">
        <f t="shared" si="1255"/>
        <v>0</v>
      </c>
      <c r="FN326" s="47">
        <f t="shared" si="1256"/>
        <v>0</v>
      </c>
      <c r="FO326" s="47">
        <f t="shared" si="1257"/>
        <v>0</v>
      </c>
      <c r="FP326" s="46">
        <f t="shared" si="1258"/>
        <v>0</v>
      </c>
      <c r="FQ326" s="47">
        <f t="shared" si="1259"/>
        <v>0</v>
      </c>
      <c r="FR326" s="47">
        <f t="shared" si="1260"/>
        <v>0</v>
      </c>
      <c r="FS326" s="47">
        <f t="shared" si="1261"/>
        <v>0</v>
      </c>
      <c r="FT326" s="47">
        <f t="shared" si="1262"/>
        <v>0</v>
      </c>
      <c r="FU326" s="47">
        <f t="shared" si="1263"/>
        <v>0</v>
      </c>
      <c r="FV326" s="47">
        <f t="shared" si="1264"/>
        <v>0</v>
      </c>
      <c r="FW326" s="47">
        <f t="shared" si="1265"/>
        <v>0</v>
      </c>
      <c r="FX326" s="47">
        <f t="shared" si="1266"/>
        <v>0</v>
      </c>
      <c r="FY326" s="47">
        <f t="shared" si="1267"/>
        <v>0</v>
      </c>
      <c r="FZ326" s="47">
        <f t="shared" si="1268"/>
        <v>0</v>
      </c>
      <c r="GA326" s="47">
        <f t="shared" si="1269"/>
        <v>0</v>
      </c>
      <c r="GB326" s="47">
        <f t="shared" si="1270"/>
        <v>0</v>
      </c>
      <c r="GC326" s="47">
        <f t="shared" si="1271"/>
        <v>0</v>
      </c>
      <c r="GD326" s="47">
        <f t="shared" si="1272"/>
        <v>0</v>
      </c>
      <c r="GE326" s="47">
        <f t="shared" si="1273"/>
        <v>0</v>
      </c>
      <c r="GF326" s="47">
        <f t="shared" si="1274"/>
        <v>0</v>
      </c>
      <c r="GG326" s="47">
        <f t="shared" si="1275"/>
        <v>0</v>
      </c>
      <c r="GH326" s="47">
        <f t="shared" si="1276"/>
        <v>0</v>
      </c>
      <c r="GI326" s="48">
        <f t="shared" si="1277"/>
        <v>0</v>
      </c>
      <c r="GJ326" s="47">
        <f t="shared" si="1278"/>
        <v>0</v>
      </c>
      <c r="GK326" s="47">
        <f t="shared" si="1279"/>
        <v>0</v>
      </c>
      <c r="GL326" s="46">
        <f t="shared" si="1280"/>
        <v>0</v>
      </c>
      <c r="GM326" s="47">
        <f t="shared" si="1281"/>
        <v>0</v>
      </c>
      <c r="GN326" s="47">
        <f t="shared" si="1282"/>
        <v>0</v>
      </c>
      <c r="GO326" s="47">
        <f t="shared" si="1283"/>
        <v>0</v>
      </c>
      <c r="GP326" s="47">
        <f t="shared" si="1284"/>
        <v>0</v>
      </c>
      <c r="GQ326" s="47">
        <f t="shared" si="1285"/>
        <v>0</v>
      </c>
      <c r="GR326" s="47">
        <f t="shared" si="1286"/>
        <v>0</v>
      </c>
      <c r="GS326" s="47">
        <f t="shared" si="1287"/>
        <v>0</v>
      </c>
      <c r="GT326" s="47">
        <f t="shared" si="1288"/>
        <v>0</v>
      </c>
      <c r="GU326" s="47">
        <f t="shared" si="1289"/>
        <v>0</v>
      </c>
      <c r="GV326" s="47">
        <f t="shared" si="1290"/>
        <v>0</v>
      </c>
      <c r="GW326" s="47">
        <f t="shared" si="1291"/>
        <v>0</v>
      </c>
      <c r="GX326" s="47">
        <f t="shared" si="1292"/>
        <v>0</v>
      </c>
      <c r="GY326" s="47">
        <f t="shared" si="1293"/>
        <v>0</v>
      </c>
      <c r="GZ326" s="47">
        <f t="shared" si="1294"/>
        <v>0</v>
      </c>
      <c r="HA326" s="47">
        <f t="shared" si="1295"/>
        <v>0</v>
      </c>
      <c r="HB326" s="47">
        <f t="shared" si="1296"/>
        <v>0</v>
      </c>
      <c r="HC326" s="47">
        <f t="shared" si="1297"/>
        <v>0</v>
      </c>
      <c r="HD326" s="47">
        <f t="shared" si="1298"/>
        <v>0</v>
      </c>
      <c r="HE326" s="48">
        <f t="shared" si="1299"/>
        <v>0</v>
      </c>
      <c r="HF326" s="47">
        <f t="shared" si="1300"/>
        <v>0</v>
      </c>
      <c r="HG326" s="47">
        <f t="shared" si="1301"/>
        <v>0</v>
      </c>
      <c r="HH326" s="46">
        <f t="shared" si="1302"/>
        <v>0</v>
      </c>
      <c r="HI326" s="47">
        <f t="shared" si="1303"/>
        <v>0</v>
      </c>
      <c r="HJ326" s="47">
        <f t="shared" si="1304"/>
        <v>0</v>
      </c>
      <c r="HK326" s="47">
        <f t="shared" si="1305"/>
        <v>0</v>
      </c>
      <c r="HL326" s="47">
        <f t="shared" si="1306"/>
        <v>0</v>
      </c>
      <c r="HM326" s="47">
        <f t="shared" si="1307"/>
        <v>0</v>
      </c>
      <c r="HN326" s="47">
        <f t="shared" si="1308"/>
        <v>0</v>
      </c>
      <c r="HO326" s="47">
        <f t="shared" si="1309"/>
        <v>0</v>
      </c>
      <c r="HP326" s="47">
        <f t="shared" si="1310"/>
        <v>0</v>
      </c>
      <c r="HQ326" s="47">
        <f t="shared" si="1311"/>
        <v>0</v>
      </c>
      <c r="HR326" s="47">
        <f t="shared" si="1312"/>
        <v>0</v>
      </c>
      <c r="HS326" s="47">
        <f t="shared" si="1313"/>
        <v>0</v>
      </c>
      <c r="HT326" s="47">
        <f t="shared" si="1314"/>
        <v>0</v>
      </c>
      <c r="HU326" s="47">
        <f t="shared" si="1315"/>
        <v>0</v>
      </c>
      <c r="HV326" s="47">
        <f t="shared" si="1316"/>
        <v>0</v>
      </c>
      <c r="HW326" s="47">
        <f t="shared" si="1317"/>
        <v>0</v>
      </c>
      <c r="HX326" s="47">
        <f t="shared" si="1318"/>
        <v>0</v>
      </c>
      <c r="HY326" s="47">
        <f t="shared" si="1319"/>
        <v>0</v>
      </c>
      <c r="HZ326" s="47">
        <f t="shared" si="1320"/>
        <v>0</v>
      </c>
      <c r="IA326" s="48">
        <f t="shared" si="1321"/>
        <v>0</v>
      </c>
      <c r="IB326" s="47">
        <f t="shared" si="1322"/>
        <v>0</v>
      </c>
      <c r="IC326" s="47">
        <f t="shared" si="1323"/>
        <v>0</v>
      </c>
      <c r="ID326" s="46">
        <f t="shared" si="1324"/>
        <v>0</v>
      </c>
      <c r="IE326" s="47">
        <f t="shared" si="1325"/>
        <v>0</v>
      </c>
      <c r="IF326" s="47">
        <f t="shared" si="1326"/>
        <v>0</v>
      </c>
      <c r="IG326" s="47">
        <f t="shared" si="1327"/>
        <v>0</v>
      </c>
      <c r="IH326" s="47">
        <f t="shared" si="1328"/>
        <v>0</v>
      </c>
      <c r="II326" s="47">
        <f t="shared" si="1329"/>
        <v>0</v>
      </c>
      <c r="IJ326" s="47">
        <f t="shared" si="1330"/>
        <v>0</v>
      </c>
      <c r="IK326" s="47">
        <f t="shared" si="1331"/>
        <v>0</v>
      </c>
      <c r="IL326" s="47">
        <f t="shared" si="1332"/>
        <v>0</v>
      </c>
      <c r="IM326" s="47">
        <f t="shared" si="1333"/>
        <v>0</v>
      </c>
      <c r="IN326" s="47">
        <f t="shared" si="1334"/>
        <v>0</v>
      </c>
      <c r="IO326" s="47">
        <f t="shared" si="1335"/>
        <v>0</v>
      </c>
      <c r="IP326" s="47">
        <f t="shared" si="1336"/>
        <v>0</v>
      </c>
      <c r="IQ326" s="47">
        <f t="shared" si="1337"/>
        <v>0</v>
      </c>
      <c r="IR326" s="47">
        <f t="shared" si="1338"/>
        <v>0</v>
      </c>
      <c r="IS326" s="47">
        <f t="shared" si="1339"/>
        <v>0</v>
      </c>
      <c r="IT326" s="47">
        <f t="shared" si="1340"/>
        <v>0</v>
      </c>
      <c r="IU326" s="47">
        <f t="shared" si="1341"/>
        <v>0</v>
      </c>
      <c r="IV326" s="47">
        <f t="shared" si="1342"/>
        <v>0</v>
      </c>
      <c r="IW326" s="48">
        <f t="shared" si="1343"/>
        <v>0</v>
      </c>
      <c r="IX326" s="47">
        <f t="shared" si="1344"/>
        <v>0</v>
      </c>
      <c r="IY326" s="47">
        <f t="shared" si="1345"/>
        <v>0</v>
      </c>
      <c r="IZ326" s="46">
        <f t="shared" si="1346"/>
        <v>0</v>
      </c>
      <c r="JA326" s="47">
        <f t="shared" si="1347"/>
        <v>0</v>
      </c>
      <c r="JB326" s="47">
        <f t="shared" si="1348"/>
        <v>0</v>
      </c>
      <c r="JC326" s="47">
        <f t="shared" si="1349"/>
        <v>0</v>
      </c>
      <c r="JD326" s="47">
        <f t="shared" si="1350"/>
        <v>0</v>
      </c>
      <c r="JE326" s="47">
        <f t="shared" si="1351"/>
        <v>0</v>
      </c>
      <c r="JF326" s="47">
        <f t="shared" si="1352"/>
        <v>0</v>
      </c>
      <c r="JG326" s="47">
        <f t="shared" si="1353"/>
        <v>0</v>
      </c>
      <c r="JH326" s="47">
        <f t="shared" si="1354"/>
        <v>0</v>
      </c>
      <c r="JI326" s="47">
        <f t="shared" si="1355"/>
        <v>0</v>
      </c>
      <c r="JJ326" s="47">
        <f t="shared" si="1356"/>
        <v>0</v>
      </c>
      <c r="JK326" s="47">
        <f t="shared" si="1357"/>
        <v>0</v>
      </c>
      <c r="JL326" s="47">
        <f t="shared" si="1358"/>
        <v>0</v>
      </c>
      <c r="JM326" s="47">
        <f t="shared" si="1359"/>
        <v>0</v>
      </c>
      <c r="JN326" s="47">
        <f t="shared" si="1360"/>
        <v>0</v>
      </c>
      <c r="JO326" s="47">
        <f t="shared" si="1361"/>
        <v>0</v>
      </c>
      <c r="JP326" s="47">
        <f t="shared" si="1362"/>
        <v>0</v>
      </c>
      <c r="JQ326" s="47">
        <f t="shared" si="1363"/>
        <v>0</v>
      </c>
      <c r="JR326" s="47">
        <f t="shared" si="1364"/>
        <v>0</v>
      </c>
      <c r="JS326" s="48">
        <f t="shared" si="1365"/>
        <v>0</v>
      </c>
      <c r="JT326" s="46">
        <f t="shared" si="1366"/>
        <v>0</v>
      </c>
      <c r="JU326" s="48">
        <f t="shared" si="1367"/>
        <v>0</v>
      </c>
    </row>
    <row r="327" spans="1:281" x14ac:dyDescent="0.25">
      <c r="A327" s="152"/>
      <c r="B327" s="386"/>
      <c r="C327" s="377"/>
      <c r="D327" s="378"/>
      <c r="E327" s="378"/>
      <c r="F327" s="378"/>
      <c r="G327" s="379"/>
      <c r="H327" s="397"/>
      <c r="I327" s="397"/>
      <c r="J327" s="97"/>
      <c r="K327" s="122">
        <f t="shared" si="1097"/>
        <v>0</v>
      </c>
      <c r="L327" s="313">
        <f t="shared" si="1098"/>
        <v>0</v>
      </c>
      <c r="M327" s="46">
        <f t="shared" si="1099"/>
        <v>0</v>
      </c>
      <c r="N327" s="90">
        <f t="shared" si="1160"/>
        <v>0</v>
      </c>
      <c r="O327" s="90">
        <f t="shared" si="1161"/>
        <v>0</v>
      </c>
      <c r="P327" s="90">
        <f t="shared" si="1162"/>
        <v>0</v>
      </c>
      <c r="Q327" s="90">
        <f t="shared" si="1163"/>
        <v>0</v>
      </c>
      <c r="R327" s="408">
        <f t="shared" si="1100"/>
        <v>1</v>
      </c>
      <c r="S327" s="46">
        <f t="shared" si="1101"/>
        <v>0</v>
      </c>
      <c r="T327" s="47">
        <f t="shared" si="1102"/>
        <v>0</v>
      </c>
      <c r="U327" s="47">
        <f t="shared" si="1103"/>
        <v>0</v>
      </c>
      <c r="V327" s="47">
        <f t="shared" si="1104"/>
        <v>0</v>
      </c>
      <c r="W327" s="47">
        <f t="shared" si="1105"/>
        <v>0</v>
      </c>
      <c r="X327" s="47">
        <f t="shared" si="1106"/>
        <v>0</v>
      </c>
      <c r="Y327" s="47">
        <f t="shared" si="1107"/>
        <v>0</v>
      </c>
      <c r="Z327" s="47">
        <f t="shared" si="1108"/>
        <v>0</v>
      </c>
      <c r="AA327" s="47">
        <f t="shared" si="1109"/>
        <v>0</v>
      </c>
      <c r="AB327" s="47">
        <f t="shared" si="1110"/>
        <v>0</v>
      </c>
      <c r="AC327" s="47">
        <f t="shared" si="1111"/>
        <v>0</v>
      </c>
      <c r="AD327" s="47">
        <f t="shared" si="1112"/>
        <v>0</v>
      </c>
      <c r="AE327" s="47">
        <f t="shared" si="1113"/>
        <v>0</v>
      </c>
      <c r="AF327" s="47">
        <f t="shared" si="1114"/>
        <v>0</v>
      </c>
      <c r="AG327" s="47">
        <f t="shared" si="1115"/>
        <v>0</v>
      </c>
      <c r="AH327" s="47">
        <f t="shared" si="1116"/>
        <v>0</v>
      </c>
      <c r="AI327" s="47">
        <f t="shared" si="1117"/>
        <v>0</v>
      </c>
      <c r="AJ327" s="47">
        <f t="shared" si="1118"/>
        <v>0</v>
      </c>
      <c r="AK327" s="47">
        <f t="shared" si="1119"/>
        <v>0</v>
      </c>
      <c r="AL327" s="48">
        <f t="shared" si="1120"/>
        <v>0</v>
      </c>
      <c r="AM327" s="47">
        <f t="shared" si="1164"/>
        <v>0</v>
      </c>
      <c r="AN327" s="47">
        <f t="shared" si="1165"/>
        <v>0</v>
      </c>
      <c r="AO327" s="46">
        <f t="shared" si="1121"/>
        <v>0</v>
      </c>
      <c r="AP327" s="47">
        <f t="shared" si="1122"/>
        <v>0</v>
      </c>
      <c r="AQ327" s="47">
        <f t="shared" si="1123"/>
        <v>0</v>
      </c>
      <c r="AR327" s="47">
        <f t="shared" si="1124"/>
        <v>0</v>
      </c>
      <c r="AS327" s="47">
        <f t="shared" si="1125"/>
        <v>0</v>
      </c>
      <c r="AT327" s="47">
        <f t="shared" si="1126"/>
        <v>0</v>
      </c>
      <c r="AU327" s="47">
        <f t="shared" si="1127"/>
        <v>0</v>
      </c>
      <c r="AV327" s="47">
        <f t="shared" si="1128"/>
        <v>0</v>
      </c>
      <c r="AW327" s="47">
        <f t="shared" si="1129"/>
        <v>0</v>
      </c>
      <c r="AX327" s="47">
        <f t="shared" si="1130"/>
        <v>0</v>
      </c>
      <c r="AY327" s="47">
        <f t="shared" si="1131"/>
        <v>0</v>
      </c>
      <c r="AZ327" s="47">
        <f t="shared" si="1132"/>
        <v>0</v>
      </c>
      <c r="BA327" s="47">
        <f t="shared" si="1133"/>
        <v>0</v>
      </c>
      <c r="BB327" s="47">
        <f t="shared" si="1134"/>
        <v>0</v>
      </c>
      <c r="BC327" s="47">
        <f t="shared" si="1135"/>
        <v>0</v>
      </c>
      <c r="BD327" s="47">
        <f t="shared" si="1136"/>
        <v>0</v>
      </c>
      <c r="BE327" s="47">
        <f t="shared" si="1137"/>
        <v>0</v>
      </c>
      <c r="BF327" s="47">
        <f t="shared" si="1138"/>
        <v>0</v>
      </c>
      <c r="BG327" s="48">
        <f t="shared" si="1139"/>
        <v>0</v>
      </c>
      <c r="BH327" s="47">
        <f t="shared" si="1166"/>
        <v>0</v>
      </c>
      <c r="BI327" s="47">
        <f t="shared" si="1167"/>
        <v>0</v>
      </c>
      <c r="BJ327" s="46">
        <f t="shared" si="1140"/>
        <v>0</v>
      </c>
      <c r="BK327" s="47">
        <f t="shared" si="1141"/>
        <v>0</v>
      </c>
      <c r="BL327" s="47">
        <f t="shared" si="1142"/>
        <v>0</v>
      </c>
      <c r="BM327" s="47">
        <f t="shared" si="1143"/>
        <v>0</v>
      </c>
      <c r="BN327" s="47">
        <f t="shared" si="1144"/>
        <v>0</v>
      </c>
      <c r="BO327" s="47">
        <f t="shared" si="1145"/>
        <v>0</v>
      </c>
      <c r="BP327" s="47">
        <f t="shared" si="1146"/>
        <v>0</v>
      </c>
      <c r="BQ327" s="47">
        <f t="shared" si="1147"/>
        <v>0</v>
      </c>
      <c r="BR327" s="47">
        <f t="shared" si="1148"/>
        <v>0</v>
      </c>
      <c r="BS327" s="47">
        <f t="shared" si="1149"/>
        <v>0</v>
      </c>
      <c r="BT327" s="47">
        <f t="shared" si="1150"/>
        <v>0</v>
      </c>
      <c r="BU327" s="47">
        <f t="shared" si="1151"/>
        <v>0</v>
      </c>
      <c r="BV327" s="47">
        <f t="shared" si="1152"/>
        <v>0</v>
      </c>
      <c r="BW327" s="47">
        <f t="shared" si="1153"/>
        <v>0</v>
      </c>
      <c r="BX327" s="47">
        <f t="shared" si="1154"/>
        <v>0</v>
      </c>
      <c r="BY327" s="47">
        <f t="shared" si="1155"/>
        <v>0</v>
      </c>
      <c r="BZ327" s="47">
        <f t="shared" si="1156"/>
        <v>0</v>
      </c>
      <c r="CA327" s="47">
        <f t="shared" si="1157"/>
        <v>0</v>
      </c>
      <c r="CB327" s="47">
        <f t="shared" si="1158"/>
        <v>0</v>
      </c>
      <c r="CC327" s="48">
        <f t="shared" si="1159"/>
        <v>0</v>
      </c>
      <c r="CD327" s="47">
        <f t="shared" si="1168"/>
        <v>0</v>
      </c>
      <c r="CE327" s="47">
        <f t="shared" si="1169"/>
        <v>0</v>
      </c>
      <c r="CF327" s="46">
        <f t="shared" si="1170"/>
        <v>0</v>
      </c>
      <c r="CG327" s="47">
        <f t="shared" si="1171"/>
        <v>0</v>
      </c>
      <c r="CH327" s="47">
        <f t="shared" si="1172"/>
        <v>0</v>
      </c>
      <c r="CI327" s="47">
        <f t="shared" si="1173"/>
        <v>0</v>
      </c>
      <c r="CJ327" s="47">
        <f t="shared" si="1174"/>
        <v>0</v>
      </c>
      <c r="CK327" s="47">
        <f t="shared" si="1175"/>
        <v>0</v>
      </c>
      <c r="CL327" s="47">
        <f t="shared" si="1176"/>
        <v>0</v>
      </c>
      <c r="CM327" s="47">
        <f t="shared" si="1177"/>
        <v>0</v>
      </c>
      <c r="CN327" s="47">
        <f t="shared" si="1178"/>
        <v>0</v>
      </c>
      <c r="CO327" s="47">
        <f t="shared" si="1179"/>
        <v>0</v>
      </c>
      <c r="CP327" s="47">
        <f t="shared" si="1180"/>
        <v>0</v>
      </c>
      <c r="CQ327" s="47">
        <f t="shared" si="1181"/>
        <v>0</v>
      </c>
      <c r="CR327" s="47">
        <f t="shared" si="1182"/>
        <v>0</v>
      </c>
      <c r="CS327" s="47">
        <f t="shared" si="1183"/>
        <v>0</v>
      </c>
      <c r="CT327" s="47">
        <f t="shared" si="1184"/>
        <v>0</v>
      </c>
      <c r="CU327" s="47">
        <f t="shared" si="1185"/>
        <v>0</v>
      </c>
      <c r="CV327" s="47">
        <f t="shared" si="1186"/>
        <v>0</v>
      </c>
      <c r="CW327" s="47">
        <f t="shared" si="1187"/>
        <v>0</v>
      </c>
      <c r="CX327" s="47">
        <f t="shared" si="1188"/>
        <v>0</v>
      </c>
      <c r="CY327" s="48">
        <f t="shared" si="1189"/>
        <v>0</v>
      </c>
      <c r="CZ327" s="47">
        <f t="shared" si="1190"/>
        <v>0</v>
      </c>
      <c r="DA327" s="47">
        <f t="shared" si="1191"/>
        <v>0</v>
      </c>
      <c r="DB327" s="46">
        <f t="shared" si="1192"/>
        <v>0</v>
      </c>
      <c r="DC327" s="47">
        <f t="shared" si="1193"/>
        <v>0</v>
      </c>
      <c r="DD327" s="47">
        <f t="shared" si="1194"/>
        <v>0</v>
      </c>
      <c r="DE327" s="47">
        <f t="shared" si="1195"/>
        <v>0</v>
      </c>
      <c r="DF327" s="47">
        <f t="shared" si="1196"/>
        <v>0</v>
      </c>
      <c r="DG327" s="47">
        <f t="shared" si="1197"/>
        <v>0</v>
      </c>
      <c r="DH327" s="47">
        <f t="shared" si="1198"/>
        <v>0</v>
      </c>
      <c r="DI327" s="47">
        <f t="shared" si="1199"/>
        <v>0</v>
      </c>
      <c r="DJ327" s="47">
        <f t="shared" si="1200"/>
        <v>0</v>
      </c>
      <c r="DK327" s="47">
        <f t="shared" si="1201"/>
        <v>0</v>
      </c>
      <c r="DL327" s="47">
        <f t="shared" si="1202"/>
        <v>0</v>
      </c>
      <c r="DM327" s="47">
        <f t="shared" si="1203"/>
        <v>0</v>
      </c>
      <c r="DN327" s="47">
        <f t="shared" si="1204"/>
        <v>0</v>
      </c>
      <c r="DO327" s="47">
        <f t="shared" si="1205"/>
        <v>0</v>
      </c>
      <c r="DP327" s="47">
        <f t="shared" si="1206"/>
        <v>0</v>
      </c>
      <c r="DQ327" s="47">
        <f t="shared" si="1207"/>
        <v>0</v>
      </c>
      <c r="DR327" s="47">
        <f t="shared" si="1208"/>
        <v>0</v>
      </c>
      <c r="DS327" s="47">
        <f t="shared" si="1209"/>
        <v>0</v>
      </c>
      <c r="DT327" s="47">
        <f t="shared" si="1210"/>
        <v>0</v>
      </c>
      <c r="DU327" s="48">
        <f t="shared" si="1211"/>
        <v>0</v>
      </c>
      <c r="DV327" s="47">
        <f t="shared" si="1212"/>
        <v>0</v>
      </c>
      <c r="DW327" s="47">
        <f t="shared" si="1213"/>
        <v>0</v>
      </c>
      <c r="DX327" s="46">
        <f t="shared" si="1214"/>
        <v>0</v>
      </c>
      <c r="DY327" s="47">
        <f t="shared" si="1215"/>
        <v>0</v>
      </c>
      <c r="DZ327" s="47">
        <f t="shared" si="1216"/>
        <v>0</v>
      </c>
      <c r="EA327" s="47">
        <f t="shared" si="1217"/>
        <v>0</v>
      </c>
      <c r="EB327" s="47">
        <f t="shared" si="1218"/>
        <v>0</v>
      </c>
      <c r="EC327" s="47">
        <f t="shared" si="1219"/>
        <v>0</v>
      </c>
      <c r="ED327" s="47">
        <f t="shared" si="1220"/>
        <v>0</v>
      </c>
      <c r="EE327" s="47">
        <f t="shared" si="1221"/>
        <v>0</v>
      </c>
      <c r="EF327" s="47">
        <f t="shared" si="1222"/>
        <v>0</v>
      </c>
      <c r="EG327" s="47">
        <f t="shared" si="1223"/>
        <v>0</v>
      </c>
      <c r="EH327" s="47">
        <f t="shared" si="1224"/>
        <v>0</v>
      </c>
      <c r="EI327" s="47">
        <f t="shared" si="1225"/>
        <v>0</v>
      </c>
      <c r="EJ327" s="47">
        <f t="shared" si="1226"/>
        <v>0</v>
      </c>
      <c r="EK327" s="47">
        <f t="shared" si="1227"/>
        <v>0</v>
      </c>
      <c r="EL327" s="47">
        <f t="shared" si="1228"/>
        <v>0</v>
      </c>
      <c r="EM327" s="47">
        <f t="shared" si="1229"/>
        <v>0</v>
      </c>
      <c r="EN327" s="47">
        <f t="shared" si="1230"/>
        <v>0</v>
      </c>
      <c r="EO327" s="47">
        <f t="shared" si="1231"/>
        <v>0</v>
      </c>
      <c r="EP327" s="47">
        <f t="shared" si="1232"/>
        <v>0</v>
      </c>
      <c r="EQ327" s="48">
        <f t="shared" si="1233"/>
        <v>0</v>
      </c>
      <c r="ER327" s="47">
        <f t="shared" si="1234"/>
        <v>0</v>
      </c>
      <c r="ES327" s="47">
        <f t="shared" si="1235"/>
        <v>0</v>
      </c>
      <c r="ET327" s="46">
        <f t="shared" si="1236"/>
        <v>0</v>
      </c>
      <c r="EU327" s="47">
        <f t="shared" si="1237"/>
        <v>0</v>
      </c>
      <c r="EV327" s="47">
        <f t="shared" si="1238"/>
        <v>0</v>
      </c>
      <c r="EW327" s="47">
        <f t="shared" si="1239"/>
        <v>0</v>
      </c>
      <c r="EX327" s="47">
        <f t="shared" si="1240"/>
        <v>0</v>
      </c>
      <c r="EY327" s="47">
        <f t="shared" si="1241"/>
        <v>0</v>
      </c>
      <c r="EZ327" s="47">
        <f t="shared" si="1242"/>
        <v>0</v>
      </c>
      <c r="FA327" s="47">
        <f t="shared" si="1243"/>
        <v>0</v>
      </c>
      <c r="FB327" s="47">
        <f t="shared" si="1244"/>
        <v>0</v>
      </c>
      <c r="FC327" s="47">
        <f t="shared" si="1245"/>
        <v>0</v>
      </c>
      <c r="FD327" s="47">
        <f t="shared" si="1246"/>
        <v>0</v>
      </c>
      <c r="FE327" s="47">
        <f t="shared" si="1247"/>
        <v>0</v>
      </c>
      <c r="FF327" s="47">
        <f t="shared" si="1248"/>
        <v>0</v>
      </c>
      <c r="FG327" s="47">
        <f t="shared" si="1249"/>
        <v>0</v>
      </c>
      <c r="FH327" s="47">
        <f t="shared" si="1250"/>
        <v>0</v>
      </c>
      <c r="FI327" s="47">
        <f t="shared" si="1251"/>
        <v>0</v>
      </c>
      <c r="FJ327" s="47">
        <f t="shared" si="1252"/>
        <v>0</v>
      </c>
      <c r="FK327" s="47">
        <f t="shared" si="1253"/>
        <v>0</v>
      </c>
      <c r="FL327" s="47">
        <f t="shared" si="1254"/>
        <v>0</v>
      </c>
      <c r="FM327" s="48">
        <f t="shared" si="1255"/>
        <v>0</v>
      </c>
      <c r="FN327" s="47">
        <f t="shared" si="1256"/>
        <v>0</v>
      </c>
      <c r="FO327" s="47">
        <f t="shared" si="1257"/>
        <v>0</v>
      </c>
      <c r="FP327" s="46">
        <f t="shared" si="1258"/>
        <v>0</v>
      </c>
      <c r="FQ327" s="47">
        <f t="shared" si="1259"/>
        <v>0</v>
      </c>
      <c r="FR327" s="47">
        <f t="shared" si="1260"/>
        <v>0</v>
      </c>
      <c r="FS327" s="47">
        <f t="shared" si="1261"/>
        <v>0</v>
      </c>
      <c r="FT327" s="47">
        <f t="shared" si="1262"/>
        <v>0</v>
      </c>
      <c r="FU327" s="47">
        <f t="shared" si="1263"/>
        <v>0</v>
      </c>
      <c r="FV327" s="47">
        <f t="shared" si="1264"/>
        <v>0</v>
      </c>
      <c r="FW327" s="47">
        <f t="shared" si="1265"/>
        <v>0</v>
      </c>
      <c r="FX327" s="47">
        <f t="shared" si="1266"/>
        <v>0</v>
      </c>
      <c r="FY327" s="47">
        <f t="shared" si="1267"/>
        <v>0</v>
      </c>
      <c r="FZ327" s="47">
        <f t="shared" si="1268"/>
        <v>0</v>
      </c>
      <c r="GA327" s="47">
        <f t="shared" si="1269"/>
        <v>0</v>
      </c>
      <c r="GB327" s="47">
        <f t="shared" si="1270"/>
        <v>0</v>
      </c>
      <c r="GC327" s="47">
        <f t="shared" si="1271"/>
        <v>0</v>
      </c>
      <c r="GD327" s="47">
        <f t="shared" si="1272"/>
        <v>0</v>
      </c>
      <c r="GE327" s="47">
        <f t="shared" si="1273"/>
        <v>0</v>
      </c>
      <c r="GF327" s="47">
        <f t="shared" si="1274"/>
        <v>0</v>
      </c>
      <c r="GG327" s="47">
        <f t="shared" si="1275"/>
        <v>0</v>
      </c>
      <c r="GH327" s="47">
        <f t="shared" si="1276"/>
        <v>0</v>
      </c>
      <c r="GI327" s="48">
        <f t="shared" si="1277"/>
        <v>0</v>
      </c>
      <c r="GJ327" s="47">
        <f t="shared" si="1278"/>
        <v>0</v>
      </c>
      <c r="GK327" s="47">
        <f t="shared" si="1279"/>
        <v>0</v>
      </c>
      <c r="GL327" s="46">
        <f t="shared" si="1280"/>
        <v>0</v>
      </c>
      <c r="GM327" s="47">
        <f t="shared" si="1281"/>
        <v>0</v>
      </c>
      <c r="GN327" s="47">
        <f t="shared" si="1282"/>
        <v>0</v>
      </c>
      <c r="GO327" s="47">
        <f t="shared" si="1283"/>
        <v>0</v>
      </c>
      <c r="GP327" s="47">
        <f t="shared" si="1284"/>
        <v>0</v>
      </c>
      <c r="GQ327" s="47">
        <f t="shared" si="1285"/>
        <v>0</v>
      </c>
      <c r="GR327" s="47">
        <f t="shared" si="1286"/>
        <v>0</v>
      </c>
      <c r="GS327" s="47">
        <f t="shared" si="1287"/>
        <v>0</v>
      </c>
      <c r="GT327" s="47">
        <f t="shared" si="1288"/>
        <v>0</v>
      </c>
      <c r="GU327" s="47">
        <f t="shared" si="1289"/>
        <v>0</v>
      </c>
      <c r="GV327" s="47">
        <f t="shared" si="1290"/>
        <v>0</v>
      </c>
      <c r="GW327" s="47">
        <f t="shared" si="1291"/>
        <v>0</v>
      </c>
      <c r="GX327" s="47">
        <f t="shared" si="1292"/>
        <v>0</v>
      </c>
      <c r="GY327" s="47">
        <f t="shared" si="1293"/>
        <v>0</v>
      </c>
      <c r="GZ327" s="47">
        <f t="shared" si="1294"/>
        <v>0</v>
      </c>
      <c r="HA327" s="47">
        <f t="shared" si="1295"/>
        <v>0</v>
      </c>
      <c r="HB327" s="47">
        <f t="shared" si="1296"/>
        <v>0</v>
      </c>
      <c r="HC327" s="47">
        <f t="shared" si="1297"/>
        <v>0</v>
      </c>
      <c r="HD327" s="47">
        <f t="shared" si="1298"/>
        <v>0</v>
      </c>
      <c r="HE327" s="48">
        <f t="shared" si="1299"/>
        <v>0</v>
      </c>
      <c r="HF327" s="47">
        <f t="shared" si="1300"/>
        <v>0</v>
      </c>
      <c r="HG327" s="47">
        <f t="shared" si="1301"/>
        <v>0</v>
      </c>
      <c r="HH327" s="46">
        <f t="shared" si="1302"/>
        <v>0</v>
      </c>
      <c r="HI327" s="47">
        <f t="shared" si="1303"/>
        <v>0</v>
      </c>
      <c r="HJ327" s="47">
        <f t="shared" si="1304"/>
        <v>0</v>
      </c>
      <c r="HK327" s="47">
        <f t="shared" si="1305"/>
        <v>0</v>
      </c>
      <c r="HL327" s="47">
        <f t="shared" si="1306"/>
        <v>0</v>
      </c>
      <c r="HM327" s="47">
        <f t="shared" si="1307"/>
        <v>0</v>
      </c>
      <c r="HN327" s="47">
        <f t="shared" si="1308"/>
        <v>0</v>
      </c>
      <c r="HO327" s="47">
        <f t="shared" si="1309"/>
        <v>0</v>
      </c>
      <c r="HP327" s="47">
        <f t="shared" si="1310"/>
        <v>0</v>
      </c>
      <c r="HQ327" s="47">
        <f t="shared" si="1311"/>
        <v>0</v>
      </c>
      <c r="HR327" s="47">
        <f t="shared" si="1312"/>
        <v>0</v>
      </c>
      <c r="HS327" s="47">
        <f t="shared" si="1313"/>
        <v>0</v>
      </c>
      <c r="HT327" s="47">
        <f t="shared" si="1314"/>
        <v>0</v>
      </c>
      <c r="HU327" s="47">
        <f t="shared" si="1315"/>
        <v>0</v>
      </c>
      <c r="HV327" s="47">
        <f t="shared" si="1316"/>
        <v>0</v>
      </c>
      <c r="HW327" s="47">
        <f t="shared" si="1317"/>
        <v>0</v>
      </c>
      <c r="HX327" s="47">
        <f t="shared" si="1318"/>
        <v>0</v>
      </c>
      <c r="HY327" s="47">
        <f t="shared" si="1319"/>
        <v>0</v>
      </c>
      <c r="HZ327" s="47">
        <f t="shared" si="1320"/>
        <v>0</v>
      </c>
      <c r="IA327" s="48">
        <f t="shared" si="1321"/>
        <v>0</v>
      </c>
      <c r="IB327" s="47">
        <f t="shared" si="1322"/>
        <v>0</v>
      </c>
      <c r="IC327" s="47">
        <f t="shared" si="1323"/>
        <v>0</v>
      </c>
      <c r="ID327" s="46">
        <f t="shared" si="1324"/>
        <v>0</v>
      </c>
      <c r="IE327" s="47">
        <f t="shared" si="1325"/>
        <v>0</v>
      </c>
      <c r="IF327" s="47">
        <f t="shared" si="1326"/>
        <v>0</v>
      </c>
      <c r="IG327" s="47">
        <f t="shared" si="1327"/>
        <v>0</v>
      </c>
      <c r="IH327" s="47">
        <f t="shared" si="1328"/>
        <v>0</v>
      </c>
      <c r="II327" s="47">
        <f t="shared" si="1329"/>
        <v>0</v>
      </c>
      <c r="IJ327" s="47">
        <f t="shared" si="1330"/>
        <v>0</v>
      </c>
      <c r="IK327" s="47">
        <f t="shared" si="1331"/>
        <v>0</v>
      </c>
      <c r="IL327" s="47">
        <f t="shared" si="1332"/>
        <v>0</v>
      </c>
      <c r="IM327" s="47">
        <f t="shared" si="1333"/>
        <v>0</v>
      </c>
      <c r="IN327" s="47">
        <f t="shared" si="1334"/>
        <v>0</v>
      </c>
      <c r="IO327" s="47">
        <f t="shared" si="1335"/>
        <v>0</v>
      </c>
      <c r="IP327" s="47">
        <f t="shared" si="1336"/>
        <v>0</v>
      </c>
      <c r="IQ327" s="47">
        <f t="shared" si="1337"/>
        <v>0</v>
      </c>
      <c r="IR327" s="47">
        <f t="shared" si="1338"/>
        <v>0</v>
      </c>
      <c r="IS327" s="47">
        <f t="shared" si="1339"/>
        <v>0</v>
      </c>
      <c r="IT327" s="47">
        <f t="shared" si="1340"/>
        <v>0</v>
      </c>
      <c r="IU327" s="47">
        <f t="shared" si="1341"/>
        <v>0</v>
      </c>
      <c r="IV327" s="47">
        <f t="shared" si="1342"/>
        <v>0</v>
      </c>
      <c r="IW327" s="48">
        <f t="shared" si="1343"/>
        <v>0</v>
      </c>
      <c r="IX327" s="47">
        <f t="shared" si="1344"/>
        <v>0</v>
      </c>
      <c r="IY327" s="47">
        <f t="shared" si="1345"/>
        <v>0</v>
      </c>
      <c r="IZ327" s="46">
        <f t="shared" si="1346"/>
        <v>0</v>
      </c>
      <c r="JA327" s="47">
        <f t="shared" si="1347"/>
        <v>0</v>
      </c>
      <c r="JB327" s="47">
        <f t="shared" si="1348"/>
        <v>0</v>
      </c>
      <c r="JC327" s="47">
        <f t="shared" si="1349"/>
        <v>0</v>
      </c>
      <c r="JD327" s="47">
        <f t="shared" si="1350"/>
        <v>0</v>
      </c>
      <c r="JE327" s="47">
        <f t="shared" si="1351"/>
        <v>0</v>
      </c>
      <c r="JF327" s="47">
        <f t="shared" si="1352"/>
        <v>0</v>
      </c>
      <c r="JG327" s="47">
        <f t="shared" si="1353"/>
        <v>0</v>
      </c>
      <c r="JH327" s="47">
        <f t="shared" si="1354"/>
        <v>0</v>
      </c>
      <c r="JI327" s="47">
        <f t="shared" si="1355"/>
        <v>0</v>
      </c>
      <c r="JJ327" s="47">
        <f t="shared" si="1356"/>
        <v>0</v>
      </c>
      <c r="JK327" s="47">
        <f t="shared" si="1357"/>
        <v>0</v>
      </c>
      <c r="JL327" s="47">
        <f t="shared" si="1358"/>
        <v>0</v>
      </c>
      <c r="JM327" s="47">
        <f t="shared" si="1359"/>
        <v>0</v>
      </c>
      <c r="JN327" s="47">
        <f t="shared" si="1360"/>
        <v>0</v>
      </c>
      <c r="JO327" s="47">
        <f t="shared" si="1361"/>
        <v>0</v>
      </c>
      <c r="JP327" s="47">
        <f t="shared" si="1362"/>
        <v>0</v>
      </c>
      <c r="JQ327" s="47">
        <f t="shared" si="1363"/>
        <v>0</v>
      </c>
      <c r="JR327" s="47">
        <f t="shared" si="1364"/>
        <v>0</v>
      </c>
      <c r="JS327" s="48">
        <f t="shared" si="1365"/>
        <v>0</v>
      </c>
      <c r="JT327" s="46">
        <f t="shared" si="1366"/>
        <v>0</v>
      </c>
      <c r="JU327" s="48">
        <f t="shared" si="1367"/>
        <v>0</v>
      </c>
    </row>
    <row r="328" spans="1:281" x14ac:dyDescent="0.25">
      <c r="A328" s="152"/>
      <c r="B328" s="386"/>
      <c r="C328" s="377"/>
      <c r="D328" s="378"/>
      <c r="E328" s="378"/>
      <c r="F328" s="378"/>
      <c r="G328" s="379"/>
      <c r="H328" s="397"/>
      <c r="I328" s="397"/>
      <c r="J328" s="97"/>
      <c r="K328" s="122">
        <f t="shared" si="1097"/>
        <v>0</v>
      </c>
      <c r="L328" s="313">
        <f t="shared" si="1098"/>
        <v>0</v>
      </c>
      <c r="M328" s="46">
        <f t="shared" si="1099"/>
        <v>0</v>
      </c>
      <c r="N328" s="90">
        <f t="shared" si="1160"/>
        <v>0</v>
      </c>
      <c r="O328" s="90">
        <f t="shared" si="1161"/>
        <v>0</v>
      </c>
      <c r="P328" s="90">
        <f t="shared" si="1162"/>
        <v>0</v>
      </c>
      <c r="Q328" s="90">
        <f t="shared" si="1163"/>
        <v>0</v>
      </c>
      <c r="R328" s="408">
        <f t="shared" si="1100"/>
        <v>1</v>
      </c>
      <c r="S328" s="46">
        <f t="shared" si="1101"/>
        <v>0</v>
      </c>
      <c r="T328" s="47">
        <f t="shared" si="1102"/>
        <v>0</v>
      </c>
      <c r="U328" s="47">
        <f t="shared" si="1103"/>
        <v>0</v>
      </c>
      <c r="V328" s="47">
        <f t="shared" si="1104"/>
        <v>0</v>
      </c>
      <c r="W328" s="47">
        <f t="shared" si="1105"/>
        <v>0</v>
      </c>
      <c r="X328" s="47">
        <f t="shared" si="1106"/>
        <v>0</v>
      </c>
      <c r="Y328" s="47">
        <f t="shared" si="1107"/>
        <v>0</v>
      </c>
      <c r="Z328" s="47">
        <f t="shared" si="1108"/>
        <v>0</v>
      </c>
      <c r="AA328" s="47">
        <f t="shared" si="1109"/>
        <v>0</v>
      </c>
      <c r="AB328" s="47">
        <f t="shared" si="1110"/>
        <v>0</v>
      </c>
      <c r="AC328" s="47">
        <f t="shared" si="1111"/>
        <v>0</v>
      </c>
      <c r="AD328" s="47">
        <f t="shared" si="1112"/>
        <v>0</v>
      </c>
      <c r="AE328" s="47">
        <f t="shared" si="1113"/>
        <v>0</v>
      </c>
      <c r="AF328" s="47">
        <f t="shared" si="1114"/>
        <v>0</v>
      </c>
      <c r="AG328" s="47">
        <f t="shared" si="1115"/>
        <v>0</v>
      </c>
      <c r="AH328" s="47">
        <f t="shared" si="1116"/>
        <v>0</v>
      </c>
      <c r="AI328" s="47">
        <f t="shared" si="1117"/>
        <v>0</v>
      </c>
      <c r="AJ328" s="47">
        <f t="shared" si="1118"/>
        <v>0</v>
      </c>
      <c r="AK328" s="47">
        <f t="shared" si="1119"/>
        <v>0</v>
      </c>
      <c r="AL328" s="48">
        <f t="shared" si="1120"/>
        <v>0</v>
      </c>
      <c r="AM328" s="47">
        <f t="shared" si="1164"/>
        <v>0</v>
      </c>
      <c r="AN328" s="47">
        <f t="shared" si="1165"/>
        <v>0</v>
      </c>
      <c r="AO328" s="46">
        <f t="shared" si="1121"/>
        <v>0</v>
      </c>
      <c r="AP328" s="47">
        <f t="shared" si="1122"/>
        <v>0</v>
      </c>
      <c r="AQ328" s="47">
        <f t="shared" si="1123"/>
        <v>0</v>
      </c>
      <c r="AR328" s="47">
        <f t="shared" si="1124"/>
        <v>0</v>
      </c>
      <c r="AS328" s="47">
        <f t="shared" si="1125"/>
        <v>0</v>
      </c>
      <c r="AT328" s="47">
        <f t="shared" si="1126"/>
        <v>0</v>
      </c>
      <c r="AU328" s="47">
        <f t="shared" si="1127"/>
        <v>0</v>
      </c>
      <c r="AV328" s="47">
        <f t="shared" si="1128"/>
        <v>0</v>
      </c>
      <c r="AW328" s="47">
        <f t="shared" si="1129"/>
        <v>0</v>
      </c>
      <c r="AX328" s="47">
        <f t="shared" si="1130"/>
        <v>0</v>
      </c>
      <c r="AY328" s="47">
        <f t="shared" si="1131"/>
        <v>0</v>
      </c>
      <c r="AZ328" s="47">
        <f t="shared" si="1132"/>
        <v>0</v>
      </c>
      <c r="BA328" s="47">
        <f t="shared" si="1133"/>
        <v>0</v>
      </c>
      <c r="BB328" s="47">
        <f t="shared" si="1134"/>
        <v>0</v>
      </c>
      <c r="BC328" s="47">
        <f t="shared" si="1135"/>
        <v>0</v>
      </c>
      <c r="BD328" s="47">
        <f t="shared" si="1136"/>
        <v>0</v>
      </c>
      <c r="BE328" s="47">
        <f t="shared" si="1137"/>
        <v>0</v>
      </c>
      <c r="BF328" s="47">
        <f t="shared" si="1138"/>
        <v>0</v>
      </c>
      <c r="BG328" s="48">
        <f t="shared" si="1139"/>
        <v>0</v>
      </c>
      <c r="BH328" s="47">
        <f t="shared" si="1166"/>
        <v>0</v>
      </c>
      <c r="BI328" s="47">
        <f t="shared" si="1167"/>
        <v>0</v>
      </c>
      <c r="BJ328" s="46">
        <f t="shared" si="1140"/>
        <v>0</v>
      </c>
      <c r="BK328" s="47">
        <f t="shared" si="1141"/>
        <v>0</v>
      </c>
      <c r="BL328" s="47">
        <f t="shared" si="1142"/>
        <v>0</v>
      </c>
      <c r="BM328" s="47">
        <f t="shared" si="1143"/>
        <v>0</v>
      </c>
      <c r="BN328" s="47">
        <f t="shared" si="1144"/>
        <v>0</v>
      </c>
      <c r="BO328" s="47">
        <f t="shared" si="1145"/>
        <v>0</v>
      </c>
      <c r="BP328" s="47">
        <f t="shared" si="1146"/>
        <v>0</v>
      </c>
      <c r="BQ328" s="47">
        <f t="shared" si="1147"/>
        <v>0</v>
      </c>
      <c r="BR328" s="47">
        <f t="shared" si="1148"/>
        <v>0</v>
      </c>
      <c r="BS328" s="47">
        <f t="shared" si="1149"/>
        <v>0</v>
      </c>
      <c r="BT328" s="47">
        <f t="shared" si="1150"/>
        <v>0</v>
      </c>
      <c r="BU328" s="47">
        <f t="shared" si="1151"/>
        <v>0</v>
      </c>
      <c r="BV328" s="47">
        <f t="shared" si="1152"/>
        <v>0</v>
      </c>
      <c r="BW328" s="47">
        <f t="shared" si="1153"/>
        <v>0</v>
      </c>
      <c r="BX328" s="47">
        <f t="shared" si="1154"/>
        <v>0</v>
      </c>
      <c r="BY328" s="47">
        <f t="shared" si="1155"/>
        <v>0</v>
      </c>
      <c r="BZ328" s="47">
        <f t="shared" si="1156"/>
        <v>0</v>
      </c>
      <c r="CA328" s="47">
        <f t="shared" si="1157"/>
        <v>0</v>
      </c>
      <c r="CB328" s="47">
        <f t="shared" si="1158"/>
        <v>0</v>
      </c>
      <c r="CC328" s="48">
        <f t="shared" si="1159"/>
        <v>0</v>
      </c>
      <c r="CD328" s="47">
        <f t="shared" si="1168"/>
        <v>0</v>
      </c>
      <c r="CE328" s="47">
        <f t="shared" si="1169"/>
        <v>0</v>
      </c>
      <c r="CF328" s="46">
        <f t="shared" si="1170"/>
        <v>0</v>
      </c>
      <c r="CG328" s="47">
        <f t="shared" si="1171"/>
        <v>0</v>
      </c>
      <c r="CH328" s="47">
        <f t="shared" si="1172"/>
        <v>0</v>
      </c>
      <c r="CI328" s="47">
        <f t="shared" si="1173"/>
        <v>0</v>
      </c>
      <c r="CJ328" s="47">
        <f t="shared" si="1174"/>
        <v>0</v>
      </c>
      <c r="CK328" s="47">
        <f t="shared" si="1175"/>
        <v>0</v>
      </c>
      <c r="CL328" s="47">
        <f t="shared" si="1176"/>
        <v>0</v>
      </c>
      <c r="CM328" s="47">
        <f t="shared" si="1177"/>
        <v>0</v>
      </c>
      <c r="CN328" s="47">
        <f t="shared" si="1178"/>
        <v>0</v>
      </c>
      <c r="CO328" s="47">
        <f t="shared" si="1179"/>
        <v>0</v>
      </c>
      <c r="CP328" s="47">
        <f t="shared" si="1180"/>
        <v>0</v>
      </c>
      <c r="CQ328" s="47">
        <f t="shared" si="1181"/>
        <v>0</v>
      </c>
      <c r="CR328" s="47">
        <f t="shared" si="1182"/>
        <v>0</v>
      </c>
      <c r="CS328" s="47">
        <f t="shared" si="1183"/>
        <v>0</v>
      </c>
      <c r="CT328" s="47">
        <f t="shared" si="1184"/>
        <v>0</v>
      </c>
      <c r="CU328" s="47">
        <f t="shared" si="1185"/>
        <v>0</v>
      </c>
      <c r="CV328" s="47">
        <f t="shared" si="1186"/>
        <v>0</v>
      </c>
      <c r="CW328" s="47">
        <f t="shared" si="1187"/>
        <v>0</v>
      </c>
      <c r="CX328" s="47">
        <f t="shared" si="1188"/>
        <v>0</v>
      </c>
      <c r="CY328" s="48">
        <f t="shared" si="1189"/>
        <v>0</v>
      </c>
      <c r="CZ328" s="47">
        <f t="shared" si="1190"/>
        <v>0</v>
      </c>
      <c r="DA328" s="47">
        <f t="shared" si="1191"/>
        <v>0</v>
      </c>
      <c r="DB328" s="46">
        <f t="shared" si="1192"/>
        <v>0</v>
      </c>
      <c r="DC328" s="47">
        <f t="shared" si="1193"/>
        <v>0</v>
      </c>
      <c r="DD328" s="47">
        <f t="shared" si="1194"/>
        <v>0</v>
      </c>
      <c r="DE328" s="47">
        <f t="shared" si="1195"/>
        <v>0</v>
      </c>
      <c r="DF328" s="47">
        <f t="shared" si="1196"/>
        <v>0</v>
      </c>
      <c r="DG328" s="47">
        <f t="shared" si="1197"/>
        <v>0</v>
      </c>
      <c r="DH328" s="47">
        <f t="shared" si="1198"/>
        <v>0</v>
      </c>
      <c r="DI328" s="47">
        <f t="shared" si="1199"/>
        <v>0</v>
      </c>
      <c r="DJ328" s="47">
        <f t="shared" si="1200"/>
        <v>0</v>
      </c>
      <c r="DK328" s="47">
        <f t="shared" si="1201"/>
        <v>0</v>
      </c>
      <c r="DL328" s="47">
        <f t="shared" si="1202"/>
        <v>0</v>
      </c>
      <c r="DM328" s="47">
        <f t="shared" si="1203"/>
        <v>0</v>
      </c>
      <c r="DN328" s="47">
        <f t="shared" si="1204"/>
        <v>0</v>
      </c>
      <c r="DO328" s="47">
        <f t="shared" si="1205"/>
        <v>0</v>
      </c>
      <c r="DP328" s="47">
        <f t="shared" si="1206"/>
        <v>0</v>
      </c>
      <c r="DQ328" s="47">
        <f t="shared" si="1207"/>
        <v>0</v>
      </c>
      <c r="DR328" s="47">
        <f t="shared" si="1208"/>
        <v>0</v>
      </c>
      <c r="DS328" s="47">
        <f t="shared" si="1209"/>
        <v>0</v>
      </c>
      <c r="DT328" s="47">
        <f t="shared" si="1210"/>
        <v>0</v>
      </c>
      <c r="DU328" s="48">
        <f t="shared" si="1211"/>
        <v>0</v>
      </c>
      <c r="DV328" s="47">
        <f t="shared" si="1212"/>
        <v>0</v>
      </c>
      <c r="DW328" s="47">
        <f t="shared" si="1213"/>
        <v>0</v>
      </c>
      <c r="DX328" s="46">
        <f t="shared" si="1214"/>
        <v>0</v>
      </c>
      <c r="DY328" s="47">
        <f t="shared" si="1215"/>
        <v>0</v>
      </c>
      <c r="DZ328" s="47">
        <f t="shared" si="1216"/>
        <v>0</v>
      </c>
      <c r="EA328" s="47">
        <f t="shared" si="1217"/>
        <v>0</v>
      </c>
      <c r="EB328" s="47">
        <f t="shared" si="1218"/>
        <v>0</v>
      </c>
      <c r="EC328" s="47">
        <f t="shared" si="1219"/>
        <v>0</v>
      </c>
      <c r="ED328" s="47">
        <f t="shared" si="1220"/>
        <v>0</v>
      </c>
      <c r="EE328" s="47">
        <f t="shared" si="1221"/>
        <v>0</v>
      </c>
      <c r="EF328" s="47">
        <f t="shared" si="1222"/>
        <v>0</v>
      </c>
      <c r="EG328" s="47">
        <f t="shared" si="1223"/>
        <v>0</v>
      </c>
      <c r="EH328" s="47">
        <f t="shared" si="1224"/>
        <v>0</v>
      </c>
      <c r="EI328" s="47">
        <f t="shared" si="1225"/>
        <v>0</v>
      </c>
      <c r="EJ328" s="47">
        <f t="shared" si="1226"/>
        <v>0</v>
      </c>
      <c r="EK328" s="47">
        <f t="shared" si="1227"/>
        <v>0</v>
      </c>
      <c r="EL328" s="47">
        <f t="shared" si="1228"/>
        <v>0</v>
      </c>
      <c r="EM328" s="47">
        <f t="shared" si="1229"/>
        <v>0</v>
      </c>
      <c r="EN328" s="47">
        <f t="shared" si="1230"/>
        <v>0</v>
      </c>
      <c r="EO328" s="47">
        <f t="shared" si="1231"/>
        <v>0</v>
      </c>
      <c r="EP328" s="47">
        <f t="shared" si="1232"/>
        <v>0</v>
      </c>
      <c r="EQ328" s="48">
        <f t="shared" si="1233"/>
        <v>0</v>
      </c>
      <c r="ER328" s="47">
        <f t="shared" si="1234"/>
        <v>0</v>
      </c>
      <c r="ES328" s="47">
        <f t="shared" si="1235"/>
        <v>0</v>
      </c>
      <c r="ET328" s="46">
        <f t="shared" si="1236"/>
        <v>0</v>
      </c>
      <c r="EU328" s="47">
        <f t="shared" si="1237"/>
        <v>0</v>
      </c>
      <c r="EV328" s="47">
        <f t="shared" si="1238"/>
        <v>0</v>
      </c>
      <c r="EW328" s="47">
        <f t="shared" si="1239"/>
        <v>0</v>
      </c>
      <c r="EX328" s="47">
        <f t="shared" si="1240"/>
        <v>0</v>
      </c>
      <c r="EY328" s="47">
        <f t="shared" si="1241"/>
        <v>0</v>
      </c>
      <c r="EZ328" s="47">
        <f t="shared" si="1242"/>
        <v>0</v>
      </c>
      <c r="FA328" s="47">
        <f t="shared" si="1243"/>
        <v>0</v>
      </c>
      <c r="FB328" s="47">
        <f t="shared" si="1244"/>
        <v>0</v>
      </c>
      <c r="FC328" s="47">
        <f t="shared" si="1245"/>
        <v>0</v>
      </c>
      <c r="FD328" s="47">
        <f t="shared" si="1246"/>
        <v>0</v>
      </c>
      <c r="FE328" s="47">
        <f t="shared" si="1247"/>
        <v>0</v>
      </c>
      <c r="FF328" s="47">
        <f t="shared" si="1248"/>
        <v>0</v>
      </c>
      <c r="FG328" s="47">
        <f t="shared" si="1249"/>
        <v>0</v>
      </c>
      <c r="FH328" s="47">
        <f t="shared" si="1250"/>
        <v>0</v>
      </c>
      <c r="FI328" s="47">
        <f t="shared" si="1251"/>
        <v>0</v>
      </c>
      <c r="FJ328" s="47">
        <f t="shared" si="1252"/>
        <v>0</v>
      </c>
      <c r="FK328" s="47">
        <f t="shared" si="1253"/>
        <v>0</v>
      </c>
      <c r="FL328" s="47">
        <f t="shared" si="1254"/>
        <v>0</v>
      </c>
      <c r="FM328" s="48">
        <f t="shared" si="1255"/>
        <v>0</v>
      </c>
      <c r="FN328" s="47">
        <f t="shared" si="1256"/>
        <v>0</v>
      </c>
      <c r="FO328" s="47">
        <f t="shared" si="1257"/>
        <v>0</v>
      </c>
      <c r="FP328" s="46">
        <f t="shared" si="1258"/>
        <v>0</v>
      </c>
      <c r="FQ328" s="47">
        <f t="shared" si="1259"/>
        <v>0</v>
      </c>
      <c r="FR328" s="47">
        <f t="shared" si="1260"/>
        <v>0</v>
      </c>
      <c r="FS328" s="47">
        <f t="shared" si="1261"/>
        <v>0</v>
      </c>
      <c r="FT328" s="47">
        <f t="shared" si="1262"/>
        <v>0</v>
      </c>
      <c r="FU328" s="47">
        <f t="shared" si="1263"/>
        <v>0</v>
      </c>
      <c r="FV328" s="47">
        <f t="shared" si="1264"/>
        <v>0</v>
      </c>
      <c r="FW328" s="47">
        <f t="shared" si="1265"/>
        <v>0</v>
      </c>
      <c r="FX328" s="47">
        <f t="shared" si="1266"/>
        <v>0</v>
      </c>
      <c r="FY328" s="47">
        <f t="shared" si="1267"/>
        <v>0</v>
      </c>
      <c r="FZ328" s="47">
        <f t="shared" si="1268"/>
        <v>0</v>
      </c>
      <c r="GA328" s="47">
        <f t="shared" si="1269"/>
        <v>0</v>
      </c>
      <c r="GB328" s="47">
        <f t="shared" si="1270"/>
        <v>0</v>
      </c>
      <c r="GC328" s="47">
        <f t="shared" si="1271"/>
        <v>0</v>
      </c>
      <c r="GD328" s="47">
        <f t="shared" si="1272"/>
        <v>0</v>
      </c>
      <c r="GE328" s="47">
        <f t="shared" si="1273"/>
        <v>0</v>
      </c>
      <c r="GF328" s="47">
        <f t="shared" si="1274"/>
        <v>0</v>
      </c>
      <c r="GG328" s="47">
        <f t="shared" si="1275"/>
        <v>0</v>
      </c>
      <c r="GH328" s="47">
        <f t="shared" si="1276"/>
        <v>0</v>
      </c>
      <c r="GI328" s="48">
        <f t="shared" si="1277"/>
        <v>0</v>
      </c>
      <c r="GJ328" s="47">
        <f t="shared" si="1278"/>
        <v>0</v>
      </c>
      <c r="GK328" s="47">
        <f t="shared" si="1279"/>
        <v>0</v>
      </c>
      <c r="GL328" s="46">
        <f t="shared" si="1280"/>
        <v>0</v>
      </c>
      <c r="GM328" s="47">
        <f t="shared" si="1281"/>
        <v>0</v>
      </c>
      <c r="GN328" s="47">
        <f t="shared" si="1282"/>
        <v>0</v>
      </c>
      <c r="GO328" s="47">
        <f t="shared" si="1283"/>
        <v>0</v>
      </c>
      <c r="GP328" s="47">
        <f t="shared" si="1284"/>
        <v>0</v>
      </c>
      <c r="GQ328" s="47">
        <f t="shared" si="1285"/>
        <v>0</v>
      </c>
      <c r="GR328" s="47">
        <f t="shared" si="1286"/>
        <v>0</v>
      </c>
      <c r="GS328" s="47">
        <f t="shared" si="1287"/>
        <v>0</v>
      </c>
      <c r="GT328" s="47">
        <f t="shared" si="1288"/>
        <v>0</v>
      </c>
      <c r="GU328" s="47">
        <f t="shared" si="1289"/>
        <v>0</v>
      </c>
      <c r="GV328" s="47">
        <f t="shared" si="1290"/>
        <v>0</v>
      </c>
      <c r="GW328" s="47">
        <f t="shared" si="1291"/>
        <v>0</v>
      </c>
      <c r="GX328" s="47">
        <f t="shared" si="1292"/>
        <v>0</v>
      </c>
      <c r="GY328" s="47">
        <f t="shared" si="1293"/>
        <v>0</v>
      </c>
      <c r="GZ328" s="47">
        <f t="shared" si="1294"/>
        <v>0</v>
      </c>
      <c r="HA328" s="47">
        <f t="shared" si="1295"/>
        <v>0</v>
      </c>
      <c r="HB328" s="47">
        <f t="shared" si="1296"/>
        <v>0</v>
      </c>
      <c r="HC328" s="47">
        <f t="shared" si="1297"/>
        <v>0</v>
      </c>
      <c r="HD328" s="47">
        <f t="shared" si="1298"/>
        <v>0</v>
      </c>
      <c r="HE328" s="48">
        <f t="shared" si="1299"/>
        <v>0</v>
      </c>
      <c r="HF328" s="47">
        <f t="shared" si="1300"/>
        <v>0</v>
      </c>
      <c r="HG328" s="47">
        <f t="shared" si="1301"/>
        <v>0</v>
      </c>
      <c r="HH328" s="46">
        <f t="shared" si="1302"/>
        <v>0</v>
      </c>
      <c r="HI328" s="47">
        <f t="shared" si="1303"/>
        <v>0</v>
      </c>
      <c r="HJ328" s="47">
        <f t="shared" si="1304"/>
        <v>0</v>
      </c>
      <c r="HK328" s="47">
        <f t="shared" si="1305"/>
        <v>0</v>
      </c>
      <c r="HL328" s="47">
        <f t="shared" si="1306"/>
        <v>0</v>
      </c>
      <c r="HM328" s="47">
        <f t="shared" si="1307"/>
        <v>0</v>
      </c>
      <c r="HN328" s="47">
        <f t="shared" si="1308"/>
        <v>0</v>
      </c>
      <c r="HO328" s="47">
        <f t="shared" si="1309"/>
        <v>0</v>
      </c>
      <c r="HP328" s="47">
        <f t="shared" si="1310"/>
        <v>0</v>
      </c>
      <c r="HQ328" s="47">
        <f t="shared" si="1311"/>
        <v>0</v>
      </c>
      <c r="HR328" s="47">
        <f t="shared" si="1312"/>
        <v>0</v>
      </c>
      <c r="HS328" s="47">
        <f t="shared" si="1313"/>
        <v>0</v>
      </c>
      <c r="HT328" s="47">
        <f t="shared" si="1314"/>
        <v>0</v>
      </c>
      <c r="HU328" s="47">
        <f t="shared" si="1315"/>
        <v>0</v>
      </c>
      <c r="HV328" s="47">
        <f t="shared" si="1316"/>
        <v>0</v>
      </c>
      <c r="HW328" s="47">
        <f t="shared" si="1317"/>
        <v>0</v>
      </c>
      <c r="HX328" s="47">
        <f t="shared" si="1318"/>
        <v>0</v>
      </c>
      <c r="HY328" s="47">
        <f t="shared" si="1319"/>
        <v>0</v>
      </c>
      <c r="HZ328" s="47">
        <f t="shared" si="1320"/>
        <v>0</v>
      </c>
      <c r="IA328" s="48">
        <f t="shared" si="1321"/>
        <v>0</v>
      </c>
      <c r="IB328" s="47">
        <f t="shared" si="1322"/>
        <v>0</v>
      </c>
      <c r="IC328" s="47">
        <f t="shared" si="1323"/>
        <v>0</v>
      </c>
      <c r="ID328" s="46">
        <f t="shared" si="1324"/>
        <v>0</v>
      </c>
      <c r="IE328" s="47">
        <f t="shared" si="1325"/>
        <v>0</v>
      </c>
      <c r="IF328" s="47">
        <f t="shared" si="1326"/>
        <v>0</v>
      </c>
      <c r="IG328" s="47">
        <f t="shared" si="1327"/>
        <v>0</v>
      </c>
      <c r="IH328" s="47">
        <f t="shared" si="1328"/>
        <v>0</v>
      </c>
      <c r="II328" s="47">
        <f t="shared" si="1329"/>
        <v>0</v>
      </c>
      <c r="IJ328" s="47">
        <f t="shared" si="1330"/>
        <v>0</v>
      </c>
      <c r="IK328" s="47">
        <f t="shared" si="1331"/>
        <v>0</v>
      </c>
      <c r="IL328" s="47">
        <f t="shared" si="1332"/>
        <v>0</v>
      </c>
      <c r="IM328" s="47">
        <f t="shared" si="1333"/>
        <v>0</v>
      </c>
      <c r="IN328" s="47">
        <f t="shared" si="1334"/>
        <v>0</v>
      </c>
      <c r="IO328" s="47">
        <f t="shared" si="1335"/>
        <v>0</v>
      </c>
      <c r="IP328" s="47">
        <f t="shared" si="1336"/>
        <v>0</v>
      </c>
      <c r="IQ328" s="47">
        <f t="shared" si="1337"/>
        <v>0</v>
      </c>
      <c r="IR328" s="47">
        <f t="shared" si="1338"/>
        <v>0</v>
      </c>
      <c r="IS328" s="47">
        <f t="shared" si="1339"/>
        <v>0</v>
      </c>
      <c r="IT328" s="47">
        <f t="shared" si="1340"/>
        <v>0</v>
      </c>
      <c r="IU328" s="47">
        <f t="shared" si="1341"/>
        <v>0</v>
      </c>
      <c r="IV328" s="47">
        <f t="shared" si="1342"/>
        <v>0</v>
      </c>
      <c r="IW328" s="48">
        <f t="shared" si="1343"/>
        <v>0</v>
      </c>
      <c r="IX328" s="47">
        <f t="shared" si="1344"/>
        <v>0</v>
      </c>
      <c r="IY328" s="47">
        <f t="shared" si="1345"/>
        <v>0</v>
      </c>
      <c r="IZ328" s="46">
        <f t="shared" si="1346"/>
        <v>0</v>
      </c>
      <c r="JA328" s="47">
        <f t="shared" si="1347"/>
        <v>0</v>
      </c>
      <c r="JB328" s="47">
        <f t="shared" si="1348"/>
        <v>0</v>
      </c>
      <c r="JC328" s="47">
        <f t="shared" si="1349"/>
        <v>0</v>
      </c>
      <c r="JD328" s="47">
        <f t="shared" si="1350"/>
        <v>0</v>
      </c>
      <c r="JE328" s="47">
        <f t="shared" si="1351"/>
        <v>0</v>
      </c>
      <c r="JF328" s="47">
        <f t="shared" si="1352"/>
        <v>0</v>
      </c>
      <c r="JG328" s="47">
        <f t="shared" si="1353"/>
        <v>0</v>
      </c>
      <c r="JH328" s="47">
        <f t="shared" si="1354"/>
        <v>0</v>
      </c>
      <c r="JI328" s="47">
        <f t="shared" si="1355"/>
        <v>0</v>
      </c>
      <c r="JJ328" s="47">
        <f t="shared" si="1356"/>
        <v>0</v>
      </c>
      <c r="JK328" s="47">
        <f t="shared" si="1357"/>
        <v>0</v>
      </c>
      <c r="JL328" s="47">
        <f t="shared" si="1358"/>
        <v>0</v>
      </c>
      <c r="JM328" s="47">
        <f t="shared" si="1359"/>
        <v>0</v>
      </c>
      <c r="JN328" s="47">
        <f t="shared" si="1360"/>
        <v>0</v>
      </c>
      <c r="JO328" s="47">
        <f t="shared" si="1361"/>
        <v>0</v>
      </c>
      <c r="JP328" s="47">
        <f t="shared" si="1362"/>
        <v>0</v>
      </c>
      <c r="JQ328" s="47">
        <f t="shared" si="1363"/>
        <v>0</v>
      </c>
      <c r="JR328" s="47">
        <f t="shared" si="1364"/>
        <v>0</v>
      </c>
      <c r="JS328" s="48">
        <f t="shared" si="1365"/>
        <v>0</v>
      </c>
      <c r="JT328" s="46">
        <f t="shared" si="1366"/>
        <v>0</v>
      </c>
      <c r="JU328" s="48">
        <f t="shared" si="1367"/>
        <v>0</v>
      </c>
    </row>
    <row r="329" spans="1:281" x14ac:dyDescent="0.25">
      <c r="A329" s="152"/>
      <c r="B329" s="386"/>
      <c r="C329" s="377"/>
      <c r="D329" s="378"/>
      <c r="E329" s="378"/>
      <c r="F329" s="378"/>
      <c r="G329" s="379"/>
      <c r="H329" s="397"/>
      <c r="I329" s="397"/>
      <c r="J329" s="97"/>
      <c r="K329" s="122">
        <f t="shared" si="1097"/>
        <v>0</v>
      </c>
      <c r="L329" s="313">
        <f t="shared" si="1098"/>
        <v>0</v>
      </c>
      <c r="M329" s="46">
        <f t="shared" si="1099"/>
        <v>0</v>
      </c>
      <c r="N329" s="90">
        <f t="shared" si="1160"/>
        <v>0</v>
      </c>
      <c r="O329" s="90">
        <f t="shared" si="1161"/>
        <v>0</v>
      </c>
      <c r="P329" s="90">
        <f t="shared" si="1162"/>
        <v>0</v>
      </c>
      <c r="Q329" s="90">
        <f t="shared" si="1163"/>
        <v>0</v>
      </c>
      <c r="R329" s="408">
        <f t="shared" si="1100"/>
        <v>1</v>
      </c>
      <c r="S329" s="46">
        <f t="shared" si="1101"/>
        <v>0</v>
      </c>
      <c r="T329" s="47">
        <f t="shared" si="1102"/>
        <v>0</v>
      </c>
      <c r="U329" s="47">
        <f t="shared" si="1103"/>
        <v>0</v>
      </c>
      <c r="V329" s="47">
        <f t="shared" si="1104"/>
        <v>0</v>
      </c>
      <c r="W329" s="47">
        <f t="shared" si="1105"/>
        <v>0</v>
      </c>
      <c r="X329" s="47">
        <f t="shared" si="1106"/>
        <v>0</v>
      </c>
      <c r="Y329" s="47">
        <f t="shared" si="1107"/>
        <v>0</v>
      </c>
      <c r="Z329" s="47">
        <f t="shared" si="1108"/>
        <v>0</v>
      </c>
      <c r="AA329" s="47">
        <f t="shared" si="1109"/>
        <v>0</v>
      </c>
      <c r="AB329" s="47">
        <f t="shared" si="1110"/>
        <v>0</v>
      </c>
      <c r="AC329" s="47">
        <f t="shared" si="1111"/>
        <v>0</v>
      </c>
      <c r="AD329" s="47">
        <f t="shared" si="1112"/>
        <v>0</v>
      </c>
      <c r="AE329" s="47">
        <f t="shared" si="1113"/>
        <v>0</v>
      </c>
      <c r="AF329" s="47">
        <f t="shared" si="1114"/>
        <v>0</v>
      </c>
      <c r="AG329" s="47">
        <f t="shared" si="1115"/>
        <v>0</v>
      </c>
      <c r="AH329" s="47">
        <f t="shared" si="1116"/>
        <v>0</v>
      </c>
      <c r="AI329" s="47">
        <f t="shared" si="1117"/>
        <v>0</v>
      </c>
      <c r="AJ329" s="47">
        <f t="shared" si="1118"/>
        <v>0</v>
      </c>
      <c r="AK329" s="47">
        <f t="shared" si="1119"/>
        <v>0</v>
      </c>
      <c r="AL329" s="48">
        <f t="shared" si="1120"/>
        <v>0</v>
      </c>
      <c r="AM329" s="47">
        <f t="shared" si="1164"/>
        <v>0</v>
      </c>
      <c r="AN329" s="47">
        <f t="shared" si="1165"/>
        <v>0</v>
      </c>
      <c r="AO329" s="46">
        <f t="shared" si="1121"/>
        <v>0</v>
      </c>
      <c r="AP329" s="47">
        <f t="shared" si="1122"/>
        <v>0</v>
      </c>
      <c r="AQ329" s="47">
        <f t="shared" si="1123"/>
        <v>0</v>
      </c>
      <c r="AR329" s="47">
        <f t="shared" si="1124"/>
        <v>0</v>
      </c>
      <c r="AS329" s="47">
        <f t="shared" si="1125"/>
        <v>0</v>
      </c>
      <c r="AT329" s="47">
        <f t="shared" si="1126"/>
        <v>0</v>
      </c>
      <c r="AU329" s="47">
        <f t="shared" si="1127"/>
        <v>0</v>
      </c>
      <c r="AV329" s="47">
        <f t="shared" si="1128"/>
        <v>0</v>
      </c>
      <c r="AW329" s="47">
        <f t="shared" si="1129"/>
        <v>0</v>
      </c>
      <c r="AX329" s="47">
        <f t="shared" si="1130"/>
        <v>0</v>
      </c>
      <c r="AY329" s="47">
        <f t="shared" si="1131"/>
        <v>0</v>
      </c>
      <c r="AZ329" s="47">
        <f t="shared" si="1132"/>
        <v>0</v>
      </c>
      <c r="BA329" s="47">
        <f t="shared" si="1133"/>
        <v>0</v>
      </c>
      <c r="BB329" s="47">
        <f t="shared" si="1134"/>
        <v>0</v>
      </c>
      <c r="BC329" s="47">
        <f t="shared" si="1135"/>
        <v>0</v>
      </c>
      <c r="BD329" s="47">
        <f t="shared" si="1136"/>
        <v>0</v>
      </c>
      <c r="BE329" s="47">
        <f t="shared" si="1137"/>
        <v>0</v>
      </c>
      <c r="BF329" s="47">
        <f t="shared" si="1138"/>
        <v>0</v>
      </c>
      <c r="BG329" s="48">
        <f t="shared" si="1139"/>
        <v>0</v>
      </c>
      <c r="BH329" s="47">
        <f t="shared" si="1166"/>
        <v>0</v>
      </c>
      <c r="BI329" s="47">
        <f t="shared" si="1167"/>
        <v>0</v>
      </c>
      <c r="BJ329" s="46">
        <f t="shared" si="1140"/>
        <v>0</v>
      </c>
      <c r="BK329" s="47">
        <f t="shared" si="1141"/>
        <v>0</v>
      </c>
      <c r="BL329" s="47">
        <f t="shared" si="1142"/>
        <v>0</v>
      </c>
      <c r="BM329" s="47">
        <f t="shared" si="1143"/>
        <v>0</v>
      </c>
      <c r="BN329" s="47">
        <f t="shared" si="1144"/>
        <v>0</v>
      </c>
      <c r="BO329" s="47">
        <f t="shared" si="1145"/>
        <v>0</v>
      </c>
      <c r="BP329" s="47">
        <f t="shared" si="1146"/>
        <v>0</v>
      </c>
      <c r="BQ329" s="47">
        <f t="shared" si="1147"/>
        <v>0</v>
      </c>
      <c r="BR329" s="47">
        <f t="shared" si="1148"/>
        <v>0</v>
      </c>
      <c r="BS329" s="47">
        <f t="shared" si="1149"/>
        <v>0</v>
      </c>
      <c r="BT329" s="47">
        <f t="shared" si="1150"/>
        <v>0</v>
      </c>
      <c r="BU329" s="47">
        <f t="shared" si="1151"/>
        <v>0</v>
      </c>
      <c r="BV329" s="47">
        <f t="shared" si="1152"/>
        <v>0</v>
      </c>
      <c r="BW329" s="47">
        <f t="shared" si="1153"/>
        <v>0</v>
      </c>
      <c r="BX329" s="47">
        <f t="shared" si="1154"/>
        <v>0</v>
      </c>
      <c r="BY329" s="47">
        <f t="shared" si="1155"/>
        <v>0</v>
      </c>
      <c r="BZ329" s="47">
        <f t="shared" si="1156"/>
        <v>0</v>
      </c>
      <c r="CA329" s="47">
        <f t="shared" si="1157"/>
        <v>0</v>
      </c>
      <c r="CB329" s="47">
        <f t="shared" si="1158"/>
        <v>0</v>
      </c>
      <c r="CC329" s="48">
        <f t="shared" si="1159"/>
        <v>0</v>
      </c>
      <c r="CD329" s="47">
        <f t="shared" si="1168"/>
        <v>0</v>
      </c>
      <c r="CE329" s="47">
        <f t="shared" si="1169"/>
        <v>0</v>
      </c>
      <c r="CF329" s="46">
        <f t="shared" si="1170"/>
        <v>0</v>
      </c>
      <c r="CG329" s="47">
        <f t="shared" si="1171"/>
        <v>0</v>
      </c>
      <c r="CH329" s="47">
        <f t="shared" si="1172"/>
        <v>0</v>
      </c>
      <c r="CI329" s="47">
        <f t="shared" si="1173"/>
        <v>0</v>
      </c>
      <c r="CJ329" s="47">
        <f t="shared" si="1174"/>
        <v>0</v>
      </c>
      <c r="CK329" s="47">
        <f t="shared" si="1175"/>
        <v>0</v>
      </c>
      <c r="CL329" s="47">
        <f t="shared" si="1176"/>
        <v>0</v>
      </c>
      <c r="CM329" s="47">
        <f t="shared" si="1177"/>
        <v>0</v>
      </c>
      <c r="CN329" s="47">
        <f t="shared" si="1178"/>
        <v>0</v>
      </c>
      <c r="CO329" s="47">
        <f t="shared" si="1179"/>
        <v>0</v>
      </c>
      <c r="CP329" s="47">
        <f t="shared" si="1180"/>
        <v>0</v>
      </c>
      <c r="CQ329" s="47">
        <f t="shared" si="1181"/>
        <v>0</v>
      </c>
      <c r="CR329" s="47">
        <f t="shared" si="1182"/>
        <v>0</v>
      </c>
      <c r="CS329" s="47">
        <f t="shared" si="1183"/>
        <v>0</v>
      </c>
      <c r="CT329" s="47">
        <f t="shared" si="1184"/>
        <v>0</v>
      </c>
      <c r="CU329" s="47">
        <f t="shared" si="1185"/>
        <v>0</v>
      </c>
      <c r="CV329" s="47">
        <f t="shared" si="1186"/>
        <v>0</v>
      </c>
      <c r="CW329" s="47">
        <f t="shared" si="1187"/>
        <v>0</v>
      </c>
      <c r="CX329" s="47">
        <f t="shared" si="1188"/>
        <v>0</v>
      </c>
      <c r="CY329" s="48">
        <f t="shared" si="1189"/>
        <v>0</v>
      </c>
      <c r="CZ329" s="47">
        <f t="shared" si="1190"/>
        <v>0</v>
      </c>
      <c r="DA329" s="47">
        <f t="shared" si="1191"/>
        <v>0</v>
      </c>
      <c r="DB329" s="46">
        <f t="shared" si="1192"/>
        <v>0</v>
      </c>
      <c r="DC329" s="47">
        <f t="shared" si="1193"/>
        <v>0</v>
      </c>
      <c r="DD329" s="47">
        <f t="shared" si="1194"/>
        <v>0</v>
      </c>
      <c r="DE329" s="47">
        <f t="shared" si="1195"/>
        <v>0</v>
      </c>
      <c r="DF329" s="47">
        <f t="shared" si="1196"/>
        <v>0</v>
      </c>
      <c r="DG329" s="47">
        <f t="shared" si="1197"/>
        <v>0</v>
      </c>
      <c r="DH329" s="47">
        <f t="shared" si="1198"/>
        <v>0</v>
      </c>
      <c r="DI329" s="47">
        <f t="shared" si="1199"/>
        <v>0</v>
      </c>
      <c r="DJ329" s="47">
        <f t="shared" si="1200"/>
        <v>0</v>
      </c>
      <c r="DK329" s="47">
        <f t="shared" si="1201"/>
        <v>0</v>
      </c>
      <c r="DL329" s="47">
        <f t="shared" si="1202"/>
        <v>0</v>
      </c>
      <c r="DM329" s="47">
        <f t="shared" si="1203"/>
        <v>0</v>
      </c>
      <c r="DN329" s="47">
        <f t="shared" si="1204"/>
        <v>0</v>
      </c>
      <c r="DO329" s="47">
        <f t="shared" si="1205"/>
        <v>0</v>
      </c>
      <c r="DP329" s="47">
        <f t="shared" si="1206"/>
        <v>0</v>
      </c>
      <c r="DQ329" s="47">
        <f t="shared" si="1207"/>
        <v>0</v>
      </c>
      <c r="DR329" s="47">
        <f t="shared" si="1208"/>
        <v>0</v>
      </c>
      <c r="DS329" s="47">
        <f t="shared" si="1209"/>
        <v>0</v>
      </c>
      <c r="DT329" s="47">
        <f t="shared" si="1210"/>
        <v>0</v>
      </c>
      <c r="DU329" s="48">
        <f t="shared" si="1211"/>
        <v>0</v>
      </c>
      <c r="DV329" s="47">
        <f t="shared" si="1212"/>
        <v>0</v>
      </c>
      <c r="DW329" s="47">
        <f t="shared" si="1213"/>
        <v>0</v>
      </c>
      <c r="DX329" s="46">
        <f t="shared" si="1214"/>
        <v>0</v>
      </c>
      <c r="DY329" s="47">
        <f t="shared" si="1215"/>
        <v>0</v>
      </c>
      <c r="DZ329" s="47">
        <f t="shared" si="1216"/>
        <v>0</v>
      </c>
      <c r="EA329" s="47">
        <f t="shared" si="1217"/>
        <v>0</v>
      </c>
      <c r="EB329" s="47">
        <f t="shared" si="1218"/>
        <v>0</v>
      </c>
      <c r="EC329" s="47">
        <f t="shared" si="1219"/>
        <v>0</v>
      </c>
      <c r="ED329" s="47">
        <f t="shared" si="1220"/>
        <v>0</v>
      </c>
      <c r="EE329" s="47">
        <f t="shared" si="1221"/>
        <v>0</v>
      </c>
      <c r="EF329" s="47">
        <f t="shared" si="1222"/>
        <v>0</v>
      </c>
      <c r="EG329" s="47">
        <f t="shared" si="1223"/>
        <v>0</v>
      </c>
      <c r="EH329" s="47">
        <f t="shared" si="1224"/>
        <v>0</v>
      </c>
      <c r="EI329" s="47">
        <f t="shared" si="1225"/>
        <v>0</v>
      </c>
      <c r="EJ329" s="47">
        <f t="shared" si="1226"/>
        <v>0</v>
      </c>
      <c r="EK329" s="47">
        <f t="shared" si="1227"/>
        <v>0</v>
      </c>
      <c r="EL329" s="47">
        <f t="shared" si="1228"/>
        <v>0</v>
      </c>
      <c r="EM329" s="47">
        <f t="shared" si="1229"/>
        <v>0</v>
      </c>
      <c r="EN329" s="47">
        <f t="shared" si="1230"/>
        <v>0</v>
      </c>
      <c r="EO329" s="47">
        <f t="shared" si="1231"/>
        <v>0</v>
      </c>
      <c r="EP329" s="47">
        <f t="shared" si="1232"/>
        <v>0</v>
      </c>
      <c r="EQ329" s="48">
        <f t="shared" si="1233"/>
        <v>0</v>
      </c>
      <c r="ER329" s="47">
        <f t="shared" si="1234"/>
        <v>0</v>
      </c>
      <c r="ES329" s="47">
        <f t="shared" si="1235"/>
        <v>0</v>
      </c>
      <c r="ET329" s="46">
        <f t="shared" si="1236"/>
        <v>0</v>
      </c>
      <c r="EU329" s="47">
        <f t="shared" si="1237"/>
        <v>0</v>
      </c>
      <c r="EV329" s="47">
        <f t="shared" si="1238"/>
        <v>0</v>
      </c>
      <c r="EW329" s="47">
        <f t="shared" si="1239"/>
        <v>0</v>
      </c>
      <c r="EX329" s="47">
        <f t="shared" si="1240"/>
        <v>0</v>
      </c>
      <c r="EY329" s="47">
        <f t="shared" si="1241"/>
        <v>0</v>
      </c>
      <c r="EZ329" s="47">
        <f t="shared" si="1242"/>
        <v>0</v>
      </c>
      <c r="FA329" s="47">
        <f t="shared" si="1243"/>
        <v>0</v>
      </c>
      <c r="FB329" s="47">
        <f t="shared" si="1244"/>
        <v>0</v>
      </c>
      <c r="FC329" s="47">
        <f t="shared" si="1245"/>
        <v>0</v>
      </c>
      <c r="FD329" s="47">
        <f t="shared" si="1246"/>
        <v>0</v>
      </c>
      <c r="FE329" s="47">
        <f t="shared" si="1247"/>
        <v>0</v>
      </c>
      <c r="FF329" s="47">
        <f t="shared" si="1248"/>
        <v>0</v>
      </c>
      <c r="FG329" s="47">
        <f t="shared" si="1249"/>
        <v>0</v>
      </c>
      <c r="FH329" s="47">
        <f t="shared" si="1250"/>
        <v>0</v>
      </c>
      <c r="FI329" s="47">
        <f t="shared" si="1251"/>
        <v>0</v>
      </c>
      <c r="FJ329" s="47">
        <f t="shared" si="1252"/>
        <v>0</v>
      </c>
      <c r="FK329" s="47">
        <f t="shared" si="1253"/>
        <v>0</v>
      </c>
      <c r="FL329" s="47">
        <f t="shared" si="1254"/>
        <v>0</v>
      </c>
      <c r="FM329" s="48">
        <f t="shared" si="1255"/>
        <v>0</v>
      </c>
      <c r="FN329" s="47">
        <f t="shared" si="1256"/>
        <v>0</v>
      </c>
      <c r="FO329" s="47">
        <f t="shared" si="1257"/>
        <v>0</v>
      </c>
      <c r="FP329" s="46">
        <f t="shared" si="1258"/>
        <v>0</v>
      </c>
      <c r="FQ329" s="47">
        <f t="shared" si="1259"/>
        <v>0</v>
      </c>
      <c r="FR329" s="47">
        <f t="shared" si="1260"/>
        <v>0</v>
      </c>
      <c r="FS329" s="47">
        <f t="shared" si="1261"/>
        <v>0</v>
      </c>
      <c r="FT329" s="47">
        <f t="shared" si="1262"/>
        <v>0</v>
      </c>
      <c r="FU329" s="47">
        <f t="shared" si="1263"/>
        <v>0</v>
      </c>
      <c r="FV329" s="47">
        <f t="shared" si="1264"/>
        <v>0</v>
      </c>
      <c r="FW329" s="47">
        <f t="shared" si="1265"/>
        <v>0</v>
      </c>
      <c r="FX329" s="47">
        <f t="shared" si="1266"/>
        <v>0</v>
      </c>
      <c r="FY329" s="47">
        <f t="shared" si="1267"/>
        <v>0</v>
      </c>
      <c r="FZ329" s="47">
        <f t="shared" si="1268"/>
        <v>0</v>
      </c>
      <c r="GA329" s="47">
        <f t="shared" si="1269"/>
        <v>0</v>
      </c>
      <c r="GB329" s="47">
        <f t="shared" si="1270"/>
        <v>0</v>
      </c>
      <c r="GC329" s="47">
        <f t="shared" si="1271"/>
        <v>0</v>
      </c>
      <c r="GD329" s="47">
        <f t="shared" si="1272"/>
        <v>0</v>
      </c>
      <c r="GE329" s="47">
        <f t="shared" si="1273"/>
        <v>0</v>
      </c>
      <c r="GF329" s="47">
        <f t="shared" si="1274"/>
        <v>0</v>
      </c>
      <c r="GG329" s="47">
        <f t="shared" si="1275"/>
        <v>0</v>
      </c>
      <c r="GH329" s="47">
        <f t="shared" si="1276"/>
        <v>0</v>
      </c>
      <c r="GI329" s="48">
        <f t="shared" si="1277"/>
        <v>0</v>
      </c>
      <c r="GJ329" s="47">
        <f t="shared" si="1278"/>
        <v>0</v>
      </c>
      <c r="GK329" s="47">
        <f t="shared" si="1279"/>
        <v>0</v>
      </c>
      <c r="GL329" s="46">
        <f t="shared" si="1280"/>
        <v>0</v>
      </c>
      <c r="GM329" s="47">
        <f t="shared" si="1281"/>
        <v>0</v>
      </c>
      <c r="GN329" s="47">
        <f t="shared" si="1282"/>
        <v>0</v>
      </c>
      <c r="GO329" s="47">
        <f t="shared" si="1283"/>
        <v>0</v>
      </c>
      <c r="GP329" s="47">
        <f t="shared" si="1284"/>
        <v>0</v>
      </c>
      <c r="GQ329" s="47">
        <f t="shared" si="1285"/>
        <v>0</v>
      </c>
      <c r="GR329" s="47">
        <f t="shared" si="1286"/>
        <v>0</v>
      </c>
      <c r="GS329" s="47">
        <f t="shared" si="1287"/>
        <v>0</v>
      </c>
      <c r="GT329" s="47">
        <f t="shared" si="1288"/>
        <v>0</v>
      </c>
      <c r="GU329" s="47">
        <f t="shared" si="1289"/>
        <v>0</v>
      </c>
      <c r="GV329" s="47">
        <f t="shared" si="1290"/>
        <v>0</v>
      </c>
      <c r="GW329" s="47">
        <f t="shared" si="1291"/>
        <v>0</v>
      </c>
      <c r="GX329" s="47">
        <f t="shared" si="1292"/>
        <v>0</v>
      </c>
      <c r="GY329" s="47">
        <f t="shared" si="1293"/>
        <v>0</v>
      </c>
      <c r="GZ329" s="47">
        <f t="shared" si="1294"/>
        <v>0</v>
      </c>
      <c r="HA329" s="47">
        <f t="shared" si="1295"/>
        <v>0</v>
      </c>
      <c r="HB329" s="47">
        <f t="shared" si="1296"/>
        <v>0</v>
      </c>
      <c r="HC329" s="47">
        <f t="shared" si="1297"/>
        <v>0</v>
      </c>
      <c r="HD329" s="47">
        <f t="shared" si="1298"/>
        <v>0</v>
      </c>
      <c r="HE329" s="48">
        <f t="shared" si="1299"/>
        <v>0</v>
      </c>
      <c r="HF329" s="47">
        <f t="shared" si="1300"/>
        <v>0</v>
      </c>
      <c r="HG329" s="47">
        <f t="shared" si="1301"/>
        <v>0</v>
      </c>
      <c r="HH329" s="46">
        <f t="shared" si="1302"/>
        <v>0</v>
      </c>
      <c r="HI329" s="47">
        <f t="shared" si="1303"/>
        <v>0</v>
      </c>
      <c r="HJ329" s="47">
        <f t="shared" si="1304"/>
        <v>0</v>
      </c>
      <c r="HK329" s="47">
        <f t="shared" si="1305"/>
        <v>0</v>
      </c>
      <c r="HL329" s="47">
        <f t="shared" si="1306"/>
        <v>0</v>
      </c>
      <c r="HM329" s="47">
        <f t="shared" si="1307"/>
        <v>0</v>
      </c>
      <c r="HN329" s="47">
        <f t="shared" si="1308"/>
        <v>0</v>
      </c>
      <c r="HO329" s="47">
        <f t="shared" si="1309"/>
        <v>0</v>
      </c>
      <c r="HP329" s="47">
        <f t="shared" si="1310"/>
        <v>0</v>
      </c>
      <c r="HQ329" s="47">
        <f t="shared" si="1311"/>
        <v>0</v>
      </c>
      <c r="HR329" s="47">
        <f t="shared" si="1312"/>
        <v>0</v>
      </c>
      <c r="HS329" s="47">
        <f t="shared" si="1313"/>
        <v>0</v>
      </c>
      <c r="HT329" s="47">
        <f t="shared" si="1314"/>
        <v>0</v>
      </c>
      <c r="HU329" s="47">
        <f t="shared" si="1315"/>
        <v>0</v>
      </c>
      <c r="HV329" s="47">
        <f t="shared" si="1316"/>
        <v>0</v>
      </c>
      <c r="HW329" s="47">
        <f t="shared" si="1317"/>
        <v>0</v>
      </c>
      <c r="HX329" s="47">
        <f t="shared" si="1318"/>
        <v>0</v>
      </c>
      <c r="HY329" s="47">
        <f t="shared" si="1319"/>
        <v>0</v>
      </c>
      <c r="HZ329" s="47">
        <f t="shared" si="1320"/>
        <v>0</v>
      </c>
      <c r="IA329" s="48">
        <f t="shared" si="1321"/>
        <v>0</v>
      </c>
      <c r="IB329" s="47">
        <f t="shared" si="1322"/>
        <v>0</v>
      </c>
      <c r="IC329" s="47">
        <f t="shared" si="1323"/>
        <v>0</v>
      </c>
      <c r="ID329" s="46">
        <f t="shared" si="1324"/>
        <v>0</v>
      </c>
      <c r="IE329" s="47">
        <f t="shared" si="1325"/>
        <v>0</v>
      </c>
      <c r="IF329" s="47">
        <f t="shared" si="1326"/>
        <v>0</v>
      </c>
      <c r="IG329" s="47">
        <f t="shared" si="1327"/>
        <v>0</v>
      </c>
      <c r="IH329" s="47">
        <f t="shared" si="1328"/>
        <v>0</v>
      </c>
      <c r="II329" s="47">
        <f t="shared" si="1329"/>
        <v>0</v>
      </c>
      <c r="IJ329" s="47">
        <f t="shared" si="1330"/>
        <v>0</v>
      </c>
      <c r="IK329" s="47">
        <f t="shared" si="1331"/>
        <v>0</v>
      </c>
      <c r="IL329" s="47">
        <f t="shared" si="1332"/>
        <v>0</v>
      </c>
      <c r="IM329" s="47">
        <f t="shared" si="1333"/>
        <v>0</v>
      </c>
      <c r="IN329" s="47">
        <f t="shared" si="1334"/>
        <v>0</v>
      </c>
      <c r="IO329" s="47">
        <f t="shared" si="1335"/>
        <v>0</v>
      </c>
      <c r="IP329" s="47">
        <f t="shared" si="1336"/>
        <v>0</v>
      </c>
      <c r="IQ329" s="47">
        <f t="shared" si="1337"/>
        <v>0</v>
      </c>
      <c r="IR329" s="47">
        <f t="shared" si="1338"/>
        <v>0</v>
      </c>
      <c r="IS329" s="47">
        <f t="shared" si="1339"/>
        <v>0</v>
      </c>
      <c r="IT329" s="47">
        <f t="shared" si="1340"/>
        <v>0</v>
      </c>
      <c r="IU329" s="47">
        <f t="shared" si="1341"/>
        <v>0</v>
      </c>
      <c r="IV329" s="47">
        <f t="shared" si="1342"/>
        <v>0</v>
      </c>
      <c r="IW329" s="48">
        <f t="shared" si="1343"/>
        <v>0</v>
      </c>
      <c r="IX329" s="47">
        <f t="shared" si="1344"/>
        <v>0</v>
      </c>
      <c r="IY329" s="47">
        <f t="shared" si="1345"/>
        <v>0</v>
      </c>
      <c r="IZ329" s="46">
        <f t="shared" si="1346"/>
        <v>0</v>
      </c>
      <c r="JA329" s="47">
        <f t="shared" si="1347"/>
        <v>0</v>
      </c>
      <c r="JB329" s="47">
        <f t="shared" si="1348"/>
        <v>0</v>
      </c>
      <c r="JC329" s="47">
        <f t="shared" si="1349"/>
        <v>0</v>
      </c>
      <c r="JD329" s="47">
        <f t="shared" si="1350"/>
        <v>0</v>
      </c>
      <c r="JE329" s="47">
        <f t="shared" si="1351"/>
        <v>0</v>
      </c>
      <c r="JF329" s="47">
        <f t="shared" si="1352"/>
        <v>0</v>
      </c>
      <c r="JG329" s="47">
        <f t="shared" si="1353"/>
        <v>0</v>
      </c>
      <c r="JH329" s="47">
        <f t="shared" si="1354"/>
        <v>0</v>
      </c>
      <c r="JI329" s="47">
        <f t="shared" si="1355"/>
        <v>0</v>
      </c>
      <c r="JJ329" s="47">
        <f t="shared" si="1356"/>
        <v>0</v>
      </c>
      <c r="JK329" s="47">
        <f t="shared" si="1357"/>
        <v>0</v>
      </c>
      <c r="JL329" s="47">
        <f t="shared" si="1358"/>
        <v>0</v>
      </c>
      <c r="JM329" s="47">
        <f t="shared" si="1359"/>
        <v>0</v>
      </c>
      <c r="JN329" s="47">
        <f t="shared" si="1360"/>
        <v>0</v>
      </c>
      <c r="JO329" s="47">
        <f t="shared" si="1361"/>
        <v>0</v>
      </c>
      <c r="JP329" s="47">
        <f t="shared" si="1362"/>
        <v>0</v>
      </c>
      <c r="JQ329" s="47">
        <f t="shared" si="1363"/>
        <v>0</v>
      </c>
      <c r="JR329" s="47">
        <f t="shared" si="1364"/>
        <v>0</v>
      </c>
      <c r="JS329" s="48">
        <f t="shared" si="1365"/>
        <v>0</v>
      </c>
      <c r="JT329" s="46">
        <f t="shared" si="1366"/>
        <v>0</v>
      </c>
      <c r="JU329" s="48">
        <f t="shared" si="1367"/>
        <v>0</v>
      </c>
    </row>
    <row r="330" spans="1:281" x14ac:dyDescent="0.25">
      <c r="A330" s="152"/>
      <c r="B330" s="386"/>
      <c r="C330" s="377"/>
      <c r="D330" s="378"/>
      <c r="E330" s="378"/>
      <c r="F330" s="378"/>
      <c r="G330" s="379"/>
      <c r="H330" s="397"/>
      <c r="I330" s="397"/>
      <c r="J330" s="97"/>
      <c r="K330" s="122">
        <f t="shared" si="1097"/>
        <v>0</v>
      </c>
      <c r="L330" s="313">
        <f t="shared" si="1098"/>
        <v>0</v>
      </c>
      <c r="M330" s="46">
        <f t="shared" si="1099"/>
        <v>0</v>
      </c>
      <c r="N330" s="90">
        <f t="shared" si="1160"/>
        <v>0</v>
      </c>
      <c r="O330" s="90">
        <f t="shared" si="1161"/>
        <v>0</v>
      </c>
      <c r="P330" s="90">
        <f t="shared" si="1162"/>
        <v>0</v>
      </c>
      <c r="Q330" s="90">
        <f t="shared" si="1163"/>
        <v>0</v>
      </c>
      <c r="R330" s="408">
        <f t="shared" si="1100"/>
        <v>1</v>
      </c>
      <c r="S330" s="46">
        <f t="shared" si="1101"/>
        <v>0</v>
      </c>
      <c r="T330" s="47">
        <f t="shared" si="1102"/>
        <v>0</v>
      </c>
      <c r="U330" s="47">
        <f t="shared" si="1103"/>
        <v>0</v>
      </c>
      <c r="V330" s="47">
        <f t="shared" si="1104"/>
        <v>0</v>
      </c>
      <c r="W330" s="47">
        <f t="shared" si="1105"/>
        <v>0</v>
      </c>
      <c r="X330" s="47">
        <f t="shared" si="1106"/>
        <v>0</v>
      </c>
      <c r="Y330" s="47">
        <f t="shared" si="1107"/>
        <v>0</v>
      </c>
      <c r="Z330" s="47">
        <f t="shared" si="1108"/>
        <v>0</v>
      </c>
      <c r="AA330" s="47">
        <f t="shared" si="1109"/>
        <v>0</v>
      </c>
      <c r="AB330" s="47">
        <f t="shared" si="1110"/>
        <v>0</v>
      </c>
      <c r="AC330" s="47">
        <f t="shared" si="1111"/>
        <v>0</v>
      </c>
      <c r="AD330" s="47">
        <f t="shared" si="1112"/>
        <v>0</v>
      </c>
      <c r="AE330" s="47">
        <f t="shared" si="1113"/>
        <v>0</v>
      </c>
      <c r="AF330" s="47">
        <f t="shared" si="1114"/>
        <v>0</v>
      </c>
      <c r="AG330" s="47">
        <f t="shared" si="1115"/>
        <v>0</v>
      </c>
      <c r="AH330" s="47">
        <f t="shared" si="1116"/>
        <v>0</v>
      </c>
      <c r="AI330" s="47">
        <f t="shared" si="1117"/>
        <v>0</v>
      </c>
      <c r="AJ330" s="47">
        <f t="shared" si="1118"/>
        <v>0</v>
      </c>
      <c r="AK330" s="47">
        <f t="shared" si="1119"/>
        <v>0</v>
      </c>
      <c r="AL330" s="48">
        <f t="shared" si="1120"/>
        <v>0</v>
      </c>
      <c r="AM330" s="47">
        <f t="shared" si="1164"/>
        <v>0</v>
      </c>
      <c r="AN330" s="47">
        <f t="shared" si="1165"/>
        <v>0</v>
      </c>
      <c r="AO330" s="46">
        <f t="shared" si="1121"/>
        <v>0</v>
      </c>
      <c r="AP330" s="47">
        <f t="shared" si="1122"/>
        <v>0</v>
      </c>
      <c r="AQ330" s="47">
        <f t="shared" si="1123"/>
        <v>0</v>
      </c>
      <c r="AR330" s="47">
        <f t="shared" si="1124"/>
        <v>0</v>
      </c>
      <c r="AS330" s="47">
        <f t="shared" si="1125"/>
        <v>0</v>
      </c>
      <c r="AT330" s="47">
        <f t="shared" si="1126"/>
        <v>0</v>
      </c>
      <c r="AU330" s="47">
        <f t="shared" si="1127"/>
        <v>0</v>
      </c>
      <c r="AV330" s="47">
        <f t="shared" si="1128"/>
        <v>0</v>
      </c>
      <c r="AW330" s="47">
        <f t="shared" si="1129"/>
        <v>0</v>
      </c>
      <c r="AX330" s="47">
        <f t="shared" si="1130"/>
        <v>0</v>
      </c>
      <c r="AY330" s="47">
        <f t="shared" si="1131"/>
        <v>0</v>
      </c>
      <c r="AZ330" s="47">
        <f t="shared" si="1132"/>
        <v>0</v>
      </c>
      <c r="BA330" s="47">
        <f t="shared" si="1133"/>
        <v>0</v>
      </c>
      <c r="BB330" s="47">
        <f t="shared" si="1134"/>
        <v>0</v>
      </c>
      <c r="BC330" s="47">
        <f t="shared" si="1135"/>
        <v>0</v>
      </c>
      <c r="BD330" s="47">
        <f t="shared" si="1136"/>
        <v>0</v>
      </c>
      <c r="BE330" s="47">
        <f t="shared" si="1137"/>
        <v>0</v>
      </c>
      <c r="BF330" s="47">
        <f t="shared" si="1138"/>
        <v>0</v>
      </c>
      <c r="BG330" s="48">
        <f t="shared" si="1139"/>
        <v>0</v>
      </c>
      <c r="BH330" s="47">
        <f t="shared" si="1166"/>
        <v>0</v>
      </c>
      <c r="BI330" s="47">
        <f t="shared" si="1167"/>
        <v>0</v>
      </c>
      <c r="BJ330" s="46">
        <f t="shared" si="1140"/>
        <v>0</v>
      </c>
      <c r="BK330" s="47">
        <f t="shared" si="1141"/>
        <v>0</v>
      </c>
      <c r="BL330" s="47">
        <f t="shared" si="1142"/>
        <v>0</v>
      </c>
      <c r="BM330" s="47">
        <f t="shared" si="1143"/>
        <v>0</v>
      </c>
      <c r="BN330" s="47">
        <f t="shared" si="1144"/>
        <v>0</v>
      </c>
      <c r="BO330" s="47">
        <f t="shared" si="1145"/>
        <v>0</v>
      </c>
      <c r="BP330" s="47">
        <f t="shared" si="1146"/>
        <v>0</v>
      </c>
      <c r="BQ330" s="47">
        <f t="shared" si="1147"/>
        <v>0</v>
      </c>
      <c r="BR330" s="47">
        <f t="shared" si="1148"/>
        <v>0</v>
      </c>
      <c r="BS330" s="47">
        <f t="shared" si="1149"/>
        <v>0</v>
      </c>
      <c r="BT330" s="47">
        <f t="shared" si="1150"/>
        <v>0</v>
      </c>
      <c r="BU330" s="47">
        <f t="shared" si="1151"/>
        <v>0</v>
      </c>
      <c r="BV330" s="47">
        <f t="shared" si="1152"/>
        <v>0</v>
      </c>
      <c r="BW330" s="47">
        <f t="shared" si="1153"/>
        <v>0</v>
      </c>
      <c r="BX330" s="47">
        <f t="shared" si="1154"/>
        <v>0</v>
      </c>
      <c r="BY330" s="47">
        <f t="shared" si="1155"/>
        <v>0</v>
      </c>
      <c r="BZ330" s="47">
        <f t="shared" si="1156"/>
        <v>0</v>
      </c>
      <c r="CA330" s="47">
        <f t="shared" si="1157"/>
        <v>0</v>
      </c>
      <c r="CB330" s="47">
        <f t="shared" si="1158"/>
        <v>0</v>
      </c>
      <c r="CC330" s="48">
        <f t="shared" si="1159"/>
        <v>0</v>
      </c>
      <c r="CD330" s="47">
        <f t="shared" si="1168"/>
        <v>0</v>
      </c>
      <c r="CE330" s="47">
        <f t="shared" si="1169"/>
        <v>0</v>
      </c>
      <c r="CF330" s="46">
        <f t="shared" si="1170"/>
        <v>0</v>
      </c>
      <c r="CG330" s="47">
        <f t="shared" si="1171"/>
        <v>0</v>
      </c>
      <c r="CH330" s="47">
        <f t="shared" si="1172"/>
        <v>0</v>
      </c>
      <c r="CI330" s="47">
        <f t="shared" si="1173"/>
        <v>0</v>
      </c>
      <c r="CJ330" s="47">
        <f t="shared" si="1174"/>
        <v>0</v>
      </c>
      <c r="CK330" s="47">
        <f t="shared" si="1175"/>
        <v>0</v>
      </c>
      <c r="CL330" s="47">
        <f t="shared" si="1176"/>
        <v>0</v>
      </c>
      <c r="CM330" s="47">
        <f t="shared" si="1177"/>
        <v>0</v>
      </c>
      <c r="CN330" s="47">
        <f t="shared" si="1178"/>
        <v>0</v>
      </c>
      <c r="CO330" s="47">
        <f t="shared" si="1179"/>
        <v>0</v>
      </c>
      <c r="CP330" s="47">
        <f t="shared" si="1180"/>
        <v>0</v>
      </c>
      <c r="CQ330" s="47">
        <f t="shared" si="1181"/>
        <v>0</v>
      </c>
      <c r="CR330" s="47">
        <f t="shared" si="1182"/>
        <v>0</v>
      </c>
      <c r="CS330" s="47">
        <f t="shared" si="1183"/>
        <v>0</v>
      </c>
      <c r="CT330" s="47">
        <f t="shared" si="1184"/>
        <v>0</v>
      </c>
      <c r="CU330" s="47">
        <f t="shared" si="1185"/>
        <v>0</v>
      </c>
      <c r="CV330" s="47">
        <f t="shared" si="1186"/>
        <v>0</v>
      </c>
      <c r="CW330" s="47">
        <f t="shared" si="1187"/>
        <v>0</v>
      </c>
      <c r="CX330" s="47">
        <f t="shared" si="1188"/>
        <v>0</v>
      </c>
      <c r="CY330" s="48">
        <f t="shared" si="1189"/>
        <v>0</v>
      </c>
      <c r="CZ330" s="47">
        <f t="shared" si="1190"/>
        <v>0</v>
      </c>
      <c r="DA330" s="47">
        <f t="shared" si="1191"/>
        <v>0</v>
      </c>
      <c r="DB330" s="46">
        <f t="shared" si="1192"/>
        <v>0</v>
      </c>
      <c r="DC330" s="47">
        <f t="shared" si="1193"/>
        <v>0</v>
      </c>
      <c r="DD330" s="47">
        <f t="shared" si="1194"/>
        <v>0</v>
      </c>
      <c r="DE330" s="47">
        <f t="shared" si="1195"/>
        <v>0</v>
      </c>
      <c r="DF330" s="47">
        <f t="shared" si="1196"/>
        <v>0</v>
      </c>
      <c r="DG330" s="47">
        <f t="shared" si="1197"/>
        <v>0</v>
      </c>
      <c r="DH330" s="47">
        <f t="shared" si="1198"/>
        <v>0</v>
      </c>
      <c r="DI330" s="47">
        <f t="shared" si="1199"/>
        <v>0</v>
      </c>
      <c r="DJ330" s="47">
        <f t="shared" si="1200"/>
        <v>0</v>
      </c>
      <c r="DK330" s="47">
        <f t="shared" si="1201"/>
        <v>0</v>
      </c>
      <c r="DL330" s="47">
        <f t="shared" si="1202"/>
        <v>0</v>
      </c>
      <c r="DM330" s="47">
        <f t="shared" si="1203"/>
        <v>0</v>
      </c>
      <c r="DN330" s="47">
        <f t="shared" si="1204"/>
        <v>0</v>
      </c>
      <c r="DO330" s="47">
        <f t="shared" si="1205"/>
        <v>0</v>
      </c>
      <c r="DP330" s="47">
        <f t="shared" si="1206"/>
        <v>0</v>
      </c>
      <c r="DQ330" s="47">
        <f t="shared" si="1207"/>
        <v>0</v>
      </c>
      <c r="DR330" s="47">
        <f t="shared" si="1208"/>
        <v>0</v>
      </c>
      <c r="DS330" s="47">
        <f t="shared" si="1209"/>
        <v>0</v>
      </c>
      <c r="DT330" s="47">
        <f t="shared" si="1210"/>
        <v>0</v>
      </c>
      <c r="DU330" s="48">
        <f t="shared" si="1211"/>
        <v>0</v>
      </c>
      <c r="DV330" s="47">
        <f t="shared" si="1212"/>
        <v>0</v>
      </c>
      <c r="DW330" s="47">
        <f t="shared" si="1213"/>
        <v>0</v>
      </c>
      <c r="DX330" s="46">
        <f t="shared" si="1214"/>
        <v>0</v>
      </c>
      <c r="DY330" s="47">
        <f t="shared" si="1215"/>
        <v>0</v>
      </c>
      <c r="DZ330" s="47">
        <f t="shared" si="1216"/>
        <v>0</v>
      </c>
      <c r="EA330" s="47">
        <f t="shared" si="1217"/>
        <v>0</v>
      </c>
      <c r="EB330" s="47">
        <f t="shared" si="1218"/>
        <v>0</v>
      </c>
      <c r="EC330" s="47">
        <f t="shared" si="1219"/>
        <v>0</v>
      </c>
      <c r="ED330" s="47">
        <f t="shared" si="1220"/>
        <v>0</v>
      </c>
      <c r="EE330" s="47">
        <f t="shared" si="1221"/>
        <v>0</v>
      </c>
      <c r="EF330" s="47">
        <f t="shared" si="1222"/>
        <v>0</v>
      </c>
      <c r="EG330" s="47">
        <f t="shared" si="1223"/>
        <v>0</v>
      </c>
      <c r="EH330" s="47">
        <f t="shared" si="1224"/>
        <v>0</v>
      </c>
      <c r="EI330" s="47">
        <f t="shared" si="1225"/>
        <v>0</v>
      </c>
      <c r="EJ330" s="47">
        <f t="shared" si="1226"/>
        <v>0</v>
      </c>
      <c r="EK330" s="47">
        <f t="shared" si="1227"/>
        <v>0</v>
      </c>
      <c r="EL330" s="47">
        <f t="shared" si="1228"/>
        <v>0</v>
      </c>
      <c r="EM330" s="47">
        <f t="shared" si="1229"/>
        <v>0</v>
      </c>
      <c r="EN330" s="47">
        <f t="shared" si="1230"/>
        <v>0</v>
      </c>
      <c r="EO330" s="47">
        <f t="shared" si="1231"/>
        <v>0</v>
      </c>
      <c r="EP330" s="47">
        <f t="shared" si="1232"/>
        <v>0</v>
      </c>
      <c r="EQ330" s="48">
        <f t="shared" si="1233"/>
        <v>0</v>
      </c>
      <c r="ER330" s="47">
        <f t="shared" si="1234"/>
        <v>0</v>
      </c>
      <c r="ES330" s="47">
        <f t="shared" si="1235"/>
        <v>0</v>
      </c>
      <c r="ET330" s="46">
        <f t="shared" si="1236"/>
        <v>0</v>
      </c>
      <c r="EU330" s="47">
        <f t="shared" si="1237"/>
        <v>0</v>
      </c>
      <c r="EV330" s="47">
        <f t="shared" si="1238"/>
        <v>0</v>
      </c>
      <c r="EW330" s="47">
        <f t="shared" si="1239"/>
        <v>0</v>
      </c>
      <c r="EX330" s="47">
        <f t="shared" si="1240"/>
        <v>0</v>
      </c>
      <c r="EY330" s="47">
        <f t="shared" si="1241"/>
        <v>0</v>
      </c>
      <c r="EZ330" s="47">
        <f t="shared" si="1242"/>
        <v>0</v>
      </c>
      <c r="FA330" s="47">
        <f t="shared" si="1243"/>
        <v>0</v>
      </c>
      <c r="FB330" s="47">
        <f t="shared" si="1244"/>
        <v>0</v>
      </c>
      <c r="FC330" s="47">
        <f t="shared" si="1245"/>
        <v>0</v>
      </c>
      <c r="FD330" s="47">
        <f t="shared" si="1246"/>
        <v>0</v>
      </c>
      <c r="FE330" s="47">
        <f t="shared" si="1247"/>
        <v>0</v>
      </c>
      <c r="FF330" s="47">
        <f t="shared" si="1248"/>
        <v>0</v>
      </c>
      <c r="FG330" s="47">
        <f t="shared" si="1249"/>
        <v>0</v>
      </c>
      <c r="FH330" s="47">
        <f t="shared" si="1250"/>
        <v>0</v>
      </c>
      <c r="FI330" s="47">
        <f t="shared" si="1251"/>
        <v>0</v>
      </c>
      <c r="FJ330" s="47">
        <f t="shared" si="1252"/>
        <v>0</v>
      </c>
      <c r="FK330" s="47">
        <f t="shared" si="1253"/>
        <v>0</v>
      </c>
      <c r="FL330" s="47">
        <f t="shared" si="1254"/>
        <v>0</v>
      </c>
      <c r="FM330" s="48">
        <f t="shared" si="1255"/>
        <v>0</v>
      </c>
      <c r="FN330" s="47">
        <f t="shared" si="1256"/>
        <v>0</v>
      </c>
      <c r="FO330" s="47">
        <f t="shared" si="1257"/>
        <v>0</v>
      </c>
      <c r="FP330" s="46">
        <f t="shared" si="1258"/>
        <v>0</v>
      </c>
      <c r="FQ330" s="47">
        <f t="shared" si="1259"/>
        <v>0</v>
      </c>
      <c r="FR330" s="47">
        <f t="shared" si="1260"/>
        <v>0</v>
      </c>
      <c r="FS330" s="47">
        <f t="shared" si="1261"/>
        <v>0</v>
      </c>
      <c r="FT330" s="47">
        <f t="shared" si="1262"/>
        <v>0</v>
      </c>
      <c r="FU330" s="47">
        <f t="shared" si="1263"/>
        <v>0</v>
      </c>
      <c r="FV330" s="47">
        <f t="shared" si="1264"/>
        <v>0</v>
      </c>
      <c r="FW330" s="47">
        <f t="shared" si="1265"/>
        <v>0</v>
      </c>
      <c r="FX330" s="47">
        <f t="shared" si="1266"/>
        <v>0</v>
      </c>
      <c r="FY330" s="47">
        <f t="shared" si="1267"/>
        <v>0</v>
      </c>
      <c r="FZ330" s="47">
        <f t="shared" si="1268"/>
        <v>0</v>
      </c>
      <c r="GA330" s="47">
        <f t="shared" si="1269"/>
        <v>0</v>
      </c>
      <c r="GB330" s="47">
        <f t="shared" si="1270"/>
        <v>0</v>
      </c>
      <c r="GC330" s="47">
        <f t="shared" si="1271"/>
        <v>0</v>
      </c>
      <c r="GD330" s="47">
        <f t="shared" si="1272"/>
        <v>0</v>
      </c>
      <c r="GE330" s="47">
        <f t="shared" si="1273"/>
        <v>0</v>
      </c>
      <c r="GF330" s="47">
        <f t="shared" si="1274"/>
        <v>0</v>
      </c>
      <c r="GG330" s="47">
        <f t="shared" si="1275"/>
        <v>0</v>
      </c>
      <c r="GH330" s="47">
        <f t="shared" si="1276"/>
        <v>0</v>
      </c>
      <c r="GI330" s="48">
        <f t="shared" si="1277"/>
        <v>0</v>
      </c>
      <c r="GJ330" s="47">
        <f t="shared" si="1278"/>
        <v>0</v>
      </c>
      <c r="GK330" s="47">
        <f t="shared" si="1279"/>
        <v>0</v>
      </c>
      <c r="GL330" s="46">
        <f t="shared" si="1280"/>
        <v>0</v>
      </c>
      <c r="GM330" s="47">
        <f t="shared" si="1281"/>
        <v>0</v>
      </c>
      <c r="GN330" s="47">
        <f t="shared" si="1282"/>
        <v>0</v>
      </c>
      <c r="GO330" s="47">
        <f t="shared" si="1283"/>
        <v>0</v>
      </c>
      <c r="GP330" s="47">
        <f t="shared" si="1284"/>
        <v>0</v>
      </c>
      <c r="GQ330" s="47">
        <f t="shared" si="1285"/>
        <v>0</v>
      </c>
      <c r="GR330" s="47">
        <f t="shared" si="1286"/>
        <v>0</v>
      </c>
      <c r="GS330" s="47">
        <f t="shared" si="1287"/>
        <v>0</v>
      </c>
      <c r="GT330" s="47">
        <f t="shared" si="1288"/>
        <v>0</v>
      </c>
      <c r="GU330" s="47">
        <f t="shared" si="1289"/>
        <v>0</v>
      </c>
      <c r="GV330" s="47">
        <f t="shared" si="1290"/>
        <v>0</v>
      </c>
      <c r="GW330" s="47">
        <f t="shared" si="1291"/>
        <v>0</v>
      </c>
      <c r="GX330" s="47">
        <f t="shared" si="1292"/>
        <v>0</v>
      </c>
      <c r="GY330" s="47">
        <f t="shared" si="1293"/>
        <v>0</v>
      </c>
      <c r="GZ330" s="47">
        <f t="shared" si="1294"/>
        <v>0</v>
      </c>
      <c r="HA330" s="47">
        <f t="shared" si="1295"/>
        <v>0</v>
      </c>
      <c r="HB330" s="47">
        <f t="shared" si="1296"/>
        <v>0</v>
      </c>
      <c r="HC330" s="47">
        <f t="shared" si="1297"/>
        <v>0</v>
      </c>
      <c r="HD330" s="47">
        <f t="shared" si="1298"/>
        <v>0</v>
      </c>
      <c r="HE330" s="48">
        <f t="shared" si="1299"/>
        <v>0</v>
      </c>
      <c r="HF330" s="47">
        <f t="shared" si="1300"/>
        <v>0</v>
      </c>
      <c r="HG330" s="47">
        <f t="shared" si="1301"/>
        <v>0</v>
      </c>
      <c r="HH330" s="46">
        <f t="shared" si="1302"/>
        <v>0</v>
      </c>
      <c r="HI330" s="47">
        <f t="shared" si="1303"/>
        <v>0</v>
      </c>
      <c r="HJ330" s="47">
        <f t="shared" si="1304"/>
        <v>0</v>
      </c>
      <c r="HK330" s="47">
        <f t="shared" si="1305"/>
        <v>0</v>
      </c>
      <c r="HL330" s="47">
        <f t="shared" si="1306"/>
        <v>0</v>
      </c>
      <c r="HM330" s="47">
        <f t="shared" si="1307"/>
        <v>0</v>
      </c>
      <c r="HN330" s="47">
        <f t="shared" si="1308"/>
        <v>0</v>
      </c>
      <c r="HO330" s="47">
        <f t="shared" si="1309"/>
        <v>0</v>
      </c>
      <c r="HP330" s="47">
        <f t="shared" si="1310"/>
        <v>0</v>
      </c>
      <c r="HQ330" s="47">
        <f t="shared" si="1311"/>
        <v>0</v>
      </c>
      <c r="HR330" s="47">
        <f t="shared" si="1312"/>
        <v>0</v>
      </c>
      <c r="HS330" s="47">
        <f t="shared" si="1313"/>
        <v>0</v>
      </c>
      <c r="HT330" s="47">
        <f t="shared" si="1314"/>
        <v>0</v>
      </c>
      <c r="HU330" s="47">
        <f t="shared" si="1315"/>
        <v>0</v>
      </c>
      <c r="HV330" s="47">
        <f t="shared" si="1316"/>
        <v>0</v>
      </c>
      <c r="HW330" s="47">
        <f t="shared" si="1317"/>
        <v>0</v>
      </c>
      <c r="HX330" s="47">
        <f t="shared" si="1318"/>
        <v>0</v>
      </c>
      <c r="HY330" s="47">
        <f t="shared" si="1319"/>
        <v>0</v>
      </c>
      <c r="HZ330" s="47">
        <f t="shared" si="1320"/>
        <v>0</v>
      </c>
      <c r="IA330" s="48">
        <f t="shared" si="1321"/>
        <v>0</v>
      </c>
      <c r="IB330" s="47">
        <f t="shared" si="1322"/>
        <v>0</v>
      </c>
      <c r="IC330" s="47">
        <f t="shared" si="1323"/>
        <v>0</v>
      </c>
      <c r="ID330" s="46">
        <f t="shared" si="1324"/>
        <v>0</v>
      </c>
      <c r="IE330" s="47">
        <f t="shared" si="1325"/>
        <v>0</v>
      </c>
      <c r="IF330" s="47">
        <f t="shared" si="1326"/>
        <v>0</v>
      </c>
      <c r="IG330" s="47">
        <f t="shared" si="1327"/>
        <v>0</v>
      </c>
      <c r="IH330" s="47">
        <f t="shared" si="1328"/>
        <v>0</v>
      </c>
      <c r="II330" s="47">
        <f t="shared" si="1329"/>
        <v>0</v>
      </c>
      <c r="IJ330" s="47">
        <f t="shared" si="1330"/>
        <v>0</v>
      </c>
      <c r="IK330" s="47">
        <f t="shared" si="1331"/>
        <v>0</v>
      </c>
      <c r="IL330" s="47">
        <f t="shared" si="1332"/>
        <v>0</v>
      </c>
      <c r="IM330" s="47">
        <f t="shared" si="1333"/>
        <v>0</v>
      </c>
      <c r="IN330" s="47">
        <f t="shared" si="1334"/>
        <v>0</v>
      </c>
      <c r="IO330" s="47">
        <f t="shared" si="1335"/>
        <v>0</v>
      </c>
      <c r="IP330" s="47">
        <f t="shared" si="1336"/>
        <v>0</v>
      </c>
      <c r="IQ330" s="47">
        <f t="shared" si="1337"/>
        <v>0</v>
      </c>
      <c r="IR330" s="47">
        <f t="shared" si="1338"/>
        <v>0</v>
      </c>
      <c r="IS330" s="47">
        <f t="shared" si="1339"/>
        <v>0</v>
      </c>
      <c r="IT330" s="47">
        <f t="shared" si="1340"/>
        <v>0</v>
      </c>
      <c r="IU330" s="47">
        <f t="shared" si="1341"/>
        <v>0</v>
      </c>
      <c r="IV330" s="47">
        <f t="shared" si="1342"/>
        <v>0</v>
      </c>
      <c r="IW330" s="48">
        <f t="shared" si="1343"/>
        <v>0</v>
      </c>
      <c r="IX330" s="47">
        <f t="shared" si="1344"/>
        <v>0</v>
      </c>
      <c r="IY330" s="47">
        <f t="shared" si="1345"/>
        <v>0</v>
      </c>
      <c r="IZ330" s="46">
        <f t="shared" si="1346"/>
        <v>0</v>
      </c>
      <c r="JA330" s="47">
        <f t="shared" si="1347"/>
        <v>0</v>
      </c>
      <c r="JB330" s="47">
        <f t="shared" si="1348"/>
        <v>0</v>
      </c>
      <c r="JC330" s="47">
        <f t="shared" si="1349"/>
        <v>0</v>
      </c>
      <c r="JD330" s="47">
        <f t="shared" si="1350"/>
        <v>0</v>
      </c>
      <c r="JE330" s="47">
        <f t="shared" si="1351"/>
        <v>0</v>
      </c>
      <c r="JF330" s="47">
        <f t="shared" si="1352"/>
        <v>0</v>
      </c>
      <c r="JG330" s="47">
        <f t="shared" si="1353"/>
        <v>0</v>
      </c>
      <c r="JH330" s="47">
        <f t="shared" si="1354"/>
        <v>0</v>
      </c>
      <c r="JI330" s="47">
        <f t="shared" si="1355"/>
        <v>0</v>
      </c>
      <c r="JJ330" s="47">
        <f t="shared" si="1356"/>
        <v>0</v>
      </c>
      <c r="JK330" s="47">
        <f t="shared" si="1357"/>
        <v>0</v>
      </c>
      <c r="JL330" s="47">
        <f t="shared" si="1358"/>
        <v>0</v>
      </c>
      <c r="JM330" s="47">
        <f t="shared" si="1359"/>
        <v>0</v>
      </c>
      <c r="JN330" s="47">
        <f t="shared" si="1360"/>
        <v>0</v>
      </c>
      <c r="JO330" s="47">
        <f t="shared" si="1361"/>
        <v>0</v>
      </c>
      <c r="JP330" s="47">
        <f t="shared" si="1362"/>
        <v>0</v>
      </c>
      <c r="JQ330" s="47">
        <f t="shared" si="1363"/>
        <v>0</v>
      </c>
      <c r="JR330" s="47">
        <f t="shared" si="1364"/>
        <v>0</v>
      </c>
      <c r="JS330" s="48">
        <f t="shared" si="1365"/>
        <v>0</v>
      </c>
      <c r="JT330" s="46">
        <f t="shared" si="1366"/>
        <v>0</v>
      </c>
      <c r="JU330" s="48">
        <f t="shared" si="1367"/>
        <v>0</v>
      </c>
    </row>
    <row r="331" spans="1:281" x14ac:dyDescent="0.25">
      <c r="A331" s="152"/>
      <c r="B331" s="386"/>
      <c r="C331" s="377"/>
      <c r="D331" s="378"/>
      <c r="E331" s="378"/>
      <c r="F331" s="378"/>
      <c r="G331" s="379"/>
      <c r="H331" s="397"/>
      <c r="I331" s="397"/>
      <c r="J331" s="97"/>
      <c r="K331" s="122">
        <f t="shared" si="1097"/>
        <v>0</v>
      </c>
      <c r="L331" s="313">
        <f t="shared" si="1098"/>
        <v>0</v>
      </c>
      <c r="M331" s="46">
        <f t="shared" si="1099"/>
        <v>0</v>
      </c>
      <c r="N331" s="90">
        <f t="shared" si="1160"/>
        <v>0</v>
      </c>
      <c r="O331" s="90">
        <f t="shared" si="1161"/>
        <v>0</v>
      </c>
      <c r="P331" s="90">
        <f t="shared" si="1162"/>
        <v>0</v>
      </c>
      <c r="Q331" s="90">
        <f t="shared" si="1163"/>
        <v>0</v>
      </c>
      <c r="R331" s="408">
        <f t="shared" si="1100"/>
        <v>1</v>
      </c>
      <c r="S331" s="46">
        <f t="shared" si="1101"/>
        <v>0</v>
      </c>
      <c r="T331" s="47">
        <f t="shared" si="1102"/>
        <v>0</v>
      </c>
      <c r="U331" s="47">
        <f t="shared" si="1103"/>
        <v>0</v>
      </c>
      <c r="V331" s="47">
        <f t="shared" si="1104"/>
        <v>0</v>
      </c>
      <c r="W331" s="47">
        <f t="shared" si="1105"/>
        <v>0</v>
      </c>
      <c r="X331" s="47">
        <f t="shared" si="1106"/>
        <v>0</v>
      </c>
      <c r="Y331" s="47">
        <f t="shared" si="1107"/>
        <v>0</v>
      </c>
      <c r="Z331" s="47">
        <f t="shared" si="1108"/>
        <v>0</v>
      </c>
      <c r="AA331" s="47">
        <f t="shared" si="1109"/>
        <v>0</v>
      </c>
      <c r="AB331" s="47">
        <f t="shared" si="1110"/>
        <v>0</v>
      </c>
      <c r="AC331" s="47">
        <f t="shared" si="1111"/>
        <v>0</v>
      </c>
      <c r="AD331" s="47">
        <f t="shared" si="1112"/>
        <v>0</v>
      </c>
      <c r="AE331" s="47">
        <f t="shared" si="1113"/>
        <v>0</v>
      </c>
      <c r="AF331" s="47">
        <f t="shared" si="1114"/>
        <v>0</v>
      </c>
      <c r="AG331" s="47">
        <f t="shared" si="1115"/>
        <v>0</v>
      </c>
      <c r="AH331" s="47">
        <f t="shared" si="1116"/>
        <v>0</v>
      </c>
      <c r="AI331" s="47">
        <f t="shared" si="1117"/>
        <v>0</v>
      </c>
      <c r="AJ331" s="47">
        <f t="shared" si="1118"/>
        <v>0</v>
      </c>
      <c r="AK331" s="47">
        <f t="shared" si="1119"/>
        <v>0</v>
      </c>
      <c r="AL331" s="48">
        <f t="shared" si="1120"/>
        <v>0</v>
      </c>
      <c r="AM331" s="47">
        <f t="shared" si="1164"/>
        <v>0</v>
      </c>
      <c r="AN331" s="47">
        <f t="shared" si="1165"/>
        <v>0</v>
      </c>
      <c r="AO331" s="46">
        <f t="shared" si="1121"/>
        <v>0</v>
      </c>
      <c r="AP331" s="47">
        <f t="shared" si="1122"/>
        <v>0</v>
      </c>
      <c r="AQ331" s="47">
        <f t="shared" si="1123"/>
        <v>0</v>
      </c>
      <c r="AR331" s="47">
        <f t="shared" si="1124"/>
        <v>0</v>
      </c>
      <c r="AS331" s="47">
        <f t="shared" si="1125"/>
        <v>0</v>
      </c>
      <c r="AT331" s="47">
        <f t="shared" si="1126"/>
        <v>0</v>
      </c>
      <c r="AU331" s="47">
        <f t="shared" si="1127"/>
        <v>0</v>
      </c>
      <c r="AV331" s="47">
        <f t="shared" si="1128"/>
        <v>0</v>
      </c>
      <c r="AW331" s="47">
        <f t="shared" si="1129"/>
        <v>0</v>
      </c>
      <c r="AX331" s="47">
        <f t="shared" si="1130"/>
        <v>0</v>
      </c>
      <c r="AY331" s="47">
        <f t="shared" si="1131"/>
        <v>0</v>
      </c>
      <c r="AZ331" s="47">
        <f t="shared" si="1132"/>
        <v>0</v>
      </c>
      <c r="BA331" s="47">
        <f t="shared" si="1133"/>
        <v>0</v>
      </c>
      <c r="BB331" s="47">
        <f t="shared" si="1134"/>
        <v>0</v>
      </c>
      <c r="BC331" s="47">
        <f t="shared" si="1135"/>
        <v>0</v>
      </c>
      <c r="BD331" s="47">
        <f t="shared" si="1136"/>
        <v>0</v>
      </c>
      <c r="BE331" s="47">
        <f t="shared" si="1137"/>
        <v>0</v>
      </c>
      <c r="BF331" s="47">
        <f t="shared" si="1138"/>
        <v>0</v>
      </c>
      <c r="BG331" s="48">
        <f t="shared" si="1139"/>
        <v>0</v>
      </c>
      <c r="BH331" s="47">
        <f t="shared" si="1166"/>
        <v>0</v>
      </c>
      <c r="BI331" s="47">
        <f t="shared" si="1167"/>
        <v>0</v>
      </c>
      <c r="BJ331" s="46">
        <f t="shared" si="1140"/>
        <v>0</v>
      </c>
      <c r="BK331" s="47">
        <f t="shared" si="1141"/>
        <v>0</v>
      </c>
      <c r="BL331" s="47">
        <f t="shared" si="1142"/>
        <v>0</v>
      </c>
      <c r="BM331" s="47">
        <f t="shared" si="1143"/>
        <v>0</v>
      </c>
      <c r="BN331" s="47">
        <f t="shared" si="1144"/>
        <v>0</v>
      </c>
      <c r="BO331" s="47">
        <f t="shared" si="1145"/>
        <v>0</v>
      </c>
      <c r="BP331" s="47">
        <f t="shared" si="1146"/>
        <v>0</v>
      </c>
      <c r="BQ331" s="47">
        <f t="shared" si="1147"/>
        <v>0</v>
      </c>
      <c r="BR331" s="47">
        <f t="shared" si="1148"/>
        <v>0</v>
      </c>
      <c r="BS331" s="47">
        <f t="shared" si="1149"/>
        <v>0</v>
      </c>
      <c r="BT331" s="47">
        <f t="shared" si="1150"/>
        <v>0</v>
      </c>
      <c r="BU331" s="47">
        <f t="shared" si="1151"/>
        <v>0</v>
      </c>
      <c r="BV331" s="47">
        <f t="shared" si="1152"/>
        <v>0</v>
      </c>
      <c r="BW331" s="47">
        <f t="shared" si="1153"/>
        <v>0</v>
      </c>
      <c r="BX331" s="47">
        <f t="shared" si="1154"/>
        <v>0</v>
      </c>
      <c r="BY331" s="47">
        <f t="shared" si="1155"/>
        <v>0</v>
      </c>
      <c r="BZ331" s="47">
        <f t="shared" si="1156"/>
        <v>0</v>
      </c>
      <c r="CA331" s="47">
        <f t="shared" si="1157"/>
        <v>0</v>
      </c>
      <c r="CB331" s="47">
        <f t="shared" si="1158"/>
        <v>0</v>
      </c>
      <c r="CC331" s="48">
        <f t="shared" si="1159"/>
        <v>0</v>
      </c>
      <c r="CD331" s="47">
        <f t="shared" si="1168"/>
        <v>0</v>
      </c>
      <c r="CE331" s="47">
        <f t="shared" si="1169"/>
        <v>0</v>
      </c>
      <c r="CF331" s="46">
        <f t="shared" si="1170"/>
        <v>0</v>
      </c>
      <c r="CG331" s="47">
        <f t="shared" si="1171"/>
        <v>0</v>
      </c>
      <c r="CH331" s="47">
        <f t="shared" si="1172"/>
        <v>0</v>
      </c>
      <c r="CI331" s="47">
        <f t="shared" si="1173"/>
        <v>0</v>
      </c>
      <c r="CJ331" s="47">
        <f t="shared" si="1174"/>
        <v>0</v>
      </c>
      <c r="CK331" s="47">
        <f t="shared" si="1175"/>
        <v>0</v>
      </c>
      <c r="CL331" s="47">
        <f t="shared" si="1176"/>
        <v>0</v>
      </c>
      <c r="CM331" s="47">
        <f t="shared" si="1177"/>
        <v>0</v>
      </c>
      <c r="CN331" s="47">
        <f t="shared" si="1178"/>
        <v>0</v>
      </c>
      <c r="CO331" s="47">
        <f t="shared" si="1179"/>
        <v>0</v>
      </c>
      <c r="CP331" s="47">
        <f t="shared" si="1180"/>
        <v>0</v>
      </c>
      <c r="CQ331" s="47">
        <f t="shared" si="1181"/>
        <v>0</v>
      </c>
      <c r="CR331" s="47">
        <f t="shared" si="1182"/>
        <v>0</v>
      </c>
      <c r="CS331" s="47">
        <f t="shared" si="1183"/>
        <v>0</v>
      </c>
      <c r="CT331" s="47">
        <f t="shared" si="1184"/>
        <v>0</v>
      </c>
      <c r="CU331" s="47">
        <f t="shared" si="1185"/>
        <v>0</v>
      </c>
      <c r="CV331" s="47">
        <f t="shared" si="1186"/>
        <v>0</v>
      </c>
      <c r="CW331" s="47">
        <f t="shared" si="1187"/>
        <v>0</v>
      </c>
      <c r="CX331" s="47">
        <f t="shared" si="1188"/>
        <v>0</v>
      </c>
      <c r="CY331" s="48">
        <f t="shared" si="1189"/>
        <v>0</v>
      </c>
      <c r="CZ331" s="47">
        <f t="shared" si="1190"/>
        <v>0</v>
      </c>
      <c r="DA331" s="47">
        <f t="shared" si="1191"/>
        <v>0</v>
      </c>
      <c r="DB331" s="46">
        <f t="shared" si="1192"/>
        <v>0</v>
      </c>
      <c r="DC331" s="47">
        <f t="shared" si="1193"/>
        <v>0</v>
      </c>
      <c r="DD331" s="47">
        <f t="shared" si="1194"/>
        <v>0</v>
      </c>
      <c r="DE331" s="47">
        <f t="shared" si="1195"/>
        <v>0</v>
      </c>
      <c r="DF331" s="47">
        <f t="shared" si="1196"/>
        <v>0</v>
      </c>
      <c r="DG331" s="47">
        <f t="shared" si="1197"/>
        <v>0</v>
      </c>
      <c r="DH331" s="47">
        <f t="shared" si="1198"/>
        <v>0</v>
      </c>
      <c r="DI331" s="47">
        <f t="shared" si="1199"/>
        <v>0</v>
      </c>
      <c r="DJ331" s="47">
        <f t="shared" si="1200"/>
        <v>0</v>
      </c>
      <c r="DK331" s="47">
        <f t="shared" si="1201"/>
        <v>0</v>
      </c>
      <c r="DL331" s="47">
        <f t="shared" si="1202"/>
        <v>0</v>
      </c>
      <c r="DM331" s="47">
        <f t="shared" si="1203"/>
        <v>0</v>
      </c>
      <c r="DN331" s="47">
        <f t="shared" si="1204"/>
        <v>0</v>
      </c>
      <c r="DO331" s="47">
        <f t="shared" si="1205"/>
        <v>0</v>
      </c>
      <c r="DP331" s="47">
        <f t="shared" si="1206"/>
        <v>0</v>
      </c>
      <c r="DQ331" s="47">
        <f t="shared" si="1207"/>
        <v>0</v>
      </c>
      <c r="DR331" s="47">
        <f t="shared" si="1208"/>
        <v>0</v>
      </c>
      <c r="DS331" s="47">
        <f t="shared" si="1209"/>
        <v>0</v>
      </c>
      <c r="DT331" s="47">
        <f t="shared" si="1210"/>
        <v>0</v>
      </c>
      <c r="DU331" s="48">
        <f t="shared" si="1211"/>
        <v>0</v>
      </c>
      <c r="DV331" s="47">
        <f t="shared" si="1212"/>
        <v>0</v>
      </c>
      <c r="DW331" s="47">
        <f t="shared" si="1213"/>
        <v>0</v>
      </c>
      <c r="DX331" s="46">
        <f t="shared" si="1214"/>
        <v>0</v>
      </c>
      <c r="DY331" s="47">
        <f t="shared" si="1215"/>
        <v>0</v>
      </c>
      <c r="DZ331" s="47">
        <f t="shared" si="1216"/>
        <v>0</v>
      </c>
      <c r="EA331" s="47">
        <f t="shared" si="1217"/>
        <v>0</v>
      </c>
      <c r="EB331" s="47">
        <f t="shared" si="1218"/>
        <v>0</v>
      </c>
      <c r="EC331" s="47">
        <f t="shared" si="1219"/>
        <v>0</v>
      </c>
      <c r="ED331" s="47">
        <f t="shared" si="1220"/>
        <v>0</v>
      </c>
      <c r="EE331" s="47">
        <f t="shared" si="1221"/>
        <v>0</v>
      </c>
      <c r="EF331" s="47">
        <f t="shared" si="1222"/>
        <v>0</v>
      </c>
      <c r="EG331" s="47">
        <f t="shared" si="1223"/>
        <v>0</v>
      </c>
      <c r="EH331" s="47">
        <f t="shared" si="1224"/>
        <v>0</v>
      </c>
      <c r="EI331" s="47">
        <f t="shared" si="1225"/>
        <v>0</v>
      </c>
      <c r="EJ331" s="47">
        <f t="shared" si="1226"/>
        <v>0</v>
      </c>
      <c r="EK331" s="47">
        <f t="shared" si="1227"/>
        <v>0</v>
      </c>
      <c r="EL331" s="47">
        <f t="shared" si="1228"/>
        <v>0</v>
      </c>
      <c r="EM331" s="47">
        <f t="shared" si="1229"/>
        <v>0</v>
      </c>
      <c r="EN331" s="47">
        <f t="shared" si="1230"/>
        <v>0</v>
      </c>
      <c r="EO331" s="47">
        <f t="shared" si="1231"/>
        <v>0</v>
      </c>
      <c r="EP331" s="47">
        <f t="shared" si="1232"/>
        <v>0</v>
      </c>
      <c r="EQ331" s="48">
        <f t="shared" si="1233"/>
        <v>0</v>
      </c>
      <c r="ER331" s="47">
        <f t="shared" si="1234"/>
        <v>0</v>
      </c>
      <c r="ES331" s="47">
        <f t="shared" si="1235"/>
        <v>0</v>
      </c>
      <c r="ET331" s="46">
        <f t="shared" si="1236"/>
        <v>0</v>
      </c>
      <c r="EU331" s="47">
        <f t="shared" si="1237"/>
        <v>0</v>
      </c>
      <c r="EV331" s="47">
        <f t="shared" si="1238"/>
        <v>0</v>
      </c>
      <c r="EW331" s="47">
        <f t="shared" si="1239"/>
        <v>0</v>
      </c>
      <c r="EX331" s="47">
        <f t="shared" si="1240"/>
        <v>0</v>
      </c>
      <c r="EY331" s="47">
        <f t="shared" si="1241"/>
        <v>0</v>
      </c>
      <c r="EZ331" s="47">
        <f t="shared" si="1242"/>
        <v>0</v>
      </c>
      <c r="FA331" s="47">
        <f t="shared" si="1243"/>
        <v>0</v>
      </c>
      <c r="FB331" s="47">
        <f t="shared" si="1244"/>
        <v>0</v>
      </c>
      <c r="FC331" s="47">
        <f t="shared" si="1245"/>
        <v>0</v>
      </c>
      <c r="FD331" s="47">
        <f t="shared" si="1246"/>
        <v>0</v>
      </c>
      <c r="FE331" s="47">
        <f t="shared" si="1247"/>
        <v>0</v>
      </c>
      <c r="FF331" s="47">
        <f t="shared" si="1248"/>
        <v>0</v>
      </c>
      <c r="FG331" s="47">
        <f t="shared" si="1249"/>
        <v>0</v>
      </c>
      <c r="FH331" s="47">
        <f t="shared" si="1250"/>
        <v>0</v>
      </c>
      <c r="FI331" s="47">
        <f t="shared" si="1251"/>
        <v>0</v>
      </c>
      <c r="FJ331" s="47">
        <f t="shared" si="1252"/>
        <v>0</v>
      </c>
      <c r="FK331" s="47">
        <f t="shared" si="1253"/>
        <v>0</v>
      </c>
      <c r="FL331" s="47">
        <f t="shared" si="1254"/>
        <v>0</v>
      </c>
      <c r="FM331" s="48">
        <f t="shared" si="1255"/>
        <v>0</v>
      </c>
      <c r="FN331" s="47">
        <f t="shared" si="1256"/>
        <v>0</v>
      </c>
      <c r="FO331" s="47">
        <f t="shared" si="1257"/>
        <v>0</v>
      </c>
      <c r="FP331" s="46">
        <f t="shared" si="1258"/>
        <v>0</v>
      </c>
      <c r="FQ331" s="47">
        <f t="shared" si="1259"/>
        <v>0</v>
      </c>
      <c r="FR331" s="47">
        <f t="shared" si="1260"/>
        <v>0</v>
      </c>
      <c r="FS331" s="47">
        <f t="shared" si="1261"/>
        <v>0</v>
      </c>
      <c r="FT331" s="47">
        <f t="shared" si="1262"/>
        <v>0</v>
      </c>
      <c r="FU331" s="47">
        <f t="shared" si="1263"/>
        <v>0</v>
      </c>
      <c r="FV331" s="47">
        <f t="shared" si="1264"/>
        <v>0</v>
      </c>
      <c r="FW331" s="47">
        <f t="shared" si="1265"/>
        <v>0</v>
      </c>
      <c r="FX331" s="47">
        <f t="shared" si="1266"/>
        <v>0</v>
      </c>
      <c r="FY331" s="47">
        <f t="shared" si="1267"/>
        <v>0</v>
      </c>
      <c r="FZ331" s="47">
        <f t="shared" si="1268"/>
        <v>0</v>
      </c>
      <c r="GA331" s="47">
        <f t="shared" si="1269"/>
        <v>0</v>
      </c>
      <c r="GB331" s="47">
        <f t="shared" si="1270"/>
        <v>0</v>
      </c>
      <c r="GC331" s="47">
        <f t="shared" si="1271"/>
        <v>0</v>
      </c>
      <c r="GD331" s="47">
        <f t="shared" si="1272"/>
        <v>0</v>
      </c>
      <c r="GE331" s="47">
        <f t="shared" si="1273"/>
        <v>0</v>
      </c>
      <c r="GF331" s="47">
        <f t="shared" si="1274"/>
        <v>0</v>
      </c>
      <c r="GG331" s="47">
        <f t="shared" si="1275"/>
        <v>0</v>
      </c>
      <c r="GH331" s="47">
        <f t="shared" si="1276"/>
        <v>0</v>
      </c>
      <c r="GI331" s="48">
        <f t="shared" si="1277"/>
        <v>0</v>
      </c>
      <c r="GJ331" s="47">
        <f t="shared" si="1278"/>
        <v>0</v>
      </c>
      <c r="GK331" s="47">
        <f t="shared" si="1279"/>
        <v>0</v>
      </c>
      <c r="GL331" s="46">
        <f t="shared" si="1280"/>
        <v>0</v>
      </c>
      <c r="GM331" s="47">
        <f t="shared" si="1281"/>
        <v>0</v>
      </c>
      <c r="GN331" s="47">
        <f t="shared" si="1282"/>
        <v>0</v>
      </c>
      <c r="GO331" s="47">
        <f t="shared" si="1283"/>
        <v>0</v>
      </c>
      <c r="GP331" s="47">
        <f t="shared" si="1284"/>
        <v>0</v>
      </c>
      <c r="GQ331" s="47">
        <f t="shared" si="1285"/>
        <v>0</v>
      </c>
      <c r="GR331" s="47">
        <f t="shared" si="1286"/>
        <v>0</v>
      </c>
      <c r="GS331" s="47">
        <f t="shared" si="1287"/>
        <v>0</v>
      </c>
      <c r="GT331" s="47">
        <f t="shared" si="1288"/>
        <v>0</v>
      </c>
      <c r="GU331" s="47">
        <f t="shared" si="1289"/>
        <v>0</v>
      </c>
      <c r="GV331" s="47">
        <f t="shared" si="1290"/>
        <v>0</v>
      </c>
      <c r="GW331" s="47">
        <f t="shared" si="1291"/>
        <v>0</v>
      </c>
      <c r="GX331" s="47">
        <f t="shared" si="1292"/>
        <v>0</v>
      </c>
      <c r="GY331" s="47">
        <f t="shared" si="1293"/>
        <v>0</v>
      </c>
      <c r="GZ331" s="47">
        <f t="shared" si="1294"/>
        <v>0</v>
      </c>
      <c r="HA331" s="47">
        <f t="shared" si="1295"/>
        <v>0</v>
      </c>
      <c r="HB331" s="47">
        <f t="shared" si="1296"/>
        <v>0</v>
      </c>
      <c r="HC331" s="47">
        <f t="shared" si="1297"/>
        <v>0</v>
      </c>
      <c r="HD331" s="47">
        <f t="shared" si="1298"/>
        <v>0</v>
      </c>
      <c r="HE331" s="48">
        <f t="shared" si="1299"/>
        <v>0</v>
      </c>
      <c r="HF331" s="47">
        <f t="shared" si="1300"/>
        <v>0</v>
      </c>
      <c r="HG331" s="47">
        <f t="shared" si="1301"/>
        <v>0</v>
      </c>
      <c r="HH331" s="46">
        <f t="shared" si="1302"/>
        <v>0</v>
      </c>
      <c r="HI331" s="47">
        <f t="shared" si="1303"/>
        <v>0</v>
      </c>
      <c r="HJ331" s="47">
        <f t="shared" si="1304"/>
        <v>0</v>
      </c>
      <c r="HK331" s="47">
        <f t="shared" si="1305"/>
        <v>0</v>
      </c>
      <c r="HL331" s="47">
        <f t="shared" si="1306"/>
        <v>0</v>
      </c>
      <c r="HM331" s="47">
        <f t="shared" si="1307"/>
        <v>0</v>
      </c>
      <c r="HN331" s="47">
        <f t="shared" si="1308"/>
        <v>0</v>
      </c>
      <c r="HO331" s="47">
        <f t="shared" si="1309"/>
        <v>0</v>
      </c>
      <c r="HP331" s="47">
        <f t="shared" si="1310"/>
        <v>0</v>
      </c>
      <c r="HQ331" s="47">
        <f t="shared" si="1311"/>
        <v>0</v>
      </c>
      <c r="HR331" s="47">
        <f t="shared" si="1312"/>
        <v>0</v>
      </c>
      <c r="HS331" s="47">
        <f t="shared" si="1313"/>
        <v>0</v>
      </c>
      <c r="HT331" s="47">
        <f t="shared" si="1314"/>
        <v>0</v>
      </c>
      <c r="HU331" s="47">
        <f t="shared" si="1315"/>
        <v>0</v>
      </c>
      <c r="HV331" s="47">
        <f t="shared" si="1316"/>
        <v>0</v>
      </c>
      <c r="HW331" s="47">
        <f t="shared" si="1317"/>
        <v>0</v>
      </c>
      <c r="HX331" s="47">
        <f t="shared" si="1318"/>
        <v>0</v>
      </c>
      <c r="HY331" s="47">
        <f t="shared" si="1319"/>
        <v>0</v>
      </c>
      <c r="HZ331" s="47">
        <f t="shared" si="1320"/>
        <v>0</v>
      </c>
      <c r="IA331" s="48">
        <f t="shared" si="1321"/>
        <v>0</v>
      </c>
      <c r="IB331" s="47">
        <f t="shared" si="1322"/>
        <v>0</v>
      </c>
      <c r="IC331" s="47">
        <f t="shared" si="1323"/>
        <v>0</v>
      </c>
      <c r="ID331" s="46">
        <f t="shared" si="1324"/>
        <v>0</v>
      </c>
      <c r="IE331" s="47">
        <f t="shared" si="1325"/>
        <v>0</v>
      </c>
      <c r="IF331" s="47">
        <f t="shared" si="1326"/>
        <v>0</v>
      </c>
      <c r="IG331" s="47">
        <f t="shared" si="1327"/>
        <v>0</v>
      </c>
      <c r="IH331" s="47">
        <f t="shared" si="1328"/>
        <v>0</v>
      </c>
      <c r="II331" s="47">
        <f t="shared" si="1329"/>
        <v>0</v>
      </c>
      <c r="IJ331" s="47">
        <f t="shared" si="1330"/>
        <v>0</v>
      </c>
      <c r="IK331" s="47">
        <f t="shared" si="1331"/>
        <v>0</v>
      </c>
      <c r="IL331" s="47">
        <f t="shared" si="1332"/>
        <v>0</v>
      </c>
      <c r="IM331" s="47">
        <f t="shared" si="1333"/>
        <v>0</v>
      </c>
      <c r="IN331" s="47">
        <f t="shared" si="1334"/>
        <v>0</v>
      </c>
      <c r="IO331" s="47">
        <f t="shared" si="1335"/>
        <v>0</v>
      </c>
      <c r="IP331" s="47">
        <f t="shared" si="1336"/>
        <v>0</v>
      </c>
      <c r="IQ331" s="47">
        <f t="shared" si="1337"/>
        <v>0</v>
      </c>
      <c r="IR331" s="47">
        <f t="shared" si="1338"/>
        <v>0</v>
      </c>
      <c r="IS331" s="47">
        <f t="shared" si="1339"/>
        <v>0</v>
      </c>
      <c r="IT331" s="47">
        <f t="shared" si="1340"/>
        <v>0</v>
      </c>
      <c r="IU331" s="47">
        <f t="shared" si="1341"/>
        <v>0</v>
      </c>
      <c r="IV331" s="47">
        <f t="shared" si="1342"/>
        <v>0</v>
      </c>
      <c r="IW331" s="48">
        <f t="shared" si="1343"/>
        <v>0</v>
      </c>
      <c r="IX331" s="47">
        <f t="shared" si="1344"/>
        <v>0</v>
      </c>
      <c r="IY331" s="47">
        <f t="shared" si="1345"/>
        <v>0</v>
      </c>
      <c r="IZ331" s="46">
        <f t="shared" si="1346"/>
        <v>0</v>
      </c>
      <c r="JA331" s="47">
        <f t="shared" si="1347"/>
        <v>0</v>
      </c>
      <c r="JB331" s="47">
        <f t="shared" si="1348"/>
        <v>0</v>
      </c>
      <c r="JC331" s="47">
        <f t="shared" si="1349"/>
        <v>0</v>
      </c>
      <c r="JD331" s="47">
        <f t="shared" si="1350"/>
        <v>0</v>
      </c>
      <c r="JE331" s="47">
        <f t="shared" si="1351"/>
        <v>0</v>
      </c>
      <c r="JF331" s="47">
        <f t="shared" si="1352"/>
        <v>0</v>
      </c>
      <c r="JG331" s="47">
        <f t="shared" si="1353"/>
        <v>0</v>
      </c>
      <c r="JH331" s="47">
        <f t="shared" si="1354"/>
        <v>0</v>
      </c>
      <c r="JI331" s="47">
        <f t="shared" si="1355"/>
        <v>0</v>
      </c>
      <c r="JJ331" s="47">
        <f t="shared" si="1356"/>
        <v>0</v>
      </c>
      <c r="JK331" s="47">
        <f t="shared" si="1357"/>
        <v>0</v>
      </c>
      <c r="JL331" s="47">
        <f t="shared" si="1358"/>
        <v>0</v>
      </c>
      <c r="JM331" s="47">
        <f t="shared" si="1359"/>
        <v>0</v>
      </c>
      <c r="JN331" s="47">
        <f t="shared" si="1360"/>
        <v>0</v>
      </c>
      <c r="JO331" s="47">
        <f t="shared" si="1361"/>
        <v>0</v>
      </c>
      <c r="JP331" s="47">
        <f t="shared" si="1362"/>
        <v>0</v>
      </c>
      <c r="JQ331" s="47">
        <f t="shared" si="1363"/>
        <v>0</v>
      </c>
      <c r="JR331" s="47">
        <f t="shared" si="1364"/>
        <v>0</v>
      </c>
      <c r="JS331" s="48">
        <f t="shared" si="1365"/>
        <v>0</v>
      </c>
      <c r="JT331" s="46">
        <f t="shared" si="1366"/>
        <v>0</v>
      </c>
      <c r="JU331" s="48">
        <f t="shared" si="1367"/>
        <v>0</v>
      </c>
    </row>
    <row r="332" spans="1:281" x14ac:dyDescent="0.25">
      <c r="A332" s="152"/>
      <c r="B332" s="386"/>
      <c r="C332" s="377"/>
      <c r="D332" s="378"/>
      <c r="E332" s="378"/>
      <c r="F332" s="378"/>
      <c r="G332" s="379"/>
      <c r="H332" s="397"/>
      <c r="I332" s="397"/>
      <c r="J332" s="97"/>
      <c r="K332" s="122">
        <f t="shared" si="1097"/>
        <v>0</v>
      </c>
      <c r="L332" s="313">
        <f t="shared" si="1098"/>
        <v>0</v>
      </c>
      <c r="M332" s="46">
        <f t="shared" si="1099"/>
        <v>0</v>
      </c>
      <c r="N332" s="90">
        <f t="shared" si="1160"/>
        <v>0</v>
      </c>
      <c r="O332" s="90">
        <f t="shared" si="1161"/>
        <v>0</v>
      </c>
      <c r="P332" s="90">
        <f t="shared" si="1162"/>
        <v>0</v>
      </c>
      <c r="Q332" s="90">
        <f t="shared" si="1163"/>
        <v>0</v>
      </c>
      <c r="R332" s="408">
        <f t="shared" si="1100"/>
        <v>1</v>
      </c>
      <c r="S332" s="46">
        <f t="shared" si="1101"/>
        <v>0</v>
      </c>
      <c r="T332" s="47">
        <f t="shared" si="1102"/>
        <v>0</v>
      </c>
      <c r="U332" s="47">
        <f t="shared" si="1103"/>
        <v>0</v>
      </c>
      <c r="V332" s="47">
        <f t="shared" si="1104"/>
        <v>0</v>
      </c>
      <c r="W332" s="47">
        <f t="shared" si="1105"/>
        <v>0</v>
      </c>
      <c r="X332" s="47">
        <f t="shared" si="1106"/>
        <v>0</v>
      </c>
      <c r="Y332" s="47">
        <f t="shared" si="1107"/>
        <v>0</v>
      </c>
      <c r="Z332" s="47">
        <f t="shared" si="1108"/>
        <v>0</v>
      </c>
      <c r="AA332" s="47">
        <f t="shared" si="1109"/>
        <v>0</v>
      </c>
      <c r="AB332" s="47">
        <f t="shared" si="1110"/>
        <v>0</v>
      </c>
      <c r="AC332" s="47">
        <f t="shared" si="1111"/>
        <v>0</v>
      </c>
      <c r="AD332" s="47">
        <f t="shared" si="1112"/>
        <v>0</v>
      </c>
      <c r="AE332" s="47">
        <f t="shared" si="1113"/>
        <v>0</v>
      </c>
      <c r="AF332" s="47">
        <f t="shared" si="1114"/>
        <v>0</v>
      </c>
      <c r="AG332" s="47">
        <f t="shared" si="1115"/>
        <v>0</v>
      </c>
      <c r="AH332" s="47">
        <f t="shared" si="1116"/>
        <v>0</v>
      </c>
      <c r="AI332" s="47">
        <f t="shared" si="1117"/>
        <v>0</v>
      </c>
      <c r="AJ332" s="47">
        <f t="shared" si="1118"/>
        <v>0</v>
      </c>
      <c r="AK332" s="47">
        <f t="shared" si="1119"/>
        <v>0</v>
      </c>
      <c r="AL332" s="48">
        <f t="shared" si="1120"/>
        <v>0</v>
      </c>
      <c r="AM332" s="47">
        <f t="shared" si="1164"/>
        <v>0</v>
      </c>
      <c r="AN332" s="47">
        <f t="shared" si="1165"/>
        <v>0</v>
      </c>
      <c r="AO332" s="46">
        <f t="shared" si="1121"/>
        <v>0</v>
      </c>
      <c r="AP332" s="47">
        <f t="shared" si="1122"/>
        <v>0</v>
      </c>
      <c r="AQ332" s="47">
        <f t="shared" si="1123"/>
        <v>0</v>
      </c>
      <c r="AR332" s="47">
        <f t="shared" si="1124"/>
        <v>0</v>
      </c>
      <c r="AS332" s="47">
        <f t="shared" si="1125"/>
        <v>0</v>
      </c>
      <c r="AT332" s="47">
        <f t="shared" si="1126"/>
        <v>0</v>
      </c>
      <c r="AU332" s="47">
        <f t="shared" si="1127"/>
        <v>0</v>
      </c>
      <c r="AV332" s="47">
        <f t="shared" si="1128"/>
        <v>0</v>
      </c>
      <c r="AW332" s="47">
        <f t="shared" si="1129"/>
        <v>0</v>
      </c>
      <c r="AX332" s="47">
        <f t="shared" si="1130"/>
        <v>0</v>
      </c>
      <c r="AY332" s="47">
        <f t="shared" si="1131"/>
        <v>0</v>
      </c>
      <c r="AZ332" s="47">
        <f t="shared" si="1132"/>
        <v>0</v>
      </c>
      <c r="BA332" s="47">
        <f t="shared" si="1133"/>
        <v>0</v>
      </c>
      <c r="BB332" s="47">
        <f t="shared" si="1134"/>
        <v>0</v>
      </c>
      <c r="BC332" s="47">
        <f t="shared" si="1135"/>
        <v>0</v>
      </c>
      <c r="BD332" s="47">
        <f t="shared" si="1136"/>
        <v>0</v>
      </c>
      <c r="BE332" s="47">
        <f t="shared" si="1137"/>
        <v>0</v>
      </c>
      <c r="BF332" s="47">
        <f t="shared" si="1138"/>
        <v>0</v>
      </c>
      <c r="BG332" s="48">
        <f t="shared" si="1139"/>
        <v>0</v>
      </c>
      <c r="BH332" s="47">
        <f t="shared" si="1166"/>
        <v>0</v>
      </c>
      <c r="BI332" s="47">
        <f t="shared" si="1167"/>
        <v>0</v>
      </c>
      <c r="BJ332" s="46">
        <f t="shared" si="1140"/>
        <v>0</v>
      </c>
      <c r="BK332" s="47">
        <f t="shared" si="1141"/>
        <v>0</v>
      </c>
      <c r="BL332" s="47">
        <f t="shared" si="1142"/>
        <v>0</v>
      </c>
      <c r="BM332" s="47">
        <f t="shared" si="1143"/>
        <v>0</v>
      </c>
      <c r="BN332" s="47">
        <f t="shared" si="1144"/>
        <v>0</v>
      </c>
      <c r="BO332" s="47">
        <f t="shared" si="1145"/>
        <v>0</v>
      </c>
      <c r="BP332" s="47">
        <f t="shared" si="1146"/>
        <v>0</v>
      </c>
      <c r="BQ332" s="47">
        <f t="shared" si="1147"/>
        <v>0</v>
      </c>
      <c r="BR332" s="47">
        <f t="shared" si="1148"/>
        <v>0</v>
      </c>
      <c r="BS332" s="47">
        <f t="shared" si="1149"/>
        <v>0</v>
      </c>
      <c r="BT332" s="47">
        <f t="shared" si="1150"/>
        <v>0</v>
      </c>
      <c r="BU332" s="47">
        <f t="shared" si="1151"/>
        <v>0</v>
      </c>
      <c r="BV332" s="47">
        <f t="shared" si="1152"/>
        <v>0</v>
      </c>
      <c r="BW332" s="47">
        <f t="shared" si="1153"/>
        <v>0</v>
      </c>
      <c r="BX332" s="47">
        <f t="shared" si="1154"/>
        <v>0</v>
      </c>
      <c r="BY332" s="47">
        <f t="shared" si="1155"/>
        <v>0</v>
      </c>
      <c r="BZ332" s="47">
        <f t="shared" si="1156"/>
        <v>0</v>
      </c>
      <c r="CA332" s="47">
        <f t="shared" si="1157"/>
        <v>0</v>
      </c>
      <c r="CB332" s="47">
        <f t="shared" si="1158"/>
        <v>0</v>
      </c>
      <c r="CC332" s="48">
        <f t="shared" si="1159"/>
        <v>0</v>
      </c>
      <c r="CD332" s="47">
        <f t="shared" si="1168"/>
        <v>0</v>
      </c>
      <c r="CE332" s="47">
        <f t="shared" si="1169"/>
        <v>0</v>
      </c>
      <c r="CF332" s="46">
        <f t="shared" si="1170"/>
        <v>0</v>
      </c>
      <c r="CG332" s="47">
        <f t="shared" si="1171"/>
        <v>0</v>
      </c>
      <c r="CH332" s="47">
        <f t="shared" si="1172"/>
        <v>0</v>
      </c>
      <c r="CI332" s="47">
        <f t="shared" si="1173"/>
        <v>0</v>
      </c>
      <c r="CJ332" s="47">
        <f t="shared" si="1174"/>
        <v>0</v>
      </c>
      <c r="CK332" s="47">
        <f t="shared" si="1175"/>
        <v>0</v>
      </c>
      <c r="CL332" s="47">
        <f t="shared" si="1176"/>
        <v>0</v>
      </c>
      <c r="CM332" s="47">
        <f t="shared" si="1177"/>
        <v>0</v>
      </c>
      <c r="CN332" s="47">
        <f t="shared" si="1178"/>
        <v>0</v>
      </c>
      <c r="CO332" s="47">
        <f t="shared" si="1179"/>
        <v>0</v>
      </c>
      <c r="CP332" s="47">
        <f t="shared" si="1180"/>
        <v>0</v>
      </c>
      <c r="CQ332" s="47">
        <f t="shared" si="1181"/>
        <v>0</v>
      </c>
      <c r="CR332" s="47">
        <f t="shared" si="1182"/>
        <v>0</v>
      </c>
      <c r="CS332" s="47">
        <f t="shared" si="1183"/>
        <v>0</v>
      </c>
      <c r="CT332" s="47">
        <f t="shared" si="1184"/>
        <v>0</v>
      </c>
      <c r="CU332" s="47">
        <f t="shared" si="1185"/>
        <v>0</v>
      </c>
      <c r="CV332" s="47">
        <f t="shared" si="1186"/>
        <v>0</v>
      </c>
      <c r="CW332" s="47">
        <f t="shared" si="1187"/>
        <v>0</v>
      </c>
      <c r="CX332" s="47">
        <f t="shared" si="1188"/>
        <v>0</v>
      </c>
      <c r="CY332" s="48">
        <f t="shared" si="1189"/>
        <v>0</v>
      </c>
      <c r="CZ332" s="47">
        <f t="shared" si="1190"/>
        <v>0</v>
      </c>
      <c r="DA332" s="47">
        <f t="shared" si="1191"/>
        <v>0</v>
      </c>
      <c r="DB332" s="46">
        <f t="shared" si="1192"/>
        <v>0</v>
      </c>
      <c r="DC332" s="47">
        <f t="shared" si="1193"/>
        <v>0</v>
      </c>
      <c r="DD332" s="47">
        <f t="shared" si="1194"/>
        <v>0</v>
      </c>
      <c r="DE332" s="47">
        <f t="shared" si="1195"/>
        <v>0</v>
      </c>
      <c r="DF332" s="47">
        <f t="shared" si="1196"/>
        <v>0</v>
      </c>
      <c r="DG332" s="47">
        <f t="shared" si="1197"/>
        <v>0</v>
      </c>
      <c r="DH332" s="47">
        <f t="shared" si="1198"/>
        <v>0</v>
      </c>
      <c r="DI332" s="47">
        <f t="shared" si="1199"/>
        <v>0</v>
      </c>
      <c r="DJ332" s="47">
        <f t="shared" si="1200"/>
        <v>0</v>
      </c>
      <c r="DK332" s="47">
        <f t="shared" si="1201"/>
        <v>0</v>
      </c>
      <c r="DL332" s="47">
        <f t="shared" si="1202"/>
        <v>0</v>
      </c>
      <c r="DM332" s="47">
        <f t="shared" si="1203"/>
        <v>0</v>
      </c>
      <c r="DN332" s="47">
        <f t="shared" si="1204"/>
        <v>0</v>
      </c>
      <c r="DO332" s="47">
        <f t="shared" si="1205"/>
        <v>0</v>
      </c>
      <c r="DP332" s="47">
        <f t="shared" si="1206"/>
        <v>0</v>
      </c>
      <c r="DQ332" s="47">
        <f t="shared" si="1207"/>
        <v>0</v>
      </c>
      <c r="DR332" s="47">
        <f t="shared" si="1208"/>
        <v>0</v>
      </c>
      <c r="DS332" s="47">
        <f t="shared" si="1209"/>
        <v>0</v>
      </c>
      <c r="DT332" s="47">
        <f t="shared" si="1210"/>
        <v>0</v>
      </c>
      <c r="DU332" s="48">
        <f t="shared" si="1211"/>
        <v>0</v>
      </c>
      <c r="DV332" s="47">
        <f t="shared" si="1212"/>
        <v>0</v>
      </c>
      <c r="DW332" s="47">
        <f t="shared" si="1213"/>
        <v>0</v>
      </c>
      <c r="DX332" s="46">
        <f t="shared" si="1214"/>
        <v>0</v>
      </c>
      <c r="DY332" s="47">
        <f t="shared" si="1215"/>
        <v>0</v>
      </c>
      <c r="DZ332" s="47">
        <f t="shared" si="1216"/>
        <v>0</v>
      </c>
      <c r="EA332" s="47">
        <f t="shared" si="1217"/>
        <v>0</v>
      </c>
      <c r="EB332" s="47">
        <f t="shared" si="1218"/>
        <v>0</v>
      </c>
      <c r="EC332" s="47">
        <f t="shared" si="1219"/>
        <v>0</v>
      </c>
      <c r="ED332" s="47">
        <f t="shared" si="1220"/>
        <v>0</v>
      </c>
      <c r="EE332" s="47">
        <f t="shared" si="1221"/>
        <v>0</v>
      </c>
      <c r="EF332" s="47">
        <f t="shared" si="1222"/>
        <v>0</v>
      </c>
      <c r="EG332" s="47">
        <f t="shared" si="1223"/>
        <v>0</v>
      </c>
      <c r="EH332" s="47">
        <f t="shared" si="1224"/>
        <v>0</v>
      </c>
      <c r="EI332" s="47">
        <f t="shared" si="1225"/>
        <v>0</v>
      </c>
      <c r="EJ332" s="47">
        <f t="shared" si="1226"/>
        <v>0</v>
      </c>
      <c r="EK332" s="47">
        <f t="shared" si="1227"/>
        <v>0</v>
      </c>
      <c r="EL332" s="47">
        <f t="shared" si="1228"/>
        <v>0</v>
      </c>
      <c r="EM332" s="47">
        <f t="shared" si="1229"/>
        <v>0</v>
      </c>
      <c r="EN332" s="47">
        <f t="shared" si="1230"/>
        <v>0</v>
      </c>
      <c r="EO332" s="47">
        <f t="shared" si="1231"/>
        <v>0</v>
      </c>
      <c r="EP332" s="47">
        <f t="shared" si="1232"/>
        <v>0</v>
      </c>
      <c r="EQ332" s="48">
        <f t="shared" si="1233"/>
        <v>0</v>
      </c>
      <c r="ER332" s="47">
        <f t="shared" si="1234"/>
        <v>0</v>
      </c>
      <c r="ES332" s="47">
        <f t="shared" si="1235"/>
        <v>0</v>
      </c>
      <c r="ET332" s="46">
        <f t="shared" si="1236"/>
        <v>0</v>
      </c>
      <c r="EU332" s="47">
        <f t="shared" si="1237"/>
        <v>0</v>
      </c>
      <c r="EV332" s="47">
        <f t="shared" si="1238"/>
        <v>0</v>
      </c>
      <c r="EW332" s="47">
        <f t="shared" si="1239"/>
        <v>0</v>
      </c>
      <c r="EX332" s="47">
        <f t="shared" si="1240"/>
        <v>0</v>
      </c>
      <c r="EY332" s="47">
        <f t="shared" si="1241"/>
        <v>0</v>
      </c>
      <c r="EZ332" s="47">
        <f t="shared" si="1242"/>
        <v>0</v>
      </c>
      <c r="FA332" s="47">
        <f t="shared" si="1243"/>
        <v>0</v>
      </c>
      <c r="FB332" s="47">
        <f t="shared" si="1244"/>
        <v>0</v>
      </c>
      <c r="FC332" s="47">
        <f t="shared" si="1245"/>
        <v>0</v>
      </c>
      <c r="FD332" s="47">
        <f t="shared" si="1246"/>
        <v>0</v>
      </c>
      <c r="FE332" s="47">
        <f t="shared" si="1247"/>
        <v>0</v>
      </c>
      <c r="FF332" s="47">
        <f t="shared" si="1248"/>
        <v>0</v>
      </c>
      <c r="FG332" s="47">
        <f t="shared" si="1249"/>
        <v>0</v>
      </c>
      <c r="FH332" s="47">
        <f t="shared" si="1250"/>
        <v>0</v>
      </c>
      <c r="FI332" s="47">
        <f t="shared" si="1251"/>
        <v>0</v>
      </c>
      <c r="FJ332" s="47">
        <f t="shared" si="1252"/>
        <v>0</v>
      </c>
      <c r="FK332" s="47">
        <f t="shared" si="1253"/>
        <v>0</v>
      </c>
      <c r="FL332" s="47">
        <f t="shared" si="1254"/>
        <v>0</v>
      </c>
      <c r="FM332" s="48">
        <f t="shared" si="1255"/>
        <v>0</v>
      </c>
      <c r="FN332" s="47">
        <f t="shared" si="1256"/>
        <v>0</v>
      </c>
      <c r="FO332" s="47">
        <f t="shared" si="1257"/>
        <v>0</v>
      </c>
      <c r="FP332" s="46">
        <f t="shared" si="1258"/>
        <v>0</v>
      </c>
      <c r="FQ332" s="47">
        <f t="shared" si="1259"/>
        <v>0</v>
      </c>
      <c r="FR332" s="47">
        <f t="shared" si="1260"/>
        <v>0</v>
      </c>
      <c r="FS332" s="47">
        <f t="shared" si="1261"/>
        <v>0</v>
      </c>
      <c r="FT332" s="47">
        <f t="shared" si="1262"/>
        <v>0</v>
      </c>
      <c r="FU332" s="47">
        <f t="shared" si="1263"/>
        <v>0</v>
      </c>
      <c r="FV332" s="47">
        <f t="shared" si="1264"/>
        <v>0</v>
      </c>
      <c r="FW332" s="47">
        <f t="shared" si="1265"/>
        <v>0</v>
      </c>
      <c r="FX332" s="47">
        <f t="shared" si="1266"/>
        <v>0</v>
      </c>
      <c r="FY332" s="47">
        <f t="shared" si="1267"/>
        <v>0</v>
      </c>
      <c r="FZ332" s="47">
        <f t="shared" si="1268"/>
        <v>0</v>
      </c>
      <c r="GA332" s="47">
        <f t="shared" si="1269"/>
        <v>0</v>
      </c>
      <c r="GB332" s="47">
        <f t="shared" si="1270"/>
        <v>0</v>
      </c>
      <c r="GC332" s="47">
        <f t="shared" si="1271"/>
        <v>0</v>
      </c>
      <c r="GD332" s="47">
        <f t="shared" si="1272"/>
        <v>0</v>
      </c>
      <c r="GE332" s="47">
        <f t="shared" si="1273"/>
        <v>0</v>
      </c>
      <c r="GF332" s="47">
        <f t="shared" si="1274"/>
        <v>0</v>
      </c>
      <c r="GG332" s="47">
        <f t="shared" si="1275"/>
        <v>0</v>
      </c>
      <c r="GH332" s="47">
        <f t="shared" si="1276"/>
        <v>0</v>
      </c>
      <c r="GI332" s="48">
        <f t="shared" si="1277"/>
        <v>0</v>
      </c>
      <c r="GJ332" s="47">
        <f t="shared" si="1278"/>
        <v>0</v>
      </c>
      <c r="GK332" s="47">
        <f t="shared" si="1279"/>
        <v>0</v>
      </c>
      <c r="GL332" s="46">
        <f t="shared" si="1280"/>
        <v>0</v>
      </c>
      <c r="GM332" s="47">
        <f t="shared" si="1281"/>
        <v>0</v>
      </c>
      <c r="GN332" s="47">
        <f t="shared" si="1282"/>
        <v>0</v>
      </c>
      <c r="GO332" s="47">
        <f t="shared" si="1283"/>
        <v>0</v>
      </c>
      <c r="GP332" s="47">
        <f t="shared" si="1284"/>
        <v>0</v>
      </c>
      <c r="GQ332" s="47">
        <f t="shared" si="1285"/>
        <v>0</v>
      </c>
      <c r="GR332" s="47">
        <f t="shared" si="1286"/>
        <v>0</v>
      </c>
      <c r="GS332" s="47">
        <f t="shared" si="1287"/>
        <v>0</v>
      </c>
      <c r="GT332" s="47">
        <f t="shared" si="1288"/>
        <v>0</v>
      </c>
      <c r="GU332" s="47">
        <f t="shared" si="1289"/>
        <v>0</v>
      </c>
      <c r="GV332" s="47">
        <f t="shared" si="1290"/>
        <v>0</v>
      </c>
      <c r="GW332" s="47">
        <f t="shared" si="1291"/>
        <v>0</v>
      </c>
      <c r="GX332" s="47">
        <f t="shared" si="1292"/>
        <v>0</v>
      </c>
      <c r="GY332" s="47">
        <f t="shared" si="1293"/>
        <v>0</v>
      </c>
      <c r="GZ332" s="47">
        <f t="shared" si="1294"/>
        <v>0</v>
      </c>
      <c r="HA332" s="47">
        <f t="shared" si="1295"/>
        <v>0</v>
      </c>
      <c r="HB332" s="47">
        <f t="shared" si="1296"/>
        <v>0</v>
      </c>
      <c r="HC332" s="47">
        <f t="shared" si="1297"/>
        <v>0</v>
      </c>
      <c r="HD332" s="47">
        <f t="shared" si="1298"/>
        <v>0</v>
      </c>
      <c r="HE332" s="48">
        <f t="shared" si="1299"/>
        <v>0</v>
      </c>
      <c r="HF332" s="47">
        <f t="shared" si="1300"/>
        <v>0</v>
      </c>
      <c r="HG332" s="47">
        <f t="shared" si="1301"/>
        <v>0</v>
      </c>
      <c r="HH332" s="46">
        <f t="shared" si="1302"/>
        <v>0</v>
      </c>
      <c r="HI332" s="47">
        <f t="shared" si="1303"/>
        <v>0</v>
      </c>
      <c r="HJ332" s="47">
        <f t="shared" si="1304"/>
        <v>0</v>
      </c>
      <c r="HK332" s="47">
        <f t="shared" si="1305"/>
        <v>0</v>
      </c>
      <c r="HL332" s="47">
        <f t="shared" si="1306"/>
        <v>0</v>
      </c>
      <c r="HM332" s="47">
        <f t="shared" si="1307"/>
        <v>0</v>
      </c>
      <c r="HN332" s="47">
        <f t="shared" si="1308"/>
        <v>0</v>
      </c>
      <c r="HO332" s="47">
        <f t="shared" si="1309"/>
        <v>0</v>
      </c>
      <c r="HP332" s="47">
        <f t="shared" si="1310"/>
        <v>0</v>
      </c>
      <c r="HQ332" s="47">
        <f t="shared" si="1311"/>
        <v>0</v>
      </c>
      <c r="HR332" s="47">
        <f t="shared" si="1312"/>
        <v>0</v>
      </c>
      <c r="HS332" s="47">
        <f t="shared" si="1313"/>
        <v>0</v>
      </c>
      <c r="HT332" s="47">
        <f t="shared" si="1314"/>
        <v>0</v>
      </c>
      <c r="HU332" s="47">
        <f t="shared" si="1315"/>
        <v>0</v>
      </c>
      <c r="HV332" s="47">
        <f t="shared" si="1316"/>
        <v>0</v>
      </c>
      <c r="HW332" s="47">
        <f t="shared" si="1317"/>
        <v>0</v>
      </c>
      <c r="HX332" s="47">
        <f t="shared" si="1318"/>
        <v>0</v>
      </c>
      <c r="HY332" s="47">
        <f t="shared" si="1319"/>
        <v>0</v>
      </c>
      <c r="HZ332" s="47">
        <f t="shared" si="1320"/>
        <v>0</v>
      </c>
      <c r="IA332" s="48">
        <f t="shared" si="1321"/>
        <v>0</v>
      </c>
      <c r="IB332" s="47">
        <f t="shared" si="1322"/>
        <v>0</v>
      </c>
      <c r="IC332" s="47">
        <f t="shared" si="1323"/>
        <v>0</v>
      </c>
      <c r="ID332" s="46">
        <f t="shared" si="1324"/>
        <v>0</v>
      </c>
      <c r="IE332" s="47">
        <f t="shared" si="1325"/>
        <v>0</v>
      </c>
      <c r="IF332" s="47">
        <f t="shared" si="1326"/>
        <v>0</v>
      </c>
      <c r="IG332" s="47">
        <f t="shared" si="1327"/>
        <v>0</v>
      </c>
      <c r="IH332" s="47">
        <f t="shared" si="1328"/>
        <v>0</v>
      </c>
      <c r="II332" s="47">
        <f t="shared" si="1329"/>
        <v>0</v>
      </c>
      <c r="IJ332" s="47">
        <f t="shared" si="1330"/>
        <v>0</v>
      </c>
      <c r="IK332" s="47">
        <f t="shared" si="1331"/>
        <v>0</v>
      </c>
      <c r="IL332" s="47">
        <f t="shared" si="1332"/>
        <v>0</v>
      </c>
      <c r="IM332" s="47">
        <f t="shared" si="1333"/>
        <v>0</v>
      </c>
      <c r="IN332" s="47">
        <f t="shared" si="1334"/>
        <v>0</v>
      </c>
      <c r="IO332" s="47">
        <f t="shared" si="1335"/>
        <v>0</v>
      </c>
      <c r="IP332" s="47">
        <f t="shared" si="1336"/>
        <v>0</v>
      </c>
      <c r="IQ332" s="47">
        <f t="shared" si="1337"/>
        <v>0</v>
      </c>
      <c r="IR332" s="47">
        <f t="shared" si="1338"/>
        <v>0</v>
      </c>
      <c r="IS332" s="47">
        <f t="shared" si="1339"/>
        <v>0</v>
      </c>
      <c r="IT332" s="47">
        <f t="shared" si="1340"/>
        <v>0</v>
      </c>
      <c r="IU332" s="47">
        <f t="shared" si="1341"/>
        <v>0</v>
      </c>
      <c r="IV332" s="47">
        <f t="shared" si="1342"/>
        <v>0</v>
      </c>
      <c r="IW332" s="48">
        <f t="shared" si="1343"/>
        <v>0</v>
      </c>
      <c r="IX332" s="47">
        <f t="shared" si="1344"/>
        <v>0</v>
      </c>
      <c r="IY332" s="47">
        <f t="shared" si="1345"/>
        <v>0</v>
      </c>
      <c r="IZ332" s="46">
        <f t="shared" si="1346"/>
        <v>0</v>
      </c>
      <c r="JA332" s="47">
        <f t="shared" si="1347"/>
        <v>0</v>
      </c>
      <c r="JB332" s="47">
        <f t="shared" si="1348"/>
        <v>0</v>
      </c>
      <c r="JC332" s="47">
        <f t="shared" si="1349"/>
        <v>0</v>
      </c>
      <c r="JD332" s="47">
        <f t="shared" si="1350"/>
        <v>0</v>
      </c>
      <c r="JE332" s="47">
        <f t="shared" si="1351"/>
        <v>0</v>
      </c>
      <c r="JF332" s="47">
        <f t="shared" si="1352"/>
        <v>0</v>
      </c>
      <c r="JG332" s="47">
        <f t="shared" si="1353"/>
        <v>0</v>
      </c>
      <c r="JH332" s="47">
        <f t="shared" si="1354"/>
        <v>0</v>
      </c>
      <c r="JI332" s="47">
        <f t="shared" si="1355"/>
        <v>0</v>
      </c>
      <c r="JJ332" s="47">
        <f t="shared" si="1356"/>
        <v>0</v>
      </c>
      <c r="JK332" s="47">
        <f t="shared" si="1357"/>
        <v>0</v>
      </c>
      <c r="JL332" s="47">
        <f t="shared" si="1358"/>
        <v>0</v>
      </c>
      <c r="JM332" s="47">
        <f t="shared" si="1359"/>
        <v>0</v>
      </c>
      <c r="JN332" s="47">
        <f t="shared" si="1360"/>
        <v>0</v>
      </c>
      <c r="JO332" s="47">
        <f t="shared" si="1361"/>
        <v>0</v>
      </c>
      <c r="JP332" s="47">
        <f t="shared" si="1362"/>
        <v>0</v>
      </c>
      <c r="JQ332" s="47">
        <f t="shared" si="1363"/>
        <v>0</v>
      </c>
      <c r="JR332" s="47">
        <f t="shared" si="1364"/>
        <v>0</v>
      </c>
      <c r="JS332" s="48">
        <f t="shared" si="1365"/>
        <v>0</v>
      </c>
      <c r="JT332" s="46">
        <f t="shared" si="1366"/>
        <v>0</v>
      </c>
      <c r="JU332" s="48">
        <f t="shared" si="1367"/>
        <v>0</v>
      </c>
    </row>
    <row r="333" spans="1:281" x14ac:dyDescent="0.25">
      <c r="A333" s="152"/>
      <c r="B333" s="386"/>
      <c r="C333" s="377"/>
      <c r="D333" s="378"/>
      <c r="E333" s="378"/>
      <c r="F333" s="378"/>
      <c r="G333" s="379"/>
      <c r="H333" s="397"/>
      <c r="I333" s="397"/>
      <c r="J333" s="97"/>
      <c r="K333" s="122">
        <f t="shared" si="1097"/>
        <v>0</v>
      </c>
      <c r="L333" s="313">
        <f t="shared" si="1098"/>
        <v>0</v>
      </c>
      <c r="M333" s="46">
        <f t="shared" si="1099"/>
        <v>0</v>
      </c>
      <c r="N333" s="90">
        <f t="shared" si="1160"/>
        <v>0</v>
      </c>
      <c r="O333" s="90">
        <f t="shared" si="1161"/>
        <v>0</v>
      </c>
      <c r="P333" s="90">
        <f t="shared" si="1162"/>
        <v>0</v>
      </c>
      <c r="Q333" s="90">
        <f t="shared" si="1163"/>
        <v>0</v>
      </c>
      <c r="R333" s="408">
        <f t="shared" si="1100"/>
        <v>1</v>
      </c>
      <c r="S333" s="46">
        <f t="shared" si="1101"/>
        <v>0</v>
      </c>
      <c r="T333" s="47">
        <f t="shared" si="1102"/>
        <v>0</v>
      </c>
      <c r="U333" s="47">
        <f t="shared" si="1103"/>
        <v>0</v>
      </c>
      <c r="V333" s="47">
        <f t="shared" si="1104"/>
        <v>0</v>
      </c>
      <c r="W333" s="47">
        <f t="shared" si="1105"/>
        <v>0</v>
      </c>
      <c r="X333" s="47">
        <f t="shared" si="1106"/>
        <v>0</v>
      </c>
      <c r="Y333" s="47">
        <f t="shared" si="1107"/>
        <v>0</v>
      </c>
      <c r="Z333" s="47">
        <f t="shared" si="1108"/>
        <v>0</v>
      </c>
      <c r="AA333" s="47">
        <f t="shared" si="1109"/>
        <v>0</v>
      </c>
      <c r="AB333" s="47">
        <f t="shared" si="1110"/>
        <v>0</v>
      </c>
      <c r="AC333" s="47">
        <f t="shared" si="1111"/>
        <v>0</v>
      </c>
      <c r="AD333" s="47">
        <f t="shared" si="1112"/>
        <v>0</v>
      </c>
      <c r="AE333" s="47">
        <f t="shared" si="1113"/>
        <v>0</v>
      </c>
      <c r="AF333" s="47">
        <f t="shared" si="1114"/>
        <v>0</v>
      </c>
      <c r="AG333" s="47">
        <f t="shared" si="1115"/>
        <v>0</v>
      </c>
      <c r="AH333" s="47">
        <f t="shared" si="1116"/>
        <v>0</v>
      </c>
      <c r="AI333" s="47">
        <f t="shared" si="1117"/>
        <v>0</v>
      </c>
      <c r="AJ333" s="47">
        <f t="shared" si="1118"/>
        <v>0</v>
      </c>
      <c r="AK333" s="47">
        <f t="shared" si="1119"/>
        <v>0</v>
      </c>
      <c r="AL333" s="48">
        <f t="shared" si="1120"/>
        <v>0</v>
      </c>
      <c r="AM333" s="47">
        <f t="shared" si="1164"/>
        <v>0</v>
      </c>
      <c r="AN333" s="47">
        <f t="shared" si="1165"/>
        <v>0</v>
      </c>
      <c r="AO333" s="46">
        <f t="shared" si="1121"/>
        <v>0</v>
      </c>
      <c r="AP333" s="47">
        <f t="shared" si="1122"/>
        <v>0</v>
      </c>
      <c r="AQ333" s="47">
        <f t="shared" si="1123"/>
        <v>0</v>
      </c>
      <c r="AR333" s="47">
        <f t="shared" si="1124"/>
        <v>0</v>
      </c>
      <c r="AS333" s="47">
        <f t="shared" si="1125"/>
        <v>0</v>
      </c>
      <c r="AT333" s="47">
        <f t="shared" si="1126"/>
        <v>0</v>
      </c>
      <c r="AU333" s="47">
        <f t="shared" si="1127"/>
        <v>0</v>
      </c>
      <c r="AV333" s="47">
        <f t="shared" si="1128"/>
        <v>0</v>
      </c>
      <c r="AW333" s="47">
        <f t="shared" si="1129"/>
        <v>0</v>
      </c>
      <c r="AX333" s="47">
        <f t="shared" si="1130"/>
        <v>0</v>
      </c>
      <c r="AY333" s="47">
        <f t="shared" si="1131"/>
        <v>0</v>
      </c>
      <c r="AZ333" s="47">
        <f t="shared" si="1132"/>
        <v>0</v>
      </c>
      <c r="BA333" s="47">
        <f t="shared" si="1133"/>
        <v>0</v>
      </c>
      <c r="BB333" s="47">
        <f t="shared" si="1134"/>
        <v>0</v>
      </c>
      <c r="BC333" s="47">
        <f t="shared" si="1135"/>
        <v>0</v>
      </c>
      <c r="BD333" s="47">
        <f t="shared" si="1136"/>
        <v>0</v>
      </c>
      <c r="BE333" s="47">
        <f t="shared" si="1137"/>
        <v>0</v>
      </c>
      <c r="BF333" s="47">
        <f t="shared" si="1138"/>
        <v>0</v>
      </c>
      <c r="BG333" s="48">
        <f t="shared" si="1139"/>
        <v>0</v>
      </c>
      <c r="BH333" s="47">
        <f t="shared" si="1166"/>
        <v>0</v>
      </c>
      <c r="BI333" s="47">
        <f t="shared" si="1167"/>
        <v>0</v>
      </c>
      <c r="BJ333" s="46">
        <f t="shared" si="1140"/>
        <v>0</v>
      </c>
      <c r="BK333" s="47">
        <f t="shared" si="1141"/>
        <v>0</v>
      </c>
      <c r="BL333" s="47">
        <f t="shared" si="1142"/>
        <v>0</v>
      </c>
      <c r="BM333" s="47">
        <f t="shared" si="1143"/>
        <v>0</v>
      </c>
      <c r="BN333" s="47">
        <f t="shared" si="1144"/>
        <v>0</v>
      </c>
      <c r="BO333" s="47">
        <f t="shared" si="1145"/>
        <v>0</v>
      </c>
      <c r="BP333" s="47">
        <f t="shared" si="1146"/>
        <v>0</v>
      </c>
      <c r="BQ333" s="47">
        <f t="shared" si="1147"/>
        <v>0</v>
      </c>
      <c r="BR333" s="47">
        <f t="shared" si="1148"/>
        <v>0</v>
      </c>
      <c r="BS333" s="47">
        <f t="shared" si="1149"/>
        <v>0</v>
      </c>
      <c r="BT333" s="47">
        <f t="shared" si="1150"/>
        <v>0</v>
      </c>
      <c r="BU333" s="47">
        <f t="shared" si="1151"/>
        <v>0</v>
      </c>
      <c r="BV333" s="47">
        <f t="shared" si="1152"/>
        <v>0</v>
      </c>
      <c r="BW333" s="47">
        <f t="shared" si="1153"/>
        <v>0</v>
      </c>
      <c r="BX333" s="47">
        <f t="shared" si="1154"/>
        <v>0</v>
      </c>
      <c r="BY333" s="47">
        <f t="shared" si="1155"/>
        <v>0</v>
      </c>
      <c r="BZ333" s="47">
        <f t="shared" si="1156"/>
        <v>0</v>
      </c>
      <c r="CA333" s="47">
        <f t="shared" si="1157"/>
        <v>0</v>
      </c>
      <c r="CB333" s="47">
        <f t="shared" si="1158"/>
        <v>0</v>
      </c>
      <c r="CC333" s="48">
        <f t="shared" si="1159"/>
        <v>0</v>
      </c>
      <c r="CD333" s="47">
        <f t="shared" si="1168"/>
        <v>0</v>
      </c>
      <c r="CE333" s="47">
        <f t="shared" si="1169"/>
        <v>0</v>
      </c>
      <c r="CF333" s="46">
        <f t="shared" si="1170"/>
        <v>0</v>
      </c>
      <c r="CG333" s="47">
        <f t="shared" si="1171"/>
        <v>0</v>
      </c>
      <c r="CH333" s="47">
        <f t="shared" si="1172"/>
        <v>0</v>
      </c>
      <c r="CI333" s="47">
        <f t="shared" si="1173"/>
        <v>0</v>
      </c>
      <c r="CJ333" s="47">
        <f t="shared" si="1174"/>
        <v>0</v>
      </c>
      <c r="CK333" s="47">
        <f t="shared" si="1175"/>
        <v>0</v>
      </c>
      <c r="CL333" s="47">
        <f t="shared" si="1176"/>
        <v>0</v>
      </c>
      <c r="CM333" s="47">
        <f t="shared" si="1177"/>
        <v>0</v>
      </c>
      <c r="CN333" s="47">
        <f t="shared" si="1178"/>
        <v>0</v>
      </c>
      <c r="CO333" s="47">
        <f t="shared" si="1179"/>
        <v>0</v>
      </c>
      <c r="CP333" s="47">
        <f t="shared" si="1180"/>
        <v>0</v>
      </c>
      <c r="CQ333" s="47">
        <f t="shared" si="1181"/>
        <v>0</v>
      </c>
      <c r="CR333" s="47">
        <f t="shared" si="1182"/>
        <v>0</v>
      </c>
      <c r="CS333" s="47">
        <f t="shared" si="1183"/>
        <v>0</v>
      </c>
      <c r="CT333" s="47">
        <f t="shared" si="1184"/>
        <v>0</v>
      </c>
      <c r="CU333" s="47">
        <f t="shared" si="1185"/>
        <v>0</v>
      </c>
      <c r="CV333" s="47">
        <f t="shared" si="1186"/>
        <v>0</v>
      </c>
      <c r="CW333" s="47">
        <f t="shared" si="1187"/>
        <v>0</v>
      </c>
      <c r="CX333" s="47">
        <f t="shared" si="1188"/>
        <v>0</v>
      </c>
      <c r="CY333" s="48">
        <f t="shared" si="1189"/>
        <v>0</v>
      </c>
      <c r="CZ333" s="47">
        <f t="shared" si="1190"/>
        <v>0</v>
      </c>
      <c r="DA333" s="47">
        <f t="shared" si="1191"/>
        <v>0</v>
      </c>
      <c r="DB333" s="46">
        <f t="shared" si="1192"/>
        <v>0</v>
      </c>
      <c r="DC333" s="47">
        <f t="shared" si="1193"/>
        <v>0</v>
      </c>
      <c r="DD333" s="47">
        <f t="shared" si="1194"/>
        <v>0</v>
      </c>
      <c r="DE333" s="47">
        <f t="shared" si="1195"/>
        <v>0</v>
      </c>
      <c r="DF333" s="47">
        <f t="shared" si="1196"/>
        <v>0</v>
      </c>
      <c r="DG333" s="47">
        <f t="shared" si="1197"/>
        <v>0</v>
      </c>
      <c r="DH333" s="47">
        <f t="shared" si="1198"/>
        <v>0</v>
      </c>
      <c r="DI333" s="47">
        <f t="shared" si="1199"/>
        <v>0</v>
      </c>
      <c r="DJ333" s="47">
        <f t="shared" si="1200"/>
        <v>0</v>
      </c>
      <c r="DK333" s="47">
        <f t="shared" si="1201"/>
        <v>0</v>
      </c>
      <c r="DL333" s="47">
        <f t="shared" si="1202"/>
        <v>0</v>
      </c>
      <c r="DM333" s="47">
        <f t="shared" si="1203"/>
        <v>0</v>
      </c>
      <c r="DN333" s="47">
        <f t="shared" si="1204"/>
        <v>0</v>
      </c>
      <c r="DO333" s="47">
        <f t="shared" si="1205"/>
        <v>0</v>
      </c>
      <c r="DP333" s="47">
        <f t="shared" si="1206"/>
        <v>0</v>
      </c>
      <c r="DQ333" s="47">
        <f t="shared" si="1207"/>
        <v>0</v>
      </c>
      <c r="DR333" s="47">
        <f t="shared" si="1208"/>
        <v>0</v>
      </c>
      <c r="DS333" s="47">
        <f t="shared" si="1209"/>
        <v>0</v>
      </c>
      <c r="DT333" s="47">
        <f t="shared" si="1210"/>
        <v>0</v>
      </c>
      <c r="DU333" s="48">
        <f t="shared" si="1211"/>
        <v>0</v>
      </c>
      <c r="DV333" s="47">
        <f t="shared" si="1212"/>
        <v>0</v>
      </c>
      <c r="DW333" s="47">
        <f t="shared" si="1213"/>
        <v>0</v>
      </c>
      <c r="DX333" s="46">
        <f t="shared" si="1214"/>
        <v>0</v>
      </c>
      <c r="DY333" s="47">
        <f t="shared" si="1215"/>
        <v>0</v>
      </c>
      <c r="DZ333" s="47">
        <f t="shared" si="1216"/>
        <v>0</v>
      </c>
      <c r="EA333" s="47">
        <f t="shared" si="1217"/>
        <v>0</v>
      </c>
      <c r="EB333" s="47">
        <f t="shared" si="1218"/>
        <v>0</v>
      </c>
      <c r="EC333" s="47">
        <f t="shared" si="1219"/>
        <v>0</v>
      </c>
      <c r="ED333" s="47">
        <f t="shared" si="1220"/>
        <v>0</v>
      </c>
      <c r="EE333" s="47">
        <f t="shared" si="1221"/>
        <v>0</v>
      </c>
      <c r="EF333" s="47">
        <f t="shared" si="1222"/>
        <v>0</v>
      </c>
      <c r="EG333" s="47">
        <f t="shared" si="1223"/>
        <v>0</v>
      </c>
      <c r="EH333" s="47">
        <f t="shared" si="1224"/>
        <v>0</v>
      </c>
      <c r="EI333" s="47">
        <f t="shared" si="1225"/>
        <v>0</v>
      </c>
      <c r="EJ333" s="47">
        <f t="shared" si="1226"/>
        <v>0</v>
      </c>
      <c r="EK333" s="47">
        <f t="shared" si="1227"/>
        <v>0</v>
      </c>
      <c r="EL333" s="47">
        <f t="shared" si="1228"/>
        <v>0</v>
      </c>
      <c r="EM333" s="47">
        <f t="shared" si="1229"/>
        <v>0</v>
      </c>
      <c r="EN333" s="47">
        <f t="shared" si="1230"/>
        <v>0</v>
      </c>
      <c r="EO333" s="47">
        <f t="shared" si="1231"/>
        <v>0</v>
      </c>
      <c r="EP333" s="47">
        <f t="shared" si="1232"/>
        <v>0</v>
      </c>
      <c r="EQ333" s="48">
        <f t="shared" si="1233"/>
        <v>0</v>
      </c>
      <c r="ER333" s="47">
        <f t="shared" si="1234"/>
        <v>0</v>
      </c>
      <c r="ES333" s="47">
        <f t="shared" si="1235"/>
        <v>0</v>
      </c>
      <c r="ET333" s="46">
        <f t="shared" si="1236"/>
        <v>0</v>
      </c>
      <c r="EU333" s="47">
        <f t="shared" si="1237"/>
        <v>0</v>
      </c>
      <c r="EV333" s="47">
        <f t="shared" si="1238"/>
        <v>0</v>
      </c>
      <c r="EW333" s="47">
        <f t="shared" si="1239"/>
        <v>0</v>
      </c>
      <c r="EX333" s="47">
        <f t="shared" si="1240"/>
        <v>0</v>
      </c>
      <c r="EY333" s="47">
        <f t="shared" si="1241"/>
        <v>0</v>
      </c>
      <c r="EZ333" s="47">
        <f t="shared" si="1242"/>
        <v>0</v>
      </c>
      <c r="FA333" s="47">
        <f t="shared" si="1243"/>
        <v>0</v>
      </c>
      <c r="FB333" s="47">
        <f t="shared" si="1244"/>
        <v>0</v>
      </c>
      <c r="FC333" s="47">
        <f t="shared" si="1245"/>
        <v>0</v>
      </c>
      <c r="FD333" s="47">
        <f t="shared" si="1246"/>
        <v>0</v>
      </c>
      <c r="FE333" s="47">
        <f t="shared" si="1247"/>
        <v>0</v>
      </c>
      <c r="FF333" s="47">
        <f t="shared" si="1248"/>
        <v>0</v>
      </c>
      <c r="FG333" s="47">
        <f t="shared" si="1249"/>
        <v>0</v>
      </c>
      <c r="FH333" s="47">
        <f t="shared" si="1250"/>
        <v>0</v>
      </c>
      <c r="FI333" s="47">
        <f t="shared" si="1251"/>
        <v>0</v>
      </c>
      <c r="FJ333" s="47">
        <f t="shared" si="1252"/>
        <v>0</v>
      </c>
      <c r="FK333" s="47">
        <f t="shared" si="1253"/>
        <v>0</v>
      </c>
      <c r="FL333" s="47">
        <f t="shared" si="1254"/>
        <v>0</v>
      </c>
      <c r="FM333" s="48">
        <f t="shared" si="1255"/>
        <v>0</v>
      </c>
      <c r="FN333" s="47">
        <f t="shared" si="1256"/>
        <v>0</v>
      </c>
      <c r="FO333" s="47">
        <f t="shared" si="1257"/>
        <v>0</v>
      </c>
      <c r="FP333" s="46">
        <f t="shared" si="1258"/>
        <v>0</v>
      </c>
      <c r="FQ333" s="47">
        <f t="shared" si="1259"/>
        <v>0</v>
      </c>
      <c r="FR333" s="47">
        <f t="shared" si="1260"/>
        <v>0</v>
      </c>
      <c r="FS333" s="47">
        <f t="shared" si="1261"/>
        <v>0</v>
      </c>
      <c r="FT333" s="47">
        <f t="shared" si="1262"/>
        <v>0</v>
      </c>
      <c r="FU333" s="47">
        <f t="shared" si="1263"/>
        <v>0</v>
      </c>
      <c r="FV333" s="47">
        <f t="shared" si="1264"/>
        <v>0</v>
      </c>
      <c r="FW333" s="47">
        <f t="shared" si="1265"/>
        <v>0</v>
      </c>
      <c r="FX333" s="47">
        <f t="shared" si="1266"/>
        <v>0</v>
      </c>
      <c r="FY333" s="47">
        <f t="shared" si="1267"/>
        <v>0</v>
      </c>
      <c r="FZ333" s="47">
        <f t="shared" si="1268"/>
        <v>0</v>
      </c>
      <c r="GA333" s="47">
        <f t="shared" si="1269"/>
        <v>0</v>
      </c>
      <c r="GB333" s="47">
        <f t="shared" si="1270"/>
        <v>0</v>
      </c>
      <c r="GC333" s="47">
        <f t="shared" si="1271"/>
        <v>0</v>
      </c>
      <c r="GD333" s="47">
        <f t="shared" si="1272"/>
        <v>0</v>
      </c>
      <c r="GE333" s="47">
        <f t="shared" si="1273"/>
        <v>0</v>
      </c>
      <c r="GF333" s="47">
        <f t="shared" si="1274"/>
        <v>0</v>
      </c>
      <c r="GG333" s="47">
        <f t="shared" si="1275"/>
        <v>0</v>
      </c>
      <c r="GH333" s="47">
        <f t="shared" si="1276"/>
        <v>0</v>
      </c>
      <c r="GI333" s="48">
        <f t="shared" si="1277"/>
        <v>0</v>
      </c>
      <c r="GJ333" s="47">
        <f t="shared" si="1278"/>
        <v>0</v>
      </c>
      <c r="GK333" s="47">
        <f t="shared" si="1279"/>
        <v>0</v>
      </c>
      <c r="GL333" s="46">
        <f t="shared" si="1280"/>
        <v>0</v>
      </c>
      <c r="GM333" s="47">
        <f t="shared" si="1281"/>
        <v>0</v>
      </c>
      <c r="GN333" s="47">
        <f t="shared" si="1282"/>
        <v>0</v>
      </c>
      <c r="GO333" s="47">
        <f t="shared" si="1283"/>
        <v>0</v>
      </c>
      <c r="GP333" s="47">
        <f t="shared" si="1284"/>
        <v>0</v>
      </c>
      <c r="GQ333" s="47">
        <f t="shared" si="1285"/>
        <v>0</v>
      </c>
      <c r="GR333" s="47">
        <f t="shared" si="1286"/>
        <v>0</v>
      </c>
      <c r="GS333" s="47">
        <f t="shared" si="1287"/>
        <v>0</v>
      </c>
      <c r="GT333" s="47">
        <f t="shared" si="1288"/>
        <v>0</v>
      </c>
      <c r="GU333" s="47">
        <f t="shared" si="1289"/>
        <v>0</v>
      </c>
      <c r="GV333" s="47">
        <f t="shared" si="1290"/>
        <v>0</v>
      </c>
      <c r="GW333" s="47">
        <f t="shared" si="1291"/>
        <v>0</v>
      </c>
      <c r="GX333" s="47">
        <f t="shared" si="1292"/>
        <v>0</v>
      </c>
      <c r="GY333" s="47">
        <f t="shared" si="1293"/>
        <v>0</v>
      </c>
      <c r="GZ333" s="47">
        <f t="shared" si="1294"/>
        <v>0</v>
      </c>
      <c r="HA333" s="47">
        <f t="shared" si="1295"/>
        <v>0</v>
      </c>
      <c r="HB333" s="47">
        <f t="shared" si="1296"/>
        <v>0</v>
      </c>
      <c r="HC333" s="47">
        <f t="shared" si="1297"/>
        <v>0</v>
      </c>
      <c r="HD333" s="47">
        <f t="shared" si="1298"/>
        <v>0</v>
      </c>
      <c r="HE333" s="48">
        <f t="shared" si="1299"/>
        <v>0</v>
      </c>
      <c r="HF333" s="47">
        <f t="shared" si="1300"/>
        <v>0</v>
      </c>
      <c r="HG333" s="47">
        <f t="shared" si="1301"/>
        <v>0</v>
      </c>
      <c r="HH333" s="46">
        <f t="shared" si="1302"/>
        <v>0</v>
      </c>
      <c r="HI333" s="47">
        <f t="shared" si="1303"/>
        <v>0</v>
      </c>
      <c r="HJ333" s="47">
        <f t="shared" si="1304"/>
        <v>0</v>
      </c>
      <c r="HK333" s="47">
        <f t="shared" si="1305"/>
        <v>0</v>
      </c>
      <c r="HL333" s="47">
        <f t="shared" si="1306"/>
        <v>0</v>
      </c>
      <c r="HM333" s="47">
        <f t="shared" si="1307"/>
        <v>0</v>
      </c>
      <c r="HN333" s="47">
        <f t="shared" si="1308"/>
        <v>0</v>
      </c>
      <c r="HO333" s="47">
        <f t="shared" si="1309"/>
        <v>0</v>
      </c>
      <c r="HP333" s="47">
        <f t="shared" si="1310"/>
        <v>0</v>
      </c>
      <c r="HQ333" s="47">
        <f t="shared" si="1311"/>
        <v>0</v>
      </c>
      <c r="HR333" s="47">
        <f t="shared" si="1312"/>
        <v>0</v>
      </c>
      <c r="HS333" s="47">
        <f t="shared" si="1313"/>
        <v>0</v>
      </c>
      <c r="HT333" s="47">
        <f t="shared" si="1314"/>
        <v>0</v>
      </c>
      <c r="HU333" s="47">
        <f t="shared" si="1315"/>
        <v>0</v>
      </c>
      <c r="HV333" s="47">
        <f t="shared" si="1316"/>
        <v>0</v>
      </c>
      <c r="HW333" s="47">
        <f t="shared" si="1317"/>
        <v>0</v>
      </c>
      <c r="HX333" s="47">
        <f t="shared" si="1318"/>
        <v>0</v>
      </c>
      <c r="HY333" s="47">
        <f t="shared" si="1319"/>
        <v>0</v>
      </c>
      <c r="HZ333" s="47">
        <f t="shared" si="1320"/>
        <v>0</v>
      </c>
      <c r="IA333" s="48">
        <f t="shared" si="1321"/>
        <v>0</v>
      </c>
      <c r="IB333" s="47">
        <f t="shared" si="1322"/>
        <v>0</v>
      </c>
      <c r="IC333" s="47">
        <f t="shared" si="1323"/>
        <v>0</v>
      </c>
      <c r="ID333" s="46">
        <f t="shared" si="1324"/>
        <v>0</v>
      </c>
      <c r="IE333" s="47">
        <f t="shared" si="1325"/>
        <v>0</v>
      </c>
      <c r="IF333" s="47">
        <f t="shared" si="1326"/>
        <v>0</v>
      </c>
      <c r="IG333" s="47">
        <f t="shared" si="1327"/>
        <v>0</v>
      </c>
      <c r="IH333" s="47">
        <f t="shared" si="1328"/>
        <v>0</v>
      </c>
      <c r="II333" s="47">
        <f t="shared" si="1329"/>
        <v>0</v>
      </c>
      <c r="IJ333" s="47">
        <f t="shared" si="1330"/>
        <v>0</v>
      </c>
      <c r="IK333" s="47">
        <f t="shared" si="1331"/>
        <v>0</v>
      </c>
      <c r="IL333" s="47">
        <f t="shared" si="1332"/>
        <v>0</v>
      </c>
      <c r="IM333" s="47">
        <f t="shared" si="1333"/>
        <v>0</v>
      </c>
      <c r="IN333" s="47">
        <f t="shared" si="1334"/>
        <v>0</v>
      </c>
      <c r="IO333" s="47">
        <f t="shared" si="1335"/>
        <v>0</v>
      </c>
      <c r="IP333" s="47">
        <f t="shared" si="1336"/>
        <v>0</v>
      </c>
      <c r="IQ333" s="47">
        <f t="shared" si="1337"/>
        <v>0</v>
      </c>
      <c r="IR333" s="47">
        <f t="shared" si="1338"/>
        <v>0</v>
      </c>
      <c r="IS333" s="47">
        <f t="shared" si="1339"/>
        <v>0</v>
      </c>
      <c r="IT333" s="47">
        <f t="shared" si="1340"/>
        <v>0</v>
      </c>
      <c r="IU333" s="47">
        <f t="shared" si="1341"/>
        <v>0</v>
      </c>
      <c r="IV333" s="47">
        <f t="shared" si="1342"/>
        <v>0</v>
      </c>
      <c r="IW333" s="48">
        <f t="shared" si="1343"/>
        <v>0</v>
      </c>
      <c r="IX333" s="47">
        <f t="shared" si="1344"/>
        <v>0</v>
      </c>
      <c r="IY333" s="47">
        <f t="shared" si="1345"/>
        <v>0</v>
      </c>
      <c r="IZ333" s="46">
        <f t="shared" si="1346"/>
        <v>0</v>
      </c>
      <c r="JA333" s="47">
        <f t="shared" si="1347"/>
        <v>0</v>
      </c>
      <c r="JB333" s="47">
        <f t="shared" si="1348"/>
        <v>0</v>
      </c>
      <c r="JC333" s="47">
        <f t="shared" si="1349"/>
        <v>0</v>
      </c>
      <c r="JD333" s="47">
        <f t="shared" si="1350"/>
        <v>0</v>
      </c>
      <c r="JE333" s="47">
        <f t="shared" si="1351"/>
        <v>0</v>
      </c>
      <c r="JF333" s="47">
        <f t="shared" si="1352"/>
        <v>0</v>
      </c>
      <c r="JG333" s="47">
        <f t="shared" si="1353"/>
        <v>0</v>
      </c>
      <c r="JH333" s="47">
        <f t="shared" si="1354"/>
        <v>0</v>
      </c>
      <c r="JI333" s="47">
        <f t="shared" si="1355"/>
        <v>0</v>
      </c>
      <c r="JJ333" s="47">
        <f t="shared" si="1356"/>
        <v>0</v>
      </c>
      <c r="JK333" s="47">
        <f t="shared" si="1357"/>
        <v>0</v>
      </c>
      <c r="JL333" s="47">
        <f t="shared" si="1358"/>
        <v>0</v>
      </c>
      <c r="JM333" s="47">
        <f t="shared" si="1359"/>
        <v>0</v>
      </c>
      <c r="JN333" s="47">
        <f t="shared" si="1360"/>
        <v>0</v>
      </c>
      <c r="JO333" s="47">
        <f t="shared" si="1361"/>
        <v>0</v>
      </c>
      <c r="JP333" s="47">
        <f t="shared" si="1362"/>
        <v>0</v>
      </c>
      <c r="JQ333" s="47">
        <f t="shared" si="1363"/>
        <v>0</v>
      </c>
      <c r="JR333" s="47">
        <f t="shared" si="1364"/>
        <v>0</v>
      </c>
      <c r="JS333" s="48">
        <f t="shared" si="1365"/>
        <v>0</v>
      </c>
      <c r="JT333" s="46">
        <f t="shared" si="1366"/>
        <v>0</v>
      </c>
      <c r="JU333" s="48">
        <f t="shared" si="1367"/>
        <v>0</v>
      </c>
    </row>
    <row r="334" spans="1:281" x14ac:dyDescent="0.25">
      <c r="A334" s="152"/>
      <c r="B334" s="386"/>
      <c r="C334" s="377"/>
      <c r="D334" s="378"/>
      <c r="E334" s="378"/>
      <c r="F334" s="378"/>
      <c r="G334" s="379"/>
      <c r="H334" s="397"/>
      <c r="I334" s="397"/>
      <c r="J334" s="97"/>
      <c r="K334" s="122">
        <f t="shared" si="1097"/>
        <v>0</v>
      </c>
      <c r="L334" s="313">
        <f t="shared" si="1098"/>
        <v>0</v>
      </c>
      <c r="M334" s="46">
        <f t="shared" si="1099"/>
        <v>0</v>
      </c>
      <c r="N334" s="90">
        <f t="shared" si="1160"/>
        <v>0</v>
      </c>
      <c r="O334" s="90">
        <f t="shared" si="1161"/>
        <v>0</v>
      </c>
      <c r="P334" s="90">
        <f t="shared" si="1162"/>
        <v>0</v>
      </c>
      <c r="Q334" s="90">
        <f t="shared" si="1163"/>
        <v>0</v>
      </c>
      <c r="R334" s="408">
        <f t="shared" si="1100"/>
        <v>1</v>
      </c>
      <c r="S334" s="46">
        <f t="shared" si="1101"/>
        <v>0</v>
      </c>
      <c r="T334" s="47">
        <f t="shared" si="1102"/>
        <v>0</v>
      </c>
      <c r="U334" s="47">
        <f t="shared" si="1103"/>
        <v>0</v>
      </c>
      <c r="V334" s="47">
        <f t="shared" si="1104"/>
        <v>0</v>
      </c>
      <c r="W334" s="47">
        <f t="shared" si="1105"/>
        <v>0</v>
      </c>
      <c r="X334" s="47">
        <f t="shared" si="1106"/>
        <v>0</v>
      </c>
      <c r="Y334" s="47">
        <f t="shared" si="1107"/>
        <v>0</v>
      </c>
      <c r="Z334" s="47">
        <f t="shared" si="1108"/>
        <v>0</v>
      </c>
      <c r="AA334" s="47">
        <f t="shared" si="1109"/>
        <v>0</v>
      </c>
      <c r="AB334" s="47">
        <f t="shared" si="1110"/>
        <v>0</v>
      </c>
      <c r="AC334" s="47">
        <f t="shared" si="1111"/>
        <v>0</v>
      </c>
      <c r="AD334" s="47">
        <f t="shared" si="1112"/>
        <v>0</v>
      </c>
      <c r="AE334" s="47">
        <f t="shared" si="1113"/>
        <v>0</v>
      </c>
      <c r="AF334" s="47">
        <f t="shared" si="1114"/>
        <v>0</v>
      </c>
      <c r="AG334" s="47">
        <f t="shared" si="1115"/>
        <v>0</v>
      </c>
      <c r="AH334" s="47">
        <f t="shared" si="1116"/>
        <v>0</v>
      </c>
      <c r="AI334" s="47">
        <f t="shared" si="1117"/>
        <v>0</v>
      </c>
      <c r="AJ334" s="47">
        <f t="shared" si="1118"/>
        <v>0</v>
      </c>
      <c r="AK334" s="47">
        <f t="shared" si="1119"/>
        <v>0</v>
      </c>
      <c r="AL334" s="48">
        <f t="shared" si="1120"/>
        <v>0</v>
      </c>
      <c r="AM334" s="47">
        <f t="shared" si="1164"/>
        <v>0</v>
      </c>
      <c r="AN334" s="47">
        <f t="shared" si="1165"/>
        <v>0</v>
      </c>
      <c r="AO334" s="46">
        <f t="shared" si="1121"/>
        <v>0</v>
      </c>
      <c r="AP334" s="47">
        <f t="shared" si="1122"/>
        <v>0</v>
      </c>
      <c r="AQ334" s="47">
        <f t="shared" si="1123"/>
        <v>0</v>
      </c>
      <c r="AR334" s="47">
        <f t="shared" si="1124"/>
        <v>0</v>
      </c>
      <c r="AS334" s="47">
        <f t="shared" si="1125"/>
        <v>0</v>
      </c>
      <c r="AT334" s="47">
        <f t="shared" si="1126"/>
        <v>0</v>
      </c>
      <c r="AU334" s="47">
        <f t="shared" si="1127"/>
        <v>0</v>
      </c>
      <c r="AV334" s="47">
        <f t="shared" si="1128"/>
        <v>0</v>
      </c>
      <c r="AW334" s="47">
        <f t="shared" si="1129"/>
        <v>0</v>
      </c>
      <c r="AX334" s="47">
        <f t="shared" si="1130"/>
        <v>0</v>
      </c>
      <c r="AY334" s="47">
        <f t="shared" si="1131"/>
        <v>0</v>
      </c>
      <c r="AZ334" s="47">
        <f t="shared" si="1132"/>
        <v>0</v>
      </c>
      <c r="BA334" s="47">
        <f t="shared" si="1133"/>
        <v>0</v>
      </c>
      <c r="BB334" s="47">
        <f t="shared" si="1134"/>
        <v>0</v>
      </c>
      <c r="BC334" s="47">
        <f t="shared" si="1135"/>
        <v>0</v>
      </c>
      <c r="BD334" s="47">
        <f t="shared" si="1136"/>
        <v>0</v>
      </c>
      <c r="BE334" s="47">
        <f t="shared" si="1137"/>
        <v>0</v>
      </c>
      <c r="BF334" s="47">
        <f t="shared" si="1138"/>
        <v>0</v>
      </c>
      <c r="BG334" s="48">
        <f t="shared" si="1139"/>
        <v>0</v>
      </c>
      <c r="BH334" s="47">
        <f t="shared" si="1166"/>
        <v>0</v>
      </c>
      <c r="BI334" s="47">
        <f t="shared" si="1167"/>
        <v>0</v>
      </c>
      <c r="BJ334" s="46">
        <f t="shared" si="1140"/>
        <v>0</v>
      </c>
      <c r="BK334" s="47">
        <f t="shared" si="1141"/>
        <v>0</v>
      </c>
      <c r="BL334" s="47">
        <f t="shared" si="1142"/>
        <v>0</v>
      </c>
      <c r="BM334" s="47">
        <f t="shared" si="1143"/>
        <v>0</v>
      </c>
      <c r="BN334" s="47">
        <f t="shared" si="1144"/>
        <v>0</v>
      </c>
      <c r="BO334" s="47">
        <f t="shared" si="1145"/>
        <v>0</v>
      </c>
      <c r="BP334" s="47">
        <f t="shared" si="1146"/>
        <v>0</v>
      </c>
      <c r="BQ334" s="47">
        <f t="shared" si="1147"/>
        <v>0</v>
      </c>
      <c r="BR334" s="47">
        <f t="shared" si="1148"/>
        <v>0</v>
      </c>
      <c r="BS334" s="47">
        <f t="shared" si="1149"/>
        <v>0</v>
      </c>
      <c r="BT334" s="47">
        <f t="shared" si="1150"/>
        <v>0</v>
      </c>
      <c r="BU334" s="47">
        <f t="shared" si="1151"/>
        <v>0</v>
      </c>
      <c r="BV334" s="47">
        <f t="shared" si="1152"/>
        <v>0</v>
      </c>
      <c r="BW334" s="47">
        <f t="shared" si="1153"/>
        <v>0</v>
      </c>
      <c r="BX334" s="47">
        <f t="shared" si="1154"/>
        <v>0</v>
      </c>
      <c r="BY334" s="47">
        <f t="shared" si="1155"/>
        <v>0</v>
      </c>
      <c r="BZ334" s="47">
        <f t="shared" si="1156"/>
        <v>0</v>
      </c>
      <c r="CA334" s="47">
        <f t="shared" si="1157"/>
        <v>0</v>
      </c>
      <c r="CB334" s="47">
        <f t="shared" si="1158"/>
        <v>0</v>
      </c>
      <c r="CC334" s="48">
        <f t="shared" si="1159"/>
        <v>0</v>
      </c>
      <c r="CD334" s="47">
        <f t="shared" si="1168"/>
        <v>0</v>
      </c>
      <c r="CE334" s="47">
        <f t="shared" si="1169"/>
        <v>0</v>
      </c>
      <c r="CF334" s="46">
        <f t="shared" si="1170"/>
        <v>0</v>
      </c>
      <c r="CG334" s="47">
        <f t="shared" si="1171"/>
        <v>0</v>
      </c>
      <c r="CH334" s="47">
        <f t="shared" si="1172"/>
        <v>0</v>
      </c>
      <c r="CI334" s="47">
        <f t="shared" si="1173"/>
        <v>0</v>
      </c>
      <c r="CJ334" s="47">
        <f t="shared" si="1174"/>
        <v>0</v>
      </c>
      <c r="CK334" s="47">
        <f t="shared" si="1175"/>
        <v>0</v>
      </c>
      <c r="CL334" s="47">
        <f t="shared" si="1176"/>
        <v>0</v>
      </c>
      <c r="CM334" s="47">
        <f t="shared" si="1177"/>
        <v>0</v>
      </c>
      <c r="CN334" s="47">
        <f t="shared" si="1178"/>
        <v>0</v>
      </c>
      <c r="CO334" s="47">
        <f t="shared" si="1179"/>
        <v>0</v>
      </c>
      <c r="CP334" s="47">
        <f t="shared" si="1180"/>
        <v>0</v>
      </c>
      <c r="CQ334" s="47">
        <f t="shared" si="1181"/>
        <v>0</v>
      </c>
      <c r="CR334" s="47">
        <f t="shared" si="1182"/>
        <v>0</v>
      </c>
      <c r="CS334" s="47">
        <f t="shared" si="1183"/>
        <v>0</v>
      </c>
      <c r="CT334" s="47">
        <f t="shared" si="1184"/>
        <v>0</v>
      </c>
      <c r="CU334" s="47">
        <f t="shared" si="1185"/>
        <v>0</v>
      </c>
      <c r="CV334" s="47">
        <f t="shared" si="1186"/>
        <v>0</v>
      </c>
      <c r="CW334" s="47">
        <f t="shared" si="1187"/>
        <v>0</v>
      </c>
      <c r="CX334" s="47">
        <f t="shared" si="1188"/>
        <v>0</v>
      </c>
      <c r="CY334" s="48">
        <f t="shared" si="1189"/>
        <v>0</v>
      </c>
      <c r="CZ334" s="47">
        <f t="shared" si="1190"/>
        <v>0</v>
      </c>
      <c r="DA334" s="47">
        <f t="shared" si="1191"/>
        <v>0</v>
      </c>
      <c r="DB334" s="46">
        <f t="shared" si="1192"/>
        <v>0</v>
      </c>
      <c r="DC334" s="47">
        <f t="shared" si="1193"/>
        <v>0</v>
      </c>
      <c r="DD334" s="47">
        <f t="shared" si="1194"/>
        <v>0</v>
      </c>
      <c r="DE334" s="47">
        <f t="shared" si="1195"/>
        <v>0</v>
      </c>
      <c r="DF334" s="47">
        <f t="shared" si="1196"/>
        <v>0</v>
      </c>
      <c r="DG334" s="47">
        <f t="shared" si="1197"/>
        <v>0</v>
      </c>
      <c r="DH334" s="47">
        <f t="shared" si="1198"/>
        <v>0</v>
      </c>
      <c r="DI334" s="47">
        <f t="shared" si="1199"/>
        <v>0</v>
      </c>
      <c r="DJ334" s="47">
        <f t="shared" si="1200"/>
        <v>0</v>
      </c>
      <c r="DK334" s="47">
        <f t="shared" si="1201"/>
        <v>0</v>
      </c>
      <c r="DL334" s="47">
        <f t="shared" si="1202"/>
        <v>0</v>
      </c>
      <c r="DM334" s="47">
        <f t="shared" si="1203"/>
        <v>0</v>
      </c>
      <c r="DN334" s="47">
        <f t="shared" si="1204"/>
        <v>0</v>
      </c>
      <c r="DO334" s="47">
        <f t="shared" si="1205"/>
        <v>0</v>
      </c>
      <c r="DP334" s="47">
        <f t="shared" si="1206"/>
        <v>0</v>
      </c>
      <c r="DQ334" s="47">
        <f t="shared" si="1207"/>
        <v>0</v>
      </c>
      <c r="DR334" s="47">
        <f t="shared" si="1208"/>
        <v>0</v>
      </c>
      <c r="DS334" s="47">
        <f t="shared" si="1209"/>
        <v>0</v>
      </c>
      <c r="DT334" s="47">
        <f t="shared" si="1210"/>
        <v>0</v>
      </c>
      <c r="DU334" s="48">
        <f t="shared" si="1211"/>
        <v>0</v>
      </c>
      <c r="DV334" s="47">
        <f t="shared" si="1212"/>
        <v>0</v>
      </c>
      <c r="DW334" s="47">
        <f t="shared" si="1213"/>
        <v>0</v>
      </c>
      <c r="DX334" s="46">
        <f t="shared" si="1214"/>
        <v>0</v>
      </c>
      <c r="DY334" s="47">
        <f t="shared" si="1215"/>
        <v>0</v>
      </c>
      <c r="DZ334" s="47">
        <f t="shared" si="1216"/>
        <v>0</v>
      </c>
      <c r="EA334" s="47">
        <f t="shared" si="1217"/>
        <v>0</v>
      </c>
      <c r="EB334" s="47">
        <f t="shared" si="1218"/>
        <v>0</v>
      </c>
      <c r="EC334" s="47">
        <f t="shared" si="1219"/>
        <v>0</v>
      </c>
      <c r="ED334" s="47">
        <f t="shared" si="1220"/>
        <v>0</v>
      </c>
      <c r="EE334" s="47">
        <f t="shared" si="1221"/>
        <v>0</v>
      </c>
      <c r="EF334" s="47">
        <f t="shared" si="1222"/>
        <v>0</v>
      </c>
      <c r="EG334" s="47">
        <f t="shared" si="1223"/>
        <v>0</v>
      </c>
      <c r="EH334" s="47">
        <f t="shared" si="1224"/>
        <v>0</v>
      </c>
      <c r="EI334" s="47">
        <f t="shared" si="1225"/>
        <v>0</v>
      </c>
      <c r="EJ334" s="47">
        <f t="shared" si="1226"/>
        <v>0</v>
      </c>
      <c r="EK334" s="47">
        <f t="shared" si="1227"/>
        <v>0</v>
      </c>
      <c r="EL334" s="47">
        <f t="shared" si="1228"/>
        <v>0</v>
      </c>
      <c r="EM334" s="47">
        <f t="shared" si="1229"/>
        <v>0</v>
      </c>
      <c r="EN334" s="47">
        <f t="shared" si="1230"/>
        <v>0</v>
      </c>
      <c r="EO334" s="47">
        <f t="shared" si="1231"/>
        <v>0</v>
      </c>
      <c r="EP334" s="47">
        <f t="shared" si="1232"/>
        <v>0</v>
      </c>
      <c r="EQ334" s="48">
        <f t="shared" si="1233"/>
        <v>0</v>
      </c>
      <c r="ER334" s="47">
        <f t="shared" si="1234"/>
        <v>0</v>
      </c>
      <c r="ES334" s="47">
        <f t="shared" si="1235"/>
        <v>0</v>
      </c>
      <c r="ET334" s="46">
        <f t="shared" si="1236"/>
        <v>0</v>
      </c>
      <c r="EU334" s="47">
        <f t="shared" si="1237"/>
        <v>0</v>
      </c>
      <c r="EV334" s="47">
        <f t="shared" si="1238"/>
        <v>0</v>
      </c>
      <c r="EW334" s="47">
        <f t="shared" si="1239"/>
        <v>0</v>
      </c>
      <c r="EX334" s="47">
        <f t="shared" si="1240"/>
        <v>0</v>
      </c>
      <c r="EY334" s="47">
        <f t="shared" si="1241"/>
        <v>0</v>
      </c>
      <c r="EZ334" s="47">
        <f t="shared" si="1242"/>
        <v>0</v>
      </c>
      <c r="FA334" s="47">
        <f t="shared" si="1243"/>
        <v>0</v>
      </c>
      <c r="FB334" s="47">
        <f t="shared" si="1244"/>
        <v>0</v>
      </c>
      <c r="FC334" s="47">
        <f t="shared" si="1245"/>
        <v>0</v>
      </c>
      <c r="FD334" s="47">
        <f t="shared" si="1246"/>
        <v>0</v>
      </c>
      <c r="FE334" s="47">
        <f t="shared" si="1247"/>
        <v>0</v>
      </c>
      <c r="FF334" s="47">
        <f t="shared" si="1248"/>
        <v>0</v>
      </c>
      <c r="FG334" s="47">
        <f t="shared" si="1249"/>
        <v>0</v>
      </c>
      <c r="FH334" s="47">
        <f t="shared" si="1250"/>
        <v>0</v>
      </c>
      <c r="FI334" s="47">
        <f t="shared" si="1251"/>
        <v>0</v>
      </c>
      <c r="FJ334" s="47">
        <f t="shared" si="1252"/>
        <v>0</v>
      </c>
      <c r="FK334" s="47">
        <f t="shared" si="1253"/>
        <v>0</v>
      </c>
      <c r="FL334" s="47">
        <f t="shared" si="1254"/>
        <v>0</v>
      </c>
      <c r="FM334" s="48">
        <f t="shared" si="1255"/>
        <v>0</v>
      </c>
      <c r="FN334" s="47">
        <f t="shared" si="1256"/>
        <v>0</v>
      </c>
      <c r="FO334" s="47">
        <f t="shared" si="1257"/>
        <v>0</v>
      </c>
      <c r="FP334" s="46">
        <f t="shared" si="1258"/>
        <v>0</v>
      </c>
      <c r="FQ334" s="47">
        <f t="shared" si="1259"/>
        <v>0</v>
      </c>
      <c r="FR334" s="47">
        <f t="shared" si="1260"/>
        <v>0</v>
      </c>
      <c r="FS334" s="47">
        <f t="shared" si="1261"/>
        <v>0</v>
      </c>
      <c r="FT334" s="47">
        <f t="shared" si="1262"/>
        <v>0</v>
      </c>
      <c r="FU334" s="47">
        <f t="shared" si="1263"/>
        <v>0</v>
      </c>
      <c r="FV334" s="47">
        <f t="shared" si="1264"/>
        <v>0</v>
      </c>
      <c r="FW334" s="47">
        <f t="shared" si="1265"/>
        <v>0</v>
      </c>
      <c r="FX334" s="47">
        <f t="shared" si="1266"/>
        <v>0</v>
      </c>
      <c r="FY334" s="47">
        <f t="shared" si="1267"/>
        <v>0</v>
      </c>
      <c r="FZ334" s="47">
        <f t="shared" si="1268"/>
        <v>0</v>
      </c>
      <c r="GA334" s="47">
        <f t="shared" si="1269"/>
        <v>0</v>
      </c>
      <c r="GB334" s="47">
        <f t="shared" si="1270"/>
        <v>0</v>
      </c>
      <c r="GC334" s="47">
        <f t="shared" si="1271"/>
        <v>0</v>
      </c>
      <c r="GD334" s="47">
        <f t="shared" si="1272"/>
        <v>0</v>
      </c>
      <c r="GE334" s="47">
        <f t="shared" si="1273"/>
        <v>0</v>
      </c>
      <c r="GF334" s="47">
        <f t="shared" si="1274"/>
        <v>0</v>
      </c>
      <c r="GG334" s="47">
        <f t="shared" si="1275"/>
        <v>0</v>
      </c>
      <c r="GH334" s="47">
        <f t="shared" si="1276"/>
        <v>0</v>
      </c>
      <c r="GI334" s="48">
        <f t="shared" si="1277"/>
        <v>0</v>
      </c>
      <c r="GJ334" s="47">
        <f t="shared" si="1278"/>
        <v>0</v>
      </c>
      <c r="GK334" s="47">
        <f t="shared" si="1279"/>
        <v>0</v>
      </c>
      <c r="GL334" s="46">
        <f t="shared" si="1280"/>
        <v>0</v>
      </c>
      <c r="GM334" s="47">
        <f t="shared" si="1281"/>
        <v>0</v>
      </c>
      <c r="GN334" s="47">
        <f t="shared" si="1282"/>
        <v>0</v>
      </c>
      <c r="GO334" s="47">
        <f t="shared" si="1283"/>
        <v>0</v>
      </c>
      <c r="GP334" s="47">
        <f t="shared" si="1284"/>
        <v>0</v>
      </c>
      <c r="GQ334" s="47">
        <f t="shared" si="1285"/>
        <v>0</v>
      </c>
      <c r="GR334" s="47">
        <f t="shared" si="1286"/>
        <v>0</v>
      </c>
      <c r="GS334" s="47">
        <f t="shared" si="1287"/>
        <v>0</v>
      </c>
      <c r="GT334" s="47">
        <f t="shared" si="1288"/>
        <v>0</v>
      </c>
      <c r="GU334" s="47">
        <f t="shared" si="1289"/>
        <v>0</v>
      </c>
      <c r="GV334" s="47">
        <f t="shared" si="1290"/>
        <v>0</v>
      </c>
      <c r="GW334" s="47">
        <f t="shared" si="1291"/>
        <v>0</v>
      </c>
      <c r="GX334" s="47">
        <f t="shared" si="1292"/>
        <v>0</v>
      </c>
      <c r="GY334" s="47">
        <f t="shared" si="1293"/>
        <v>0</v>
      </c>
      <c r="GZ334" s="47">
        <f t="shared" si="1294"/>
        <v>0</v>
      </c>
      <c r="HA334" s="47">
        <f t="shared" si="1295"/>
        <v>0</v>
      </c>
      <c r="HB334" s="47">
        <f t="shared" si="1296"/>
        <v>0</v>
      </c>
      <c r="HC334" s="47">
        <f t="shared" si="1297"/>
        <v>0</v>
      </c>
      <c r="HD334" s="47">
        <f t="shared" si="1298"/>
        <v>0</v>
      </c>
      <c r="HE334" s="48">
        <f t="shared" si="1299"/>
        <v>0</v>
      </c>
      <c r="HF334" s="47">
        <f t="shared" si="1300"/>
        <v>0</v>
      </c>
      <c r="HG334" s="47">
        <f t="shared" si="1301"/>
        <v>0</v>
      </c>
      <c r="HH334" s="46">
        <f t="shared" si="1302"/>
        <v>0</v>
      </c>
      <c r="HI334" s="47">
        <f t="shared" si="1303"/>
        <v>0</v>
      </c>
      <c r="HJ334" s="47">
        <f t="shared" si="1304"/>
        <v>0</v>
      </c>
      <c r="HK334" s="47">
        <f t="shared" si="1305"/>
        <v>0</v>
      </c>
      <c r="HL334" s="47">
        <f t="shared" si="1306"/>
        <v>0</v>
      </c>
      <c r="HM334" s="47">
        <f t="shared" si="1307"/>
        <v>0</v>
      </c>
      <c r="HN334" s="47">
        <f t="shared" si="1308"/>
        <v>0</v>
      </c>
      <c r="HO334" s="47">
        <f t="shared" si="1309"/>
        <v>0</v>
      </c>
      <c r="HP334" s="47">
        <f t="shared" si="1310"/>
        <v>0</v>
      </c>
      <c r="HQ334" s="47">
        <f t="shared" si="1311"/>
        <v>0</v>
      </c>
      <c r="HR334" s="47">
        <f t="shared" si="1312"/>
        <v>0</v>
      </c>
      <c r="HS334" s="47">
        <f t="shared" si="1313"/>
        <v>0</v>
      </c>
      <c r="HT334" s="47">
        <f t="shared" si="1314"/>
        <v>0</v>
      </c>
      <c r="HU334" s="47">
        <f t="shared" si="1315"/>
        <v>0</v>
      </c>
      <c r="HV334" s="47">
        <f t="shared" si="1316"/>
        <v>0</v>
      </c>
      <c r="HW334" s="47">
        <f t="shared" si="1317"/>
        <v>0</v>
      </c>
      <c r="HX334" s="47">
        <f t="shared" si="1318"/>
        <v>0</v>
      </c>
      <c r="HY334" s="47">
        <f t="shared" si="1319"/>
        <v>0</v>
      </c>
      <c r="HZ334" s="47">
        <f t="shared" si="1320"/>
        <v>0</v>
      </c>
      <c r="IA334" s="48">
        <f t="shared" si="1321"/>
        <v>0</v>
      </c>
      <c r="IB334" s="47">
        <f t="shared" si="1322"/>
        <v>0</v>
      </c>
      <c r="IC334" s="47">
        <f t="shared" si="1323"/>
        <v>0</v>
      </c>
      <c r="ID334" s="46">
        <f t="shared" si="1324"/>
        <v>0</v>
      </c>
      <c r="IE334" s="47">
        <f t="shared" si="1325"/>
        <v>0</v>
      </c>
      <c r="IF334" s="47">
        <f t="shared" si="1326"/>
        <v>0</v>
      </c>
      <c r="IG334" s="47">
        <f t="shared" si="1327"/>
        <v>0</v>
      </c>
      <c r="IH334" s="47">
        <f t="shared" si="1328"/>
        <v>0</v>
      </c>
      <c r="II334" s="47">
        <f t="shared" si="1329"/>
        <v>0</v>
      </c>
      <c r="IJ334" s="47">
        <f t="shared" si="1330"/>
        <v>0</v>
      </c>
      <c r="IK334" s="47">
        <f t="shared" si="1331"/>
        <v>0</v>
      </c>
      <c r="IL334" s="47">
        <f t="shared" si="1332"/>
        <v>0</v>
      </c>
      <c r="IM334" s="47">
        <f t="shared" si="1333"/>
        <v>0</v>
      </c>
      <c r="IN334" s="47">
        <f t="shared" si="1334"/>
        <v>0</v>
      </c>
      <c r="IO334" s="47">
        <f t="shared" si="1335"/>
        <v>0</v>
      </c>
      <c r="IP334" s="47">
        <f t="shared" si="1336"/>
        <v>0</v>
      </c>
      <c r="IQ334" s="47">
        <f t="shared" si="1337"/>
        <v>0</v>
      </c>
      <c r="IR334" s="47">
        <f t="shared" si="1338"/>
        <v>0</v>
      </c>
      <c r="IS334" s="47">
        <f t="shared" si="1339"/>
        <v>0</v>
      </c>
      <c r="IT334" s="47">
        <f t="shared" si="1340"/>
        <v>0</v>
      </c>
      <c r="IU334" s="47">
        <f t="shared" si="1341"/>
        <v>0</v>
      </c>
      <c r="IV334" s="47">
        <f t="shared" si="1342"/>
        <v>0</v>
      </c>
      <c r="IW334" s="48">
        <f t="shared" si="1343"/>
        <v>0</v>
      </c>
      <c r="IX334" s="47">
        <f t="shared" si="1344"/>
        <v>0</v>
      </c>
      <c r="IY334" s="47">
        <f t="shared" si="1345"/>
        <v>0</v>
      </c>
      <c r="IZ334" s="46">
        <f t="shared" si="1346"/>
        <v>0</v>
      </c>
      <c r="JA334" s="47">
        <f t="shared" si="1347"/>
        <v>0</v>
      </c>
      <c r="JB334" s="47">
        <f t="shared" si="1348"/>
        <v>0</v>
      </c>
      <c r="JC334" s="47">
        <f t="shared" si="1349"/>
        <v>0</v>
      </c>
      <c r="JD334" s="47">
        <f t="shared" si="1350"/>
        <v>0</v>
      </c>
      <c r="JE334" s="47">
        <f t="shared" si="1351"/>
        <v>0</v>
      </c>
      <c r="JF334" s="47">
        <f t="shared" si="1352"/>
        <v>0</v>
      </c>
      <c r="JG334" s="47">
        <f t="shared" si="1353"/>
        <v>0</v>
      </c>
      <c r="JH334" s="47">
        <f t="shared" si="1354"/>
        <v>0</v>
      </c>
      <c r="JI334" s="47">
        <f t="shared" si="1355"/>
        <v>0</v>
      </c>
      <c r="JJ334" s="47">
        <f t="shared" si="1356"/>
        <v>0</v>
      </c>
      <c r="JK334" s="47">
        <f t="shared" si="1357"/>
        <v>0</v>
      </c>
      <c r="JL334" s="47">
        <f t="shared" si="1358"/>
        <v>0</v>
      </c>
      <c r="JM334" s="47">
        <f t="shared" si="1359"/>
        <v>0</v>
      </c>
      <c r="JN334" s="47">
        <f t="shared" si="1360"/>
        <v>0</v>
      </c>
      <c r="JO334" s="47">
        <f t="shared" si="1361"/>
        <v>0</v>
      </c>
      <c r="JP334" s="47">
        <f t="shared" si="1362"/>
        <v>0</v>
      </c>
      <c r="JQ334" s="47">
        <f t="shared" si="1363"/>
        <v>0</v>
      </c>
      <c r="JR334" s="47">
        <f t="shared" si="1364"/>
        <v>0</v>
      </c>
      <c r="JS334" s="48">
        <f t="shared" si="1365"/>
        <v>0</v>
      </c>
      <c r="JT334" s="46">
        <f t="shared" si="1366"/>
        <v>0</v>
      </c>
      <c r="JU334" s="48">
        <f t="shared" si="1367"/>
        <v>0</v>
      </c>
    </row>
    <row r="335" spans="1:281" x14ac:dyDescent="0.25">
      <c r="A335" s="152"/>
      <c r="B335" s="386"/>
      <c r="C335" s="377"/>
      <c r="D335" s="378"/>
      <c r="E335" s="378"/>
      <c r="F335" s="378"/>
      <c r="G335" s="379"/>
      <c r="H335" s="397"/>
      <c r="I335" s="397"/>
      <c r="J335" s="97"/>
      <c r="K335" s="122">
        <f t="shared" si="1097"/>
        <v>0</v>
      </c>
      <c r="L335" s="313">
        <f t="shared" si="1098"/>
        <v>0</v>
      </c>
      <c r="M335" s="46">
        <f t="shared" si="1099"/>
        <v>0</v>
      </c>
      <c r="N335" s="90">
        <f t="shared" si="1160"/>
        <v>0</v>
      </c>
      <c r="O335" s="90">
        <f t="shared" si="1161"/>
        <v>0</v>
      </c>
      <c r="P335" s="90">
        <f t="shared" si="1162"/>
        <v>0</v>
      </c>
      <c r="Q335" s="90">
        <f t="shared" si="1163"/>
        <v>0</v>
      </c>
      <c r="R335" s="408">
        <f t="shared" si="1100"/>
        <v>1</v>
      </c>
      <c r="S335" s="46">
        <f t="shared" si="1101"/>
        <v>0</v>
      </c>
      <c r="T335" s="47">
        <f t="shared" si="1102"/>
        <v>0</v>
      </c>
      <c r="U335" s="47">
        <f t="shared" si="1103"/>
        <v>0</v>
      </c>
      <c r="V335" s="47">
        <f t="shared" si="1104"/>
        <v>0</v>
      </c>
      <c r="W335" s="47">
        <f t="shared" si="1105"/>
        <v>0</v>
      </c>
      <c r="X335" s="47">
        <f t="shared" si="1106"/>
        <v>0</v>
      </c>
      <c r="Y335" s="47">
        <f t="shared" si="1107"/>
        <v>0</v>
      </c>
      <c r="Z335" s="47">
        <f t="shared" si="1108"/>
        <v>0</v>
      </c>
      <c r="AA335" s="47">
        <f t="shared" si="1109"/>
        <v>0</v>
      </c>
      <c r="AB335" s="47">
        <f t="shared" si="1110"/>
        <v>0</v>
      </c>
      <c r="AC335" s="47">
        <f t="shared" si="1111"/>
        <v>0</v>
      </c>
      <c r="AD335" s="47">
        <f t="shared" si="1112"/>
        <v>0</v>
      </c>
      <c r="AE335" s="47">
        <f t="shared" si="1113"/>
        <v>0</v>
      </c>
      <c r="AF335" s="47">
        <f t="shared" si="1114"/>
        <v>0</v>
      </c>
      <c r="AG335" s="47">
        <f t="shared" si="1115"/>
        <v>0</v>
      </c>
      <c r="AH335" s="47">
        <f t="shared" si="1116"/>
        <v>0</v>
      </c>
      <c r="AI335" s="47">
        <f t="shared" si="1117"/>
        <v>0</v>
      </c>
      <c r="AJ335" s="47">
        <f t="shared" si="1118"/>
        <v>0</v>
      </c>
      <c r="AK335" s="47">
        <f t="shared" si="1119"/>
        <v>0</v>
      </c>
      <c r="AL335" s="48">
        <f t="shared" si="1120"/>
        <v>0</v>
      </c>
      <c r="AM335" s="47">
        <f t="shared" si="1164"/>
        <v>0</v>
      </c>
      <c r="AN335" s="47">
        <f t="shared" si="1165"/>
        <v>0</v>
      </c>
      <c r="AO335" s="46">
        <f t="shared" si="1121"/>
        <v>0</v>
      </c>
      <c r="AP335" s="47">
        <f t="shared" si="1122"/>
        <v>0</v>
      </c>
      <c r="AQ335" s="47">
        <f t="shared" si="1123"/>
        <v>0</v>
      </c>
      <c r="AR335" s="47">
        <f t="shared" si="1124"/>
        <v>0</v>
      </c>
      <c r="AS335" s="47">
        <f t="shared" si="1125"/>
        <v>0</v>
      </c>
      <c r="AT335" s="47">
        <f t="shared" si="1126"/>
        <v>0</v>
      </c>
      <c r="AU335" s="47">
        <f t="shared" si="1127"/>
        <v>0</v>
      </c>
      <c r="AV335" s="47">
        <f t="shared" si="1128"/>
        <v>0</v>
      </c>
      <c r="AW335" s="47">
        <f t="shared" si="1129"/>
        <v>0</v>
      </c>
      <c r="AX335" s="47">
        <f t="shared" si="1130"/>
        <v>0</v>
      </c>
      <c r="AY335" s="47">
        <f t="shared" si="1131"/>
        <v>0</v>
      </c>
      <c r="AZ335" s="47">
        <f t="shared" si="1132"/>
        <v>0</v>
      </c>
      <c r="BA335" s="47">
        <f t="shared" si="1133"/>
        <v>0</v>
      </c>
      <c r="BB335" s="47">
        <f t="shared" si="1134"/>
        <v>0</v>
      </c>
      <c r="BC335" s="47">
        <f t="shared" si="1135"/>
        <v>0</v>
      </c>
      <c r="BD335" s="47">
        <f t="shared" si="1136"/>
        <v>0</v>
      </c>
      <c r="BE335" s="47">
        <f t="shared" si="1137"/>
        <v>0</v>
      </c>
      <c r="BF335" s="47">
        <f t="shared" si="1138"/>
        <v>0</v>
      </c>
      <c r="BG335" s="48">
        <f t="shared" si="1139"/>
        <v>0</v>
      </c>
      <c r="BH335" s="47">
        <f t="shared" si="1166"/>
        <v>0</v>
      </c>
      <c r="BI335" s="47">
        <f t="shared" si="1167"/>
        <v>0</v>
      </c>
      <c r="BJ335" s="46">
        <f t="shared" si="1140"/>
        <v>0</v>
      </c>
      <c r="BK335" s="47">
        <f t="shared" si="1141"/>
        <v>0</v>
      </c>
      <c r="BL335" s="47">
        <f t="shared" si="1142"/>
        <v>0</v>
      </c>
      <c r="BM335" s="47">
        <f t="shared" si="1143"/>
        <v>0</v>
      </c>
      <c r="BN335" s="47">
        <f t="shared" si="1144"/>
        <v>0</v>
      </c>
      <c r="BO335" s="47">
        <f t="shared" si="1145"/>
        <v>0</v>
      </c>
      <c r="BP335" s="47">
        <f t="shared" si="1146"/>
        <v>0</v>
      </c>
      <c r="BQ335" s="47">
        <f t="shared" si="1147"/>
        <v>0</v>
      </c>
      <c r="BR335" s="47">
        <f t="shared" si="1148"/>
        <v>0</v>
      </c>
      <c r="BS335" s="47">
        <f t="shared" si="1149"/>
        <v>0</v>
      </c>
      <c r="BT335" s="47">
        <f t="shared" si="1150"/>
        <v>0</v>
      </c>
      <c r="BU335" s="47">
        <f t="shared" si="1151"/>
        <v>0</v>
      </c>
      <c r="BV335" s="47">
        <f t="shared" si="1152"/>
        <v>0</v>
      </c>
      <c r="BW335" s="47">
        <f t="shared" si="1153"/>
        <v>0</v>
      </c>
      <c r="BX335" s="47">
        <f t="shared" si="1154"/>
        <v>0</v>
      </c>
      <c r="BY335" s="47">
        <f t="shared" si="1155"/>
        <v>0</v>
      </c>
      <c r="BZ335" s="47">
        <f t="shared" si="1156"/>
        <v>0</v>
      </c>
      <c r="CA335" s="47">
        <f t="shared" si="1157"/>
        <v>0</v>
      </c>
      <c r="CB335" s="47">
        <f t="shared" si="1158"/>
        <v>0</v>
      </c>
      <c r="CC335" s="48">
        <f t="shared" si="1159"/>
        <v>0</v>
      </c>
      <c r="CD335" s="47">
        <f t="shared" si="1168"/>
        <v>0</v>
      </c>
      <c r="CE335" s="47">
        <f t="shared" si="1169"/>
        <v>0</v>
      </c>
      <c r="CF335" s="46">
        <f t="shared" si="1170"/>
        <v>0</v>
      </c>
      <c r="CG335" s="47">
        <f t="shared" si="1171"/>
        <v>0</v>
      </c>
      <c r="CH335" s="47">
        <f t="shared" si="1172"/>
        <v>0</v>
      </c>
      <c r="CI335" s="47">
        <f t="shared" si="1173"/>
        <v>0</v>
      </c>
      <c r="CJ335" s="47">
        <f t="shared" si="1174"/>
        <v>0</v>
      </c>
      <c r="CK335" s="47">
        <f t="shared" si="1175"/>
        <v>0</v>
      </c>
      <c r="CL335" s="47">
        <f t="shared" si="1176"/>
        <v>0</v>
      </c>
      <c r="CM335" s="47">
        <f t="shared" si="1177"/>
        <v>0</v>
      </c>
      <c r="CN335" s="47">
        <f t="shared" si="1178"/>
        <v>0</v>
      </c>
      <c r="CO335" s="47">
        <f t="shared" si="1179"/>
        <v>0</v>
      </c>
      <c r="CP335" s="47">
        <f t="shared" si="1180"/>
        <v>0</v>
      </c>
      <c r="CQ335" s="47">
        <f t="shared" si="1181"/>
        <v>0</v>
      </c>
      <c r="CR335" s="47">
        <f t="shared" si="1182"/>
        <v>0</v>
      </c>
      <c r="CS335" s="47">
        <f t="shared" si="1183"/>
        <v>0</v>
      </c>
      <c r="CT335" s="47">
        <f t="shared" si="1184"/>
        <v>0</v>
      </c>
      <c r="CU335" s="47">
        <f t="shared" si="1185"/>
        <v>0</v>
      </c>
      <c r="CV335" s="47">
        <f t="shared" si="1186"/>
        <v>0</v>
      </c>
      <c r="CW335" s="47">
        <f t="shared" si="1187"/>
        <v>0</v>
      </c>
      <c r="CX335" s="47">
        <f t="shared" si="1188"/>
        <v>0</v>
      </c>
      <c r="CY335" s="48">
        <f t="shared" si="1189"/>
        <v>0</v>
      </c>
      <c r="CZ335" s="47">
        <f t="shared" si="1190"/>
        <v>0</v>
      </c>
      <c r="DA335" s="47">
        <f t="shared" si="1191"/>
        <v>0</v>
      </c>
      <c r="DB335" s="46">
        <f t="shared" si="1192"/>
        <v>0</v>
      </c>
      <c r="DC335" s="47">
        <f t="shared" si="1193"/>
        <v>0</v>
      </c>
      <c r="DD335" s="47">
        <f t="shared" si="1194"/>
        <v>0</v>
      </c>
      <c r="DE335" s="47">
        <f t="shared" si="1195"/>
        <v>0</v>
      </c>
      <c r="DF335" s="47">
        <f t="shared" si="1196"/>
        <v>0</v>
      </c>
      <c r="DG335" s="47">
        <f t="shared" si="1197"/>
        <v>0</v>
      </c>
      <c r="DH335" s="47">
        <f t="shared" si="1198"/>
        <v>0</v>
      </c>
      <c r="DI335" s="47">
        <f t="shared" si="1199"/>
        <v>0</v>
      </c>
      <c r="DJ335" s="47">
        <f t="shared" si="1200"/>
        <v>0</v>
      </c>
      <c r="DK335" s="47">
        <f t="shared" si="1201"/>
        <v>0</v>
      </c>
      <c r="DL335" s="47">
        <f t="shared" si="1202"/>
        <v>0</v>
      </c>
      <c r="DM335" s="47">
        <f t="shared" si="1203"/>
        <v>0</v>
      </c>
      <c r="DN335" s="47">
        <f t="shared" si="1204"/>
        <v>0</v>
      </c>
      <c r="DO335" s="47">
        <f t="shared" si="1205"/>
        <v>0</v>
      </c>
      <c r="DP335" s="47">
        <f t="shared" si="1206"/>
        <v>0</v>
      </c>
      <c r="DQ335" s="47">
        <f t="shared" si="1207"/>
        <v>0</v>
      </c>
      <c r="DR335" s="47">
        <f t="shared" si="1208"/>
        <v>0</v>
      </c>
      <c r="DS335" s="47">
        <f t="shared" si="1209"/>
        <v>0</v>
      </c>
      <c r="DT335" s="47">
        <f t="shared" si="1210"/>
        <v>0</v>
      </c>
      <c r="DU335" s="48">
        <f t="shared" si="1211"/>
        <v>0</v>
      </c>
      <c r="DV335" s="47">
        <f t="shared" si="1212"/>
        <v>0</v>
      </c>
      <c r="DW335" s="47">
        <f t="shared" si="1213"/>
        <v>0</v>
      </c>
      <c r="DX335" s="46">
        <f t="shared" si="1214"/>
        <v>0</v>
      </c>
      <c r="DY335" s="47">
        <f t="shared" si="1215"/>
        <v>0</v>
      </c>
      <c r="DZ335" s="47">
        <f t="shared" si="1216"/>
        <v>0</v>
      </c>
      <c r="EA335" s="47">
        <f t="shared" si="1217"/>
        <v>0</v>
      </c>
      <c r="EB335" s="47">
        <f t="shared" si="1218"/>
        <v>0</v>
      </c>
      <c r="EC335" s="47">
        <f t="shared" si="1219"/>
        <v>0</v>
      </c>
      <c r="ED335" s="47">
        <f t="shared" si="1220"/>
        <v>0</v>
      </c>
      <c r="EE335" s="47">
        <f t="shared" si="1221"/>
        <v>0</v>
      </c>
      <c r="EF335" s="47">
        <f t="shared" si="1222"/>
        <v>0</v>
      </c>
      <c r="EG335" s="47">
        <f t="shared" si="1223"/>
        <v>0</v>
      </c>
      <c r="EH335" s="47">
        <f t="shared" si="1224"/>
        <v>0</v>
      </c>
      <c r="EI335" s="47">
        <f t="shared" si="1225"/>
        <v>0</v>
      </c>
      <c r="EJ335" s="47">
        <f t="shared" si="1226"/>
        <v>0</v>
      </c>
      <c r="EK335" s="47">
        <f t="shared" si="1227"/>
        <v>0</v>
      </c>
      <c r="EL335" s="47">
        <f t="shared" si="1228"/>
        <v>0</v>
      </c>
      <c r="EM335" s="47">
        <f t="shared" si="1229"/>
        <v>0</v>
      </c>
      <c r="EN335" s="47">
        <f t="shared" si="1230"/>
        <v>0</v>
      </c>
      <c r="EO335" s="47">
        <f t="shared" si="1231"/>
        <v>0</v>
      </c>
      <c r="EP335" s="47">
        <f t="shared" si="1232"/>
        <v>0</v>
      </c>
      <c r="EQ335" s="48">
        <f t="shared" si="1233"/>
        <v>0</v>
      </c>
      <c r="ER335" s="47">
        <f t="shared" si="1234"/>
        <v>0</v>
      </c>
      <c r="ES335" s="47">
        <f t="shared" si="1235"/>
        <v>0</v>
      </c>
      <c r="ET335" s="46">
        <f t="shared" si="1236"/>
        <v>0</v>
      </c>
      <c r="EU335" s="47">
        <f t="shared" si="1237"/>
        <v>0</v>
      </c>
      <c r="EV335" s="47">
        <f t="shared" si="1238"/>
        <v>0</v>
      </c>
      <c r="EW335" s="47">
        <f t="shared" si="1239"/>
        <v>0</v>
      </c>
      <c r="EX335" s="47">
        <f t="shared" si="1240"/>
        <v>0</v>
      </c>
      <c r="EY335" s="47">
        <f t="shared" si="1241"/>
        <v>0</v>
      </c>
      <c r="EZ335" s="47">
        <f t="shared" si="1242"/>
        <v>0</v>
      </c>
      <c r="FA335" s="47">
        <f t="shared" si="1243"/>
        <v>0</v>
      </c>
      <c r="FB335" s="47">
        <f t="shared" si="1244"/>
        <v>0</v>
      </c>
      <c r="FC335" s="47">
        <f t="shared" si="1245"/>
        <v>0</v>
      </c>
      <c r="FD335" s="47">
        <f t="shared" si="1246"/>
        <v>0</v>
      </c>
      <c r="FE335" s="47">
        <f t="shared" si="1247"/>
        <v>0</v>
      </c>
      <c r="FF335" s="47">
        <f t="shared" si="1248"/>
        <v>0</v>
      </c>
      <c r="FG335" s="47">
        <f t="shared" si="1249"/>
        <v>0</v>
      </c>
      <c r="FH335" s="47">
        <f t="shared" si="1250"/>
        <v>0</v>
      </c>
      <c r="FI335" s="47">
        <f t="shared" si="1251"/>
        <v>0</v>
      </c>
      <c r="FJ335" s="47">
        <f t="shared" si="1252"/>
        <v>0</v>
      </c>
      <c r="FK335" s="47">
        <f t="shared" si="1253"/>
        <v>0</v>
      </c>
      <c r="FL335" s="47">
        <f t="shared" si="1254"/>
        <v>0</v>
      </c>
      <c r="FM335" s="48">
        <f t="shared" si="1255"/>
        <v>0</v>
      </c>
      <c r="FN335" s="47">
        <f t="shared" si="1256"/>
        <v>0</v>
      </c>
      <c r="FO335" s="47">
        <f t="shared" si="1257"/>
        <v>0</v>
      </c>
      <c r="FP335" s="46">
        <f t="shared" si="1258"/>
        <v>0</v>
      </c>
      <c r="FQ335" s="47">
        <f t="shared" si="1259"/>
        <v>0</v>
      </c>
      <c r="FR335" s="47">
        <f t="shared" si="1260"/>
        <v>0</v>
      </c>
      <c r="FS335" s="47">
        <f t="shared" si="1261"/>
        <v>0</v>
      </c>
      <c r="FT335" s="47">
        <f t="shared" si="1262"/>
        <v>0</v>
      </c>
      <c r="FU335" s="47">
        <f t="shared" si="1263"/>
        <v>0</v>
      </c>
      <c r="FV335" s="47">
        <f t="shared" si="1264"/>
        <v>0</v>
      </c>
      <c r="FW335" s="47">
        <f t="shared" si="1265"/>
        <v>0</v>
      </c>
      <c r="FX335" s="47">
        <f t="shared" si="1266"/>
        <v>0</v>
      </c>
      <c r="FY335" s="47">
        <f t="shared" si="1267"/>
        <v>0</v>
      </c>
      <c r="FZ335" s="47">
        <f t="shared" si="1268"/>
        <v>0</v>
      </c>
      <c r="GA335" s="47">
        <f t="shared" si="1269"/>
        <v>0</v>
      </c>
      <c r="GB335" s="47">
        <f t="shared" si="1270"/>
        <v>0</v>
      </c>
      <c r="GC335" s="47">
        <f t="shared" si="1271"/>
        <v>0</v>
      </c>
      <c r="GD335" s="47">
        <f t="shared" si="1272"/>
        <v>0</v>
      </c>
      <c r="GE335" s="47">
        <f t="shared" si="1273"/>
        <v>0</v>
      </c>
      <c r="GF335" s="47">
        <f t="shared" si="1274"/>
        <v>0</v>
      </c>
      <c r="GG335" s="47">
        <f t="shared" si="1275"/>
        <v>0</v>
      </c>
      <c r="GH335" s="47">
        <f t="shared" si="1276"/>
        <v>0</v>
      </c>
      <c r="GI335" s="48">
        <f t="shared" si="1277"/>
        <v>0</v>
      </c>
      <c r="GJ335" s="47">
        <f t="shared" si="1278"/>
        <v>0</v>
      </c>
      <c r="GK335" s="47">
        <f t="shared" si="1279"/>
        <v>0</v>
      </c>
      <c r="GL335" s="46">
        <f t="shared" si="1280"/>
        <v>0</v>
      </c>
      <c r="GM335" s="47">
        <f t="shared" si="1281"/>
        <v>0</v>
      </c>
      <c r="GN335" s="47">
        <f t="shared" si="1282"/>
        <v>0</v>
      </c>
      <c r="GO335" s="47">
        <f t="shared" si="1283"/>
        <v>0</v>
      </c>
      <c r="GP335" s="47">
        <f t="shared" si="1284"/>
        <v>0</v>
      </c>
      <c r="GQ335" s="47">
        <f t="shared" si="1285"/>
        <v>0</v>
      </c>
      <c r="GR335" s="47">
        <f t="shared" si="1286"/>
        <v>0</v>
      </c>
      <c r="GS335" s="47">
        <f t="shared" si="1287"/>
        <v>0</v>
      </c>
      <c r="GT335" s="47">
        <f t="shared" si="1288"/>
        <v>0</v>
      </c>
      <c r="GU335" s="47">
        <f t="shared" si="1289"/>
        <v>0</v>
      </c>
      <c r="GV335" s="47">
        <f t="shared" si="1290"/>
        <v>0</v>
      </c>
      <c r="GW335" s="47">
        <f t="shared" si="1291"/>
        <v>0</v>
      </c>
      <c r="GX335" s="47">
        <f t="shared" si="1292"/>
        <v>0</v>
      </c>
      <c r="GY335" s="47">
        <f t="shared" si="1293"/>
        <v>0</v>
      </c>
      <c r="GZ335" s="47">
        <f t="shared" si="1294"/>
        <v>0</v>
      </c>
      <c r="HA335" s="47">
        <f t="shared" si="1295"/>
        <v>0</v>
      </c>
      <c r="HB335" s="47">
        <f t="shared" si="1296"/>
        <v>0</v>
      </c>
      <c r="HC335" s="47">
        <f t="shared" si="1297"/>
        <v>0</v>
      </c>
      <c r="HD335" s="47">
        <f t="shared" si="1298"/>
        <v>0</v>
      </c>
      <c r="HE335" s="48">
        <f t="shared" si="1299"/>
        <v>0</v>
      </c>
      <c r="HF335" s="47">
        <f t="shared" si="1300"/>
        <v>0</v>
      </c>
      <c r="HG335" s="47">
        <f t="shared" si="1301"/>
        <v>0</v>
      </c>
      <c r="HH335" s="46">
        <f t="shared" si="1302"/>
        <v>0</v>
      </c>
      <c r="HI335" s="47">
        <f t="shared" si="1303"/>
        <v>0</v>
      </c>
      <c r="HJ335" s="47">
        <f t="shared" si="1304"/>
        <v>0</v>
      </c>
      <c r="HK335" s="47">
        <f t="shared" si="1305"/>
        <v>0</v>
      </c>
      <c r="HL335" s="47">
        <f t="shared" si="1306"/>
        <v>0</v>
      </c>
      <c r="HM335" s="47">
        <f t="shared" si="1307"/>
        <v>0</v>
      </c>
      <c r="HN335" s="47">
        <f t="shared" si="1308"/>
        <v>0</v>
      </c>
      <c r="HO335" s="47">
        <f t="shared" si="1309"/>
        <v>0</v>
      </c>
      <c r="HP335" s="47">
        <f t="shared" si="1310"/>
        <v>0</v>
      </c>
      <c r="HQ335" s="47">
        <f t="shared" si="1311"/>
        <v>0</v>
      </c>
      <c r="HR335" s="47">
        <f t="shared" si="1312"/>
        <v>0</v>
      </c>
      <c r="HS335" s="47">
        <f t="shared" si="1313"/>
        <v>0</v>
      </c>
      <c r="HT335" s="47">
        <f t="shared" si="1314"/>
        <v>0</v>
      </c>
      <c r="HU335" s="47">
        <f t="shared" si="1315"/>
        <v>0</v>
      </c>
      <c r="HV335" s="47">
        <f t="shared" si="1316"/>
        <v>0</v>
      </c>
      <c r="HW335" s="47">
        <f t="shared" si="1317"/>
        <v>0</v>
      </c>
      <c r="HX335" s="47">
        <f t="shared" si="1318"/>
        <v>0</v>
      </c>
      <c r="HY335" s="47">
        <f t="shared" si="1319"/>
        <v>0</v>
      </c>
      <c r="HZ335" s="47">
        <f t="shared" si="1320"/>
        <v>0</v>
      </c>
      <c r="IA335" s="48">
        <f t="shared" si="1321"/>
        <v>0</v>
      </c>
      <c r="IB335" s="47">
        <f t="shared" si="1322"/>
        <v>0</v>
      </c>
      <c r="IC335" s="47">
        <f t="shared" si="1323"/>
        <v>0</v>
      </c>
      <c r="ID335" s="46">
        <f t="shared" si="1324"/>
        <v>0</v>
      </c>
      <c r="IE335" s="47">
        <f t="shared" si="1325"/>
        <v>0</v>
      </c>
      <c r="IF335" s="47">
        <f t="shared" si="1326"/>
        <v>0</v>
      </c>
      <c r="IG335" s="47">
        <f t="shared" si="1327"/>
        <v>0</v>
      </c>
      <c r="IH335" s="47">
        <f t="shared" si="1328"/>
        <v>0</v>
      </c>
      <c r="II335" s="47">
        <f t="shared" si="1329"/>
        <v>0</v>
      </c>
      <c r="IJ335" s="47">
        <f t="shared" si="1330"/>
        <v>0</v>
      </c>
      <c r="IK335" s="47">
        <f t="shared" si="1331"/>
        <v>0</v>
      </c>
      <c r="IL335" s="47">
        <f t="shared" si="1332"/>
        <v>0</v>
      </c>
      <c r="IM335" s="47">
        <f t="shared" si="1333"/>
        <v>0</v>
      </c>
      <c r="IN335" s="47">
        <f t="shared" si="1334"/>
        <v>0</v>
      </c>
      <c r="IO335" s="47">
        <f t="shared" si="1335"/>
        <v>0</v>
      </c>
      <c r="IP335" s="47">
        <f t="shared" si="1336"/>
        <v>0</v>
      </c>
      <c r="IQ335" s="47">
        <f t="shared" si="1337"/>
        <v>0</v>
      </c>
      <c r="IR335" s="47">
        <f t="shared" si="1338"/>
        <v>0</v>
      </c>
      <c r="IS335" s="47">
        <f t="shared" si="1339"/>
        <v>0</v>
      </c>
      <c r="IT335" s="47">
        <f t="shared" si="1340"/>
        <v>0</v>
      </c>
      <c r="IU335" s="47">
        <f t="shared" si="1341"/>
        <v>0</v>
      </c>
      <c r="IV335" s="47">
        <f t="shared" si="1342"/>
        <v>0</v>
      </c>
      <c r="IW335" s="48">
        <f t="shared" si="1343"/>
        <v>0</v>
      </c>
      <c r="IX335" s="47">
        <f t="shared" si="1344"/>
        <v>0</v>
      </c>
      <c r="IY335" s="47">
        <f t="shared" si="1345"/>
        <v>0</v>
      </c>
      <c r="IZ335" s="46">
        <f t="shared" si="1346"/>
        <v>0</v>
      </c>
      <c r="JA335" s="47">
        <f t="shared" si="1347"/>
        <v>0</v>
      </c>
      <c r="JB335" s="47">
        <f t="shared" si="1348"/>
        <v>0</v>
      </c>
      <c r="JC335" s="47">
        <f t="shared" si="1349"/>
        <v>0</v>
      </c>
      <c r="JD335" s="47">
        <f t="shared" si="1350"/>
        <v>0</v>
      </c>
      <c r="JE335" s="47">
        <f t="shared" si="1351"/>
        <v>0</v>
      </c>
      <c r="JF335" s="47">
        <f t="shared" si="1352"/>
        <v>0</v>
      </c>
      <c r="JG335" s="47">
        <f t="shared" si="1353"/>
        <v>0</v>
      </c>
      <c r="JH335" s="47">
        <f t="shared" si="1354"/>
        <v>0</v>
      </c>
      <c r="JI335" s="47">
        <f t="shared" si="1355"/>
        <v>0</v>
      </c>
      <c r="JJ335" s="47">
        <f t="shared" si="1356"/>
        <v>0</v>
      </c>
      <c r="JK335" s="47">
        <f t="shared" si="1357"/>
        <v>0</v>
      </c>
      <c r="JL335" s="47">
        <f t="shared" si="1358"/>
        <v>0</v>
      </c>
      <c r="JM335" s="47">
        <f t="shared" si="1359"/>
        <v>0</v>
      </c>
      <c r="JN335" s="47">
        <f t="shared" si="1360"/>
        <v>0</v>
      </c>
      <c r="JO335" s="47">
        <f t="shared" si="1361"/>
        <v>0</v>
      </c>
      <c r="JP335" s="47">
        <f t="shared" si="1362"/>
        <v>0</v>
      </c>
      <c r="JQ335" s="47">
        <f t="shared" si="1363"/>
        <v>0</v>
      </c>
      <c r="JR335" s="47">
        <f t="shared" si="1364"/>
        <v>0</v>
      </c>
      <c r="JS335" s="48">
        <f t="shared" si="1365"/>
        <v>0</v>
      </c>
      <c r="JT335" s="46">
        <f t="shared" si="1366"/>
        <v>0</v>
      </c>
      <c r="JU335" s="48">
        <f t="shared" si="1367"/>
        <v>0</v>
      </c>
    </row>
    <row r="336" spans="1:281" x14ac:dyDescent="0.25">
      <c r="A336" s="152"/>
      <c r="B336" s="386"/>
      <c r="C336" s="377"/>
      <c r="D336" s="378"/>
      <c r="E336" s="378"/>
      <c r="F336" s="378"/>
      <c r="G336" s="379"/>
      <c r="H336" s="397"/>
      <c r="I336" s="397"/>
      <c r="J336" s="97"/>
      <c r="K336" s="122">
        <f t="shared" si="1097"/>
        <v>0</v>
      </c>
      <c r="L336" s="313">
        <f t="shared" si="1098"/>
        <v>0</v>
      </c>
      <c r="M336" s="46">
        <f t="shared" si="1099"/>
        <v>0</v>
      </c>
      <c r="N336" s="90">
        <f t="shared" si="1160"/>
        <v>0</v>
      </c>
      <c r="O336" s="90">
        <f t="shared" si="1161"/>
        <v>0</v>
      </c>
      <c r="P336" s="90">
        <f t="shared" si="1162"/>
        <v>0</v>
      </c>
      <c r="Q336" s="90">
        <f t="shared" si="1163"/>
        <v>0</v>
      </c>
      <c r="R336" s="408">
        <f t="shared" si="1100"/>
        <v>1</v>
      </c>
      <c r="S336" s="46">
        <f t="shared" si="1101"/>
        <v>0</v>
      </c>
      <c r="T336" s="47">
        <f t="shared" si="1102"/>
        <v>0</v>
      </c>
      <c r="U336" s="47">
        <f t="shared" si="1103"/>
        <v>0</v>
      </c>
      <c r="V336" s="47">
        <f t="shared" si="1104"/>
        <v>0</v>
      </c>
      <c r="W336" s="47">
        <f t="shared" si="1105"/>
        <v>0</v>
      </c>
      <c r="X336" s="47">
        <f t="shared" si="1106"/>
        <v>0</v>
      </c>
      <c r="Y336" s="47">
        <f t="shared" si="1107"/>
        <v>0</v>
      </c>
      <c r="Z336" s="47">
        <f t="shared" si="1108"/>
        <v>0</v>
      </c>
      <c r="AA336" s="47">
        <f t="shared" si="1109"/>
        <v>0</v>
      </c>
      <c r="AB336" s="47">
        <f t="shared" si="1110"/>
        <v>0</v>
      </c>
      <c r="AC336" s="47">
        <f t="shared" si="1111"/>
        <v>0</v>
      </c>
      <c r="AD336" s="47">
        <f t="shared" si="1112"/>
        <v>0</v>
      </c>
      <c r="AE336" s="47">
        <f t="shared" si="1113"/>
        <v>0</v>
      </c>
      <c r="AF336" s="47">
        <f t="shared" si="1114"/>
        <v>0</v>
      </c>
      <c r="AG336" s="47">
        <f t="shared" si="1115"/>
        <v>0</v>
      </c>
      <c r="AH336" s="47">
        <f t="shared" si="1116"/>
        <v>0</v>
      </c>
      <c r="AI336" s="47">
        <f t="shared" si="1117"/>
        <v>0</v>
      </c>
      <c r="AJ336" s="47">
        <f t="shared" si="1118"/>
        <v>0</v>
      </c>
      <c r="AK336" s="47">
        <f t="shared" si="1119"/>
        <v>0</v>
      </c>
      <c r="AL336" s="48">
        <f t="shared" si="1120"/>
        <v>0</v>
      </c>
      <c r="AM336" s="47">
        <f t="shared" si="1164"/>
        <v>0</v>
      </c>
      <c r="AN336" s="47">
        <f t="shared" si="1165"/>
        <v>0</v>
      </c>
      <c r="AO336" s="46">
        <f t="shared" si="1121"/>
        <v>0</v>
      </c>
      <c r="AP336" s="47">
        <f t="shared" si="1122"/>
        <v>0</v>
      </c>
      <c r="AQ336" s="47">
        <f t="shared" si="1123"/>
        <v>0</v>
      </c>
      <c r="AR336" s="47">
        <f t="shared" si="1124"/>
        <v>0</v>
      </c>
      <c r="AS336" s="47">
        <f t="shared" si="1125"/>
        <v>0</v>
      </c>
      <c r="AT336" s="47">
        <f t="shared" si="1126"/>
        <v>0</v>
      </c>
      <c r="AU336" s="47">
        <f t="shared" si="1127"/>
        <v>0</v>
      </c>
      <c r="AV336" s="47">
        <f t="shared" si="1128"/>
        <v>0</v>
      </c>
      <c r="AW336" s="47">
        <f t="shared" si="1129"/>
        <v>0</v>
      </c>
      <c r="AX336" s="47">
        <f t="shared" si="1130"/>
        <v>0</v>
      </c>
      <c r="AY336" s="47">
        <f t="shared" si="1131"/>
        <v>0</v>
      </c>
      <c r="AZ336" s="47">
        <f t="shared" si="1132"/>
        <v>0</v>
      </c>
      <c r="BA336" s="47">
        <f t="shared" si="1133"/>
        <v>0</v>
      </c>
      <c r="BB336" s="47">
        <f t="shared" si="1134"/>
        <v>0</v>
      </c>
      <c r="BC336" s="47">
        <f t="shared" si="1135"/>
        <v>0</v>
      </c>
      <c r="BD336" s="47">
        <f t="shared" si="1136"/>
        <v>0</v>
      </c>
      <c r="BE336" s="47">
        <f t="shared" si="1137"/>
        <v>0</v>
      </c>
      <c r="BF336" s="47">
        <f t="shared" si="1138"/>
        <v>0</v>
      </c>
      <c r="BG336" s="48">
        <f t="shared" si="1139"/>
        <v>0</v>
      </c>
      <c r="BH336" s="47">
        <f t="shared" si="1166"/>
        <v>0</v>
      </c>
      <c r="BI336" s="47">
        <f t="shared" si="1167"/>
        <v>0</v>
      </c>
      <c r="BJ336" s="46">
        <f t="shared" si="1140"/>
        <v>0</v>
      </c>
      <c r="BK336" s="47">
        <f t="shared" si="1141"/>
        <v>0</v>
      </c>
      <c r="BL336" s="47">
        <f t="shared" si="1142"/>
        <v>0</v>
      </c>
      <c r="BM336" s="47">
        <f t="shared" si="1143"/>
        <v>0</v>
      </c>
      <c r="BN336" s="47">
        <f t="shared" si="1144"/>
        <v>0</v>
      </c>
      <c r="BO336" s="47">
        <f t="shared" si="1145"/>
        <v>0</v>
      </c>
      <c r="BP336" s="47">
        <f t="shared" si="1146"/>
        <v>0</v>
      </c>
      <c r="BQ336" s="47">
        <f t="shared" si="1147"/>
        <v>0</v>
      </c>
      <c r="BR336" s="47">
        <f t="shared" si="1148"/>
        <v>0</v>
      </c>
      <c r="BS336" s="47">
        <f t="shared" si="1149"/>
        <v>0</v>
      </c>
      <c r="BT336" s="47">
        <f t="shared" si="1150"/>
        <v>0</v>
      </c>
      <c r="BU336" s="47">
        <f t="shared" si="1151"/>
        <v>0</v>
      </c>
      <c r="BV336" s="47">
        <f t="shared" si="1152"/>
        <v>0</v>
      </c>
      <c r="BW336" s="47">
        <f t="shared" si="1153"/>
        <v>0</v>
      </c>
      <c r="BX336" s="47">
        <f t="shared" si="1154"/>
        <v>0</v>
      </c>
      <c r="BY336" s="47">
        <f t="shared" si="1155"/>
        <v>0</v>
      </c>
      <c r="BZ336" s="47">
        <f t="shared" si="1156"/>
        <v>0</v>
      </c>
      <c r="CA336" s="47">
        <f t="shared" si="1157"/>
        <v>0</v>
      </c>
      <c r="CB336" s="47">
        <f t="shared" si="1158"/>
        <v>0</v>
      </c>
      <c r="CC336" s="48">
        <f t="shared" si="1159"/>
        <v>0</v>
      </c>
      <c r="CD336" s="47">
        <f t="shared" si="1168"/>
        <v>0</v>
      </c>
      <c r="CE336" s="47">
        <f t="shared" si="1169"/>
        <v>0</v>
      </c>
      <c r="CF336" s="46">
        <f t="shared" si="1170"/>
        <v>0</v>
      </c>
      <c r="CG336" s="47">
        <f t="shared" si="1171"/>
        <v>0</v>
      </c>
      <c r="CH336" s="47">
        <f t="shared" si="1172"/>
        <v>0</v>
      </c>
      <c r="CI336" s="47">
        <f t="shared" si="1173"/>
        <v>0</v>
      </c>
      <c r="CJ336" s="47">
        <f t="shared" si="1174"/>
        <v>0</v>
      </c>
      <c r="CK336" s="47">
        <f t="shared" si="1175"/>
        <v>0</v>
      </c>
      <c r="CL336" s="47">
        <f t="shared" si="1176"/>
        <v>0</v>
      </c>
      <c r="CM336" s="47">
        <f t="shared" si="1177"/>
        <v>0</v>
      </c>
      <c r="CN336" s="47">
        <f t="shared" si="1178"/>
        <v>0</v>
      </c>
      <c r="CO336" s="47">
        <f t="shared" si="1179"/>
        <v>0</v>
      </c>
      <c r="CP336" s="47">
        <f t="shared" si="1180"/>
        <v>0</v>
      </c>
      <c r="CQ336" s="47">
        <f t="shared" si="1181"/>
        <v>0</v>
      </c>
      <c r="CR336" s="47">
        <f t="shared" si="1182"/>
        <v>0</v>
      </c>
      <c r="CS336" s="47">
        <f t="shared" si="1183"/>
        <v>0</v>
      </c>
      <c r="CT336" s="47">
        <f t="shared" si="1184"/>
        <v>0</v>
      </c>
      <c r="CU336" s="47">
        <f t="shared" si="1185"/>
        <v>0</v>
      </c>
      <c r="CV336" s="47">
        <f t="shared" si="1186"/>
        <v>0</v>
      </c>
      <c r="CW336" s="47">
        <f t="shared" si="1187"/>
        <v>0</v>
      </c>
      <c r="CX336" s="47">
        <f t="shared" si="1188"/>
        <v>0</v>
      </c>
      <c r="CY336" s="48">
        <f t="shared" si="1189"/>
        <v>0</v>
      </c>
      <c r="CZ336" s="47">
        <f t="shared" si="1190"/>
        <v>0</v>
      </c>
      <c r="DA336" s="47">
        <f t="shared" si="1191"/>
        <v>0</v>
      </c>
      <c r="DB336" s="46">
        <f t="shared" si="1192"/>
        <v>0</v>
      </c>
      <c r="DC336" s="47">
        <f t="shared" si="1193"/>
        <v>0</v>
      </c>
      <c r="DD336" s="47">
        <f t="shared" si="1194"/>
        <v>0</v>
      </c>
      <c r="DE336" s="47">
        <f t="shared" si="1195"/>
        <v>0</v>
      </c>
      <c r="DF336" s="47">
        <f t="shared" si="1196"/>
        <v>0</v>
      </c>
      <c r="DG336" s="47">
        <f t="shared" si="1197"/>
        <v>0</v>
      </c>
      <c r="DH336" s="47">
        <f t="shared" si="1198"/>
        <v>0</v>
      </c>
      <c r="DI336" s="47">
        <f t="shared" si="1199"/>
        <v>0</v>
      </c>
      <c r="DJ336" s="47">
        <f t="shared" si="1200"/>
        <v>0</v>
      </c>
      <c r="DK336" s="47">
        <f t="shared" si="1201"/>
        <v>0</v>
      </c>
      <c r="DL336" s="47">
        <f t="shared" si="1202"/>
        <v>0</v>
      </c>
      <c r="DM336" s="47">
        <f t="shared" si="1203"/>
        <v>0</v>
      </c>
      <c r="DN336" s="47">
        <f t="shared" si="1204"/>
        <v>0</v>
      </c>
      <c r="DO336" s="47">
        <f t="shared" si="1205"/>
        <v>0</v>
      </c>
      <c r="DP336" s="47">
        <f t="shared" si="1206"/>
        <v>0</v>
      </c>
      <c r="DQ336" s="47">
        <f t="shared" si="1207"/>
        <v>0</v>
      </c>
      <c r="DR336" s="47">
        <f t="shared" si="1208"/>
        <v>0</v>
      </c>
      <c r="DS336" s="47">
        <f t="shared" si="1209"/>
        <v>0</v>
      </c>
      <c r="DT336" s="47">
        <f t="shared" si="1210"/>
        <v>0</v>
      </c>
      <c r="DU336" s="48">
        <f t="shared" si="1211"/>
        <v>0</v>
      </c>
      <c r="DV336" s="47">
        <f t="shared" si="1212"/>
        <v>0</v>
      </c>
      <c r="DW336" s="47">
        <f t="shared" si="1213"/>
        <v>0</v>
      </c>
      <c r="DX336" s="46">
        <f t="shared" si="1214"/>
        <v>0</v>
      </c>
      <c r="DY336" s="47">
        <f t="shared" si="1215"/>
        <v>0</v>
      </c>
      <c r="DZ336" s="47">
        <f t="shared" si="1216"/>
        <v>0</v>
      </c>
      <c r="EA336" s="47">
        <f t="shared" si="1217"/>
        <v>0</v>
      </c>
      <c r="EB336" s="47">
        <f t="shared" si="1218"/>
        <v>0</v>
      </c>
      <c r="EC336" s="47">
        <f t="shared" si="1219"/>
        <v>0</v>
      </c>
      <c r="ED336" s="47">
        <f t="shared" si="1220"/>
        <v>0</v>
      </c>
      <c r="EE336" s="47">
        <f t="shared" si="1221"/>
        <v>0</v>
      </c>
      <c r="EF336" s="47">
        <f t="shared" si="1222"/>
        <v>0</v>
      </c>
      <c r="EG336" s="47">
        <f t="shared" si="1223"/>
        <v>0</v>
      </c>
      <c r="EH336" s="47">
        <f t="shared" si="1224"/>
        <v>0</v>
      </c>
      <c r="EI336" s="47">
        <f t="shared" si="1225"/>
        <v>0</v>
      </c>
      <c r="EJ336" s="47">
        <f t="shared" si="1226"/>
        <v>0</v>
      </c>
      <c r="EK336" s="47">
        <f t="shared" si="1227"/>
        <v>0</v>
      </c>
      <c r="EL336" s="47">
        <f t="shared" si="1228"/>
        <v>0</v>
      </c>
      <c r="EM336" s="47">
        <f t="shared" si="1229"/>
        <v>0</v>
      </c>
      <c r="EN336" s="47">
        <f t="shared" si="1230"/>
        <v>0</v>
      </c>
      <c r="EO336" s="47">
        <f t="shared" si="1231"/>
        <v>0</v>
      </c>
      <c r="EP336" s="47">
        <f t="shared" si="1232"/>
        <v>0</v>
      </c>
      <c r="EQ336" s="48">
        <f t="shared" si="1233"/>
        <v>0</v>
      </c>
      <c r="ER336" s="47">
        <f t="shared" si="1234"/>
        <v>0</v>
      </c>
      <c r="ES336" s="47">
        <f t="shared" si="1235"/>
        <v>0</v>
      </c>
      <c r="ET336" s="46">
        <f t="shared" si="1236"/>
        <v>0</v>
      </c>
      <c r="EU336" s="47">
        <f t="shared" si="1237"/>
        <v>0</v>
      </c>
      <c r="EV336" s="47">
        <f t="shared" si="1238"/>
        <v>0</v>
      </c>
      <c r="EW336" s="47">
        <f t="shared" si="1239"/>
        <v>0</v>
      </c>
      <c r="EX336" s="47">
        <f t="shared" si="1240"/>
        <v>0</v>
      </c>
      <c r="EY336" s="47">
        <f t="shared" si="1241"/>
        <v>0</v>
      </c>
      <c r="EZ336" s="47">
        <f t="shared" si="1242"/>
        <v>0</v>
      </c>
      <c r="FA336" s="47">
        <f t="shared" si="1243"/>
        <v>0</v>
      </c>
      <c r="FB336" s="47">
        <f t="shared" si="1244"/>
        <v>0</v>
      </c>
      <c r="FC336" s="47">
        <f t="shared" si="1245"/>
        <v>0</v>
      </c>
      <c r="FD336" s="47">
        <f t="shared" si="1246"/>
        <v>0</v>
      </c>
      <c r="FE336" s="47">
        <f t="shared" si="1247"/>
        <v>0</v>
      </c>
      <c r="FF336" s="47">
        <f t="shared" si="1248"/>
        <v>0</v>
      </c>
      <c r="FG336" s="47">
        <f t="shared" si="1249"/>
        <v>0</v>
      </c>
      <c r="FH336" s="47">
        <f t="shared" si="1250"/>
        <v>0</v>
      </c>
      <c r="FI336" s="47">
        <f t="shared" si="1251"/>
        <v>0</v>
      </c>
      <c r="FJ336" s="47">
        <f t="shared" si="1252"/>
        <v>0</v>
      </c>
      <c r="FK336" s="47">
        <f t="shared" si="1253"/>
        <v>0</v>
      </c>
      <c r="FL336" s="47">
        <f t="shared" si="1254"/>
        <v>0</v>
      </c>
      <c r="FM336" s="48">
        <f t="shared" si="1255"/>
        <v>0</v>
      </c>
      <c r="FN336" s="47">
        <f t="shared" si="1256"/>
        <v>0</v>
      </c>
      <c r="FO336" s="47">
        <f t="shared" si="1257"/>
        <v>0</v>
      </c>
      <c r="FP336" s="46">
        <f t="shared" si="1258"/>
        <v>0</v>
      </c>
      <c r="FQ336" s="47">
        <f t="shared" si="1259"/>
        <v>0</v>
      </c>
      <c r="FR336" s="47">
        <f t="shared" si="1260"/>
        <v>0</v>
      </c>
      <c r="FS336" s="47">
        <f t="shared" si="1261"/>
        <v>0</v>
      </c>
      <c r="FT336" s="47">
        <f t="shared" si="1262"/>
        <v>0</v>
      </c>
      <c r="FU336" s="47">
        <f t="shared" si="1263"/>
        <v>0</v>
      </c>
      <c r="FV336" s="47">
        <f t="shared" si="1264"/>
        <v>0</v>
      </c>
      <c r="FW336" s="47">
        <f t="shared" si="1265"/>
        <v>0</v>
      </c>
      <c r="FX336" s="47">
        <f t="shared" si="1266"/>
        <v>0</v>
      </c>
      <c r="FY336" s="47">
        <f t="shared" si="1267"/>
        <v>0</v>
      </c>
      <c r="FZ336" s="47">
        <f t="shared" si="1268"/>
        <v>0</v>
      </c>
      <c r="GA336" s="47">
        <f t="shared" si="1269"/>
        <v>0</v>
      </c>
      <c r="GB336" s="47">
        <f t="shared" si="1270"/>
        <v>0</v>
      </c>
      <c r="GC336" s="47">
        <f t="shared" si="1271"/>
        <v>0</v>
      </c>
      <c r="GD336" s="47">
        <f t="shared" si="1272"/>
        <v>0</v>
      </c>
      <c r="GE336" s="47">
        <f t="shared" si="1273"/>
        <v>0</v>
      </c>
      <c r="GF336" s="47">
        <f t="shared" si="1274"/>
        <v>0</v>
      </c>
      <c r="GG336" s="47">
        <f t="shared" si="1275"/>
        <v>0</v>
      </c>
      <c r="GH336" s="47">
        <f t="shared" si="1276"/>
        <v>0</v>
      </c>
      <c r="GI336" s="48">
        <f t="shared" si="1277"/>
        <v>0</v>
      </c>
      <c r="GJ336" s="47">
        <f t="shared" si="1278"/>
        <v>0</v>
      </c>
      <c r="GK336" s="47">
        <f t="shared" si="1279"/>
        <v>0</v>
      </c>
      <c r="GL336" s="46">
        <f t="shared" si="1280"/>
        <v>0</v>
      </c>
      <c r="GM336" s="47">
        <f t="shared" si="1281"/>
        <v>0</v>
      </c>
      <c r="GN336" s="47">
        <f t="shared" si="1282"/>
        <v>0</v>
      </c>
      <c r="GO336" s="47">
        <f t="shared" si="1283"/>
        <v>0</v>
      </c>
      <c r="GP336" s="47">
        <f t="shared" si="1284"/>
        <v>0</v>
      </c>
      <c r="GQ336" s="47">
        <f t="shared" si="1285"/>
        <v>0</v>
      </c>
      <c r="GR336" s="47">
        <f t="shared" si="1286"/>
        <v>0</v>
      </c>
      <c r="GS336" s="47">
        <f t="shared" si="1287"/>
        <v>0</v>
      </c>
      <c r="GT336" s="47">
        <f t="shared" si="1288"/>
        <v>0</v>
      </c>
      <c r="GU336" s="47">
        <f t="shared" si="1289"/>
        <v>0</v>
      </c>
      <c r="GV336" s="47">
        <f t="shared" si="1290"/>
        <v>0</v>
      </c>
      <c r="GW336" s="47">
        <f t="shared" si="1291"/>
        <v>0</v>
      </c>
      <c r="GX336" s="47">
        <f t="shared" si="1292"/>
        <v>0</v>
      </c>
      <c r="GY336" s="47">
        <f t="shared" si="1293"/>
        <v>0</v>
      </c>
      <c r="GZ336" s="47">
        <f t="shared" si="1294"/>
        <v>0</v>
      </c>
      <c r="HA336" s="47">
        <f t="shared" si="1295"/>
        <v>0</v>
      </c>
      <c r="HB336" s="47">
        <f t="shared" si="1296"/>
        <v>0</v>
      </c>
      <c r="HC336" s="47">
        <f t="shared" si="1297"/>
        <v>0</v>
      </c>
      <c r="HD336" s="47">
        <f t="shared" si="1298"/>
        <v>0</v>
      </c>
      <c r="HE336" s="48">
        <f t="shared" si="1299"/>
        <v>0</v>
      </c>
      <c r="HF336" s="47">
        <f t="shared" si="1300"/>
        <v>0</v>
      </c>
      <c r="HG336" s="47">
        <f t="shared" si="1301"/>
        <v>0</v>
      </c>
      <c r="HH336" s="46">
        <f t="shared" si="1302"/>
        <v>0</v>
      </c>
      <c r="HI336" s="47">
        <f t="shared" si="1303"/>
        <v>0</v>
      </c>
      <c r="HJ336" s="47">
        <f t="shared" si="1304"/>
        <v>0</v>
      </c>
      <c r="HK336" s="47">
        <f t="shared" si="1305"/>
        <v>0</v>
      </c>
      <c r="HL336" s="47">
        <f t="shared" si="1306"/>
        <v>0</v>
      </c>
      <c r="HM336" s="47">
        <f t="shared" si="1307"/>
        <v>0</v>
      </c>
      <c r="HN336" s="47">
        <f t="shared" si="1308"/>
        <v>0</v>
      </c>
      <c r="HO336" s="47">
        <f t="shared" si="1309"/>
        <v>0</v>
      </c>
      <c r="HP336" s="47">
        <f t="shared" si="1310"/>
        <v>0</v>
      </c>
      <c r="HQ336" s="47">
        <f t="shared" si="1311"/>
        <v>0</v>
      </c>
      <c r="HR336" s="47">
        <f t="shared" si="1312"/>
        <v>0</v>
      </c>
      <c r="HS336" s="47">
        <f t="shared" si="1313"/>
        <v>0</v>
      </c>
      <c r="HT336" s="47">
        <f t="shared" si="1314"/>
        <v>0</v>
      </c>
      <c r="HU336" s="47">
        <f t="shared" si="1315"/>
        <v>0</v>
      </c>
      <c r="HV336" s="47">
        <f t="shared" si="1316"/>
        <v>0</v>
      </c>
      <c r="HW336" s="47">
        <f t="shared" si="1317"/>
        <v>0</v>
      </c>
      <c r="HX336" s="47">
        <f t="shared" si="1318"/>
        <v>0</v>
      </c>
      <c r="HY336" s="47">
        <f t="shared" si="1319"/>
        <v>0</v>
      </c>
      <c r="HZ336" s="47">
        <f t="shared" si="1320"/>
        <v>0</v>
      </c>
      <c r="IA336" s="48">
        <f t="shared" si="1321"/>
        <v>0</v>
      </c>
      <c r="IB336" s="47">
        <f t="shared" si="1322"/>
        <v>0</v>
      </c>
      <c r="IC336" s="47">
        <f t="shared" si="1323"/>
        <v>0</v>
      </c>
      <c r="ID336" s="46">
        <f t="shared" si="1324"/>
        <v>0</v>
      </c>
      <c r="IE336" s="47">
        <f t="shared" si="1325"/>
        <v>0</v>
      </c>
      <c r="IF336" s="47">
        <f t="shared" si="1326"/>
        <v>0</v>
      </c>
      <c r="IG336" s="47">
        <f t="shared" si="1327"/>
        <v>0</v>
      </c>
      <c r="IH336" s="47">
        <f t="shared" si="1328"/>
        <v>0</v>
      </c>
      <c r="II336" s="47">
        <f t="shared" si="1329"/>
        <v>0</v>
      </c>
      <c r="IJ336" s="47">
        <f t="shared" si="1330"/>
        <v>0</v>
      </c>
      <c r="IK336" s="47">
        <f t="shared" si="1331"/>
        <v>0</v>
      </c>
      <c r="IL336" s="47">
        <f t="shared" si="1332"/>
        <v>0</v>
      </c>
      <c r="IM336" s="47">
        <f t="shared" si="1333"/>
        <v>0</v>
      </c>
      <c r="IN336" s="47">
        <f t="shared" si="1334"/>
        <v>0</v>
      </c>
      <c r="IO336" s="47">
        <f t="shared" si="1335"/>
        <v>0</v>
      </c>
      <c r="IP336" s="47">
        <f t="shared" si="1336"/>
        <v>0</v>
      </c>
      <c r="IQ336" s="47">
        <f t="shared" si="1337"/>
        <v>0</v>
      </c>
      <c r="IR336" s="47">
        <f t="shared" si="1338"/>
        <v>0</v>
      </c>
      <c r="IS336" s="47">
        <f t="shared" si="1339"/>
        <v>0</v>
      </c>
      <c r="IT336" s="47">
        <f t="shared" si="1340"/>
        <v>0</v>
      </c>
      <c r="IU336" s="47">
        <f t="shared" si="1341"/>
        <v>0</v>
      </c>
      <c r="IV336" s="47">
        <f t="shared" si="1342"/>
        <v>0</v>
      </c>
      <c r="IW336" s="48">
        <f t="shared" si="1343"/>
        <v>0</v>
      </c>
      <c r="IX336" s="47">
        <f t="shared" si="1344"/>
        <v>0</v>
      </c>
      <c r="IY336" s="47">
        <f t="shared" si="1345"/>
        <v>0</v>
      </c>
      <c r="IZ336" s="46">
        <f t="shared" si="1346"/>
        <v>0</v>
      </c>
      <c r="JA336" s="47">
        <f t="shared" si="1347"/>
        <v>0</v>
      </c>
      <c r="JB336" s="47">
        <f t="shared" si="1348"/>
        <v>0</v>
      </c>
      <c r="JC336" s="47">
        <f t="shared" si="1349"/>
        <v>0</v>
      </c>
      <c r="JD336" s="47">
        <f t="shared" si="1350"/>
        <v>0</v>
      </c>
      <c r="JE336" s="47">
        <f t="shared" si="1351"/>
        <v>0</v>
      </c>
      <c r="JF336" s="47">
        <f t="shared" si="1352"/>
        <v>0</v>
      </c>
      <c r="JG336" s="47">
        <f t="shared" si="1353"/>
        <v>0</v>
      </c>
      <c r="JH336" s="47">
        <f t="shared" si="1354"/>
        <v>0</v>
      </c>
      <c r="JI336" s="47">
        <f t="shared" si="1355"/>
        <v>0</v>
      </c>
      <c r="JJ336" s="47">
        <f t="shared" si="1356"/>
        <v>0</v>
      </c>
      <c r="JK336" s="47">
        <f t="shared" si="1357"/>
        <v>0</v>
      </c>
      <c r="JL336" s="47">
        <f t="shared" si="1358"/>
        <v>0</v>
      </c>
      <c r="JM336" s="47">
        <f t="shared" si="1359"/>
        <v>0</v>
      </c>
      <c r="JN336" s="47">
        <f t="shared" si="1360"/>
        <v>0</v>
      </c>
      <c r="JO336" s="47">
        <f t="shared" si="1361"/>
        <v>0</v>
      </c>
      <c r="JP336" s="47">
        <f t="shared" si="1362"/>
        <v>0</v>
      </c>
      <c r="JQ336" s="47">
        <f t="shared" si="1363"/>
        <v>0</v>
      </c>
      <c r="JR336" s="47">
        <f t="shared" si="1364"/>
        <v>0</v>
      </c>
      <c r="JS336" s="48">
        <f t="shared" si="1365"/>
        <v>0</v>
      </c>
      <c r="JT336" s="46">
        <f t="shared" si="1366"/>
        <v>0</v>
      </c>
      <c r="JU336" s="48">
        <f t="shared" si="1367"/>
        <v>0</v>
      </c>
    </row>
    <row r="337" spans="1:281" x14ac:dyDescent="0.25">
      <c r="A337" s="152"/>
      <c r="B337" s="386"/>
      <c r="C337" s="377"/>
      <c r="D337" s="378"/>
      <c r="E337" s="378"/>
      <c r="F337" s="378"/>
      <c r="G337" s="379"/>
      <c r="H337" s="397"/>
      <c r="I337" s="397"/>
      <c r="J337" s="97"/>
      <c r="K337" s="122">
        <f t="shared" si="1097"/>
        <v>0</v>
      </c>
      <c r="L337" s="313">
        <f t="shared" si="1098"/>
        <v>0</v>
      </c>
      <c r="M337" s="46">
        <f t="shared" si="1099"/>
        <v>0</v>
      </c>
      <c r="N337" s="90">
        <f t="shared" si="1160"/>
        <v>0</v>
      </c>
      <c r="O337" s="90">
        <f t="shared" si="1161"/>
        <v>0</v>
      </c>
      <c r="P337" s="90">
        <f t="shared" si="1162"/>
        <v>0</v>
      </c>
      <c r="Q337" s="90">
        <f t="shared" si="1163"/>
        <v>0</v>
      </c>
      <c r="R337" s="408">
        <f t="shared" si="1100"/>
        <v>1</v>
      </c>
      <c r="S337" s="46">
        <f t="shared" si="1101"/>
        <v>0</v>
      </c>
      <c r="T337" s="47">
        <f t="shared" si="1102"/>
        <v>0</v>
      </c>
      <c r="U337" s="47">
        <f t="shared" si="1103"/>
        <v>0</v>
      </c>
      <c r="V337" s="47">
        <f t="shared" si="1104"/>
        <v>0</v>
      </c>
      <c r="W337" s="47">
        <f t="shared" si="1105"/>
        <v>0</v>
      </c>
      <c r="X337" s="47">
        <f t="shared" si="1106"/>
        <v>0</v>
      </c>
      <c r="Y337" s="47">
        <f t="shared" si="1107"/>
        <v>0</v>
      </c>
      <c r="Z337" s="47">
        <f t="shared" si="1108"/>
        <v>0</v>
      </c>
      <c r="AA337" s="47">
        <f t="shared" si="1109"/>
        <v>0</v>
      </c>
      <c r="AB337" s="47">
        <f t="shared" si="1110"/>
        <v>0</v>
      </c>
      <c r="AC337" s="47">
        <f t="shared" si="1111"/>
        <v>0</v>
      </c>
      <c r="AD337" s="47">
        <f t="shared" si="1112"/>
        <v>0</v>
      </c>
      <c r="AE337" s="47">
        <f t="shared" si="1113"/>
        <v>0</v>
      </c>
      <c r="AF337" s="47">
        <f t="shared" si="1114"/>
        <v>0</v>
      </c>
      <c r="AG337" s="47">
        <f t="shared" si="1115"/>
        <v>0</v>
      </c>
      <c r="AH337" s="47">
        <f t="shared" si="1116"/>
        <v>0</v>
      </c>
      <c r="AI337" s="47">
        <f t="shared" si="1117"/>
        <v>0</v>
      </c>
      <c r="AJ337" s="47">
        <f t="shared" si="1118"/>
        <v>0</v>
      </c>
      <c r="AK337" s="47">
        <f t="shared" si="1119"/>
        <v>0</v>
      </c>
      <c r="AL337" s="48">
        <f t="shared" si="1120"/>
        <v>0</v>
      </c>
      <c r="AM337" s="47">
        <f t="shared" si="1164"/>
        <v>0</v>
      </c>
      <c r="AN337" s="47">
        <f t="shared" si="1165"/>
        <v>0</v>
      </c>
      <c r="AO337" s="46">
        <f t="shared" si="1121"/>
        <v>0</v>
      </c>
      <c r="AP337" s="47">
        <f t="shared" si="1122"/>
        <v>0</v>
      </c>
      <c r="AQ337" s="47">
        <f t="shared" si="1123"/>
        <v>0</v>
      </c>
      <c r="AR337" s="47">
        <f t="shared" si="1124"/>
        <v>0</v>
      </c>
      <c r="AS337" s="47">
        <f t="shared" si="1125"/>
        <v>0</v>
      </c>
      <c r="AT337" s="47">
        <f t="shared" si="1126"/>
        <v>0</v>
      </c>
      <c r="AU337" s="47">
        <f t="shared" si="1127"/>
        <v>0</v>
      </c>
      <c r="AV337" s="47">
        <f t="shared" si="1128"/>
        <v>0</v>
      </c>
      <c r="AW337" s="47">
        <f t="shared" si="1129"/>
        <v>0</v>
      </c>
      <c r="AX337" s="47">
        <f t="shared" si="1130"/>
        <v>0</v>
      </c>
      <c r="AY337" s="47">
        <f t="shared" si="1131"/>
        <v>0</v>
      </c>
      <c r="AZ337" s="47">
        <f t="shared" si="1132"/>
        <v>0</v>
      </c>
      <c r="BA337" s="47">
        <f t="shared" si="1133"/>
        <v>0</v>
      </c>
      <c r="BB337" s="47">
        <f t="shared" si="1134"/>
        <v>0</v>
      </c>
      <c r="BC337" s="47">
        <f t="shared" si="1135"/>
        <v>0</v>
      </c>
      <c r="BD337" s="47">
        <f t="shared" si="1136"/>
        <v>0</v>
      </c>
      <c r="BE337" s="47">
        <f t="shared" si="1137"/>
        <v>0</v>
      </c>
      <c r="BF337" s="47">
        <f t="shared" si="1138"/>
        <v>0</v>
      </c>
      <c r="BG337" s="48">
        <f t="shared" si="1139"/>
        <v>0</v>
      </c>
      <c r="BH337" s="47">
        <f t="shared" si="1166"/>
        <v>0</v>
      </c>
      <c r="BI337" s="47">
        <f t="shared" si="1167"/>
        <v>0</v>
      </c>
      <c r="BJ337" s="46">
        <f t="shared" si="1140"/>
        <v>0</v>
      </c>
      <c r="BK337" s="47">
        <f t="shared" si="1141"/>
        <v>0</v>
      </c>
      <c r="BL337" s="47">
        <f t="shared" si="1142"/>
        <v>0</v>
      </c>
      <c r="BM337" s="47">
        <f t="shared" si="1143"/>
        <v>0</v>
      </c>
      <c r="BN337" s="47">
        <f t="shared" si="1144"/>
        <v>0</v>
      </c>
      <c r="BO337" s="47">
        <f t="shared" si="1145"/>
        <v>0</v>
      </c>
      <c r="BP337" s="47">
        <f t="shared" si="1146"/>
        <v>0</v>
      </c>
      <c r="BQ337" s="47">
        <f t="shared" si="1147"/>
        <v>0</v>
      </c>
      <c r="BR337" s="47">
        <f t="shared" si="1148"/>
        <v>0</v>
      </c>
      <c r="BS337" s="47">
        <f t="shared" si="1149"/>
        <v>0</v>
      </c>
      <c r="BT337" s="47">
        <f t="shared" si="1150"/>
        <v>0</v>
      </c>
      <c r="BU337" s="47">
        <f t="shared" si="1151"/>
        <v>0</v>
      </c>
      <c r="BV337" s="47">
        <f t="shared" si="1152"/>
        <v>0</v>
      </c>
      <c r="BW337" s="47">
        <f t="shared" si="1153"/>
        <v>0</v>
      </c>
      <c r="BX337" s="47">
        <f t="shared" si="1154"/>
        <v>0</v>
      </c>
      <c r="BY337" s="47">
        <f t="shared" si="1155"/>
        <v>0</v>
      </c>
      <c r="BZ337" s="47">
        <f t="shared" si="1156"/>
        <v>0</v>
      </c>
      <c r="CA337" s="47">
        <f t="shared" si="1157"/>
        <v>0</v>
      </c>
      <c r="CB337" s="47">
        <f t="shared" si="1158"/>
        <v>0</v>
      </c>
      <c r="CC337" s="48">
        <f t="shared" si="1159"/>
        <v>0</v>
      </c>
      <c r="CD337" s="47">
        <f t="shared" si="1168"/>
        <v>0</v>
      </c>
      <c r="CE337" s="47">
        <f t="shared" si="1169"/>
        <v>0</v>
      </c>
      <c r="CF337" s="46">
        <f t="shared" si="1170"/>
        <v>0</v>
      </c>
      <c r="CG337" s="47">
        <f t="shared" si="1171"/>
        <v>0</v>
      </c>
      <c r="CH337" s="47">
        <f t="shared" si="1172"/>
        <v>0</v>
      </c>
      <c r="CI337" s="47">
        <f t="shared" si="1173"/>
        <v>0</v>
      </c>
      <c r="CJ337" s="47">
        <f t="shared" si="1174"/>
        <v>0</v>
      </c>
      <c r="CK337" s="47">
        <f t="shared" si="1175"/>
        <v>0</v>
      </c>
      <c r="CL337" s="47">
        <f t="shared" si="1176"/>
        <v>0</v>
      </c>
      <c r="CM337" s="47">
        <f t="shared" si="1177"/>
        <v>0</v>
      </c>
      <c r="CN337" s="47">
        <f t="shared" si="1178"/>
        <v>0</v>
      </c>
      <c r="CO337" s="47">
        <f t="shared" si="1179"/>
        <v>0</v>
      </c>
      <c r="CP337" s="47">
        <f t="shared" si="1180"/>
        <v>0</v>
      </c>
      <c r="CQ337" s="47">
        <f t="shared" si="1181"/>
        <v>0</v>
      </c>
      <c r="CR337" s="47">
        <f t="shared" si="1182"/>
        <v>0</v>
      </c>
      <c r="CS337" s="47">
        <f t="shared" si="1183"/>
        <v>0</v>
      </c>
      <c r="CT337" s="47">
        <f t="shared" si="1184"/>
        <v>0</v>
      </c>
      <c r="CU337" s="47">
        <f t="shared" si="1185"/>
        <v>0</v>
      </c>
      <c r="CV337" s="47">
        <f t="shared" si="1186"/>
        <v>0</v>
      </c>
      <c r="CW337" s="47">
        <f t="shared" si="1187"/>
        <v>0</v>
      </c>
      <c r="CX337" s="47">
        <f t="shared" si="1188"/>
        <v>0</v>
      </c>
      <c r="CY337" s="48">
        <f t="shared" si="1189"/>
        <v>0</v>
      </c>
      <c r="CZ337" s="47">
        <f t="shared" si="1190"/>
        <v>0</v>
      </c>
      <c r="DA337" s="47">
        <f t="shared" si="1191"/>
        <v>0</v>
      </c>
      <c r="DB337" s="46">
        <f t="shared" si="1192"/>
        <v>0</v>
      </c>
      <c r="DC337" s="47">
        <f t="shared" si="1193"/>
        <v>0</v>
      </c>
      <c r="DD337" s="47">
        <f t="shared" si="1194"/>
        <v>0</v>
      </c>
      <c r="DE337" s="47">
        <f t="shared" si="1195"/>
        <v>0</v>
      </c>
      <c r="DF337" s="47">
        <f t="shared" si="1196"/>
        <v>0</v>
      </c>
      <c r="DG337" s="47">
        <f t="shared" si="1197"/>
        <v>0</v>
      </c>
      <c r="DH337" s="47">
        <f t="shared" si="1198"/>
        <v>0</v>
      </c>
      <c r="DI337" s="47">
        <f t="shared" si="1199"/>
        <v>0</v>
      </c>
      <c r="DJ337" s="47">
        <f t="shared" si="1200"/>
        <v>0</v>
      </c>
      <c r="DK337" s="47">
        <f t="shared" si="1201"/>
        <v>0</v>
      </c>
      <c r="DL337" s="47">
        <f t="shared" si="1202"/>
        <v>0</v>
      </c>
      <c r="DM337" s="47">
        <f t="shared" si="1203"/>
        <v>0</v>
      </c>
      <c r="DN337" s="47">
        <f t="shared" si="1204"/>
        <v>0</v>
      </c>
      <c r="DO337" s="47">
        <f t="shared" si="1205"/>
        <v>0</v>
      </c>
      <c r="DP337" s="47">
        <f t="shared" si="1206"/>
        <v>0</v>
      </c>
      <c r="DQ337" s="47">
        <f t="shared" si="1207"/>
        <v>0</v>
      </c>
      <c r="DR337" s="47">
        <f t="shared" si="1208"/>
        <v>0</v>
      </c>
      <c r="DS337" s="47">
        <f t="shared" si="1209"/>
        <v>0</v>
      </c>
      <c r="DT337" s="47">
        <f t="shared" si="1210"/>
        <v>0</v>
      </c>
      <c r="DU337" s="48">
        <f t="shared" si="1211"/>
        <v>0</v>
      </c>
      <c r="DV337" s="47">
        <f t="shared" si="1212"/>
        <v>0</v>
      </c>
      <c r="DW337" s="47">
        <f t="shared" si="1213"/>
        <v>0</v>
      </c>
      <c r="DX337" s="46">
        <f t="shared" si="1214"/>
        <v>0</v>
      </c>
      <c r="DY337" s="47">
        <f t="shared" si="1215"/>
        <v>0</v>
      </c>
      <c r="DZ337" s="47">
        <f t="shared" si="1216"/>
        <v>0</v>
      </c>
      <c r="EA337" s="47">
        <f t="shared" si="1217"/>
        <v>0</v>
      </c>
      <c r="EB337" s="47">
        <f t="shared" si="1218"/>
        <v>0</v>
      </c>
      <c r="EC337" s="47">
        <f t="shared" si="1219"/>
        <v>0</v>
      </c>
      <c r="ED337" s="47">
        <f t="shared" si="1220"/>
        <v>0</v>
      </c>
      <c r="EE337" s="47">
        <f t="shared" si="1221"/>
        <v>0</v>
      </c>
      <c r="EF337" s="47">
        <f t="shared" si="1222"/>
        <v>0</v>
      </c>
      <c r="EG337" s="47">
        <f t="shared" si="1223"/>
        <v>0</v>
      </c>
      <c r="EH337" s="47">
        <f t="shared" si="1224"/>
        <v>0</v>
      </c>
      <c r="EI337" s="47">
        <f t="shared" si="1225"/>
        <v>0</v>
      </c>
      <c r="EJ337" s="47">
        <f t="shared" si="1226"/>
        <v>0</v>
      </c>
      <c r="EK337" s="47">
        <f t="shared" si="1227"/>
        <v>0</v>
      </c>
      <c r="EL337" s="47">
        <f t="shared" si="1228"/>
        <v>0</v>
      </c>
      <c r="EM337" s="47">
        <f t="shared" si="1229"/>
        <v>0</v>
      </c>
      <c r="EN337" s="47">
        <f t="shared" si="1230"/>
        <v>0</v>
      </c>
      <c r="EO337" s="47">
        <f t="shared" si="1231"/>
        <v>0</v>
      </c>
      <c r="EP337" s="47">
        <f t="shared" si="1232"/>
        <v>0</v>
      </c>
      <c r="EQ337" s="48">
        <f t="shared" si="1233"/>
        <v>0</v>
      </c>
      <c r="ER337" s="47">
        <f t="shared" si="1234"/>
        <v>0</v>
      </c>
      <c r="ES337" s="47">
        <f t="shared" si="1235"/>
        <v>0</v>
      </c>
      <c r="ET337" s="46">
        <f t="shared" si="1236"/>
        <v>0</v>
      </c>
      <c r="EU337" s="47">
        <f t="shared" si="1237"/>
        <v>0</v>
      </c>
      <c r="EV337" s="47">
        <f t="shared" si="1238"/>
        <v>0</v>
      </c>
      <c r="EW337" s="47">
        <f t="shared" si="1239"/>
        <v>0</v>
      </c>
      <c r="EX337" s="47">
        <f t="shared" si="1240"/>
        <v>0</v>
      </c>
      <c r="EY337" s="47">
        <f t="shared" si="1241"/>
        <v>0</v>
      </c>
      <c r="EZ337" s="47">
        <f t="shared" si="1242"/>
        <v>0</v>
      </c>
      <c r="FA337" s="47">
        <f t="shared" si="1243"/>
        <v>0</v>
      </c>
      <c r="FB337" s="47">
        <f t="shared" si="1244"/>
        <v>0</v>
      </c>
      <c r="FC337" s="47">
        <f t="shared" si="1245"/>
        <v>0</v>
      </c>
      <c r="FD337" s="47">
        <f t="shared" si="1246"/>
        <v>0</v>
      </c>
      <c r="FE337" s="47">
        <f t="shared" si="1247"/>
        <v>0</v>
      </c>
      <c r="FF337" s="47">
        <f t="shared" si="1248"/>
        <v>0</v>
      </c>
      <c r="FG337" s="47">
        <f t="shared" si="1249"/>
        <v>0</v>
      </c>
      <c r="FH337" s="47">
        <f t="shared" si="1250"/>
        <v>0</v>
      </c>
      <c r="FI337" s="47">
        <f t="shared" si="1251"/>
        <v>0</v>
      </c>
      <c r="FJ337" s="47">
        <f t="shared" si="1252"/>
        <v>0</v>
      </c>
      <c r="FK337" s="47">
        <f t="shared" si="1253"/>
        <v>0</v>
      </c>
      <c r="FL337" s="47">
        <f t="shared" si="1254"/>
        <v>0</v>
      </c>
      <c r="FM337" s="48">
        <f t="shared" si="1255"/>
        <v>0</v>
      </c>
      <c r="FN337" s="47">
        <f t="shared" si="1256"/>
        <v>0</v>
      </c>
      <c r="FO337" s="47">
        <f t="shared" si="1257"/>
        <v>0</v>
      </c>
      <c r="FP337" s="46">
        <f t="shared" si="1258"/>
        <v>0</v>
      </c>
      <c r="FQ337" s="47">
        <f t="shared" si="1259"/>
        <v>0</v>
      </c>
      <c r="FR337" s="47">
        <f t="shared" si="1260"/>
        <v>0</v>
      </c>
      <c r="FS337" s="47">
        <f t="shared" si="1261"/>
        <v>0</v>
      </c>
      <c r="FT337" s="47">
        <f t="shared" si="1262"/>
        <v>0</v>
      </c>
      <c r="FU337" s="47">
        <f t="shared" si="1263"/>
        <v>0</v>
      </c>
      <c r="FV337" s="47">
        <f t="shared" si="1264"/>
        <v>0</v>
      </c>
      <c r="FW337" s="47">
        <f t="shared" si="1265"/>
        <v>0</v>
      </c>
      <c r="FX337" s="47">
        <f t="shared" si="1266"/>
        <v>0</v>
      </c>
      <c r="FY337" s="47">
        <f t="shared" si="1267"/>
        <v>0</v>
      </c>
      <c r="FZ337" s="47">
        <f t="shared" si="1268"/>
        <v>0</v>
      </c>
      <c r="GA337" s="47">
        <f t="shared" si="1269"/>
        <v>0</v>
      </c>
      <c r="GB337" s="47">
        <f t="shared" si="1270"/>
        <v>0</v>
      </c>
      <c r="GC337" s="47">
        <f t="shared" si="1271"/>
        <v>0</v>
      </c>
      <c r="GD337" s="47">
        <f t="shared" si="1272"/>
        <v>0</v>
      </c>
      <c r="GE337" s="47">
        <f t="shared" si="1273"/>
        <v>0</v>
      </c>
      <c r="GF337" s="47">
        <f t="shared" si="1274"/>
        <v>0</v>
      </c>
      <c r="GG337" s="47">
        <f t="shared" si="1275"/>
        <v>0</v>
      </c>
      <c r="GH337" s="47">
        <f t="shared" si="1276"/>
        <v>0</v>
      </c>
      <c r="GI337" s="48">
        <f t="shared" si="1277"/>
        <v>0</v>
      </c>
      <c r="GJ337" s="47">
        <f t="shared" si="1278"/>
        <v>0</v>
      </c>
      <c r="GK337" s="47">
        <f t="shared" si="1279"/>
        <v>0</v>
      </c>
      <c r="GL337" s="46">
        <f t="shared" si="1280"/>
        <v>0</v>
      </c>
      <c r="GM337" s="47">
        <f t="shared" si="1281"/>
        <v>0</v>
      </c>
      <c r="GN337" s="47">
        <f t="shared" si="1282"/>
        <v>0</v>
      </c>
      <c r="GO337" s="47">
        <f t="shared" si="1283"/>
        <v>0</v>
      </c>
      <c r="GP337" s="47">
        <f t="shared" si="1284"/>
        <v>0</v>
      </c>
      <c r="GQ337" s="47">
        <f t="shared" si="1285"/>
        <v>0</v>
      </c>
      <c r="GR337" s="47">
        <f t="shared" si="1286"/>
        <v>0</v>
      </c>
      <c r="GS337" s="47">
        <f t="shared" si="1287"/>
        <v>0</v>
      </c>
      <c r="GT337" s="47">
        <f t="shared" si="1288"/>
        <v>0</v>
      </c>
      <c r="GU337" s="47">
        <f t="shared" si="1289"/>
        <v>0</v>
      </c>
      <c r="GV337" s="47">
        <f t="shared" si="1290"/>
        <v>0</v>
      </c>
      <c r="GW337" s="47">
        <f t="shared" si="1291"/>
        <v>0</v>
      </c>
      <c r="GX337" s="47">
        <f t="shared" si="1292"/>
        <v>0</v>
      </c>
      <c r="GY337" s="47">
        <f t="shared" si="1293"/>
        <v>0</v>
      </c>
      <c r="GZ337" s="47">
        <f t="shared" si="1294"/>
        <v>0</v>
      </c>
      <c r="HA337" s="47">
        <f t="shared" si="1295"/>
        <v>0</v>
      </c>
      <c r="HB337" s="47">
        <f t="shared" si="1296"/>
        <v>0</v>
      </c>
      <c r="HC337" s="47">
        <f t="shared" si="1297"/>
        <v>0</v>
      </c>
      <c r="HD337" s="47">
        <f t="shared" si="1298"/>
        <v>0</v>
      </c>
      <c r="HE337" s="48">
        <f t="shared" si="1299"/>
        <v>0</v>
      </c>
      <c r="HF337" s="47">
        <f t="shared" si="1300"/>
        <v>0</v>
      </c>
      <c r="HG337" s="47">
        <f t="shared" si="1301"/>
        <v>0</v>
      </c>
      <c r="HH337" s="46">
        <f t="shared" si="1302"/>
        <v>0</v>
      </c>
      <c r="HI337" s="47">
        <f t="shared" si="1303"/>
        <v>0</v>
      </c>
      <c r="HJ337" s="47">
        <f t="shared" si="1304"/>
        <v>0</v>
      </c>
      <c r="HK337" s="47">
        <f t="shared" si="1305"/>
        <v>0</v>
      </c>
      <c r="HL337" s="47">
        <f t="shared" si="1306"/>
        <v>0</v>
      </c>
      <c r="HM337" s="47">
        <f t="shared" si="1307"/>
        <v>0</v>
      </c>
      <c r="HN337" s="47">
        <f t="shared" si="1308"/>
        <v>0</v>
      </c>
      <c r="HO337" s="47">
        <f t="shared" si="1309"/>
        <v>0</v>
      </c>
      <c r="HP337" s="47">
        <f t="shared" si="1310"/>
        <v>0</v>
      </c>
      <c r="HQ337" s="47">
        <f t="shared" si="1311"/>
        <v>0</v>
      </c>
      <c r="HR337" s="47">
        <f t="shared" si="1312"/>
        <v>0</v>
      </c>
      <c r="HS337" s="47">
        <f t="shared" si="1313"/>
        <v>0</v>
      </c>
      <c r="HT337" s="47">
        <f t="shared" si="1314"/>
        <v>0</v>
      </c>
      <c r="HU337" s="47">
        <f t="shared" si="1315"/>
        <v>0</v>
      </c>
      <c r="HV337" s="47">
        <f t="shared" si="1316"/>
        <v>0</v>
      </c>
      <c r="HW337" s="47">
        <f t="shared" si="1317"/>
        <v>0</v>
      </c>
      <c r="HX337" s="47">
        <f t="shared" si="1318"/>
        <v>0</v>
      </c>
      <c r="HY337" s="47">
        <f t="shared" si="1319"/>
        <v>0</v>
      </c>
      <c r="HZ337" s="47">
        <f t="shared" si="1320"/>
        <v>0</v>
      </c>
      <c r="IA337" s="48">
        <f t="shared" si="1321"/>
        <v>0</v>
      </c>
      <c r="IB337" s="47">
        <f t="shared" si="1322"/>
        <v>0</v>
      </c>
      <c r="IC337" s="47">
        <f t="shared" si="1323"/>
        <v>0</v>
      </c>
      <c r="ID337" s="46">
        <f t="shared" si="1324"/>
        <v>0</v>
      </c>
      <c r="IE337" s="47">
        <f t="shared" si="1325"/>
        <v>0</v>
      </c>
      <c r="IF337" s="47">
        <f t="shared" si="1326"/>
        <v>0</v>
      </c>
      <c r="IG337" s="47">
        <f t="shared" si="1327"/>
        <v>0</v>
      </c>
      <c r="IH337" s="47">
        <f t="shared" si="1328"/>
        <v>0</v>
      </c>
      <c r="II337" s="47">
        <f t="shared" si="1329"/>
        <v>0</v>
      </c>
      <c r="IJ337" s="47">
        <f t="shared" si="1330"/>
        <v>0</v>
      </c>
      <c r="IK337" s="47">
        <f t="shared" si="1331"/>
        <v>0</v>
      </c>
      <c r="IL337" s="47">
        <f t="shared" si="1332"/>
        <v>0</v>
      </c>
      <c r="IM337" s="47">
        <f t="shared" si="1333"/>
        <v>0</v>
      </c>
      <c r="IN337" s="47">
        <f t="shared" si="1334"/>
        <v>0</v>
      </c>
      <c r="IO337" s="47">
        <f t="shared" si="1335"/>
        <v>0</v>
      </c>
      <c r="IP337" s="47">
        <f t="shared" si="1336"/>
        <v>0</v>
      </c>
      <c r="IQ337" s="47">
        <f t="shared" si="1337"/>
        <v>0</v>
      </c>
      <c r="IR337" s="47">
        <f t="shared" si="1338"/>
        <v>0</v>
      </c>
      <c r="IS337" s="47">
        <f t="shared" si="1339"/>
        <v>0</v>
      </c>
      <c r="IT337" s="47">
        <f t="shared" si="1340"/>
        <v>0</v>
      </c>
      <c r="IU337" s="47">
        <f t="shared" si="1341"/>
        <v>0</v>
      </c>
      <c r="IV337" s="47">
        <f t="shared" si="1342"/>
        <v>0</v>
      </c>
      <c r="IW337" s="48">
        <f t="shared" si="1343"/>
        <v>0</v>
      </c>
      <c r="IX337" s="47">
        <f t="shared" si="1344"/>
        <v>0</v>
      </c>
      <c r="IY337" s="47">
        <f t="shared" si="1345"/>
        <v>0</v>
      </c>
      <c r="IZ337" s="46">
        <f t="shared" si="1346"/>
        <v>0</v>
      </c>
      <c r="JA337" s="47">
        <f t="shared" si="1347"/>
        <v>0</v>
      </c>
      <c r="JB337" s="47">
        <f t="shared" si="1348"/>
        <v>0</v>
      </c>
      <c r="JC337" s="47">
        <f t="shared" si="1349"/>
        <v>0</v>
      </c>
      <c r="JD337" s="47">
        <f t="shared" si="1350"/>
        <v>0</v>
      </c>
      <c r="JE337" s="47">
        <f t="shared" si="1351"/>
        <v>0</v>
      </c>
      <c r="JF337" s="47">
        <f t="shared" si="1352"/>
        <v>0</v>
      </c>
      <c r="JG337" s="47">
        <f t="shared" si="1353"/>
        <v>0</v>
      </c>
      <c r="JH337" s="47">
        <f t="shared" si="1354"/>
        <v>0</v>
      </c>
      <c r="JI337" s="47">
        <f t="shared" si="1355"/>
        <v>0</v>
      </c>
      <c r="JJ337" s="47">
        <f t="shared" si="1356"/>
        <v>0</v>
      </c>
      <c r="JK337" s="47">
        <f t="shared" si="1357"/>
        <v>0</v>
      </c>
      <c r="JL337" s="47">
        <f t="shared" si="1358"/>
        <v>0</v>
      </c>
      <c r="JM337" s="47">
        <f t="shared" si="1359"/>
        <v>0</v>
      </c>
      <c r="JN337" s="47">
        <f t="shared" si="1360"/>
        <v>0</v>
      </c>
      <c r="JO337" s="47">
        <f t="shared" si="1361"/>
        <v>0</v>
      </c>
      <c r="JP337" s="47">
        <f t="shared" si="1362"/>
        <v>0</v>
      </c>
      <c r="JQ337" s="47">
        <f t="shared" si="1363"/>
        <v>0</v>
      </c>
      <c r="JR337" s="47">
        <f t="shared" si="1364"/>
        <v>0</v>
      </c>
      <c r="JS337" s="48">
        <f t="shared" si="1365"/>
        <v>0</v>
      </c>
      <c r="JT337" s="46">
        <f t="shared" si="1366"/>
        <v>0</v>
      </c>
      <c r="JU337" s="48">
        <f t="shared" si="1367"/>
        <v>0</v>
      </c>
    </row>
    <row r="338" spans="1:281" x14ac:dyDescent="0.25">
      <c r="A338" s="152"/>
      <c r="B338" s="386"/>
      <c r="C338" s="377"/>
      <c r="D338" s="378"/>
      <c r="E338" s="378"/>
      <c r="F338" s="378"/>
      <c r="G338" s="379"/>
      <c r="H338" s="397"/>
      <c r="I338" s="397"/>
      <c r="J338" s="97"/>
      <c r="K338" s="122">
        <f t="shared" si="1097"/>
        <v>0</v>
      </c>
      <c r="L338" s="313">
        <f t="shared" si="1098"/>
        <v>0</v>
      </c>
      <c r="M338" s="46">
        <f t="shared" si="1099"/>
        <v>0</v>
      </c>
      <c r="N338" s="90">
        <f t="shared" si="1160"/>
        <v>0</v>
      </c>
      <c r="O338" s="90">
        <f t="shared" si="1161"/>
        <v>0</v>
      </c>
      <c r="P338" s="90">
        <f t="shared" si="1162"/>
        <v>0</v>
      </c>
      <c r="Q338" s="90">
        <f t="shared" si="1163"/>
        <v>0</v>
      </c>
      <c r="R338" s="408">
        <f t="shared" si="1100"/>
        <v>1</v>
      </c>
      <c r="S338" s="46">
        <f t="shared" si="1101"/>
        <v>0</v>
      </c>
      <c r="T338" s="47">
        <f t="shared" si="1102"/>
        <v>0</v>
      </c>
      <c r="U338" s="47">
        <f t="shared" si="1103"/>
        <v>0</v>
      </c>
      <c r="V338" s="47">
        <f t="shared" si="1104"/>
        <v>0</v>
      </c>
      <c r="W338" s="47">
        <f t="shared" si="1105"/>
        <v>0</v>
      </c>
      <c r="X338" s="47">
        <f t="shared" si="1106"/>
        <v>0</v>
      </c>
      <c r="Y338" s="47">
        <f t="shared" si="1107"/>
        <v>0</v>
      </c>
      <c r="Z338" s="47">
        <f t="shared" si="1108"/>
        <v>0</v>
      </c>
      <c r="AA338" s="47">
        <f t="shared" si="1109"/>
        <v>0</v>
      </c>
      <c r="AB338" s="47">
        <f t="shared" si="1110"/>
        <v>0</v>
      </c>
      <c r="AC338" s="47">
        <f t="shared" si="1111"/>
        <v>0</v>
      </c>
      <c r="AD338" s="47">
        <f t="shared" si="1112"/>
        <v>0</v>
      </c>
      <c r="AE338" s="47">
        <f t="shared" si="1113"/>
        <v>0</v>
      </c>
      <c r="AF338" s="47">
        <f t="shared" si="1114"/>
        <v>0</v>
      </c>
      <c r="AG338" s="47">
        <f t="shared" si="1115"/>
        <v>0</v>
      </c>
      <c r="AH338" s="47">
        <f t="shared" si="1116"/>
        <v>0</v>
      </c>
      <c r="AI338" s="47">
        <f t="shared" si="1117"/>
        <v>0</v>
      </c>
      <c r="AJ338" s="47">
        <f t="shared" si="1118"/>
        <v>0</v>
      </c>
      <c r="AK338" s="47">
        <f t="shared" si="1119"/>
        <v>0</v>
      </c>
      <c r="AL338" s="48">
        <f t="shared" si="1120"/>
        <v>0</v>
      </c>
      <c r="AM338" s="47">
        <f t="shared" si="1164"/>
        <v>0</v>
      </c>
      <c r="AN338" s="47">
        <f t="shared" si="1165"/>
        <v>0</v>
      </c>
      <c r="AO338" s="46">
        <f t="shared" si="1121"/>
        <v>0</v>
      </c>
      <c r="AP338" s="47">
        <f t="shared" si="1122"/>
        <v>0</v>
      </c>
      <c r="AQ338" s="47">
        <f t="shared" si="1123"/>
        <v>0</v>
      </c>
      <c r="AR338" s="47">
        <f t="shared" si="1124"/>
        <v>0</v>
      </c>
      <c r="AS338" s="47">
        <f t="shared" si="1125"/>
        <v>0</v>
      </c>
      <c r="AT338" s="47">
        <f t="shared" si="1126"/>
        <v>0</v>
      </c>
      <c r="AU338" s="47">
        <f t="shared" si="1127"/>
        <v>0</v>
      </c>
      <c r="AV338" s="47">
        <f t="shared" si="1128"/>
        <v>0</v>
      </c>
      <c r="AW338" s="47">
        <f t="shared" si="1129"/>
        <v>0</v>
      </c>
      <c r="AX338" s="47">
        <f t="shared" si="1130"/>
        <v>0</v>
      </c>
      <c r="AY338" s="47">
        <f t="shared" si="1131"/>
        <v>0</v>
      </c>
      <c r="AZ338" s="47">
        <f t="shared" si="1132"/>
        <v>0</v>
      </c>
      <c r="BA338" s="47">
        <f t="shared" si="1133"/>
        <v>0</v>
      </c>
      <c r="BB338" s="47">
        <f t="shared" si="1134"/>
        <v>0</v>
      </c>
      <c r="BC338" s="47">
        <f t="shared" si="1135"/>
        <v>0</v>
      </c>
      <c r="BD338" s="47">
        <f t="shared" si="1136"/>
        <v>0</v>
      </c>
      <c r="BE338" s="47">
        <f t="shared" si="1137"/>
        <v>0</v>
      </c>
      <c r="BF338" s="47">
        <f t="shared" si="1138"/>
        <v>0</v>
      </c>
      <c r="BG338" s="48">
        <f t="shared" si="1139"/>
        <v>0</v>
      </c>
      <c r="BH338" s="47">
        <f t="shared" si="1166"/>
        <v>0</v>
      </c>
      <c r="BI338" s="47">
        <f t="shared" si="1167"/>
        <v>0</v>
      </c>
      <c r="BJ338" s="46">
        <f t="shared" si="1140"/>
        <v>0</v>
      </c>
      <c r="BK338" s="47">
        <f t="shared" si="1141"/>
        <v>0</v>
      </c>
      <c r="BL338" s="47">
        <f t="shared" si="1142"/>
        <v>0</v>
      </c>
      <c r="BM338" s="47">
        <f t="shared" si="1143"/>
        <v>0</v>
      </c>
      <c r="BN338" s="47">
        <f t="shared" si="1144"/>
        <v>0</v>
      </c>
      <c r="BO338" s="47">
        <f t="shared" si="1145"/>
        <v>0</v>
      </c>
      <c r="BP338" s="47">
        <f t="shared" si="1146"/>
        <v>0</v>
      </c>
      <c r="BQ338" s="47">
        <f t="shared" si="1147"/>
        <v>0</v>
      </c>
      <c r="BR338" s="47">
        <f t="shared" si="1148"/>
        <v>0</v>
      </c>
      <c r="BS338" s="47">
        <f t="shared" si="1149"/>
        <v>0</v>
      </c>
      <c r="BT338" s="47">
        <f t="shared" si="1150"/>
        <v>0</v>
      </c>
      <c r="BU338" s="47">
        <f t="shared" si="1151"/>
        <v>0</v>
      </c>
      <c r="BV338" s="47">
        <f t="shared" si="1152"/>
        <v>0</v>
      </c>
      <c r="BW338" s="47">
        <f t="shared" si="1153"/>
        <v>0</v>
      </c>
      <c r="BX338" s="47">
        <f t="shared" si="1154"/>
        <v>0</v>
      </c>
      <c r="BY338" s="47">
        <f t="shared" si="1155"/>
        <v>0</v>
      </c>
      <c r="BZ338" s="47">
        <f t="shared" si="1156"/>
        <v>0</v>
      </c>
      <c r="CA338" s="47">
        <f t="shared" si="1157"/>
        <v>0</v>
      </c>
      <c r="CB338" s="47">
        <f t="shared" si="1158"/>
        <v>0</v>
      </c>
      <c r="CC338" s="48">
        <f t="shared" si="1159"/>
        <v>0</v>
      </c>
      <c r="CD338" s="47">
        <f t="shared" si="1168"/>
        <v>0</v>
      </c>
      <c r="CE338" s="47">
        <f t="shared" si="1169"/>
        <v>0</v>
      </c>
      <c r="CF338" s="46">
        <f t="shared" si="1170"/>
        <v>0</v>
      </c>
      <c r="CG338" s="47">
        <f t="shared" si="1171"/>
        <v>0</v>
      </c>
      <c r="CH338" s="47">
        <f t="shared" si="1172"/>
        <v>0</v>
      </c>
      <c r="CI338" s="47">
        <f t="shared" si="1173"/>
        <v>0</v>
      </c>
      <c r="CJ338" s="47">
        <f t="shared" si="1174"/>
        <v>0</v>
      </c>
      <c r="CK338" s="47">
        <f t="shared" si="1175"/>
        <v>0</v>
      </c>
      <c r="CL338" s="47">
        <f t="shared" si="1176"/>
        <v>0</v>
      </c>
      <c r="CM338" s="47">
        <f t="shared" si="1177"/>
        <v>0</v>
      </c>
      <c r="CN338" s="47">
        <f t="shared" si="1178"/>
        <v>0</v>
      </c>
      <c r="CO338" s="47">
        <f t="shared" si="1179"/>
        <v>0</v>
      </c>
      <c r="CP338" s="47">
        <f t="shared" si="1180"/>
        <v>0</v>
      </c>
      <c r="CQ338" s="47">
        <f t="shared" si="1181"/>
        <v>0</v>
      </c>
      <c r="CR338" s="47">
        <f t="shared" si="1182"/>
        <v>0</v>
      </c>
      <c r="CS338" s="47">
        <f t="shared" si="1183"/>
        <v>0</v>
      </c>
      <c r="CT338" s="47">
        <f t="shared" si="1184"/>
        <v>0</v>
      </c>
      <c r="CU338" s="47">
        <f t="shared" si="1185"/>
        <v>0</v>
      </c>
      <c r="CV338" s="47">
        <f t="shared" si="1186"/>
        <v>0</v>
      </c>
      <c r="CW338" s="47">
        <f t="shared" si="1187"/>
        <v>0</v>
      </c>
      <c r="CX338" s="47">
        <f t="shared" si="1188"/>
        <v>0</v>
      </c>
      <c r="CY338" s="48">
        <f t="shared" si="1189"/>
        <v>0</v>
      </c>
      <c r="CZ338" s="47">
        <f t="shared" si="1190"/>
        <v>0</v>
      </c>
      <c r="DA338" s="47">
        <f t="shared" si="1191"/>
        <v>0</v>
      </c>
      <c r="DB338" s="46">
        <f t="shared" si="1192"/>
        <v>0</v>
      </c>
      <c r="DC338" s="47">
        <f t="shared" si="1193"/>
        <v>0</v>
      </c>
      <c r="DD338" s="47">
        <f t="shared" si="1194"/>
        <v>0</v>
      </c>
      <c r="DE338" s="47">
        <f t="shared" si="1195"/>
        <v>0</v>
      </c>
      <c r="DF338" s="47">
        <f t="shared" si="1196"/>
        <v>0</v>
      </c>
      <c r="DG338" s="47">
        <f t="shared" si="1197"/>
        <v>0</v>
      </c>
      <c r="DH338" s="47">
        <f t="shared" si="1198"/>
        <v>0</v>
      </c>
      <c r="DI338" s="47">
        <f t="shared" si="1199"/>
        <v>0</v>
      </c>
      <c r="DJ338" s="47">
        <f t="shared" si="1200"/>
        <v>0</v>
      </c>
      <c r="DK338" s="47">
        <f t="shared" si="1201"/>
        <v>0</v>
      </c>
      <c r="DL338" s="47">
        <f t="shared" si="1202"/>
        <v>0</v>
      </c>
      <c r="DM338" s="47">
        <f t="shared" si="1203"/>
        <v>0</v>
      </c>
      <c r="DN338" s="47">
        <f t="shared" si="1204"/>
        <v>0</v>
      </c>
      <c r="DO338" s="47">
        <f t="shared" si="1205"/>
        <v>0</v>
      </c>
      <c r="DP338" s="47">
        <f t="shared" si="1206"/>
        <v>0</v>
      </c>
      <c r="DQ338" s="47">
        <f t="shared" si="1207"/>
        <v>0</v>
      </c>
      <c r="DR338" s="47">
        <f t="shared" si="1208"/>
        <v>0</v>
      </c>
      <c r="DS338" s="47">
        <f t="shared" si="1209"/>
        <v>0</v>
      </c>
      <c r="DT338" s="47">
        <f t="shared" si="1210"/>
        <v>0</v>
      </c>
      <c r="DU338" s="48">
        <f t="shared" si="1211"/>
        <v>0</v>
      </c>
      <c r="DV338" s="47">
        <f t="shared" si="1212"/>
        <v>0</v>
      </c>
      <c r="DW338" s="47">
        <f t="shared" si="1213"/>
        <v>0</v>
      </c>
      <c r="DX338" s="46">
        <f t="shared" si="1214"/>
        <v>0</v>
      </c>
      <c r="DY338" s="47">
        <f t="shared" si="1215"/>
        <v>0</v>
      </c>
      <c r="DZ338" s="47">
        <f t="shared" si="1216"/>
        <v>0</v>
      </c>
      <c r="EA338" s="47">
        <f t="shared" si="1217"/>
        <v>0</v>
      </c>
      <c r="EB338" s="47">
        <f t="shared" si="1218"/>
        <v>0</v>
      </c>
      <c r="EC338" s="47">
        <f t="shared" si="1219"/>
        <v>0</v>
      </c>
      <c r="ED338" s="47">
        <f t="shared" si="1220"/>
        <v>0</v>
      </c>
      <c r="EE338" s="47">
        <f t="shared" si="1221"/>
        <v>0</v>
      </c>
      <c r="EF338" s="47">
        <f t="shared" si="1222"/>
        <v>0</v>
      </c>
      <c r="EG338" s="47">
        <f t="shared" si="1223"/>
        <v>0</v>
      </c>
      <c r="EH338" s="47">
        <f t="shared" si="1224"/>
        <v>0</v>
      </c>
      <c r="EI338" s="47">
        <f t="shared" si="1225"/>
        <v>0</v>
      </c>
      <c r="EJ338" s="47">
        <f t="shared" si="1226"/>
        <v>0</v>
      </c>
      <c r="EK338" s="47">
        <f t="shared" si="1227"/>
        <v>0</v>
      </c>
      <c r="EL338" s="47">
        <f t="shared" si="1228"/>
        <v>0</v>
      </c>
      <c r="EM338" s="47">
        <f t="shared" si="1229"/>
        <v>0</v>
      </c>
      <c r="EN338" s="47">
        <f t="shared" si="1230"/>
        <v>0</v>
      </c>
      <c r="EO338" s="47">
        <f t="shared" si="1231"/>
        <v>0</v>
      </c>
      <c r="EP338" s="47">
        <f t="shared" si="1232"/>
        <v>0</v>
      </c>
      <c r="EQ338" s="48">
        <f t="shared" si="1233"/>
        <v>0</v>
      </c>
      <c r="ER338" s="47">
        <f t="shared" si="1234"/>
        <v>0</v>
      </c>
      <c r="ES338" s="47">
        <f t="shared" si="1235"/>
        <v>0</v>
      </c>
      <c r="ET338" s="46">
        <f t="shared" si="1236"/>
        <v>0</v>
      </c>
      <c r="EU338" s="47">
        <f t="shared" si="1237"/>
        <v>0</v>
      </c>
      <c r="EV338" s="47">
        <f t="shared" si="1238"/>
        <v>0</v>
      </c>
      <c r="EW338" s="47">
        <f t="shared" si="1239"/>
        <v>0</v>
      </c>
      <c r="EX338" s="47">
        <f t="shared" si="1240"/>
        <v>0</v>
      </c>
      <c r="EY338" s="47">
        <f t="shared" si="1241"/>
        <v>0</v>
      </c>
      <c r="EZ338" s="47">
        <f t="shared" si="1242"/>
        <v>0</v>
      </c>
      <c r="FA338" s="47">
        <f t="shared" si="1243"/>
        <v>0</v>
      </c>
      <c r="FB338" s="47">
        <f t="shared" si="1244"/>
        <v>0</v>
      </c>
      <c r="FC338" s="47">
        <f t="shared" si="1245"/>
        <v>0</v>
      </c>
      <c r="FD338" s="47">
        <f t="shared" si="1246"/>
        <v>0</v>
      </c>
      <c r="FE338" s="47">
        <f t="shared" si="1247"/>
        <v>0</v>
      </c>
      <c r="FF338" s="47">
        <f t="shared" si="1248"/>
        <v>0</v>
      </c>
      <c r="FG338" s="47">
        <f t="shared" si="1249"/>
        <v>0</v>
      </c>
      <c r="FH338" s="47">
        <f t="shared" si="1250"/>
        <v>0</v>
      </c>
      <c r="FI338" s="47">
        <f t="shared" si="1251"/>
        <v>0</v>
      </c>
      <c r="FJ338" s="47">
        <f t="shared" si="1252"/>
        <v>0</v>
      </c>
      <c r="FK338" s="47">
        <f t="shared" si="1253"/>
        <v>0</v>
      </c>
      <c r="FL338" s="47">
        <f t="shared" si="1254"/>
        <v>0</v>
      </c>
      <c r="FM338" s="48">
        <f t="shared" si="1255"/>
        <v>0</v>
      </c>
      <c r="FN338" s="47">
        <f t="shared" si="1256"/>
        <v>0</v>
      </c>
      <c r="FO338" s="47">
        <f t="shared" si="1257"/>
        <v>0</v>
      </c>
      <c r="FP338" s="46">
        <f t="shared" si="1258"/>
        <v>0</v>
      </c>
      <c r="FQ338" s="47">
        <f t="shared" si="1259"/>
        <v>0</v>
      </c>
      <c r="FR338" s="47">
        <f t="shared" si="1260"/>
        <v>0</v>
      </c>
      <c r="FS338" s="47">
        <f t="shared" si="1261"/>
        <v>0</v>
      </c>
      <c r="FT338" s="47">
        <f t="shared" si="1262"/>
        <v>0</v>
      </c>
      <c r="FU338" s="47">
        <f t="shared" si="1263"/>
        <v>0</v>
      </c>
      <c r="FV338" s="47">
        <f t="shared" si="1264"/>
        <v>0</v>
      </c>
      <c r="FW338" s="47">
        <f t="shared" si="1265"/>
        <v>0</v>
      </c>
      <c r="FX338" s="47">
        <f t="shared" si="1266"/>
        <v>0</v>
      </c>
      <c r="FY338" s="47">
        <f t="shared" si="1267"/>
        <v>0</v>
      </c>
      <c r="FZ338" s="47">
        <f t="shared" si="1268"/>
        <v>0</v>
      </c>
      <c r="GA338" s="47">
        <f t="shared" si="1269"/>
        <v>0</v>
      </c>
      <c r="GB338" s="47">
        <f t="shared" si="1270"/>
        <v>0</v>
      </c>
      <c r="GC338" s="47">
        <f t="shared" si="1271"/>
        <v>0</v>
      </c>
      <c r="GD338" s="47">
        <f t="shared" si="1272"/>
        <v>0</v>
      </c>
      <c r="GE338" s="47">
        <f t="shared" si="1273"/>
        <v>0</v>
      </c>
      <c r="GF338" s="47">
        <f t="shared" si="1274"/>
        <v>0</v>
      </c>
      <c r="GG338" s="47">
        <f t="shared" si="1275"/>
        <v>0</v>
      </c>
      <c r="GH338" s="47">
        <f t="shared" si="1276"/>
        <v>0</v>
      </c>
      <c r="GI338" s="48">
        <f t="shared" si="1277"/>
        <v>0</v>
      </c>
      <c r="GJ338" s="47">
        <f t="shared" si="1278"/>
        <v>0</v>
      </c>
      <c r="GK338" s="47">
        <f t="shared" si="1279"/>
        <v>0</v>
      </c>
      <c r="GL338" s="46">
        <f t="shared" si="1280"/>
        <v>0</v>
      </c>
      <c r="GM338" s="47">
        <f t="shared" si="1281"/>
        <v>0</v>
      </c>
      <c r="GN338" s="47">
        <f t="shared" si="1282"/>
        <v>0</v>
      </c>
      <c r="GO338" s="47">
        <f t="shared" si="1283"/>
        <v>0</v>
      </c>
      <c r="GP338" s="47">
        <f t="shared" si="1284"/>
        <v>0</v>
      </c>
      <c r="GQ338" s="47">
        <f t="shared" si="1285"/>
        <v>0</v>
      </c>
      <c r="GR338" s="47">
        <f t="shared" si="1286"/>
        <v>0</v>
      </c>
      <c r="GS338" s="47">
        <f t="shared" si="1287"/>
        <v>0</v>
      </c>
      <c r="GT338" s="47">
        <f t="shared" si="1288"/>
        <v>0</v>
      </c>
      <c r="GU338" s="47">
        <f t="shared" si="1289"/>
        <v>0</v>
      </c>
      <c r="GV338" s="47">
        <f t="shared" si="1290"/>
        <v>0</v>
      </c>
      <c r="GW338" s="47">
        <f t="shared" si="1291"/>
        <v>0</v>
      </c>
      <c r="GX338" s="47">
        <f t="shared" si="1292"/>
        <v>0</v>
      </c>
      <c r="GY338" s="47">
        <f t="shared" si="1293"/>
        <v>0</v>
      </c>
      <c r="GZ338" s="47">
        <f t="shared" si="1294"/>
        <v>0</v>
      </c>
      <c r="HA338" s="47">
        <f t="shared" si="1295"/>
        <v>0</v>
      </c>
      <c r="HB338" s="47">
        <f t="shared" si="1296"/>
        <v>0</v>
      </c>
      <c r="HC338" s="47">
        <f t="shared" si="1297"/>
        <v>0</v>
      </c>
      <c r="HD338" s="47">
        <f t="shared" si="1298"/>
        <v>0</v>
      </c>
      <c r="HE338" s="48">
        <f t="shared" si="1299"/>
        <v>0</v>
      </c>
      <c r="HF338" s="47">
        <f t="shared" si="1300"/>
        <v>0</v>
      </c>
      <c r="HG338" s="47">
        <f t="shared" si="1301"/>
        <v>0</v>
      </c>
      <c r="HH338" s="46">
        <f t="shared" si="1302"/>
        <v>0</v>
      </c>
      <c r="HI338" s="47">
        <f t="shared" si="1303"/>
        <v>0</v>
      </c>
      <c r="HJ338" s="47">
        <f t="shared" si="1304"/>
        <v>0</v>
      </c>
      <c r="HK338" s="47">
        <f t="shared" si="1305"/>
        <v>0</v>
      </c>
      <c r="HL338" s="47">
        <f t="shared" si="1306"/>
        <v>0</v>
      </c>
      <c r="HM338" s="47">
        <f t="shared" si="1307"/>
        <v>0</v>
      </c>
      <c r="HN338" s="47">
        <f t="shared" si="1308"/>
        <v>0</v>
      </c>
      <c r="HO338" s="47">
        <f t="shared" si="1309"/>
        <v>0</v>
      </c>
      <c r="HP338" s="47">
        <f t="shared" si="1310"/>
        <v>0</v>
      </c>
      <c r="HQ338" s="47">
        <f t="shared" si="1311"/>
        <v>0</v>
      </c>
      <c r="HR338" s="47">
        <f t="shared" si="1312"/>
        <v>0</v>
      </c>
      <c r="HS338" s="47">
        <f t="shared" si="1313"/>
        <v>0</v>
      </c>
      <c r="HT338" s="47">
        <f t="shared" si="1314"/>
        <v>0</v>
      </c>
      <c r="HU338" s="47">
        <f t="shared" si="1315"/>
        <v>0</v>
      </c>
      <c r="HV338" s="47">
        <f t="shared" si="1316"/>
        <v>0</v>
      </c>
      <c r="HW338" s="47">
        <f t="shared" si="1317"/>
        <v>0</v>
      </c>
      <c r="HX338" s="47">
        <f t="shared" si="1318"/>
        <v>0</v>
      </c>
      <c r="HY338" s="47">
        <f t="shared" si="1319"/>
        <v>0</v>
      </c>
      <c r="HZ338" s="47">
        <f t="shared" si="1320"/>
        <v>0</v>
      </c>
      <c r="IA338" s="48">
        <f t="shared" si="1321"/>
        <v>0</v>
      </c>
      <c r="IB338" s="47">
        <f t="shared" si="1322"/>
        <v>0</v>
      </c>
      <c r="IC338" s="47">
        <f t="shared" si="1323"/>
        <v>0</v>
      </c>
      <c r="ID338" s="46">
        <f t="shared" si="1324"/>
        <v>0</v>
      </c>
      <c r="IE338" s="47">
        <f t="shared" si="1325"/>
        <v>0</v>
      </c>
      <c r="IF338" s="47">
        <f t="shared" si="1326"/>
        <v>0</v>
      </c>
      <c r="IG338" s="47">
        <f t="shared" si="1327"/>
        <v>0</v>
      </c>
      <c r="IH338" s="47">
        <f t="shared" si="1328"/>
        <v>0</v>
      </c>
      <c r="II338" s="47">
        <f t="shared" si="1329"/>
        <v>0</v>
      </c>
      <c r="IJ338" s="47">
        <f t="shared" si="1330"/>
        <v>0</v>
      </c>
      <c r="IK338" s="47">
        <f t="shared" si="1331"/>
        <v>0</v>
      </c>
      <c r="IL338" s="47">
        <f t="shared" si="1332"/>
        <v>0</v>
      </c>
      <c r="IM338" s="47">
        <f t="shared" si="1333"/>
        <v>0</v>
      </c>
      <c r="IN338" s="47">
        <f t="shared" si="1334"/>
        <v>0</v>
      </c>
      <c r="IO338" s="47">
        <f t="shared" si="1335"/>
        <v>0</v>
      </c>
      <c r="IP338" s="47">
        <f t="shared" si="1336"/>
        <v>0</v>
      </c>
      <c r="IQ338" s="47">
        <f t="shared" si="1337"/>
        <v>0</v>
      </c>
      <c r="IR338" s="47">
        <f t="shared" si="1338"/>
        <v>0</v>
      </c>
      <c r="IS338" s="47">
        <f t="shared" si="1339"/>
        <v>0</v>
      </c>
      <c r="IT338" s="47">
        <f t="shared" si="1340"/>
        <v>0</v>
      </c>
      <c r="IU338" s="47">
        <f t="shared" si="1341"/>
        <v>0</v>
      </c>
      <c r="IV338" s="47">
        <f t="shared" si="1342"/>
        <v>0</v>
      </c>
      <c r="IW338" s="48">
        <f t="shared" si="1343"/>
        <v>0</v>
      </c>
      <c r="IX338" s="47">
        <f t="shared" si="1344"/>
        <v>0</v>
      </c>
      <c r="IY338" s="47">
        <f t="shared" si="1345"/>
        <v>0</v>
      </c>
      <c r="IZ338" s="46">
        <f t="shared" si="1346"/>
        <v>0</v>
      </c>
      <c r="JA338" s="47">
        <f t="shared" si="1347"/>
        <v>0</v>
      </c>
      <c r="JB338" s="47">
        <f t="shared" si="1348"/>
        <v>0</v>
      </c>
      <c r="JC338" s="47">
        <f t="shared" si="1349"/>
        <v>0</v>
      </c>
      <c r="JD338" s="47">
        <f t="shared" si="1350"/>
        <v>0</v>
      </c>
      <c r="JE338" s="47">
        <f t="shared" si="1351"/>
        <v>0</v>
      </c>
      <c r="JF338" s="47">
        <f t="shared" si="1352"/>
        <v>0</v>
      </c>
      <c r="JG338" s="47">
        <f t="shared" si="1353"/>
        <v>0</v>
      </c>
      <c r="JH338" s="47">
        <f t="shared" si="1354"/>
        <v>0</v>
      </c>
      <c r="JI338" s="47">
        <f t="shared" si="1355"/>
        <v>0</v>
      </c>
      <c r="JJ338" s="47">
        <f t="shared" si="1356"/>
        <v>0</v>
      </c>
      <c r="JK338" s="47">
        <f t="shared" si="1357"/>
        <v>0</v>
      </c>
      <c r="JL338" s="47">
        <f t="shared" si="1358"/>
        <v>0</v>
      </c>
      <c r="JM338" s="47">
        <f t="shared" si="1359"/>
        <v>0</v>
      </c>
      <c r="JN338" s="47">
        <f t="shared" si="1360"/>
        <v>0</v>
      </c>
      <c r="JO338" s="47">
        <f t="shared" si="1361"/>
        <v>0</v>
      </c>
      <c r="JP338" s="47">
        <f t="shared" si="1362"/>
        <v>0</v>
      </c>
      <c r="JQ338" s="47">
        <f t="shared" si="1363"/>
        <v>0</v>
      </c>
      <c r="JR338" s="47">
        <f t="shared" si="1364"/>
        <v>0</v>
      </c>
      <c r="JS338" s="48">
        <f t="shared" si="1365"/>
        <v>0</v>
      </c>
      <c r="JT338" s="46">
        <f t="shared" si="1366"/>
        <v>0</v>
      </c>
      <c r="JU338" s="48">
        <f t="shared" si="1367"/>
        <v>0</v>
      </c>
    </row>
    <row r="339" spans="1:281" x14ac:dyDescent="0.25">
      <c r="A339" s="152"/>
      <c r="B339" s="386"/>
      <c r="C339" s="377"/>
      <c r="D339" s="378"/>
      <c r="E339" s="378"/>
      <c r="F339" s="378"/>
      <c r="G339" s="379"/>
      <c r="H339" s="397"/>
      <c r="I339" s="397"/>
      <c r="J339" s="97"/>
      <c r="K339" s="122">
        <f t="shared" si="1097"/>
        <v>0</v>
      </c>
      <c r="L339" s="313">
        <f t="shared" si="1098"/>
        <v>0</v>
      </c>
      <c r="M339" s="46">
        <f t="shared" si="1099"/>
        <v>0</v>
      </c>
      <c r="N339" s="90">
        <f t="shared" si="1160"/>
        <v>0</v>
      </c>
      <c r="O339" s="90">
        <f t="shared" si="1161"/>
        <v>0</v>
      </c>
      <c r="P339" s="90">
        <f t="shared" si="1162"/>
        <v>0</v>
      </c>
      <c r="Q339" s="90">
        <f t="shared" si="1163"/>
        <v>0</v>
      </c>
      <c r="R339" s="408">
        <f t="shared" si="1100"/>
        <v>1</v>
      </c>
      <c r="S339" s="46">
        <f t="shared" si="1101"/>
        <v>0</v>
      </c>
      <c r="T339" s="47">
        <f t="shared" si="1102"/>
        <v>0</v>
      </c>
      <c r="U339" s="47">
        <f t="shared" si="1103"/>
        <v>0</v>
      </c>
      <c r="V339" s="47">
        <f t="shared" si="1104"/>
        <v>0</v>
      </c>
      <c r="W339" s="47">
        <f t="shared" si="1105"/>
        <v>0</v>
      </c>
      <c r="X339" s="47">
        <f t="shared" si="1106"/>
        <v>0</v>
      </c>
      <c r="Y339" s="47">
        <f t="shared" si="1107"/>
        <v>0</v>
      </c>
      <c r="Z339" s="47">
        <f t="shared" si="1108"/>
        <v>0</v>
      </c>
      <c r="AA339" s="47">
        <f t="shared" si="1109"/>
        <v>0</v>
      </c>
      <c r="AB339" s="47">
        <f t="shared" si="1110"/>
        <v>0</v>
      </c>
      <c r="AC339" s="47">
        <f t="shared" si="1111"/>
        <v>0</v>
      </c>
      <c r="AD339" s="47">
        <f t="shared" si="1112"/>
        <v>0</v>
      </c>
      <c r="AE339" s="47">
        <f t="shared" si="1113"/>
        <v>0</v>
      </c>
      <c r="AF339" s="47">
        <f t="shared" si="1114"/>
        <v>0</v>
      </c>
      <c r="AG339" s="47">
        <f t="shared" si="1115"/>
        <v>0</v>
      </c>
      <c r="AH339" s="47">
        <f t="shared" si="1116"/>
        <v>0</v>
      </c>
      <c r="AI339" s="47">
        <f t="shared" si="1117"/>
        <v>0</v>
      </c>
      <c r="AJ339" s="47">
        <f t="shared" si="1118"/>
        <v>0</v>
      </c>
      <c r="AK339" s="47">
        <f t="shared" si="1119"/>
        <v>0</v>
      </c>
      <c r="AL339" s="48">
        <f t="shared" si="1120"/>
        <v>0</v>
      </c>
      <c r="AM339" s="47">
        <f t="shared" si="1164"/>
        <v>0</v>
      </c>
      <c r="AN339" s="47">
        <f t="shared" si="1165"/>
        <v>0</v>
      </c>
      <c r="AO339" s="46">
        <f t="shared" si="1121"/>
        <v>0</v>
      </c>
      <c r="AP339" s="47">
        <f t="shared" si="1122"/>
        <v>0</v>
      </c>
      <c r="AQ339" s="47">
        <f t="shared" si="1123"/>
        <v>0</v>
      </c>
      <c r="AR339" s="47">
        <f t="shared" si="1124"/>
        <v>0</v>
      </c>
      <c r="AS339" s="47">
        <f t="shared" si="1125"/>
        <v>0</v>
      </c>
      <c r="AT339" s="47">
        <f t="shared" si="1126"/>
        <v>0</v>
      </c>
      <c r="AU339" s="47">
        <f t="shared" si="1127"/>
        <v>0</v>
      </c>
      <c r="AV339" s="47">
        <f t="shared" si="1128"/>
        <v>0</v>
      </c>
      <c r="AW339" s="47">
        <f t="shared" si="1129"/>
        <v>0</v>
      </c>
      <c r="AX339" s="47">
        <f t="shared" si="1130"/>
        <v>0</v>
      </c>
      <c r="AY339" s="47">
        <f t="shared" si="1131"/>
        <v>0</v>
      </c>
      <c r="AZ339" s="47">
        <f t="shared" si="1132"/>
        <v>0</v>
      </c>
      <c r="BA339" s="47">
        <f t="shared" si="1133"/>
        <v>0</v>
      </c>
      <c r="BB339" s="47">
        <f t="shared" si="1134"/>
        <v>0</v>
      </c>
      <c r="BC339" s="47">
        <f t="shared" si="1135"/>
        <v>0</v>
      </c>
      <c r="BD339" s="47">
        <f t="shared" si="1136"/>
        <v>0</v>
      </c>
      <c r="BE339" s="47">
        <f t="shared" si="1137"/>
        <v>0</v>
      </c>
      <c r="BF339" s="47">
        <f t="shared" si="1138"/>
        <v>0</v>
      </c>
      <c r="BG339" s="48">
        <f t="shared" si="1139"/>
        <v>0</v>
      </c>
      <c r="BH339" s="47">
        <f t="shared" si="1166"/>
        <v>0</v>
      </c>
      <c r="BI339" s="47">
        <f t="shared" si="1167"/>
        <v>0</v>
      </c>
      <c r="BJ339" s="46">
        <f t="shared" si="1140"/>
        <v>0</v>
      </c>
      <c r="BK339" s="47">
        <f t="shared" si="1141"/>
        <v>0</v>
      </c>
      <c r="BL339" s="47">
        <f t="shared" si="1142"/>
        <v>0</v>
      </c>
      <c r="BM339" s="47">
        <f t="shared" si="1143"/>
        <v>0</v>
      </c>
      <c r="BN339" s="47">
        <f t="shared" si="1144"/>
        <v>0</v>
      </c>
      <c r="BO339" s="47">
        <f t="shared" si="1145"/>
        <v>0</v>
      </c>
      <c r="BP339" s="47">
        <f t="shared" si="1146"/>
        <v>0</v>
      </c>
      <c r="BQ339" s="47">
        <f t="shared" si="1147"/>
        <v>0</v>
      </c>
      <c r="BR339" s="47">
        <f t="shared" si="1148"/>
        <v>0</v>
      </c>
      <c r="BS339" s="47">
        <f t="shared" si="1149"/>
        <v>0</v>
      </c>
      <c r="BT339" s="47">
        <f t="shared" si="1150"/>
        <v>0</v>
      </c>
      <c r="BU339" s="47">
        <f t="shared" si="1151"/>
        <v>0</v>
      </c>
      <c r="BV339" s="47">
        <f t="shared" si="1152"/>
        <v>0</v>
      </c>
      <c r="BW339" s="47">
        <f t="shared" si="1153"/>
        <v>0</v>
      </c>
      <c r="BX339" s="47">
        <f t="shared" si="1154"/>
        <v>0</v>
      </c>
      <c r="BY339" s="47">
        <f t="shared" si="1155"/>
        <v>0</v>
      </c>
      <c r="BZ339" s="47">
        <f t="shared" si="1156"/>
        <v>0</v>
      </c>
      <c r="CA339" s="47">
        <f t="shared" si="1157"/>
        <v>0</v>
      </c>
      <c r="CB339" s="47">
        <f t="shared" si="1158"/>
        <v>0</v>
      </c>
      <c r="CC339" s="48">
        <f t="shared" si="1159"/>
        <v>0</v>
      </c>
      <c r="CD339" s="47">
        <f t="shared" si="1168"/>
        <v>0</v>
      </c>
      <c r="CE339" s="47">
        <f t="shared" si="1169"/>
        <v>0</v>
      </c>
      <c r="CF339" s="46">
        <f t="shared" si="1170"/>
        <v>0</v>
      </c>
      <c r="CG339" s="47">
        <f t="shared" si="1171"/>
        <v>0</v>
      </c>
      <c r="CH339" s="47">
        <f t="shared" si="1172"/>
        <v>0</v>
      </c>
      <c r="CI339" s="47">
        <f t="shared" si="1173"/>
        <v>0</v>
      </c>
      <c r="CJ339" s="47">
        <f t="shared" si="1174"/>
        <v>0</v>
      </c>
      <c r="CK339" s="47">
        <f t="shared" si="1175"/>
        <v>0</v>
      </c>
      <c r="CL339" s="47">
        <f t="shared" si="1176"/>
        <v>0</v>
      </c>
      <c r="CM339" s="47">
        <f t="shared" si="1177"/>
        <v>0</v>
      </c>
      <c r="CN339" s="47">
        <f t="shared" si="1178"/>
        <v>0</v>
      </c>
      <c r="CO339" s="47">
        <f t="shared" si="1179"/>
        <v>0</v>
      </c>
      <c r="CP339" s="47">
        <f t="shared" si="1180"/>
        <v>0</v>
      </c>
      <c r="CQ339" s="47">
        <f t="shared" si="1181"/>
        <v>0</v>
      </c>
      <c r="CR339" s="47">
        <f t="shared" si="1182"/>
        <v>0</v>
      </c>
      <c r="CS339" s="47">
        <f t="shared" si="1183"/>
        <v>0</v>
      </c>
      <c r="CT339" s="47">
        <f t="shared" si="1184"/>
        <v>0</v>
      </c>
      <c r="CU339" s="47">
        <f t="shared" si="1185"/>
        <v>0</v>
      </c>
      <c r="CV339" s="47">
        <f t="shared" si="1186"/>
        <v>0</v>
      </c>
      <c r="CW339" s="47">
        <f t="shared" si="1187"/>
        <v>0</v>
      </c>
      <c r="CX339" s="47">
        <f t="shared" si="1188"/>
        <v>0</v>
      </c>
      <c r="CY339" s="48">
        <f t="shared" si="1189"/>
        <v>0</v>
      </c>
      <c r="CZ339" s="47">
        <f t="shared" si="1190"/>
        <v>0</v>
      </c>
      <c r="DA339" s="47">
        <f t="shared" si="1191"/>
        <v>0</v>
      </c>
      <c r="DB339" s="46">
        <f t="shared" si="1192"/>
        <v>0</v>
      </c>
      <c r="DC339" s="47">
        <f t="shared" si="1193"/>
        <v>0</v>
      </c>
      <c r="DD339" s="47">
        <f t="shared" si="1194"/>
        <v>0</v>
      </c>
      <c r="DE339" s="47">
        <f t="shared" si="1195"/>
        <v>0</v>
      </c>
      <c r="DF339" s="47">
        <f t="shared" si="1196"/>
        <v>0</v>
      </c>
      <c r="DG339" s="47">
        <f t="shared" si="1197"/>
        <v>0</v>
      </c>
      <c r="DH339" s="47">
        <f t="shared" si="1198"/>
        <v>0</v>
      </c>
      <c r="DI339" s="47">
        <f t="shared" si="1199"/>
        <v>0</v>
      </c>
      <c r="DJ339" s="47">
        <f t="shared" si="1200"/>
        <v>0</v>
      </c>
      <c r="DK339" s="47">
        <f t="shared" si="1201"/>
        <v>0</v>
      </c>
      <c r="DL339" s="47">
        <f t="shared" si="1202"/>
        <v>0</v>
      </c>
      <c r="DM339" s="47">
        <f t="shared" si="1203"/>
        <v>0</v>
      </c>
      <c r="DN339" s="47">
        <f t="shared" si="1204"/>
        <v>0</v>
      </c>
      <c r="DO339" s="47">
        <f t="shared" si="1205"/>
        <v>0</v>
      </c>
      <c r="DP339" s="47">
        <f t="shared" si="1206"/>
        <v>0</v>
      </c>
      <c r="DQ339" s="47">
        <f t="shared" si="1207"/>
        <v>0</v>
      </c>
      <c r="DR339" s="47">
        <f t="shared" si="1208"/>
        <v>0</v>
      </c>
      <c r="DS339" s="47">
        <f t="shared" si="1209"/>
        <v>0</v>
      </c>
      <c r="DT339" s="47">
        <f t="shared" si="1210"/>
        <v>0</v>
      </c>
      <c r="DU339" s="48">
        <f t="shared" si="1211"/>
        <v>0</v>
      </c>
      <c r="DV339" s="47">
        <f t="shared" si="1212"/>
        <v>0</v>
      </c>
      <c r="DW339" s="47">
        <f t="shared" si="1213"/>
        <v>0</v>
      </c>
      <c r="DX339" s="46">
        <f t="shared" si="1214"/>
        <v>0</v>
      </c>
      <c r="DY339" s="47">
        <f t="shared" si="1215"/>
        <v>0</v>
      </c>
      <c r="DZ339" s="47">
        <f t="shared" si="1216"/>
        <v>0</v>
      </c>
      <c r="EA339" s="47">
        <f t="shared" si="1217"/>
        <v>0</v>
      </c>
      <c r="EB339" s="47">
        <f t="shared" si="1218"/>
        <v>0</v>
      </c>
      <c r="EC339" s="47">
        <f t="shared" si="1219"/>
        <v>0</v>
      </c>
      <c r="ED339" s="47">
        <f t="shared" si="1220"/>
        <v>0</v>
      </c>
      <c r="EE339" s="47">
        <f t="shared" si="1221"/>
        <v>0</v>
      </c>
      <c r="EF339" s="47">
        <f t="shared" si="1222"/>
        <v>0</v>
      </c>
      <c r="EG339" s="47">
        <f t="shared" si="1223"/>
        <v>0</v>
      </c>
      <c r="EH339" s="47">
        <f t="shared" si="1224"/>
        <v>0</v>
      </c>
      <c r="EI339" s="47">
        <f t="shared" si="1225"/>
        <v>0</v>
      </c>
      <c r="EJ339" s="47">
        <f t="shared" si="1226"/>
        <v>0</v>
      </c>
      <c r="EK339" s="47">
        <f t="shared" si="1227"/>
        <v>0</v>
      </c>
      <c r="EL339" s="47">
        <f t="shared" si="1228"/>
        <v>0</v>
      </c>
      <c r="EM339" s="47">
        <f t="shared" si="1229"/>
        <v>0</v>
      </c>
      <c r="EN339" s="47">
        <f t="shared" si="1230"/>
        <v>0</v>
      </c>
      <c r="EO339" s="47">
        <f t="shared" si="1231"/>
        <v>0</v>
      </c>
      <c r="EP339" s="47">
        <f t="shared" si="1232"/>
        <v>0</v>
      </c>
      <c r="EQ339" s="48">
        <f t="shared" si="1233"/>
        <v>0</v>
      </c>
      <c r="ER339" s="47">
        <f t="shared" si="1234"/>
        <v>0</v>
      </c>
      <c r="ES339" s="47">
        <f t="shared" si="1235"/>
        <v>0</v>
      </c>
      <c r="ET339" s="46">
        <f t="shared" si="1236"/>
        <v>0</v>
      </c>
      <c r="EU339" s="47">
        <f t="shared" si="1237"/>
        <v>0</v>
      </c>
      <c r="EV339" s="47">
        <f t="shared" si="1238"/>
        <v>0</v>
      </c>
      <c r="EW339" s="47">
        <f t="shared" si="1239"/>
        <v>0</v>
      </c>
      <c r="EX339" s="47">
        <f t="shared" si="1240"/>
        <v>0</v>
      </c>
      <c r="EY339" s="47">
        <f t="shared" si="1241"/>
        <v>0</v>
      </c>
      <c r="EZ339" s="47">
        <f t="shared" si="1242"/>
        <v>0</v>
      </c>
      <c r="FA339" s="47">
        <f t="shared" si="1243"/>
        <v>0</v>
      </c>
      <c r="FB339" s="47">
        <f t="shared" si="1244"/>
        <v>0</v>
      </c>
      <c r="FC339" s="47">
        <f t="shared" si="1245"/>
        <v>0</v>
      </c>
      <c r="FD339" s="47">
        <f t="shared" si="1246"/>
        <v>0</v>
      </c>
      <c r="FE339" s="47">
        <f t="shared" si="1247"/>
        <v>0</v>
      </c>
      <c r="FF339" s="47">
        <f t="shared" si="1248"/>
        <v>0</v>
      </c>
      <c r="FG339" s="47">
        <f t="shared" si="1249"/>
        <v>0</v>
      </c>
      <c r="FH339" s="47">
        <f t="shared" si="1250"/>
        <v>0</v>
      </c>
      <c r="FI339" s="47">
        <f t="shared" si="1251"/>
        <v>0</v>
      </c>
      <c r="FJ339" s="47">
        <f t="shared" si="1252"/>
        <v>0</v>
      </c>
      <c r="FK339" s="47">
        <f t="shared" si="1253"/>
        <v>0</v>
      </c>
      <c r="FL339" s="47">
        <f t="shared" si="1254"/>
        <v>0</v>
      </c>
      <c r="FM339" s="48">
        <f t="shared" si="1255"/>
        <v>0</v>
      </c>
      <c r="FN339" s="47">
        <f t="shared" si="1256"/>
        <v>0</v>
      </c>
      <c r="FO339" s="47">
        <f t="shared" si="1257"/>
        <v>0</v>
      </c>
      <c r="FP339" s="46">
        <f t="shared" si="1258"/>
        <v>0</v>
      </c>
      <c r="FQ339" s="47">
        <f t="shared" si="1259"/>
        <v>0</v>
      </c>
      <c r="FR339" s="47">
        <f t="shared" si="1260"/>
        <v>0</v>
      </c>
      <c r="FS339" s="47">
        <f t="shared" si="1261"/>
        <v>0</v>
      </c>
      <c r="FT339" s="47">
        <f t="shared" si="1262"/>
        <v>0</v>
      </c>
      <c r="FU339" s="47">
        <f t="shared" si="1263"/>
        <v>0</v>
      </c>
      <c r="FV339" s="47">
        <f t="shared" si="1264"/>
        <v>0</v>
      </c>
      <c r="FW339" s="47">
        <f t="shared" si="1265"/>
        <v>0</v>
      </c>
      <c r="FX339" s="47">
        <f t="shared" si="1266"/>
        <v>0</v>
      </c>
      <c r="FY339" s="47">
        <f t="shared" si="1267"/>
        <v>0</v>
      </c>
      <c r="FZ339" s="47">
        <f t="shared" si="1268"/>
        <v>0</v>
      </c>
      <c r="GA339" s="47">
        <f t="shared" si="1269"/>
        <v>0</v>
      </c>
      <c r="GB339" s="47">
        <f t="shared" si="1270"/>
        <v>0</v>
      </c>
      <c r="GC339" s="47">
        <f t="shared" si="1271"/>
        <v>0</v>
      </c>
      <c r="GD339" s="47">
        <f t="shared" si="1272"/>
        <v>0</v>
      </c>
      <c r="GE339" s="47">
        <f t="shared" si="1273"/>
        <v>0</v>
      </c>
      <c r="GF339" s="47">
        <f t="shared" si="1274"/>
        <v>0</v>
      </c>
      <c r="GG339" s="47">
        <f t="shared" si="1275"/>
        <v>0</v>
      </c>
      <c r="GH339" s="47">
        <f t="shared" si="1276"/>
        <v>0</v>
      </c>
      <c r="GI339" s="48">
        <f t="shared" si="1277"/>
        <v>0</v>
      </c>
      <c r="GJ339" s="47">
        <f t="shared" si="1278"/>
        <v>0</v>
      </c>
      <c r="GK339" s="47">
        <f t="shared" si="1279"/>
        <v>0</v>
      </c>
      <c r="GL339" s="46">
        <f t="shared" si="1280"/>
        <v>0</v>
      </c>
      <c r="GM339" s="47">
        <f t="shared" si="1281"/>
        <v>0</v>
      </c>
      <c r="GN339" s="47">
        <f t="shared" si="1282"/>
        <v>0</v>
      </c>
      <c r="GO339" s="47">
        <f t="shared" si="1283"/>
        <v>0</v>
      </c>
      <c r="GP339" s="47">
        <f t="shared" si="1284"/>
        <v>0</v>
      </c>
      <c r="GQ339" s="47">
        <f t="shared" si="1285"/>
        <v>0</v>
      </c>
      <c r="GR339" s="47">
        <f t="shared" si="1286"/>
        <v>0</v>
      </c>
      <c r="GS339" s="47">
        <f t="shared" si="1287"/>
        <v>0</v>
      </c>
      <c r="GT339" s="47">
        <f t="shared" si="1288"/>
        <v>0</v>
      </c>
      <c r="GU339" s="47">
        <f t="shared" si="1289"/>
        <v>0</v>
      </c>
      <c r="GV339" s="47">
        <f t="shared" si="1290"/>
        <v>0</v>
      </c>
      <c r="GW339" s="47">
        <f t="shared" si="1291"/>
        <v>0</v>
      </c>
      <c r="GX339" s="47">
        <f t="shared" si="1292"/>
        <v>0</v>
      </c>
      <c r="GY339" s="47">
        <f t="shared" si="1293"/>
        <v>0</v>
      </c>
      <c r="GZ339" s="47">
        <f t="shared" si="1294"/>
        <v>0</v>
      </c>
      <c r="HA339" s="47">
        <f t="shared" si="1295"/>
        <v>0</v>
      </c>
      <c r="HB339" s="47">
        <f t="shared" si="1296"/>
        <v>0</v>
      </c>
      <c r="HC339" s="47">
        <f t="shared" si="1297"/>
        <v>0</v>
      </c>
      <c r="HD339" s="47">
        <f t="shared" si="1298"/>
        <v>0</v>
      </c>
      <c r="HE339" s="48">
        <f t="shared" si="1299"/>
        <v>0</v>
      </c>
      <c r="HF339" s="47">
        <f t="shared" si="1300"/>
        <v>0</v>
      </c>
      <c r="HG339" s="47">
        <f t="shared" si="1301"/>
        <v>0</v>
      </c>
      <c r="HH339" s="46">
        <f t="shared" si="1302"/>
        <v>0</v>
      </c>
      <c r="HI339" s="47">
        <f t="shared" si="1303"/>
        <v>0</v>
      </c>
      <c r="HJ339" s="47">
        <f t="shared" si="1304"/>
        <v>0</v>
      </c>
      <c r="HK339" s="47">
        <f t="shared" si="1305"/>
        <v>0</v>
      </c>
      <c r="HL339" s="47">
        <f t="shared" si="1306"/>
        <v>0</v>
      </c>
      <c r="HM339" s="47">
        <f t="shared" si="1307"/>
        <v>0</v>
      </c>
      <c r="HN339" s="47">
        <f t="shared" si="1308"/>
        <v>0</v>
      </c>
      <c r="HO339" s="47">
        <f t="shared" si="1309"/>
        <v>0</v>
      </c>
      <c r="HP339" s="47">
        <f t="shared" si="1310"/>
        <v>0</v>
      </c>
      <c r="HQ339" s="47">
        <f t="shared" si="1311"/>
        <v>0</v>
      </c>
      <c r="HR339" s="47">
        <f t="shared" si="1312"/>
        <v>0</v>
      </c>
      <c r="HS339" s="47">
        <f t="shared" si="1313"/>
        <v>0</v>
      </c>
      <c r="HT339" s="47">
        <f t="shared" si="1314"/>
        <v>0</v>
      </c>
      <c r="HU339" s="47">
        <f t="shared" si="1315"/>
        <v>0</v>
      </c>
      <c r="HV339" s="47">
        <f t="shared" si="1316"/>
        <v>0</v>
      </c>
      <c r="HW339" s="47">
        <f t="shared" si="1317"/>
        <v>0</v>
      </c>
      <c r="HX339" s="47">
        <f t="shared" si="1318"/>
        <v>0</v>
      </c>
      <c r="HY339" s="47">
        <f t="shared" si="1319"/>
        <v>0</v>
      </c>
      <c r="HZ339" s="47">
        <f t="shared" si="1320"/>
        <v>0</v>
      </c>
      <c r="IA339" s="48">
        <f t="shared" si="1321"/>
        <v>0</v>
      </c>
      <c r="IB339" s="47">
        <f t="shared" si="1322"/>
        <v>0</v>
      </c>
      <c r="IC339" s="47">
        <f t="shared" si="1323"/>
        <v>0</v>
      </c>
      <c r="ID339" s="46">
        <f t="shared" si="1324"/>
        <v>0</v>
      </c>
      <c r="IE339" s="47">
        <f t="shared" si="1325"/>
        <v>0</v>
      </c>
      <c r="IF339" s="47">
        <f t="shared" si="1326"/>
        <v>0</v>
      </c>
      <c r="IG339" s="47">
        <f t="shared" si="1327"/>
        <v>0</v>
      </c>
      <c r="IH339" s="47">
        <f t="shared" si="1328"/>
        <v>0</v>
      </c>
      <c r="II339" s="47">
        <f t="shared" si="1329"/>
        <v>0</v>
      </c>
      <c r="IJ339" s="47">
        <f t="shared" si="1330"/>
        <v>0</v>
      </c>
      <c r="IK339" s="47">
        <f t="shared" si="1331"/>
        <v>0</v>
      </c>
      <c r="IL339" s="47">
        <f t="shared" si="1332"/>
        <v>0</v>
      </c>
      <c r="IM339" s="47">
        <f t="shared" si="1333"/>
        <v>0</v>
      </c>
      <c r="IN339" s="47">
        <f t="shared" si="1334"/>
        <v>0</v>
      </c>
      <c r="IO339" s="47">
        <f t="shared" si="1335"/>
        <v>0</v>
      </c>
      <c r="IP339" s="47">
        <f t="shared" si="1336"/>
        <v>0</v>
      </c>
      <c r="IQ339" s="47">
        <f t="shared" si="1337"/>
        <v>0</v>
      </c>
      <c r="IR339" s="47">
        <f t="shared" si="1338"/>
        <v>0</v>
      </c>
      <c r="IS339" s="47">
        <f t="shared" si="1339"/>
        <v>0</v>
      </c>
      <c r="IT339" s="47">
        <f t="shared" si="1340"/>
        <v>0</v>
      </c>
      <c r="IU339" s="47">
        <f t="shared" si="1341"/>
        <v>0</v>
      </c>
      <c r="IV339" s="47">
        <f t="shared" si="1342"/>
        <v>0</v>
      </c>
      <c r="IW339" s="48">
        <f t="shared" si="1343"/>
        <v>0</v>
      </c>
      <c r="IX339" s="47">
        <f t="shared" si="1344"/>
        <v>0</v>
      </c>
      <c r="IY339" s="47">
        <f t="shared" si="1345"/>
        <v>0</v>
      </c>
      <c r="IZ339" s="46">
        <f t="shared" si="1346"/>
        <v>0</v>
      </c>
      <c r="JA339" s="47">
        <f t="shared" si="1347"/>
        <v>0</v>
      </c>
      <c r="JB339" s="47">
        <f t="shared" si="1348"/>
        <v>0</v>
      </c>
      <c r="JC339" s="47">
        <f t="shared" si="1349"/>
        <v>0</v>
      </c>
      <c r="JD339" s="47">
        <f t="shared" si="1350"/>
        <v>0</v>
      </c>
      <c r="JE339" s="47">
        <f t="shared" si="1351"/>
        <v>0</v>
      </c>
      <c r="JF339" s="47">
        <f t="shared" si="1352"/>
        <v>0</v>
      </c>
      <c r="JG339" s="47">
        <f t="shared" si="1353"/>
        <v>0</v>
      </c>
      <c r="JH339" s="47">
        <f t="shared" si="1354"/>
        <v>0</v>
      </c>
      <c r="JI339" s="47">
        <f t="shared" si="1355"/>
        <v>0</v>
      </c>
      <c r="JJ339" s="47">
        <f t="shared" si="1356"/>
        <v>0</v>
      </c>
      <c r="JK339" s="47">
        <f t="shared" si="1357"/>
        <v>0</v>
      </c>
      <c r="JL339" s="47">
        <f t="shared" si="1358"/>
        <v>0</v>
      </c>
      <c r="JM339" s="47">
        <f t="shared" si="1359"/>
        <v>0</v>
      </c>
      <c r="JN339" s="47">
        <f t="shared" si="1360"/>
        <v>0</v>
      </c>
      <c r="JO339" s="47">
        <f t="shared" si="1361"/>
        <v>0</v>
      </c>
      <c r="JP339" s="47">
        <f t="shared" si="1362"/>
        <v>0</v>
      </c>
      <c r="JQ339" s="47">
        <f t="shared" si="1363"/>
        <v>0</v>
      </c>
      <c r="JR339" s="47">
        <f t="shared" si="1364"/>
        <v>0</v>
      </c>
      <c r="JS339" s="48">
        <f t="shared" si="1365"/>
        <v>0</v>
      </c>
      <c r="JT339" s="46">
        <f t="shared" si="1366"/>
        <v>0</v>
      </c>
      <c r="JU339" s="48">
        <f t="shared" si="1367"/>
        <v>0</v>
      </c>
    </row>
    <row r="340" spans="1:281" x14ac:dyDescent="0.25">
      <c r="A340" s="152"/>
      <c r="B340" s="386"/>
      <c r="C340" s="377"/>
      <c r="D340" s="378"/>
      <c r="E340" s="378"/>
      <c r="F340" s="378"/>
      <c r="G340" s="379"/>
      <c r="H340" s="397"/>
      <c r="I340" s="397"/>
      <c r="J340" s="97"/>
      <c r="K340" s="122">
        <f t="shared" si="1097"/>
        <v>0</v>
      </c>
      <c r="L340" s="313">
        <f t="shared" si="1098"/>
        <v>0</v>
      </c>
      <c r="M340" s="46">
        <f t="shared" si="1099"/>
        <v>0</v>
      </c>
      <c r="N340" s="90">
        <f t="shared" si="1160"/>
        <v>0</v>
      </c>
      <c r="O340" s="90">
        <f t="shared" si="1161"/>
        <v>0</v>
      </c>
      <c r="P340" s="90">
        <f t="shared" si="1162"/>
        <v>0</v>
      </c>
      <c r="Q340" s="90">
        <f t="shared" si="1163"/>
        <v>0</v>
      </c>
      <c r="R340" s="408">
        <f t="shared" si="1100"/>
        <v>1</v>
      </c>
      <c r="S340" s="46">
        <f t="shared" si="1101"/>
        <v>0</v>
      </c>
      <c r="T340" s="47">
        <f t="shared" si="1102"/>
        <v>0</v>
      </c>
      <c r="U340" s="47">
        <f t="shared" si="1103"/>
        <v>0</v>
      </c>
      <c r="V340" s="47">
        <f t="shared" si="1104"/>
        <v>0</v>
      </c>
      <c r="W340" s="47">
        <f t="shared" si="1105"/>
        <v>0</v>
      </c>
      <c r="X340" s="47">
        <f t="shared" si="1106"/>
        <v>0</v>
      </c>
      <c r="Y340" s="47">
        <f t="shared" si="1107"/>
        <v>0</v>
      </c>
      <c r="Z340" s="47">
        <f t="shared" si="1108"/>
        <v>0</v>
      </c>
      <c r="AA340" s="47">
        <f t="shared" si="1109"/>
        <v>0</v>
      </c>
      <c r="AB340" s="47">
        <f t="shared" si="1110"/>
        <v>0</v>
      </c>
      <c r="AC340" s="47">
        <f t="shared" si="1111"/>
        <v>0</v>
      </c>
      <c r="AD340" s="47">
        <f t="shared" si="1112"/>
        <v>0</v>
      </c>
      <c r="AE340" s="47">
        <f t="shared" si="1113"/>
        <v>0</v>
      </c>
      <c r="AF340" s="47">
        <f t="shared" si="1114"/>
        <v>0</v>
      </c>
      <c r="AG340" s="47">
        <f t="shared" si="1115"/>
        <v>0</v>
      </c>
      <c r="AH340" s="47">
        <f t="shared" si="1116"/>
        <v>0</v>
      </c>
      <c r="AI340" s="47">
        <f t="shared" si="1117"/>
        <v>0</v>
      </c>
      <c r="AJ340" s="47">
        <f t="shared" si="1118"/>
        <v>0</v>
      </c>
      <c r="AK340" s="47">
        <f t="shared" si="1119"/>
        <v>0</v>
      </c>
      <c r="AL340" s="48">
        <f t="shared" si="1120"/>
        <v>0</v>
      </c>
      <c r="AM340" s="47">
        <f t="shared" si="1164"/>
        <v>0</v>
      </c>
      <c r="AN340" s="47">
        <f t="shared" si="1165"/>
        <v>0</v>
      </c>
      <c r="AO340" s="46">
        <f t="shared" si="1121"/>
        <v>0</v>
      </c>
      <c r="AP340" s="47">
        <f t="shared" si="1122"/>
        <v>0</v>
      </c>
      <c r="AQ340" s="47">
        <f t="shared" si="1123"/>
        <v>0</v>
      </c>
      <c r="AR340" s="47">
        <f t="shared" si="1124"/>
        <v>0</v>
      </c>
      <c r="AS340" s="47">
        <f t="shared" si="1125"/>
        <v>0</v>
      </c>
      <c r="AT340" s="47">
        <f t="shared" si="1126"/>
        <v>0</v>
      </c>
      <c r="AU340" s="47">
        <f t="shared" si="1127"/>
        <v>0</v>
      </c>
      <c r="AV340" s="47">
        <f t="shared" si="1128"/>
        <v>0</v>
      </c>
      <c r="AW340" s="47">
        <f t="shared" si="1129"/>
        <v>0</v>
      </c>
      <c r="AX340" s="47">
        <f t="shared" si="1130"/>
        <v>0</v>
      </c>
      <c r="AY340" s="47">
        <f t="shared" si="1131"/>
        <v>0</v>
      </c>
      <c r="AZ340" s="47">
        <f t="shared" si="1132"/>
        <v>0</v>
      </c>
      <c r="BA340" s="47">
        <f t="shared" si="1133"/>
        <v>0</v>
      </c>
      <c r="BB340" s="47">
        <f t="shared" si="1134"/>
        <v>0</v>
      </c>
      <c r="BC340" s="47">
        <f t="shared" si="1135"/>
        <v>0</v>
      </c>
      <c r="BD340" s="47">
        <f t="shared" si="1136"/>
        <v>0</v>
      </c>
      <c r="BE340" s="47">
        <f t="shared" si="1137"/>
        <v>0</v>
      </c>
      <c r="BF340" s="47">
        <f t="shared" si="1138"/>
        <v>0</v>
      </c>
      <c r="BG340" s="48">
        <f t="shared" si="1139"/>
        <v>0</v>
      </c>
      <c r="BH340" s="47">
        <f t="shared" si="1166"/>
        <v>0</v>
      </c>
      <c r="BI340" s="47">
        <f t="shared" si="1167"/>
        <v>0</v>
      </c>
      <c r="BJ340" s="46">
        <f t="shared" si="1140"/>
        <v>0</v>
      </c>
      <c r="BK340" s="47">
        <f t="shared" si="1141"/>
        <v>0</v>
      </c>
      <c r="BL340" s="47">
        <f t="shared" si="1142"/>
        <v>0</v>
      </c>
      <c r="BM340" s="47">
        <f t="shared" si="1143"/>
        <v>0</v>
      </c>
      <c r="BN340" s="47">
        <f t="shared" si="1144"/>
        <v>0</v>
      </c>
      <c r="BO340" s="47">
        <f t="shared" si="1145"/>
        <v>0</v>
      </c>
      <c r="BP340" s="47">
        <f t="shared" si="1146"/>
        <v>0</v>
      </c>
      <c r="BQ340" s="47">
        <f t="shared" si="1147"/>
        <v>0</v>
      </c>
      <c r="BR340" s="47">
        <f t="shared" si="1148"/>
        <v>0</v>
      </c>
      <c r="BS340" s="47">
        <f t="shared" si="1149"/>
        <v>0</v>
      </c>
      <c r="BT340" s="47">
        <f t="shared" si="1150"/>
        <v>0</v>
      </c>
      <c r="BU340" s="47">
        <f t="shared" si="1151"/>
        <v>0</v>
      </c>
      <c r="BV340" s="47">
        <f t="shared" si="1152"/>
        <v>0</v>
      </c>
      <c r="BW340" s="47">
        <f t="shared" si="1153"/>
        <v>0</v>
      </c>
      <c r="BX340" s="47">
        <f t="shared" si="1154"/>
        <v>0</v>
      </c>
      <c r="BY340" s="47">
        <f t="shared" si="1155"/>
        <v>0</v>
      </c>
      <c r="BZ340" s="47">
        <f t="shared" si="1156"/>
        <v>0</v>
      </c>
      <c r="CA340" s="47">
        <f t="shared" si="1157"/>
        <v>0</v>
      </c>
      <c r="CB340" s="47">
        <f t="shared" si="1158"/>
        <v>0</v>
      </c>
      <c r="CC340" s="48">
        <f t="shared" si="1159"/>
        <v>0</v>
      </c>
      <c r="CD340" s="47">
        <f t="shared" si="1168"/>
        <v>0</v>
      </c>
      <c r="CE340" s="47">
        <f t="shared" si="1169"/>
        <v>0</v>
      </c>
      <c r="CF340" s="46">
        <f t="shared" si="1170"/>
        <v>0</v>
      </c>
      <c r="CG340" s="47">
        <f t="shared" si="1171"/>
        <v>0</v>
      </c>
      <c r="CH340" s="47">
        <f t="shared" si="1172"/>
        <v>0</v>
      </c>
      <c r="CI340" s="47">
        <f t="shared" si="1173"/>
        <v>0</v>
      </c>
      <c r="CJ340" s="47">
        <f t="shared" si="1174"/>
        <v>0</v>
      </c>
      <c r="CK340" s="47">
        <f t="shared" si="1175"/>
        <v>0</v>
      </c>
      <c r="CL340" s="47">
        <f t="shared" si="1176"/>
        <v>0</v>
      </c>
      <c r="CM340" s="47">
        <f t="shared" si="1177"/>
        <v>0</v>
      </c>
      <c r="CN340" s="47">
        <f t="shared" si="1178"/>
        <v>0</v>
      </c>
      <c r="CO340" s="47">
        <f t="shared" si="1179"/>
        <v>0</v>
      </c>
      <c r="CP340" s="47">
        <f t="shared" si="1180"/>
        <v>0</v>
      </c>
      <c r="CQ340" s="47">
        <f t="shared" si="1181"/>
        <v>0</v>
      </c>
      <c r="CR340" s="47">
        <f t="shared" si="1182"/>
        <v>0</v>
      </c>
      <c r="CS340" s="47">
        <f t="shared" si="1183"/>
        <v>0</v>
      </c>
      <c r="CT340" s="47">
        <f t="shared" si="1184"/>
        <v>0</v>
      </c>
      <c r="CU340" s="47">
        <f t="shared" si="1185"/>
        <v>0</v>
      </c>
      <c r="CV340" s="47">
        <f t="shared" si="1186"/>
        <v>0</v>
      </c>
      <c r="CW340" s="47">
        <f t="shared" si="1187"/>
        <v>0</v>
      </c>
      <c r="CX340" s="47">
        <f t="shared" si="1188"/>
        <v>0</v>
      </c>
      <c r="CY340" s="48">
        <f t="shared" si="1189"/>
        <v>0</v>
      </c>
      <c r="CZ340" s="47">
        <f t="shared" si="1190"/>
        <v>0</v>
      </c>
      <c r="DA340" s="47">
        <f t="shared" si="1191"/>
        <v>0</v>
      </c>
      <c r="DB340" s="46">
        <f t="shared" si="1192"/>
        <v>0</v>
      </c>
      <c r="DC340" s="47">
        <f t="shared" si="1193"/>
        <v>0</v>
      </c>
      <c r="DD340" s="47">
        <f t="shared" si="1194"/>
        <v>0</v>
      </c>
      <c r="DE340" s="47">
        <f t="shared" si="1195"/>
        <v>0</v>
      </c>
      <c r="DF340" s="47">
        <f t="shared" si="1196"/>
        <v>0</v>
      </c>
      <c r="DG340" s="47">
        <f t="shared" si="1197"/>
        <v>0</v>
      </c>
      <c r="DH340" s="47">
        <f t="shared" si="1198"/>
        <v>0</v>
      </c>
      <c r="DI340" s="47">
        <f t="shared" si="1199"/>
        <v>0</v>
      </c>
      <c r="DJ340" s="47">
        <f t="shared" si="1200"/>
        <v>0</v>
      </c>
      <c r="DK340" s="47">
        <f t="shared" si="1201"/>
        <v>0</v>
      </c>
      <c r="DL340" s="47">
        <f t="shared" si="1202"/>
        <v>0</v>
      </c>
      <c r="DM340" s="47">
        <f t="shared" si="1203"/>
        <v>0</v>
      </c>
      <c r="DN340" s="47">
        <f t="shared" si="1204"/>
        <v>0</v>
      </c>
      <c r="DO340" s="47">
        <f t="shared" si="1205"/>
        <v>0</v>
      </c>
      <c r="DP340" s="47">
        <f t="shared" si="1206"/>
        <v>0</v>
      </c>
      <c r="DQ340" s="47">
        <f t="shared" si="1207"/>
        <v>0</v>
      </c>
      <c r="DR340" s="47">
        <f t="shared" si="1208"/>
        <v>0</v>
      </c>
      <c r="DS340" s="47">
        <f t="shared" si="1209"/>
        <v>0</v>
      </c>
      <c r="DT340" s="47">
        <f t="shared" si="1210"/>
        <v>0</v>
      </c>
      <c r="DU340" s="48">
        <f t="shared" si="1211"/>
        <v>0</v>
      </c>
      <c r="DV340" s="47">
        <f t="shared" si="1212"/>
        <v>0</v>
      </c>
      <c r="DW340" s="47">
        <f t="shared" si="1213"/>
        <v>0</v>
      </c>
      <c r="DX340" s="46">
        <f t="shared" si="1214"/>
        <v>0</v>
      </c>
      <c r="DY340" s="47">
        <f t="shared" si="1215"/>
        <v>0</v>
      </c>
      <c r="DZ340" s="47">
        <f t="shared" si="1216"/>
        <v>0</v>
      </c>
      <c r="EA340" s="47">
        <f t="shared" si="1217"/>
        <v>0</v>
      </c>
      <c r="EB340" s="47">
        <f t="shared" si="1218"/>
        <v>0</v>
      </c>
      <c r="EC340" s="47">
        <f t="shared" si="1219"/>
        <v>0</v>
      </c>
      <c r="ED340" s="47">
        <f t="shared" si="1220"/>
        <v>0</v>
      </c>
      <c r="EE340" s="47">
        <f t="shared" si="1221"/>
        <v>0</v>
      </c>
      <c r="EF340" s="47">
        <f t="shared" si="1222"/>
        <v>0</v>
      </c>
      <c r="EG340" s="47">
        <f t="shared" si="1223"/>
        <v>0</v>
      </c>
      <c r="EH340" s="47">
        <f t="shared" si="1224"/>
        <v>0</v>
      </c>
      <c r="EI340" s="47">
        <f t="shared" si="1225"/>
        <v>0</v>
      </c>
      <c r="EJ340" s="47">
        <f t="shared" si="1226"/>
        <v>0</v>
      </c>
      <c r="EK340" s="47">
        <f t="shared" si="1227"/>
        <v>0</v>
      </c>
      <c r="EL340" s="47">
        <f t="shared" si="1228"/>
        <v>0</v>
      </c>
      <c r="EM340" s="47">
        <f t="shared" si="1229"/>
        <v>0</v>
      </c>
      <c r="EN340" s="47">
        <f t="shared" si="1230"/>
        <v>0</v>
      </c>
      <c r="EO340" s="47">
        <f t="shared" si="1231"/>
        <v>0</v>
      </c>
      <c r="EP340" s="47">
        <f t="shared" si="1232"/>
        <v>0</v>
      </c>
      <c r="EQ340" s="48">
        <f t="shared" si="1233"/>
        <v>0</v>
      </c>
      <c r="ER340" s="47">
        <f t="shared" si="1234"/>
        <v>0</v>
      </c>
      <c r="ES340" s="47">
        <f t="shared" si="1235"/>
        <v>0</v>
      </c>
      <c r="ET340" s="46">
        <f t="shared" si="1236"/>
        <v>0</v>
      </c>
      <c r="EU340" s="47">
        <f t="shared" si="1237"/>
        <v>0</v>
      </c>
      <c r="EV340" s="47">
        <f t="shared" si="1238"/>
        <v>0</v>
      </c>
      <c r="EW340" s="47">
        <f t="shared" si="1239"/>
        <v>0</v>
      </c>
      <c r="EX340" s="47">
        <f t="shared" si="1240"/>
        <v>0</v>
      </c>
      <c r="EY340" s="47">
        <f t="shared" si="1241"/>
        <v>0</v>
      </c>
      <c r="EZ340" s="47">
        <f t="shared" si="1242"/>
        <v>0</v>
      </c>
      <c r="FA340" s="47">
        <f t="shared" si="1243"/>
        <v>0</v>
      </c>
      <c r="FB340" s="47">
        <f t="shared" si="1244"/>
        <v>0</v>
      </c>
      <c r="FC340" s="47">
        <f t="shared" si="1245"/>
        <v>0</v>
      </c>
      <c r="FD340" s="47">
        <f t="shared" si="1246"/>
        <v>0</v>
      </c>
      <c r="FE340" s="47">
        <f t="shared" si="1247"/>
        <v>0</v>
      </c>
      <c r="FF340" s="47">
        <f t="shared" si="1248"/>
        <v>0</v>
      </c>
      <c r="FG340" s="47">
        <f t="shared" si="1249"/>
        <v>0</v>
      </c>
      <c r="FH340" s="47">
        <f t="shared" si="1250"/>
        <v>0</v>
      </c>
      <c r="FI340" s="47">
        <f t="shared" si="1251"/>
        <v>0</v>
      </c>
      <c r="FJ340" s="47">
        <f t="shared" si="1252"/>
        <v>0</v>
      </c>
      <c r="FK340" s="47">
        <f t="shared" si="1253"/>
        <v>0</v>
      </c>
      <c r="FL340" s="47">
        <f t="shared" si="1254"/>
        <v>0</v>
      </c>
      <c r="FM340" s="48">
        <f t="shared" si="1255"/>
        <v>0</v>
      </c>
      <c r="FN340" s="47">
        <f t="shared" si="1256"/>
        <v>0</v>
      </c>
      <c r="FO340" s="47">
        <f t="shared" si="1257"/>
        <v>0</v>
      </c>
      <c r="FP340" s="46">
        <f t="shared" si="1258"/>
        <v>0</v>
      </c>
      <c r="FQ340" s="47">
        <f t="shared" si="1259"/>
        <v>0</v>
      </c>
      <c r="FR340" s="47">
        <f t="shared" si="1260"/>
        <v>0</v>
      </c>
      <c r="FS340" s="47">
        <f t="shared" si="1261"/>
        <v>0</v>
      </c>
      <c r="FT340" s="47">
        <f t="shared" si="1262"/>
        <v>0</v>
      </c>
      <c r="FU340" s="47">
        <f t="shared" si="1263"/>
        <v>0</v>
      </c>
      <c r="FV340" s="47">
        <f t="shared" si="1264"/>
        <v>0</v>
      </c>
      <c r="FW340" s="47">
        <f t="shared" si="1265"/>
        <v>0</v>
      </c>
      <c r="FX340" s="47">
        <f t="shared" si="1266"/>
        <v>0</v>
      </c>
      <c r="FY340" s="47">
        <f t="shared" si="1267"/>
        <v>0</v>
      </c>
      <c r="FZ340" s="47">
        <f t="shared" si="1268"/>
        <v>0</v>
      </c>
      <c r="GA340" s="47">
        <f t="shared" si="1269"/>
        <v>0</v>
      </c>
      <c r="GB340" s="47">
        <f t="shared" si="1270"/>
        <v>0</v>
      </c>
      <c r="GC340" s="47">
        <f t="shared" si="1271"/>
        <v>0</v>
      </c>
      <c r="GD340" s="47">
        <f t="shared" si="1272"/>
        <v>0</v>
      </c>
      <c r="GE340" s="47">
        <f t="shared" si="1273"/>
        <v>0</v>
      </c>
      <c r="GF340" s="47">
        <f t="shared" si="1274"/>
        <v>0</v>
      </c>
      <c r="GG340" s="47">
        <f t="shared" si="1275"/>
        <v>0</v>
      </c>
      <c r="GH340" s="47">
        <f t="shared" si="1276"/>
        <v>0</v>
      </c>
      <c r="GI340" s="48">
        <f t="shared" si="1277"/>
        <v>0</v>
      </c>
      <c r="GJ340" s="47">
        <f t="shared" si="1278"/>
        <v>0</v>
      </c>
      <c r="GK340" s="47">
        <f t="shared" si="1279"/>
        <v>0</v>
      </c>
      <c r="GL340" s="46">
        <f t="shared" si="1280"/>
        <v>0</v>
      </c>
      <c r="GM340" s="47">
        <f t="shared" si="1281"/>
        <v>0</v>
      </c>
      <c r="GN340" s="47">
        <f t="shared" si="1282"/>
        <v>0</v>
      </c>
      <c r="GO340" s="47">
        <f t="shared" si="1283"/>
        <v>0</v>
      </c>
      <c r="GP340" s="47">
        <f t="shared" si="1284"/>
        <v>0</v>
      </c>
      <c r="GQ340" s="47">
        <f t="shared" si="1285"/>
        <v>0</v>
      </c>
      <c r="GR340" s="47">
        <f t="shared" si="1286"/>
        <v>0</v>
      </c>
      <c r="GS340" s="47">
        <f t="shared" si="1287"/>
        <v>0</v>
      </c>
      <c r="GT340" s="47">
        <f t="shared" si="1288"/>
        <v>0</v>
      </c>
      <c r="GU340" s="47">
        <f t="shared" si="1289"/>
        <v>0</v>
      </c>
      <c r="GV340" s="47">
        <f t="shared" si="1290"/>
        <v>0</v>
      </c>
      <c r="GW340" s="47">
        <f t="shared" si="1291"/>
        <v>0</v>
      </c>
      <c r="GX340" s="47">
        <f t="shared" si="1292"/>
        <v>0</v>
      </c>
      <c r="GY340" s="47">
        <f t="shared" si="1293"/>
        <v>0</v>
      </c>
      <c r="GZ340" s="47">
        <f t="shared" si="1294"/>
        <v>0</v>
      </c>
      <c r="HA340" s="47">
        <f t="shared" si="1295"/>
        <v>0</v>
      </c>
      <c r="HB340" s="47">
        <f t="shared" si="1296"/>
        <v>0</v>
      </c>
      <c r="HC340" s="47">
        <f t="shared" si="1297"/>
        <v>0</v>
      </c>
      <c r="HD340" s="47">
        <f t="shared" si="1298"/>
        <v>0</v>
      </c>
      <c r="HE340" s="48">
        <f t="shared" si="1299"/>
        <v>0</v>
      </c>
      <c r="HF340" s="47">
        <f t="shared" si="1300"/>
        <v>0</v>
      </c>
      <c r="HG340" s="47">
        <f t="shared" si="1301"/>
        <v>0</v>
      </c>
      <c r="HH340" s="46">
        <f t="shared" si="1302"/>
        <v>0</v>
      </c>
      <c r="HI340" s="47">
        <f t="shared" si="1303"/>
        <v>0</v>
      </c>
      <c r="HJ340" s="47">
        <f t="shared" si="1304"/>
        <v>0</v>
      </c>
      <c r="HK340" s="47">
        <f t="shared" si="1305"/>
        <v>0</v>
      </c>
      <c r="HL340" s="47">
        <f t="shared" si="1306"/>
        <v>0</v>
      </c>
      <c r="HM340" s="47">
        <f t="shared" si="1307"/>
        <v>0</v>
      </c>
      <c r="HN340" s="47">
        <f t="shared" si="1308"/>
        <v>0</v>
      </c>
      <c r="HO340" s="47">
        <f t="shared" si="1309"/>
        <v>0</v>
      </c>
      <c r="HP340" s="47">
        <f t="shared" si="1310"/>
        <v>0</v>
      </c>
      <c r="HQ340" s="47">
        <f t="shared" si="1311"/>
        <v>0</v>
      </c>
      <c r="HR340" s="47">
        <f t="shared" si="1312"/>
        <v>0</v>
      </c>
      <c r="HS340" s="47">
        <f t="shared" si="1313"/>
        <v>0</v>
      </c>
      <c r="HT340" s="47">
        <f t="shared" si="1314"/>
        <v>0</v>
      </c>
      <c r="HU340" s="47">
        <f t="shared" si="1315"/>
        <v>0</v>
      </c>
      <c r="HV340" s="47">
        <f t="shared" si="1316"/>
        <v>0</v>
      </c>
      <c r="HW340" s="47">
        <f t="shared" si="1317"/>
        <v>0</v>
      </c>
      <c r="HX340" s="47">
        <f t="shared" si="1318"/>
        <v>0</v>
      </c>
      <c r="HY340" s="47">
        <f t="shared" si="1319"/>
        <v>0</v>
      </c>
      <c r="HZ340" s="47">
        <f t="shared" si="1320"/>
        <v>0</v>
      </c>
      <c r="IA340" s="48">
        <f t="shared" si="1321"/>
        <v>0</v>
      </c>
      <c r="IB340" s="47">
        <f t="shared" si="1322"/>
        <v>0</v>
      </c>
      <c r="IC340" s="47">
        <f t="shared" si="1323"/>
        <v>0</v>
      </c>
      <c r="ID340" s="46">
        <f t="shared" si="1324"/>
        <v>0</v>
      </c>
      <c r="IE340" s="47">
        <f t="shared" si="1325"/>
        <v>0</v>
      </c>
      <c r="IF340" s="47">
        <f t="shared" si="1326"/>
        <v>0</v>
      </c>
      <c r="IG340" s="47">
        <f t="shared" si="1327"/>
        <v>0</v>
      </c>
      <c r="IH340" s="47">
        <f t="shared" si="1328"/>
        <v>0</v>
      </c>
      <c r="II340" s="47">
        <f t="shared" si="1329"/>
        <v>0</v>
      </c>
      <c r="IJ340" s="47">
        <f t="shared" si="1330"/>
        <v>0</v>
      </c>
      <c r="IK340" s="47">
        <f t="shared" si="1331"/>
        <v>0</v>
      </c>
      <c r="IL340" s="47">
        <f t="shared" si="1332"/>
        <v>0</v>
      </c>
      <c r="IM340" s="47">
        <f t="shared" si="1333"/>
        <v>0</v>
      </c>
      <c r="IN340" s="47">
        <f t="shared" si="1334"/>
        <v>0</v>
      </c>
      <c r="IO340" s="47">
        <f t="shared" si="1335"/>
        <v>0</v>
      </c>
      <c r="IP340" s="47">
        <f t="shared" si="1336"/>
        <v>0</v>
      </c>
      <c r="IQ340" s="47">
        <f t="shared" si="1337"/>
        <v>0</v>
      </c>
      <c r="IR340" s="47">
        <f t="shared" si="1338"/>
        <v>0</v>
      </c>
      <c r="IS340" s="47">
        <f t="shared" si="1339"/>
        <v>0</v>
      </c>
      <c r="IT340" s="47">
        <f t="shared" si="1340"/>
        <v>0</v>
      </c>
      <c r="IU340" s="47">
        <f t="shared" si="1341"/>
        <v>0</v>
      </c>
      <c r="IV340" s="47">
        <f t="shared" si="1342"/>
        <v>0</v>
      </c>
      <c r="IW340" s="48">
        <f t="shared" si="1343"/>
        <v>0</v>
      </c>
      <c r="IX340" s="47">
        <f t="shared" si="1344"/>
        <v>0</v>
      </c>
      <c r="IY340" s="47">
        <f t="shared" si="1345"/>
        <v>0</v>
      </c>
      <c r="IZ340" s="46">
        <f t="shared" si="1346"/>
        <v>0</v>
      </c>
      <c r="JA340" s="47">
        <f t="shared" si="1347"/>
        <v>0</v>
      </c>
      <c r="JB340" s="47">
        <f t="shared" si="1348"/>
        <v>0</v>
      </c>
      <c r="JC340" s="47">
        <f t="shared" si="1349"/>
        <v>0</v>
      </c>
      <c r="JD340" s="47">
        <f t="shared" si="1350"/>
        <v>0</v>
      </c>
      <c r="JE340" s="47">
        <f t="shared" si="1351"/>
        <v>0</v>
      </c>
      <c r="JF340" s="47">
        <f t="shared" si="1352"/>
        <v>0</v>
      </c>
      <c r="JG340" s="47">
        <f t="shared" si="1353"/>
        <v>0</v>
      </c>
      <c r="JH340" s="47">
        <f t="shared" si="1354"/>
        <v>0</v>
      </c>
      <c r="JI340" s="47">
        <f t="shared" si="1355"/>
        <v>0</v>
      </c>
      <c r="JJ340" s="47">
        <f t="shared" si="1356"/>
        <v>0</v>
      </c>
      <c r="JK340" s="47">
        <f t="shared" si="1357"/>
        <v>0</v>
      </c>
      <c r="JL340" s="47">
        <f t="shared" si="1358"/>
        <v>0</v>
      </c>
      <c r="JM340" s="47">
        <f t="shared" si="1359"/>
        <v>0</v>
      </c>
      <c r="JN340" s="47">
        <f t="shared" si="1360"/>
        <v>0</v>
      </c>
      <c r="JO340" s="47">
        <f t="shared" si="1361"/>
        <v>0</v>
      </c>
      <c r="JP340" s="47">
        <f t="shared" si="1362"/>
        <v>0</v>
      </c>
      <c r="JQ340" s="47">
        <f t="shared" si="1363"/>
        <v>0</v>
      </c>
      <c r="JR340" s="47">
        <f t="shared" si="1364"/>
        <v>0</v>
      </c>
      <c r="JS340" s="48">
        <f t="shared" si="1365"/>
        <v>0</v>
      </c>
      <c r="JT340" s="46">
        <f t="shared" si="1366"/>
        <v>0</v>
      </c>
      <c r="JU340" s="48">
        <f t="shared" si="1367"/>
        <v>0</v>
      </c>
    </row>
    <row r="341" spans="1:281" x14ac:dyDescent="0.25">
      <c r="A341" s="152"/>
      <c r="B341" s="386"/>
      <c r="C341" s="377"/>
      <c r="D341" s="378"/>
      <c r="E341" s="378"/>
      <c r="F341" s="378"/>
      <c r="G341" s="379"/>
      <c r="H341" s="397"/>
      <c r="I341" s="397"/>
      <c r="J341" s="97"/>
      <c r="K341" s="122">
        <f t="shared" si="1097"/>
        <v>0</v>
      </c>
      <c r="L341" s="313">
        <f t="shared" si="1098"/>
        <v>0</v>
      </c>
      <c r="M341" s="46">
        <f t="shared" si="1099"/>
        <v>0</v>
      </c>
      <c r="N341" s="90">
        <f t="shared" si="1160"/>
        <v>0</v>
      </c>
      <c r="O341" s="90">
        <f t="shared" si="1161"/>
        <v>0</v>
      </c>
      <c r="P341" s="90">
        <f t="shared" si="1162"/>
        <v>0</v>
      </c>
      <c r="Q341" s="90">
        <f t="shared" si="1163"/>
        <v>0</v>
      </c>
      <c r="R341" s="408">
        <f t="shared" si="1100"/>
        <v>1</v>
      </c>
      <c r="S341" s="46">
        <f t="shared" si="1101"/>
        <v>0</v>
      </c>
      <c r="T341" s="47">
        <f t="shared" si="1102"/>
        <v>0</v>
      </c>
      <c r="U341" s="47">
        <f t="shared" si="1103"/>
        <v>0</v>
      </c>
      <c r="V341" s="47">
        <f t="shared" si="1104"/>
        <v>0</v>
      </c>
      <c r="W341" s="47">
        <f t="shared" si="1105"/>
        <v>0</v>
      </c>
      <c r="X341" s="47">
        <f t="shared" si="1106"/>
        <v>0</v>
      </c>
      <c r="Y341" s="47">
        <f t="shared" si="1107"/>
        <v>0</v>
      </c>
      <c r="Z341" s="47">
        <f t="shared" si="1108"/>
        <v>0</v>
      </c>
      <c r="AA341" s="47">
        <f t="shared" si="1109"/>
        <v>0</v>
      </c>
      <c r="AB341" s="47">
        <f t="shared" si="1110"/>
        <v>0</v>
      </c>
      <c r="AC341" s="47">
        <f t="shared" si="1111"/>
        <v>0</v>
      </c>
      <c r="AD341" s="47">
        <f t="shared" si="1112"/>
        <v>0</v>
      </c>
      <c r="AE341" s="47">
        <f t="shared" si="1113"/>
        <v>0</v>
      </c>
      <c r="AF341" s="47">
        <f t="shared" si="1114"/>
        <v>0</v>
      </c>
      <c r="AG341" s="47">
        <f t="shared" si="1115"/>
        <v>0</v>
      </c>
      <c r="AH341" s="47">
        <f t="shared" si="1116"/>
        <v>0</v>
      </c>
      <c r="AI341" s="47">
        <f t="shared" si="1117"/>
        <v>0</v>
      </c>
      <c r="AJ341" s="47">
        <f t="shared" si="1118"/>
        <v>0</v>
      </c>
      <c r="AK341" s="47">
        <f t="shared" si="1119"/>
        <v>0</v>
      </c>
      <c r="AL341" s="48">
        <f t="shared" si="1120"/>
        <v>0</v>
      </c>
      <c r="AM341" s="47">
        <f t="shared" si="1164"/>
        <v>0</v>
      </c>
      <c r="AN341" s="47">
        <f t="shared" si="1165"/>
        <v>0</v>
      </c>
      <c r="AO341" s="46">
        <f t="shared" si="1121"/>
        <v>0</v>
      </c>
      <c r="AP341" s="47">
        <f t="shared" si="1122"/>
        <v>0</v>
      </c>
      <c r="AQ341" s="47">
        <f t="shared" si="1123"/>
        <v>0</v>
      </c>
      <c r="AR341" s="47">
        <f t="shared" si="1124"/>
        <v>0</v>
      </c>
      <c r="AS341" s="47">
        <f t="shared" si="1125"/>
        <v>0</v>
      </c>
      <c r="AT341" s="47">
        <f t="shared" si="1126"/>
        <v>0</v>
      </c>
      <c r="AU341" s="47">
        <f t="shared" si="1127"/>
        <v>0</v>
      </c>
      <c r="AV341" s="47">
        <f t="shared" si="1128"/>
        <v>0</v>
      </c>
      <c r="AW341" s="47">
        <f t="shared" si="1129"/>
        <v>0</v>
      </c>
      <c r="AX341" s="47">
        <f t="shared" si="1130"/>
        <v>0</v>
      </c>
      <c r="AY341" s="47">
        <f t="shared" si="1131"/>
        <v>0</v>
      </c>
      <c r="AZ341" s="47">
        <f t="shared" si="1132"/>
        <v>0</v>
      </c>
      <c r="BA341" s="47">
        <f t="shared" si="1133"/>
        <v>0</v>
      </c>
      <c r="BB341" s="47">
        <f t="shared" si="1134"/>
        <v>0</v>
      </c>
      <c r="BC341" s="47">
        <f t="shared" si="1135"/>
        <v>0</v>
      </c>
      <c r="BD341" s="47">
        <f t="shared" si="1136"/>
        <v>0</v>
      </c>
      <c r="BE341" s="47">
        <f t="shared" si="1137"/>
        <v>0</v>
      </c>
      <c r="BF341" s="47">
        <f t="shared" si="1138"/>
        <v>0</v>
      </c>
      <c r="BG341" s="48">
        <f t="shared" si="1139"/>
        <v>0</v>
      </c>
      <c r="BH341" s="47">
        <f t="shared" si="1166"/>
        <v>0</v>
      </c>
      <c r="BI341" s="47">
        <f t="shared" si="1167"/>
        <v>0</v>
      </c>
      <c r="BJ341" s="46">
        <f t="shared" si="1140"/>
        <v>0</v>
      </c>
      <c r="BK341" s="47">
        <f t="shared" si="1141"/>
        <v>0</v>
      </c>
      <c r="BL341" s="47">
        <f t="shared" si="1142"/>
        <v>0</v>
      </c>
      <c r="BM341" s="47">
        <f t="shared" si="1143"/>
        <v>0</v>
      </c>
      <c r="BN341" s="47">
        <f t="shared" si="1144"/>
        <v>0</v>
      </c>
      <c r="BO341" s="47">
        <f t="shared" si="1145"/>
        <v>0</v>
      </c>
      <c r="BP341" s="47">
        <f t="shared" si="1146"/>
        <v>0</v>
      </c>
      <c r="BQ341" s="47">
        <f t="shared" si="1147"/>
        <v>0</v>
      </c>
      <c r="BR341" s="47">
        <f t="shared" si="1148"/>
        <v>0</v>
      </c>
      <c r="BS341" s="47">
        <f t="shared" si="1149"/>
        <v>0</v>
      </c>
      <c r="BT341" s="47">
        <f t="shared" si="1150"/>
        <v>0</v>
      </c>
      <c r="BU341" s="47">
        <f t="shared" si="1151"/>
        <v>0</v>
      </c>
      <c r="BV341" s="47">
        <f t="shared" si="1152"/>
        <v>0</v>
      </c>
      <c r="BW341" s="47">
        <f t="shared" si="1153"/>
        <v>0</v>
      </c>
      <c r="BX341" s="47">
        <f t="shared" si="1154"/>
        <v>0</v>
      </c>
      <c r="BY341" s="47">
        <f t="shared" si="1155"/>
        <v>0</v>
      </c>
      <c r="BZ341" s="47">
        <f t="shared" si="1156"/>
        <v>0</v>
      </c>
      <c r="CA341" s="47">
        <f t="shared" si="1157"/>
        <v>0</v>
      </c>
      <c r="CB341" s="47">
        <f t="shared" si="1158"/>
        <v>0</v>
      </c>
      <c r="CC341" s="48">
        <f t="shared" si="1159"/>
        <v>0</v>
      </c>
      <c r="CD341" s="47">
        <f t="shared" si="1168"/>
        <v>0</v>
      </c>
      <c r="CE341" s="47">
        <f t="shared" si="1169"/>
        <v>0</v>
      </c>
      <c r="CF341" s="46">
        <f t="shared" si="1170"/>
        <v>0</v>
      </c>
      <c r="CG341" s="47">
        <f t="shared" si="1171"/>
        <v>0</v>
      </c>
      <c r="CH341" s="47">
        <f t="shared" si="1172"/>
        <v>0</v>
      </c>
      <c r="CI341" s="47">
        <f t="shared" si="1173"/>
        <v>0</v>
      </c>
      <c r="CJ341" s="47">
        <f t="shared" si="1174"/>
        <v>0</v>
      </c>
      <c r="CK341" s="47">
        <f t="shared" si="1175"/>
        <v>0</v>
      </c>
      <c r="CL341" s="47">
        <f t="shared" si="1176"/>
        <v>0</v>
      </c>
      <c r="CM341" s="47">
        <f t="shared" si="1177"/>
        <v>0</v>
      </c>
      <c r="CN341" s="47">
        <f t="shared" si="1178"/>
        <v>0</v>
      </c>
      <c r="CO341" s="47">
        <f t="shared" si="1179"/>
        <v>0</v>
      </c>
      <c r="CP341" s="47">
        <f t="shared" si="1180"/>
        <v>0</v>
      </c>
      <c r="CQ341" s="47">
        <f t="shared" si="1181"/>
        <v>0</v>
      </c>
      <c r="CR341" s="47">
        <f t="shared" si="1182"/>
        <v>0</v>
      </c>
      <c r="CS341" s="47">
        <f t="shared" si="1183"/>
        <v>0</v>
      </c>
      <c r="CT341" s="47">
        <f t="shared" si="1184"/>
        <v>0</v>
      </c>
      <c r="CU341" s="47">
        <f t="shared" si="1185"/>
        <v>0</v>
      </c>
      <c r="CV341" s="47">
        <f t="shared" si="1186"/>
        <v>0</v>
      </c>
      <c r="CW341" s="47">
        <f t="shared" si="1187"/>
        <v>0</v>
      </c>
      <c r="CX341" s="47">
        <f t="shared" si="1188"/>
        <v>0</v>
      </c>
      <c r="CY341" s="48">
        <f t="shared" si="1189"/>
        <v>0</v>
      </c>
      <c r="CZ341" s="47">
        <f t="shared" si="1190"/>
        <v>0</v>
      </c>
      <c r="DA341" s="47">
        <f t="shared" si="1191"/>
        <v>0</v>
      </c>
      <c r="DB341" s="46">
        <f t="shared" si="1192"/>
        <v>0</v>
      </c>
      <c r="DC341" s="47">
        <f t="shared" si="1193"/>
        <v>0</v>
      </c>
      <c r="DD341" s="47">
        <f t="shared" si="1194"/>
        <v>0</v>
      </c>
      <c r="DE341" s="47">
        <f t="shared" si="1195"/>
        <v>0</v>
      </c>
      <c r="DF341" s="47">
        <f t="shared" si="1196"/>
        <v>0</v>
      </c>
      <c r="DG341" s="47">
        <f t="shared" si="1197"/>
        <v>0</v>
      </c>
      <c r="DH341" s="47">
        <f t="shared" si="1198"/>
        <v>0</v>
      </c>
      <c r="DI341" s="47">
        <f t="shared" si="1199"/>
        <v>0</v>
      </c>
      <c r="DJ341" s="47">
        <f t="shared" si="1200"/>
        <v>0</v>
      </c>
      <c r="DK341" s="47">
        <f t="shared" si="1201"/>
        <v>0</v>
      </c>
      <c r="DL341" s="47">
        <f t="shared" si="1202"/>
        <v>0</v>
      </c>
      <c r="DM341" s="47">
        <f t="shared" si="1203"/>
        <v>0</v>
      </c>
      <c r="DN341" s="47">
        <f t="shared" si="1204"/>
        <v>0</v>
      </c>
      <c r="DO341" s="47">
        <f t="shared" si="1205"/>
        <v>0</v>
      </c>
      <c r="DP341" s="47">
        <f t="shared" si="1206"/>
        <v>0</v>
      </c>
      <c r="DQ341" s="47">
        <f t="shared" si="1207"/>
        <v>0</v>
      </c>
      <c r="DR341" s="47">
        <f t="shared" si="1208"/>
        <v>0</v>
      </c>
      <c r="DS341" s="47">
        <f t="shared" si="1209"/>
        <v>0</v>
      </c>
      <c r="DT341" s="47">
        <f t="shared" si="1210"/>
        <v>0</v>
      </c>
      <c r="DU341" s="48">
        <f t="shared" si="1211"/>
        <v>0</v>
      </c>
      <c r="DV341" s="47">
        <f t="shared" si="1212"/>
        <v>0</v>
      </c>
      <c r="DW341" s="47">
        <f t="shared" si="1213"/>
        <v>0</v>
      </c>
      <c r="DX341" s="46">
        <f t="shared" si="1214"/>
        <v>0</v>
      </c>
      <c r="DY341" s="47">
        <f t="shared" si="1215"/>
        <v>0</v>
      </c>
      <c r="DZ341" s="47">
        <f t="shared" si="1216"/>
        <v>0</v>
      </c>
      <c r="EA341" s="47">
        <f t="shared" si="1217"/>
        <v>0</v>
      </c>
      <c r="EB341" s="47">
        <f t="shared" si="1218"/>
        <v>0</v>
      </c>
      <c r="EC341" s="47">
        <f t="shared" si="1219"/>
        <v>0</v>
      </c>
      <c r="ED341" s="47">
        <f t="shared" si="1220"/>
        <v>0</v>
      </c>
      <c r="EE341" s="47">
        <f t="shared" si="1221"/>
        <v>0</v>
      </c>
      <c r="EF341" s="47">
        <f t="shared" si="1222"/>
        <v>0</v>
      </c>
      <c r="EG341" s="47">
        <f t="shared" si="1223"/>
        <v>0</v>
      </c>
      <c r="EH341" s="47">
        <f t="shared" si="1224"/>
        <v>0</v>
      </c>
      <c r="EI341" s="47">
        <f t="shared" si="1225"/>
        <v>0</v>
      </c>
      <c r="EJ341" s="47">
        <f t="shared" si="1226"/>
        <v>0</v>
      </c>
      <c r="EK341" s="47">
        <f t="shared" si="1227"/>
        <v>0</v>
      </c>
      <c r="EL341" s="47">
        <f t="shared" si="1228"/>
        <v>0</v>
      </c>
      <c r="EM341" s="47">
        <f t="shared" si="1229"/>
        <v>0</v>
      </c>
      <c r="EN341" s="47">
        <f t="shared" si="1230"/>
        <v>0</v>
      </c>
      <c r="EO341" s="47">
        <f t="shared" si="1231"/>
        <v>0</v>
      </c>
      <c r="EP341" s="47">
        <f t="shared" si="1232"/>
        <v>0</v>
      </c>
      <c r="EQ341" s="48">
        <f t="shared" si="1233"/>
        <v>0</v>
      </c>
      <c r="ER341" s="47">
        <f t="shared" si="1234"/>
        <v>0</v>
      </c>
      <c r="ES341" s="47">
        <f t="shared" si="1235"/>
        <v>0</v>
      </c>
      <c r="ET341" s="46">
        <f t="shared" si="1236"/>
        <v>0</v>
      </c>
      <c r="EU341" s="47">
        <f t="shared" si="1237"/>
        <v>0</v>
      </c>
      <c r="EV341" s="47">
        <f t="shared" si="1238"/>
        <v>0</v>
      </c>
      <c r="EW341" s="47">
        <f t="shared" si="1239"/>
        <v>0</v>
      </c>
      <c r="EX341" s="47">
        <f t="shared" si="1240"/>
        <v>0</v>
      </c>
      <c r="EY341" s="47">
        <f t="shared" si="1241"/>
        <v>0</v>
      </c>
      <c r="EZ341" s="47">
        <f t="shared" si="1242"/>
        <v>0</v>
      </c>
      <c r="FA341" s="47">
        <f t="shared" si="1243"/>
        <v>0</v>
      </c>
      <c r="FB341" s="47">
        <f t="shared" si="1244"/>
        <v>0</v>
      </c>
      <c r="FC341" s="47">
        <f t="shared" si="1245"/>
        <v>0</v>
      </c>
      <c r="FD341" s="47">
        <f t="shared" si="1246"/>
        <v>0</v>
      </c>
      <c r="FE341" s="47">
        <f t="shared" si="1247"/>
        <v>0</v>
      </c>
      <c r="FF341" s="47">
        <f t="shared" si="1248"/>
        <v>0</v>
      </c>
      <c r="FG341" s="47">
        <f t="shared" si="1249"/>
        <v>0</v>
      </c>
      <c r="FH341" s="47">
        <f t="shared" si="1250"/>
        <v>0</v>
      </c>
      <c r="FI341" s="47">
        <f t="shared" si="1251"/>
        <v>0</v>
      </c>
      <c r="FJ341" s="47">
        <f t="shared" si="1252"/>
        <v>0</v>
      </c>
      <c r="FK341" s="47">
        <f t="shared" si="1253"/>
        <v>0</v>
      </c>
      <c r="FL341" s="47">
        <f t="shared" si="1254"/>
        <v>0</v>
      </c>
      <c r="FM341" s="48">
        <f t="shared" si="1255"/>
        <v>0</v>
      </c>
      <c r="FN341" s="47">
        <f t="shared" si="1256"/>
        <v>0</v>
      </c>
      <c r="FO341" s="47">
        <f t="shared" si="1257"/>
        <v>0</v>
      </c>
      <c r="FP341" s="46">
        <f t="shared" si="1258"/>
        <v>0</v>
      </c>
      <c r="FQ341" s="47">
        <f t="shared" si="1259"/>
        <v>0</v>
      </c>
      <c r="FR341" s="47">
        <f t="shared" si="1260"/>
        <v>0</v>
      </c>
      <c r="FS341" s="47">
        <f t="shared" si="1261"/>
        <v>0</v>
      </c>
      <c r="FT341" s="47">
        <f t="shared" si="1262"/>
        <v>0</v>
      </c>
      <c r="FU341" s="47">
        <f t="shared" si="1263"/>
        <v>0</v>
      </c>
      <c r="FV341" s="47">
        <f t="shared" si="1264"/>
        <v>0</v>
      </c>
      <c r="FW341" s="47">
        <f t="shared" si="1265"/>
        <v>0</v>
      </c>
      <c r="FX341" s="47">
        <f t="shared" si="1266"/>
        <v>0</v>
      </c>
      <c r="FY341" s="47">
        <f t="shared" si="1267"/>
        <v>0</v>
      </c>
      <c r="FZ341" s="47">
        <f t="shared" si="1268"/>
        <v>0</v>
      </c>
      <c r="GA341" s="47">
        <f t="shared" si="1269"/>
        <v>0</v>
      </c>
      <c r="GB341" s="47">
        <f t="shared" si="1270"/>
        <v>0</v>
      </c>
      <c r="GC341" s="47">
        <f t="shared" si="1271"/>
        <v>0</v>
      </c>
      <c r="GD341" s="47">
        <f t="shared" si="1272"/>
        <v>0</v>
      </c>
      <c r="GE341" s="47">
        <f t="shared" si="1273"/>
        <v>0</v>
      </c>
      <c r="GF341" s="47">
        <f t="shared" si="1274"/>
        <v>0</v>
      </c>
      <c r="GG341" s="47">
        <f t="shared" si="1275"/>
        <v>0</v>
      </c>
      <c r="GH341" s="47">
        <f t="shared" si="1276"/>
        <v>0</v>
      </c>
      <c r="GI341" s="48">
        <f t="shared" si="1277"/>
        <v>0</v>
      </c>
      <c r="GJ341" s="47">
        <f t="shared" si="1278"/>
        <v>0</v>
      </c>
      <c r="GK341" s="47">
        <f t="shared" si="1279"/>
        <v>0</v>
      </c>
      <c r="GL341" s="46">
        <f t="shared" si="1280"/>
        <v>0</v>
      </c>
      <c r="GM341" s="47">
        <f t="shared" si="1281"/>
        <v>0</v>
      </c>
      <c r="GN341" s="47">
        <f t="shared" si="1282"/>
        <v>0</v>
      </c>
      <c r="GO341" s="47">
        <f t="shared" si="1283"/>
        <v>0</v>
      </c>
      <c r="GP341" s="47">
        <f t="shared" si="1284"/>
        <v>0</v>
      </c>
      <c r="GQ341" s="47">
        <f t="shared" si="1285"/>
        <v>0</v>
      </c>
      <c r="GR341" s="47">
        <f t="shared" si="1286"/>
        <v>0</v>
      </c>
      <c r="GS341" s="47">
        <f t="shared" si="1287"/>
        <v>0</v>
      </c>
      <c r="GT341" s="47">
        <f t="shared" si="1288"/>
        <v>0</v>
      </c>
      <c r="GU341" s="47">
        <f t="shared" si="1289"/>
        <v>0</v>
      </c>
      <c r="GV341" s="47">
        <f t="shared" si="1290"/>
        <v>0</v>
      </c>
      <c r="GW341" s="47">
        <f t="shared" si="1291"/>
        <v>0</v>
      </c>
      <c r="GX341" s="47">
        <f t="shared" si="1292"/>
        <v>0</v>
      </c>
      <c r="GY341" s="47">
        <f t="shared" si="1293"/>
        <v>0</v>
      </c>
      <c r="GZ341" s="47">
        <f t="shared" si="1294"/>
        <v>0</v>
      </c>
      <c r="HA341" s="47">
        <f t="shared" si="1295"/>
        <v>0</v>
      </c>
      <c r="HB341" s="47">
        <f t="shared" si="1296"/>
        <v>0</v>
      </c>
      <c r="HC341" s="47">
        <f t="shared" si="1297"/>
        <v>0</v>
      </c>
      <c r="HD341" s="47">
        <f t="shared" si="1298"/>
        <v>0</v>
      </c>
      <c r="HE341" s="48">
        <f t="shared" si="1299"/>
        <v>0</v>
      </c>
      <c r="HF341" s="47">
        <f t="shared" si="1300"/>
        <v>0</v>
      </c>
      <c r="HG341" s="47">
        <f t="shared" si="1301"/>
        <v>0</v>
      </c>
      <c r="HH341" s="46">
        <f t="shared" si="1302"/>
        <v>0</v>
      </c>
      <c r="HI341" s="47">
        <f t="shared" si="1303"/>
        <v>0</v>
      </c>
      <c r="HJ341" s="47">
        <f t="shared" si="1304"/>
        <v>0</v>
      </c>
      <c r="HK341" s="47">
        <f t="shared" si="1305"/>
        <v>0</v>
      </c>
      <c r="HL341" s="47">
        <f t="shared" si="1306"/>
        <v>0</v>
      </c>
      <c r="HM341" s="47">
        <f t="shared" si="1307"/>
        <v>0</v>
      </c>
      <c r="HN341" s="47">
        <f t="shared" si="1308"/>
        <v>0</v>
      </c>
      <c r="HO341" s="47">
        <f t="shared" si="1309"/>
        <v>0</v>
      </c>
      <c r="HP341" s="47">
        <f t="shared" si="1310"/>
        <v>0</v>
      </c>
      <c r="HQ341" s="47">
        <f t="shared" si="1311"/>
        <v>0</v>
      </c>
      <c r="HR341" s="47">
        <f t="shared" si="1312"/>
        <v>0</v>
      </c>
      <c r="HS341" s="47">
        <f t="shared" si="1313"/>
        <v>0</v>
      </c>
      <c r="HT341" s="47">
        <f t="shared" si="1314"/>
        <v>0</v>
      </c>
      <c r="HU341" s="47">
        <f t="shared" si="1315"/>
        <v>0</v>
      </c>
      <c r="HV341" s="47">
        <f t="shared" si="1316"/>
        <v>0</v>
      </c>
      <c r="HW341" s="47">
        <f t="shared" si="1317"/>
        <v>0</v>
      </c>
      <c r="HX341" s="47">
        <f t="shared" si="1318"/>
        <v>0</v>
      </c>
      <c r="HY341" s="47">
        <f t="shared" si="1319"/>
        <v>0</v>
      </c>
      <c r="HZ341" s="47">
        <f t="shared" si="1320"/>
        <v>0</v>
      </c>
      <c r="IA341" s="48">
        <f t="shared" si="1321"/>
        <v>0</v>
      </c>
      <c r="IB341" s="47">
        <f t="shared" si="1322"/>
        <v>0</v>
      </c>
      <c r="IC341" s="47">
        <f t="shared" si="1323"/>
        <v>0</v>
      </c>
      <c r="ID341" s="46">
        <f t="shared" si="1324"/>
        <v>0</v>
      </c>
      <c r="IE341" s="47">
        <f t="shared" si="1325"/>
        <v>0</v>
      </c>
      <c r="IF341" s="47">
        <f t="shared" si="1326"/>
        <v>0</v>
      </c>
      <c r="IG341" s="47">
        <f t="shared" si="1327"/>
        <v>0</v>
      </c>
      <c r="IH341" s="47">
        <f t="shared" si="1328"/>
        <v>0</v>
      </c>
      <c r="II341" s="47">
        <f t="shared" si="1329"/>
        <v>0</v>
      </c>
      <c r="IJ341" s="47">
        <f t="shared" si="1330"/>
        <v>0</v>
      </c>
      <c r="IK341" s="47">
        <f t="shared" si="1331"/>
        <v>0</v>
      </c>
      <c r="IL341" s="47">
        <f t="shared" si="1332"/>
        <v>0</v>
      </c>
      <c r="IM341" s="47">
        <f t="shared" si="1333"/>
        <v>0</v>
      </c>
      <c r="IN341" s="47">
        <f t="shared" si="1334"/>
        <v>0</v>
      </c>
      <c r="IO341" s="47">
        <f t="shared" si="1335"/>
        <v>0</v>
      </c>
      <c r="IP341" s="47">
        <f t="shared" si="1336"/>
        <v>0</v>
      </c>
      <c r="IQ341" s="47">
        <f t="shared" si="1337"/>
        <v>0</v>
      </c>
      <c r="IR341" s="47">
        <f t="shared" si="1338"/>
        <v>0</v>
      </c>
      <c r="IS341" s="47">
        <f t="shared" si="1339"/>
        <v>0</v>
      </c>
      <c r="IT341" s="47">
        <f t="shared" si="1340"/>
        <v>0</v>
      </c>
      <c r="IU341" s="47">
        <f t="shared" si="1341"/>
        <v>0</v>
      </c>
      <c r="IV341" s="47">
        <f t="shared" si="1342"/>
        <v>0</v>
      </c>
      <c r="IW341" s="48">
        <f t="shared" si="1343"/>
        <v>0</v>
      </c>
      <c r="IX341" s="47">
        <f t="shared" si="1344"/>
        <v>0</v>
      </c>
      <c r="IY341" s="47">
        <f t="shared" si="1345"/>
        <v>0</v>
      </c>
      <c r="IZ341" s="46">
        <f t="shared" si="1346"/>
        <v>0</v>
      </c>
      <c r="JA341" s="47">
        <f t="shared" si="1347"/>
        <v>0</v>
      </c>
      <c r="JB341" s="47">
        <f t="shared" si="1348"/>
        <v>0</v>
      </c>
      <c r="JC341" s="47">
        <f t="shared" si="1349"/>
        <v>0</v>
      </c>
      <c r="JD341" s="47">
        <f t="shared" si="1350"/>
        <v>0</v>
      </c>
      <c r="JE341" s="47">
        <f t="shared" si="1351"/>
        <v>0</v>
      </c>
      <c r="JF341" s="47">
        <f t="shared" si="1352"/>
        <v>0</v>
      </c>
      <c r="JG341" s="47">
        <f t="shared" si="1353"/>
        <v>0</v>
      </c>
      <c r="JH341" s="47">
        <f t="shared" si="1354"/>
        <v>0</v>
      </c>
      <c r="JI341" s="47">
        <f t="shared" si="1355"/>
        <v>0</v>
      </c>
      <c r="JJ341" s="47">
        <f t="shared" si="1356"/>
        <v>0</v>
      </c>
      <c r="JK341" s="47">
        <f t="shared" si="1357"/>
        <v>0</v>
      </c>
      <c r="JL341" s="47">
        <f t="shared" si="1358"/>
        <v>0</v>
      </c>
      <c r="JM341" s="47">
        <f t="shared" si="1359"/>
        <v>0</v>
      </c>
      <c r="JN341" s="47">
        <f t="shared" si="1360"/>
        <v>0</v>
      </c>
      <c r="JO341" s="47">
        <f t="shared" si="1361"/>
        <v>0</v>
      </c>
      <c r="JP341" s="47">
        <f t="shared" si="1362"/>
        <v>0</v>
      </c>
      <c r="JQ341" s="47">
        <f t="shared" si="1363"/>
        <v>0</v>
      </c>
      <c r="JR341" s="47">
        <f t="shared" si="1364"/>
        <v>0</v>
      </c>
      <c r="JS341" s="48">
        <f t="shared" si="1365"/>
        <v>0</v>
      </c>
      <c r="JT341" s="46">
        <f t="shared" si="1366"/>
        <v>0</v>
      </c>
      <c r="JU341" s="48">
        <f t="shared" si="1367"/>
        <v>0</v>
      </c>
    </row>
    <row r="342" spans="1:281" x14ac:dyDescent="0.25">
      <c r="A342" s="152"/>
      <c r="B342" s="386"/>
      <c r="C342" s="377"/>
      <c r="D342" s="378"/>
      <c r="E342" s="378"/>
      <c r="F342" s="378"/>
      <c r="G342" s="379"/>
      <c r="H342" s="397"/>
      <c r="I342" s="397"/>
      <c r="J342" s="97"/>
      <c r="K342" s="122">
        <f t="shared" si="1097"/>
        <v>0</v>
      </c>
      <c r="L342" s="313">
        <f t="shared" si="1098"/>
        <v>0</v>
      </c>
      <c r="M342" s="46">
        <f t="shared" si="1099"/>
        <v>0</v>
      </c>
      <c r="N342" s="90">
        <f t="shared" si="1160"/>
        <v>0</v>
      </c>
      <c r="O342" s="90">
        <f t="shared" si="1161"/>
        <v>0</v>
      </c>
      <c r="P342" s="90">
        <f t="shared" si="1162"/>
        <v>0</v>
      </c>
      <c r="Q342" s="90">
        <f t="shared" si="1163"/>
        <v>0</v>
      </c>
      <c r="R342" s="408">
        <f t="shared" si="1100"/>
        <v>1</v>
      </c>
      <c r="S342" s="46">
        <f t="shared" si="1101"/>
        <v>0</v>
      </c>
      <c r="T342" s="47">
        <f t="shared" si="1102"/>
        <v>0</v>
      </c>
      <c r="U342" s="47">
        <f t="shared" si="1103"/>
        <v>0</v>
      </c>
      <c r="V342" s="47">
        <f t="shared" si="1104"/>
        <v>0</v>
      </c>
      <c r="W342" s="47">
        <f t="shared" si="1105"/>
        <v>0</v>
      </c>
      <c r="X342" s="47">
        <f t="shared" si="1106"/>
        <v>0</v>
      </c>
      <c r="Y342" s="47">
        <f t="shared" si="1107"/>
        <v>0</v>
      </c>
      <c r="Z342" s="47">
        <f t="shared" si="1108"/>
        <v>0</v>
      </c>
      <c r="AA342" s="47">
        <f t="shared" si="1109"/>
        <v>0</v>
      </c>
      <c r="AB342" s="47">
        <f t="shared" si="1110"/>
        <v>0</v>
      </c>
      <c r="AC342" s="47">
        <f t="shared" si="1111"/>
        <v>0</v>
      </c>
      <c r="AD342" s="47">
        <f t="shared" si="1112"/>
        <v>0</v>
      </c>
      <c r="AE342" s="47">
        <f t="shared" si="1113"/>
        <v>0</v>
      </c>
      <c r="AF342" s="47">
        <f t="shared" si="1114"/>
        <v>0</v>
      </c>
      <c r="AG342" s="47">
        <f t="shared" si="1115"/>
        <v>0</v>
      </c>
      <c r="AH342" s="47">
        <f t="shared" si="1116"/>
        <v>0</v>
      </c>
      <c r="AI342" s="47">
        <f t="shared" si="1117"/>
        <v>0</v>
      </c>
      <c r="AJ342" s="47">
        <f t="shared" si="1118"/>
        <v>0</v>
      </c>
      <c r="AK342" s="47">
        <f t="shared" si="1119"/>
        <v>0</v>
      </c>
      <c r="AL342" s="48">
        <f t="shared" si="1120"/>
        <v>0</v>
      </c>
      <c r="AM342" s="47">
        <f t="shared" si="1164"/>
        <v>0</v>
      </c>
      <c r="AN342" s="47">
        <f t="shared" si="1165"/>
        <v>0</v>
      </c>
      <c r="AO342" s="46">
        <f t="shared" si="1121"/>
        <v>0</v>
      </c>
      <c r="AP342" s="47">
        <f t="shared" si="1122"/>
        <v>0</v>
      </c>
      <c r="AQ342" s="47">
        <f t="shared" si="1123"/>
        <v>0</v>
      </c>
      <c r="AR342" s="47">
        <f t="shared" si="1124"/>
        <v>0</v>
      </c>
      <c r="AS342" s="47">
        <f t="shared" si="1125"/>
        <v>0</v>
      </c>
      <c r="AT342" s="47">
        <f t="shared" si="1126"/>
        <v>0</v>
      </c>
      <c r="AU342" s="47">
        <f t="shared" si="1127"/>
        <v>0</v>
      </c>
      <c r="AV342" s="47">
        <f t="shared" si="1128"/>
        <v>0</v>
      </c>
      <c r="AW342" s="47">
        <f t="shared" si="1129"/>
        <v>0</v>
      </c>
      <c r="AX342" s="47">
        <f t="shared" si="1130"/>
        <v>0</v>
      </c>
      <c r="AY342" s="47">
        <f t="shared" si="1131"/>
        <v>0</v>
      </c>
      <c r="AZ342" s="47">
        <f t="shared" si="1132"/>
        <v>0</v>
      </c>
      <c r="BA342" s="47">
        <f t="shared" si="1133"/>
        <v>0</v>
      </c>
      <c r="BB342" s="47">
        <f t="shared" si="1134"/>
        <v>0</v>
      </c>
      <c r="BC342" s="47">
        <f t="shared" si="1135"/>
        <v>0</v>
      </c>
      <c r="BD342" s="47">
        <f t="shared" si="1136"/>
        <v>0</v>
      </c>
      <c r="BE342" s="47">
        <f t="shared" si="1137"/>
        <v>0</v>
      </c>
      <c r="BF342" s="47">
        <f t="shared" si="1138"/>
        <v>0</v>
      </c>
      <c r="BG342" s="48">
        <f t="shared" si="1139"/>
        <v>0</v>
      </c>
      <c r="BH342" s="47">
        <f t="shared" si="1166"/>
        <v>0</v>
      </c>
      <c r="BI342" s="47">
        <f t="shared" si="1167"/>
        <v>0</v>
      </c>
      <c r="BJ342" s="46">
        <f t="shared" si="1140"/>
        <v>0</v>
      </c>
      <c r="BK342" s="47">
        <f t="shared" si="1141"/>
        <v>0</v>
      </c>
      <c r="BL342" s="47">
        <f t="shared" si="1142"/>
        <v>0</v>
      </c>
      <c r="BM342" s="47">
        <f t="shared" si="1143"/>
        <v>0</v>
      </c>
      <c r="BN342" s="47">
        <f t="shared" si="1144"/>
        <v>0</v>
      </c>
      <c r="BO342" s="47">
        <f t="shared" si="1145"/>
        <v>0</v>
      </c>
      <c r="BP342" s="47">
        <f t="shared" si="1146"/>
        <v>0</v>
      </c>
      <c r="BQ342" s="47">
        <f t="shared" si="1147"/>
        <v>0</v>
      </c>
      <c r="BR342" s="47">
        <f t="shared" si="1148"/>
        <v>0</v>
      </c>
      <c r="BS342" s="47">
        <f t="shared" si="1149"/>
        <v>0</v>
      </c>
      <c r="BT342" s="47">
        <f t="shared" si="1150"/>
        <v>0</v>
      </c>
      <c r="BU342" s="47">
        <f t="shared" si="1151"/>
        <v>0</v>
      </c>
      <c r="BV342" s="47">
        <f t="shared" si="1152"/>
        <v>0</v>
      </c>
      <c r="BW342" s="47">
        <f t="shared" si="1153"/>
        <v>0</v>
      </c>
      <c r="BX342" s="47">
        <f t="shared" si="1154"/>
        <v>0</v>
      </c>
      <c r="BY342" s="47">
        <f t="shared" si="1155"/>
        <v>0</v>
      </c>
      <c r="BZ342" s="47">
        <f t="shared" si="1156"/>
        <v>0</v>
      </c>
      <c r="CA342" s="47">
        <f t="shared" si="1157"/>
        <v>0</v>
      </c>
      <c r="CB342" s="47">
        <f t="shared" si="1158"/>
        <v>0</v>
      </c>
      <c r="CC342" s="48">
        <f t="shared" si="1159"/>
        <v>0</v>
      </c>
      <c r="CD342" s="47">
        <f t="shared" si="1168"/>
        <v>0</v>
      </c>
      <c r="CE342" s="47">
        <f t="shared" si="1169"/>
        <v>0</v>
      </c>
      <c r="CF342" s="46">
        <f t="shared" si="1170"/>
        <v>0</v>
      </c>
      <c r="CG342" s="47">
        <f t="shared" si="1171"/>
        <v>0</v>
      </c>
      <c r="CH342" s="47">
        <f t="shared" si="1172"/>
        <v>0</v>
      </c>
      <c r="CI342" s="47">
        <f t="shared" si="1173"/>
        <v>0</v>
      </c>
      <c r="CJ342" s="47">
        <f t="shared" si="1174"/>
        <v>0</v>
      </c>
      <c r="CK342" s="47">
        <f t="shared" si="1175"/>
        <v>0</v>
      </c>
      <c r="CL342" s="47">
        <f t="shared" si="1176"/>
        <v>0</v>
      </c>
      <c r="CM342" s="47">
        <f t="shared" si="1177"/>
        <v>0</v>
      </c>
      <c r="CN342" s="47">
        <f t="shared" si="1178"/>
        <v>0</v>
      </c>
      <c r="CO342" s="47">
        <f t="shared" si="1179"/>
        <v>0</v>
      </c>
      <c r="CP342" s="47">
        <f t="shared" si="1180"/>
        <v>0</v>
      </c>
      <c r="CQ342" s="47">
        <f t="shared" si="1181"/>
        <v>0</v>
      </c>
      <c r="CR342" s="47">
        <f t="shared" si="1182"/>
        <v>0</v>
      </c>
      <c r="CS342" s="47">
        <f t="shared" si="1183"/>
        <v>0</v>
      </c>
      <c r="CT342" s="47">
        <f t="shared" si="1184"/>
        <v>0</v>
      </c>
      <c r="CU342" s="47">
        <f t="shared" si="1185"/>
        <v>0</v>
      </c>
      <c r="CV342" s="47">
        <f t="shared" si="1186"/>
        <v>0</v>
      </c>
      <c r="CW342" s="47">
        <f t="shared" si="1187"/>
        <v>0</v>
      </c>
      <c r="CX342" s="47">
        <f t="shared" si="1188"/>
        <v>0</v>
      </c>
      <c r="CY342" s="48">
        <f t="shared" si="1189"/>
        <v>0</v>
      </c>
      <c r="CZ342" s="47">
        <f t="shared" si="1190"/>
        <v>0</v>
      </c>
      <c r="DA342" s="47">
        <f t="shared" si="1191"/>
        <v>0</v>
      </c>
      <c r="DB342" s="46">
        <f t="shared" si="1192"/>
        <v>0</v>
      </c>
      <c r="DC342" s="47">
        <f t="shared" si="1193"/>
        <v>0</v>
      </c>
      <c r="DD342" s="47">
        <f t="shared" si="1194"/>
        <v>0</v>
      </c>
      <c r="DE342" s="47">
        <f t="shared" si="1195"/>
        <v>0</v>
      </c>
      <c r="DF342" s="47">
        <f t="shared" si="1196"/>
        <v>0</v>
      </c>
      <c r="DG342" s="47">
        <f t="shared" si="1197"/>
        <v>0</v>
      </c>
      <c r="DH342" s="47">
        <f t="shared" si="1198"/>
        <v>0</v>
      </c>
      <c r="DI342" s="47">
        <f t="shared" si="1199"/>
        <v>0</v>
      </c>
      <c r="DJ342" s="47">
        <f t="shared" si="1200"/>
        <v>0</v>
      </c>
      <c r="DK342" s="47">
        <f t="shared" si="1201"/>
        <v>0</v>
      </c>
      <c r="DL342" s="47">
        <f t="shared" si="1202"/>
        <v>0</v>
      </c>
      <c r="DM342" s="47">
        <f t="shared" si="1203"/>
        <v>0</v>
      </c>
      <c r="DN342" s="47">
        <f t="shared" si="1204"/>
        <v>0</v>
      </c>
      <c r="DO342" s="47">
        <f t="shared" si="1205"/>
        <v>0</v>
      </c>
      <c r="DP342" s="47">
        <f t="shared" si="1206"/>
        <v>0</v>
      </c>
      <c r="DQ342" s="47">
        <f t="shared" si="1207"/>
        <v>0</v>
      </c>
      <c r="DR342" s="47">
        <f t="shared" si="1208"/>
        <v>0</v>
      </c>
      <c r="DS342" s="47">
        <f t="shared" si="1209"/>
        <v>0</v>
      </c>
      <c r="DT342" s="47">
        <f t="shared" si="1210"/>
        <v>0</v>
      </c>
      <c r="DU342" s="48">
        <f t="shared" si="1211"/>
        <v>0</v>
      </c>
      <c r="DV342" s="47">
        <f t="shared" si="1212"/>
        <v>0</v>
      </c>
      <c r="DW342" s="47">
        <f t="shared" si="1213"/>
        <v>0</v>
      </c>
      <c r="DX342" s="46">
        <f t="shared" si="1214"/>
        <v>0</v>
      </c>
      <c r="DY342" s="47">
        <f t="shared" si="1215"/>
        <v>0</v>
      </c>
      <c r="DZ342" s="47">
        <f t="shared" si="1216"/>
        <v>0</v>
      </c>
      <c r="EA342" s="47">
        <f t="shared" si="1217"/>
        <v>0</v>
      </c>
      <c r="EB342" s="47">
        <f t="shared" si="1218"/>
        <v>0</v>
      </c>
      <c r="EC342" s="47">
        <f t="shared" si="1219"/>
        <v>0</v>
      </c>
      <c r="ED342" s="47">
        <f t="shared" si="1220"/>
        <v>0</v>
      </c>
      <c r="EE342" s="47">
        <f t="shared" si="1221"/>
        <v>0</v>
      </c>
      <c r="EF342" s="47">
        <f t="shared" si="1222"/>
        <v>0</v>
      </c>
      <c r="EG342" s="47">
        <f t="shared" si="1223"/>
        <v>0</v>
      </c>
      <c r="EH342" s="47">
        <f t="shared" si="1224"/>
        <v>0</v>
      </c>
      <c r="EI342" s="47">
        <f t="shared" si="1225"/>
        <v>0</v>
      </c>
      <c r="EJ342" s="47">
        <f t="shared" si="1226"/>
        <v>0</v>
      </c>
      <c r="EK342" s="47">
        <f t="shared" si="1227"/>
        <v>0</v>
      </c>
      <c r="EL342" s="47">
        <f t="shared" si="1228"/>
        <v>0</v>
      </c>
      <c r="EM342" s="47">
        <f t="shared" si="1229"/>
        <v>0</v>
      </c>
      <c r="EN342" s="47">
        <f t="shared" si="1230"/>
        <v>0</v>
      </c>
      <c r="EO342" s="47">
        <f t="shared" si="1231"/>
        <v>0</v>
      </c>
      <c r="EP342" s="47">
        <f t="shared" si="1232"/>
        <v>0</v>
      </c>
      <c r="EQ342" s="48">
        <f t="shared" si="1233"/>
        <v>0</v>
      </c>
      <c r="ER342" s="47">
        <f t="shared" si="1234"/>
        <v>0</v>
      </c>
      <c r="ES342" s="47">
        <f t="shared" si="1235"/>
        <v>0</v>
      </c>
      <c r="ET342" s="46">
        <f t="shared" si="1236"/>
        <v>0</v>
      </c>
      <c r="EU342" s="47">
        <f t="shared" si="1237"/>
        <v>0</v>
      </c>
      <c r="EV342" s="47">
        <f t="shared" si="1238"/>
        <v>0</v>
      </c>
      <c r="EW342" s="47">
        <f t="shared" si="1239"/>
        <v>0</v>
      </c>
      <c r="EX342" s="47">
        <f t="shared" si="1240"/>
        <v>0</v>
      </c>
      <c r="EY342" s="47">
        <f t="shared" si="1241"/>
        <v>0</v>
      </c>
      <c r="EZ342" s="47">
        <f t="shared" si="1242"/>
        <v>0</v>
      </c>
      <c r="FA342" s="47">
        <f t="shared" si="1243"/>
        <v>0</v>
      </c>
      <c r="FB342" s="47">
        <f t="shared" si="1244"/>
        <v>0</v>
      </c>
      <c r="FC342" s="47">
        <f t="shared" si="1245"/>
        <v>0</v>
      </c>
      <c r="FD342" s="47">
        <f t="shared" si="1246"/>
        <v>0</v>
      </c>
      <c r="FE342" s="47">
        <f t="shared" si="1247"/>
        <v>0</v>
      </c>
      <c r="FF342" s="47">
        <f t="shared" si="1248"/>
        <v>0</v>
      </c>
      <c r="FG342" s="47">
        <f t="shared" si="1249"/>
        <v>0</v>
      </c>
      <c r="FH342" s="47">
        <f t="shared" si="1250"/>
        <v>0</v>
      </c>
      <c r="FI342" s="47">
        <f t="shared" si="1251"/>
        <v>0</v>
      </c>
      <c r="FJ342" s="47">
        <f t="shared" si="1252"/>
        <v>0</v>
      </c>
      <c r="FK342" s="47">
        <f t="shared" si="1253"/>
        <v>0</v>
      </c>
      <c r="FL342" s="47">
        <f t="shared" si="1254"/>
        <v>0</v>
      </c>
      <c r="FM342" s="48">
        <f t="shared" si="1255"/>
        <v>0</v>
      </c>
      <c r="FN342" s="47">
        <f t="shared" si="1256"/>
        <v>0</v>
      </c>
      <c r="FO342" s="47">
        <f t="shared" si="1257"/>
        <v>0</v>
      </c>
      <c r="FP342" s="46">
        <f t="shared" si="1258"/>
        <v>0</v>
      </c>
      <c r="FQ342" s="47">
        <f t="shared" si="1259"/>
        <v>0</v>
      </c>
      <c r="FR342" s="47">
        <f t="shared" si="1260"/>
        <v>0</v>
      </c>
      <c r="FS342" s="47">
        <f t="shared" si="1261"/>
        <v>0</v>
      </c>
      <c r="FT342" s="47">
        <f t="shared" si="1262"/>
        <v>0</v>
      </c>
      <c r="FU342" s="47">
        <f t="shared" si="1263"/>
        <v>0</v>
      </c>
      <c r="FV342" s="47">
        <f t="shared" si="1264"/>
        <v>0</v>
      </c>
      <c r="FW342" s="47">
        <f t="shared" si="1265"/>
        <v>0</v>
      </c>
      <c r="FX342" s="47">
        <f t="shared" si="1266"/>
        <v>0</v>
      </c>
      <c r="FY342" s="47">
        <f t="shared" si="1267"/>
        <v>0</v>
      </c>
      <c r="FZ342" s="47">
        <f t="shared" si="1268"/>
        <v>0</v>
      </c>
      <c r="GA342" s="47">
        <f t="shared" si="1269"/>
        <v>0</v>
      </c>
      <c r="GB342" s="47">
        <f t="shared" si="1270"/>
        <v>0</v>
      </c>
      <c r="GC342" s="47">
        <f t="shared" si="1271"/>
        <v>0</v>
      </c>
      <c r="GD342" s="47">
        <f t="shared" si="1272"/>
        <v>0</v>
      </c>
      <c r="GE342" s="47">
        <f t="shared" si="1273"/>
        <v>0</v>
      </c>
      <c r="GF342" s="47">
        <f t="shared" si="1274"/>
        <v>0</v>
      </c>
      <c r="GG342" s="47">
        <f t="shared" si="1275"/>
        <v>0</v>
      </c>
      <c r="GH342" s="47">
        <f t="shared" si="1276"/>
        <v>0</v>
      </c>
      <c r="GI342" s="48">
        <f t="shared" si="1277"/>
        <v>0</v>
      </c>
      <c r="GJ342" s="47">
        <f t="shared" si="1278"/>
        <v>0</v>
      </c>
      <c r="GK342" s="47">
        <f t="shared" si="1279"/>
        <v>0</v>
      </c>
      <c r="GL342" s="46">
        <f t="shared" si="1280"/>
        <v>0</v>
      </c>
      <c r="GM342" s="47">
        <f t="shared" si="1281"/>
        <v>0</v>
      </c>
      <c r="GN342" s="47">
        <f t="shared" si="1282"/>
        <v>0</v>
      </c>
      <c r="GO342" s="47">
        <f t="shared" si="1283"/>
        <v>0</v>
      </c>
      <c r="GP342" s="47">
        <f t="shared" si="1284"/>
        <v>0</v>
      </c>
      <c r="GQ342" s="47">
        <f t="shared" si="1285"/>
        <v>0</v>
      </c>
      <c r="GR342" s="47">
        <f t="shared" si="1286"/>
        <v>0</v>
      </c>
      <c r="GS342" s="47">
        <f t="shared" si="1287"/>
        <v>0</v>
      </c>
      <c r="GT342" s="47">
        <f t="shared" si="1288"/>
        <v>0</v>
      </c>
      <c r="GU342" s="47">
        <f t="shared" si="1289"/>
        <v>0</v>
      </c>
      <c r="GV342" s="47">
        <f t="shared" si="1290"/>
        <v>0</v>
      </c>
      <c r="GW342" s="47">
        <f t="shared" si="1291"/>
        <v>0</v>
      </c>
      <c r="GX342" s="47">
        <f t="shared" si="1292"/>
        <v>0</v>
      </c>
      <c r="GY342" s="47">
        <f t="shared" si="1293"/>
        <v>0</v>
      </c>
      <c r="GZ342" s="47">
        <f t="shared" si="1294"/>
        <v>0</v>
      </c>
      <c r="HA342" s="47">
        <f t="shared" si="1295"/>
        <v>0</v>
      </c>
      <c r="HB342" s="47">
        <f t="shared" si="1296"/>
        <v>0</v>
      </c>
      <c r="HC342" s="47">
        <f t="shared" si="1297"/>
        <v>0</v>
      </c>
      <c r="HD342" s="47">
        <f t="shared" si="1298"/>
        <v>0</v>
      </c>
      <c r="HE342" s="48">
        <f t="shared" si="1299"/>
        <v>0</v>
      </c>
      <c r="HF342" s="47">
        <f t="shared" si="1300"/>
        <v>0</v>
      </c>
      <c r="HG342" s="47">
        <f t="shared" si="1301"/>
        <v>0</v>
      </c>
      <c r="HH342" s="46">
        <f t="shared" si="1302"/>
        <v>0</v>
      </c>
      <c r="HI342" s="47">
        <f t="shared" si="1303"/>
        <v>0</v>
      </c>
      <c r="HJ342" s="47">
        <f t="shared" si="1304"/>
        <v>0</v>
      </c>
      <c r="HK342" s="47">
        <f t="shared" si="1305"/>
        <v>0</v>
      </c>
      <c r="HL342" s="47">
        <f t="shared" si="1306"/>
        <v>0</v>
      </c>
      <c r="HM342" s="47">
        <f t="shared" si="1307"/>
        <v>0</v>
      </c>
      <c r="HN342" s="47">
        <f t="shared" si="1308"/>
        <v>0</v>
      </c>
      <c r="HO342" s="47">
        <f t="shared" si="1309"/>
        <v>0</v>
      </c>
      <c r="HP342" s="47">
        <f t="shared" si="1310"/>
        <v>0</v>
      </c>
      <c r="HQ342" s="47">
        <f t="shared" si="1311"/>
        <v>0</v>
      </c>
      <c r="HR342" s="47">
        <f t="shared" si="1312"/>
        <v>0</v>
      </c>
      <c r="HS342" s="47">
        <f t="shared" si="1313"/>
        <v>0</v>
      </c>
      <c r="HT342" s="47">
        <f t="shared" si="1314"/>
        <v>0</v>
      </c>
      <c r="HU342" s="47">
        <f t="shared" si="1315"/>
        <v>0</v>
      </c>
      <c r="HV342" s="47">
        <f t="shared" si="1316"/>
        <v>0</v>
      </c>
      <c r="HW342" s="47">
        <f t="shared" si="1317"/>
        <v>0</v>
      </c>
      <c r="HX342" s="47">
        <f t="shared" si="1318"/>
        <v>0</v>
      </c>
      <c r="HY342" s="47">
        <f t="shared" si="1319"/>
        <v>0</v>
      </c>
      <c r="HZ342" s="47">
        <f t="shared" si="1320"/>
        <v>0</v>
      </c>
      <c r="IA342" s="48">
        <f t="shared" si="1321"/>
        <v>0</v>
      </c>
      <c r="IB342" s="47">
        <f t="shared" si="1322"/>
        <v>0</v>
      </c>
      <c r="IC342" s="47">
        <f t="shared" si="1323"/>
        <v>0</v>
      </c>
      <c r="ID342" s="46">
        <f t="shared" si="1324"/>
        <v>0</v>
      </c>
      <c r="IE342" s="47">
        <f t="shared" si="1325"/>
        <v>0</v>
      </c>
      <c r="IF342" s="47">
        <f t="shared" si="1326"/>
        <v>0</v>
      </c>
      <c r="IG342" s="47">
        <f t="shared" si="1327"/>
        <v>0</v>
      </c>
      <c r="IH342" s="47">
        <f t="shared" si="1328"/>
        <v>0</v>
      </c>
      <c r="II342" s="47">
        <f t="shared" si="1329"/>
        <v>0</v>
      </c>
      <c r="IJ342" s="47">
        <f t="shared" si="1330"/>
        <v>0</v>
      </c>
      <c r="IK342" s="47">
        <f t="shared" si="1331"/>
        <v>0</v>
      </c>
      <c r="IL342" s="47">
        <f t="shared" si="1332"/>
        <v>0</v>
      </c>
      <c r="IM342" s="47">
        <f t="shared" si="1333"/>
        <v>0</v>
      </c>
      <c r="IN342" s="47">
        <f t="shared" si="1334"/>
        <v>0</v>
      </c>
      <c r="IO342" s="47">
        <f t="shared" si="1335"/>
        <v>0</v>
      </c>
      <c r="IP342" s="47">
        <f t="shared" si="1336"/>
        <v>0</v>
      </c>
      <c r="IQ342" s="47">
        <f t="shared" si="1337"/>
        <v>0</v>
      </c>
      <c r="IR342" s="47">
        <f t="shared" si="1338"/>
        <v>0</v>
      </c>
      <c r="IS342" s="47">
        <f t="shared" si="1339"/>
        <v>0</v>
      </c>
      <c r="IT342" s="47">
        <f t="shared" si="1340"/>
        <v>0</v>
      </c>
      <c r="IU342" s="47">
        <f t="shared" si="1341"/>
        <v>0</v>
      </c>
      <c r="IV342" s="47">
        <f t="shared" si="1342"/>
        <v>0</v>
      </c>
      <c r="IW342" s="48">
        <f t="shared" si="1343"/>
        <v>0</v>
      </c>
      <c r="IX342" s="47">
        <f t="shared" si="1344"/>
        <v>0</v>
      </c>
      <c r="IY342" s="47">
        <f t="shared" si="1345"/>
        <v>0</v>
      </c>
      <c r="IZ342" s="46">
        <f t="shared" si="1346"/>
        <v>0</v>
      </c>
      <c r="JA342" s="47">
        <f t="shared" si="1347"/>
        <v>0</v>
      </c>
      <c r="JB342" s="47">
        <f t="shared" si="1348"/>
        <v>0</v>
      </c>
      <c r="JC342" s="47">
        <f t="shared" si="1349"/>
        <v>0</v>
      </c>
      <c r="JD342" s="47">
        <f t="shared" si="1350"/>
        <v>0</v>
      </c>
      <c r="JE342" s="47">
        <f t="shared" si="1351"/>
        <v>0</v>
      </c>
      <c r="JF342" s="47">
        <f t="shared" si="1352"/>
        <v>0</v>
      </c>
      <c r="JG342" s="47">
        <f t="shared" si="1353"/>
        <v>0</v>
      </c>
      <c r="JH342" s="47">
        <f t="shared" si="1354"/>
        <v>0</v>
      </c>
      <c r="JI342" s="47">
        <f t="shared" si="1355"/>
        <v>0</v>
      </c>
      <c r="JJ342" s="47">
        <f t="shared" si="1356"/>
        <v>0</v>
      </c>
      <c r="JK342" s="47">
        <f t="shared" si="1357"/>
        <v>0</v>
      </c>
      <c r="JL342" s="47">
        <f t="shared" si="1358"/>
        <v>0</v>
      </c>
      <c r="JM342" s="47">
        <f t="shared" si="1359"/>
        <v>0</v>
      </c>
      <c r="JN342" s="47">
        <f t="shared" si="1360"/>
        <v>0</v>
      </c>
      <c r="JO342" s="47">
        <f t="shared" si="1361"/>
        <v>0</v>
      </c>
      <c r="JP342" s="47">
        <f t="shared" si="1362"/>
        <v>0</v>
      </c>
      <c r="JQ342" s="47">
        <f t="shared" si="1363"/>
        <v>0</v>
      </c>
      <c r="JR342" s="47">
        <f t="shared" si="1364"/>
        <v>0</v>
      </c>
      <c r="JS342" s="48">
        <f t="shared" si="1365"/>
        <v>0</v>
      </c>
      <c r="JT342" s="46">
        <f t="shared" si="1366"/>
        <v>0</v>
      </c>
      <c r="JU342" s="48">
        <f t="shared" si="1367"/>
        <v>0</v>
      </c>
    </row>
    <row r="343" spans="1:281" x14ac:dyDescent="0.25">
      <c r="A343" s="152"/>
      <c r="B343" s="386"/>
      <c r="C343" s="377"/>
      <c r="D343" s="378"/>
      <c r="E343" s="378"/>
      <c r="F343" s="378"/>
      <c r="G343" s="379"/>
      <c r="H343" s="397"/>
      <c r="I343" s="397"/>
      <c r="J343" s="97"/>
      <c r="K343" s="122">
        <f t="shared" si="1097"/>
        <v>0</v>
      </c>
      <c r="L343" s="313">
        <f t="shared" si="1098"/>
        <v>0</v>
      </c>
      <c r="M343" s="46">
        <f t="shared" si="1099"/>
        <v>0</v>
      </c>
      <c r="N343" s="90">
        <f t="shared" si="1160"/>
        <v>0</v>
      </c>
      <c r="O343" s="90">
        <f t="shared" si="1161"/>
        <v>0</v>
      </c>
      <c r="P343" s="90">
        <f t="shared" si="1162"/>
        <v>0</v>
      </c>
      <c r="Q343" s="90">
        <f t="shared" si="1163"/>
        <v>0</v>
      </c>
      <c r="R343" s="408">
        <f t="shared" si="1100"/>
        <v>1</v>
      </c>
      <c r="S343" s="46">
        <f t="shared" si="1101"/>
        <v>0</v>
      </c>
      <c r="T343" s="47">
        <f t="shared" si="1102"/>
        <v>0</v>
      </c>
      <c r="U343" s="47">
        <f t="shared" si="1103"/>
        <v>0</v>
      </c>
      <c r="V343" s="47">
        <f t="shared" si="1104"/>
        <v>0</v>
      </c>
      <c r="W343" s="47">
        <f t="shared" si="1105"/>
        <v>0</v>
      </c>
      <c r="X343" s="47">
        <f t="shared" si="1106"/>
        <v>0</v>
      </c>
      <c r="Y343" s="47">
        <f t="shared" si="1107"/>
        <v>0</v>
      </c>
      <c r="Z343" s="47">
        <f t="shared" si="1108"/>
        <v>0</v>
      </c>
      <c r="AA343" s="47">
        <f t="shared" si="1109"/>
        <v>0</v>
      </c>
      <c r="AB343" s="47">
        <f t="shared" si="1110"/>
        <v>0</v>
      </c>
      <c r="AC343" s="47">
        <f t="shared" si="1111"/>
        <v>0</v>
      </c>
      <c r="AD343" s="47">
        <f t="shared" si="1112"/>
        <v>0</v>
      </c>
      <c r="AE343" s="47">
        <f t="shared" si="1113"/>
        <v>0</v>
      </c>
      <c r="AF343" s="47">
        <f t="shared" si="1114"/>
        <v>0</v>
      </c>
      <c r="AG343" s="47">
        <f t="shared" si="1115"/>
        <v>0</v>
      </c>
      <c r="AH343" s="47">
        <f t="shared" si="1116"/>
        <v>0</v>
      </c>
      <c r="AI343" s="47">
        <f t="shared" si="1117"/>
        <v>0</v>
      </c>
      <c r="AJ343" s="47">
        <f t="shared" si="1118"/>
        <v>0</v>
      </c>
      <c r="AK343" s="47">
        <f t="shared" si="1119"/>
        <v>0</v>
      </c>
      <c r="AL343" s="48">
        <f t="shared" si="1120"/>
        <v>0</v>
      </c>
      <c r="AM343" s="47">
        <f t="shared" si="1164"/>
        <v>0</v>
      </c>
      <c r="AN343" s="47">
        <f t="shared" si="1165"/>
        <v>0</v>
      </c>
      <c r="AO343" s="46">
        <f t="shared" si="1121"/>
        <v>0</v>
      </c>
      <c r="AP343" s="47">
        <f t="shared" si="1122"/>
        <v>0</v>
      </c>
      <c r="AQ343" s="47">
        <f t="shared" si="1123"/>
        <v>0</v>
      </c>
      <c r="AR343" s="47">
        <f t="shared" si="1124"/>
        <v>0</v>
      </c>
      <c r="AS343" s="47">
        <f t="shared" si="1125"/>
        <v>0</v>
      </c>
      <c r="AT343" s="47">
        <f t="shared" si="1126"/>
        <v>0</v>
      </c>
      <c r="AU343" s="47">
        <f t="shared" si="1127"/>
        <v>0</v>
      </c>
      <c r="AV343" s="47">
        <f t="shared" si="1128"/>
        <v>0</v>
      </c>
      <c r="AW343" s="47">
        <f t="shared" si="1129"/>
        <v>0</v>
      </c>
      <c r="AX343" s="47">
        <f t="shared" si="1130"/>
        <v>0</v>
      </c>
      <c r="AY343" s="47">
        <f t="shared" si="1131"/>
        <v>0</v>
      </c>
      <c r="AZ343" s="47">
        <f t="shared" si="1132"/>
        <v>0</v>
      </c>
      <c r="BA343" s="47">
        <f t="shared" si="1133"/>
        <v>0</v>
      </c>
      <c r="BB343" s="47">
        <f t="shared" si="1134"/>
        <v>0</v>
      </c>
      <c r="BC343" s="47">
        <f t="shared" si="1135"/>
        <v>0</v>
      </c>
      <c r="BD343" s="47">
        <f t="shared" si="1136"/>
        <v>0</v>
      </c>
      <c r="BE343" s="47">
        <f t="shared" si="1137"/>
        <v>0</v>
      </c>
      <c r="BF343" s="47">
        <f t="shared" si="1138"/>
        <v>0</v>
      </c>
      <c r="BG343" s="48">
        <f t="shared" si="1139"/>
        <v>0</v>
      </c>
      <c r="BH343" s="47">
        <f t="shared" si="1166"/>
        <v>0</v>
      </c>
      <c r="BI343" s="47">
        <f t="shared" si="1167"/>
        <v>0</v>
      </c>
      <c r="BJ343" s="46">
        <f t="shared" si="1140"/>
        <v>0</v>
      </c>
      <c r="BK343" s="47">
        <f t="shared" si="1141"/>
        <v>0</v>
      </c>
      <c r="BL343" s="47">
        <f t="shared" si="1142"/>
        <v>0</v>
      </c>
      <c r="BM343" s="47">
        <f t="shared" si="1143"/>
        <v>0</v>
      </c>
      <c r="BN343" s="47">
        <f t="shared" si="1144"/>
        <v>0</v>
      </c>
      <c r="BO343" s="47">
        <f t="shared" si="1145"/>
        <v>0</v>
      </c>
      <c r="BP343" s="47">
        <f t="shared" si="1146"/>
        <v>0</v>
      </c>
      <c r="BQ343" s="47">
        <f t="shared" si="1147"/>
        <v>0</v>
      </c>
      <c r="BR343" s="47">
        <f t="shared" si="1148"/>
        <v>0</v>
      </c>
      <c r="BS343" s="47">
        <f t="shared" si="1149"/>
        <v>0</v>
      </c>
      <c r="BT343" s="47">
        <f t="shared" si="1150"/>
        <v>0</v>
      </c>
      <c r="BU343" s="47">
        <f t="shared" si="1151"/>
        <v>0</v>
      </c>
      <c r="BV343" s="47">
        <f t="shared" si="1152"/>
        <v>0</v>
      </c>
      <c r="BW343" s="47">
        <f t="shared" si="1153"/>
        <v>0</v>
      </c>
      <c r="BX343" s="47">
        <f t="shared" si="1154"/>
        <v>0</v>
      </c>
      <c r="BY343" s="47">
        <f t="shared" si="1155"/>
        <v>0</v>
      </c>
      <c r="BZ343" s="47">
        <f t="shared" si="1156"/>
        <v>0</v>
      </c>
      <c r="CA343" s="47">
        <f t="shared" si="1157"/>
        <v>0</v>
      </c>
      <c r="CB343" s="47">
        <f t="shared" si="1158"/>
        <v>0</v>
      </c>
      <c r="CC343" s="48">
        <f t="shared" si="1159"/>
        <v>0</v>
      </c>
      <c r="CD343" s="47">
        <f t="shared" si="1168"/>
        <v>0</v>
      </c>
      <c r="CE343" s="47">
        <f t="shared" si="1169"/>
        <v>0</v>
      </c>
      <c r="CF343" s="46">
        <f t="shared" si="1170"/>
        <v>0</v>
      </c>
      <c r="CG343" s="47">
        <f t="shared" si="1171"/>
        <v>0</v>
      </c>
      <c r="CH343" s="47">
        <f t="shared" si="1172"/>
        <v>0</v>
      </c>
      <c r="CI343" s="47">
        <f t="shared" si="1173"/>
        <v>0</v>
      </c>
      <c r="CJ343" s="47">
        <f t="shared" si="1174"/>
        <v>0</v>
      </c>
      <c r="CK343" s="47">
        <f t="shared" si="1175"/>
        <v>0</v>
      </c>
      <c r="CL343" s="47">
        <f t="shared" si="1176"/>
        <v>0</v>
      </c>
      <c r="CM343" s="47">
        <f t="shared" si="1177"/>
        <v>0</v>
      </c>
      <c r="CN343" s="47">
        <f t="shared" si="1178"/>
        <v>0</v>
      </c>
      <c r="CO343" s="47">
        <f t="shared" si="1179"/>
        <v>0</v>
      </c>
      <c r="CP343" s="47">
        <f t="shared" si="1180"/>
        <v>0</v>
      </c>
      <c r="CQ343" s="47">
        <f t="shared" si="1181"/>
        <v>0</v>
      </c>
      <c r="CR343" s="47">
        <f t="shared" si="1182"/>
        <v>0</v>
      </c>
      <c r="CS343" s="47">
        <f t="shared" si="1183"/>
        <v>0</v>
      </c>
      <c r="CT343" s="47">
        <f t="shared" si="1184"/>
        <v>0</v>
      </c>
      <c r="CU343" s="47">
        <f t="shared" si="1185"/>
        <v>0</v>
      </c>
      <c r="CV343" s="47">
        <f t="shared" si="1186"/>
        <v>0</v>
      </c>
      <c r="CW343" s="47">
        <f t="shared" si="1187"/>
        <v>0</v>
      </c>
      <c r="CX343" s="47">
        <f t="shared" si="1188"/>
        <v>0</v>
      </c>
      <c r="CY343" s="48">
        <f t="shared" si="1189"/>
        <v>0</v>
      </c>
      <c r="CZ343" s="47">
        <f t="shared" si="1190"/>
        <v>0</v>
      </c>
      <c r="DA343" s="47">
        <f t="shared" si="1191"/>
        <v>0</v>
      </c>
      <c r="DB343" s="46">
        <f t="shared" si="1192"/>
        <v>0</v>
      </c>
      <c r="DC343" s="47">
        <f t="shared" si="1193"/>
        <v>0</v>
      </c>
      <c r="DD343" s="47">
        <f t="shared" si="1194"/>
        <v>0</v>
      </c>
      <c r="DE343" s="47">
        <f t="shared" si="1195"/>
        <v>0</v>
      </c>
      <c r="DF343" s="47">
        <f t="shared" si="1196"/>
        <v>0</v>
      </c>
      <c r="DG343" s="47">
        <f t="shared" si="1197"/>
        <v>0</v>
      </c>
      <c r="DH343" s="47">
        <f t="shared" si="1198"/>
        <v>0</v>
      </c>
      <c r="DI343" s="47">
        <f t="shared" si="1199"/>
        <v>0</v>
      </c>
      <c r="DJ343" s="47">
        <f t="shared" si="1200"/>
        <v>0</v>
      </c>
      <c r="DK343" s="47">
        <f t="shared" si="1201"/>
        <v>0</v>
      </c>
      <c r="DL343" s="47">
        <f t="shared" si="1202"/>
        <v>0</v>
      </c>
      <c r="DM343" s="47">
        <f t="shared" si="1203"/>
        <v>0</v>
      </c>
      <c r="DN343" s="47">
        <f t="shared" si="1204"/>
        <v>0</v>
      </c>
      <c r="DO343" s="47">
        <f t="shared" si="1205"/>
        <v>0</v>
      </c>
      <c r="DP343" s="47">
        <f t="shared" si="1206"/>
        <v>0</v>
      </c>
      <c r="DQ343" s="47">
        <f t="shared" si="1207"/>
        <v>0</v>
      </c>
      <c r="DR343" s="47">
        <f t="shared" si="1208"/>
        <v>0</v>
      </c>
      <c r="DS343" s="47">
        <f t="shared" si="1209"/>
        <v>0</v>
      </c>
      <c r="DT343" s="47">
        <f t="shared" si="1210"/>
        <v>0</v>
      </c>
      <c r="DU343" s="48">
        <f t="shared" si="1211"/>
        <v>0</v>
      </c>
      <c r="DV343" s="47">
        <f t="shared" si="1212"/>
        <v>0</v>
      </c>
      <c r="DW343" s="47">
        <f t="shared" si="1213"/>
        <v>0</v>
      </c>
      <c r="DX343" s="46">
        <f t="shared" si="1214"/>
        <v>0</v>
      </c>
      <c r="DY343" s="47">
        <f t="shared" si="1215"/>
        <v>0</v>
      </c>
      <c r="DZ343" s="47">
        <f t="shared" si="1216"/>
        <v>0</v>
      </c>
      <c r="EA343" s="47">
        <f t="shared" si="1217"/>
        <v>0</v>
      </c>
      <c r="EB343" s="47">
        <f t="shared" si="1218"/>
        <v>0</v>
      </c>
      <c r="EC343" s="47">
        <f t="shared" si="1219"/>
        <v>0</v>
      </c>
      <c r="ED343" s="47">
        <f t="shared" si="1220"/>
        <v>0</v>
      </c>
      <c r="EE343" s="47">
        <f t="shared" si="1221"/>
        <v>0</v>
      </c>
      <c r="EF343" s="47">
        <f t="shared" si="1222"/>
        <v>0</v>
      </c>
      <c r="EG343" s="47">
        <f t="shared" si="1223"/>
        <v>0</v>
      </c>
      <c r="EH343" s="47">
        <f t="shared" si="1224"/>
        <v>0</v>
      </c>
      <c r="EI343" s="47">
        <f t="shared" si="1225"/>
        <v>0</v>
      </c>
      <c r="EJ343" s="47">
        <f t="shared" si="1226"/>
        <v>0</v>
      </c>
      <c r="EK343" s="47">
        <f t="shared" si="1227"/>
        <v>0</v>
      </c>
      <c r="EL343" s="47">
        <f t="shared" si="1228"/>
        <v>0</v>
      </c>
      <c r="EM343" s="47">
        <f t="shared" si="1229"/>
        <v>0</v>
      </c>
      <c r="EN343" s="47">
        <f t="shared" si="1230"/>
        <v>0</v>
      </c>
      <c r="EO343" s="47">
        <f t="shared" si="1231"/>
        <v>0</v>
      </c>
      <c r="EP343" s="47">
        <f t="shared" si="1232"/>
        <v>0</v>
      </c>
      <c r="EQ343" s="48">
        <f t="shared" si="1233"/>
        <v>0</v>
      </c>
      <c r="ER343" s="47">
        <f t="shared" si="1234"/>
        <v>0</v>
      </c>
      <c r="ES343" s="47">
        <f t="shared" si="1235"/>
        <v>0</v>
      </c>
      <c r="ET343" s="46">
        <f t="shared" si="1236"/>
        <v>0</v>
      </c>
      <c r="EU343" s="47">
        <f t="shared" si="1237"/>
        <v>0</v>
      </c>
      <c r="EV343" s="47">
        <f t="shared" si="1238"/>
        <v>0</v>
      </c>
      <c r="EW343" s="47">
        <f t="shared" si="1239"/>
        <v>0</v>
      </c>
      <c r="EX343" s="47">
        <f t="shared" si="1240"/>
        <v>0</v>
      </c>
      <c r="EY343" s="47">
        <f t="shared" si="1241"/>
        <v>0</v>
      </c>
      <c r="EZ343" s="47">
        <f t="shared" si="1242"/>
        <v>0</v>
      </c>
      <c r="FA343" s="47">
        <f t="shared" si="1243"/>
        <v>0</v>
      </c>
      <c r="FB343" s="47">
        <f t="shared" si="1244"/>
        <v>0</v>
      </c>
      <c r="FC343" s="47">
        <f t="shared" si="1245"/>
        <v>0</v>
      </c>
      <c r="FD343" s="47">
        <f t="shared" si="1246"/>
        <v>0</v>
      </c>
      <c r="FE343" s="47">
        <f t="shared" si="1247"/>
        <v>0</v>
      </c>
      <c r="FF343" s="47">
        <f t="shared" si="1248"/>
        <v>0</v>
      </c>
      <c r="FG343" s="47">
        <f t="shared" si="1249"/>
        <v>0</v>
      </c>
      <c r="FH343" s="47">
        <f t="shared" si="1250"/>
        <v>0</v>
      </c>
      <c r="FI343" s="47">
        <f t="shared" si="1251"/>
        <v>0</v>
      </c>
      <c r="FJ343" s="47">
        <f t="shared" si="1252"/>
        <v>0</v>
      </c>
      <c r="FK343" s="47">
        <f t="shared" si="1253"/>
        <v>0</v>
      </c>
      <c r="FL343" s="47">
        <f t="shared" si="1254"/>
        <v>0</v>
      </c>
      <c r="FM343" s="48">
        <f t="shared" si="1255"/>
        <v>0</v>
      </c>
      <c r="FN343" s="47">
        <f t="shared" si="1256"/>
        <v>0</v>
      </c>
      <c r="FO343" s="47">
        <f t="shared" si="1257"/>
        <v>0</v>
      </c>
      <c r="FP343" s="46">
        <f t="shared" si="1258"/>
        <v>0</v>
      </c>
      <c r="FQ343" s="47">
        <f t="shared" si="1259"/>
        <v>0</v>
      </c>
      <c r="FR343" s="47">
        <f t="shared" si="1260"/>
        <v>0</v>
      </c>
      <c r="FS343" s="47">
        <f t="shared" si="1261"/>
        <v>0</v>
      </c>
      <c r="FT343" s="47">
        <f t="shared" si="1262"/>
        <v>0</v>
      </c>
      <c r="FU343" s="47">
        <f t="shared" si="1263"/>
        <v>0</v>
      </c>
      <c r="FV343" s="47">
        <f t="shared" si="1264"/>
        <v>0</v>
      </c>
      <c r="FW343" s="47">
        <f t="shared" si="1265"/>
        <v>0</v>
      </c>
      <c r="FX343" s="47">
        <f t="shared" si="1266"/>
        <v>0</v>
      </c>
      <c r="FY343" s="47">
        <f t="shared" si="1267"/>
        <v>0</v>
      </c>
      <c r="FZ343" s="47">
        <f t="shared" si="1268"/>
        <v>0</v>
      </c>
      <c r="GA343" s="47">
        <f t="shared" si="1269"/>
        <v>0</v>
      </c>
      <c r="GB343" s="47">
        <f t="shared" si="1270"/>
        <v>0</v>
      </c>
      <c r="GC343" s="47">
        <f t="shared" si="1271"/>
        <v>0</v>
      </c>
      <c r="GD343" s="47">
        <f t="shared" si="1272"/>
        <v>0</v>
      </c>
      <c r="GE343" s="47">
        <f t="shared" si="1273"/>
        <v>0</v>
      </c>
      <c r="GF343" s="47">
        <f t="shared" si="1274"/>
        <v>0</v>
      </c>
      <c r="GG343" s="47">
        <f t="shared" si="1275"/>
        <v>0</v>
      </c>
      <c r="GH343" s="47">
        <f t="shared" si="1276"/>
        <v>0</v>
      </c>
      <c r="GI343" s="48">
        <f t="shared" si="1277"/>
        <v>0</v>
      </c>
      <c r="GJ343" s="47">
        <f t="shared" si="1278"/>
        <v>0</v>
      </c>
      <c r="GK343" s="47">
        <f t="shared" si="1279"/>
        <v>0</v>
      </c>
      <c r="GL343" s="46">
        <f t="shared" si="1280"/>
        <v>0</v>
      </c>
      <c r="GM343" s="47">
        <f t="shared" si="1281"/>
        <v>0</v>
      </c>
      <c r="GN343" s="47">
        <f t="shared" si="1282"/>
        <v>0</v>
      </c>
      <c r="GO343" s="47">
        <f t="shared" si="1283"/>
        <v>0</v>
      </c>
      <c r="GP343" s="47">
        <f t="shared" si="1284"/>
        <v>0</v>
      </c>
      <c r="GQ343" s="47">
        <f t="shared" si="1285"/>
        <v>0</v>
      </c>
      <c r="GR343" s="47">
        <f t="shared" si="1286"/>
        <v>0</v>
      </c>
      <c r="GS343" s="47">
        <f t="shared" si="1287"/>
        <v>0</v>
      </c>
      <c r="GT343" s="47">
        <f t="shared" si="1288"/>
        <v>0</v>
      </c>
      <c r="GU343" s="47">
        <f t="shared" si="1289"/>
        <v>0</v>
      </c>
      <c r="GV343" s="47">
        <f t="shared" si="1290"/>
        <v>0</v>
      </c>
      <c r="GW343" s="47">
        <f t="shared" si="1291"/>
        <v>0</v>
      </c>
      <c r="GX343" s="47">
        <f t="shared" si="1292"/>
        <v>0</v>
      </c>
      <c r="GY343" s="47">
        <f t="shared" si="1293"/>
        <v>0</v>
      </c>
      <c r="GZ343" s="47">
        <f t="shared" si="1294"/>
        <v>0</v>
      </c>
      <c r="HA343" s="47">
        <f t="shared" si="1295"/>
        <v>0</v>
      </c>
      <c r="HB343" s="47">
        <f t="shared" si="1296"/>
        <v>0</v>
      </c>
      <c r="HC343" s="47">
        <f t="shared" si="1297"/>
        <v>0</v>
      </c>
      <c r="HD343" s="47">
        <f t="shared" si="1298"/>
        <v>0</v>
      </c>
      <c r="HE343" s="48">
        <f t="shared" si="1299"/>
        <v>0</v>
      </c>
      <c r="HF343" s="47">
        <f t="shared" si="1300"/>
        <v>0</v>
      </c>
      <c r="HG343" s="47">
        <f t="shared" si="1301"/>
        <v>0</v>
      </c>
      <c r="HH343" s="46">
        <f t="shared" si="1302"/>
        <v>0</v>
      </c>
      <c r="HI343" s="47">
        <f t="shared" si="1303"/>
        <v>0</v>
      </c>
      <c r="HJ343" s="47">
        <f t="shared" si="1304"/>
        <v>0</v>
      </c>
      <c r="HK343" s="47">
        <f t="shared" si="1305"/>
        <v>0</v>
      </c>
      <c r="HL343" s="47">
        <f t="shared" si="1306"/>
        <v>0</v>
      </c>
      <c r="HM343" s="47">
        <f t="shared" si="1307"/>
        <v>0</v>
      </c>
      <c r="HN343" s="47">
        <f t="shared" si="1308"/>
        <v>0</v>
      </c>
      <c r="HO343" s="47">
        <f t="shared" si="1309"/>
        <v>0</v>
      </c>
      <c r="HP343" s="47">
        <f t="shared" si="1310"/>
        <v>0</v>
      </c>
      <c r="HQ343" s="47">
        <f t="shared" si="1311"/>
        <v>0</v>
      </c>
      <c r="HR343" s="47">
        <f t="shared" si="1312"/>
        <v>0</v>
      </c>
      <c r="HS343" s="47">
        <f t="shared" si="1313"/>
        <v>0</v>
      </c>
      <c r="HT343" s="47">
        <f t="shared" si="1314"/>
        <v>0</v>
      </c>
      <c r="HU343" s="47">
        <f t="shared" si="1315"/>
        <v>0</v>
      </c>
      <c r="HV343" s="47">
        <f t="shared" si="1316"/>
        <v>0</v>
      </c>
      <c r="HW343" s="47">
        <f t="shared" si="1317"/>
        <v>0</v>
      </c>
      <c r="HX343" s="47">
        <f t="shared" si="1318"/>
        <v>0</v>
      </c>
      <c r="HY343" s="47">
        <f t="shared" si="1319"/>
        <v>0</v>
      </c>
      <c r="HZ343" s="47">
        <f t="shared" si="1320"/>
        <v>0</v>
      </c>
      <c r="IA343" s="48">
        <f t="shared" si="1321"/>
        <v>0</v>
      </c>
      <c r="IB343" s="47">
        <f t="shared" si="1322"/>
        <v>0</v>
      </c>
      <c r="IC343" s="47">
        <f t="shared" si="1323"/>
        <v>0</v>
      </c>
      <c r="ID343" s="46">
        <f t="shared" si="1324"/>
        <v>0</v>
      </c>
      <c r="IE343" s="47">
        <f t="shared" si="1325"/>
        <v>0</v>
      </c>
      <c r="IF343" s="47">
        <f t="shared" si="1326"/>
        <v>0</v>
      </c>
      <c r="IG343" s="47">
        <f t="shared" si="1327"/>
        <v>0</v>
      </c>
      <c r="IH343" s="47">
        <f t="shared" si="1328"/>
        <v>0</v>
      </c>
      <c r="II343" s="47">
        <f t="shared" si="1329"/>
        <v>0</v>
      </c>
      <c r="IJ343" s="47">
        <f t="shared" si="1330"/>
        <v>0</v>
      </c>
      <c r="IK343" s="47">
        <f t="shared" si="1331"/>
        <v>0</v>
      </c>
      <c r="IL343" s="47">
        <f t="shared" si="1332"/>
        <v>0</v>
      </c>
      <c r="IM343" s="47">
        <f t="shared" si="1333"/>
        <v>0</v>
      </c>
      <c r="IN343" s="47">
        <f t="shared" si="1334"/>
        <v>0</v>
      </c>
      <c r="IO343" s="47">
        <f t="shared" si="1335"/>
        <v>0</v>
      </c>
      <c r="IP343" s="47">
        <f t="shared" si="1336"/>
        <v>0</v>
      </c>
      <c r="IQ343" s="47">
        <f t="shared" si="1337"/>
        <v>0</v>
      </c>
      <c r="IR343" s="47">
        <f t="shared" si="1338"/>
        <v>0</v>
      </c>
      <c r="IS343" s="47">
        <f t="shared" si="1339"/>
        <v>0</v>
      </c>
      <c r="IT343" s="47">
        <f t="shared" si="1340"/>
        <v>0</v>
      </c>
      <c r="IU343" s="47">
        <f t="shared" si="1341"/>
        <v>0</v>
      </c>
      <c r="IV343" s="47">
        <f t="shared" si="1342"/>
        <v>0</v>
      </c>
      <c r="IW343" s="48">
        <f t="shared" si="1343"/>
        <v>0</v>
      </c>
      <c r="IX343" s="47">
        <f t="shared" si="1344"/>
        <v>0</v>
      </c>
      <c r="IY343" s="47">
        <f t="shared" si="1345"/>
        <v>0</v>
      </c>
      <c r="IZ343" s="46">
        <f t="shared" si="1346"/>
        <v>0</v>
      </c>
      <c r="JA343" s="47">
        <f t="shared" si="1347"/>
        <v>0</v>
      </c>
      <c r="JB343" s="47">
        <f t="shared" si="1348"/>
        <v>0</v>
      </c>
      <c r="JC343" s="47">
        <f t="shared" si="1349"/>
        <v>0</v>
      </c>
      <c r="JD343" s="47">
        <f t="shared" si="1350"/>
        <v>0</v>
      </c>
      <c r="JE343" s="47">
        <f t="shared" si="1351"/>
        <v>0</v>
      </c>
      <c r="JF343" s="47">
        <f t="shared" si="1352"/>
        <v>0</v>
      </c>
      <c r="JG343" s="47">
        <f t="shared" si="1353"/>
        <v>0</v>
      </c>
      <c r="JH343" s="47">
        <f t="shared" si="1354"/>
        <v>0</v>
      </c>
      <c r="JI343" s="47">
        <f t="shared" si="1355"/>
        <v>0</v>
      </c>
      <c r="JJ343" s="47">
        <f t="shared" si="1356"/>
        <v>0</v>
      </c>
      <c r="JK343" s="47">
        <f t="shared" si="1357"/>
        <v>0</v>
      </c>
      <c r="JL343" s="47">
        <f t="shared" si="1358"/>
        <v>0</v>
      </c>
      <c r="JM343" s="47">
        <f t="shared" si="1359"/>
        <v>0</v>
      </c>
      <c r="JN343" s="47">
        <f t="shared" si="1360"/>
        <v>0</v>
      </c>
      <c r="JO343" s="47">
        <f t="shared" si="1361"/>
        <v>0</v>
      </c>
      <c r="JP343" s="47">
        <f t="shared" si="1362"/>
        <v>0</v>
      </c>
      <c r="JQ343" s="47">
        <f t="shared" si="1363"/>
        <v>0</v>
      </c>
      <c r="JR343" s="47">
        <f t="shared" si="1364"/>
        <v>0</v>
      </c>
      <c r="JS343" s="48">
        <f t="shared" si="1365"/>
        <v>0</v>
      </c>
      <c r="JT343" s="46">
        <f t="shared" si="1366"/>
        <v>0</v>
      </c>
      <c r="JU343" s="48">
        <f t="shared" si="1367"/>
        <v>0</v>
      </c>
    </row>
    <row r="344" spans="1:281" x14ac:dyDescent="0.25">
      <c r="A344" s="152"/>
      <c r="B344" s="386"/>
      <c r="C344" s="377"/>
      <c r="D344" s="378"/>
      <c r="E344" s="378"/>
      <c r="F344" s="378"/>
      <c r="G344" s="379"/>
      <c r="H344" s="397"/>
      <c r="I344" s="397"/>
      <c r="J344" s="97"/>
      <c r="K344" s="122">
        <f t="shared" si="1097"/>
        <v>0</v>
      </c>
      <c r="L344" s="313">
        <f t="shared" si="1098"/>
        <v>0</v>
      </c>
      <c r="M344" s="46">
        <f t="shared" si="1099"/>
        <v>0</v>
      </c>
      <c r="N344" s="90">
        <f t="shared" si="1160"/>
        <v>0</v>
      </c>
      <c r="O344" s="90">
        <f t="shared" si="1161"/>
        <v>0</v>
      </c>
      <c r="P344" s="90">
        <f t="shared" si="1162"/>
        <v>0</v>
      </c>
      <c r="Q344" s="90">
        <f t="shared" si="1163"/>
        <v>0</v>
      </c>
      <c r="R344" s="408">
        <f t="shared" si="1100"/>
        <v>1</v>
      </c>
      <c r="S344" s="46">
        <f t="shared" si="1101"/>
        <v>0</v>
      </c>
      <c r="T344" s="47">
        <f t="shared" si="1102"/>
        <v>0</v>
      </c>
      <c r="U344" s="47">
        <f t="shared" si="1103"/>
        <v>0</v>
      </c>
      <c r="V344" s="47">
        <f t="shared" si="1104"/>
        <v>0</v>
      </c>
      <c r="W344" s="47">
        <f t="shared" si="1105"/>
        <v>0</v>
      </c>
      <c r="X344" s="47">
        <f t="shared" si="1106"/>
        <v>0</v>
      </c>
      <c r="Y344" s="47">
        <f t="shared" si="1107"/>
        <v>0</v>
      </c>
      <c r="Z344" s="47">
        <f t="shared" si="1108"/>
        <v>0</v>
      </c>
      <c r="AA344" s="47">
        <f t="shared" si="1109"/>
        <v>0</v>
      </c>
      <c r="AB344" s="47">
        <f t="shared" si="1110"/>
        <v>0</v>
      </c>
      <c r="AC344" s="47">
        <f t="shared" si="1111"/>
        <v>0</v>
      </c>
      <c r="AD344" s="47">
        <f t="shared" si="1112"/>
        <v>0</v>
      </c>
      <c r="AE344" s="47">
        <f t="shared" si="1113"/>
        <v>0</v>
      </c>
      <c r="AF344" s="47">
        <f t="shared" si="1114"/>
        <v>0</v>
      </c>
      <c r="AG344" s="47">
        <f t="shared" si="1115"/>
        <v>0</v>
      </c>
      <c r="AH344" s="47">
        <f t="shared" si="1116"/>
        <v>0</v>
      </c>
      <c r="AI344" s="47">
        <f t="shared" si="1117"/>
        <v>0</v>
      </c>
      <c r="AJ344" s="47">
        <f t="shared" si="1118"/>
        <v>0</v>
      </c>
      <c r="AK344" s="47">
        <f t="shared" si="1119"/>
        <v>0</v>
      </c>
      <c r="AL344" s="48">
        <f t="shared" si="1120"/>
        <v>0</v>
      </c>
      <c r="AM344" s="47">
        <f t="shared" si="1164"/>
        <v>0</v>
      </c>
      <c r="AN344" s="47">
        <f t="shared" si="1165"/>
        <v>0</v>
      </c>
      <c r="AO344" s="46">
        <f t="shared" si="1121"/>
        <v>0</v>
      </c>
      <c r="AP344" s="47">
        <f t="shared" si="1122"/>
        <v>0</v>
      </c>
      <c r="AQ344" s="47">
        <f t="shared" si="1123"/>
        <v>0</v>
      </c>
      <c r="AR344" s="47">
        <f t="shared" si="1124"/>
        <v>0</v>
      </c>
      <c r="AS344" s="47">
        <f t="shared" si="1125"/>
        <v>0</v>
      </c>
      <c r="AT344" s="47">
        <f t="shared" si="1126"/>
        <v>0</v>
      </c>
      <c r="AU344" s="47">
        <f t="shared" si="1127"/>
        <v>0</v>
      </c>
      <c r="AV344" s="47">
        <f t="shared" si="1128"/>
        <v>0</v>
      </c>
      <c r="AW344" s="47">
        <f t="shared" si="1129"/>
        <v>0</v>
      </c>
      <c r="AX344" s="47">
        <f t="shared" si="1130"/>
        <v>0</v>
      </c>
      <c r="AY344" s="47">
        <f t="shared" si="1131"/>
        <v>0</v>
      </c>
      <c r="AZ344" s="47">
        <f t="shared" si="1132"/>
        <v>0</v>
      </c>
      <c r="BA344" s="47">
        <f t="shared" si="1133"/>
        <v>0</v>
      </c>
      <c r="BB344" s="47">
        <f t="shared" si="1134"/>
        <v>0</v>
      </c>
      <c r="BC344" s="47">
        <f t="shared" si="1135"/>
        <v>0</v>
      </c>
      <c r="BD344" s="47">
        <f t="shared" si="1136"/>
        <v>0</v>
      </c>
      <c r="BE344" s="47">
        <f t="shared" si="1137"/>
        <v>0</v>
      </c>
      <c r="BF344" s="47">
        <f t="shared" si="1138"/>
        <v>0</v>
      </c>
      <c r="BG344" s="48">
        <f t="shared" si="1139"/>
        <v>0</v>
      </c>
      <c r="BH344" s="47">
        <f t="shared" si="1166"/>
        <v>0</v>
      </c>
      <c r="BI344" s="47">
        <f t="shared" si="1167"/>
        <v>0</v>
      </c>
      <c r="BJ344" s="46">
        <f t="shared" si="1140"/>
        <v>0</v>
      </c>
      <c r="BK344" s="47">
        <f t="shared" si="1141"/>
        <v>0</v>
      </c>
      <c r="BL344" s="47">
        <f t="shared" si="1142"/>
        <v>0</v>
      </c>
      <c r="BM344" s="47">
        <f t="shared" si="1143"/>
        <v>0</v>
      </c>
      <c r="BN344" s="47">
        <f t="shared" si="1144"/>
        <v>0</v>
      </c>
      <c r="BO344" s="47">
        <f t="shared" si="1145"/>
        <v>0</v>
      </c>
      <c r="BP344" s="47">
        <f t="shared" si="1146"/>
        <v>0</v>
      </c>
      <c r="BQ344" s="47">
        <f t="shared" si="1147"/>
        <v>0</v>
      </c>
      <c r="BR344" s="47">
        <f t="shared" si="1148"/>
        <v>0</v>
      </c>
      <c r="BS344" s="47">
        <f t="shared" si="1149"/>
        <v>0</v>
      </c>
      <c r="BT344" s="47">
        <f t="shared" si="1150"/>
        <v>0</v>
      </c>
      <c r="BU344" s="47">
        <f t="shared" si="1151"/>
        <v>0</v>
      </c>
      <c r="BV344" s="47">
        <f t="shared" si="1152"/>
        <v>0</v>
      </c>
      <c r="BW344" s="47">
        <f t="shared" si="1153"/>
        <v>0</v>
      </c>
      <c r="BX344" s="47">
        <f t="shared" si="1154"/>
        <v>0</v>
      </c>
      <c r="BY344" s="47">
        <f t="shared" si="1155"/>
        <v>0</v>
      </c>
      <c r="BZ344" s="47">
        <f t="shared" si="1156"/>
        <v>0</v>
      </c>
      <c r="CA344" s="47">
        <f t="shared" si="1157"/>
        <v>0</v>
      </c>
      <c r="CB344" s="47">
        <f t="shared" si="1158"/>
        <v>0</v>
      </c>
      <c r="CC344" s="48">
        <f t="shared" si="1159"/>
        <v>0</v>
      </c>
      <c r="CD344" s="47">
        <f t="shared" si="1168"/>
        <v>0</v>
      </c>
      <c r="CE344" s="47">
        <f t="shared" si="1169"/>
        <v>0</v>
      </c>
      <c r="CF344" s="46">
        <f t="shared" si="1170"/>
        <v>0</v>
      </c>
      <c r="CG344" s="47">
        <f t="shared" si="1171"/>
        <v>0</v>
      </c>
      <c r="CH344" s="47">
        <f t="shared" si="1172"/>
        <v>0</v>
      </c>
      <c r="CI344" s="47">
        <f t="shared" si="1173"/>
        <v>0</v>
      </c>
      <c r="CJ344" s="47">
        <f t="shared" si="1174"/>
        <v>0</v>
      </c>
      <c r="CK344" s="47">
        <f t="shared" si="1175"/>
        <v>0</v>
      </c>
      <c r="CL344" s="47">
        <f t="shared" si="1176"/>
        <v>0</v>
      </c>
      <c r="CM344" s="47">
        <f t="shared" si="1177"/>
        <v>0</v>
      </c>
      <c r="CN344" s="47">
        <f t="shared" si="1178"/>
        <v>0</v>
      </c>
      <c r="CO344" s="47">
        <f t="shared" si="1179"/>
        <v>0</v>
      </c>
      <c r="CP344" s="47">
        <f t="shared" si="1180"/>
        <v>0</v>
      </c>
      <c r="CQ344" s="47">
        <f t="shared" si="1181"/>
        <v>0</v>
      </c>
      <c r="CR344" s="47">
        <f t="shared" si="1182"/>
        <v>0</v>
      </c>
      <c r="CS344" s="47">
        <f t="shared" si="1183"/>
        <v>0</v>
      </c>
      <c r="CT344" s="47">
        <f t="shared" si="1184"/>
        <v>0</v>
      </c>
      <c r="CU344" s="47">
        <f t="shared" si="1185"/>
        <v>0</v>
      </c>
      <c r="CV344" s="47">
        <f t="shared" si="1186"/>
        <v>0</v>
      </c>
      <c r="CW344" s="47">
        <f t="shared" si="1187"/>
        <v>0</v>
      </c>
      <c r="CX344" s="47">
        <f t="shared" si="1188"/>
        <v>0</v>
      </c>
      <c r="CY344" s="48">
        <f t="shared" si="1189"/>
        <v>0</v>
      </c>
      <c r="CZ344" s="47">
        <f t="shared" si="1190"/>
        <v>0</v>
      </c>
      <c r="DA344" s="47">
        <f t="shared" si="1191"/>
        <v>0</v>
      </c>
      <c r="DB344" s="46">
        <f t="shared" si="1192"/>
        <v>0</v>
      </c>
      <c r="DC344" s="47">
        <f t="shared" si="1193"/>
        <v>0</v>
      </c>
      <c r="DD344" s="47">
        <f t="shared" si="1194"/>
        <v>0</v>
      </c>
      <c r="DE344" s="47">
        <f t="shared" si="1195"/>
        <v>0</v>
      </c>
      <c r="DF344" s="47">
        <f t="shared" si="1196"/>
        <v>0</v>
      </c>
      <c r="DG344" s="47">
        <f t="shared" si="1197"/>
        <v>0</v>
      </c>
      <c r="DH344" s="47">
        <f t="shared" si="1198"/>
        <v>0</v>
      </c>
      <c r="DI344" s="47">
        <f t="shared" si="1199"/>
        <v>0</v>
      </c>
      <c r="DJ344" s="47">
        <f t="shared" si="1200"/>
        <v>0</v>
      </c>
      <c r="DK344" s="47">
        <f t="shared" si="1201"/>
        <v>0</v>
      </c>
      <c r="DL344" s="47">
        <f t="shared" si="1202"/>
        <v>0</v>
      </c>
      <c r="DM344" s="47">
        <f t="shared" si="1203"/>
        <v>0</v>
      </c>
      <c r="DN344" s="47">
        <f t="shared" si="1204"/>
        <v>0</v>
      </c>
      <c r="DO344" s="47">
        <f t="shared" si="1205"/>
        <v>0</v>
      </c>
      <c r="DP344" s="47">
        <f t="shared" si="1206"/>
        <v>0</v>
      </c>
      <c r="DQ344" s="47">
        <f t="shared" si="1207"/>
        <v>0</v>
      </c>
      <c r="DR344" s="47">
        <f t="shared" si="1208"/>
        <v>0</v>
      </c>
      <c r="DS344" s="47">
        <f t="shared" si="1209"/>
        <v>0</v>
      </c>
      <c r="DT344" s="47">
        <f t="shared" si="1210"/>
        <v>0</v>
      </c>
      <c r="DU344" s="48">
        <f t="shared" si="1211"/>
        <v>0</v>
      </c>
      <c r="DV344" s="47">
        <f t="shared" si="1212"/>
        <v>0</v>
      </c>
      <c r="DW344" s="47">
        <f t="shared" si="1213"/>
        <v>0</v>
      </c>
      <c r="DX344" s="46">
        <f t="shared" si="1214"/>
        <v>0</v>
      </c>
      <c r="DY344" s="47">
        <f t="shared" si="1215"/>
        <v>0</v>
      </c>
      <c r="DZ344" s="47">
        <f t="shared" si="1216"/>
        <v>0</v>
      </c>
      <c r="EA344" s="47">
        <f t="shared" si="1217"/>
        <v>0</v>
      </c>
      <c r="EB344" s="47">
        <f t="shared" si="1218"/>
        <v>0</v>
      </c>
      <c r="EC344" s="47">
        <f t="shared" si="1219"/>
        <v>0</v>
      </c>
      <c r="ED344" s="47">
        <f t="shared" si="1220"/>
        <v>0</v>
      </c>
      <c r="EE344" s="47">
        <f t="shared" si="1221"/>
        <v>0</v>
      </c>
      <c r="EF344" s="47">
        <f t="shared" si="1222"/>
        <v>0</v>
      </c>
      <c r="EG344" s="47">
        <f t="shared" si="1223"/>
        <v>0</v>
      </c>
      <c r="EH344" s="47">
        <f t="shared" si="1224"/>
        <v>0</v>
      </c>
      <c r="EI344" s="47">
        <f t="shared" si="1225"/>
        <v>0</v>
      </c>
      <c r="EJ344" s="47">
        <f t="shared" si="1226"/>
        <v>0</v>
      </c>
      <c r="EK344" s="47">
        <f t="shared" si="1227"/>
        <v>0</v>
      </c>
      <c r="EL344" s="47">
        <f t="shared" si="1228"/>
        <v>0</v>
      </c>
      <c r="EM344" s="47">
        <f t="shared" si="1229"/>
        <v>0</v>
      </c>
      <c r="EN344" s="47">
        <f t="shared" si="1230"/>
        <v>0</v>
      </c>
      <c r="EO344" s="47">
        <f t="shared" si="1231"/>
        <v>0</v>
      </c>
      <c r="EP344" s="47">
        <f t="shared" si="1232"/>
        <v>0</v>
      </c>
      <c r="EQ344" s="48">
        <f t="shared" si="1233"/>
        <v>0</v>
      </c>
      <c r="ER344" s="47">
        <f t="shared" si="1234"/>
        <v>0</v>
      </c>
      <c r="ES344" s="47">
        <f t="shared" si="1235"/>
        <v>0</v>
      </c>
      <c r="ET344" s="46">
        <f t="shared" si="1236"/>
        <v>0</v>
      </c>
      <c r="EU344" s="47">
        <f t="shared" si="1237"/>
        <v>0</v>
      </c>
      <c r="EV344" s="47">
        <f t="shared" si="1238"/>
        <v>0</v>
      </c>
      <c r="EW344" s="47">
        <f t="shared" si="1239"/>
        <v>0</v>
      </c>
      <c r="EX344" s="47">
        <f t="shared" si="1240"/>
        <v>0</v>
      </c>
      <c r="EY344" s="47">
        <f t="shared" si="1241"/>
        <v>0</v>
      </c>
      <c r="EZ344" s="47">
        <f t="shared" si="1242"/>
        <v>0</v>
      </c>
      <c r="FA344" s="47">
        <f t="shared" si="1243"/>
        <v>0</v>
      </c>
      <c r="FB344" s="47">
        <f t="shared" si="1244"/>
        <v>0</v>
      </c>
      <c r="FC344" s="47">
        <f t="shared" si="1245"/>
        <v>0</v>
      </c>
      <c r="FD344" s="47">
        <f t="shared" si="1246"/>
        <v>0</v>
      </c>
      <c r="FE344" s="47">
        <f t="shared" si="1247"/>
        <v>0</v>
      </c>
      <c r="FF344" s="47">
        <f t="shared" si="1248"/>
        <v>0</v>
      </c>
      <c r="FG344" s="47">
        <f t="shared" si="1249"/>
        <v>0</v>
      </c>
      <c r="FH344" s="47">
        <f t="shared" si="1250"/>
        <v>0</v>
      </c>
      <c r="FI344" s="47">
        <f t="shared" si="1251"/>
        <v>0</v>
      </c>
      <c r="FJ344" s="47">
        <f t="shared" si="1252"/>
        <v>0</v>
      </c>
      <c r="FK344" s="47">
        <f t="shared" si="1253"/>
        <v>0</v>
      </c>
      <c r="FL344" s="47">
        <f t="shared" si="1254"/>
        <v>0</v>
      </c>
      <c r="FM344" s="48">
        <f t="shared" si="1255"/>
        <v>0</v>
      </c>
      <c r="FN344" s="47">
        <f t="shared" si="1256"/>
        <v>0</v>
      </c>
      <c r="FO344" s="47">
        <f t="shared" si="1257"/>
        <v>0</v>
      </c>
      <c r="FP344" s="46">
        <f t="shared" si="1258"/>
        <v>0</v>
      </c>
      <c r="FQ344" s="47">
        <f t="shared" si="1259"/>
        <v>0</v>
      </c>
      <c r="FR344" s="47">
        <f t="shared" si="1260"/>
        <v>0</v>
      </c>
      <c r="FS344" s="47">
        <f t="shared" si="1261"/>
        <v>0</v>
      </c>
      <c r="FT344" s="47">
        <f t="shared" si="1262"/>
        <v>0</v>
      </c>
      <c r="FU344" s="47">
        <f t="shared" si="1263"/>
        <v>0</v>
      </c>
      <c r="FV344" s="47">
        <f t="shared" si="1264"/>
        <v>0</v>
      </c>
      <c r="FW344" s="47">
        <f t="shared" si="1265"/>
        <v>0</v>
      </c>
      <c r="FX344" s="47">
        <f t="shared" si="1266"/>
        <v>0</v>
      </c>
      <c r="FY344" s="47">
        <f t="shared" si="1267"/>
        <v>0</v>
      </c>
      <c r="FZ344" s="47">
        <f t="shared" si="1268"/>
        <v>0</v>
      </c>
      <c r="GA344" s="47">
        <f t="shared" si="1269"/>
        <v>0</v>
      </c>
      <c r="GB344" s="47">
        <f t="shared" si="1270"/>
        <v>0</v>
      </c>
      <c r="GC344" s="47">
        <f t="shared" si="1271"/>
        <v>0</v>
      </c>
      <c r="GD344" s="47">
        <f t="shared" si="1272"/>
        <v>0</v>
      </c>
      <c r="GE344" s="47">
        <f t="shared" si="1273"/>
        <v>0</v>
      </c>
      <c r="GF344" s="47">
        <f t="shared" si="1274"/>
        <v>0</v>
      </c>
      <c r="GG344" s="47">
        <f t="shared" si="1275"/>
        <v>0</v>
      </c>
      <c r="GH344" s="47">
        <f t="shared" si="1276"/>
        <v>0</v>
      </c>
      <c r="GI344" s="48">
        <f t="shared" si="1277"/>
        <v>0</v>
      </c>
      <c r="GJ344" s="47">
        <f t="shared" si="1278"/>
        <v>0</v>
      </c>
      <c r="GK344" s="47">
        <f t="shared" si="1279"/>
        <v>0</v>
      </c>
      <c r="GL344" s="46">
        <f t="shared" si="1280"/>
        <v>0</v>
      </c>
      <c r="GM344" s="47">
        <f t="shared" si="1281"/>
        <v>0</v>
      </c>
      <c r="GN344" s="47">
        <f t="shared" si="1282"/>
        <v>0</v>
      </c>
      <c r="GO344" s="47">
        <f t="shared" si="1283"/>
        <v>0</v>
      </c>
      <c r="GP344" s="47">
        <f t="shared" si="1284"/>
        <v>0</v>
      </c>
      <c r="GQ344" s="47">
        <f t="shared" si="1285"/>
        <v>0</v>
      </c>
      <c r="GR344" s="47">
        <f t="shared" si="1286"/>
        <v>0</v>
      </c>
      <c r="GS344" s="47">
        <f t="shared" si="1287"/>
        <v>0</v>
      </c>
      <c r="GT344" s="47">
        <f t="shared" si="1288"/>
        <v>0</v>
      </c>
      <c r="GU344" s="47">
        <f t="shared" si="1289"/>
        <v>0</v>
      </c>
      <c r="GV344" s="47">
        <f t="shared" si="1290"/>
        <v>0</v>
      </c>
      <c r="GW344" s="47">
        <f t="shared" si="1291"/>
        <v>0</v>
      </c>
      <c r="GX344" s="47">
        <f t="shared" si="1292"/>
        <v>0</v>
      </c>
      <c r="GY344" s="47">
        <f t="shared" si="1293"/>
        <v>0</v>
      </c>
      <c r="GZ344" s="47">
        <f t="shared" si="1294"/>
        <v>0</v>
      </c>
      <c r="HA344" s="47">
        <f t="shared" si="1295"/>
        <v>0</v>
      </c>
      <c r="HB344" s="47">
        <f t="shared" si="1296"/>
        <v>0</v>
      </c>
      <c r="HC344" s="47">
        <f t="shared" si="1297"/>
        <v>0</v>
      </c>
      <c r="HD344" s="47">
        <f t="shared" si="1298"/>
        <v>0</v>
      </c>
      <c r="HE344" s="48">
        <f t="shared" si="1299"/>
        <v>0</v>
      </c>
      <c r="HF344" s="47">
        <f t="shared" si="1300"/>
        <v>0</v>
      </c>
      <c r="HG344" s="47">
        <f t="shared" si="1301"/>
        <v>0</v>
      </c>
      <c r="HH344" s="46">
        <f t="shared" si="1302"/>
        <v>0</v>
      </c>
      <c r="HI344" s="47">
        <f t="shared" si="1303"/>
        <v>0</v>
      </c>
      <c r="HJ344" s="47">
        <f t="shared" si="1304"/>
        <v>0</v>
      </c>
      <c r="HK344" s="47">
        <f t="shared" si="1305"/>
        <v>0</v>
      </c>
      <c r="HL344" s="47">
        <f t="shared" si="1306"/>
        <v>0</v>
      </c>
      <c r="HM344" s="47">
        <f t="shared" si="1307"/>
        <v>0</v>
      </c>
      <c r="HN344" s="47">
        <f t="shared" si="1308"/>
        <v>0</v>
      </c>
      <c r="HO344" s="47">
        <f t="shared" si="1309"/>
        <v>0</v>
      </c>
      <c r="HP344" s="47">
        <f t="shared" si="1310"/>
        <v>0</v>
      </c>
      <c r="HQ344" s="47">
        <f t="shared" si="1311"/>
        <v>0</v>
      </c>
      <c r="HR344" s="47">
        <f t="shared" si="1312"/>
        <v>0</v>
      </c>
      <c r="HS344" s="47">
        <f t="shared" si="1313"/>
        <v>0</v>
      </c>
      <c r="HT344" s="47">
        <f t="shared" si="1314"/>
        <v>0</v>
      </c>
      <c r="HU344" s="47">
        <f t="shared" si="1315"/>
        <v>0</v>
      </c>
      <c r="HV344" s="47">
        <f t="shared" si="1316"/>
        <v>0</v>
      </c>
      <c r="HW344" s="47">
        <f t="shared" si="1317"/>
        <v>0</v>
      </c>
      <c r="HX344" s="47">
        <f t="shared" si="1318"/>
        <v>0</v>
      </c>
      <c r="HY344" s="47">
        <f t="shared" si="1319"/>
        <v>0</v>
      </c>
      <c r="HZ344" s="47">
        <f t="shared" si="1320"/>
        <v>0</v>
      </c>
      <c r="IA344" s="48">
        <f t="shared" si="1321"/>
        <v>0</v>
      </c>
      <c r="IB344" s="47">
        <f t="shared" si="1322"/>
        <v>0</v>
      </c>
      <c r="IC344" s="47">
        <f t="shared" si="1323"/>
        <v>0</v>
      </c>
      <c r="ID344" s="46">
        <f t="shared" si="1324"/>
        <v>0</v>
      </c>
      <c r="IE344" s="47">
        <f t="shared" si="1325"/>
        <v>0</v>
      </c>
      <c r="IF344" s="47">
        <f t="shared" si="1326"/>
        <v>0</v>
      </c>
      <c r="IG344" s="47">
        <f t="shared" si="1327"/>
        <v>0</v>
      </c>
      <c r="IH344" s="47">
        <f t="shared" si="1328"/>
        <v>0</v>
      </c>
      <c r="II344" s="47">
        <f t="shared" si="1329"/>
        <v>0</v>
      </c>
      <c r="IJ344" s="47">
        <f t="shared" si="1330"/>
        <v>0</v>
      </c>
      <c r="IK344" s="47">
        <f t="shared" si="1331"/>
        <v>0</v>
      </c>
      <c r="IL344" s="47">
        <f t="shared" si="1332"/>
        <v>0</v>
      </c>
      <c r="IM344" s="47">
        <f t="shared" si="1333"/>
        <v>0</v>
      </c>
      <c r="IN344" s="47">
        <f t="shared" si="1334"/>
        <v>0</v>
      </c>
      <c r="IO344" s="47">
        <f t="shared" si="1335"/>
        <v>0</v>
      </c>
      <c r="IP344" s="47">
        <f t="shared" si="1336"/>
        <v>0</v>
      </c>
      <c r="IQ344" s="47">
        <f t="shared" si="1337"/>
        <v>0</v>
      </c>
      <c r="IR344" s="47">
        <f t="shared" si="1338"/>
        <v>0</v>
      </c>
      <c r="IS344" s="47">
        <f t="shared" si="1339"/>
        <v>0</v>
      </c>
      <c r="IT344" s="47">
        <f t="shared" si="1340"/>
        <v>0</v>
      </c>
      <c r="IU344" s="47">
        <f t="shared" si="1341"/>
        <v>0</v>
      </c>
      <c r="IV344" s="47">
        <f t="shared" si="1342"/>
        <v>0</v>
      </c>
      <c r="IW344" s="48">
        <f t="shared" si="1343"/>
        <v>0</v>
      </c>
      <c r="IX344" s="47">
        <f t="shared" si="1344"/>
        <v>0</v>
      </c>
      <c r="IY344" s="47">
        <f t="shared" si="1345"/>
        <v>0</v>
      </c>
      <c r="IZ344" s="46">
        <f t="shared" si="1346"/>
        <v>0</v>
      </c>
      <c r="JA344" s="47">
        <f t="shared" si="1347"/>
        <v>0</v>
      </c>
      <c r="JB344" s="47">
        <f t="shared" si="1348"/>
        <v>0</v>
      </c>
      <c r="JC344" s="47">
        <f t="shared" si="1349"/>
        <v>0</v>
      </c>
      <c r="JD344" s="47">
        <f t="shared" si="1350"/>
        <v>0</v>
      </c>
      <c r="JE344" s="47">
        <f t="shared" si="1351"/>
        <v>0</v>
      </c>
      <c r="JF344" s="47">
        <f t="shared" si="1352"/>
        <v>0</v>
      </c>
      <c r="JG344" s="47">
        <f t="shared" si="1353"/>
        <v>0</v>
      </c>
      <c r="JH344" s="47">
        <f t="shared" si="1354"/>
        <v>0</v>
      </c>
      <c r="JI344" s="47">
        <f t="shared" si="1355"/>
        <v>0</v>
      </c>
      <c r="JJ344" s="47">
        <f t="shared" si="1356"/>
        <v>0</v>
      </c>
      <c r="JK344" s="47">
        <f t="shared" si="1357"/>
        <v>0</v>
      </c>
      <c r="JL344" s="47">
        <f t="shared" si="1358"/>
        <v>0</v>
      </c>
      <c r="JM344" s="47">
        <f t="shared" si="1359"/>
        <v>0</v>
      </c>
      <c r="JN344" s="47">
        <f t="shared" si="1360"/>
        <v>0</v>
      </c>
      <c r="JO344" s="47">
        <f t="shared" si="1361"/>
        <v>0</v>
      </c>
      <c r="JP344" s="47">
        <f t="shared" si="1362"/>
        <v>0</v>
      </c>
      <c r="JQ344" s="47">
        <f t="shared" si="1363"/>
        <v>0</v>
      </c>
      <c r="JR344" s="47">
        <f t="shared" si="1364"/>
        <v>0</v>
      </c>
      <c r="JS344" s="48">
        <f t="shared" si="1365"/>
        <v>0</v>
      </c>
      <c r="JT344" s="46">
        <f t="shared" si="1366"/>
        <v>0</v>
      </c>
      <c r="JU344" s="48">
        <f t="shared" si="1367"/>
        <v>0</v>
      </c>
    </row>
    <row r="345" spans="1:281" x14ac:dyDescent="0.25">
      <c r="A345" s="152"/>
      <c r="B345" s="386"/>
      <c r="C345" s="377"/>
      <c r="D345" s="378"/>
      <c r="E345" s="378"/>
      <c r="F345" s="378"/>
      <c r="G345" s="379"/>
      <c r="H345" s="397"/>
      <c r="I345" s="397"/>
      <c r="J345" s="97"/>
      <c r="K345" s="122">
        <f t="shared" si="1097"/>
        <v>0</v>
      </c>
      <c r="L345" s="313">
        <f t="shared" si="1098"/>
        <v>0</v>
      </c>
      <c r="M345" s="46">
        <f t="shared" si="1099"/>
        <v>0</v>
      </c>
      <c r="N345" s="90">
        <f t="shared" si="1160"/>
        <v>0</v>
      </c>
      <c r="O345" s="90">
        <f t="shared" si="1161"/>
        <v>0</v>
      </c>
      <c r="P345" s="90">
        <f t="shared" si="1162"/>
        <v>0</v>
      </c>
      <c r="Q345" s="90">
        <f t="shared" si="1163"/>
        <v>0</v>
      </c>
      <c r="R345" s="408">
        <f t="shared" si="1100"/>
        <v>1</v>
      </c>
      <c r="S345" s="46">
        <f t="shared" si="1101"/>
        <v>0</v>
      </c>
      <c r="T345" s="47">
        <f t="shared" si="1102"/>
        <v>0</v>
      </c>
      <c r="U345" s="47">
        <f t="shared" si="1103"/>
        <v>0</v>
      </c>
      <c r="V345" s="47">
        <f t="shared" si="1104"/>
        <v>0</v>
      </c>
      <c r="W345" s="47">
        <f t="shared" si="1105"/>
        <v>0</v>
      </c>
      <c r="X345" s="47">
        <f t="shared" si="1106"/>
        <v>0</v>
      </c>
      <c r="Y345" s="47">
        <f t="shared" si="1107"/>
        <v>0</v>
      </c>
      <c r="Z345" s="47">
        <f t="shared" si="1108"/>
        <v>0</v>
      </c>
      <c r="AA345" s="47">
        <f t="shared" si="1109"/>
        <v>0</v>
      </c>
      <c r="AB345" s="47">
        <f t="shared" si="1110"/>
        <v>0</v>
      </c>
      <c r="AC345" s="47">
        <f t="shared" si="1111"/>
        <v>0</v>
      </c>
      <c r="AD345" s="47">
        <f t="shared" si="1112"/>
        <v>0</v>
      </c>
      <c r="AE345" s="47">
        <f t="shared" si="1113"/>
        <v>0</v>
      </c>
      <c r="AF345" s="47">
        <f t="shared" si="1114"/>
        <v>0</v>
      </c>
      <c r="AG345" s="47">
        <f t="shared" si="1115"/>
        <v>0</v>
      </c>
      <c r="AH345" s="47">
        <f t="shared" si="1116"/>
        <v>0</v>
      </c>
      <c r="AI345" s="47">
        <f t="shared" si="1117"/>
        <v>0</v>
      </c>
      <c r="AJ345" s="47">
        <f t="shared" si="1118"/>
        <v>0</v>
      </c>
      <c r="AK345" s="47">
        <f t="shared" si="1119"/>
        <v>0</v>
      </c>
      <c r="AL345" s="48">
        <f t="shared" si="1120"/>
        <v>0</v>
      </c>
      <c r="AM345" s="47">
        <f t="shared" si="1164"/>
        <v>0</v>
      </c>
      <c r="AN345" s="47">
        <f t="shared" si="1165"/>
        <v>0</v>
      </c>
      <c r="AO345" s="46">
        <f t="shared" si="1121"/>
        <v>0</v>
      </c>
      <c r="AP345" s="47">
        <f t="shared" si="1122"/>
        <v>0</v>
      </c>
      <c r="AQ345" s="47">
        <f t="shared" si="1123"/>
        <v>0</v>
      </c>
      <c r="AR345" s="47">
        <f t="shared" si="1124"/>
        <v>0</v>
      </c>
      <c r="AS345" s="47">
        <f t="shared" si="1125"/>
        <v>0</v>
      </c>
      <c r="AT345" s="47">
        <f t="shared" si="1126"/>
        <v>0</v>
      </c>
      <c r="AU345" s="47">
        <f t="shared" si="1127"/>
        <v>0</v>
      </c>
      <c r="AV345" s="47">
        <f t="shared" si="1128"/>
        <v>0</v>
      </c>
      <c r="AW345" s="47">
        <f t="shared" si="1129"/>
        <v>0</v>
      </c>
      <c r="AX345" s="47">
        <f t="shared" si="1130"/>
        <v>0</v>
      </c>
      <c r="AY345" s="47">
        <f t="shared" si="1131"/>
        <v>0</v>
      </c>
      <c r="AZ345" s="47">
        <f t="shared" si="1132"/>
        <v>0</v>
      </c>
      <c r="BA345" s="47">
        <f t="shared" si="1133"/>
        <v>0</v>
      </c>
      <c r="BB345" s="47">
        <f t="shared" si="1134"/>
        <v>0</v>
      </c>
      <c r="BC345" s="47">
        <f t="shared" si="1135"/>
        <v>0</v>
      </c>
      <c r="BD345" s="47">
        <f t="shared" si="1136"/>
        <v>0</v>
      </c>
      <c r="BE345" s="47">
        <f t="shared" si="1137"/>
        <v>0</v>
      </c>
      <c r="BF345" s="47">
        <f t="shared" si="1138"/>
        <v>0</v>
      </c>
      <c r="BG345" s="48">
        <f t="shared" si="1139"/>
        <v>0</v>
      </c>
      <c r="BH345" s="47">
        <f t="shared" si="1166"/>
        <v>0</v>
      </c>
      <c r="BI345" s="47">
        <f t="shared" si="1167"/>
        <v>0</v>
      </c>
      <c r="BJ345" s="46">
        <f t="shared" si="1140"/>
        <v>0</v>
      </c>
      <c r="BK345" s="47">
        <f t="shared" si="1141"/>
        <v>0</v>
      </c>
      <c r="BL345" s="47">
        <f t="shared" si="1142"/>
        <v>0</v>
      </c>
      <c r="BM345" s="47">
        <f t="shared" si="1143"/>
        <v>0</v>
      </c>
      <c r="BN345" s="47">
        <f t="shared" si="1144"/>
        <v>0</v>
      </c>
      <c r="BO345" s="47">
        <f t="shared" si="1145"/>
        <v>0</v>
      </c>
      <c r="BP345" s="47">
        <f t="shared" si="1146"/>
        <v>0</v>
      </c>
      <c r="BQ345" s="47">
        <f t="shared" si="1147"/>
        <v>0</v>
      </c>
      <c r="BR345" s="47">
        <f t="shared" si="1148"/>
        <v>0</v>
      </c>
      <c r="BS345" s="47">
        <f t="shared" si="1149"/>
        <v>0</v>
      </c>
      <c r="BT345" s="47">
        <f t="shared" si="1150"/>
        <v>0</v>
      </c>
      <c r="BU345" s="47">
        <f t="shared" si="1151"/>
        <v>0</v>
      </c>
      <c r="BV345" s="47">
        <f t="shared" si="1152"/>
        <v>0</v>
      </c>
      <c r="BW345" s="47">
        <f t="shared" si="1153"/>
        <v>0</v>
      </c>
      <c r="BX345" s="47">
        <f t="shared" si="1154"/>
        <v>0</v>
      </c>
      <c r="BY345" s="47">
        <f t="shared" si="1155"/>
        <v>0</v>
      </c>
      <c r="BZ345" s="47">
        <f t="shared" si="1156"/>
        <v>0</v>
      </c>
      <c r="CA345" s="47">
        <f t="shared" si="1157"/>
        <v>0</v>
      </c>
      <c r="CB345" s="47">
        <f t="shared" si="1158"/>
        <v>0</v>
      </c>
      <c r="CC345" s="48">
        <f t="shared" si="1159"/>
        <v>0</v>
      </c>
      <c r="CD345" s="47">
        <f t="shared" si="1168"/>
        <v>0</v>
      </c>
      <c r="CE345" s="47">
        <f t="shared" si="1169"/>
        <v>0</v>
      </c>
      <c r="CF345" s="46">
        <f t="shared" si="1170"/>
        <v>0</v>
      </c>
      <c r="CG345" s="47">
        <f t="shared" si="1171"/>
        <v>0</v>
      </c>
      <c r="CH345" s="47">
        <f t="shared" si="1172"/>
        <v>0</v>
      </c>
      <c r="CI345" s="47">
        <f t="shared" si="1173"/>
        <v>0</v>
      </c>
      <c r="CJ345" s="47">
        <f t="shared" si="1174"/>
        <v>0</v>
      </c>
      <c r="CK345" s="47">
        <f t="shared" si="1175"/>
        <v>0</v>
      </c>
      <c r="CL345" s="47">
        <f t="shared" si="1176"/>
        <v>0</v>
      </c>
      <c r="CM345" s="47">
        <f t="shared" si="1177"/>
        <v>0</v>
      </c>
      <c r="CN345" s="47">
        <f t="shared" si="1178"/>
        <v>0</v>
      </c>
      <c r="CO345" s="47">
        <f t="shared" si="1179"/>
        <v>0</v>
      </c>
      <c r="CP345" s="47">
        <f t="shared" si="1180"/>
        <v>0</v>
      </c>
      <c r="CQ345" s="47">
        <f t="shared" si="1181"/>
        <v>0</v>
      </c>
      <c r="CR345" s="47">
        <f t="shared" si="1182"/>
        <v>0</v>
      </c>
      <c r="CS345" s="47">
        <f t="shared" si="1183"/>
        <v>0</v>
      </c>
      <c r="CT345" s="47">
        <f t="shared" si="1184"/>
        <v>0</v>
      </c>
      <c r="CU345" s="47">
        <f t="shared" si="1185"/>
        <v>0</v>
      </c>
      <c r="CV345" s="47">
        <f t="shared" si="1186"/>
        <v>0</v>
      </c>
      <c r="CW345" s="47">
        <f t="shared" si="1187"/>
        <v>0</v>
      </c>
      <c r="CX345" s="47">
        <f t="shared" si="1188"/>
        <v>0</v>
      </c>
      <c r="CY345" s="48">
        <f t="shared" si="1189"/>
        <v>0</v>
      </c>
      <c r="CZ345" s="47">
        <f t="shared" si="1190"/>
        <v>0</v>
      </c>
      <c r="DA345" s="47">
        <f t="shared" si="1191"/>
        <v>0</v>
      </c>
      <c r="DB345" s="46">
        <f t="shared" si="1192"/>
        <v>0</v>
      </c>
      <c r="DC345" s="47">
        <f t="shared" si="1193"/>
        <v>0</v>
      </c>
      <c r="DD345" s="47">
        <f t="shared" si="1194"/>
        <v>0</v>
      </c>
      <c r="DE345" s="47">
        <f t="shared" si="1195"/>
        <v>0</v>
      </c>
      <c r="DF345" s="47">
        <f t="shared" si="1196"/>
        <v>0</v>
      </c>
      <c r="DG345" s="47">
        <f t="shared" si="1197"/>
        <v>0</v>
      </c>
      <c r="DH345" s="47">
        <f t="shared" si="1198"/>
        <v>0</v>
      </c>
      <c r="DI345" s="47">
        <f t="shared" si="1199"/>
        <v>0</v>
      </c>
      <c r="DJ345" s="47">
        <f t="shared" si="1200"/>
        <v>0</v>
      </c>
      <c r="DK345" s="47">
        <f t="shared" si="1201"/>
        <v>0</v>
      </c>
      <c r="DL345" s="47">
        <f t="shared" si="1202"/>
        <v>0</v>
      </c>
      <c r="DM345" s="47">
        <f t="shared" si="1203"/>
        <v>0</v>
      </c>
      <c r="DN345" s="47">
        <f t="shared" si="1204"/>
        <v>0</v>
      </c>
      <c r="DO345" s="47">
        <f t="shared" si="1205"/>
        <v>0</v>
      </c>
      <c r="DP345" s="47">
        <f t="shared" si="1206"/>
        <v>0</v>
      </c>
      <c r="DQ345" s="47">
        <f t="shared" si="1207"/>
        <v>0</v>
      </c>
      <c r="DR345" s="47">
        <f t="shared" si="1208"/>
        <v>0</v>
      </c>
      <c r="DS345" s="47">
        <f t="shared" si="1209"/>
        <v>0</v>
      </c>
      <c r="DT345" s="47">
        <f t="shared" si="1210"/>
        <v>0</v>
      </c>
      <c r="DU345" s="48">
        <f t="shared" si="1211"/>
        <v>0</v>
      </c>
      <c r="DV345" s="47">
        <f t="shared" si="1212"/>
        <v>0</v>
      </c>
      <c r="DW345" s="47">
        <f t="shared" si="1213"/>
        <v>0</v>
      </c>
      <c r="DX345" s="46">
        <f t="shared" si="1214"/>
        <v>0</v>
      </c>
      <c r="DY345" s="47">
        <f t="shared" si="1215"/>
        <v>0</v>
      </c>
      <c r="DZ345" s="47">
        <f t="shared" si="1216"/>
        <v>0</v>
      </c>
      <c r="EA345" s="47">
        <f t="shared" si="1217"/>
        <v>0</v>
      </c>
      <c r="EB345" s="47">
        <f t="shared" si="1218"/>
        <v>0</v>
      </c>
      <c r="EC345" s="47">
        <f t="shared" si="1219"/>
        <v>0</v>
      </c>
      <c r="ED345" s="47">
        <f t="shared" si="1220"/>
        <v>0</v>
      </c>
      <c r="EE345" s="47">
        <f t="shared" si="1221"/>
        <v>0</v>
      </c>
      <c r="EF345" s="47">
        <f t="shared" si="1222"/>
        <v>0</v>
      </c>
      <c r="EG345" s="47">
        <f t="shared" si="1223"/>
        <v>0</v>
      </c>
      <c r="EH345" s="47">
        <f t="shared" si="1224"/>
        <v>0</v>
      </c>
      <c r="EI345" s="47">
        <f t="shared" si="1225"/>
        <v>0</v>
      </c>
      <c r="EJ345" s="47">
        <f t="shared" si="1226"/>
        <v>0</v>
      </c>
      <c r="EK345" s="47">
        <f t="shared" si="1227"/>
        <v>0</v>
      </c>
      <c r="EL345" s="47">
        <f t="shared" si="1228"/>
        <v>0</v>
      </c>
      <c r="EM345" s="47">
        <f t="shared" si="1229"/>
        <v>0</v>
      </c>
      <c r="EN345" s="47">
        <f t="shared" si="1230"/>
        <v>0</v>
      </c>
      <c r="EO345" s="47">
        <f t="shared" si="1231"/>
        <v>0</v>
      </c>
      <c r="EP345" s="47">
        <f t="shared" si="1232"/>
        <v>0</v>
      </c>
      <c r="EQ345" s="48">
        <f t="shared" si="1233"/>
        <v>0</v>
      </c>
      <c r="ER345" s="47">
        <f t="shared" si="1234"/>
        <v>0</v>
      </c>
      <c r="ES345" s="47">
        <f t="shared" si="1235"/>
        <v>0</v>
      </c>
      <c r="ET345" s="46">
        <f t="shared" si="1236"/>
        <v>0</v>
      </c>
      <c r="EU345" s="47">
        <f t="shared" si="1237"/>
        <v>0</v>
      </c>
      <c r="EV345" s="47">
        <f t="shared" si="1238"/>
        <v>0</v>
      </c>
      <c r="EW345" s="47">
        <f t="shared" si="1239"/>
        <v>0</v>
      </c>
      <c r="EX345" s="47">
        <f t="shared" si="1240"/>
        <v>0</v>
      </c>
      <c r="EY345" s="47">
        <f t="shared" si="1241"/>
        <v>0</v>
      </c>
      <c r="EZ345" s="47">
        <f t="shared" si="1242"/>
        <v>0</v>
      </c>
      <c r="FA345" s="47">
        <f t="shared" si="1243"/>
        <v>0</v>
      </c>
      <c r="FB345" s="47">
        <f t="shared" si="1244"/>
        <v>0</v>
      </c>
      <c r="FC345" s="47">
        <f t="shared" si="1245"/>
        <v>0</v>
      </c>
      <c r="FD345" s="47">
        <f t="shared" si="1246"/>
        <v>0</v>
      </c>
      <c r="FE345" s="47">
        <f t="shared" si="1247"/>
        <v>0</v>
      </c>
      <c r="FF345" s="47">
        <f t="shared" si="1248"/>
        <v>0</v>
      </c>
      <c r="FG345" s="47">
        <f t="shared" si="1249"/>
        <v>0</v>
      </c>
      <c r="FH345" s="47">
        <f t="shared" si="1250"/>
        <v>0</v>
      </c>
      <c r="FI345" s="47">
        <f t="shared" si="1251"/>
        <v>0</v>
      </c>
      <c r="FJ345" s="47">
        <f t="shared" si="1252"/>
        <v>0</v>
      </c>
      <c r="FK345" s="47">
        <f t="shared" si="1253"/>
        <v>0</v>
      </c>
      <c r="FL345" s="47">
        <f t="shared" si="1254"/>
        <v>0</v>
      </c>
      <c r="FM345" s="48">
        <f t="shared" si="1255"/>
        <v>0</v>
      </c>
      <c r="FN345" s="47">
        <f t="shared" si="1256"/>
        <v>0</v>
      </c>
      <c r="FO345" s="47">
        <f t="shared" si="1257"/>
        <v>0</v>
      </c>
      <c r="FP345" s="46">
        <f t="shared" si="1258"/>
        <v>0</v>
      </c>
      <c r="FQ345" s="47">
        <f t="shared" si="1259"/>
        <v>0</v>
      </c>
      <c r="FR345" s="47">
        <f t="shared" si="1260"/>
        <v>0</v>
      </c>
      <c r="FS345" s="47">
        <f t="shared" si="1261"/>
        <v>0</v>
      </c>
      <c r="FT345" s="47">
        <f t="shared" si="1262"/>
        <v>0</v>
      </c>
      <c r="FU345" s="47">
        <f t="shared" si="1263"/>
        <v>0</v>
      </c>
      <c r="FV345" s="47">
        <f t="shared" si="1264"/>
        <v>0</v>
      </c>
      <c r="FW345" s="47">
        <f t="shared" si="1265"/>
        <v>0</v>
      </c>
      <c r="FX345" s="47">
        <f t="shared" si="1266"/>
        <v>0</v>
      </c>
      <c r="FY345" s="47">
        <f t="shared" si="1267"/>
        <v>0</v>
      </c>
      <c r="FZ345" s="47">
        <f t="shared" si="1268"/>
        <v>0</v>
      </c>
      <c r="GA345" s="47">
        <f t="shared" si="1269"/>
        <v>0</v>
      </c>
      <c r="GB345" s="47">
        <f t="shared" si="1270"/>
        <v>0</v>
      </c>
      <c r="GC345" s="47">
        <f t="shared" si="1271"/>
        <v>0</v>
      </c>
      <c r="GD345" s="47">
        <f t="shared" si="1272"/>
        <v>0</v>
      </c>
      <c r="GE345" s="47">
        <f t="shared" si="1273"/>
        <v>0</v>
      </c>
      <c r="GF345" s="47">
        <f t="shared" si="1274"/>
        <v>0</v>
      </c>
      <c r="GG345" s="47">
        <f t="shared" si="1275"/>
        <v>0</v>
      </c>
      <c r="GH345" s="47">
        <f t="shared" si="1276"/>
        <v>0</v>
      </c>
      <c r="GI345" s="48">
        <f t="shared" si="1277"/>
        <v>0</v>
      </c>
      <c r="GJ345" s="47">
        <f t="shared" si="1278"/>
        <v>0</v>
      </c>
      <c r="GK345" s="47">
        <f t="shared" si="1279"/>
        <v>0</v>
      </c>
      <c r="GL345" s="46">
        <f t="shared" si="1280"/>
        <v>0</v>
      </c>
      <c r="GM345" s="47">
        <f t="shared" si="1281"/>
        <v>0</v>
      </c>
      <c r="GN345" s="47">
        <f t="shared" si="1282"/>
        <v>0</v>
      </c>
      <c r="GO345" s="47">
        <f t="shared" si="1283"/>
        <v>0</v>
      </c>
      <c r="GP345" s="47">
        <f t="shared" si="1284"/>
        <v>0</v>
      </c>
      <c r="GQ345" s="47">
        <f t="shared" si="1285"/>
        <v>0</v>
      </c>
      <c r="GR345" s="47">
        <f t="shared" si="1286"/>
        <v>0</v>
      </c>
      <c r="GS345" s="47">
        <f t="shared" si="1287"/>
        <v>0</v>
      </c>
      <c r="GT345" s="47">
        <f t="shared" si="1288"/>
        <v>0</v>
      </c>
      <c r="GU345" s="47">
        <f t="shared" si="1289"/>
        <v>0</v>
      </c>
      <c r="GV345" s="47">
        <f t="shared" si="1290"/>
        <v>0</v>
      </c>
      <c r="GW345" s="47">
        <f t="shared" si="1291"/>
        <v>0</v>
      </c>
      <c r="GX345" s="47">
        <f t="shared" si="1292"/>
        <v>0</v>
      </c>
      <c r="GY345" s="47">
        <f t="shared" si="1293"/>
        <v>0</v>
      </c>
      <c r="GZ345" s="47">
        <f t="shared" si="1294"/>
        <v>0</v>
      </c>
      <c r="HA345" s="47">
        <f t="shared" si="1295"/>
        <v>0</v>
      </c>
      <c r="HB345" s="47">
        <f t="shared" si="1296"/>
        <v>0</v>
      </c>
      <c r="HC345" s="47">
        <f t="shared" si="1297"/>
        <v>0</v>
      </c>
      <c r="HD345" s="47">
        <f t="shared" si="1298"/>
        <v>0</v>
      </c>
      <c r="HE345" s="48">
        <f t="shared" si="1299"/>
        <v>0</v>
      </c>
      <c r="HF345" s="47">
        <f t="shared" si="1300"/>
        <v>0</v>
      </c>
      <c r="HG345" s="47">
        <f t="shared" si="1301"/>
        <v>0</v>
      </c>
      <c r="HH345" s="46">
        <f t="shared" si="1302"/>
        <v>0</v>
      </c>
      <c r="HI345" s="47">
        <f t="shared" si="1303"/>
        <v>0</v>
      </c>
      <c r="HJ345" s="47">
        <f t="shared" si="1304"/>
        <v>0</v>
      </c>
      <c r="HK345" s="47">
        <f t="shared" si="1305"/>
        <v>0</v>
      </c>
      <c r="HL345" s="47">
        <f t="shared" si="1306"/>
        <v>0</v>
      </c>
      <c r="HM345" s="47">
        <f t="shared" si="1307"/>
        <v>0</v>
      </c>
      <c r="HN345" s="47">
        <f t="shared" si="1308"/>
        <v>0</v>
      </c>
      <c r="HO345" s="47">
        <f t="shared" si="1309"/>
        <v>0</v>
      </c>
      <c r="HP345" s="47">
        <f t="shared" si="1310"/>
        <v>0</v>
      </c>
      <c r="HQ345" s="47">
        <f t="shared" si="1311"/>
        <v>0</v>
      </c>
      <c r="HR345" s="47">
        <f t="shared" si="1312"/>
        <v>0</v>
      </c>
      <c r="HS345" s="47">
        <f t="shared" si="1313"/>
        <v>0</v>
      </c>
      <c r="HT345" s="47">
        <f t="shared" si="1314"/>
        <v>0</v>
      </c>
      <c r="HU345" s="47">
        <f t="shared" si="1315"/>
        <v>0</v>
      </c>
      <c r="HV345" s="47">
        <f t="shared" si="1316"/>
        <v>0</v>
      </c>
      <c r="HW345" s="47">
        <f t="shared" si="1317"/>
        <v>0</v>
      </c>
      <c r="HX345" s="47">
        <f t="shared" si="1318"/>
        <v>0</v>
      </c>
      <c r="HY345" s="47">
        <f t="shared" si="1319"/>
        <v>0</v>
      </c>
      <c r="HZ345" s="47">
        <f t="shared" si="1320"/>
        <v>0</v>
      </c>
      <c r="IA345" s="48">
        <f t="shared" si="1321"/>
        <v>0</v>
      </c>
      <c r="IB345" s="47">
        <f t="shared" si="1322"/>
        <v>0</v>
      </c>
      <c r="IC345" s="47">
        <f t="shared" si="1323"/>
        <v>0</v>
      </c>
      <c r="ID345" s="46">
        <f t="shared" si="1324"/>
        <v>0</v>
      </c>
      <c r="IE345" s="47">
        <f t="shared" si="1325"/>
        <v>0</v>
      </c>
      <c r="IF345" s="47">
        <f t="shared" si="1326"/>
        <v>0</v>
      </c>
      <c r="IG345" s="47">
        <f t="shared" si="1327"/>
        <v>0</v>
      </c>
      <c r="IH345" s="47">
        <f t="shared" si="1328"/>
        <v>0</v>
      </c>
      <c r="II345" s="47">
        <f t="shared" si="1329"/>
        <v>0</v>
      </c>
      <c r="IJ345" s="47">
        <f t="shared" si="1330"/>
        <v>0</v>
      </c>
      <c r="IK345" s="47">
        <f t="shared" si="1331"/>
        <v>0</v>
      </c>
      <c r="IL345" s="47">
        <f t="shared" si="1332"/>
        <v>0</v>
      </c>
      <c r="IM345" s="47">
        <f t="shared" si="1333"/>
        <v>0</v>
      </c>
      <c r="IN345" s="47">
        <f t="shared" si="1334"/>
        <v>0</v>
      </c>
      <c r="IO345" s="47">
        <f t="shared" si="1335"/>
        <v>0</v>
      </c>
      <c r="IP345" s="47">
        <f t="shared" si="1336"/>
        <v>0</v>
      </c>
      <c r="IQ345" s="47">
        <f t="shared" si="1337"/>
        <v>0</v>
      </c>
      <c r="IR345" s="47">
        <f t="shared" si="1338"/>
        <v>0</v>
      </c>
      <c r="IS345" s="47">
        <f t="shared" si="1339"/>
        <v>0</v>
      </c>
      <c r="IT345" s="47">
        <f t="shared" si="1340"/>
        <v>0</v>
      </c>
      <c r="IU345" s="47">
        <f t="shared" si="1341"/>
        <v>0</v>
      </c>
      <c r="IV345" s="47">
        <f t="shared" si="1342"/>
        <v>0</v>
      </c>
      <c r="IW345" s="48">
        <f t="shared" si="1343"/>
        <v>0</v>
      </c>
      <c r="IX345" s="47">
        <f t="shared" si="1344"/>
        <v>0</v>
      </c>
      <c r="IY345" s="47">
        <f t="shared" si="1345"/>
        <v>0</v>
      </c>
      <c r="IZ345" s="46">
        <f t="shared" si="1346"/>
        <v>0</v>
      </c>
      <c r="JA345" s="47">
        <f t="shared" si="1347"/>
        <v>0</v>
      </c>
      <c r="JB345" s="47">
        <f t="shared" si="1348"/>
        <v>0</v>
      </c>
      <c r="JC345" s="47">
        <f t="shared" si="1349"/>
        <v>0</v>
      </c>
      <c r="JD345" s="47">
        <f t="shared" si="1350"/>
        <v>0</v>
      </c>
      <c r="JE345" s="47">
        <f t="shared" si="1351"/>
        <v>0</v>
      </c>
      <c r="JF345" s="47">
        <f t="shared" si="1352"/>
        <v>0</v>
      </c>
      <c r="JG345" s="47">
        <f t="shared" si="1353"/>
        <v>0</v>
      </c>
      <c r="JH345" s="47">
        <f t="shared" si="1354"/>
        <v>0</v>
      </c>
      <c r="JI345" s="47">
        <f t="shared" si="1355"/>
        <v>0</v>
      </c>
      <c r="JJ345" s="47">
        <f t="shared" si="1356"/>
        <v>0</v>
      </c>
      <c r="JK345" s="47">
        <f t="shared" si="1357"/>
        <v>0</v>
      </c>
      <c r="JL345" s="47">
        <f t="shared" si="1358"/>
        <v>0</v>
      </c>
      <c r="JM345" s="47">
        <f t="shared" si="1359"/>
        <v>0</v>
      </c>
      <c r="JN345" s="47">
        <f t="shared" si="1360"/>
        <v>0</v>
      </c>
      <c r="JO345" s="47">
        <f t="shared" si="1361"/>
        <v>0</v>
      </c>
      <c r="JP345" s="47">
        <f t="shared" si="1362"/>
        <v>0</v>
      </c>
      <c r="JQ345" s="47">
        <f t="shared" si="1363"/>
        <v>0</v>
      </c>
      <c r="JR345" s="47">
        <f t="shared" si="1364"/>
        <v>0</v>
      </c>
      <c r="JS345" s="48">
        <f t="shared" si="1365"/>
        <v>0</v>
      </c>
      <c r="JT345" s="46">
        <f t="shared" si="1366"/>
        <v>0</v>
      </c>
      <c r="JU345" s="48">
        <f t="shared" si="1367"/>
        <v>0</v>
      </c>
    </row>
    <row r="346" spans="1:281" x14ac:dyDescent="0.25">
      <c r="A346" s="152"/>
      <c r="B346" s="386"/>
      <c r="C346" s="377"/>
      <c r="D346" s="378"/>
      <c r="E346" s="378"/>
      <c r="F346" s="378"/>
      <c r="G346" s="379"/>
      <c r="H346" s="397"/>
      <c r="I346" s="397"/>
      <c r="J346" s="97"/>
      <c r="K346" s="122">
        <f t="shared" si="1097"/>
        <v>0</v>
      </c>
      <c r="L346" s="313">
        <f t="shared" si="1098"/>
        <v>0</v>
      </c>
      <c r="M346" s="46">
        <f t="shared" si="1099"/>
        <v>0</v>
      </c>
      <c r="N346" s="90">
        <f t="shared" si="1160"/>
        <v>0</v>
      </c>
      <c r="O346" s="90">
        <f t="shared" si="1161"/>
        <v>0</v>
      </c>
      <c r="P346" s="90">
        <f t="shared" si="1162"/>
        <v>0</v>
      </c>
      <c r="Q346" s="90">
        <f t="shared" si="1163"/>
        <v>0</v>
      </c>
      <c r="R346" s="408">
        <f t="shared" si="1100"/>
        <v>1</v>
      </c>
      <c r="S346" s="46">
        <f t="shared" si="1101"/>
        <v>0</v>
      </c>
      <c r="T346" s="47">
        <f t="shared" si="1102"/>
        <v>0</v>
      </c>
      <c r="U346" s="47">
        <f t="shared" si="1103"/>
        <v>0</v>
      </c>
      <c r="V346" s="47">
        <f t="shared" si="1104"/>
        <v>0</v>
      </c>
      <c r="W346" s="47">
        <f t="shared" si="1105"/>
        <v>0</v>
      </c>
      <c r="X346" s="47">
        <f t="shared" si="1106"/>
        <v>0</v>
      </c>
      <c r="Y346" s="47">
        <f t="shared" si="1107"/>
        <v>0</v>
      </c>
      <c r="Z346" s="47">
        <f t="shared" si="1108"/>
        <v>0</v>
      </c>
      <c r="AA346" s="47">
        <f t="shared" si="1109"/>
        <v>0</v>
      </c>
      <c r="AB346" s="47">
        <f t="shared" si="1110"/>
        <v>0</v>
      </c>
      <c r="AC346" s="47">
        <f t="shared" si="1111"/>
        <v>0</v>
      </c>
      <c r="AD346" s="47">
        <f t="shared" si="1112"/>
        <v>0</v>
      </c>
      <c r="AE346" s="47">
        <f t="shared" si="1113"/>
        <v>0</v>
      </c>
      <c r="AF346" s="47">
        <f t="shared" si="1114"/>
        <v>0</v>
      </c>
      <c r="AG346" s="47">
        <f t="shared" si="1115"/>
        <v>0</v>
      </c>
      <c r="AH346" s="47">
        <f t="shared" si="1116"/>
        <v>0</v>
      </c>
      <c r="AI346" s="47">
        <f t="shared" si="1117"/>
        <v>0</v>
      </c>
      <c r="AJ346" s="47">
        <f t="shared" si="1118"/>
        <v>0</v>
      </c>
      <c r="AK346" s="47">
        <f t="shared" si="1119"/>
        <v>0</v>
      </c>
      <c r="AL346" s="48">
        <f t="shared" si="1120"/>
        <v>0</v>
      </c>
      <c r="AM346" s="47">
        <f t="shared" si="1164"/>
        <v>0</v>
      </c>
      <c r="AN346" s="47">
        <f t="shared" si="1165"/>
        <v>0</v>
      </c>
      <c r="AO346" s="46">
        <f t="shared" si="1121"/>
        <v>0</v>
      </c>
      <c r="AP346" s="47">
        <f t="shared" si="1122"/>
        <v>0</v>
      </c>
      <c r="AQ346" s="47">
        <f t="shared" si="1123"/>
        <v>0</v>
      </c>
      <c r="AR346" s="47">
        <f t="shared" si="1124"/>
        <v>0</v>
      </c>
      <c r="AS346" s="47">
        <f t="shared" si="1125"/>
        <v>0</v>
      </c>
      <c r="AT346" s="47">
        <f t="shared" si="1126"/>
        <v>0</v>
      </c>
      <c r="AU346" s="47">
        <f t="shared" si="1127"/>
        <v>0</v>
      </c>
      <c r="AV346" s="47">
        <f t="shared" si="1128"/>
        <v>0</v>
      </c>
      <c r="AW346" s="47">
        <f t="shared" si="1129"/>
        <v>0</v>
      </c>
      <c r="AX346" s="47">
        <f t="shared" si="1130"/>
        <v>0</v>
      </c>
      <c r="AY346" s="47">
        <f t="shared" si="1131"/>
        <v>0</v>
      </c>
      <c r="AZ346" s="47">
        <f t="shared" si="1132"/>
        <v>0</v>
      </c>
      <c r="BA346" s="47">
        <f t="shared" si="1133"/>
        <v>0</v>
      </c>
      <c r="BB346" s="47">
        <f t="shared" si="1134"/>
        <v>0</v>
      </c>
      <c r="BC346" s="47">
        <f t="shared" si="1135"/>
        <v>0</v>
      </c>
      <c r="BD346" s="47">
        <f t="shared" si="1136"/>
        <v>0</v>
      </c>
      <c r="BE346" s="47">
        <f t="shared" si="1137"/>
        <v>0</v>
      </c>
      <c r="BF346" s="47">
        <f t="shared" si="1138"/>
        <v>0</v>
      </c>
      <c r="BG346" s="48">
        <f t="shared" si="1139"/>
        <v>0</v>
      </c>
      <c r="BH346" s="47">
        <f t="shared" si="1166"/>
        <v>0</v>
      </c>
      <c r="BI346" s="47">
        <f t="shared" si="1167"/>
        <v>0</v>
      </c>
      <c r="BJ346" s="46">
        <f t="shared" si="1140"/>
        <v>0</v>
      </c>
      <c r="BK346" s="47">
        <f t="shared" si="1141"/>
        <v>0</v>
      </c>
      <c r="BL346" s="47">
        <f t="shared" si="1142"/>
        <v>0</v>
      </c>
      <c r="BM346" s="47">
        <f t="shared" si="1143"/>
        <v>0</v>
      </c>
      <c r="BN346" s="47">
        <f t="shared" si="1144"/>
        <v>0</v>
      </c>
      <c r="BO346" s="47">
        <f t="shared" si="1145"/>
        <v>0</v>
      </c>
      <c r="BP346" s="47">
        <f t="shared" si="1146"/>
        <v>0</v>
      </c>
      <c r="BQ346" s="47">
        <f t="shared" si="1147"/>
        <v>0</v>
      </c>
      <c r="BR346" s="47">
        <f t="shared" si="1148"/>
        <v>0</v>
      </c>
      <c r="BS346" s="47">
        <f t="shared" si="1149"/>
        <v>0</v>
      </c>
      <c r="BT346" s="47">
        <f t="shared" si="1150"/>
        <v>0</v>
      </c>
      <c r="BU346" s="47">
        <f t="shared" si="1151"/>
        <v>0</v>
      </c>
      <c r="BV346" s="47">
        <f t="shared" si="1152"/>
        <v>0</v>
      </c>
      <c r="BW346" s="47">
        <f t="shared" si="1153"/>
        <v>0</v>
      </c>
      <c r="BX346" s="47">
        <f t="shared" si="1154"/>
        <v>0</v>
      </c>
      <c r="BY346" s="47">
        <f t="shared" si="1155"/>
        <v>0</v>
      </c>
      <c r="BZ346" s="47">
        <f t="shared" si="1156"/>
        <v>0</v>
      </c>
      <c r="CA346" s="47">
        <f t="shared" si="1157"/>
        <v>0</v>
      </c>
      <c r="CB346" s="47">
        <f t="shared" si="1158"/>
        <v>0</v>
      </c>
      <c r="CC346" s="48">
        <f t="shared" si="1159"/>
        <v>0</v>
      </c>
      <c r="CD346" s="47">
        <f t="shared" si="1168"/>
        <v>0</v>
      </c>
      <c r="CE346" s="47">
        <f t="shared" si="1169"/>
        <v>0</v>
      </c>
      <c r="CF346" s="46">
        <f t="shared" si="1170"/>
        <v>0</v>
      </c>
      <c r="CG346" s="47">
        <f t="shared" si="1171"/>
        <v>0</v>
      </c>
      <c r="CH346" s="47">
        <f t="shared" si="1172"/>
        <v>0</v>
      </c>
      <c r="CI346" s="47">
        <f t="shared" si="1173"/>
        <v>0</v>
      </c>
      <c r="CJ346" s="47">
        <f t="shared" si="1174"/>
        <v>0</v>
      </c>
      <c r="CK346" s="47">
        <f t="shared" si="1175"/>
        <v>0</v>
      </c>
      <c r="CL346" s="47">
        <f t="shared" si="1176"/>
        <v>0</v>
      </c>
      <c r="CM346" s="47">
        <f t="shared" si="1177"/>
        <v>0</v>
      </c>
      <c r="CN346" s="47">
        <f t="shared" si="1178"/>
        <v>0</v>
      </c>
      <c r="CO346" s="47">
        <f t="shared" si="1179"/>
        <v>0</v>
      </c>
      <c r="CP346" s="47">
        <f t="shared" si="1180"/>
        <v>0</v>
      </c>
      <c r="CQ346" s="47">
        <f t="shared" si="1181"/>
        <v>0</v>
      </c>
      <c r="CR346" s="47">
        <f t="shared" si="1182"/>
        <v>0</v>
      </c>
      <c r="CS346" s="47">
        <f t="shared" si="1183"/>
        <v>0</v>
      </c>
      <c r="CT346" s="47">
        <f t="shared" si="1184"/>
        <v>0</v>
      </c>
      <c r="CU346" s="47">
        <f t="shared" si="1185"/>
        <v>0</v>
      </c>
      <c r="CV346" s="47">
        <f t="shared" si="1186"/>
        <v>0</v>
      </c>
      <c r="CW346" s="47">
        <f t="shared" si="1187"/>
        <v>0</v>
      </c>
      <c r="CX346" s="47">
        <f t="shared" si="1188"/>
        <v>0</v>
      </c>
      <c r="CY346" s="48">
        <f t="shared" si="1189"/>
        <v>0</v>
      </c>
      <c r="CZ346" s="47">
        <f t="shared" si="1190"/>
        <v>0</v>
      </c>
      <c r="DA346" s="47">
        <f t="shared" si="1191"/>
        <v>0</v>
      </c>
      <c r="DB346" s="46">
        <f t="shared" si="1192"/>
        <v>0</v>
      </c>
      <c r="DC346" s="47">
        <f t="shared" si="1193"/>
        <v>0</v>
      </c>
      <c r="DD346" s="47">
        <f t="shared" si="1194"/>
        <v>0</v>
      </c>
      <c r="DE346" s="47">
        <f t="shared" si="1195"/>
        <v>0</v>
      </c>
      <c r="DF346" s="47">
        <f t="shared" si="1196"/>
        <v>0</v>
      </c>
      <c r="DG346" s="47">
        <f t="shared" si="1197"/>
        <v>0</v>
      </c>
      <c r="DH346" s="47">
        <f t="shared" si="1198"/>
        <v>0</v>
      </c>
      <c r="DI346" s="47">
        <f t="shared" si="1199"/>
        <v>0</v>
      </c>
      <c r="DJ346" s="47">
        <f t="shared" si="1200"/>
        <v>0</v>
      </c>
      <c r="DK346" s="47">
        <f t="shared" si="1201"/>
        <v>0</v>
      </c>
      <c r="DL346" s="47">
        <f t="shared" si="1202"/>
        <v>0</v>
      </c>
      <c r="DM346" s="47">
        <f t="shared" si="1203"/>
        <v>0</v>
      </c>
      <c r="DN346" s="47">
        <f t="shared" si="1204"/>
        <v>0</v>
      </c>
      <c r="DO346" s="47">
        <f t="shared" si="1205"/>
        <v>0</v>
      </c>
      <c r="DP346" s="47">
        <f t="shared" si="1206"/>
        <v>0</v>
      </c>
      <c r="DQ346" s="47">
        <f t="shared" si="1207"/>
        <v>0</v>
      </c>
      <c r="DR346" s="47">
        <f t="shared" si="1208"/>
        <v>0</v>
      </c>
      <c r="DS346" s="47">
        <f t="shared" si="1209"/>
        <v>0</v>
      </c>
      <c r="DT346" s="47">
        <f t="shared" si="1210"/>
        <v>0</v>
      </c>
      <c r="DU346" s="48">
        <f t="shared" si="1211"/>
        <v>0</v>
      </c>
      <c r="DV346" s="47">
        <f t="shared" si="1212"/>
        <v>0</v>
      </c>
      <c r="DW346" s="47">
        <f t="shared" si="1213"/>
        <v>0</v>
      </c>
      <c r="DX346" s="46">
        <f t="shared" si="1214"/>
        <v>0</v>
      </c>
      <c r="DY346" s="47">
        <f t="shared" si="1215"/>
        <v>0</v>
      </c>
      <c r="DZ346" s="47">
        <f t="shared" si="1216"/>
        <v>0</v>
      </c>
      <c r="EA346" s="47">
        <f t="shared" si="1217"/>
        <v>0</v>
      </c>
      <c r="EB346" s="47">
        <f t="shared" si="1218"/>
        <v>0</v>
      </c>
      <c r="EC346" s="47">
        <f t="shared" si="1219"/>
        <v>0</v>
      </c>
      <c r="ED346" s="47">
        <f t="shared" si="1220"/>
        <v>0</v>
      </c>
      <c r="EE346" s="47">
        <f t="shared" si="1221"/>
        <v>0</v>
      </c>
      <c r="EF346" s="47">
        <f t="shared" si="1222"/>
        <v>0</v>
      </c>
      <c r="EG346" s="47">
        <f t="shared" si="1223"/>
        <v>0</v>
      </c>
      <c r="EH346" s="47">
        <f t="shared" si="1224"/>
        <v>0</v>
      </c>
      <c r="EI346" s="47">
        <f t="shared" si="1225"/>
        <v>0</v>
      </c>
      <c r="EJ346" s="47">
        <f t="shared" si="1226"/>
        <v>0</v>
      </c>
      <c r="EK346" s="47">
        <f t="shared" si="1227"/>
        <v>0</v>
      </c>
      <c r="EL346" s="47">
        <f t="shared" si="1228"/>
        <v>0</v>
      </c>
      <c r="EM346" s="47">
        <f t="shared" si="1229"/>
        <v>0</v>
      </c>
      <c r="EN346" s="47">
        <f t="shared" si="1230"/>
        <v>0</v>
      </c>
      <c r="EO346" s="47">
        <f t="shared" si="1231"/>
        <v>0</v>
      </c>
      <c r="EP346" s="47">
        <f t="shared" si="1232"/>
        <v>0</v>
      </c>
      <c r="EQ346" s="48">
        <f t="shared" si="1233"/>
        <v>0</v>
      </c>
      <c r="ER346" s="47">
        <f t="shared" si="1234"/>
        <v>0</v>
      </c>
      <c r="ES346" s="47">
        <f t="shared" si="1235"/>
        <v>0</v>
      </c>
      <c r="ET346" s="46">
        <f t="shared" si="1236"/>
        <v>0</v>
      </c>
      <c r="EU346" s="47">
        <f t="shared" si="1237"/>
        <v>0</v>
      </c>
      <c r="EV346" s="47">
        <f t="shared" si="1238"/>
        <v>0</v>
      </c>
      <c r="EW346" s="47">
        <f t="shared" si="1239"/>
        <v>0</v>
      </c>
      <c r="EX346" s="47">
        <f t="shared" si="1240"/>
        <v>0</v>
      </c>
      <c r="EY346" s="47">
        <f t="shared" si="1241"/>
        <v>0</v>
      </c>
      <c r="EZ346" s="47">
        <f t="shared" si="1242"/>
        <v>0</v>
      </c>
      <c r="FA346" s="47">
        <f t="shared" si="1243"/>
        <v>0</v>
      </c>
      <c r="FB346" s="47">
        <f t="shared" si="1244"/>
        <v>0</v>
      </c>
      <c r="FC346" s="47">
        <f t="shared" si="1245"/>
        <v>0</v>
      </c>
      <c r="FD346" s="47">
        <f t="shared" si="1246"/>
        <v>0</v>
      </c>
      <c r="FE346" s="47">
        <f t="shared" si="1247"/>
        <v>0</v>
      </c>
      <c r="FF346" s="47">
        <f t="shared" si="1248"/>
        <v>0</v>
      </c>
      <c r="FG346" s="47">
        <f t="shared" si="1249"/>
        <v>0</v>
      </c>
      <c r="FH346" s="47">
        <f t="shared" si="1250"/>
        <v>0</v>
      </c>
      <c r="FI346" s="47">
        <f t="shared" si="1251"/>
        <v>0</v>
      </c>
      <c r="FJ346" s="47">
        <f t="shared" si="1252"/>
        <v>0</v>
      </c>
      <c r="FK346" s="47">
        <f t="shared" si="1253"/>
        <v>0</v>
      </c>
      <c r="FL346" s="47">
        <f t="shared" si="1254"/>
        <v>0</v>
      </c>
      <c r="FM346" s="48">
        <f t="shared" si="1255"/>
        <v>0</v>
      </c>
      <c r="FN346" s="47">
        <f t="shared" si="1256"/>
        <v>0</v>
      </c>
      <c r="FO346" s="47">
        <f t="shared" si="1257"/>
        <v>0</v>
      </c>
      <c r="FP346" s="46">
        <f t="shared" si="1258"/>
        <v>0</v>
      </c>
      <c r="FQ346" s="47">
        <f t="shared" si="1259"/>
        <v>0</v>
      </c>
      <c r="FR346" s="47">
        <f t="shared" si="1260"/>
        <v>0</v>
      </c>
      <c r="FS346" s="47">
        <f t="shared" si="1261"/>
        <v>0</v>
      </c>
      <c r="FT346" s="47">
        <f t="shared" si="1262"/>
        <v>0</v>
      </c>
      <c r="FU346" s="47">
        <f t="shared" si="1263"/>
        <v>0</v>
      </c>
      <c r="FV346" s="47">
        <f t="shared" si="1264"/>
        <v>0</v>
      </c>
      <c r="FW346" s="47">
        <f t="shared" si="1265"/>
        <v>0</v>
      </c>
      <c r="FX346" s="47">
        <f t="shared" si="1266"/>
        <v>0</v>
      </c>
      <c r="FY346" s="47">
        <f t="shared" si="1267"/>
        <v>0</v>
      </c>
      <c r="FZ346" s="47">
        <f t="shared" si="1268"/>
        <v>0</v>
      </c>
      <c r="GA346" s="47">
        <f t="shared" si="1269"/>
        <v>0</v>
      </c>
      <c r="GB346" s="47">
        <f t="shared" si="1270"/>
        <v>0</v>
      </c>
      <c r="GC346" s="47">
        <f t="shared" si="1271"/>
        <v>0</v>
      </c>
      <c r="GD346" s="47">
        <f t="shared" si="1272"/>
        <v>0</v>
      </c>
      <c r="GE346" s="47">
        <f t="shared" si="1273"/>
        <v>0</v>
      </c>
      <c r="GF346" s="47">
        <f t="shared" si="1274"/>
        <v>0</v>
      </c>
      <c r="GG346" s="47">
        <f t="shared" si="1275"/>
        <v>0</v>
      </c>
      <c r="GH346" s="47">
        <f t="shared" si="1276"/>
        <v>0</v>
      </c>
      <c r="GI346" s="48">
        <f t="shared" si="1277"/>
        <v>0</v>
      </c>
      <c r="GJ346" s="47">
        <f t="shared" si="1278"/>
        <v>0</v>
      </c>
      <c r="GK346" s="47">
        <f t="shared" si="1279"/>
        <v>0</v>
      </c>
      <c r="GL346" s="46">
        <f t="shared" si="1280"/>
        <v>0</v>
      </c>
      <c r="GM346" s="47">
        <f t="shared" si="1281"/>
        <v>0</v>
      </c>
      <c r="GN346" s="47">
        <f t="shared" si="1282"/>
        <v>0</v>
      </c>
      <c r="GO346" s="47">
        <f t="shared" si="1283"/>
        <v>0</v>
      </c>
      <c r="GP346" s="47">
        <f t="shared" si="1284"/>
        <v>0</v>
      </c>
      <c r="GQ346" s="47">
        <f t="shared" si="1285"/>
        <v>0</v>
      </c>
      <c r="GR346" s="47">
        <f t="shared" si="1286"/>
        <v>0</v>
      </c>
      <c r="GS346" s="47">
        <f t="shared" si="1287"/>
        <v>0</v>
      </c>
      <c r="GT346" s="47">
        <f t="shared" si="1288"/>
        <v>0</v>
      </c>
      <c r="GU346" s="47">
        <f t="shared" si="1289"/>
        <v>0</v>
      </c>
      <c r="GV346" s="47">
        <f t="shared" si="1290"/>
        <v>0</v>
      </c>
      <c r="GW346" s="47">
        <f t="shared" si="1291"/>
        <v>0</v>
      </c>
      <c r="GX346" s="47">
        <f t="shared" si="1292"/>
        <v>0</v>
      </c>
      <c r="GY346" s="47">
        <f t="shared" si="1293"/>
        <v>0</v>
      </c>
      <c r="GZ346" s="47">
        <f t="shared" si="1294"/>
        <v>0</v>
      </c>
      <c r="HA346" s="47">
        <f t="shared" si="1295"/>
        <v>0</v>
      </c>
      <c r="HB346" s="47">
        <f t="shared" si="1296"/>
        <v>0</v>
      </c>
      <c r="HC346" s="47">
        <f t="shared" si="1297"/>
        <v>0</v>
      </c>
      <c r="HD346" s="47">
        <f t="shared" si="1298"/>
        <v>0</v>
      </c>
      <c r="HE346" s="48">
        <f t="shared" si="1299"/>
        <v>0</v>
      </c>
      <c r="HF346" s="47">
        <f t="shared" si="1300"/>
        <v>0</v>
      </c>
      <c r="HG346" s="47">
        <f t="shared" si="1301"/>
        <v>0</v>
      </c>
      <c r="HH346" s="46">
        <f t="shared" si="1302"/>
        <v>0</v>
      </c>
      <c r="HI346" s="47">
        <f t="shared" si="1303"/>
        <v>0</v>
      </c>
      <c r="HJ346" s="47">
        <f t="shared" si="1304"/>
        <v>0</v>
      </c>
      <c r="HK346" s="47">
        <f t="shared" si="1305"/>
        <v>0</v>
      </c>
      <c r="HL346" s="47">
        <f t="shared" si="1306"/>
        <v>0</v>
      </c>
      <c r="HM346" s="47">
        <f t="shared" si="1307"/>
        <v>0</v>
      </c>
      <c r="HN346" s="47">
        <f t="shared" si="1308"/>
        <v>0</v>
      </c>
      <c r="HO346" s="47">
        <f t="shared" si="1309"/>
        <v>0</v>
      </c>
      <c r="HP346" s="47">
        <f t="shared" si="1310"/>
        <v>0</v>
      </c>
      <c r="HQ346" s="47">
        <f t="shared" si="1311"/>
        <v>0</v>
      </c>
      <c r="HR346" s="47">
        <f t="shared" si="1312"/>
        <v>0</v>
      </c>
      <c r="HS346" s="47">
        <f t="shared" si="1313"/>
        <v>0</v>
      </c>
      <c r="HT346" s="47">
        <f t="shared" si="1314"/>
        <v>0</v>
      </c>
      <c r="HU346" s="47">
        <f t="shared" si="1315"/>
        <v>0</v>
      </c>
      <c r="HV346" s="47">
        <f t="shared" si="1316"/>
        <v>0</v>
      </c>
      <c r="HW346" s="47">
        <f t="shared" si="1317"/>
        <v>0</v>
      </c>
      <c r="HX346" s="47">
        <f t="shared" si="1318"/>
        <v>0</v>
      </c>
      <c r="HY346" s="47">
        <f t="shared" si="1319"/>
        <v>0</v>
      </c>
      <c r="HZ346" s="47">
        <f t="shared" si="1320"/>
        <v>0</v>
      </c>
      <c r="IA346" s="48">
        <f t="shared" si="1321"/>
        <v>0</v>
      </c>
      <c r="IB346" s="47">
        <f t="shared" si="1322"/>
        <v>0</v>
      </c>
      <c r="IC346" s="47">
        <f t="shared" si="1323"/>
        <v>0</v>
      </c>
      <c r="ID346" s="46">
        <f t="shared" si="1324"/>
        <v>0</v>
      </c>
      <c r="IE346" s="47">
        <f t="shared" si="1325"/>
        <v>0</v>
      </c>
      <c r="IF346" s="47">
        <f t="shared" si="1326"/>
        <v>0</v>
      </c>
      <c r="IG346" s="47">
        <f t="shared" si="1327"/>
        <v>0</v>
      </c>
      <c r="IH346" s="47">
        <f t="shared" si="1328"/>
        <v>0</v>
      </c>
      <c r="II346" s="47">
        <f t="shared" si="1329"/>
        <v>0</v>
      </c>
      <c r="IJ346" s="47">
        <f t="shared" si="1330"/>
        <v>0</v>
      </c>
      <c r="IK346" s="47">
        <f t="shared" si="1331"/>
        <v>0</v>
      </c>
      <c r="IL346" s="47">
        <f t="shared" si="1332"/>
        <v>0</v>
      </c>
      <c r="IM346" s="47">
        <f t="shared" si="1333"/>
        <v>0</v>
      </c>
      <c r="IN346" s="47">
        <f t="shared" si="1334"/>
        <v>0</v>
      </c>
      <c r="IO346" s="47">
        <f t="shared" si="1335"/>
        <v>0</v>
      </c>
      <c r="IP346" s="47">
        <f t="shared" si="1336"/>
        <v>0</v>
      </c>
      <c r="IQ346" s="47">
        <f t="shared" si="1337"/>
        <v>0</v>
      </c>
      <c r="IR346" s="47">
        <f t="shared" si="1338"/>
        <v>0</v>
      </c>
      <c r="IS346" s="47">
        <f t="shared" si="1339"/>
        <v>0</v>
      </c>
      <c r="IT346" s="47">
        <f t="shared" si="1340"/>
        <v>0</v>
      </c>
      <c r="IU346" s="47">
        <f t="shared" si="1341"/>
        <v>0</v>
      </c>
      <c r="IV346" s="47">
        <f t="shared" si="1342"/>
        <v>0</v>
      </c>
      <c r="IW346" s="48">
        <f t="shared" si="1343"/>
        <v>0</v>
      </c>
      <c r="IX346" s="47">
        <f t="shared" si="1344"/>
        <v>0</v>
      </c>
      <c r="IY346" s="47">
        <f t="shared" si="1345"/>
        <v>0</v>
      </c>
      <c r="IZ346" s="46">
        <f t="shared" si="1346"/>
        <v>0</v>
      </c>
      <c r="JA346" s="47">
        <f t="shared" si="1347"/>
        <v>0</v>
      </c>
      <c r="JB346" s="47">
        <f t="shared" si="1348"/>
        <v>0</v>
      </c>
      <c r="JC346" s="47">
        <f t="shared" si="1349"/>
        <v>0</v>
      </c>
      <c r="JD346" s="47">
        <f t="shared" si="1350"/>
        <v>0</v>
      </c>
      <c r="JE346" s="47">
        <f t="shared" si="1351"/>
        <v>0</v>
      </c>
      <c r="JF346" s="47">
        <f t="shared" si="1352"/>
        <v>0</v>
      </c>
      <c r="JG346" s="47">
        <f t="shared" si="1353"/>
        <v>0</v>
      </c>
      <c r="JH346" s="47">
        <f t="shared" si="1354"/>
        <v>0</v>
      </c>
      <c r="JI346" s="47">
        <f t="shared" si="1355"/>
        <v>0</v>
      </c>
      <c r="JJ346" s="47">
        <f t="shared" si="1356"/>
        <v>0</v>
      </c>
      <c r="JK346" s="47">
        <f t="shared" si="1357"/>
        <v>0</v>
      </c>
      <c r="JL346" s="47">
        <f t="shared" si="1358"/>
        <v>0</v>
      </c>
      <c r="JM346" s="47">
        <f t="shared" si="1359"/>
        <v>0</v>
      </c>
      <c r="JN346" s="47">
        <f t="shared" si="1360"/>
        <v>0</v>
      </c>
      <c r="JO346" s="47">
        <f t="shared" si="1361"/>
        <v>0</v>
      </c>
      <c r="JP346" s="47">
        <f t="shared" si="1362"/>
        <v>0</v>
      </c>
      <c r="JQ346" s="47">
        <f t="shared" si="1363"/>
        <v>0</v>
      </c>
      <c r="JR346" s="47">
        <f t="shared" si="1364"/>
        <v>0</v>
      </c>
      <c r="JS346" s="48">
        <f t="shared" si="1365"/>
        <v>0</v>
      </c>
      <c r="JT346" s="46">
        <f t="shared" si="1366"/>
        <v>0</v>
      </c>
      <c r="JU346" s="48">
        <f t="shared" si="1367"/>
        <v>0</v>
      </c>
    </row>
    <row r="347" spans="1:281" x14ac:dyDescent="0.25">
      <c r="A347" s="152"/>
      <c r="B347" s="386"/>
      <c r="C347" s="377"/>
      <c r="D347" s="378"/>
      <c r="E347" s="378"/>
      <c r="F347" s="378"/>
      <c r="G347" s="379"/>
      <c r="H347" s="397"/>
      <c r="I347" s="397"/>
      <c r="J347" s="97"/>
      <c r="K347" s="122">
        <f t="shared" si="1097"/>
        <v>0</v>
      </c>
      <c r="L347" s="313">
        <f t="shared" si="1098"/>
        <v>0</v>
      </c>
      <c r="M347" s="46">
        <f t="shared" si="1099"/>
        <v>0</v>
      </c>
      <c r="N347" s="90">
        <f t="shared" si="1160"/>
        <v>0</v>
      </c>
      <c r="O347" s="90">
        <f t="shared" si="1161"/>
        <v>0</v>
      </c>
      <c r="P347" s="90">
        <f t="shared" si="1162"/>
        <v>0</v>
      </c>
      <c r="Q347" s="90">
        <f t="shared" si="1163"/>
        <v>0</v>
      </c>
      <c r="R347" s="408">
        <f t="shared" si="1100"/>
        <v>1</v>
      </c>
      <c r="S347" s="46">
        <f t="shared" si="1101"/>
        <v>0</v>
      </c>
      <c r="T347" s="47">
        <f t="shared" si="1102"/>
        <v>0</v>
      </c>
      <c r="U347" s="47">
        <f t="shared" si="1103"/>
        <v>0</v>
      </c>
      <c r="V347" s="47">
        <f t="shared" si="1104"/>
        <v>0</v>
      </c>
      <c r="W347" s="47">
        <f t="shared" si="1105"/>
        <v>0</v>
      </c>
      <c r="X347" s="47">
        <f t="shared" si="1106"/>
        <v>0</v>
      </c>
      <c r="Y347" s="47">
        <f t="shared" si="1107"/>
        <v>0</v>
      </c>
      <c r="Z347" s="47">
        <f t="shared" si="1108"/>
        <v>0</v>
      </c>
      <c r="AA347" s="47">
        <f t="shared" si="1109"/>
        <v>0</v>
      </c>
      <c r="AB347" s="47">
        <f t="shared" si="1110"/>
        <v>0</v>
      </c>
      <c r="AC347" s="47">
        <f t="shared" si="1111"/>
        <v>0</v>
      </c>
      <c r="AD347" s="47">
        <f t="shared" si="1112"/>
        <v>0</v>
      </c>
      <c r="AE347" s="47">
        <f t="shared" si="1113"/>
        <v>0</v>
      </c>
      <c r="AF347" s="47">
        <f t="shared" si="1114"/>
        <v>0</v>
      </c>
      <c r="AG347" s="47">
        <f t="shared" si="1115"/>
        <v>0</v>
      </c>
      <c r="AH347" s="47">
        <f t="shared" si="1116"/>
        <v>0</v>
      </c>
      <c r="AI347" s="47">
        <f t="shared" si="1117"/>
        <v>0</v>
      </c>
      <c r="AJ347" s="47">
        <f t="shared" si="1118"/>
        <v>0</v>
      </c>
      <c r="AK347" s="47">
        <f t="shared" si="1119"/>
        <v>0</v>
      </c>
      <c r="AL347" s="48">
        <f t="shared" si="1120"/>
        <v>0</v>
      </c>
      <c r="AM347" s="47">
        <f t="shared" si="1164"/>
        <v>0</v>
      </c>
      <c r="AN347" s="47">
        <f t="shared" si="1165"/>
        <v>0</v>
      </c>
      <c r="AO347" s="46">
        <f t="shared" si="1121"/>
        <v>0</v>
      </c>
      <c r="AP347" s="47">
        <f t="shared" si="1122"/>
        <v>0</v>
      </c>
      <c r="AQ347" s="47">
        <f t="shared" si="1123"/>
        <v>0</v>
      </c>
      <c r="AR347" s="47">
        <f t="shared" si="1124"/>
        <v>0</v>
      </c>
      <c r="AS347" s="47">
        <f t="shared" si="1125"/>
        <v>0</v>
      </c>
      <c r="AT347" s="47">
        <f t="shared" si="1126"/>
        <v>0</v>
      </c>
      <c r="AU347" s="47">
        <f t="shared" si="1127"/>
        <v>0</v>
      </c>
      <c r="AV347" s="47">
        <f t="shared" si="1128"/>
        <v>0</v>
      </c>
      <c r="AW347" s="47">
        <f t="shared" si="1129"/>
        <v>0</v>
      </c>
      <c r="AX347" s="47">
        <f t="shared" si="1130"/>
        <v>0</v>
      </c>
      <c r="AY347" s="47">
        <f t="shared" si="1131"/>
        <v>0</v>
      </c>
      <c r="AZ347" s="47">
        <f t="shared" si="1132"/>
        <v>0</v>
      </c>
      <c r="BA347" s="47">
        <f t="shared" si="1133"/>
        <v>0</v>
      </c>
      <c r="BB347" s="47">
        <f t="shared" si="1134"/>
        <v>0</v>
      </c>
      <c r="BC347" s="47">
        <f t="shared" si="1135"/>
        <v>0</v>
      </c>
      <c r="BD347" s="47">
        <f t="shared" si="1136"/>
        <v>0</v>
      </c>
      <c r="BE347" s="47">
        <f t="shared" si="1137"/>
        <v>0</v>
      </c>
      <c r="BF347" s="47">
        <f t="shared" si="1138"/>
        <v>0</v>
      </c>
      <c r="BG347" s="48">
        <f t="shared" si="1139"/>
        <v>0</v>
      </c>
      <c r="BH347" s="47">
        <f t="shared" si="1166"/>
        <v>0</v>
      </c>
      <c r="BI347" s="47">
        <f t="shared" si="1167"/>
        <v>0</v>
      </c>
      <c r="BJ347" s="46">
        <f t="shared" si="1140"/>
        <v>0</v>
      </c>
      <c r="BK347" s="47">
        <f t="shared" si="1141"/>
        <v>0</v>
      </c>
      <c r="BL347" s="47">
        <f t="shared" si="1142"/>
        <v>0</v>
      </c>
      <c r="BM347" s="47">
        <f t="shared" si="1143"/>
        <v>0</v>
      </c>
      <c r="BN347" s="47">
        <f t="shared" si="1144"/>
        <v>0</v>
      </c>
      <c r="BO347" s="47">
        <f t="shared" si="1145"/>
        <v>0</v>
      </c>
      <c r="BP347" s="47">
        <f t="shared" si="1146"/>
        <v>0</v>
      </c>
      <c r="BQ347" s="47">
        <f t="shared" si="1147"/>
        <v>0</v>
      </c>
      <c r="BR347" s="47">
        <f t="shared" si="1148"/>
        <v>0</v>
      </c>
      <c r="BS347" s="47">
        <f t="shared" si="1149"/>
        <v>0</v>
      </c>
      <c r="BT347" s="47">
        <f t="shared" si="1150"/>
        <v>0</v>
      </c>
      <c r="BU347" s="47">
        <f t="shared" si="1151"/>
        <v>0</v>
      </c>
      <c r="BV347" s="47">
        <f t="shared" si="1152"/>
        <v>0</v>
      </c>
      <c r="BW347" s="47">
        <f t="shared" si="1153"/>
        <v>0</v>
      </c>
      <c r="BX347" s="47">
        <f t="shared" si="1154"/>
        <v>0</v>
      </c>
      <c r="BY347" s="47">
        <f t="shared" si="1155"/>
        <v>0</v>
      </c>
      <c r="BZ347" s="47">
        <f t="shared" si="1156"/>
        <v>0</v>
      </c>
      <c r="CA347" s="47">
        <f t="shared" si="1157"/>
        <v>0</v>
      </c>
      <c r="CB347" s="47">
        <f t="shared" si="1158"/>
        <v>0</v>
      </c>
      <c r="CC347" s="48">
        <f t="shared" si="1159"/>
        <v>0</v>
      </c>
      <c r="CD347" s="47">
        <f t="shared" si="1168"/>
        <v>0</v>
      </c>
      <c r="CE347" s="47">
        <f t="shared" si="1169"/>
        <v>0</v>
      </c>
      <c r="CF347" s="46">
        <f t="shared" si="1170"/>
        <v>0</v>
      </c>
      <c r="CG347" s="47">
        <f t="shared" si="1171"/>
        <v>0</v>
      </c>
      <c r="CH347" s="47">
        <f t="shared" si="1172"/>
        <v>0</v>
      </c>
      <c r="CI347" s="47">
        <f t="shared" si="1173"/>
        <v>0</v>
      </c>
      <c r="CJ347" s="47">
        <f t="shared" si="1174"/>
        <v>0</v>
      </c>
      <c r="CK347" s="47">
        <f t="shared" si="1175"/>
        <v>0</v>
      </c>
      <c r="CL347" s="47">
        <f t="shared" si="1176"/>
        <v>0</v>
      </c>
      <c r="CM347" s="47">
        <f t="shared" si="1177"/>
        <v>0</v>
      </c>
      <c r="CN347" s="47">
        <f t="shared" si="1178"/>
        <v>0</v>
      </c>
      <c r="CO347" s="47">
        <f t="shared" si="1179"/>
        <v>0</v>
      </c>
      <c r="CP347" s="47">
        <f t="shared" si="1180"/>
        <v>0</v>
      </c>
      <c r="CQ347" s="47">
        <f t="shared" si="1181"/>
        <v>0</v>
      </c>
      <c r="CR347" s="47">
        <f t="shared" si="1182"/>
        <v>0</v>
      </c>
      <c r="CS347" s="47">
        <f t="shared" si="1183"/>
        <v>0</v>
      </c>
      <c r="CT347" s="47">
        <f t="shared" si="1184"/>
        <v>0</v>
      </c>
      <c r="CU347" s="47">
        <f t="shared" si="1185"/>
        <v>0</v>
      </c>
      <c r="CV347" s="47">
        <f t="shared" si="1186"/>
        <v>0</v>
      </c>
      <c r="CW347" s="47">
        <f t="shared" si="1187"/>
        <v>0</v>
      </c>
      <c r="CX347" s="47">
        <f t="shared" si="1188"/>
        <v>0</v>
      </c>
      <c r="CY347" s="48">
        <f t="shared" si="1189"/>
        <v>0</v>
      </c>
      <c r="CZ347" s="47">
        <f t="shared" si="1190"/>
        <v>0</v>
      </c>
      <c r="DA347" s="47">
        <f t="shared" si="1191"/>
        <v>0</v>
      </c>
      <c r="DB347" s="46">
        <f t="shared" si="1192"/>
        <v>0</v>
      </c>
      <c r="DC347" s="47">
        <f t="shared" si="1193"/>
        <v>0</v>
      </c>
      <c r="DD347" s="47">
        <f t="shared" si="1194"/>
        <v>0</v>
      </c>
      <c r="DE347" s="47">
        <f t="shared" si="1195"/>
        <v>0</v>
      </c>
      <c r="DF347" s="47">
        <f t="shared" si="1196"/>
        <v>0</v>
      </c>
      <c r="DG347" s="47">
        <f t="shared" si="1197"/>
        <v>0</v>
      </c>
      <c r="DH347" s="47">
        <f t="shared" si="1198"/>
        <v>0</v>
      </c>
      <c r="DI347" s="47">
        <f t="shared" si="1199"/>
        <v>0</v>
      </c>
      <c r="DJ347" s="47">
        <f t="shared" si="1200"/>
        <v>0</v>
      </c>
      <c r="DK347" s="47">
        <f t="shared" si="1201"/>
        <v>0</v>
      </c>
      <c r="DL347" s="47">
        <f t="shared" si="1202"/>
        <v>0</v>
      </c>
      <c r="DM347" s="47">
        <f t="shared" si="1203"/>
        <v>0</v>
      </c>
      <c r="DN347" s="47">
        <f t="shared" si="1204"/>
        <v>0</v>
      </c>
      <c r="DO347" s="47">
        <f t="shared" si="1205"/>
        <v>0</v>
      </c>
      <c r="DP347" s="47">
        <f t="shared" si="1206"/>
        <v>0</v>
      </c>
      <c r="DQ347" s="47">
        <f t="shared" si="1207"/>
        <v>0</v>
      </c>
      <c r="DR347" s="47">
        <f t="shared" si="1208"/>
        <v>0</v>
      </c>
      <c r="DS347" s="47">
        <f t="shared" si="1209"/>
        <v>0</v>
      </c>
      <c r="DT347" s="47">
        <f t="shared" si="1210"/>
        <v>0</v>
      </c>
      <c r="DU347" s="48">
        <f t="shared" si="1211"/>
        <v>0</v>
      </c>
      <c r="DV347" s="47">
        <f t="shared" si="1212"/>
        <v>0</v>
      </c>
      <c r="DW347" s="47">
        <f t="shared" si="1213"/>
        <v>0</v>
      </c>
      <c r="DX347" s="46">
        <f t="shared" si="1214"/>
        <v>0</v>
      </c>
      <c r="DY347" s="47">
        <f t="shared" si="1215"/>
        <v>0</v>
      </c>
      <c r="DZ347" s="47">
        <f t="shared" si="1216"/>
        <v>0</v>
      </c>
      <c r="EA347" s="47">
        <f t="shared" si="1217"/>
        <v>0</v>
      </c>
      <c r="EB347" s="47">
        <f t="shared" si="1218"/>
        <v>0</v>
      </c>
      <c r="EC347" s="47">
        <f t="shared" si="1219"/>
        <v>0</v>
      </c>
      <c r="ED347" s="47">
        <f t="shared" si="1220"/>
        <v>0</v>
      </c>
      <c r="EE347" s="47">
        <f t="shared" si="1221"/>
        <v>0</v>
      </c>
      <c r="EF347" s="47">
        <f t="shared" si="1222"/>
        <v>0</v>
      </c>
      <c r="EG347" s="47">
        <f t="shared" si="1223"/>
        <v>0</v>
      </c>
      <c r="EH347" s="47">
        <f t="shared" si="1224"/>
        <v>0</v>
      </c>
      <c r="EI347" s="47">
        <f t="shared" si="1225"/>
        <v>0</v>
      </c>
      <c r="EJ347" s="47">
        <f t="shared" si="1226"/>
        <v>0</v>
      </c>
      <c r="EK347" s="47">
        <f t="shared" si="1227"/>
        <v>0</v>
      </c>
      <c r="EL347" s="47">
        <f t="shared" si="1228"/>
        <v>0</v>
      </c>
      <c r="EM347" s="47">
        <f t="shared" si="1229"/>
        <v>0</v>
      </c>
      <c r="EN347" s="47">
        <f t="shared" si="1230"/>
        <v>0</v>
      </c>
      <c r="EO347" s="47">
        <f t="shared" si="1231"/>
        <v>0</v>
      </c>
      <c r="EP347" s="47">
        <f t="shared" si="1232"/>
        <v>0</v>
      </c>
      <c r="EQ347" s="48">
        <f t="shared" si="1233"/>
        <v>0</v>
      </c>
      <c r="ER347" s="47">
        <f t="shared" si="1234"/>
        <v>0</v>
      </c>
      <c r="ES347" s="47">
        <f t="shared" si="1235"/>
        <v>0</v>
      </c>
      <c r="ET347" s="46">
        <f t="shared" si="1236"/>
        <v>0</v>
      </c>
      <c r="EU347" s="47">
        <f t="shared" si="1237"/>
        <v>0</v>
      </c>
      <c r="EV347" s="47">
        <f t="shared" si="1238"/>
        <v>0</v>
      </c>
      <c r="EW347" s="47">
        <f t="shared" si="1239"/>
        <v>0</v>
      </c>
      <c r="EX347" s="47">
        <f t="shared" si="1240"/>
        <v>0</v>
      </c>
      <c r="EY347" s="47">
        <f t="shared" si="1241"/>
        <v>0</v>
      </c>
      <c r="EZ347" s="47">
        <f t="shared" si="1242"/>
        <v>0</v>
      </c>
      <c r="FA347" s="47">
        <f t="shared" si="1243"/>
        <v>0</v>
      </c>
      <c r="FB347" s="47">
        <f t="shared" si="1244"/>
        <v>0</v>
      </c>
      <c r="FC347" s="47">
        <f t="shared" si="1245"/>
        <v>0</v>
      </c>
      <c r="FD347" s="47">
        <f t="shared" si="1246"/>
        <v>0</v>
      </c>
      <c r="FE347" s="47">
        <f t="shared" si="1247"/>
        <v>0</v>
      </c>
      <c r="FF347" s="47">
        <f t="shared" si="1248"/>
        <v>0</v>
      </c>
      <c r="FG347" s="47">
        <f t="shared" si="1249"/>
        <v>0</v>
      </c>
      <c r="FH347" s="47">
        <f t="shared" si="1250"/>
        <v>0</v>
      </c>
      <c r="FI347" s="47">
        <f t="shared" si="1251"/>
        <v>0</v>
      </c>
      <c r="FJ347" s="47">
        <f t="shared" si="1252"/>
        <v>0</v>
      </c>
      <c r="FK347" s="47">
        <f t="shared" si="1253"/>
        <v>0</v>
      </c>
      <c r="FL347" s="47">
        <f t="shared" si="1254"/>
        <v>0</v>
      </c>
      <c r="FM347" s="48">
        <f t="shared" si="1255"/>
        <v>0</v>
      </c>
      <c r="FN347" s="47">
        <f t="shared" si="1256"/>
        <v>0</v>
      </c>
      <c r="FO347" s="47">
        <f t="shared" si="1257"/>
        <v>0</v>
      </c>
      <c r="FP347" s="46">
        <f t="shared" si="1258"/>
        <v>0</v>
      </c>
      <c r="FQ347" s="47">
        <f t="shared" si="1259"/>
        <v>0</v>
      </c>
      <c r="FR347" s="47">
        <f t="shared" si="1260"/>
        <v>0</v>
      </c>
      <c r="FS347" s="47">
        <f t="shared" si="1261"/>
        <v>0</v>
      </c>
      <c r="FT347" s="47">
        <f t="shared" si="1262"/>
        <v>0</v>
      </c>
      <c r="FU347" s="47">
        <f t="shared" si="1263"/>
        <v>0</v>
      </c>
      <c r="FV347" s="47">
        <f t="shared" si="1264"/>
        <v>0</v>
      </c>
      <c r="FW347" s="47">
        <f t="shared" si="1265"/>
        <v>0</v>
      </c>
      <c r="FX347" s="47">
        <f t="shared" si="1266"/>
        <v>0</v>
      </c>
      <c r="FY347" s="47">
        <f t="shared" si="1267"/>
        <v>0</v>
      </c>
      <c r="FZ347" s="47">
        <f t="shared" si="1268"/>
        <v>0</v>
      </c>
      <c r="GA347" s="47">
        <f t="shared" si="1269"/>
        <v>0</v>
      </c>
      <c r="GB347" s="47">
        <f t="shared" si="1270"/>
        <v>0</v>
      </c>
      <c r="GC347" s="47">
        <f t="shared" si="1271"/>
        <v>0</v>
      </c>
      <c r="GD347" s="47">
        <f t="shared" si="1272"/>
        <v>0</v>
      </c>
      <c r="GE347" s="47">
        <f t="shared" si="1273"/>
        <v>0</v>
      </c>
      <c r="GF347" s="47">
        <f t="shared" si="1274"/>
        <v>0</v>
      </c>
      <c r="GG347" s="47">
        <f t="shared" si="1275"/>
        <v>0</v>
      </c>
      <c r="GH347" s="47">
        <f t="shared" si="1276"/>
        <v>0</v>
      </c>
      <c r="GI347" s="48">
        <f t="shared" si="1277"/>
        <v>0</v>
      </c>
      <c r="GJ347" s="47">
        <f t="shared" si="1278"/>
        <v>0</v>
      </c>
      <c r="GK347" s="47">
        <f t="shared" si="1279"/>
        <v>0</v>
      </c>
      <c r="GL347" s="46">
        <f t="shared" si="1280"/>
        <v>0</v>
      </c>
      <c r="GM347" s="47">
        <f t="shared" si="1281"/>
        <v>0</v>
      </c>
      <c r="GN347" s="47">
        <f t="shared" si="1282"/>
        <v>0</v>
      </c>
      <c r="GO347" s="47">
        <f t="shared" si="1283"/>
        <v>0</v>
      </c>
      <c r="GP347" s="47">
        <f t="shared" si="1284"/>
        <v>0</v>
      </c>
      <c r="GQ347" s="47">
        <f t="shared" si="1285"/>
        <v>0</v>
      </c>
      <c r="GR347" s="47">
        <f t="shared" si="1286"/>
        <v>0</v>
      </c>
      <c r="GS347" s="47">
        <f t="shared" si="1287"/>
        <v>0</v>
      </c>
      <c r="GT347" s="47">
        <f t="shared" si="1288"/>
        <v>0</v>
      </c>
      <c r="GU347" s="47">
        <f t="shared" si="1289"/>
        <v>0</v>
      </c>
      <c r="GV347" s="47">
        <f t="shared" si="1290"/>
        <v>0</v>
      </c>
      <c r="GW347" s="47">
        <f t="shared" si="1291"/>
        <v>0</v>
      </c>
      <c r="GX347" s="47">
        <f t="shared" si="1292"/>
        <v>0</v>
      </c>
      <c r="GY347" s="47">
        <f t="shared" si="1293"/>
        <v>0</v>
      </c>
      <c r="GZ347" s="47">
        <f t="shared" si="1294"/>
        <v>0</v>
      </c>
      <c r="HA347" s="47">
        <f t="shared" si="1295"/>
        <v>0</v>
      </c>
      <c r="HB347" s="47">
        <f t="shared" si="1296"/>
        <v>0</v>
      </c>
      <c r="HC347" s="47">
        <f t="shared" si="1297"/>
        <v>0</v>
      </c>
      <c r="HD347" s="47">
        <f t="shared" si="1298"/>
        <v>0</v>
      </c>
      <c r="HE347" s="48">
        <f t="shared" si="1299"/>
        <v>0</v>
      </c>
      <c r="HF347" s="47">
        <f t="shared" si="1300"/>
        <v>0</v>
      </c>
      <c r="HG347" s="47">
        <f t="shared" si="1301"/>
        <v>0</v>
      </c>
      <c r="HH347" s="46">
        <f t="shared" si="1302"/>
        <v>0</v>
      </c>
      <c r="HI347" s="47">
        <f t="shared" si="1303"/>
        <v>0</v>
      </c>
      <c r="HJ347" s="47">
        <f t="shared" si="1304"/>
        <v>0</v>
      </c>
      <c r="HK347" s="47">
        <f t="shared" si="1305"/>
        <v>0</v>
      </c>
      <c r="HL347" s="47">
        <f t="shared" si="1306"/>
        <v>0</v>
      </c>
      <c r="HM347" s="47">
        <f t="shared" si="1307"/>
        <v>0</v>
      </c>
      <c r="HN347" s="47">
        <f t="shared" si="1308"/>
        <v>0</v>
      </c>
      <c r="HO347" s="47">
        <f t="shared" si="1309"/>
        <v>0</v>
      </c>
      <c r="HP347" s="47">
        <f t="shared" si="1310"/>
        <v>0</v>
      </c>
      <c r="HQ347" s="47">
        <f t="shared" si="1311"/>
        <v>0</v>
      </c>
      <c r="HR347" s="47">
        <f t="shared" si="1312"/>
        <v>0</v>
      </c>
      <c r="HS347" s="47">
        <f t="shared" si="1313"/>
        <v>0</v>
      </c>
      <c r="HT347" s="47">
        <f t="shared" si="1314"/>
        <v>0</v>
      </c>
      <c r="HU347" s="47">
        <f t="shared" si="1315"/>
        <v>0</v>
      </c>
      <c r="HV347" s="47">
        <f t="shared" si="1316"/>
        <v>0</v>
      </c>
      <c r="HW347" s="47">
        <f t="shared" si="1317"/>
        <v>0</v>
      </c>
      <c r="HX347" s="47">
        <f t="shared" si="1318"/>
        <v>0</v>
      </c>
      <c r="HY347" s="47">
        <f t="shared" si="1319"/>
        <v>0</v>
      </c>
      <c r="HZ347" s="47">
        <f t="shared" si="1320"/>
        <v>0</v>
      </c>
      <c r="IA347" s="48">
        <f t="shared" si="1321"/>
        <v>0</v>
      </c>
      <c r="IB347" s="47">
        <f t="shared" si="1322"/>
        <v>0</v>
      </c>
      <c r="IC347" s="47">
        <f t="shared" si="1323"/>
        <v>0</v>
      </c>
      <c r="ID347" s="46">
        <f t="shared" si="1324"/>
        <v>0</v>
      </c>
      <c r="IE347" s="47">
        <f t="shared" si="1325"/>
        <v>0</v>
      </c>
      <c r="IF347" s="47">
        <f t="shared" si="1326"/>
        <v>0</v>
      </c>
      <c r="IG347" s="47">
        <f t="shared" si="1327"/>
        <v>0</v>
      </c>
      <c r="IH347" s="47">
        <f t="shared" si="1328"/>
        <v>0</v>
      </c>
      <c r="II347" s="47">
        <f t="shared" si="1329"/>
        <v>0</v>
      </c>
      <c r="IJ347" s="47">
        <f t="shared" si="1330"/>
        <v>0</v>
      </c>
      <c r="IK347" s="47">
        <f t="shared" si="1331"/>
        <v>0</v>
      </c>
      <c r="IL347" s="47">
        <f t="shared" si="1332"/>
        <v>0</v>
      </c>
      <c r="IM347" s="47">
        <f t="shared" si="1333"/>
        <v>0</v>
      </c>
      <c r="IN347" s="47">
        <f t="shared" si="1334"/>
        <v>0</v>
      </c>
      <c r="IO347" s="47">
        <f t="shared" si="1335"/>
        <v>0</v>
      </c>
      <c r="IP347" s="47">
        <f t="shared" si="1336"/>
        <v>0</v>
      </c>
      <c r="IQ347" s="47">
        <f t="shared" si="1337"/>
        <v>0</v>
      </c>
      <c r="IR347" s="47">
        <f t="shared" si="1338"/>
        <v>0</v>
      </c>
      <c r="IS347" s="47">
        <f t="shared" si="1339"/>
        <v>0</v>
      </c>
      <c r="IT347" s="47">
        <f t="shared" si="1340"/>
        <v>0</v>
      </c>
      <c r="IU347" s="47">
        <f t="shared" si="1341"/>
        <v>0</v>
      </c>
      <c r="IV347" s="47">
        <f t="shared" si="1342"/>
        <v>0</v>
      </c>
      <c r="IW347" s="48">
        <f t="shared" si="1343"/>
        <v>0</v>
      </c>
      <c r="IX347" s="47">
        <f t="shared" si="1344"/>
        <v>0</v>
      </c>
      <c r="IY347" s="47">
        <f t="shared" si="1345"/>
        <v>0</v>
      </c>
      <c r="IZ347" s="46">
        <f t="shared" si="1346"/>
        <v>0</v>
      </c>
      <c r="JA347" s="47">
        <f t="shared" si="1347"/>
        <v>0</v>
      </c>
      <c r="JB347" s="47">
        <f t="shared" si="1348"/>
        <v>0</v>
      </c>
      <c r="JC347" s="47">
        <f t="shared" si="1349"/>
        <v>0</v>
      </c>
      <c r="JD347" s="47">
        <f t="shared" si="1350"/>
        <v>0</v>
      </c>
      <c r="JE347" s="47">
        <f t="shared" si="1351"/>
        <v>0</v>
      </c>
      <c r="JF347" s="47">
        <f t="shared" si="1352"/>
        <v>0</v>
      </c>
      <c r="JG347" s="47">
        <f t="shared" si="1353"/>
        <v>0</v>
      </c>
      <c r="JH347" s="47">
        <f t="shared" si="1354"/>
        <v>0</v>
      </c>
      <c r="JI347" s="47">
        <f t="shared" si="1355"/>
        <v>0</v>
      </c>
      <c r="JJ347" s="47">
        <f t="shared" si="1356"/>
        <v>0</v>
      </c>
      <c r="JK347" s="47">
        <f t="shared" si="1357"/>
        <v>0</v>
      </c>
      <c r="JL347" s="47">
        <f t="shared" si="1358"/>
        <v>0</v>
      </c>
      <c r="JM347" s="47">
        <f t="shared" si="1359"/>
        <v>0</v>
      </c>
      <c r="JN347" s="47">
        <f t="shared" si="1360"/>
        <v>0</v>
      </c>
      <c r="JO347" s="47">
        <f t="shared" si="1361"/>
        <v>0</v>
      </c>
      <c r="JP347" s="47">
        <f t="shared" si="1362"/>
        <v>0</v>
      </c>
      <c r="JQ347" s="47">
        <f t="shared" si="1363"/>
        <v>0</v>
      </c>
      <c r="JR347" s="47">
        <f t="shared" si="1364"/>
        <v>0</v>
      </c>
      <c r="JS347" s="48">
        <f t="shared" si="1365"/>
        <v>0</v>
      </c>
      <c r="JT347" s="46">
        <f t="shared" si="1366"/>
        <v>0</v>
      </c>
      <c r="JU347" s="48">
        <f t="shared" si="1367"/>
        <v>0</v>
      </c>
    </row>
    <row r="348" spans="1:281" x14ac:dyDescent="0.25">
      <c r="A348" s="152"/>
      <c r="B348" s="386"/>
      <c r="C348" s="377"/>
      <c r="D348" s="378"/>
      <c r="E348" s="378"/>
      <c r="F348" s="378"/>
      <c r="G348" s="379"/>
      <c r="H348" s="397"/>
      <c r="I348" s="397"/>
      <c r="J348" s="97"/>
      <c r="K348" s="122">
        <f t="shared" si="1097"/>
        <v>0</v>
      </c>
      <c r="L348" s="313">
        <f t="shared" si="1098"/>
        <v>0</v>
      </c>
      <c r="M348" s="46">
        <f t="shared" si="1099"/>
        <v>0</v>
      </c>
      <c r="N348" s="90">
        <f t="shared" si="1160"/>
        <v>0</v>
      </c>
      <c r="O348" s="90">
        <f t="shared" si="1161"/>
        <v>0</v>
      </c>
      <c r="P348" s="90">
        <f t="shared" si="1162"/>
        <v>0</v>
      </c>
      <c r="Q348" s="90">
        <f t="shared" si="1163"/>
        <v>0</v>
      </c>
      <c r="R348" s="408">
        <f t="shared" si="1100"/>
        <v>1</v>
      </c>
      <c r="S348" s="46">
        <f t="shared" si="1101"/>
        <v>0</v>
      </c>
      <c r="T348" s="47">
        <f t="shared" si="1102"/>
        <v>0</v>
      </c>
      <c r="U348" s="47">
        <f t="shared" si="1103"/>
        <v>0</v>
      </c>
      <c r="V348" s="47">
        <f t="shared" si="1104"/>
        <v>0</v>
      </c>
      <c r="W348" s="47">
        <f t="shared" si="1105"/>
        <v>0</v>
      </c>
      <c r="X348" s="47">
        <f t="shared" si="1106"/>
        <v>0</v>
      </c>
      <c r="Y348" s="47">
        <f t="shared" si="1107"/>
        <v>0</v>
      </c>
      <c r="Z348" s="47">
        <f t="shared" si="1108"/>
        <v>0</v>
      </c>
      <c r="AA348" s="47">
        <f t="shared" si="1109"/>
        <v>0</v>
      </c>
      <c r="AB348" s="47">
        <f t="shared" si="1110"/>
        <v>0</v>
      </c>
      <c r="AC348" s="47">
        <f t="shared" si="1111"/>
        <v>0</v>
      </c>
      <c r="AD348" s="47">
        <f t="shared" si="1112"/>
        <v>0</v>
      </c>
      <c r="AE348" s="47">
        <f t="shared" si="1113"/>
        <v>0</v>
      </c>
      <c r="AF348" s="47">
        <f t="shared" si="1114"/>
        <v>0</v>
      </c>
      <c r="AG348" s="47">
        <f t="shared" si="1115"/>
        <v>0</v>
      </c>
      <c r="AH348" s="47">
        <f t="shared" si="1116"/>
        <v>0</v>
      </c>
      <c r="AI348" s="47">
        <f t="shared" si="1117"/>
        <v>0</v>
      </c>
      <c r="AJ348" s="47">
        <f t="shared" si="1118"/>
        <v>0</v>
      </c>
      <c r="AK348" s="47">
        <f t="shared" si="1119"/>
        <v>0</v>
      </c>
      <c r="AL348" s="48">
        <f t="shared" si="1120"/>
        <v>0</v>
      </c>
      <c r="AM348" s="47">
        <f t="shared" si="1164"/>
        <v>0</v>
      </c>
      <c r="AN348" s="47">
        <f t="shared" si="1165"/>
        <v>0</v>
      </c>
      <c r="AO348" s="46">
        <f t="shared" si="1121"/>
        <v>0</v>
      </c>
      <c r="AP348" s="47">
        <f t="shared" si="1122"/>
        <v>0</v>
      </c>
      <c r="AQ348" s="47">
        <f t="shared" si="1123"/>
        <v>0</v>
      </c>
      <c r="AR348" s="47">
        <f t="shared" si="1124"/>
        <v>0</v>
      </c>
      <c r="AS348" s="47">
        <f t="shared" si="1125"/>
        <v>0</v>
      </c>
      <c r="AT348" s="47">
        <f t="shared" si="1126"/>
        <v>0</v>
      </c>
      <c r="AU348" s="47">
        <f t="shared" si="1127"/>
        <v>0</v>
      </c>
      <c r="AV348" s="47">
        <f t="shared" si="1128"/>
        <v>0</v>
      </c>
      <c r="AW348" s="47">
        <f t="shared" si="1129"/>
        <v>0</v>
      </c>
      <c r="AX348" s="47">
        <f t="shared" si="1130"/>
        <v>0</v>
      </c>
      <c r="AY348" s="47">
        <f t="shared" si="1131"/>
        <v>0</v>
      </c>
      <c r="AZ348" s="47">
        <f t="shared" si="1132"/>
        <v>0</v>
      </c>
      <c r="BA348" s="47">
        <f t="shared" si="1133"/>
        <v>0</v>
      </c>
      <c r="BB348" s="47">
        <f t="shared" si="1134"/>
        <v>0</v>
      </c>
      <c r="BC348" s="47">
        <f t="shared" si="1135"/>
        <v>0</v>
      </c>
      <c r="BD348" s="47">
        <f t="shared" si="1136"/>
        <v>0</v>
      </c>
      <c r="BE348" s="47">
        <f t="shared" si="1137"/>
        <v>0</v>
      </c>
      <c r="BF348" s="47">
        <f t="shared" si="1138"/>
        <v>0</v>
      </c>
      <c r="BG348" s="48">
        <f t="shared" si="1139"/>
        <v>0</v>
      </c>
      <c r="BH348" s="47">
        <f t="shared" si="1166"/>
        <v>0</v>
      </c>
      <c r="BI348" s="47">
        <f t="shared" si="1167"/>
        <v>0</v>
      </c>
      <c r="BJ348" s="46">
        <f t="shared" si="1140"/>
        <v>0</v>
      </c>
      <c r="BK348" s="47">
        <f t="shared" si="1141"/>
        <v>0</v>
      </c>
      <c r="BL348" s="47">
        <f t="shared" si="1142"/>
        <v>0</v>
      </c>
      <c r="BM348" s="47">
        <f t="shared" si="1143"/>
        <v>0</v>
      </c>
      <c r="BN348" s="47">
        <f t="shared" si="1144"/>
        <v>0</v>
      </c>
      <c r="BO348" s="47">
        <f t="shared" si="1145"/>
        <v>0</v>
      </c>
      <c r="BP348" s="47">
        <f t="shared" si="1146"/>
        <v>0</v>
      </c>
      <c r="BQ348" s="47">
        <f t="shared" si="1147"/>
        <v>0</v>
      </c>
      <c r="BR348" s="47">
        <f t="shared" si="1148"/>
        <v>0</v>
      </c>
      <c r="BS348" s="47">
        <f t="shared" si="1149"/>
        <v>0</v>
      </c>
      <c r="BT348" s="47">
        <f t="shared" si="1150"/>
        <v>0</v>
      </c>
      <c r="BU348" s="47">
        <f t="shared" si="1151"/>
        <v>0</v>
      </c>
      <c r="BV348" s="47">
        <f t="shared" si="1152"/>
        <v>0</v>
      </c>
      <c r="BW348" s="47">
        <f t="shared" si="1153"/>
        <v>0</v>
      </c>
      <c r="BX348" s="47">
        <f t="shared" si="1154"/>
        <v>0</v>
      </c>
      <c r="BY348" s="47">
        <f t="shared" si="1155"/>
        <v>0</v>
      </c>
      <c r="BZ348" s="47">
        <f t="shared" si="1156"/>
        <v>0</v>
      </c>
      <c r="CA348" s="47">
        <f t="shared" si="1157"/>
        <v>0</v>
      </c>
      <c r="CB348" s="47">
        <f t="shared" si="1158"/>
        <v>0</v>
      </c>
      <c r="CC348" s="48">
        <f t="shared" si="1159"/>
        <v>0</v>
      </c>
      <c r="CD348" s="47">
        <f t="shared" si="1168"/>
        <v>0</v>
      </c>
      <c r="CE348" s="47">
        <f t="shared" si="1169"/>
        <v>0</v>
      </c>
      <c r="CF348" s="46">
        <f t="shared" si="1170"/>
        <v>0</v>
      </c>
      <c r="CG348" s="47">
        <f t="shared" si="1171"/>
        <v>0</v>
      </c>
      <c r="CH348" s="47">
        <f t="shared" si="1172"/>
        <v>0</v>
      </c>
      <c r="CI348" s="47">
        <f t="shared" si="1173"/>
        <v>0</v>
      </c>
      <c r="CJ348" s="47">
        <f t="shared" si="1174"/>
        <v>0</v>
      </c>
      <c r="CK348" s="47">
        <f t="shared" si="1175"/>
        <v>0</v>
      </c>
      <c r="CL348" s="47">
        <f t="shared" si="1176"/>
        <v>0</v>
      </c>
      <c r="CM348" s="47">
        <f t="shared" si="1177"/>
        <v>0</v>
      </c>
      <c r="CN348" s="47">
        <f t="shared" si="1178"/>
        <v>0</v>
      </c>
      <c r="CO348" s="47">
        <f t="shared" si="1179"/>
        <v>0</v>
      </c>
      <c r="CP348" s="47">
        <f t="shared" si="1180"/>
        <v>0</v>
      </c>
      <c r="CQ348" s="47">
        <f t="shared" si="1181"/>
        <v>0</v>
      </c>
      <c r="CR348" s="47">
        <f t="shared" si="1182"/>
        <v>0</v>
      </c>
      <c r="CS348" s="47">
        <f t="shared" si="1183"/>
        <v>0</v>
      </c>
      <c r="CT348" s="47">
        <f t="shared" si="1184"/>
        <v>0</v>
      </c>
      <c r="CU348" s="47">
        <f t="shared" si="1185"/>
        <v>0</v>
      </c>
      <c r="CV348" s="47">
        <f t="shared" si="1186"/>
        <v>0</v>
      </c>
      <c r="CW348" s="47">
        <f t="shared" si="1187"/>
        <v>0</v>
      </c>
      <c r="CX348" s="47">
        <f t="shared" si="1188"/>
        <v>0</v>
      </c>
      <c r="CY348" s="48">
        <f t="shared" si="1189"/>
        <v>0</v>
      </c>
      <c r="CZ348" s="47">
        <f t="shared" si="1190"/>
        <v>0</v>
      </c>
      <c r="DA348" s="47">
        <f t="shared" si="1191"/>
        <v>0</v>
      </c>
      <c r="DB348" s="46">
        <f t="shared" si="1192"/>
        <v>0</v>
      </c>
      <c r="DC348" s="47">
        <f t="shared" si="1193"/>
        <v>0</v>
      </c>
      <c r="DD348" s="47">
        <f t="shared" si="1194"/>
        <v>0</v>
      </c>
      <c r="DE348" s="47">
        <f t="shared" si="1195"/>
        <v>0</v>
      </c>
      <c r="DF348" s="47">
        <f t="shared" si="1196"/>
        <v>0</v>
      </c>
      <c r="DG348" s="47">
        <f t="shared" si="1197"/>
        <v>0</v>
      </c>
      <c r="DH348" s="47">
        <f t="shared" si="1198"/>
        <v>0</v>
      </c>
      <c r="DI348" s="47">
        <f t="shared" si="1199"/>
        <v>0</v>
      </c>
      <c r="DJ348" s="47">
        <f t="shared" si="1200"/>
        <v>0</v>
      </c>
      <c r="DK348" s="47">
        <f t="shared" si="1201"/>
        <v>0</v>
      </c>
      <c r="DL348" s="47">
        <f t="shared" si="1202"/>
        <v>0</v>
      </c>
      <c r="DM348" s="47">
        <f t="shared" si="1203"/>
        <v>0</v>
      </c>
      <c r="DN348" s="47">
        <f t="shared" si="1204"/>
        <v>0</v>
      </c>
      <c r="DO348" s="47">
        <f t="shared" si="1205"/>
        <v>0</v>
      </c>
      <c r="DP348" s="47">
        <f t="shared" si="1206"/>
        <v>0</v>
      </c>
      <c r="DQ348" s="47">
        <f t="shared" si="1207"/>
        <v>0</v>
      </c>
      <c r="DR348" s="47">
        <f t="shared" si="1208"/>
        <v>0</v>
      </c>
      <c r="DS348" s="47">
        <f t="shared" si="1209"/>
        <v>0</v>
      </c>
      <c r="DT348" s="47">
        <f t="shared" si="1210"/>
        <v>0</v>
      </c>
      <c r="DU348" s="48">
        <f t="shared" si="1211"/>
        <v>0</v>
      </c>
      <c r="DV348" s="47">
        <f t="shared" si="1212"/>
        <v>0</v>
      </c>
      <c r="DW348" s="47">
        <f t="shared" si="1213"/>
        <v>0</v>
      </c>
      <c r="DX348" s="46">
        <f t="shared" si="1214"/>
        <v>0</v>
      </c>
      <c r="DY348" s="47">
        <f t="shared" si="1215"/>
        <v>0</v>
      </c>
      <c r="DZ348" s="47">
        <f t="shared" si="1216"/>
        <v>0</v>
      </c>
      <c r="EA348" s="47">
        <f t="shared" si="1217"/>
        <v>0</v>
      </c>
      <c r="EB348" s="47">
        <f t="shared" si="1218"/>
        <v>0</v>
      </c>
      <c r="EC348" s="47">
        <f t="shared" si="1219"/>
        <v>0</v>
      </c>
      <c r="ED348" s="47">
        <f t="shared" si="1220"/>
        <v>0</v>
      </c>
      <c r="EE348" s="47">
        <f t="shared" si="1221"/>
        <v>0</v>
      </c>
      <c r="EF348" s="47">
        <f t="shared" si="1222"/>
        <v>0</v>
      </c>
      <c r="EG348" s="47">
        <f t="shared" si="1223"/>
        <v>0</v>
      </c>
      <c r="EH348" s="47">
        <f t="shared" si="1224"/>
        <v>0</v>
      </c>
      <c r="EI348" s="47">
        <f t="shared" si="1225"/>
        <v>0</v>
      </c>
      <c r="EJ348" s="47">
        <f t="shared" si="1226"/>
        <v>0</v>
      </c>
      <c r="EK348" s="47">
        <f t="shared" si="1227"/>
        <v>0</v>
      </c>
      <c r="EL348" s="47">
        <f t="shared" si="1228"/>
        <v>0</v>
      </c>
      <c r="EM348" s="47">
        <f t="shared" si="1229"/>
        <v>0</v>
      </c>
      <c r="EN348" s="47">
        <f t="shared" si="1230"/>
        <v>0</v>
      </c>
      <c r="EO348" s="47">
        <f t="shared" si="1231"/>
        <v>0</v>
      </c>
      <c r="EP348" s="47">
        <f t="shared" si="1232"/>
        <v>0</v>
      </c>
      <c r="EQ348" s="48">
        <f t="shared" si="1233"/>
        <v>0</v>
      </c>
      <c r="ER348" s="47">
        <f t="shared" si="1234"/>
        <v>0</v>
      </c>
      <c r="ES348" s="47">
        <f t="shared" si="1235"/>
        <v>0</v>
      </c>
      <c r="ET348" s="46">
        <f t="shared" si="1236"/>
        <v>0</v>
      </c>
      <c r="EU348" s="47">
        <f t="shared" si="1237"/>
        <v>0</v>
      </c>
      <c r="EV348" s="47">
        <f t="shared" si="1238"/>
        <v>0</v>
      </c>
      <c r="EW348" s="47">
        <f t="shared" si="1239"/>
        <v>0</v>
      </c>
      <c r="EX348" s="47">
        <f t="shared" si="1240"/>
        <v>0</v>
      </c>
      <c r="EY348" s="47">
        <f t="shared" si="1241"/>
        <v>0</v>
      </c>
      <c r="EZ348" s="47">
        <f t="shared" si="1242"/>
        <v>0</v>
      </c>
      <c r="FA348" s="47">
        <f t="shared" si="1243"/>
        <v>0</v>
      </c>
      <c r="FB348" s="47">
        <f t="shared" si="1244"/>
        <v>0</v>
      </c>
      <c r="FC348" s="47">
        <f t="shared" si="1245"/>
        <v>0</v>
      </c>
      <c r="FD348" s="47">
        <f t="shared" si="1246"/>
        <v>0</v>
      </c>
      <c r="FE348" s="47">
        <f t="shared" si="1247"/>
        <v>0</v>
      </c>
      <c r="FF348" s="47">
        <f t="shared" si="1248"/>
        <v>0</v>
      </c>
      <c r="FG348" s="47">
        <f t="shared" si="1249"/>
        <v>0</v>
      </c>
      <c r="FH348" s="47">
        <f t="shared" si="1250"/>
        <v>0</v>
      </c>
      <c r="FI348" s="47">
        <f t="shared" si="1251"/>
        <v>0</v>
      </c>
      <c r="FJ348" s="47">
        <f t="shared" si="1252"/>
        <v>0</v>
      </c>
      <c r="FK348" s="47">
        <f t="shared" si="1253"/>
        <v>0</v>
      </c>
      <c r="FL348" s="47">
        <f t="shared" si="1254"/>
        <v>0</v>
      </c>
      <c r="FM348" s="48">
        <f t="shared" si="1255"/>
        <v>0</v>
      </c>
      <c r="FN348" s="47">
        <f t="shared" si="1256"/>
        <v>0</v>
      </c>
      <c r="FO348" s="47">
        <f t="shared" si="1257"/>
        <v>0</v>
      </c>
      <c r="FP348" s="46">
        <f t="shared" si="1258"/>
        <v>0</v>
      </c>
      <c r="FQ348" s="47">
        <f t="shared" si="1259"/>
        <v>0</v>
      </c>
      <c r="FR348" s="47">
        <f t="shared" si="1260"/>
        <v>0</v>
      </c>
      <c r="FS348" s="47">
        <f t="shared" si="1261"/>
        <v>0</v>
      </c>
      <c r="FT348" s="47">
        <f t="shared" si="1262"/>
        <v>0</v>
      </c>
      <c r="FU348" s="47">
        <f t="shared" si="1263"/>
        <v>0</v>
      </c>
      <c r="FV348" s="47">
        <f t="shared" si="1264"/>
        <v>0</v>
      </c>
      <c r="FW348" s="47">
        <f t="shared" si="1265"/>
        <v>0</v>
      </c>
      <c r="FX348" s="47">
        <f t="shared" si="1266"/>
        <v>0</v>
      </c>
      <c r="FY348" s="47">
        <f t="shared" si="1267"/>
        <v>0</v>
      </c>
      <c r="FZ348" s="47">
        <f t="shared" si="1268"/>
        <v>0</v>
      </c>
      <c r="GA348" s="47">
        <f t="shared" si="1269"/>
        <v>0</v>
      </c>
      <c r="GB348" s="47">
        <f t="shared" si="1270"/>
        <v>0</v>
      </c>
      <c r="GC348" s="47">
        <f t="shared" si="1271"/>
        <v>0</v>
      </c>
      <c r="GD348" s="47">
        <f t="shared" si="1272"/>
        <v>0</v>
      </c>
      <c r="GE348" s="47">
        <f t="shared" si="1273"/>
        <v>0</v>
      </c>
      <c r="GF348" s="47">
        <f t="shared" si="1274"/>
        <v>0</v>
      </c>
      <c r="GG348" s="47">
        <f t="shared" si="1275"/>
        <v>0</v>
      </c>
      <c r="GH348" s="47">
        <f t="shared" si="1276"/>
        <v>0</v>
      </c>
      <c r="GI348" s="48">
        <f t="shared" si="1277"/>
        <v>0</v>
      </c>
      <c r="GJ348" s="47">
        <f t="shared" si="1278"/>
        <v>0</v>
      </c>
      <c r="GK348" s="47">
        <f t="shared" si="1279"/>
        <v>0</v>
      </c>
      <c r="GL348" s="46">
        <f t="shared" si="1280"/>
        <v>0</v>
      </c>
      <c r="GM348" s="47">
        <f t="shared" si="1281"/>
        <v>0</v>
      </c>
      <c r="GN348" s="47">
        <f t="shared" si="1282"/>
        <v>0</v>
      </c>
      <c r="GO348" s="47">
        <f t="shared" si="1283"/>
        <v>0</v>
      </c>
      <c r="GP348" s="47">
        <f t="shared" si="1284"/>
        <v>0</v>
      </c>
      <c r="GQ348" s="47">
        <f t="shared" si="1285"/>
        <v>0</v>
      </c>
      <c r="GR348" s="47">
        <f t="shared" si="1286"/>
        <v>0</v>
      </c>
      <c r="GS348" s="47">
        <f t="shared" si="1287"/>
        <v>0</v>
      </c>
      <c r="GT348" s="47">
        <f t="shared" si="1288"/>
        <v>0</v>
      </c>
      <c r="GU348" s="47">
        <f t="shared" si="1289"/>
        <v>0</v>
      </c>
      <c r="GV348" s="47">
        <f t="shared" si="1290"/>
        <v>0</v>
      </c>
      <c r="GW348" s="47">
        <f t="shared" si="1291"/>
        <v>0</v>
      </c>
      <c r="GX348" s="47">
        <f t="shared" si="1292"/>
        <v>0</v>
      </c>
      <c r="GY348" s="47">
        <f t="shared" si="1293"/>
        <v>0</v>
      </c>
      <c r="GZ348" s="47">
        <f t="shared" si="1294"/>
        <v>0</v>
      </c>
      <c r="HA348" s="47">
        <f t="shared" si="1295"/>
        <v>0</v>
      </c>
      <c r="HB348" s="47">
        <f t="shared" si="1296"/>
        <v>0</v>
      </c>
      <c r="HC348" s="47">
        <f t="shared" si="1297"/>
        <v>0</v>
      </c>
      <c r="HD348" s="47">
        <f t="shared" si="1298"/>
        <v>0</v>
      </c>
      <c r="HE348" s="48">
        <f t="shared" si="1299"/>
        <v>0</v>
      </c>
      <c r="HF348" s="47">
        <f t="shared" si="1300"/>
        <v>0</v>
      </c>
      <c r="HG348" s="47">
        <f t="shared" si="1301"/>
        <v>0</v>
      </c>
      <c r="HH348" s="46">
        <f t="shared" si="1302"/>
        <v>0</v>
      </c>
      <c r="HI348" s="47">
        <f t="shared" si="1303"/>
        <v>0</v>
      </c>
      <c r="HJ348" s="47">
        <f t="shared" si="1304"/>
        <v>0</v>
      </c>
      <c r="HK348" s="47">
        <f t="shared" si="1305"/>
        <v>0</v>
      </c>
      <c r="HL348" s="47">
        <f t="shared" si="1306"/>
        <v>0</v>
      </c>
      <c r="HM348" s="47">
        <f t="shared" si="1307"/>
        <v>0</v>
      </c>
      <c r="HN348" s="47">
        <f t="shared" si="1308"/>
        <v>0</v>
      </c>
      <c r="HO348" s="47">
        <f t="shared" si="1309"/>
        <v>0</v>
      </c>
      <c r="HP348" s="47">
        <f t="shared" si="1310"/>
        <v>0</v>
      </c>
      <c r="HQ348" s="47">
        <f t="shared" si="1311"/>
        <v>0</v>
      </c>
      <c r="HR348" s="47">
        <f t="shared" si="1312"/>
        <v>0</v>
      </c>
      <c r="HS348" s="47">
        <f t="shared" si="1313"/>
        <v>0</v>
      </c>
      <c r="HT348" s="47">
        <f t="shared" si="1314"/>
        <v>0</v>
      </c>
      <c r="HU348" s="47">
        <f t="shared" si="1315"/>
        <v>0</v>
      </c>
      <c r="HV348" s="47">
        <f t="shared" si="1316"/>
        <v>0</v>
      </c>
      <c r="HW348" s="47">
        <f t="shared" si="1317"/>
        <v>0</v>
      </c>
      <c r="HX348" s="47">
        <f t="shared" si="1318"/>
        <v>0</v>
      </c>
      <c r="HY348" s="47">
        <f t="shared" si="1319"/>
        <v>0</v>
      </c>
      <c r="HZ348" s="47">
        <f t="shared" si="1320"/>
        <v>0</v>
      </c>
      <c r="IA348" s="48">
        <f t="shared" si="1321"/>
        <v>0</v>
      </c>
      <c r="IB348" s="47">
        <f t="shared" si="1322"/>
        <v>0</v>
      </c>
      <c r="IC348" s="47">
        <f t="shared" si="1323"/>
        <v>0</v>
      </c>
      <c r="ID348" s="46">
        <f t="shared" si="1324"/>
        <v>0</v>
      </c>
      <c r="IE348" s="47">
        <f t="shared" si="1325"/>
        <v>0</v>
      </c>
      <c r="IF348" s="47">
        <f t="shared" si="1326"/>
        <v>0</v>
      </c>
      <c r="IG348" s="47">
        <f t="shared" si="1327"/>
        <v>0</v>
      </c>
      <c r="IH348" s="47">
        <f t="shared" si="1328"/>
        <v>0</v>
      </c>
      <c r="II348" s="47">
        <f t="shared" si="1329"/>
        <v>0</v>
      </c>
      <c r="IJ348" s="47">
        <f t="shared" si="1330"/>
        <v>0</v>
      </c>
      <c r="IK348" s="47">
        <f t="shared" si="1331"/>
        <v>0</v>
      </c>
      <c r="IL348" s="47">
        <f t="shared" si="1332"/>
        <v>0</v>
      </c>
      <c r="IM348" s="47">
        <f t="shared" si="1333"/>
        <v>0</v>
      </c>
      <c r="IN348" s="47">
        <f t="shared" si="1334"/>
        <v>0</v>
      </c>
      <c r="IO348" s="47">
        <f t="shared" si="1335"/>
        <v>0</v>
      </c>
      <c r="IP348" s="47">
        <f t="shared" si="1336"/>
        <v>0</v>
      </c>
      <c r="IQ348" s="47">
        <f t="shared" si="1337"/>
        <v>0</v>
      </c>
      <c r="IR348" s="47">
        <f t="shared" si="1338"/>
        <v>0</v>
      </c>
      <c r="IS348" s="47">
        <f t="shared" si="1339"/>
        <v>0</v>
      </c>
      <c r="IT348" s="47">
        <f t="shared" si="1340"/>
        <v>0</v>
      </c>
      <c r="IU348" s="47">
        <f t="shared" si="1341"/>
        <v>0</v>
      </c>
      <c r="IV348" s="47">
        <f t="shared" si="1342"/>
        <v>0</v>
      </c>
      <c r="IW348" s="48">
        <f t="shared" si="1343"/>
        <v>0</v>
      </c>
      <c r="IX348" s="47">
        <f t="shared" si="1344"/>
        <v>0</v>
      </c>
      <c r="IY348" s="47">
        <f t="shared" si="1345"/>
        <v>0</v>
      </c>
      <c r="IZ348" s="46">
        <f t="shared" si="1346"/>
        <v>0</v>
      </c>
      <c r="JA348" s="47">
        <f t="shared" si="1347"/>
        <v>0</v>
      </c>
      <c r="JB348" s="47">
        <f t="shared" si="1348"/>
        <v>0</v>
      </c>
      <c r="JC348" s="47">
        <f t="shared" si="1349"/>
        <v>0</v>
      </c>
      <c r="JD348" s="47">
        <f t="shared" si="1350"/>
        <v>0</v>
      </c>
      <c r="JE348" s="47">
        <f t="shared" si="1351"/>
        <v>0</v>
      </c>
      <c r="JF348" s="47">
        <f t="shared" si="1352"/>
        <v>0</v>
      </c>
      <c r="JG348" s="47">
        <f t="shared" si="1353"/>
        <v>0</v>
      </c>
      <c r="JH348" s="47">
        <f t="shared" si="1354"/>
        <v>0</v>
      </c>
      <c r="JI348" s="47">
        <f t="shared" si="1355"/>
        <v>0</v>
      </c>
      <c r="JJ348" s="47">
        <f t="shared" si="1356"/>
        <v>0</v>
      </c>
      <c r="JK348" s="47">
        <f t="shared" si="1357"/>
        <v>0</v>
      </c>
      <c r="JL348" s="47">
        <f t="shared" si="1358"/>
        <v>0</v>
      </c>
      <c r="JM348" s="47">
        <f t="shared" si="1359"/>
        <v>0</v>
      </c>
      <c r="JN348" s="47">
        <f t="shared" si="1360"/>
        <v>0</v>
      </c>
      <c r="JO348" s="47">
        <f t="shared" si="1361"/>
        <v>0</v>
      </c>
      <c r="JP348" s="47">
        <f t="shared" si="1362"/>
        <v>0</v>
      </c>
      <c r="JQ348" s="47">
        <f t="shared" si="1363"/>
        <v>0</v>
      </c>
      <c r="JR348" s="47">
        <f t="shared" si="1364"/>
        <v>0</v>
      </c>
      <c r="JS348" s="48">
        <f t="shared" si="1365"/>
        <v>0</v>
      </c>
      <c r="JT348" s="46">
        <f t="shared" si="1366"/>
        <v>0</v>
      </c>
      <c r="JU348" s="48">
        <f t="shared" si="1367"/>
        <v>0</v>
      </c>
    </row>
    <row r="349" spans="1:281" x14ac:dyDescent="0.25">
      <c r="A349" s="152"/>
      <c r="B349" s="386"/>
      <c r="C349" s="377"/>
      <c r="D349" s="378"/>
      <c r="E349" s="378"/>
      <c r="F349" s="378"/>
      <c r="G349" s="379"/>
      <c r="H349" s="397"/>
      <c r="I349" s="397"/>
      <c r="J349" s="97"/>
      <c r="K349" s="122">
        <f t="shared" si="1097"/>
        <v>0</v>
      </c>
      <c r="L349" s="313">
        <f t="shared" si="1098"/>
        <v>0</v>
      </c>
      <c r="M349" s="46">
        <f t="shared" si="1099"/>
        <v>0</v>
      </c>
      <c r="N349" s="90">
        <f t="shared" si="1160"/>
        <v>0</v>
      </c>
      <c r="O349" s="90">
        <f t="shared" si="1161"/>
        <v>0</v>
      </c>
      <c r="P349" s="90">
        <f t="shared" si="1162"/>
        <v>0</v>
      </c>
      <c r="Q349" s="90">
        <f t="shared" si="1163"/>
        <v>0</v>
      </c>
      <c r="R349" s="408">
        <f t="shared" si="1100"/>
        <v>1</v>
      </c>
      <c r="S349" s="46">
        <f t="shared" si="1101"/>
        <v>0</v>
      </c>
      <c r="T349" s="47">
        <f t="shared" si="1102"/>
        <v>0</v>
      </c>
      <c r="U349" s="47">
        <f t="shared" si="1103"/>
        <v>0</v>
      </c>
      <c r="V349" s="47">
        <f t="shared" si="1104"/>
        <v>0</v>
      </c>
      <c r="W349" s="47">
        <f t="shared" si="1105"/>
        <v>0</v>
      </c>
      <c r="X349" s="47">
        <f t="shared" si="1106"/>
        <v>0</v>
      </c>
      <c r="Y349" s="47">
        <f t="shared" si="1107"/>
        <v>0</v>
      </c>
      <c r="Z349" s="47">
        <f t="shared" si="1108"/>
        <v>0</v>
      </c>
      <c r="AA349" s="47">
        <f t="shared" si="1109"/>
        <v>0</v>
      </c>
      <c r="AB349" s="47">
        <f t="shared" si="1110"/>
        <v>0</v>
      </c>
      <c r="AC349" s="47">
        <f t="shared" si="1111"/>
        <v>0</v>
      </c>
      <c r="AD349" s="47">
        <f t="shared" si="1112"/>
        <v>0</v>
      </c>
      <c r="AE349" s="47">
        <f t="shared" si="1113"/>
        <v>0</v>
      </c>
      <c r="AF349" s="47">
        <f t="shared" si="1114"/>
        <v>0</v>
      </c>
      <c r="AG349" s="47">
        <f t="shared" si="1115"/>
        <v>0</v>
      </c>
      <c r="AH349" s="47">
        <f t="shared" si="1116"/>
        <v>0</v>
      </c>
      <c r="AI349" s="47">
        <f t="shared" si="1117"/>
        <v>0</v>
      </c>
      <c r="AJ349" s="47">
        <f t="shared" si="1118"/>
        <v>0</v>
      </c>
      <c r="AK349" s="47">
        <f t="shared" si="1119"/>
        <v>0</v>
      </c>
      <c r="AL349" s="48">
        <f t="shared" si="1120"/>
        <v>0</v>
      </c>
      <c r="AM349" s="47">
        <f t="shared" si="1164"/>
        <v>0</v>
      </c>
      <c r="AN349" s="47">
        <f t="shared" si="1165"/>
        <v>0</v>
      </c>
      <c r="AO349" s="46">
        <f t="shared" si="1121"/>
        <v>0</v>
      </c>
      <c r="AP349" s="47">
        <f t="shared" si="1122"/>
        <v>0</v>
      </c>
      <c r="AQ349" s="47">
        <f t="shared" si="1123"/>
        <v>0</v>
      </c>
      <c r="AR349" s="47">
        <f t="shared" si="1124"/>
        <v>0</v>
      </c>
      <c r="AS349" s="47">
        <f t="shared" si="1125"/>
        <v>0</v>
      </c>
      <c r="AT349" s="47">
        <f t="shared" si="1126"/>
        <v>0</v>
      </c>
      <c r="AU349" s="47">
        <f t="shared" si="1127"/>
        <v>0</v>
      </c>
      <c r="AV349" s="47">
        <f t="shared" si="1128"/>
        <v>0</v>
      </c>
      <c r="AW349" s="47">
        <f t="shared" si="1129"/>
        <v>0</v>
      </c>
      <c r="AX349" s="47">
        <f t="shared" si="1130"/>
        <v>0</v>
      </c>
      <c r="AY349" s="47">
        <f t="shared" si="1131"/>
        <v>0</v>
      </c>
      <c r="AZ349" s="47">
        <f t="shared" si="1132"/>
        <v>0</v>
      </c>
      <c r="BA349" s="47">
        <f t="shared" si="1133"/>
        <v>0</v>
      </c>
      <c r="BB349" s="47">
        <f t="shared" si="1134"/>
        <v>0</v>
      </c>
      <c r="BC349" s="47">
        <f t="shared" si="1135"/>
        <v>0</v>
      </c>
      <c r="BD349" s="47">
        <f t="shared" si="1136"/>
        <v>0</v>
      </c>
      <c r="BE349" s="47">
        <f t="shared" si="1137"/>
        <v>0</v>
      </c>
      <c r="BF349" s="47">
        <f t="shared" si="1138"/>
        <v>0</v>
      </c>
      <c r="BG349" s="48">
        <f t="shared" si="1139"/>
        <v>0</v>
      </c>
      <c r="BH349" s="47">
        <f t="shared" si="1166"/>
        <v>0</v>
      </c>
      <c r="BI349" s="47">
        <f t="shared" si="1167"/>
        <v>0</v>
      </c>
      <c r="BJ349" s="46">
        <f t="shared" si="1140"/>
        <v>0</v>
      </c>
      <c r="BK349" s="47">
        <f t="shared" si="1141"/>
        <v>0</v>
      </c>
      <c r="BL349" s="47">
        <f t="shared" si="1142"/>
        <v>0</v>
      </c>
      <c r="BM349" s="47">
        <f t="shared" si="1143"/>
        <v>0</v>
      </c>
      <c r="BN349" s="47">
        <f t="shared" si="1144"/>
        <v>0</v>
      </c>
      <c r="BO349" s="47">
        <f t="shared" si="1145"/>
        <v>0</v>
      </c>
      <c r="BP349" s="47">
        <f t="shared" si="1146"/>
        <v>0</v>
      </c>
      <c r="BQ349" s="47">
        <f t="shared" si="1147"/>
        <v>0</v>
      </c>
      <c r="BR349" s="47">
        <f t="shared" si="1148"/>
        <v>0</v>
      </c>
      <c r="BS349" s="47">
        <f t="shared" si="1149"/>
        <v>0</v>
      </c>
      <c r="BT349" s="47">
        <f t="shared" si="1150"/>
        <v>0</v>
      </c>
      <c r="BU349" s="47">
        <f t="shared" si="1151"/>
        <v>0</v>
      </c>
      <c r="BV349" s="47">
        <f t="shared" si="1152"/>
        <v>0</v>
      </c>
      <c r="BW349" s="47">
        <f t="shared" si="1153"/>
        <v>0</v>
      </c>
      <c r="BX349" s="47">
        <f t="shared" si="1154"/>
        <v>0</v>
      </c>
      <c r="BY349" s="47">
        <f t="shared" si="1155"/>
        <v>0</v>
      </c>
      <c r="BZ349" s="47">
        <f t="shared" si="1156"/>
        <v>0</v>
      </c>
      <c r="CA349" s="47">
        <f t="shared" si="1157"/>
        <v>0</v>
      </c>
      <c r="CB349" s="47">
        <f t="shared" si="1158"/>
        <v>0</v>
      </c>
      <c r="CC349" s="48">
        <f t="shared" si="1159"/>
        <v>0</v>
      </c>
      <c r="CD349" s="47">
        <f t="shared" si="1168"/>
        <v>0</v>
      </c>
      <c r="CE349" s="47">
        <f t="shared" si="1169"/>
        <v>0</v>
      </c>
      <c r="CF349" s="46">
        <f t="shared" si="1170"/>
        <v>0</v>
      </c>
      <c r="CG349" s="47">
        <f t="shared" si="1171"/>
        <v>0</v>
      </c>
      <c r="CH349" s="47">
        <f t="shared" si="1172"/>
        <v>0</v>
      </c>
      <c r="CI349" s="47">
        <f t="shared" si="1173"/>
        <v>0</v>
      </c>
      <c r="CJ349" s="47">
        <f t="shared" si="1174"/>
        <v>0</v>
      </c>
      <c r="CK349" s="47">
        <f t="shared" si="1175"/>
        <v>0</v>
      </c>
      <c r="CL349" s="47">
        <f t="shared" si="1176"/>
        <v>0</v>
      </c>
      <c r="CM349" s="47">
        <f t="shared" si="1177"/>
        <v>0</v>
      </c>
      <c r="CN349" s="47">
        <f t="shared" si="1178"/>
        <v>0</v>
      </c>
      <c r="CO349" s="47">
        <f t="shared" si="1179"/>
        <v>0</v>
      </c>
      <c r="CP349" s="47">
        <f t="shared" si="1180"/>
        <v>0</v>
      </c>
      <c r="CQ349" s="47">
        <f t="shared" si="1181"/>
        <v>0</v>
      </c>
      <c r="CR349" s="47">
        <f t="shared" si="1182"/>
        <v>0</v>
      </c>
      <c r="CS349" s="47">
        <f t="shared" si="1183"/>
        <v>0</v>
      </c>
      <c r="CT349" s="47">
        <f t="shared" si="1184"/>
        <v>0</v>
      </c>
      <c r="CU349" s="47">
        <f t="shared" si="1185"/>
        <v>0</v>
      </c>
      <c r="CV349" s="47">
        <f t="shared" si="1186"/>
        <v>0</v>
      </c>
      <c r="CW349" s="47">
        <f t="shared" si="1187"/>
        <v>0</v>
      </c>
      <c r="CX349" s="47">
        <f t="shared" si="1188"/>
        <v>0</v>
      </c>
      <c r="CY349" s="48">
        <f t="shared" si="1189"/>
        <v>0</v>
      </c>
      <c r="CZ349" s="47">
        <f t="shared" si="1190"/>
        <v>0</v>
      </c>
      <c r="DA349" s="47">
        <f t="shared" si="1191"/>
        <v>0</v>
      </c>
      <c r="DB349" s="46">
        <f t="shared" si="1192"/>
        <v>0</v>
      </c>
      <c r="DC349" s="47">
        <f t="shared" si="1193"/>
        <v>0</v>
      </c>
      <c r="DD349" s="47">
        <f t="shared" si="1194"/>
        <v>0</v>
      </c>
      <c r="DE349" s="47">
        <f t="shared" si="1195"/>
        <v>0</v>
      </c>
      <c r="DF349" s="47">
        <f t="shared" si="1196"/>
        <v>0</v>
      </c>
      <c r="DG349" s="47">
        <f t="shared" si="1197"/>
        <v>0</v>
      </c>
      <c r="DH349" s="47">
        <f t="shared" si="1198"/>
        <v>0</v>
      </c>
      <c r="DI349" s="47">
        <f t="shared" si="1199"/>
        <v>0</v>
      </c>
      <c r="DJ349" s="47">
        <f t="shared" si="1200"/>
        <v>0</v>
      </c>
      <c r="DK349" s="47">
        <f t="shared" si="1201"/>
        <v>0</v>
      </c>
      <c r="DL349" s="47">
        <f t="shared" si="1202"/>
        <v>0</v>
      </c>
      <c r="DM349" s="47">
        <f t="shared" si="1203"/>
        <v>0</v>
      </c>
      <c r="DN349" s="47">
        <f t="shared" si="1204"/>
        <v>0</v>
      </c>
      <c r="DO349" s="47">
        <f t="shared" si="1205"/>
        <v>0</v>
      </c>
      <c r="DP349" s="47">
        <f t="shared" si="1206"/>
        <v>0</v>
      </c>
      <c r="DQ349" s="47">
        <f t="shared" si="1207"/>
        <v>0</v>
      </c>
      <c r="DR349" s="47">
        <f t="shared" si="1208"/>
        <v>0</v>
      </c>
      <c r="DS349" s="47">
        <f t="shared" si="1209"/>
        <v>0</v>
      </c>
      <c r="DT349" s="47">
        <f t="shared" si="1210"/>
        <v>0</v>
      </c>
      <c r="DU349" s="48">
        <f t="shared" si="1211"/>
        <v>0</v>
      </c>
      <c r="DV349" s="47">
        <f t="shared" si="1212"/>
        <v>0</v>
      </c>
      <c r="DW349" s="47">
        <f t="shared" si="1213"/>
        <v>0</v>
      </c>
      <c r="DX349" s="46">
        <f t="shared" si="1214"/>
        <v>0</v>
      </c>
      <c r="DY349" s="47">
        <f t="shared" si="1215"/>
        <v>0</v>
      </c>
      <c r="DZ349" s="47">
        <f t="shared" si="1216"/>
        <v>0</v>
      </c>
      <c r="EA349" s="47">
        <f t="shared" si="1217"/>
        <v>0</v>
      </c>
      <c r="EB349" s="47">
        <f t="shared" si="1218"/>
        <v>0</v>
      </c>
      <c r="EC349" s="47">
        <f t="shared" si="1219"/>
        <v>0</v>
      </c>
      <c r="ED349" s="47">
        <f t="shared" si="1220"/>
        <v>0</v>
      </c>
      <c r="EE349" s="47">
        <f t="shared" si="1221"/>
        <v>0</v>
      </c>
      <c r="EF349" s="47">
        <f t="shared" si="1222"/>
        <v>0</v>
      </c>
      <c r="EG349" s="47">
        <f t="shared" si="1223"/>
        <v>0</v>
      </c>
      <c r="EH349" s="47">
        <f t="shared" si="1224"/>
        <v>0</v>
      </c>
      <c r="EI349" s="47">
        <f t="shared" si="1225"/>
        <v>0</v>
      </c>
      <c r="EJ349" s="47">
        <f t="shared" si="1226"/>
        <v>0</v>
      </c>
      <c r="EK349" s="47">
        <f t="shared" si="1227"/>
        <v>0</v>
      </c>
      <c r="EL349" s="47">
        <f t="shared" si="1228"/>
        <v>0</v>
      </c>
      <c r="EM349" s="47">
        <f t="shared" si="1229"/>
        <v>0</v>
      </c>
      <c r="EN349" s="47">
        <f t="shared" si="1230"/>
        <v>0</v>
      </c>
      <c r="EO349" s="47">
        <f t="shared" si="1231"/>
        <v>0</v>
      </c>
      <c r="EP349" s="47">
        <f t="shared" si="1232"/>
        <v>0</v>
      </c>
      <c r="EQ349" s="48">
        <f t="shared" si="1233"/>
        <v>0</v>
      </c>
      <c r="ER349" s="47">
        <f t="shared" si="1234"/>
        <v>0</v>
      </c>
      <c r="ES349" s="47">
        <f t="shared" si="1235"/>
        <v>0</v>
      </c>
      <c r="ET349" s="46">
        <f t="shared" si="1236"/>
        <v>0</v>
      </c>
      <c r="EU349" s="47">
        <f t="shared" si="1237"/>
        <v>0</v>
      </c>
      <c r="EV349" s="47">
        <f t="shared" si="1238"/>
        <v>0</v>
      </c>
      <c r="EW349" s="47">
        <f t="shared" si="1239"/>
        <v>0</v>
      </c>
      <c r="EX349" s="47">
        <f t="shared" si="1240"/>
        <v>0</v>
      </c>
      <c r="EY349" s="47">
        <f t="shared" si="1241"/>
        <v>0</v>
      </c>
      <c r="EZ349" s="47">
        <f t="shared" si="1242"/>
        <v>0</v>
      </c>
      <c r="FA349" s="47">
        <f t="shared" si="1243"/>
        <v>0</v>
      </c>
      <c r="FB349" s="47">
        <f t="shared" si="1244"/>
        <v>0</v>
      </c>
      <c r="FC349" s="47">
        <f t="shared" si="1245"/>
        <v>0</v>
      </c>
      <c r="FD349" s="47">
        <f t="shared" si="1246"/>
        <v>0</v>
      </c>
      <c r="FE349" s="47">
        <f t="shared" si="1247"/>
        <v>0</v>
      </c>
      <c r="FF349" s="47">
        <f t="shared" si="1248"/>
        <v>0</v>
      </c>
      <c r="FG349" s="47">
        <f t="shared" si="1249"/>
        <v>0</v>
      </c>
      <c r="FH349" s="47">
        <f t="shared" si="1250"/>
        <v>0</v>
      </c>
      <c r="FI349" s="47">
        <f t="shared" si="1251"/>
        <v>0</v>
      </c>
      <c r="FJ349" s="47">
        <f t="shared" si="1252"/>
        <v>0</v>
      </c>
      <c r="FK349" s="47">
        <f t="shared" si="1253"/>
        <v>0</v>
      </c>
      <c r="FL349" s="47">
        <f t="shared" si="1254"/>
        <v>0</v>
      </c>
      <c r="FM349" s="48">
        <f t="shared" si="1255"/>
        <v>0</v>
      </c>
      <c r="FN349" s="47">
        <f t="shared" si="1256"/>
        <v>0</v>
      </c>
      <c r="FO349" s="47">
        <f t="shared" si="1257"/>
        <v>0</v>
      </c>
      <c r="FP349" s="46">
        <f t="shared" si="1258"/>
        <v>0</v>
      </c>
      <c r="FQ349" s="47">
        <f t="shared" si="1259"/>
        <v>0</v>
      </c>
      <c r="FR349" s="47">
        <f t="shared" si="1260"/>
        <v>0</v>
      </c>
      <c r="FS349" s="47">
        <f t="shared" si="1261"/>
        <v>0</v>
      </c>
      <c r="FT349" s="47">
        <f t="shared" si="1262"/>
        <v>0</v>
      </c>
      <c r="FU349" s="47">
        <f t="shared" si="1263"/>
        <v>0</v>
      </c>
      <c r="FV349" s="47">
        <f t="shared" si="1264"/>
        <v>0</v>
      </c>
      <c r="FW349" s="47">
        <f t="shared" si="1265"/>
        <v>0</v>
      </c>
      <c r="FX349" s="47">
        <f t="shared" si="1266"/>
        <v>0</v>
      </c>
      <c r="FY349" s="47">
        <f t="shared" si="1267"/>
        <v>0</v>
      </c>
      <c r="FZ349" s="47">
        <f t="shared" si="1268"/>
        <v>0</v>
      </c>
      <c r="GA349" s="47">
        <f t="shared" si="1269"/>
        <v>0</v>
      </c>
      <c r="GB349" s="47">
        <f t="shared" si="1270"/>
        <v>0</v>
      </c>
      <c r="GC349" s="47">
        <f t="shared" si="1271"/>
        <v>0</v>
      </c>
      <c r="GD349" s="47">
        <f t="shared" si="1272"/>
        <v>0</v>
      </c>
      <c r="GE349" s="47">
        <f t="shared" si="1273"/>
        <v>0</v>
      </c>
      <c r="GF349" s="47">
        <f t="shared" si="1274"/>
        <v>0</v>
      </c>
      <c r="GG349" s="47">
        <f t="shared" si="1275"/>
        <v>0</v>
      </c>
      <c r="GH349" s="47">
        <f t="shared" si="1276"/>
        <v>0</v>
      </c>
      <c r="GI349" s="48">
        <f t="shared" si="1277"/>
        <v>0</v>
      </c>
      <c r="GJ349" s="47">
        <f t="shared" si="1278"/>
        <v>0</v>
      </c>
      <c r="GK349" s="47">
        <f t="shared" si="1279"/>
        <v>0</v>
      </c>
      <c r="GL349" s="46">
        <f t="shared" si="1280"/>
        <v>0</v>
      </c>
      <c r="GM349" s="47">
        <f t="shared" si="1281"/>
        <v>0</v>
      </c>
      <c r="GN349" s="47">
        <f t="shared" si="1282"/>
        <v>0</v>
      </c>
      <c r="GO349" s="47">
        <f t="shared" si="1283"/>
        <v>0</v>
      </c>
      <c r="GP349" s="47">
        <f t="shared" si="1284"/>
        <v>0</v>
      </c>
      <c r="GQ349" s="47">
        <f t="shared" si="1285"/>
        <v>0</v>
      </c>
      <c r="GR349" s="47">
        <f t="shared" si="1286"/>
        <v>0</v>
      </c>
      <c r="GS349" s="47">
        <f t="shared" si="1287"/>
        <v>0</v>
      </c>
      <c r="GT349" s="47">
        <f t="shared" si="1288"/>
        <v>0</v>
      </c>
      <c r="GU349" s="47">
        <f t="shared" si="1289"/>
        <v>0</v>
      </c>
      <c r="GV349" s="47">
        <f t="shared" si="1290"/>
        <v>0</v>
      </c>
      <c r="GW349" s="47">
        <f t="shared" si="1291"/>
        <v>0</v>
      </c>
      <c r="GX349" s="47">
        <f t="shared" si="1292"/>
        <v>0</v>
      </c>
      <c r="GY349" s="47">
        <f t="shared" si="1293"/>
        <v>0</v>
      </c>
      <c r="GZ349" s="47">
        <f t="shared" si="1294"/>
        <v>0</v>
      </c>
      <c r="HA349" s="47">
        <f t="shared" si="1295"/>
        <v>0</v>
      </c>
      <c r="HB349" s="47">
        <f t="shared" si="1296"/>
        <v>0</v>
      </c>
      <c r="HC349" s="47">
        <f t="shared" si="1297"/>
        <v>0</v>
      </c>
      <c r="HD349" s="47">
        <f t="shared" si="1298"/>
        <v>0</v>
      </c>
      <c r="HE349" s="48">
        <f t="shared" si="1299"/>
        <v>0</v>
      </c>
      <c r="HF349" s="47">
        <f t="shared" si="1300"/>
        <v>0</v>
      </c>
      <c r="HG349" s="47">
        <f t="shared" si="1301"/>
        <v>0</v>
      </c>
      <c r="HH349" s="46">
        <f t="shared" si="1302"/>
        <v>0</v>
      </c>
      <c r="HI349" s="47">
        <f t="shared" si="1303"/>
        <v>0</v>
      </c>
      <c r="HJ349" s="47">
        <f t="shared" si="1304"/>
        <v>0</v>
      </c>
      <c r="HK349" s="47">
        <f t="shared" si="1305"/>
        <v>0</v>
      </c>
      <c r="HL349" s="47">
        <f t="shared" si="1306"/>
        <v>0</v>
      </c>
      <c r="HM349" s="47">
        <f t="shared" si="1307"/>
        <v>0</v>
      </c>
      <c r="HN349" s="47">
        <f t="shared" si="1308"/>
        <v>0</v>
      </c>
      <c r="HO349" s="47">
        <f t="shared" si="1309"/>
        <v>0</v>
      </c>
      <c r="HP349" s="47">
        <f t="shared" si="1310"/>
        <v>0</v>
      </c>
      <c r="HQ349" s="47">
        <f t="shared" si="1311"/>
        <v>0</v>
      </c>
      <c r="HR349" s="47">
        <f t="shared" si="1312"/>
        <v>0</v>
      </c>
      <c r="HS349" s="47">
        <f t="shared" si="1313"/>
        <v>0</v>
      </c>
      <c r="HT349" s="47">
        <f t="shared" si="1314"/>
        <v>0</v>
      </c>
      <c r="HU349" s="47">
        <f t="shared" si="1315"/>
        <v>0</v>
      </c>
      <c r="HV349" s="47">
        <f t="shared" si="1316"/>
        <v>0</v>
      </c>
      <c r="HW349" s="47">
        <f t="shared" si="1317"/>
        <v>0</v>
      </c>
      <c r="HX349" s="47">
        <f t="shared" si="1318"/>
        <v>0</v>
      </c>
      <c r="HY349" s="47">
        <f t="shared" si="1319"/>
        <v>0</v>
      </c>
      <c r="HZ349" s="47">
        <f t="shared" si="1320"/>
        <v>0</v>
      </c>
      <c r="IA349" s="48">
        <f t="shared" si="1321"/>
        <v>0</v>
      </c>
      <c r="IB349" s="47">
        <f t="shared" si="1322"/>
        <v>0</v>
      </c>
      <c r="IC349" s="47">
        <f t="shared" si="1323"/>
        <v>0</v>
      </c>
      <c r="ID349" s="46">
        <f t="shared" si="1324"/>
        <v>0</v>
      </c>
      <c r="IE349" s="47">
        <f t="shared" si="1325"/>
        <v>0</v>
      </c>
      <c r="IF349" s="47">
        <f t="shared" si="1326"/>
        <v>0</v>
      </c>
      <c r="IG349" s="47">
        <f t="shared" si="1327"/>
        <v>0</v>
      </c>
      <c r="IH349" s="47">
        <f t="shared" si="1328"/>
        <v>0</v>
      </c>
      <c r="II349" s="47">
        <f t="shared" si="1329"/>
        <v>0</v>
      </c>
      <c r="IJ349" s="47">
        <f t="shared" si="1330"/>
        <v>0</v>
      </c>
      <c r="IK349" s="47">
        <f t="shared" si="1331"/>
        <v>0</v>
      </c>
      <c r="IL349" s="47">
        <f t="shared" si="1332"/>
        <v>0</v>
      </c>
      <c r="IM349" s="47">
        <f t="shared" si="1333"/>
        <v>0</v>
      </c>
      <c r="IN349" s="47">
        <f t="shared" si="1334"/>
        <v>0</v>
      </c>
      <c r="IO349" s="47">
        <f t="shared" si="1335"/>
        <v>0</v>
      </c>
      <c r="IP349" s="47">
        <f t="shared" si="1336"/>
        <v>0</v>
      </c>
      <c r="IQ349" s="47">
        <f t="shared" si="1337"/>
        <v>0</v>
      </c>
      <c r="IR349" s="47">
        <f t="shared" si="1338"/>
        <v>0</v>
      </c>
      <c r="IS349" s="47">
        <f t="shared" si="1339"/>
        <v>0</v>
      </c>
      <c r="IT349" s="47">
        <f t="shared" si="1340"/>
        <v>0</v>
      </c>
      <c r="IU349" s="47">
        <f t="shared" si="1341"/>
        <v>0</v>
      </c>
      <c r="IV349" s="47">
        <f t="shared" si="1342"/>
        <v>0</v>
      </c>
      <c r="IW349" s="48">
        <f t="shared" si="1343"/>
        <v>0</v>
      </c>
      <c r="IX349" s="47">
        <f t="shared" si="1344"/>
        <v>0</v>
      </c>
      <c r="IY349" s="47">
        <f t="shared" si="1345"/>
        <v>0</v>
      </c>
      <c r="IZ349" s="46">
        <f t="shared" si="1346"/>
        <v>0</v>
      </c>
      <c r="JA349" s="47">
        <f t="shared" si="1347"/>
        <v>0</v>
      </c>
      <c r="JB349" s="47">
        <f t="shared" si="1348"/>
        <v>0</v>
      </c>
      <c r="JC349" s="47">
        <f t="shared" si="1349"/>
        <v>0</v>
      </c>
      <c r="JD349" s="47">
        <f t="shared" si="1350"/>
        <v>0</v>
      </c>
      <c r="JE349" s="47">
        <f t="shared" si="1351"/>
        <v>0</v>
      </c>
      <c r="JF349" s="47">
        <f t="shared" si="1352"/>
        <v>0</v>
      </c>
      <c r="JG349" s="47">
        <f t="shared" si="1353"/>
        <v>0</v>
      </c>
      <c r="JH349" s="47">
        <f t="shared" si="1354"/>
        <v>0</v>
      </c>
      <c r="JI349" s="47">
        <f t="shared" si="1355"/>
        <v>0</v>
      </c>
      <c r="JJ349" s="47">
        <f t="shared" si="1356"/>
        <v>0</v>
      </c>
      <c r="JK349" s="47">
        <f t="shared" si="1357"/>
        <v>0</v>
      </c>
      <c r="JL349" s="47">
        <f t="shared" si="1358"/>
        <v>0</v>
      </c>
      <c r="JM349" s="47">
        <f t="shared" si="1359"/>
        <v>0</v>
      </c>
      <c r="JN349" s="47">
        <f t="shared" si="1360"/>
        <v>0</v>
      </c>
      <c r="JO349" s="47">
        <f t="shared" si="1361"/>
        <v>0</v>
      </c>
      <c r="JP349" s="47">
        <f t="shared" si="1362"/>
        <v>0</v>
      </c>
      <c r="JQ349" s="47">
        <f t="shared" si="1363"/>
        <v>0</v>
      </c>
      <c r="JR349" s="47">
        <f t="shared" si="1364"/>
        <v>0</v>
      </c>
      <c r="JS349" s="48">
        <f t="shared" si="1365"/>
        <v>0</v>
      </c>
      <c r="JT349" s="46">
        <f t="shared" si="1366"/>
        <v>0</v>
      </c>
      <c r="JU349" s="48">
        <f t="shared" si="1367"/>
        <v>0</v>
      </c>
    </row>
    <row r="350" spans="1:281" x14ac:dyDescent="0.25">
      <c r="A350" s="152"/>
      <c r="B350" s="386"/>
      <c r="C350" s="377"/>
      <c r="D350" s="378"/>
      <c r="E350" s="378"/>
      <c r="F350" s="378"/>
      <c r="G350" s="379"/>
      <c r="H350" s="397"/>
      <c r="I350" s="397"/>
      <c r="J350" s="97"/>
      <c r="K350" s="122">
        <f t="shared" si="1097"/>
        <v>0</v>
      </c>
      <c r="L350" s="313">
        <f t="shared" si="1098"/>
        <v>0</v>
      </c>
      <c r="M350" s="46">
        <f t="shared" si="1099"/>
        <v>0</v>
      </c>
      <c r="N350" s="90">
        <f t="shared" si="1160"/>
        <v>0</v>
      </c>
      <c r="O350" s="90">
        <f t="shared" si="1161"/>
        <v>0</v>
      </c>
      <c r="P350" s="90">
        <f t="shared" si="1162"/>
        <v>0</v>
      </c>
      <c r="Q350" s="90">
        <f t="shared" si="1163"/>
        <v>0</v>
      </c>
      <c r="R350" s="408">
        <f t="shared" si="1100"/>
        <v>1</v>
      </c>
      <c r="S350" s="46">
        <f t="shared" si="1101"/>
        <v>0</v>
      </c>
      <c r="T350" s="47">
        <f t="shared" si="1102"/>
        <v>0</v>
      </c>
      <c r="U350" s="47">
        <f t="shared" si="1103"/>
        <v>0</v>
      </c>
      <c r="V350" s="47">
        <f t="shared" si="1104"/>
        <v>0</v>
      </c>
      <c r="W350" s="47">
        <f t="shared" si="1105"/>
        <v>0</v>
      </c>
      <c r="X350" s="47">
        <f t="shared" si="1106"/>
        <v>0</v>
      </c>
      <c r="Y350" s="47">
        <f t="shared" si="1107"/>
        <v>0</v>
      </c>
      <c r="Z350" s="47">
        <f t="shared" si="1108"/>
        <v>0</v>
      </c>
      <c r="AA350" s="47">
        <f t="shared" si="1109"/>
        <v>0</v>
      </c>
      <c r="AB350" s="47">
        <f t="shared" si="1110"/>
        <v>0</v>
      </c>
      <c r="AC350" s="47">
        <f t="shared" si="1111"/>
        <v>0</v>
      </c>
      <c r="AD350" s="47">
        <f t="shared" si="1112"/>
        <v>0</v>
      </c>
      <c r="AE350" s="47">
        <f t="shared" si="1113"/>
        <v>0</v>
      </c>
      <c r="AF350" s="47">
        <f t="shared" si="1114"/>
        <v>0</v>
      </c>
      <c r="AG350" s="47">
        <f t="shared" si="1115"/>
        <v>0</v>
      </c>
      <c r="AH350" s="47">
        <f t="shared" si="1116"/>
        <v>0</v>
      </c>
      <c r="AI350" s="47">
        <f t="shared" si="1117"/>
        <v>0</v>
      </c>
      <c r="AJ350" s="47">
        <f t="shared" si="1118"/>
        <v>0</v>
      </c>
      <c r="AK350" s="47">
        <f t="shared" si="1119"/>
        <v>0</v>
      </c>
      <c r="AL350" s="48">
        <f t="shared" si="1120"/>
        <v>0</v>
      </c>
      <c r="AM350" s="47">
        <f t="shared" si="1164"/>
        <v>0</v>
      </c>
      <c r="AN350" s="47">
        <f t="shared" si="1165"/>
        <v>0</v>
      </c>
      <c r="AO350" s="46">
        <f t="shared" si="1121"/>
        <v>0</v>
      </c>
      <c r="AP350" s="47">
        <f t="shared" si="1122"/>
        <v>0</v>
      </c>
      <c r="AQ350" s="47">
        <f t="shared" si="1123"/>
        <v>0</v>
      </c>
      <c r="AR350" s="47">
        <f t="shared" si="1124"/>
        <v>0</v>
      </c>
      <c r="AS350" s="47">
        <f t="shared" si="1125"/>
        <v>0</v>
      </c>
      <c r="AT350" s="47">
        <f t="shared" si="1126"/>
        <v>0</v>
      </c>
      <c r="AU350" s="47">
        <f t="shared" si="1127"/>
        <v>0</v>
      </c>
      <c r="AV350" s="47">
        <f t="shared" si="1128"/>
        <v>0</v>
      </c>
      <c r="AW350" s="47">
        <f t="shared" si="1129"/>
        <v>0</v>
      </c>
      <c r="AX350" s="47">
        <f t="shared" si="1130"/>
        <v>0</v>
      </c>
      <c r="AY350" s="47">
        <f t="shared" si="1131"/>
        <v>0</v>
      </c>
      <c r="AZ350" s="47">
        <f t="shared" si="1132"/>
        <v>0</v>
      </c>
      <c r="BA350" s="47">
        <f t="shared" si="1133"/>
        <v>0</v>
      </c>
      <c r="BB350" s="47">
        <f t="shared" si="1134"/>
        <v>0</v>
      </c>
      <c r="BC350" s="47">
        <f t="shared" si="1135"/>
        <v>0</v>
      </c>
      <c r="BD350" s="47">
        <f t="shared" si="1136"/>
        <v>0</v>
      </c>
      <c r="BE350" s="47">
        <f t="shared" si="1137"/>
        <v>0</v>
      </c>
      <c r="BF350" s="47">
        <f t="shared" si="1138"/>
        <v>0</v>
      </c>
      <c r="BG350" s="48">
        <f t="shared" si="1139"/>
        <v>0</v>
      </c>
      <c r="BH350" s="47">
        <f t="shared" si="1166"/>
        <v>0</v>
      </c>
      <c r="BI350" s="47">
        <f t="shared" si="1167"/>
        <v>0</v>
      </c>
      <c r="BJ350" s="46">
        <f t="shared" si="1140"/>
        <v>0</v>
      </c>
      <c r="BK350" s="47">
        <f t="shared" si="1141"/>
        <v>0</v>
      </c>
      <c r="BL350" s="47">
        <f t="shared" si="1142"/>
        <v>0</v>
      </c>
      <c r="BM350" s="47">
        <f t="shared" si="1143"/>
        <v>0</v>
      </c>
      <c r="BN350" s="47">
        <f t="shared" si="1144"/>
        <v>0</v>
      </c>
      <c r="BO350" s="47">
        <f t="shared" si="1145"/>
        <v>0</v>
      </c>
      <c r="BP350" s="47">
        <f t="shared" si="1146"/>
        <v>0</v>
      </c>
      <c r="BQ350" s="47">
        <f t="shared" si="1147"/>
        <v>0</v>
      </c>
      <c r="BR350" s="47">
        <f t="shared" si="1148"/>
        <v>0</v>
      </c>
      <c r="BS350" s="47">
        <f t="shared" si="1149"/>
        <v>0</v>
      </c>
      <c r="BT350" s="47">
        <f t="shared" si="1150"/>
        <v>0</v>
      </c>
      <c r="BU350" s="47">
        <f t="shared" si="1151"/>
        <v>0</v>
      </c>
      <c r="BV350" s="47">
        <f t="shared" si="1152"/>
        <v>0</v>
      </c>
      <c r="BW350" s="47">
        <f t="shared" si="1153"/>
        <v>0</v>
      </c>
      <c r="BX350" s="47">
        <f t="shared" si="1154"/>
        <v>0</v>
      </c>
      <c r="BY350" s="47">
        <f t="shared" si="1155"/>
        <v>0</v>
      </c>
      <c r="BZ350" s="47">
        <f t="shared" si="1156"/>
        <v>0</v>
      </c>
      <c r="CA350" s="47">
        <f t="shared" si="1157"/>
        <v>0</v>
      </c>
      <c r="CB350" s="47">
        <f t="shared" si="1158"/>
        <v>0</v>
      </c>
      <c r="CC350" s="48">
        <f t="shared" si="1159"/>
        <v>0</v>
      </c>
      <c r="CD350" s="47">
        <f t="shared" si="1168"/>
        <v>0</v>
      </c>
      <c r="CE350" s="47">
        <f t="shared" si="1169"/>
        <v>0</v>
      </c>
      <c r="CF350" s="46">
        <f t="shared" si="1170"/>
        <v>0</v>
      </c>
      <c r="CG350" s="47">
        <f t="shared" si="1171"/>
        <v>0</v>
      </c>
      <c r="CH350" s="47">
        <f t="shared" si="1172"/>
        <v>0</v>
      </c>
      <c r="CI350" s="47">
        <f t="shared" si="1173"/>
        <v>0</v>
      </c>
      <c r="CJ350" s="47">
        <f t="shared" si="1174"/>
        <v>0</v>
      </c>
      <c r="CK350" s="47">
        <f t="shared" si="1175"/>
        <v>0</v>
      </c>
      <c r="CL350" s="47">
        <f t="shared" si="1176"/>
        <v>0</v>
      </c>
      <c r="CM350" s="47">
        <f t="shared" si="1177"/>
        <v>0</v>
      </c>
      <c r="CN350" s="47">
        <f t="shared" si="1178"/>
        <v>0</v>
      </c>
      <c r="CO350" s="47">
        <f t="shared" si="1179"/>
        <v>0</v>
      </c>
      <c r="CP350" s="47">
        <f t="shared" si="1180"/>
        <v>0</v>
      </c>
      <c r="CQ350" s="47">
        <f t="shared" si="1181"/>
        <v>0</v>
      </c>
      <c r="CR350" s="47">
        <f t="shared" si="1182"/>
        <v>0</v>
      </c>
      <c r="CS350" s="47">
        <f t="shared" si="1183"/>
        <v>0</v>
      </c>
      <c r="CT350" s="47">
        <f t="shared" si="1184"/>
        <v>0</v>
      </c>
      <c r="CU350" s="47">
        <f t="shared" si="1185"/>
        <v>0</v>
      </c>
      <c r="CV350" s="47">
        <f t="shared" si="1186"/>
        <v>0</v>
      </c>
      <c r="CW350" s="47">
        <f t="shared" si="1187"/>
        <v>0</v>
      </c>
      <c r="CX350" s="47">
        <f t="shared" si="1188"/>
        <v>0</v>
      </c>
      <c r="CY350" s="48">
        <f t="shared" si="1189"/>
        <v>0</v>
      </c>
      <c r="CZ350" s="47">
        <f t="shared" si="1190"/>
        <v>0</v>
      </c>
      <c r="DA350" s="47">
        <f t="shared" si="1191"/>
        <v>0</v>
      </c>
      <c r="DB350" s="46">
        <f t="shared" si="1192"/>
        <v>0</v>
      </c>
      <c r="DC350" s="47">
        <f t="shared" si="1193"/>
        <v>0</v>
      </c>
      <c r="DD350" s="47">
        <f t="shared" si="1194"/>
        <v>0</v>
      </c>
      <c r="DE350" s="47">
        <f t="shared" si="1195"/>
        <v>0</v>
      </c>
      <c r="DF350" s="47">
        <f t="shared" si="1196"/>
        <v>0</v>
      </c>
      <c r="DG350" s="47">
        <f t="shared" si="1197"/>
        <v>0</v>
      </c>
      <c r="DH350" s="47">
        <f t="shared" si="1198"/>
        <v>0</v>
      </c>
      <c r="DI350" s="47">
        <f t="shared" si="1199"/>
        <v>0</v>
      </c>
      <c r="DJ350" s="47">
        <f t="shared" si="1200"/>
        <v>0</v>
      </c>
      <c r="DK350" s="47">
        <f t="shared" si="1201"/>
        <v>0</v>
      </c>
      <c r="DL350" s="47">
        <f t="shared" si="1202"/>
        <v>0</v>
      </c>
      <c r="DM350" s="47">
        <f t="shared" si="1203"/>
        <v>0</v>
      </c>
      <c r="DN350" s="47">
        <f t="shared" si="1204"/>
        <v>0</v>
      </c>
      <c r="DO350" s="47">
        <f t="shared" si="1205"/>
        <v>0</v>
      </c>
      <c r="DP350" s="47">
        <f t="shared" si="1206"/>
        <v>0</v>
      </c>
      <c r="DQ350" s="47">
        <f t="shared" si="1207"/>
        <v>0</v>
      </c>
      <c r="DR350" s="47">
        <f t="shared" si="1208"/>
        <v>0</v>
      </c>
      <c r="DS350" s="47">
        <f t="shared" si="1209"/>
        <v>0</v>
      </c>
      <c r="DT350" s="47">
        <f t="shared" si="1210"/>
        <v>0</v>
      </c>
      <c r="DU350" s="48">
        <f t="shared" si="1211"/>
        <v>0</v>
      </c>
      <c r="DV350" s="47">
        <f t="shared" si="1212"/>
        <v>0</v>
      </c>
      <c r="DW350" s="47">
        <f t="shared" si="1213"/>
        <v>0</v>
      </c>
      <c r="DX350" s="46">
        <f t="shared" si="1214"/>
        <v>0</v>
      </c>
      <c r="DY350" s="47">
        <f t="shared" si="1215"/>
        <v>0</v>
      </c>
      <c r="DZ350" s="47">
        <f t="shared" si="1216"/>
        <v>0</v>
      </c>
      <c r="EA350" s="47">
        <f t="shared" si="1217"/>
        <v>0</v>
      </c>
      <c r="EB350" s="47">
        <f t="shared" si="1218"/>
        <v>0</v>
      </c>
      <c r="EC350" s="47">
        <f t="shared" si="1219"/>
        <v>0</v>
      </c>
      <c r="ED350" s="47">
        <f t="shared" si="1220"/>
        <v>0</v>
      </c>
      <c r="EE350" s="47">
        <f t="shared" si="1221"/>
        <v>0</v>
      </c>
      <c r="EF350" s="47">
        <f t="shared" si="1222"/>
        <v>0</v>
      </c>
      <c r="EG350" s="47">
        <f t="shared" si="1223"/>
        <v>0</v>
      </c>
      <c r="EH350" s="47">
        <f t="shared" si="1224"/>
        <v>0</v>
      </c>
      <c r="EI350" s="47">
        <f t="shared" si="1225"/>
        <v>0</v>
      </c>
      <c r="EJ350" s="47">
        <f t="shared" si="1226"/>
        <v>0</v>
      </c>
      <c r="EK350" s="47">
        <f t="shared" si="1227"/>
        <v>0</v>
      </c>
      <c r="EL350" s="47">
        <f t="shared" si="1228"/>
        <v>0</v>
      </c>
      <c r="EM350" s="47">
        <f t="shared" si="1229"/>
        <v>0</v>
      </c>
      <c r="EN350" s="47">
        <f t="shared" si="1230"/>
        <v>0</v>
      </c>
      <c r="EO350" s="47">
        <f t="shared" si="1231"/>
        <v>0</v>
      </c>
      <c r="EP350" s="47">
        <f t="shared" si="1232"/>
        <v>0</v>
      </c>
      <c r="EQ350" s="48">
        <f t="shared" si="1233"/>
        <v>0</v>
      </c>
      <c r="ER350" s="47">
        <f t="shared" si="1234"/>
        <v>0</v>
      </c>
      <c r="ES350" s="47">
        <f t="shared" si="1235"/>
        <v>0</v>
      </c>
      <c r="ET350" s="46">
        <f t="shared" si="1236"/>
        <v>0</v>
      </c>
      <c r="EU350" s="47">
        <f t="shared" si="1237"/>
        <v>0</v>
      </c>
      <c r="EV350" s="47">
        <f t="shared" si="1238"/>
        <v>0</v>
      </c>
      <c r="EW350" s="47">
        <f t="shared" si="1239"/>
        <v>0</v>
      </c>
      <c r="EX350" s="47">
        <f t="shared" si="1240"/>
        <v>0</v>
      </c>
      <c r="EY350" s="47">
        <f t="shared" si="1241"/>
        <v>0</v>
      </c>
      <c r="EZ350" s="47">
        <f t="shared" si="1242"/>
        <v>0</v>
      </c>
      <c r="FA350" s="47">
        <f t="shared" si="1243"/>
        <v>0</v>
      </c>
      <c r="FB350" s="47">
        <f t="shared" si="1244"/>
        <v>0</v>
      </c>
      <c r="FC350" s="47">
        <f t="shared" si="1245"/>
        <v>0</v>
      </c>
      <c r="FD350" s="47">
        <f t="shared" si="1246"/>
        <v>0</v>
      </c>
      <c r="FE350" s="47">
        <f t="shared" si="1247"/>
        <v>0</v>
      </c>
      <c r="FF350" s="47">
        <f t="shared" si="1248"/>
        <v>0</v>
      </c>
      <c r="FG350" s="47">
        <f t="shared" si="1249"/>
        <v>0</v>
      </c>
      <c r="FH350" s="47">
        <f t="shared" si="1250"/>
        <v>0</v>
      </c>
      <c r="FI350" s="47">
        <f t="shared" si="1251"/>
        <v>0</v>
      </c>
      <c r="FJ350" s="47">
        <f t="shared" si="1252"/>
        <v>0</v>
      </c>
      <c r="FK350" s="47">
        <f t="shared" si="1253"/>
        <v>0</v>
      </c>
      <c r="FL350" s="47">
        <f t="shared" si="1254"/>
        <v>0</v>
      </c>
      <c r="FM350" s="48">
        <f t="shared" si="1255"/>
        <v>0</v>
      </c>
      <c r="FN350" s="47">
        <f t="shared" si="1256"/>
        <v>0</v>
      </c>
      <c r="FO350" s="47">
        <f t="shared" si="1257"/>
        <v>0</v>
      </c>
      <c r="FP350" s="46">
        <f t="shared" si="1258"/>
        <v>0</v>
      </c>
      <c r="FQ350" s="47">
        <f t="shared" si="1259"/>
        <v>0</v>
      </c>
      <c r="FR350" s="47">
        <f t="shared" si="1260"/>
        <v>0</v>
      </c>
      <c r="FS350" s="47">
        <f t="shared" si="1261"/>
        <v>0</v>
      </c>
      <c r="FT350" s="47">
        <f t="shared" si="1262"/>
        <v>0</v>
      </c>
      <c r="FU350" s="47">
        <f t="shared" si="1263"/>
        <v>0</v>
      </c>
      <c r="FV350" s="47">
        <f t="shared" si="1264"/>
        <v>0</v>
      </c>
      <c r="FW350" s="47">
        <f t="shared" si="1265"/>
        <v>0</v>
      </c>
      <c r="FX350" s="47">
        <f t="shared" si="1266"/>
        <v>0</v>
      </c>
      <c r="FY350" s="47">
        <f t="shared" si="1267"/>
        <v>0</v>
      </c>
      <c r="FZ350" s="47">
        <f t="shared" si="1268"/>
        <v>0</v>
      </c>
      <c r="GA350" s="47">
        <f t="shared" si="1269"/>
        <v>0</v>
      </c>
      <c r="GB350" s="47">
        <f t="shared" si="1270"/>
        <v>0</v>
      </c>
      <c r="GC350" s="47">
        <f t="shared" si="1271"/>
        <v>0</v>
      </c>
      <c r="GD350" s="47">
        <f t="shared" si="1272"/>
        <v>0</v>
      </c>
      <c r="GE350" s="47">
        <f t="shared" si="1273"/>
        <v>0</v>
      </c>
      <c r="GF350" s="47">
        <f t="shared" si="1274"/>
        <v>0</v>
      </c>
      <c r="GG350" s="47">
        <f t="shared" si="1275"/>
        <v>0</v>
      </c>
      <c r="GH350" s="47">
        <f t="shared" si="1276"/>
        <v>0</v>
      </c>
      <c r="GI350" s="48">
        <f t="shared" si="1277"/>
        <v>0</v>
      </c>
      <c r="GJ350" s="47">
        <f t="shared" si="1278"/>
        <v>0</v>
      </c>
      <c r="GK350" s="47">
        <f t="shared" si="1279"/>
        <v>0</v>
      </c>
      <c r="GL350" s="46">
        <f t="shared" si="1280"/>
        <v>0</v>
      </c>
      <c r="GM350" s="47">
        <f t="shared" si="1281"/>
        <v>0</v>
      </c>
      <c r="GN350" s="47">
        <f t="shared" si="1282"/>
        <v>0</v>
      </c>
      <c r="GO350" s="47">
        <f t="shared" si="1283"/>
        <v>0</v>
      </c>
      <c r="GP350" s="47">
        <f t="shared" si="1284"/>
        <v>0</v>
      </c>
      <c r="GQ350" s="47">
        <f t="shared" si="1285"/>
        <v>0</v>
      </c>
      <c r="GR350" s="47">
        <f t="shared" si="1286"/>
        <v>0</v>
      </c>
      <c r="GS350" s="47">
        <f t="shared" si="1287"/>
        <v>0</v>
      </c>
      <c r="GT350" s="47">
        <f t="shared" si="1288"/>
        <v>0</v>
      </c>
      <c r="GU350" s="47">
        <f t="shared" si="1289"/>
        <v>0</v>
      </c>
      <c r="GV350" s="47">
        <f t="shared" si="1290"/>
        <v>0</v>
      </c>
      <c r="GW350" s="47">
        <f t="shared" si="1291"/>
        <v>0</v>
      </c>
      <c r="GX350" s="47">
        <f t="shared" si="1292"/>
        <v>0</v>
      </c>
      <c r="GY350" s="47">
        <f t="shared" si="1293"/>
        <v>0</v>
      </c>
      <c r="GZ350" s="47">
        <f t="shared" si="1294"/>
        <v>0</v>
      </c>
      <c r="HA350" s="47">
        <f t="shared" si="1295"/>
        <v>0</v>
      </c>
      <c r="HB350" s="47">
        <f t="shared" si="1296"/>
        <v>0</v>
      </c>
      <c r="HC350" s="47">
        <f t="shared" si="1297"/>
        <v>0</v>
      </c>
      <c r="HD350" s="47">
        <f t="shared" si="1298"/>
        <v>0</v>
      </c>
      <c r="HE350" s="48">
        <f t="shared" si="1299"/>
        <v>0</v>
      </c>
      <c r="HF350" s="47">
        <f t="shared" si="1300"/>
        <v>0</v>
      </c>
      <c r="HG350" s="47">
        <f t="shared" si="1301"/>
        <v>0</v>
      </c>
      <c r="HH350" s="46">
        <f t="shared" si="1302"/>
        <v>0</v>
      </c>
      <c r="HI350" s="47">
        <f t="shared" si="1303"/>
        <v>0</v>
      </c>
      <c r="HJ350" s="47">
        <f t="shared" si="1304"/>
        <v>0</v>
      </c>
      <c r="HK350" s="47">
        <f t="shared" si="1305"/>
        <v>0</v>
      </c>
      <c r="HL350" s="47">
        <f t="shared" si="1306"/>
        <v>0</v>
      </c>
      <c r="HM350" s="47">
        <f t="shared" si="1307"/>
        <v>0</v>
      </c>
      <c r="HN350" s="47">
        <f t="shared" si="1308"/>
        <v>0</v>
      </c>
      <c r="HO350" s="47">
        <f t="shared" si="1309"/>
        <v>0</v>
      </c>
      <c r="HP350" s="47">
        <f t="shared" si="1310"/>
        <v>0</v>
      </c>
      <c r="HQ350" s="47">
        <f t="shared" si="1311"/>
        <v>0</v>
      </c>
      <c r="HR350" s="47">
        <f t="shared" si="1312"/>
        <v>0</v>
      </c>
      <c r="HS350" s="47">
        <f t="shared" si="1313"/>
        <v>0</v>
      </c>
      <c r="HT350" s="47">
        <f t="shared" si="1314"/>
        <v>0</v>
      </c>
      <c r="HU350" s="47">
        <f t="shared" si="1315"/>
        <v>0</v>
      </c>
      <c r="HV350" s="47">
        <f t="shared" si="1316"/>
        <v>0</v>
      </c>
      <c r="HW350" s="47">
        <f t="shared" si="1317"/>
        <v>0</v>
      </c>
      <c r="HX350" s="47">
        <f t="shared" si="1318"/>
        <v>0</v>
      </c>
      <c r="HY350" s="47">
        <f t="shared" si="1319"/>
        <v>0</v>
      </c>
      <c r="HZ350" s="47">
        <f t="shared" si="1320"/>
        <v>0</v>
      </c>
      <c r="IA350" s="48">
        <f t="shared" si="1321"/>
        <v>0</v>
      </c>
      <c r="IB350" s="47">
        <f t="shared" si="1322"/>
        <v>0</v>
      </c>
      <c r="IC350" s="47">
        <f t="shared" si="1323"/>
        <v>0</v>
      </c>
      <c r="ID350" s="46">
        <f t="shared" si="1324"/>
        <v>0</v>
      </c>
      <c r="IE350" s="47">
        <f t="shared" si="1325"/>
        <v>0</v>
      </c>
      <c r="IF350" s="47">
        <f t="shared" si="1326"/>
        <v>0</v>
      </c>
      <c r="IG350" s="47">
        <f t="shared" si="1327"/>
        <v>0</v>
      </c>
      <c r="IH350" s="47">
        <f t="shared" si="1328"/>
        <v>0</v>
      </c>
      <c r="II350" s="47">
        <f t="shared" si="1329"/>
        <v>0</v>
      </c>
      <c r="IJ350" s="47">
        <f t="shared" si="1330"/>
        <v>0</v>
      </c>
      <c r="IK350" s="47">
        <f t="shared" si="1331"/>
        <v>0</v>
      </c>
      <c r="IL350" s="47">
        <f t="shared" si="1332"/>
        <v>0</v>
      </c>
      <c r="IM350" s="47">
        <f t="shared" si="1333"/>
        <v>0</v>
      </c>
      <c r="IN350" s="47">
        <f t="shared" si="1334"/>
        <v>0</v>
      </c>
      <c r="IO350" s="47">
        <f t="shared" si="1335"/>
        <v>0</v>
      </c>
      <c r="IP350" s="47">
        <f t="shared" si="1336"/>
        <v>0</v>
      </c>
      <c r="IQ350" s="47">
        <f t="shared" si="1337"/>
        <v>0</v>
      </c>
      <c r="IR350" s="47">
        <f t="shared" si="1338"/>
        <v>0</v>
      </c>
      <c r="IS350" s="47">
        <f t="shared" si="1339"/>
        <v>0</v>
      </c>
      <c r="IT350" s="47">
        <f t="shared" si="1340"/>
        <v>0</v>
      </c>
      <c r="IU350" s="47">
        <f t="shared" si="1341"/>
        <v>0</v>
      </c>
      <c r="IV350" s="47">
        <f t="shared" si="1342"/>
        <v>0</v>
      </c>
      <c r="IW350" s="48">
        <f t="shared" si="1343"/>
        <v>0</v>
      </c>
      <c r="IX350" s="47">
        <f t="shared" si="1344"/>
        <v>0</v>
      </c>
      <c r="IY350" s="47">
        <f t="shared" si="1345"/>
        <v>0</v>
      </c>
      <c r="IZ350" s="46">
        <f t="shared" si="1346"/>
        <v>0</v>
      </c>
      <c r="JA350" s="47">
        <f t="shared" si="1347"/>
        <v>0</v>
      </c>
      <c r="JB350" s="47">
        <f t="shared" si="1348"/>
        <v>0</v>
      </c>
      <c r="JC350" s="47">
        <f t="shared" si="1349"/>
        <v>0</v>
      </c>
      <c r="JD350" s="47">
        <f t="shared" si="1350"/>
        <v>0</v>
      </c>
      <c r="JE350" s="47">
        <f t="shared" si="1351"/>
        <v>0</v>
      </c>
      <c r="JF350" s="47">
        <f t="shared" si="1352"/>
        <v>0</v>
      </c>
      <c r="JG350" s="47">
        <f t="shared" si="1353"/>
        <v>0</v>
      </c>
      <c r="JH350" s="47">
        <f t="shared" si="1354"/>
        <v>0</v>
      </c>
      <c r="JI350" s="47">
        <f t="shared" si="1355"/>
        <v>0</v>
      </c>
      <c r="JJ350" s="47">
        <f t="shared" si="1356"/>
        <v>0</v>
      </c>
      <c r="JK350" s="47">
        <f t="shared" si="1357"/>
        <v>0</v>
      </c>
      <c r="JL350" s="47">
        <f t="shared" si="1358"/>
        <v>0</v>
      </c>
      <c r="JM350" s="47">
        <f t="shared" si="1359"/>
        <v>0</v>
      </c>
      <c r="JN350" s="47">
        <f t="shared" si="1360"/>
        <v>0</v>
      </c>
      <c r="JO350" s="47">
        <f t="shared" si="1361"/>
        <v>0</v>
      </c>
      <c r="JP350" s="47">
        <f t="shared" si="1362"/>
        <v>0</v>
      </c>
      <c r="JQ350" s="47">
        <f t="shared" si="1363"/>
        <v>0</v>
      </c>
      <c r="JR350" s="47">
        <f t="shared" si="1364"/>
        <v>0</v>
      </c>
      <c r="JS350" s="48">
        <f t="shared" si="1365"/>
        <v>0</v>
      </c>
      <c r="JT350" s="46">
        <f t="shared" si="1366"/>
        <v>0</v>
      </c>
      <c r="JU350" s="48">
        <f t="shared" si="1367"/>
        <v>0</v>
      </c>
    </row>
    <row r="351" spans="1:281" x14ac:dyDescent="0.25">
      <c r="A351" s="152"/>
      <c r="B351" s="386"/>
      <c r="C351" s="377"/>
      <c r="D351" s="378"/>
      <c r="E351" s="378"/>
      <c r="F351" s="378"/>
      <c r="G351" s="379"/>
      <c r="H351" s="397"/>
      <c r="I351" s="397"/>
      <c r="J351" s="97"/>
      <c r="K351" s="122">
        <f t="shared" si="1097"/>
        <v>0</v>
      </c>
      <c r="L351" s="313">
        <f t="shared" si="1098"/>
        <v>0</v>
      </c>
      <c r="M351" s="46">
        <f t="shared" si="1099"/>
        <v>0</v>
      </c>
      <c r="N351" s="90">
        <f t="shared" si="1160"/>
        <v>0</v>
      </c>
      <c r="O351" s="90">
        <f t="shared" si="1161"/>
        <v>0</v>
      </c>
      <c r="P351" s="90">
        <f t="shared" si="1162"/>
        <v>0</v>
      </c>
      <c r="Q351" s="90">
        <f t="shared" si="1163"/>
        <v>0</v>
      </c>
      <c r="R351" s="408">
        <f t="shared" si="1100"/>
        <v>1</v>
      </c>
      <c r="S351" s="46">
        <f t="shared" si="1101"/>
        <v>0</v>
      </c>
      <c r="T351" s="47">
        <f t="shared" si="1102"/>
        <v>0</v>
      </c>
      <c r="U351" s="47">
        <f t="shared" si="1103"/>
        <v>0</v>
      </c>
      <c r="V351" s="47">
        <f t="shared" si="1104"/>
        <v>0</v>
      </c>
      <c r="W351" s="47">
        <f t="shared" si="1105"/>
        <v>0</v>
      </c>
      <c r="X351" s="47">
        <f t="shared" si="1106"/>
        <v>0</v>
      </c>
      <c r="Y351" s="47">
        <f t="shared" si="1107"/>
        <v>0</v>
      </c>
      <c r="Z351" s="47">
        <f t="shared" si="1108"/>
        <v>0</v>
      </c>
      <c r="AA351" s="47">
        <f t="shared" si="1109"/>
        <v>0</v>
      </c>
      <c r="AB351" s="47">
        <f t="shared" si="1110"/>
        <v>0</v>
      </c>
      <c r="AC351" s="47">
        <f t="shared" si="1111"/>
        <v>0</v>
      </c>
      <c r="AD351" s="47">
        <f t="shared" si="1112"/>
        <v>0</v>
      </c>
      <c r="AE351" s="47">
        <f t="shared" si="1113"/>
        <v>0</v>
      </c>
      <c r="AF351" s="47">
        <f t="shared" si="1114"/>
        <v>0</v>
      </c>
      <c r="AG351" s="47">
        <f t="shared" si="1115"/>
        <v>0</v>
      </c>
      <c r="AH351" s="47">
        <f t="shared" si="1116"/>
        <v>0</v>
      </c>
      <c r="AI351" s="47">
        <f t="shared" si="1117"/>
        <v>0</v>
      </c>
      <c r="AJ351" s="47">
        <f t="shared" si="1118"/>
        <v>0</v>
      </c>
      <c r="AK351" s="47">
        <f t="shared" si="1119"/>
        <v>0</v>
      </c>
      <c r="AL351" s="48">
        <f t="shared" si="1120"/>
        <v>0</v>
      </c>
      <c r="AM351" s="47">
        <f t="shared" si="1164"/>
        <v>0</v>
      </c>
      <c r="AN351" s="47">
        <f t="shared" si="1165"/>
        <v>0</v>
      </c>
      <c r="AO351" s="46">
        <f t="shared" si="1121"/>
        <v>0</v>
      </c>
      <c r="AP351" s="47">
        <f t="shared" si="1122"/>
        <v>0</v>
      </c>
      <c r="AQ351" s="47">
        <f t="shared" si="1123"/>
        <v>0</v>
      </c>
      <c r="AR351" s="47">
        <f t="shared" si="1124"/>
        <v>0</v>
      </c>
      <c r="AS351" s="47">
        <f t="shared" si="1125"/>
        <v>0</v>
      </c>
      <c r="AT351" s="47">
        <f t="shared" si="1126"/>
        <v>0</v>
      </c>
      <c r="AU351" s="47">
        <f t="shared" si="1127"/>
        <v>0</v>
      </c>
      <c r="AV351" s="47">
        <f t="shared" si="1128"/>
        <v>0</v>
      </c>
      <c r="AW351" s="47">
        <f t="shared" si="1129"/>
        <v>0</v>
      </c>
      <c r="AX351" s="47">
        <f t="shared" si="1130"/>
        <v>0</v>
      </c>
      <c r="AY351" s="47">
        <f t="shared" si="1131"/>
        <v>0</v>
      </c>
      <c r="AZ351" s="47">
        <f t="shared" si="1132"/>
        <v>0</v>
      </c>
      <c r="BA351" s="47">
        <f t="shared" si="1133"/>
        <v>0</v>
      </c>
      <c r="BB351" s="47">
        <f t="shared" si="1134"/>
        <v>0</v>
      </c>
      <c r="BC351" s="47">
        <f t="shared" si="1135"/>
        <v>0</v>
      </c>
      <c r="BD351" s="47">
        <f t="shared" si="1136"/>
        <v>0</v>
      </c>
      <c r="BE351" s="47">
        <f t="shared" si="1137"/>
        <v>0</v>
      </c>
      <c r="BF351" s="47">
        <f t="shared" si="1138"/>
        <v>0</v>
      </c>
      <c r="BG351" s="48">
        <f t="shared" si="1139"/>
        <v>0</v>
      </c>
      <c r="BH351" s="47">
        <f t="shared" si="1166"/>
        <v>0</v>
      </c>
      <c r="BI351" s="47">
        <f t="shared" si="1167"/>
        <v>0</v>
      </c>
      <c r="BJ351" s="46">
        <f t="shared" si="1140"/>
        <v>0</v>
      </c>
      <c r="BK351" s="47">
        <f t="shared" si="1141"/>
        <v>0</v>
      </c>
      <c r="BL351" s="47">
        <f t="shared" si="1142"/>
        <v>0</v>
      </c>
      <c r="BM351" s="47">
        <f t="shared" si="1143"/>
        <v>0</v>
      </c>
      <c r="BN351" s="47">
        <f t="shared" si="1144"/>
        <v>0</v>
      </c>
      <c r="BO351" s="47">
        <f t="shared" si="1145"/>
        <v>0</v>
      </c>
      <c r="BP351" s="47">
        <f t="shared" si="1146"/>
        <v>0</v>
      </c>
      <c r="BQ351" s="47">
        <f t="shared" si="1147"/>
        <v>0</v>
      </c>
      <c r="BR351" s="47">
        <f t="shared" si="1148"/>
        <v>0</v>
      </c>
      <c r="BS351" s="47">
        <f t="shared" si="1149"/>
        <v>0</v>
      </c>
      <c r="BT351" s="47">
        <f t="shared" si="1150"/>
        <v>0</v>
      </c>
      <c r="BU351" s="47">
        <f t="shared" si="1151"/>
        <v>0</v>
      </c>
      <c r="BV351" s="47">
        <f t="shared" si="1152"/>
        <v>0</v>
      </c>
      <c r="BW351" s="47">
        <f t="shared" si="1153"/>
        <v>0</v>
      </c>
      <c r="BX351" s="47">
        <f t="shared" si="1154"/>
        <v>0</v>
      </c>
      <c r="BY351" s="47">
        <f t="shared" si="1155"/>
        <v>0</v>
      </c>
      <c r="BZ351" s="47">
        <f t="shared" si="1156"/>
        <v>0</v>
      </c>
      <c r="CA351" s="47">
        <f t="shared" si="1157"/>
        <v>0</v>
      </c>
      <c r="CB351" s="47">
        <f t="shared" si="1158"/>
        <v>0</v>
      </c>
      <c r="CC351" s="48">
        <f t="shared" si="1159"/>
        <v>0</v>
      </c>
      <c r="CD351" s="47">
        <f t="shared" si="1168"/>
        <v>0</v>
      </c>
      <c r="CE351" s="47">
        <f t="shared" si="1169"/>
        <v>0</v>
      </c>
      <c r="CF351" s="46">
        <f t="shared" si="1170"/>
        <v>0</v>
      </c>
      <c r="CG351" s="47">
        <f t="shared" si="1171"/>
        <v>0</v>
      </c>
      <c r="CH351" s="47">
        <f t="shared" si="1172"/>
        <v>0</v>
      </c>
      <c r="CI351" s="47">
        <f t="shared" si="1173"/>
        <v>0</v>
      </c>
      <c r="CJ351" s="47">
        <f t="shared" si="1174"/>
        <v>0</v>
      </c>
      <c r="CK351" s="47">
        <f t="shared" si="1175"/>
        <v>0</v>
      </c>
      <c r="CL351" s="47">
        <f t="shared" si="1176"/>
        <v>0</v>
      </c>
      <c r="CM351" s="47">
        <f t="shared" si="1177"/>
        <v>0</v>
      </c>
      <c r="CN351" s="47">
        <f t="shared" si="1178"/>
        <v>0</v>
      </c>
      <c r="CO351" s="47">
        <f t="shared" si="1179"/>
        <v>0</v>
      </c>
      <c r="CP351" s="47">
        <f t="shared" si="1180"/>
        <v>0</v>
      </c>
      <c r="CQ351" s="47">
        <f t="shared" si="1181"/>
        <v>0</v>
      </c>
      <c r="CR351" s="47">
        <f t="shared" si="1182"/>
        <v>0</v>
      </c>
      <c r="CS351" s="47">
        <f t="shared" si="1183"/>
        <v>0</v>
      </c>
      <c r="CT351" s="47">
        <f t="shared" si="1184"/>
        <v>0</v>
      </c>
      <c r="CU351" s="47">
        <f t="shared" si="1185"/>
        <v>0</v>
      </c>
      <c r="CV351" s="47">
        <f t="shared" si="1186"/>
        <v>0</v>
      </c>
      <c r="CW351" s="47">
        <f t="shared" si="1187"/>
        <v>0</v>
      </c>
      <c r="CX351" s="47">
        <f t="shared" si="1188"/>
        <v>0</v>
      </c>
      <c r="CY351" s="48">
        <f t="shared" si="1189"/>
        <v>0</v>
      </c>
      <c r="CZ351" s="47">
        <f t="shared" si="1190"/>
        <v>0</v>
      </c>
      <c r="DA351" s="47">
        <f t="shared" si="1191"/>
        <v>0</v>
      </c>
      <c r="DB351" s="46">
        <f t="shared" si="1192"/>
        <v>0</v>
      </c>
      <c r="DC351" s="47">
        <f t="shared" si="1193"/>
        <v>0</v>
      </c>
      <c r="DD351" s="47">
        <f t="shared" si="1194"/>
        <v>0</v>
      </c>
      <c r="DE351" s="47">
        <f t="shared" si="1195"/>
        <v>0</v>
      </c>
      <c r="DF351" s="47">
        <f t="shared" si="1196"/>
        <v>0</v>
      </c>
      <c r="DG351" s="47">
        <f t="shared" si="1197"/>
        <v>0</v>
      </c>
      <c r="DH351" s="47">
        <f t="shared" si="1198"/>
        <v>0</v>
      </c>
      <c r="DI351" s="47">
        <f t="shared" si="1199"/>
        <v>0</v>
      </c>
      <c r="DJ351" s="47">
        <f t="shared" si="1200"/>
        <v>0</v>
      </c>
      <c r="DK351" s="47">
        <f t="shared" si="1201"/>
        <v>0</v>
      </c>
      <c r="DL351" s="47">
        <f t="shared" si="1202"/>
        <v>0</v>
      </c>
      <c r="DM351" s="47">
        <f t="shared" si="1203"/>
        <v>0</v>
      </c>
      <c r="DN351" s="47">
        <f t="shared" si="1204"/>
        <v>0</v>
      </c>
      <c r="DO351" s="47">
        <f t="shared" si="1205"/>
        <v>0</v>
      </c>
      <c r="DP351" s="47">
        <f t="shared" si="1206"/>
        <v>0</v>
      </c>
      <c r="DQ351" s="47">
        <f t="shared" si="1207"/>
        <v>0</v>
      </c>
      <c r="DR351" s="47">
        <f t="shared" si="1208"/>
        <v>0</v>
      </c>
      <c r="DS351" s="47">
        <f t="shared" si="1209"/>
        <v>0</v>
      </c>
      <c r="DT351" s="47">
        <f t="shared" si="1210"/>
        <v>0</v>
      </c>
      <c r="DU351" s="48">
        <f t="shared" si="1211"/>
        <v>0</v>
      </c>
      <c r="DV351" s="47">
        <f t="shared" si="1212"/>
        <v>0</v>
      </c>
      <c r="DW351" s="47">
        <f t="shared" si="1213"/>
        <v>0</v>
      </c>
      <c r="DX351" s="46">
        <f t="shared" si="1214"/>
        <v>0</v>
      </c>
      <c r="DY351" s="47">
        <f t="shared" si="1215"/>
        <v>0</v>
      </c>
      <c r="DZ351" s="47">
        <f t="shared" si="1216"/>
        <v>0</v>
      </c>
      <c r="EA351" s="47">
        <f t="shared" si="1217"/>
        <v>0</v>
      </c>
      <c r="EB351" s="47">
        <f t="shared" si="1218"/>
        <v>0</v>
      </c>
      <c r="EC351" s="47">
        <f t="shared" si="1219"/>
        <v>0</v>
      </c>
      <c r="ED351" s="47">
        <f t="shared" si="1220"/>
        <v>0</v>
      </c>
      <c r="EE351" s="47">
        <f t="shared" si="1221"/>
        <v>0</v>
      </c>
      <c r="EF351" s="47">
        <f t="shared" si="1222"/>
        <v>0</v>
      </c>
      <c r="EG351" s="47">
        <f t="shared" si="1223"/>
        <v>0</v>
      </c>
      <c r="EH351" s="47">
        <f t="shared" si="1224"/>
        <v>0</v>
      </c>
      <c r="EI351" s="47">
        <f t="shared" si="1225"/>
        <v>0</v>
      </c>
      <c r="EJ351" s="47">
        <f t="shared" si="1226"/>
        <v>0</v>
      </c>
      <c r="EK351" s="47">
        <f t="shared" si="1227"/>
        <v>0</v>
      </c>
      <c r="EL351" s="47">
        <f t="shared" si="1228"/>
        <v>0</v>
      </c>
      <c r="EM351" s="47">
        <f t="shared" si="1229"/>
        <v>0</v>
      </c>
      <c r="EN351" s="47">
        <f t="shared" si="1230"/>
        <v>0</v>
      </c>
      <c r="EO351" s="47">
        <f t="shared" si="1231"/>
        <v>0</v>
      </c>
      <c r="EP351" s="47">
        <f t="shared" si="1232"/>
        <v>0</v>
      </c>
      <c r="EQ351" s="48">
        <f t="shared" si="1233"/>
        <v>0</v>
      </c>
      <c r="ER351" s="47">
        <f t="shared" si="1234"/>
        <v>0</v>
      </c>
      <c r="ES351" s="47">
        <f t="shared" si="1235"/>
        <v>0</v>
      </c>
      <c r="ET351" s="46">
        <f t="shared" si="1236"/>
        <v>0</v>
      </c>
      <c r="EU351" s="47">
        <f t="shared" si="1237"/>
        <v>0</v>
      </c>
      <c r="EV351" s="47">
        <f t="shared" si="1238"/>
        <v>0</v>
      </c>
      <c r="EW351" s="47">
        <f t="shared" si="1239"/>
        <v>0</v>
      </c>
      <c r="EX351" s="47">
        <f t="shared" si="1240"/>
        <v>0</v>
      </c>
      <c r="EY351" s="47">
        <f t="shared" si="1241"/>
        <v>0</v>
      </c>
      <c r="EZ351" s="47">
        <f t="shared" si="1242"/>
        <v>0</v>
      </c>
      <c r="FA351" s="47">
        <f t="shared" si="1243"/>
        <v>0</v>
      </c>
      <c r="FB351" s="47">
        <f t="shared" si="1244"/>
        <v>0</v>
      </c>
      <c r="FC351" s="47">
        <f t="shared" si="1245"/>
        <v>0</v>
      </c>
      <c r="FD351" s="47">
        <f t="shared" si="1246"/>
        <v>0</v>
      </c>
      <c r="FE351" s="47">
        <f t="shared" si="1247"/>
        <v>0</v>
      </c>
      <c r="FF351" s="47">
        <f t="shared" si="1248"/>
        <v>0</v>
      </c>
      <c r="FG351" s="47">
        <f t="shared" si="1249"/>
        <v>0</v>
      </c>
      <c r="FH351" s="47">
        <f t="shared" si="1250"/>
        <v>0</v>
      </c>
      <c r="FI351" s="47">
        <f t="shared" si="1251"/>
        <v>0</v>
      </c>
      <c r="FJ351" s="47">
        <f t="shared" si="1252"/>
        <v>0</v>
      </c>
      <c r="FK351" s="47">
        <f t="shared" si="1253"/>
        <v>0</v>
      </c>
      <c r="FL351" s="47">
        <f t="shared" si="1254"/>
        <v>0</v>
      </c>
      <c r="FM351" s="48">
        <f t="shared" si="1255"/>
        <v>0</v>
      </c>
      <c r="FN351" s="47">
        <f t="shared" si="1256"/>
        <v>0</v>
      </c>
      <c r="FO351" s="47">
        <f t="shared" si="1257"/>
        <v>0</v>
      </c>
      <c r="FP351" s="46">
        <f t="shared" si="1258"/>
        <v>0</v>
      </c>
      <c r="FQ351" s="47">
        <f t="shared" si="1259"/>
        <v>0</v>
      </c>
      <c r="FR351" s="47">
        <f t="shared" si="1260"/>
        <v>0</v>
      </c>
      <c r="FS351" s="47">
        <f t="shared" si="1261"/>
        <v>0</v>
      </c>
      <c r="FT351" s="47">
        <f t="shared" si="1262"/>
        <v>0</v>
      </c>
      <c r="FU351" s="47">
        <f t="shared" si="1263"/>
        <v>0</v>
      </c>
      <c r="FV351" s="47">
        <f t="shared" si="1264"/>
        <v>0</v>
      </c>
      <c r="FW351" s="47">
        <f t="shared" si="1265"/>
        <v>0</v>
      </c>
      <c r="FX351" s="47">
        <f t="shared" si="1266"/>
        <v>0</v>
      </c>
      <c r="FY351" s="47">
        <f t="shared" si="1267"/>
        <v>0</v>
      </c>
      <c r="FZ351" s="47">
        <f t="shared" si="1268"/>
        <v>0</v>
      </c>
      <c r="GA351" s="47">
        <f t="shared" si="1269"/>
        <v>0</v>
      </c>
      <c r="GB351" s="47">
        <f t="shared" si="1270"/>
        <v>0</v>
      </c>
      <c r="GC351" s="47">
        <f t="shared" si="1271"/>
        <v>0</v>
      </c>
      <c r="GD351" s="47">
        <f t="shared" si="1272"/>
        <v>0</v>
      </c>
      <c r="GE351" s="47">
        <f t="shared" si="1273"/>
        <v>0</v>
      </c>
      <c r="GF351" s="47">
        <f t="shared" si="1274"/>
        <v>0</v>
      </c>
      <c r="GG351" s="47">
        <f t="shared" si="1275"/>
        <v>0</v>
      </c>
      <c r="GH351" s="47">
        <f t="shared" si="1276"/>
        <v>0</v>
      </c>
      <c r="GI351" s="48">
        <f t="shared" si="1277"/>
        <v>0</v>
      </c>
      <c r="GJ351" s="47">
        <f t="shared" si="1278"/>
        <v>0</v>
      </c>
      <c r="GK351" s="47">
        <f t="shared" si="1279"/>
        <v>0</v>
      </c>
      <c r="GL351" s="46">
        <f t="shared" si="1280"/>
        <v>0</v>
      </c>
      <c r="GM351" s="47">
        <f t="shared" si="1281"/>
        <v>0</v>
      </c>
      <c r="GN351" s="47">
        <f t="shared" si="1282"/>
        <v>0</v>
      </c>
      <c r="GO351" s="47">
        <f t="shared" si="1283"/>
        <v>0</v>
      </c>
      <c r="GP351" s="47">
        <f t="shared" si="1284"/>
        <v>0</v>
      </c>
      <c r="GQ351" s="47">
        <f t="shared" si="1285"/>
        <v>0</v>
      </c>
      <c r="GR351" s="47">
        <f t="shared" si="1286"/>
        <v>0</v>
      </c>
      <c r="GS351" s="47">
        <f t="shared" si="1287"/>
        <v>0</v>
      </c>
      <c r="GT351" s="47">
        <f t="shared" si="1288"/>
        <v>0</v>
      </c>
      <c r="GU351" s="47">
        <f t="shared" si="1289"/>
        <v>0</v>
      </c>
      <c r="GV351" s="47">
        <f t="shared" si="1290"/>
        <v>0</v>
      </c>
      <c r="GW351" s="47">
        <f t="shared" si="1291"/>
        <v>0</v>
      </c>
      <c r="GX351" s="47">
        <f t="shared" si="1292"/>
        <v>0</v>
      </c>
      <c r="GY351" s="47">
        <f t="shared" si="1293"/>
        <v>0</v>
      </c>
      <c r="GZ351" s="47">
        <f t="shared" si="1294"/>
        <v>0</v>
      </c>
      <c r="HA351" s="47">
        <f t="shared" si="1295"/>
        <v>0</v>
      </c>
      <c r="HB351" s="47">
        <f t="shared" si="1296"/>
        <v>0</v>
      </c>
      <c r="HC351" s="47">
        <f t="shared" si="1297"/>
        <v>0</v>
      </c>
      <c r="HD351" s="47">
        <f t="shared" si="1298"/>
        <v>0</v>
      </c>
      <c r="HE351" s="48">
        <f t="shared" si="1299"/>
        <v>0</v>
      </c>
      <c r="HF351" s="47">
        <f t="shared" si="1300"/>
        <v>0</v>
      </c>
      <c r="HG351" s="47">
        <f t="shared" si="1301"/>
        <v>0</v>
      </c>
      <c r="HH351" s="46">
        <f t="shared" si="1302"/>
        <v>0</v>
      </c>
      <c r="HI351" s="47">
        <f t="shared" si="1303"/>
        <v>0</v>
      </c>
      <c r="HJ351" s="47">
        <f t="shared" si="1304"/>
        <v>0</v>
      </c>
      <c r="HK351" s="47">
        <f t="shared" si="1305"/>
        <v>0</v>
      </c>
      <c r="HL351" s="47">
        <f t="shared" si="1306"/>
        <v>0</v>
      </c>
      <c r="HM351" s="47">
        <f t="shared" si="1307"/>
        <v>0</v>
      </c>
      <c r="HN351" s="47">
        <f t="shared" si="1308"/>
        <v>0</v>
      </c>
      <c r="HO351" s="47">
        <f t="shared" si="1309"/>
        <v>0</v>
      </c>
      <c r="HP351" s="47">
        <f t="shared" si="1310"/>
        <v>0</v>
      </c>
      <c r="HQ351" s="47">
        <f t="shared" si="1311"/>
        <v>0</v>
      </c>
      <c r="HR351" s="47">
        <f t="shared" si="1312"/>
        <v>0</v>
      </c>
      <c r="HS351" s="47">
        <f t="shared" si="1313"/>
        <v>0</v>
      </c>
      <c r="HT351" s="47">
        <f t="shared" si="1314"/>
        <v>0</v>
      </c>
      <c r="HU351" s="47">
        <f t="shared" si="1315"/>
        <v>0</v>
      </c>
      <c r="HV351" s="47">
        <f t="shared" si="1316"/>
        <v>0</v>
      </c>
      <c r="HW351" s="47">
        <f t="shared" si="1317"/>
        <v>0</v>
      </c>
      <c r="HX351" s="47">
        <f t="shared" si="1318"/>
        <v>0</v>
      </c>
      <c r="HY351" s="47">
        <f t="shared" si="1319"/>
        <v>0</v>
      </c>
      <c r="HZ351" s="47">
        <f t="shared" si="1320"/>
        <v>0</v>
      </c>
      <c r="IA351" s="48">
        <f t="shared" si="1321"/>
        <v>0</v>
      </c>
      <c r="IB351" s="47">
        <f t="shared" si="1322"/>
        <v>0</v>
      </c>
      <c r="IC351" s="47">
        <f t="shared" si="1323"/>
        <v>0</v>
      </c>
      <c r="ID351" s="46">
        <f t="shared" si="1324"/>
        <v>0</v>
      </c>
      <c r="IE351" s="47">
        <f t="shared" si="1325"/>
        <v>0</v>
      </c>
      <c r="IF351" s="47">
        <f t="shared" si="1326"/>
        <v>0</v>
      </c>
      <c r="IG351" s="47">
        <f t="shared" si="1327"/>
        <v>0</v>
      </c>
      <c r="IH351" s="47">
        <f t="shared" si="1328"/>
        <v>0</v>
      </c>
      <c r="II351" s="47">
        <f t="shared" si="1329"/>
        <v>0</v>
      </c>
      <c r="IJ351" s="47">
        <f t="shared" si="1330"/>
        <v>0</v>
      </c>
      <c r="IK351" s="47">
        <f t="shared" si="1331"/>
        <v>0</v>
      </c>
      <c r="IL351" s="47">
        <f t="shared" si="1332"/>
        <v>0</v>
      </c>
      <c r="IM351" s="47">
        <f t="shared" si="1333"/>
        <v>0</v>
      </c>
      <c r="IN351" s="47">
        <f t="shared" si="1334"/>
        <v>0</v>
      </c>
      <c r="IO351" s="47">
        <f t="shared" si="1335"/>
        <v>0</v>
      </c>
      <c r="IP351" s="47">
        <f t="shared" si="1336"/>
        <v>0</v>
      </c>
      <c r="IQ351" s="47">
        <f t="shared" si="1337"/>
        <v>0</v>
      </c>
      <c r="IR351" s="47">
        <f t="shared" si="1338"/>
        <v>0</v>
      </c>
      <c r="IS351" s="47">
        <f t="shared" si="1339"/>
        <v>0</v>
      </c>
      <c r="IT351" s="47">
        <f t="shared" si="1340"/>
        <v>0</v>
      </c>
      <c r="IU351" s="47">
        <f t="shared" si="1341"/>
        <v>0</v>
      </c>
      <c r="IV351" s="47">
        <f t="shared" si="1342"/>
        <v>0</v>
      </c>
      <c r="IW351" s="48">
        <f t="shared" si="1343"/>
        <v>0</v>
      </c>
      <c r="IX351" s="47">
        <f t="shared" si="1344"/>
        <v>0</v>
      </c>
      <c r="IY351" s="47">
        <f t="shared" si="1345"/>
        <v>0</v>
      </c>
      <c r="IZ351" s="46">
        <f t="shared" si="1346"/>
        <v>0</v>
      </c>
      <c r="JA351" s="47">
        <f t="shared" si="1347"/>
        <v>0</v>
      </c>
      <c r="JB351" s="47">
        <f t="shared" si="1348"/>
        <v>0</v>
      </c>
      <c r="JC351" s="47">
        <f t="shared" si="1349"/>
        <v>0</v>
      </c>
      <c r="JD351" s="47">
        <f t="shared" si="1350"/>
        <v>0</v>
      </c>
      <c r="JE351" s="47">
        <f t="shared" si="1351"/>
        <v>0</v>
      </c>
      <c r="JF351" s="47">
        <f t="shared" si="1352"/>
        <v>0</v>
      </c>
      <c r="JG351" s="47">
        <f t="shared" si="1353"/>
        <v>0</v>
      </c>
      <c r="JH351" s="47">
        <f t="shared" si="1354"/>
        <v>0</v>
      </c>
      <c r="JI351" s="47">
        <f t="shared" si="1355"/>
        <v>0</v>
      </c>
      <c r="JJ351" s="47">
        <f t="shared" si="1356"/>
        <v>0</v>
      </c>
      <c r="JK351" s="47">
        <f t="shared" si="1357"/>
        <v>0</v>
      </c>
      <c r="JL351" s="47">
        <f t="shared" si="1358"/>
        <v>0</v>
      </c>
      <c r="JM351" s="47">
        <f t="shared" si="1359"/>
        <v>0</v>
      </c>
      <c r="JN351" s="47">
        <f t="shared" si="1360"/>
        <v>0</v>
      </c>
      <c r="JO351" s="47">
        <f t="shared" si="1361"/>
        <v>0</v>
      </c>
      <c r="JP351" s="47">
        <f t="shared" si="1362"/>
        <v>0</v>
      </c>
      <c r="JQ351" s="47">
        <f t="shared" si="1363"/>
        <v>0</v>
      </c>
      <c r="JR351" s="47">
        <f t="shared" si="1364"/>
        <v>0</v>
      </c>
      <c r="JS351" s="48">
        <f t="shared" si="1365"/>
        <v>0</v>
      </c>
      <c r="JT351" s="46">
        <f t="shared" si="1366"/>
        <v>0</v>
      </c>
      <c r="JU351" s="48">
        <f t="shared" si="1367"/>
        <v>0</v>
      </c>
    </row>
    <row r="352" spans="1:281" x14ac:dyDescent="0.25">
      <c r="A352" s="152"/>
      <c r="B352" s="386"/>
      <c r="C352" s="377"/>
      <c r="D352" s="378"/>
      <c r="E352" s="378"/>
      <c r="F352" s="378"/>
      <c r="G352" s="379"/>
      <c r="H352" s="397"/>
      <c r="I352" s="397"/>
      <c r="J352" s="97"/>
      <c r="K352" s="122">
        <f t="shared" si="1097"/>
        <v>0</v>
      </c>
      <c r="L352" s="313">
        <f t="shared" si="1098"/>
        <v>0</v>
      </c>
      <c r="M352" s="46">
        <f t="shared" si="1099"/>
        <v>0</v>
      </c>
      <c r="N352" s="90">
        <f t="shared" si="1160"/>
        <v>0</v>
      </c>
      <c r="O352" s="90">
        <f t="shared" si="1161"/>
        <v>0</v>
      </c>
      <c r="P352" s="90">
        <f t="shared" si="1162"/>
        <v>0</v>
      </c>
      <c r="Q352" s="90">
        <f t="shared" si="1163"/>
        <v>0</v>
      </c>
      <c r="R352" s="408">
        <f t="shared" si="1100"/>
        <v>1</v>
      </c>
      <c r="S352" s="46">
        <f t="shared" si="1101"/>
        <v>0</v>
      </c>
      <c r="T352" s="47">
        <f t="shared" si="1102"/>
        <v>0</v>
      </c>
      <c r="U352" s="47">
        <f t="shared" si="1103"/>
        <v>0</v>
      </c>
      <c r="V352" s="47">
        <f t="shared" si="1104"/>
        <v>0</v>
      </c>
      <c r="W352" s="47">
        <f t="shared" si="1105"/>
        <v>0</v>
      </c>
      <c r="X352" s="47">
        <f t="shared" si="1106"/>
        <v>0</v>
      </c>
      <c r="Y352" s="47">
        <f t="shared" si="1107"/>
        <v>0</v>
      </c>
      <c r="Z352" s="47">
        <f t="shared" si="1108"/>
        <v>0</v>
      </c>
      <c r="AA352" s="47">
        <f t="shared" si="1109"/>
        <v>0</v>
      </c>
      <c r="AB352" s="47">
        <f t="shared" si="1110"/>
        <v>0</v>
      </c>
      <c r="AC352" s="47">
        <f t="shared" si="1111"/>
        <v>0</v>
      </c>
      <c r="AD352" s="47">
        <f t="shared" si="1112"/>
        <v>0</v>
      </c>
      <c r="AE352" s="47">
        <f t="shared" si="1113"/>
        <v>0</v>
      </c>
      <c r="AF352" s="47">
        <f t="shared" si="1114"/>
        <v>0</v>
      </c>
      <c r="AG352" s="47">
        <f t="shared" si="1115"/>
        <v>0</v>
      </c>
      <c r="AH352" s="47">
        <f t="shared" si="1116"/>
        <v>0</v>
      </c>
      <c r="AI352" s="47">
        <f t="shared" si="1117"/>
        <v>0</v>
      </c>
      <c r="AJ352" s="47">
        <f t="shared" si="1118"/>
        <v>0</v>
      </c>
      <c r="AK352" s="47">
        <f t="shared" si="1119"/>
        <v>0</v>
      </c>
      <c r="AL352" s="48">
        <f t="shared" si="1120"/>
        <v>0</v>
      </c>
      <c r="AM352" s="47">
        <f t="shared" si="1164"/>
        <v>0</v>
      </c>
      <c r="AN352" s="47">
        <f t="shared" si="1165"/>
        <v>0</v>
      </c>
      <c r="AO352" s="46">
        <f t="shared" si="1121"/>
        <v>0</v>
      </c>
      <c r="AP352" s="47">
        <f t="shared" si="1122"/>
        <v>0</v>
      </c>
      <c r="AQ352" s="47">
        <f t="shared" si="1123"/>
        <v>0</v>
      </c>
      <c r="AR352" s="47">
        <f t="shared" si="1124"/>
        <v>0</v>
      </c>
      <c r="AS352" s="47">
        <f t="shared" si="1125"/>
        <v>0</v>
      </c>
      <c r="AT352" s="47">
        <f t="shared" si="1126"/>
        <v>0</v>
      </c>
      <c r="AU352" s="47">
        <f t="shared" si="1127"/>
        <v>0</v>
      </c>
      <c r="AV352" s="47">
        <f t="shared" si="1128"/>
        <v>0</v>
      </c>
      <c r="AW352" s="47">
        <f t="shared" si="1129"/>
        <v>0</v>
      </c>
      <c r="AX352" s="47">
        <f t="shared" si="1130"/>
        <v>0</v>
      </c>
      <c r="AY352" s="47">
        <f t="shared" si="1131"/>
        <v>0</v>
      </c>
      <c r="AZ352" s="47">
        <f t="shared" si="1132"/>
        <v>0</v>
      </c>
      <c r="BA352" s="47">
        <f t="shared" si="1133"/>
        <v>0</v>
      </c>
      <c r="BB352" s="47">
        <f t="shared" si="1134"/>
        <v>0</v>
      </c>
      <c r="BC352" s="47">
        <f t="shared" si="1135"/>
        <v>0</v>
      </c>
      <c r="BD352" s="47">
        <f t="shared" si="1136"/>
        <v>0</v>
      </c>
      <c r="BE352" s="47">
        <f t="shared" si="1137"/>
        <v>0</v>
      </c>
      <c r="BF352" s="47">
        <f t="shared" si="1138"/>
        <v>0</v>
      </c>
      <c r="BG352" s="48">
        <f t="shared" si="1139"/>
        <v>0</v>
      </c>
      <c r="BH352" s="47">
        <f t="shared" si="1166"/>
        <v>0</v>
      </c>
      <c r="BI352" s="47">
        <f t="shared" si="1167"/>
        <v>0</v>
      </c>
      <c r="BJ352" s="46">
        <f t="shared" si="1140"/>
        <v>0</v>
      </c>
      <c r="BK352" s="47">
        <f t="shared" si="1141"/>
        <v>0</v>
      </c>
      <c r="BL352" s="47">
        <f t="shared" si="1142"/>
        <v>0</v>
      </c>
      <c r="BM352" s="47">
        <f t="shared" si="1143"/>
        <v>0</v>
      </c>
      <c r="BN352" s="47">
        <f t="shared" si="1144"/>
        <v>0</v>
      </c>
      <c r="BO352" s="47">
        <f t="shared" si="1145"/>
        <v>0</v>
      </c>
      <c r="BP352" s="47">
        <f t="shared" si="1146"/>
        <v>0</v>
      </c>
      <c r="BQ352" s="47">
        <f t="shared" si="1147"/>
        <v>0</v>
      </c>
      <c r="BR352" s="47">
        <f t="shared" si="1148"/>
        <v>0</v>
      </c>
      <c r="BS352" s="47">
        <f t="shared" si="1149"/>
        <v>0</v>
      </c>
      <c r="BT352" s="47">
        <f t="shared" si="1150"/>
        <v>0</v>
      </c>
      <c r="BU352" s="47">
        <f t="shared" si="1151"/>
        <v>0</v>
      </c>
      <c r="BV352" s="47">
        <f t="shared" si="1152"/>
        <v>0</v>
      </c>
      <c r="BW352" s="47">
        <f t="shared" si="1153"/>
        <v>0</v>
      </c>
      <c r="BX352" s="47">
        <f t="shared" si="1154"/>
        <v>0</v>
      </c>
      <c r="BY352" s="47">
        <f t="shared" si="1155"/>
        <v>0</v>
      </c>
      <c r="BZ352" s="47">
        <f t="shared" si="1156"/>
        <v>0</v>
      </c>
      <c r="CA352" s="47">
        <f t="shared" si="1157"/>
        <v>0</v>
      </c>
      <c r="CB352" s="47">
        <f t="shared" si="1158"/>
        <v>0</v>
      </c>
      <c r="CC352" s="48">
        <f t="shared" si="1159"/>
        <v>0</v>
      </c>
      <c r="CD352" s="47">
        <f t="shared" si="1168"/>
        <v>0</v>
      </c>
      <c r="CE352" s="47">
        <f t="shared" si="1169"/>
        <v>0</v>
      </c>
      <c r="CF352" s="46">
        <f t="shared" si="1170"/>
        <v>0</v>
      </c>
      <c r="CG352" s="47">
        <f t="shared" si="1171"/>
        <v>0</v>
      </c>
      <c r="CH352" s="47">
        <f t="shared" si="1172"/>
        <v>0</v>
      </c>
      <c r="CI352" s="47">
        <f t="shared" si="1173"/>
        <v>0</v>
      </c>
      <c r="CJ352" s="47">
        <f t="shared" si="1174"/>
        <v>0</v>
      </c>
      <c r="CK352" s="47">
        <f t="shared" si="1175"/>
        <v>0</v>
      </c>
      <c r="CL352" s="47">
        <f t="shared" si="1176"/>
        <v>0</v>
      </c>
      <c r="CM352" s="47">
        <f t="shared" si="1177"/>
        <v>0</v>
      </c>
      <c r="CN352" s="47">
        <f t="shared" si="1178"/>
        <v>0</v>
      </c>
      <c r="CO352" s="47">
        <f t="shared" si="1179"/>
        <v>0</v>
      </c>
      <c r="CP352" s="47">
        <f t="shared" si="1180"/>
        <v>0</v>
      </c>
      <c r="CQ352" s="47">
        <f t="shared" si="1181"/>
        <v>0</v>
      </c>
      <c r="CR352" s="47">
        <f t="shared" si="1182"/>
        <v>0</v>
      </c>
      <c r="CS352" s="47">
        <f t="shared" si="1183"/>
        <v>0</v>
      </c>
      <c r="CT352" s="47">
        <f t="shared" si="1184"/>
        <v>0</v>
      </c>
      <c r="CU352" s="47">
        <f t="shared" si="1185"/>
        <v>0</v>
      </c>
      <c r="CV352" s="47">
        <f t="shared" si="1186"/>
        <v>0</v>
      </c>
      <c r="CW352" s="47">
        <f t="shared" si="1187"/>
        <v>0</v>
      </c>
      <c r="CX352" s="47">
        <f t="shared" si="1188"/>
        <v>0</v>
      </c>
      <c r="CY352" s="48">
        <f t="shared" si="1189"/>
        <v>0</v>
      </c>
      <c r="CZ352" s="47">
        <f t="shared" si="1190"/>
        <v>0</v>
      </c>
      <c r="DA352" s="47">
        <f t="shared" si="1191"/>
        <v>0</v>
      </c>
      <c r="DB352" s="46">
        <f t="shared" si="1192"/>
        <v>0</v>
      </c>
      <c r="DC352" s="47">
        <f t="shared" si="1193"/>
        <v>0</v>
      </c>
      <c r="DD352" s="47">
        <f t="shared" si="1194"/>
        <v>0</v>
      </c>
      <c r="DE352" s="47">
        <f t="shared" si="1195"/>
        <v>0</v>
      </c>
      <c r="DF352" s="47">
        <f t="shared" si="1196"/>
        <v>0</v>
      </c>
      <c r="DG352" s="47">
        <f t="shared" si="1197"/>
        <v>0</v>
      </c>
      <c r="DH352" s="47">
        <f t="shared" si="1198"/>
        <v>0</v>
      </c>
      <c r="DI352" s="47">
        <f t="shared" si="1199"/>
        <v>0</v>
      </c>
      <c r="DJ352" s="47">
        <f t="shared" si="1200"/>
        <v>0</v>
      </c>
      <c r="DK352" s="47">
        <f t="shared" si="1201"/>
        <v>0</v>
      </c>
      <c r="DL352" s="47">
        <f t="shared" si="1202"/>
        <v>0</v>
      </c>
      <c r="DM352" s="47">
        <f t="shared" si="1203"/>
        <v>0</v>
      </c>
      <c r="DN352" s="47">
        <f t="shared" si="1204"/>
        <v>0</v>
      </c>
      <c r="DO352" s="47">
        <f t="shared" si="1205"/>
        <v>0</v>
      </c>
      <c r="DP352" s="47">
        <f t="shared" si="1206"/>
        <v>0</v>
      </c>
      <c r="DQ352" s="47">
        <f t="shared" si="1207"/>
        <v>0</v>
      </c>
      <c r="DR352" s="47">
        <f t="shared" si="1208"/>
        <v>0</v>
      </c>
      <c r="DS352" s="47">
        <f t="shared" si="1209"/>
        <v>0</v>
      </c>
      <c r="DT352" s="47">
        <f t="shared" si="1210"/>
        <v>0</v>
      </c>
      <c r="DU352" s="48">
        <f t="shared" si="1211"/>
        <v>0</v>
      </c>
      <c r="DV352" s="47">
        <f t="shared" si="1212"/>
        <v>0</v>
      </c>
      <c r="DW352" s="47">
        <f t="shared" si="1213"/>
        <v>0</v>
      </c>
      <c r="DX352" s="46">
        <f t="shared" si="1214"/>
        <v>0</v>
      </c>
      <c r="DY352" s="47">
        <f t="shared" si="1215"/>
        <v>0</v>
      </c>
      <c r="DZ352" s="47">
        <f t="shared" si="1216"/>
        <v>0</v>
      </c>
      <c r="EA352" s="47">
        <f t="shared" si="1217"/>
        <v>0</v>
      </c>
      <c r="EB352" s="47">
        <f t="shared" si="1218"/>
        <v>0</v>
      </c>
      <c r="EC352" s="47">
        <f t="shared" si="1219"/>
        <v>0</v>
      </c>
      <c r="ED352" s="47">
        <f t="shared" si="1220"/>
        <v>0</v>
      </c>
      <c r="EE352" s="47">
        <f t="shared" si="1221"/>
        <v>0</v>
      </c>
      <c r="EF352" s="47">
        <f t="shared" si="1222"/>
        <v>0</v>
      </c>
      <c r="EG352" s="47">
        <f t="shared" si="1223"/>
        <v>0</v>
      </c>
      <c r="EH352" s="47">
        <f t="shared" si="1224"/>
        <v>0</v>
      </c>
      <c r="EI352" s="47">
        <f t="shared" si="1225"/>
        <v>0</v>
      </c>
      <c r="EJ352" s="47">
        <f t="shared" si="1226"/>
        <v>0</v>
      </c>
      <c r="EK352" s="47">
        <f t="shared" si="1227"/>
        <v>0</v>
      </c>
      <c r="EL352" s="47">
        <f t="shared" si="1228"/>
        <v>0</v>
      </c>
      <c r="EM352" s="47">
        <f t="shared" si="1229"/>
        <v>0</v>
      </c>
      <c r="EN352" s="47">
        <f t="shared" si="1230"/>
        <v>0</v>
      </c>
      <c r="EO352" s="47">
        <f t="shared" si="1231"/>
        <v>0</v>
      </c>
      <c r="EP352" s="47">
        <f t="shared" si="1232"/>
        <v>0</v>
      </c>
      <c r="EQ352" s="48">
        <f t="shared" si="1233"/>
        <v>0</v>
      </c>
      <c r="ER352" s="47">
        <f t="shared" si="1234"/>
        <v>0</v>
      </c>
      <c r="ES352" s="47">
        <f t="shared" si="1235"/>
        <v>0</v>
      </c>
      <c r="ET352" s="46">
        <f t="shared" si="1236"/>
        <v>0</v>
      </c>
      <c r="EU352" s="47">
        <f t="shared" si="1237"/>
        <v>0</v>
      </c>
      <c r="EV352" s="47">
        <f t="shared" si="1238"/>
        <v>0</v>
      </c>
      <c r="EW352" s="47">
        <f t="shared" si="1239"/>
        <v>0</v>
      </c>
      <c r="EX352" s="47">
        <f t="shared" si="1240"/>
        <v>0</v>
      </c>
      <c r="EY352" s="47">
        <f t="shared" si="1241"/>
        <v>0</v>
      </c>
      <c r="EZ352" s="47">
        <f t="shared" si="1242"/>
        <v>0</v>
      </c>
      <c r="FA352" s="47">
        <f t="shared" si="1243"/>
        <v>0</v>
      </c>
      <c r="FB352" s="47">
        <f t="shared" si="1244"/>
        <v>0</v>
      </c>
      <c r="FC352" s="47">
        <f t="shared" si="1245"/>
        <v>0</v>
      </c>
      <c r="FD352" s="47">
        <f t="shared" si="1246"/>
        <v>0</v>
      </c>
      <c r="FE352" s="47">
        <f t="shared" si="1247"/>
        <v>0</v>
      </c>
      <c r="FF352" s="47">
        <f t="shared" si="1248"/>
        <v>0</v>
      </c>
      <c r="FG352" s="47">
        <f t="shared" si="1249"/>
        <v>0</v>
      </c>
      <c r="FH352" s="47">
        <f t="shared" si="1250"/>
        <v>0</v>
      </c>
      <c r="FI352" s="47">
        <f t="shared" si="1251"/>
        <v>0</v>
      </c>
      <c r="FJ352" s="47">
        <f t="shared" si="1252"/>
        <v>0</v>
      </c>
      <c r="FK352" s="47">
        <f t="shared" si="1253"/>
        <v>0</v>
      </c>
      <c r="FL352" s="47">
        <f t="shared" si="1254"/>
        <v>0</v>
      </c>
      <c r="FM352" s="48">
        <f t="shared" si="1255"/>
        <v>0</v>
      </c>
      <c r="FN352" s="47">
        <f t="shared" si="1256"/>
        <v>0</v>
      </c>
      <c r="FO352" s="47">
        <f t="shared" si="1257"/>
        <v>0</v>
      </c>
      <c r="FP352" s="46">
        <f t="shared" si="1258"/>
        <v>0</v>
      </c>
      <c r="FQ352" s="47">
        <f t="shared" si="1259"/>
        <v>0</v>
      </c>
      <c r="FR352" s="47">
        <f t="shared" si="1260"/>
        <v>0</v>
      </c>
      <c r="FS352" s="47">
        <f t="shared" si="1261"/>
        <v>0</v>
      </c>
      <c r="FT352" s="47">
        <f t="shared" si="1262"/>
        <v>0</v>
      </c>
      <c r="FU352" s="47">
        <f t="shared" si="1263"/>
        <v>0</v>
      </c>
      <c r="FV352" s="47">
        <f t="shared" si="1264"/>
        <v>0</v>
      </c>
      <c r="FW352" s="47">
        <f t="shared" si="1265"/>
        <v>0</v>
      </c>
      <c r="FX352" s="47">
        <f t="shared" si="1266"/>
        <v>0</v>
      </c>
      <c r="FY352" s="47">
        <f t="shared" si="1267"/>
        <v>0</v>
      </c>
      <c r="FZ352" s="47">
        <f t="shared" si="1268"/>
        <v>0</v>
      </c>
      <c r="GA352" s="47">
        <f t="shared" si="1269"/>
        <v>0</v>
      </c>
      <c r="GB352" s="47">
        <f t="shared" si="1270"/>
        <v>0</v>
      </c>
      <c r="GC352" s="47">
        <f t="shared" si="1271"/>
        <v>0</v>
      </c>
      <c r="GD352" s="47">
        <f t="shared" si="1272"/>
        <v>0</v>
      </c>
      <c r="GE352" s="47">
        <f t="shared" si="1273"/>
        <v>0</v>
      </c>
      <c r="GF352" s="47">
        <f t="shared" si="1274"/>
        <v>0</v>
      </c>
      <c r="GG352" s="47">
        <f t="shared" si="1275"/>
        <v>0</v>
      </c>
      <c r="GH352" s="47">
        <f t="shared" si="1276"/>
        <v>0</v>
      </c>
      <c r="GI352" s="48">
        <f t="shared" si="1277"/>
        <v>0</v>
      </c>
      <c r="GJ352" s="47">
        <f t="shared" si="1278"/>
        <v>0</v>
      </c>
      <c r="GK352" s="47">
        <f t="shared" si="1279"/>
        <v>0</v>
      </c>
      <c r="GL352" s="46">
        <f t="shared" si="1280"/>
        <v>0</v>
      </c>
      <c r="GM352" s="47">
        <f t="shared" si="1281"/>
        <v>0</v>
      </c>
      <c r="GN352" s="47">
        <f t="shared" si="1282"/>
        <v>0</v>
      </c>
      <c r="GO352" s="47">
        <f t="shared" si="1283"/>
        <v>0</v>
      </c>
      <c r="GP352" s="47">
        <f t="shared" si="1284"/>
        <v>0</v>
      </c>
      <c r="GQ352" s="47">
        <f t="shared" si="1285"/>
        <v>0</v>
      </c>
      <c r="GR352" s="47">
        <f t="shared" si="1286"/>
        <v>0</v>
      </c>
      <c r="GS352" s="47">
        <f t="shared" si="1287"/>
        <v>0</v>
      </c>
      <c r="GT352" s="47">
        <f t="shared" si="1288"/>
        <v>0</v>
      </c>
      <c r="GU352" s="47">
        <f t="shared" si="1289"/>
        <v>0</v>
      </c>
      <c r="GV352" s="47">
        <f t="shared" si="1290"/>
        <v>0</v>
      </c>
      <c r="GW352" s="47">
        <f t="shared" si="1291"/>
        <v>0</v>
      </c>
      <c r="GX352" s="47">
        <f t="shared" si="1292"/>
        <v>0</v>
      </c>
      <c r="GY352" s="47">
        <f t="shared" si="1293"/>
        <v>0</v>
      </c>
      <c r="GZ352" s="47">
        <f t="shared" si="1294"/>
        <v>0</v>
      </c>
      <c r="HA352" s="47">
        <f t="shared" si="1295"/>
        <v>0</v>
      </c>
      <c r="HB352" s="47">
        <f t="shared" si="1296"/>
        <v>0</v>
      </c>
      <c r="HC352" s="47">
        <f t="shared" si="1297"/>
        <v>0</v>
      </c>
      <c r="HD352" s="47">
        <f t="shared" si="1298"/>
        <v>0</v>
      </c>
      <c r="HE352" s="48">
        <f t="shared" si="1299"/>
        <v>0</v>
      </c>
      <c r="HF352" s="47">
        <f t="shared" si="1300"/>
        <v>0</v>
      </c>
      <c r="HG352" s="47">
        <f t="shared" si="1301"/>
        <v>0</v>
      </c>
      <c r="HH352" s="46">
        <f t="shared" si="1302"/>
        <v>0</v>
      </c>
      <c r="HI352" s="47">
        <f t="shared" si="1303"/>
        <v>0</v>
      </c>
      <c r="HJ352" s="47">
        <f t="shared" si="1304"/>
        <v>0</v>
      </c>
      <c r="HK352" s="47">
        <f t="shared" si="1305"/>
        <v>0</v>
      </c>
      <c r="HL352" s="47">
        <f t="shared" si="1306"/>
        <v>0</v>
      </c>
      <c r="HM352" s="47">
        <f t="shared" si="1307"/>
        <v>0</v>
      </c>
      <c r="HN352" s="47">
        <f t="shared" si="1308"/>
        <v>0</v>
      </c>
      <c r="HO352" s="47">
        <f t="shared" si="1309"/>
        <v>0</v>
      </c>
      <c r="HP352" s="47">
        <f t="shared" si="1310"/>
        <v>0</v>
      </c>
      <c r="HQ352" s="47">
        <f t="shared" si="1311"/>
        <v>0</v>
      </c>
      <c r="HR352" s="47">
        <f t="shared" si="1312"/>
        <v>0</v>
      </c>
      <c r="HS352" s="47">
        <f t="shared" si="1313"/>
        <v>0</v>
      </c>
      <c r="HT352" s="47">
        <f t="shared" si="1314"/>
        <v>0</v>
      </c>
      <c r="HU352" s="47">
        <f t="shared" si="1315"/>
        <v>0</v>
      </c>
      <c r="HV352" s="47">
        <f t="shared" si="1316"/>
        <v>0</v>
      </c>
      <c r="HW352" s="47">
        <f t="shared" si="1317"/>
        <v>0</v>
      </c>
      <c r="HX352" s="47">
        <f t="shared" si="1318"/>
        <v>0</v>
      </c>
      <c r="HY352" s="47">
        <f t="shared" si="1319"/>
        <v>0</v>
      </c>
      <c r="HZ352" s="47">
        <f t="shared" si="1320"/>
        <v>0</v>
      </c>
      <c r="IA352" s="48">
        <f t="shared" si="1321"/>
        <v>0</v>
      </c>
      <c r="IB352" s="47">
        <f t="shared" si="1322"/>
        <v>0</v>
      </c>
      <c r="IC352" s="47">
        <f t="shared" si="1323"/>
        <v>0</v>
      </c>
      <c r="ID352" s="46">
        <f t="shared" si="1324"/>
        <v>0</v>
      </c>
      <c r="IE352" s="47">
        <f t="shared" si="1325"/>
        <v>0</v>
      </c>
      <c r="IF352" s="47">
        <f t="shared" si="1326"/>
        <v>0</v>
      </c>
      <c r="IG352" s="47">
        <f t="shared" si="1327"/>
        <v>0</v>
      </c>
      <c r="IH352" s="47">
        <f t="shared" si="1328"/>
        <v>0</v>
      </c>
      <c r="II352" s="47">
        <f t="shared" si="1329"/>
        <v>0</v>
      </c>
      <c r="IJ352" s="47">
        <f t="shared" si="1330"/>
        <v>0</v>
      </c>
      <c r="IK352" s="47">
        <f t="shared" si="1331"/>
        <v>0</v>
      </c>
      <c r="IL352" s="47">
        <f t="shared" si="1332"/>
        <v>0</v>
      </c>
      <c r="IM352" s="47">
        <f t="shared" si="1333"/>
        <v>0</v>
      </c>
      <c r="IN352" s="47">
        <f t="shared" si="1334"/>
        <v>0</v>
      </c>
      <c r="IO352" s="47">
        <f t="shared" si="1335"/>
        <v>0</v>
      </c>
      <c r="IP352" s="47">
        <f t="shared" si="1336"/>
        <v>0</v>
      </c>
      <c r="IQ352" s="47">
        <f t="shared" si="1337"/>
        <v>0</v>
      </c>
      <c r="IR352" s="47">
        <f t="shared" si="1338"/>
        <v>0</v>
      </c>
      <c r="IS352" s="47">
        <f t="shared" si="1339"/>
        <v>0</v>
      </c>
      <c r="IT352" s="47">
        <f t="shared" si="1340"/>
        <v>0</v>
      </c>
      <c r="IU352" s="47">
        <f t="shared" si="1341"/>
        <v>0</v>
      </c>
      <c r="IV352" s="47">
        <f t="shared" si="1342"/>
        <v>0</v>
      </c>
      <c r="IW352" s="48">
        <f t="shared" si="1343"/>
        <v>0</v>
      </c>
      <c r="IX352" s="47">
        <f t="shared" si="1344"/>
        <v>0</v>
      </c>
      <c r="IY352" s="47">
        <f t="shared" si="1345"/>
        <v>0</v>
      </c>
      <c r="IZ352" s="46">
        <f t="shared" si="1346"/>
        <v>0</v>
      </c>
      <c r="JA352" s="47">
        <f t="shared" si="1347"/>
        <v>0</v>
      </c>
      <c r="JB352" s="47">
        <f t="shared" si="1348"/>
        <v>0</v>
      </c>
      <c r="JC352" s="47">
        <f t="shared" si="1349"/>
        <v>0</v>
      </c>
      <c r="JD352" s="47">
        <f t="shared" si="1350"/>
        <v>0</v>
      </c>
      <c r="JE352" s="47">
        <f t="shared" si="1351"/>
        <v>0</v>
      </c>
      <c r="JF352" s="47">
        <f t="shared" si="1352"/>
        <v>0</v>
      </c>
      <c r="JG352" s="47">
        <f t="shared" si="1353"/>
        <v>0</v>
      </c>
      <c r="JH352" s="47">
        <f t="shared" si="1354"/>
        <v>0</v>
      </c>
      <c r="JI352" s="47">
        <f t="shared" si="1355"/>
        <v>0</v>
      </c>
      <c r="JJ352" s="47">
        <f t="shared" si="1356"/>
        <v>0</v>
      </c>
      <c r="JK352" s="47">
        <f t="shared" si="1357"/>
        <v>0</v>
      </c>
      <c r="JL352" s="47">
        <f t="shared" si="1358"/>
        <v>0</v>
      </c>
      <c r="JM352" s="47">
        <f t="shared" si="1359"/>
        <v>0</v>
      </c>
      <c r="JN352" s="47">
        <f t="shared" si="1360"/>
        <v>0</v>
      </c>
      <c r="JO352" s="47">
        <f t="shared" si="1361"/>
        <v>0</v>
      </c>
      <c r="JP352" s="47">
        <f t="shared" si="1362"/>
        <v>0</v>
      </c>
      <c r="JQ352" s="47">
        <f t="shared" si="1363"/>
        <v>0</v>
      </c>
      <c r="JR352" s="47">
        <f t="shared" si="1364"/>
        <v>0</v>
      </c>
      <c r="JS352" s="48">
        <f t="shared" si="1365"/>
        <v>0</v>
      </c>
      <c r="JT352" s="46">
        <f t="shared" si="1366"/>
        <v>0</v>
      </c>
      <c r="JU352" s="48">
        <f t="shared" si="1367"/>
        <v>0</v>
      </c>
    </row>
    <row r="353" spans="1:281" x14ac:dyDescent="0.25">
      <c r="A353" s="152"/>
      <c r="B353" s="386"/>
      <c r="C353" s="377"/>
      <c r="D353" s="378"/>
      <c r="E353" s="378"/>
      <c r="F353" s="378"/>
      <c r="G353" s="379"/>
      <c r="H353" s="397"/>
      <c r="I353" s="397"/>
      <c r="J353" s="97"/>
      <c r="K353" s="122">
        <f t="shared" si="1097"/>
        <v>0</v>
      </c>
      <c r="L353" s="313">
        <f t="shared" si="1098"/>
        <v>0</v>
      </c>
      <c r="M353" s="46">
        <f t="shared" si="1099"/>
        <v>0</v>
      </c>
      <c r="N353" s="90">
        <f t="shared" si="1160"/>
        <v>0</v>
      </c>
      <c r="O353" s="90">
        <f t="shared" si="1161"/>
        <v>0</v>
      </c>
      <c r="P353" s="90">
        <f t="shared" si="1162"/>
        <v>0</v>
      </c>
      <c r="Q353" s="90">
        <f t="shared" si="1163"/>
        <v>0</v>
      </c>
      <c r="R353" s="408">
        <f t="shared" si="1100"/>
        <v>1</v>
      </c>
      <c r="S353" s="46">
        <f t="shared" si="1101"/>
        <v>0</v>
      </c>
      <c r="T353" s="47">
        <f t="shared" si="1102"/>
        <v>0</v>
      </c>
      <c r="U353" s="47">
        <f t="shared" si="1103"/>
        <v>0</v>
      </c>
      <c r="V353" s="47">
        <f t="shared" si="1104"/>
        <v>0</v>
      </c>
      <c r="W353" s="47">
        <f t="shared" si="1105"/>
        <v>0</v>
      </c>
      <c r="X353" s="47">
        <f t="shared" si="1106"/>
        <v>0</v>
      </c>
      <c r="Y353" s="47">
        <f t="shared" si="1107"/>
        <v>0</v>
      </c>
      <c r="Z353" s="47">
        <f t="shared" si="1108"/>
        <v>0</v>
      </c>
      <c r="AA353" s="47">
        <f t="shared" si="1109"/>
        <v>0</v>
      </c>
      <c r="AB353" s="47">
        <f t="shared" si="1110"/>
        <v>0</v>
      </c>
      <c r="AC353" s="47">
        <f t="shared" si="1111"/>
        <v>0</v>
      </c>
      <c r="AD353" s="47">
        <f t="shared" si="1112"/>
        <v>0</v>
      </c>
      <c r="AE353" s="47">
        <f t="shared" si="1113"/>
        <v>0</v>
      </c>
      <c r="AF353" s="47">
        <f t="shared" si="1114"/>
        <v>0</v>
      </c>
      <c r="AG353" s="47">
        <f t="shared" si="1115"/>
        <v>0</v>
      </c>
      <c r="AH353" s="47">
        <f t="shared" si="1116"/>
        <v>0</v>
      </c>
      <c r="AI353" s="47">
        <f t="shared" si="1117"/>
        <v>0</v>
      </c>
      <c r="AJ353" s="47">
        <f t="shared" si="1118"/>
        <v>0</v>
      </c>
      <c r="AK353" s="47">
        <f t="shared" si="1119"/>
        <v>0</v>
      </c>
      <c r="AL353" s="48">
        <f t="shared" si="1120"/>
        <v>0</v>
      </c>
      <c r="AM353" s="47">
        <f t="shared" si="1164"/>
        <v>0</v>
      </c>
      <c r="AN353" s="47">
        <f t="shared" si="1165"/>
        <v>0</v>
      </c>
      <c r="AO353" s="46">
        <f t="shared" si="1121"/>
        <v>0</v>
      </c>
      <c r="AP353" s="47">
        <f t="shared" si="1122"/>
        <v>0</v>
      </c>
      <c r="AQ353" s="47">
        <f t="shared" si="1123"/>
        <v>0</v>
      </c>
      <c r="AR353" s="47">
        <f t="shared" si="1124"/>
        <v>0</v>
      </c>
      <c r="AS353" s="47">
        <f t="shared" si="1125"/>
        <v>0</v>
      </c>
      <c r="AT353" s="47">
        <f t="shared" si="1126"/>
        <v>0</v>
      </c>
      <c r="AU353" s="47">
        <f t="shared" si="1127"/>
        <v>0</v>
      </c>
      <c r="AV353" s="47">
        <f t="shared" si="1128"/>
        <v>0</v>
      </c>
      <c r="AW353" s="47">
        <f t="shared" si="1129"/>
        <v>0</v>
      </c>
      <c r="AX353" s="47">
        <f t="shared" si="1130"/>
        <v>0</v>
      </c>
      <c r="AY353" s="47">
        <f t="shared" si="1131"/>
        <v>0</v>
      </c>
      <c r="AZ353" s="47">
        <f t="shared" si="1132"/>
        <v>0</v>
      </c>
      <c r="BA353" s="47">
        <f t="shared" si="1133"/>
        <v>0</v>
      </c>
      <c r="BB353" s="47">
        <f t="shared" si="1134"/>
        <v>0</v>
      </c>
      <c r="BC353" s="47">
        <f t="shared" si="1135"/>
        <v>0</v>
      </c>
      <c r="BD353" s="47">
        <f t="shared" si="1136"/>
        <v>0</v>
      </c>
      <c r="BE353" s="47">
        <f t="shared" si="1137"/>
        <v>0</v>
      </c>
      <c r="BF353" s="47">
        <f t="shared" si="1138"/>
        <v>0</v>
      </c>
      <c r="BG353" s="48">
        <f t="shared" si="1139"/>
        <v>0</v>
      </c>
      <c r="BH353" s="47">
        <f t="shared" si="1166"/>
        <v>0</v>
      </c>
      <c r="BI353" s="47">
        <f t="shared" si="1167"/>
        <v>0</v>
      </c>
      <c r="BJ353" s="46">
        <f t="shared" si="1140"/>
        <v>0</v>
      </c>
      <c r="BK353" s="47">
        <f t="shared" si="1141"/>
        <v>0</v>
      </c>
      <c r="BL353" s="47">
        <f t="shared" si="1142"/>
        <v>0</v>
      </c>
      <c r="BM353" s="47">
        <f t="shared" si="1143"/>
        <v>0</v>
      </c>
      <c r="BN353" s="47">
        <f t="shared" si="1144"/>
        <v>0</v>
      </c>
      <c r="BO353" s="47">
        <f t="shared" si="1145"/>
        <v>0</v>
      </c>
      <c r="BP353" s="47">
        <f t="shared" si="1146"/>
        <v>0</v>
      </c>
      <c r="BQ353" s="47">
        <f t="shared" si="1147"/>
        <v>0</v>
      </c>
      <c r="BR353" s="47">
        <f t="shared" si="1148"/>
        <v>0</v>
      </c>
      <c r="BS353" s="47">
        <f t="shared" si="1149"/>
        <v>0</v>
      </c>
      <c r="BT353" s="47">
        <f t="shared" si="1150"/>
        <v>0</v>
      </c>
      <c r="BU353" s="47">
        <f t="shared" si="1151"/>
        <v>0</v>
      </c>
      <c r="BV353" s="47">
        <f t="shared" si="1152"/>
        <v>0</v>
      </c>
      <c r="BW353" s="47">
        <f t="shared" si="1153"/>
        <v>0</v>
      </c>
      <c r="BX353" s="47">
        <f t="shared" si="1154"/>
        <v>0</v>
      </c>
      <c r="BY353" s="47">
        <f t="shared" si="1155"/>
        <v>0</v>
      </c>
      <c r="BZ353" s="47">
        <f t="shared" si="1156"/>
        <v>0</v>
      </c>
      <c r="CA353" s="47">
        <f t="shared" si="1157"/>
        <v>0</v>
      </c>
      <c r="CB353" s="47">
        <f t="shared" si="1158"/>
        <v>0</v>
      </c>
      <c r="CC353" s="48">
        <f t="shared" si="1159"/>
        <v>0</v>
      </c>
      <c r="CD353" s="47">
        <f t="shared" si="1168"/>
        <v>0</v>
      </c>
      <c r="CE353" s="47">
        <f t="shared" si="1169"/>
        <v>0</v>
      </c>
      <c r="CF353" s="46">
        <f t="shared" si="1170"/>
        <v>0</v>
      </c>
      <c r="CG353" s="47">
        <f t="shared" si="1171"/>
        <v>0</v>
      </c>
      <c r="CH353" s="47">
        <f t="shared" si="1172"/>
        <v>0</v>
      </c>
      <c r="CI353" s="47">
        <f t="shared" si="1173"/>
        <v>0</v>
      </c>
      <c r="CJ353" s="47">
        <f t="shared" si="1174"/>
        <v>0</v>
      </c>
      <c r="CK353" s="47">
        <f t="shared" si="1175"/>
        <v>0</v>
      </c>
      <c r="CL353" s="47">
        <f t="shared" si="1176"/>
        <v>0</v>
      </c>
      <c r="CM353" s="47">
        <f t="shared" si="1177"/>
        <v>0</v>
      </c>
      <c r="CN353" s="47">
        <f t="shared" si="1178"/>
        <v>0</v>
      </c>
      <c r="CO353" s="47">
        <f t="shared" si="1179"/>
        <v>0</v>
      </c>
      <c r="CP353" s="47">
        <f t="shared" si="1180"/>
        <v>0</v>
      </c>
      <c r="CQ353" s="47">
        <f t="shared" si="1181"/>
        <v>0</v>
      </c>
      <c r="CR353" s="47">
        <f t="shared" si="1182"/>
        <v>0</v>
      </c>
      <c r="CS353" s="47">
        <f t="shared" si="1183"/>
        <v>0</v>
      </c>
      <c r="CT353" s="47">
        <f t="shared" si="1184"/>
        <v>0</v>
      </c>
      <c r="CU353" s="47">
        <f t="shared" si="1185"/>
        <v>0</v>
      </c>
      <c r="CV353" s="47">
        <f t="shared" si="1186"/>
        <v>0</v>
      </c>
      <c r="CW353" s="47">
        <f t="shared" si="1187"/>
        <v>0</v>
      </c>
      <c r="CX353" s="47">
        <f t="shared" si="1188"/>
        <v>0</v>
      </c>
      <c r="CY353" s="48">
        <f t="shared" si="1189"/>
        <v>0</v>
      </c>
      <c r="CZ353" s="47">
        <f t="shared" si="1190"/>
        <v>0</v>
      </c>
      <c r="DA353" s="47">
        <f t="shared" si="1191"/>
        <v>0</v>
      </c>
      <c r="DB353" s="46">
        <f t="shared" si="1192"/>
        <v>0</v>
      </c>
      <c r="DC353" s="47">
        <f t="shared" si="1193"/>
        <v>0</v>
      </c>
      <c r="DD353" s="47">
        <f t="shared" si="1194"/>
        <v>0</v>
      </c>
      <c r="DE353" s="47">
        <f t="shared" si="1195"/>
        <v>0</v>
      </c>
      <c r="DF353" s="47">
        <f t="shared" si="1196"/>
        <v>0</v>
      </c>
      <c r="DG353" s="47">
        <f t="shared" si="1197"/>
        <v>0</v>
      </c>
      <c r="DH353" s="47">
        <f t="shared" si="1198"/>
        <v>0</v>
      </c>
      <c r="DI353" s="47">
        <f t="shared" si="1199"/>
        <v>0</v>
      </c>
      <c r="DJ353" s="47">
        <f t="shared" si="1200"/>
        <v>0</v>
      </c>
      <c r="DK353" s="47">
        <f t="shared" si="1201"/>
        <v>0</v>
      </c>
      <c r="DL353" s="47">
        <f t="shared" si="1202"/>
        <v>0</v>
      </c>
      <c r="DM353" s="47">
        <f t="shared" si="1203"/>
        <v>0</v>
      </c>
      <c r="DN353" s="47">
        <f t="shared" si="1204"/>
        <v>0</v>
      </c>
      <c r="DO353" s="47">
        <f t="shared" si="1205"/>
        <v>0</v>
      </c>
      <c r="DP353" s="47">
        <f t="shared" si="1206"/>
        <v>0</v>
      </c>
      <c r="DQ353" s="47">
        <f t="shared" si="1207"/>
        <v>0</v>
      </c>
      <c r="DR353" s="47">
        <f t="shared" si="1208"/>
        <v>0</v>
      </c>
      <c r="DS353" s="47">
        <f t="shared" si="1209"/>
        <v>0</v>
      </c>
      <c r="DT353" s="47">
        <f t="shared" si="1210"/>
        <v>0</v>
      </c>
      <c r="DU353" s="48">
        <f t="shared" si="1211"/>
        <v>0</v>
      </c>
      <c r="DV353" s="47">
        <f t="shared" si="1212"/>
        <v>0</v>
      </c>
      <c r="DW353" s="47">
        <f t="shared" si="1213"/>
        <v>0</v>
      </c>
      <c r="DX353" s="46">
        <f t="shared" si="1214"/>
        <v>0</v>
      </c>
      <c r="DY353" s="47">
        <f t="shared" si="1215"/>
        <v>0</v>
      </c>
      <c r="DZ353" s="47">
        <f t="shared" si="1216"/>
        <v>0</v>
      </c>
      <c r="EA353" s="47">
        <f t="shared" si="1217"/>
        <v>0</v>
      </c>
      <c r="EB353" s="47">
        <f t="shared" si="1218"/>
        <v>0</v>
      </c>
      <c r="EC353" s="47">
        <f t="shared" si="1219"/>
        <v>0</v>
      </c>
      <c r="ED353" s="47">
        <f t="shared" si="1220"/>
        <v>0</v>
      </c>
      <c r="EE353" s="47">
        <f t="shared" si="1221"/>
        <v>0</v>
      </c>
      <c r="EF353" s="47">
        <f t="shared" si="1222"/>
        <v>0</v>
      </c>
      <c r="EG353" s="47">
        <f t="shared" si="1223"/>
        <v>0</v>
      </c>
      <c r="EH353" s="47">
        <f t="shared" si="1224"/>
        <v>0</v>
      </c>
      <c r="EI353" s="47">
        <f t="shared" si="1225"/>
        <v>0</v>
      </c>
      <c r="EJ353" s="47">
        <f t="shared" si="1226"/>
        <v>0</v>
      </c>
      <c r="EK353" s="47">
        <f t="shared" si="1227"/>
        <v>0</v>
      </c>
      <c r="EL353" s="47">
        <f t="shared" si="1228"/>
        <v>0</v>
      </c>
      <c r="EM353" s="47">
        <f t="shared" si="1229"/>
        <v>0</v>
      </c>
      <c r="EN353" s="47">
        <f t="shared" si="1230"/>
        <v>0</v>
      </c>
      <c r="EO353" s="47">
        <f t="shared" si="1231"/>
        <v>0</v>
      </c>
      <c r="EP353" s="47">
        <f t="shared" si="1232"/>
        <v>0</v>
      </c>
      <c r="EQ353" s="48">
        <f t="shared" si="1233"/>
        <v>0</v>
      </c>
      <c r="ER353" s="47">
        <f t="shared" si="1234"/>
        <v>0</v>
      </c>
      <c r="ES353" s="47">
        <f t="shared" si="1235"/>
        <v>0</v>
      </c>
      <c r="ET353" s="46">
        <f t="shared" si="1236"/>
        <v>0</v>
      </c>
      <c r="EU353" s="47">
        <f t="shared" si="1237"/>
        <v>0</v>
      </c>
      <c r="EV353" s="47">
        <f t="shared" si="1238"/>
        <v>0</v>
      </c>
      <c r="EW353" s="47">
        <f t="shared" si="1239"/>
        <v>0</v>
      </c>
      <c r="EX353" s="47">
        <f t="shared" si="1240"/>
        <v>0</v>
      </c>
      <c r="EY353" s="47">
        <f t="shared" si="1241"/>
        <v>0</v>
      </c>
      <c r="EZ353" s="47">
        <f t="shared" si="1242"/>
        <v>0</v>
      </c>
      <c r="FA353" s="47">
        <f t="shared" si="1243"/>
        <v>0</v>
      </c>
      <c r="FB353" s="47">
        <f t="shared" si="1244"/>
        <v>0</v>
      </c>
      <c r="FC353" s="47">
        <f t="shared" si="1245"/>
        <v>0</v>
      </c>
      <c r="FD353" s="47">
        <f t="shared" si="1246"/>
        <v>0</v>
      </c>
      <c r="FE353" s="47">
        <f t="shared" si="1247"/>
        <v>0</v>
      </c>
      <c r="FF353" s="47">
        <f t="shared" si="1248"/>
        <v>0</v>
      </c>
      <c r="FG353" s="47">
        <f t="shared" si="1249"/>
        <v>0</v>
      </c>
      <c r="FH353" s="47">
        <f t="shared" si="1250"/>
        <v>0</v>
      </c>
      <c r="FI353" s="47">
        <f t="shared" si="1251"/>
        <v>0</v>
      </c>
      <c r="FJ353" s="47">
        <f t="shared" si="1252"/>
        <v>0</v>
      </c>
      <c r="FK353" s="47">
        <f t="shared" si="1253"/>
        <v>0</v>
      </c>
      <c r="FL353" s="47">
        <f t="shared" si="1254"/>
        <v>0</v>
      </c>
      <c r="FM353" s="48">
        <f t="shared" si="1255"/>
        <v>0</v>
      </c>
      <c r="FN353" s="47">
        <f t="shared" si="1256"/>
        <v>0</v>
      </c>
      <c r="FO353" s="47">
        <f t="shared" si="1257"/>
        <v>0</v>
      </c>
      <c r="FP353" s="46">
        <f t="shared" si="1258"/>
        <v>0</v>
      </c>
      <c r="FQ353" s="47">
        <f t="shared" si="1259"/>
        <v>0</v>
      </c>
      <c r="FR353" s="47">
        <f t="shared" si="1260"/>
        <v>0</v>
      </c>
      <c r="FS353" s="47">
        <f t="shared" si="1261"/>
        <v>0</v>
      </c>
      <c r="FT353" s="47">
        <f t="shared" si="1262"/>
        <v>0</v>
      </c>
      <c r="FU353" s="47">
        <f t="shared" si="1263"/>
        <v>0</v>
      </c>
      <c r="FV353" s="47">
        <f t="shared" si="1264"/>
        <v>0</v>
      </c>
      <c r="FW353" s="47">
        <f t="shared" si="1265"/>
        <v>0</v>
      </c>
      <c r="FX353" s="47">
        <f t="shared" si="1266"/>
        <v>0</v>
      </c>
      <c r="FY353" s="47">
        <f t="shared" si="1267"/>
        <v>0</v>
      </c>
      <c r="FZ353" s="47">
        <f t="shared" si="1268"/>
        <v>0</v>
      </c>
      <c r="GA353" s="47">
        <f t="shared" si="1269"/>
        <v>0</v>
      </c>
      <c r="GB353" s="47">
        <f t="shared" si="1270"/>
        <v>0</v>
      </c>
      <c r="GC353" s="47">
        <f t="shared" si="1271"/>
        <v>0</v>
      </c>
      <c r="GD353" s="47">
        <f t="shared" si="1272"/>
        <v>0</v>
      </c>
      <c r="GE353" s="47">
        <f t="shared" si="1273"/>
        <v>0</v>
      </c>
      <c r="GF353" s="47">
        <f t="shared" si="1274"/>
        <v>0</v>
      </c>
      <c r="GG353" s="47">
        <f t="shared" si="1275"/>
        <v>0</v>
      </c>
      <c r="GH353" s="47">
        <f t="shared" si="1276"/>
        <v>0</v>
      </c>
      <c r="GI353" s="48">
        <f t="shared" si="1277"/>
        <v>0</v>
      </c>
      <c r="GJ353" s="47">
        <f t="shared" si="1278"/>
        <v>0</v>
      </c>
      <c r="GK353" s="47">
        <f t="shared" si="1279"/>
        <v>0</v>
      </c>
      <c r="GL353" s="46">
        <f t="shared" si="1280"/>
        <v>0</v>
      </c>
      <c r="GM353" s="47">
        <f t="shared" si="1281"/>
        <v>0</v>
      </c>
      <c r="GN353" s="47">
        <f t="shared" si="1282"/>
        <v>0</v>
      </c>
      <c r="GO353" s="47">
        <f t="shared" si="1283"/>
        <v>0</v>
      </c>
      <c r="GP353" s="47">
        <f t="shared" si="1284"/>
        <v>0</v>
      </c>
      <c r="GQ353" s="47">
        <f t="shared" si="1285"/>
        <v>0</v>
      </c>
      <c r="GR353" s="47">
        <f t="shared" si="1286"/>
        <v>0</v>
      </c>
      <c r="GS353" s="47">
        <f t="shared" si="1287"/>
        <v>0</v>
      </c>
      <c r="GT353" s="47">
        <f t="shared" si="1288"/>
        <v>0</v>
      </c>
      <c r="GU353" s="47">
        <f t="shared" si="1289"/>
        <v>0</v>
      </c>
      <c r="GV353" s="47">
        <f t="shared" si="1290"/>
        <v>0</v>
      </c>
      <c r="GW353" s="47">
        <f t="shared" si="1291"/>
        <v>0</v>
      </c>
      <c r="GX353" s="47">
        <f t="shared" si="1292"/>
        <v>0</v>
      </c>
      <c r="GY353" s="47">
        <f t="shared" si="1293"/>
        <v>0</v>
      </c>
      <c r="GZ353" s="47">
        <f t="shared" si="1294"/>
        <v>0</v>
      </c>
      <c r="HA353" s="47">
        <f t="shared" si="1295"/>
        <v>0</v>
      </c>
      <c r="HB353" s="47">
        <f t="shared" si="1296"/>
        <v>0</v>
      </c>
      <c r="HC353" s="47">
        <f t="shared" si="1297"/>
        <v>0</v>
      </c>
      <c r="HD353" s="47">
        <f t="shared" si="1298"/>
        <v>0</v>
      </c>
      <c r="HE353" s="48">
        <f t="shared" si="1299"/>
        <v>0</v>
      </c>
      <c r="HF353" s="47">
        <f t="shared" si="1300"/>
        <v>0</v>
      </c>
      <c r="HG353" s="47">
        <f t="shared" si="1301"/>
        <v>0</v>
      </c>
      <c r="HH353" s="46">
        <f t="shared" si="1302"/>
        <v>0</v>
      </c>
      <c r="HI353" s="47">
        <f t="shared" si="1303"/>
        <v>0</v>
      </c>
      <c r="HJ353" s="47">
        <f t="shared" si="1304"/>
        <v>0</v>
      </c>
      <c r="HK353" s="47">
        <f t="shared" si="1305"/>
        <v>0</v>
      </c>
      <c r="HL353" s="47">
        <f t="shared" si="1306"/>
        <v>0</v>
      </c>
      <c r="HM353" s="47">
        <f t="shared" si="1307"/>
        <v>0</v>
      </c>
      <c r="HN353" s="47">
        <f t="shared" si="1308"/>
        <v>0</v>
      </c>
      <c r="HO353" s="47">
        <f t="shared" si="1309"/>
        <v>0</v>
      </c>
      <c r="HP353" s="47">
        <f t="shared" si="1310"/>
        <v>0</v>
      </c>
      <c r="HQ353" s="47">
        <f t="shared" si="1311"/>
        <v>0</v>
      </c>
      <c r="HR353" s="47">
        <f t="shared" si="1312"/>
        <v>0</v>
      </c>
      <c r="HS353" s="47">
        <f t="shared" si="1313"/>
        <v>0</v>
      </c>
      <c r="HT353" s="47">
        <f t="shared" si="1314"/>
        <v>0</v>
      </c>
      <c r="HU353" s="47">
        <f t="shared" si="1315"/>
        <v>0</v>
      </c>
      <c r="HV353" s="47">
        <f t="shared" si="1316"/>
        <v>0</v>
      </c>
      <c r="HW353" s="47">
        <f t="shared" si="1317"/>
        <v>0</v>
      </c>
      <c r="HX353" s="47">
        <f t="shared" si="1318"/>
        <v>0</v>
      </c>
      <c r="HY353" s="47">
        <f t="shared" si="1319"/>
        <v>0</v>
      </c>
      <c r="HZ353" s="47">
        <f t="shared" si="1320"/>
        <v>0</v>
      </c>
      <c r="IA353" s="48">
        <f t="shared" si="1321"/>
        <v>0</v>
      </c>
      <c r="IB353" s="47">
        <f t="shared" si="1322"/>
        <v>0</v>
      </c>
      <c r="IC353" s="47">
        <f t="shared" si="1323"/>
        <v>0</v>
      </c>
      <c r="ID353" s="46">
        <f t="shared" si="1324"/>
        <v>0</v>
      </c>
      <c r="IE353" s="47">
        <f t="shared" si="1325"/>
        <v>0</v>
      </c>
      <c r="IF353" s="47">
        <f t="shared" si="1326"/>
        <v>0</v>
      </c>
      <c r="IG353" s="47">
        <f t="shared" si="1327"/>
        <v>0</v>
      </c>
      <c r="IH353" s="47">
        <f t="shared" si="1328"/>
        <v>0</v>
      </c>
      <c r="II353" s="47">
        <f t="shared" si="1329"/>
        <v>0</v>
      </c>
      <c r="IJ353" s="47">
        <f t="shared" si="1330"/>
        <v>0</v>
      </c>
      <c r="IK353" s="47">
        <f t="shared" si="1331"/>
        <v>0</v>
      </c>
      <c r="IL353" s="47">
        <f t="shared" si="1332"/>
        <v>0</v>
      </c>
      <c r="IM353" s="47">
        <f t="shared" si="1333"/>
        <v>0</v>
      </c>
      <c r="IN353" s="47">
        <f t="shared" si="1334"/>
        <v>0</v>
      </c>
      <c r="IO353" s="47">
        <f t="shared" si="1335"/>
        <v>0</v>
      </c>
      <c r="IP353" s="47">
        <f t="shared" si="1336"/>
        <v>0</v>
      </c>
      <c r="IQ353" s="47">
        <f t="shared" si="1337"/>
        <v>0</v>
      </c>
      <c r="IR353" s="47">
        <f t="shared" si="1338"/>
        <v>0</v>
      </c>
      <c r="IS353" s="47">
        <f t="shared" si="1339"/>
        <v>0</v>
      </c>
      <c r="IT353" s="47">
        <f t="shared" si="1340"/>
        <v>0</v>
      </c>
      <c r="IU353" s="47">
        <f t="shared" si="1341"/>
        <v>0</v>
      </c>
      <c r="IV353" s="47">
        <f t="shared" si="1342"/>
        <v>0</v>
      </c>
      <c r="IW353" s="48">
        <f t="shared" si="1343"/>
        <v>0</v>
      </c>
      <c r="IX353" s="47">
        <f t="shared" si="1344"/>
        <v>0</v>
      </c>
      <c r="IY353" s="47">
        <f t="shared" si="1345"/>
        <v>0</v>
      </c>
      <c r="IZ353" s="46">
        <f t="shared" si="1346"/>
        <v>0</v>
      </c>
      <c r="JA353" s="47">
        <f t="shared" si="1347"/>
        <v>0</v>
      </c>
      <c r="JB353" s="47">
        <f t="shared" si="1348"/>
        <v>0</v>
      </c>
      <c r="JC353" s="47">
        <f t="shared" si="1349"/>
        <v>0</v>
      </c>
      <c r="JD353" s="47">
        <f t="shared" si="1350"/>
        <v>0</v>
      </c>
      <c r="JE353" s="47">
        <f t="shared" si="1351"/>
        <v>0</v>
      </c>
      <c r="JF353" s="47">
        <f t="shared" si="1352"/>
        <v>0</v>
      </c>
      <c r="JG353" s="47">
        <f t="shared" si="1353"/>
        <v>0</v>
      </c>
      <c r="JH353" s="47">
        <f t="shared" si="1354"/>
        <v>0</v>
      </c>
      <c r="JI353" s="47">
        <f t="shared" si="1355"/>
        <v>0</v>
      </c>
      <c r="JJ353" s="47">
        <f t="shared" si="1356"/>
        <v>0</v>
      </c>
      <c r="JK353" s="47">
        <f t="shared" si="1357"/>
        <v>0</v>
      </c>
      <c r="JL353" s="47">
        <f t="shared" si="1358"/>
        <v>0</v>
      </c>
      <c r="JM353" s="47">
        <f t="shared" si="1359"/>
        <v>0</v>
      </c>
      <c r="JN353" s="47">
        <f t="shared" si="1360"/>
        <v>0</v>
      </c>
      <c r="JO353" s="47">
        <f t="shared" si="1361"/>
        <v>0</v>
      </c>
      <c r="JP353" s="47">
        <f t="shared" si="1362"/>
        <v>0</v>
      </c>
      <c r="JQ353" s="47">
        <f t="shared" si="1363"/>
        <v>0</v>
      </c>
      <c r="JR353" s="47">
        <f t="shared" si="1364"/>
        <v>0</v>
      </c>
      <c r="JS353" s="48">
        <f t="shared" si="1365"/>
        <v>0</v>
      </c>
      <c r="JT353" s="46">
        <f t="shared" si="1366"/>
        <v>0</v>
      </c>
      <c r="JU353" s="48">
        <f t="shared" si="1367"/>
        <v>0</v>
      </c>
    </row>
    <row r="354" spans="1:281" x14ac:dyDescent="0.25">
      <c r="A354" s="152"/>
      <c r="B354" s="386"/>
      <c r="C354" s="608"/>
      <c r="D354" s="609"/>
      <c r="E354" s="609"/>
      <c r="F354" s="609"/>
      <c r="G354" s="610"/>
      <c r="H354" s="397"/>
      <c r="I354" s="397"/>
      <c r="J354" s="97"/>
      <c r="K354" s="122">
        <f t="shared" si="1097"/>
        <v>0</v>
      </c>
      <c r="L354" s="313">
        <f t="shared" si="1098"/>
        <v>0</v>
      </c>
      <c r="M354" s="46">
        <f t="shared" si="1099"/>
        <v>0</v>
      </c>
      <c r="N354" s="90">
        <f t="shared" si="1160"/>
        <v>0</v>
      </c>
      <c r="O354" s="90">
        <f t="shared" si="1161"/>
        <v>0</v>
      </c>
      <c r="P354" s="90">
        <f t="shared" si="1162"/>
        <v>0</v>
      </c>
      <c r="Q354" s="90">
        <f t="shared" si="1163"/>
        <v>0</v>
      </c>
      <c r="R354" s="408">
        <f t="shared" si="1100"/>
        <v>1</v>
      </c>
      <c r="S354" s="46">
        <f t="shared" si="1101"/>
        <v>0</v>
      </c>
      <c r="T354" s="47">
        <f t="shared" si="1102"/>
        <v>0</v>
      </c>
      <c r="U354" s="47">
        <f t="shared" si="1103"/>
        <v>0</v>
      </c>
      <c r="V354" s="47">
        <f t="shared" si="1104"/>
        <v>0</v>
      </c>
      <c r="W354" s="47">
        <f t="shared" si="1105"/>
        <v>0</v>
      </c>
      <c r="X354" s="47">
        <f t="shared" si="1106"/>
        <v>0</v>
      </c>
      <c r="Y354" s="47">
        <f t="shared" si="1107"/>
        <v>0</v>
      </c>
      <c r="Z354" s="47">
        <f t="shared" si="1108"/>
        <v>0</v>
      </c>
      <c r="AA354" s="47">
        <f t="shared" si="1109"/>
        <v>0</v>
      </c>
      <c r="AB354" s="47">
        <f t="shared" si="1110"/>
        <v>0</v>
      </c>
      <c r="AC354" s="47">
        <f t="shared" si="1111"/>
        <v>0</v>
      </c>
      <c r="AD354" s="47">
        <f t="shared" si="1112"/>
        <v>0</v>
      </c>
      <c r="AE354" s="47">
        <f t="shared" si="1113"/>
        <v>0</v>
      </c>
      <c r="AF354" s="47">
        <f t="shared" si="1114"/>
        <v>0</v>
      </c>
      <c r="AG354" s="47">
        <f t="shared" si="1115"/>
        <v>0</v>
      </c>
      <c r="AH354" s="47">
        <f t="shared" si="1116"/>
        <v>0</v>
      </c>
      <c r="AI354" s="47">
        <f t="shared" si="1117"/>
        <v>0</v>
      </c>
      <c r="AJ354" s="47">
        <f t="shared" si="1118"/>
        <v>0</v>
      </c>
      <c r="AK354" s="47">
        <f t="shared" si="1119"/>
        <v>0</v>
      </c>
      <c r="AL354" s="48">
        <f t="shared" si="1120"/>
        <v>0</v>
      </c>
      <c r="AM354" s="47">
        <f t="shared" si="1164"/>
        <v>0</v>
      </c>
      <c r="AN354" s="47">
        <f t="shared" si="1165"/>
        <v>0</v>
      </c>
      <c r="AO354" s="46">
        <f t="shared" si="1121"/>
        <v>0</v>
      </c>
      <c r="AP354" s="47">
        <f t="shared" si="1122"/>
        <v>0</v>
      </c>
      <c r="AQ354" s="47">
        <f t="shared" si="1123"/>
        <v>0</v>
      </c>
      <c r="AR354" s="47">
        <f t="shared" si="1124"/>
        <v>0</v>
      </c>
      <c r="AS354" s="47">
        <f t="shared" si="1125"/>
        <v>0</v>
      </c>
      <c r="AT354" s="47">
        <f t="shared" si="1126"/>
        <v>0</v>
      </c>
      <c r="AU354" s="47">
        <f t="shared" si="1127"/>
        <v>0</v>
      </c>
      <c r="AV354" s="47">
        <f t="shared" si="1128"/>
        <v>0</v>
      </c>
      <c r="AW354" s="47">
        <f t="shared" si="1129"/>
        <v>0</v>
      </c>
      <c r="AX354" s="47">
        <f t="shared" si="1130"/>
        <v>0</v>
      </c>
      <c r="AY354" s="47">
        <f t="shared" si="1131"/>
        <v>0</v>
      </c>
      <c r="AZ354" s="47">
        <f t="shared" si="1132"/>
        <v>0</v>
      </c>
      <c r="BA354" s="47">
        <f t="shared" si="1133"/>
        <v>0</v>
      </c>
      <c r="BB354" s="47">
        <f t="shared" si="1134"/>
        <v>0</v>
      </c>
      <c r="BC354" s="47">
        <f t="shared" si="1135"/>
        <v>0</v>
      </c>
      <c r="BD354" s="47">
        <f t="shared" si="1136"/>
        <v>0</v>
      </c>
      <c r="BE354" s="47">
        <f t="shared" si="1137"/>
        <v>0</v>
      </c>
      <c r="BF354" s="47">
        <f t="shared" si="1138"/>
        <v>0</v>
      </c>
      <c r="BG354" s="48">
        <f t="shared" si="1139"/>
        <v>0</v>
      </c>
      <c r="BH354" s="47">
        <f t="shared" si="1166"/>
        <v>0</v>
      </c>
      <c r="BI354" s="47">
        <f t="shared" si="1167"/>
        <v>0</v>
      </c>
      <c r="BJ354" s="46">
        <f t="shared" si="1140"/>
        <v>0</v>
      </c>
      <c r="BK354" s="47">
        <f t="shared" si="1141"/>
        <v>0</v>
      </c>
      <c r="BL354" s="47">
        <f t="shared" si="1142"/>
        <v>0</v>
      </c>
      <c r="BM354" s="47">
        <f t="shared" si="1143"/>
        <v>0</v>
      </c>
      <c r="BN354" s="47">
        <f t="shared" si="1144"/>
        <v>0</v>
      </c>
      <c r="BO354" s="47">
        <f t="shared" si="1145"/>
        <v>0</v>
      </c>
      <c r="BP354" s="47">
        <f t="shared" si="1146"/>
        <v>0</v>
      </c>
      <c r="BQ354" s="47">
        <f t="shared" si="1147"/>
        <v>0</v>
      </c>
      <c r="BR354" s="47">
        <f t="shared" si="1148"/>
        <v>0</v>
      </c>
      <c r="BS354" s="47">
        <f t="shared" si="1149"/>
        <v>0</v>
      </c>
      <c r="BT354" s="47">
        <f t="shared" si="1150"/>
        <v>0</v>
      </c>
      <c r="BU354" s="47">
        <f t="shared" si="1151"/>
        <v>0</v>
      </c>
      <c r="BV354" s="47">
        <f t="shared" si="1152"/>
        <v>0</v>
      </c>
      <c r="BW354" s="47">
        <f t="shared" si="1153"/>
        <v>0</v>
      </c>
      <c r="BX354" s="47">
        <f t="shared" si="1154"/>
        <v>0</v>
      </c>
      <c r="BY354" s="47">
        <f t="shared" si="1155"/>
        <v>0</v>
      </c>
      <c r="BZ354" s="47">
        <f t="shared" si="1156"/>
        <v>0</v>
      </c>
      <c r="CA354" s="47">
        <f t="shared" si="1157"/>
        <v>0</v>
      </c>
      <c r="CB354" s="47">
        <f t="shared" si="1158"/>
        <v>0</v>
      </c>
      <c r="CC354" s="48">
        <f t="shared" si="1159"/>
        <v>0</v>
      </c>
      <c r="CD354" s="47">
        <f t="shared" si="1168"/>
        <v>0</v>
      </c>
      <c r="CE354" s="47">
        <f t="shared" si="1169"/>
        <v>0</v>
      </c>
      <c r="CF354" s="46">
        <f t="shared" si="1170"/>
        <v>0</v>
      </c>
      <c r="CG354" s="47">
        <f t="shared" si="1171"/>
        <v>0</v>
      </c>
      <c r="CH354" s="47">
        <f t="shared" si="1172"/>
        <v>0</v>
      </c>
      <c r="CI354" s="47">
        <f t="shared" si="1173"/>
        <v>0</v>
      </c>
      <c r="CJ354" s="47">
        <f t="shared" si="1174"/>
        <v>0</v>
      </c>
      <c r="CK354" s="47">
        <f t="shared" si="1175"/>
        <v>0</v>
      </c>
      <c r="CL354" s="47">
        <f t="shared" si="1176"/>
        <v>0</v>
      </c>
      <c r="CM354" s="47">
        <f t="shared" si="1177"/>
        <v>0</v>
      </c>
      <c r="CN354" s="47">
        <f t="shared" si="1178"/>
        <v>0</v>
      </c>
      <c r="CO354" s="47">
        <f t="shared" si="1179"/>
        <v>0</v>
      </c>
      <c r="CP354" s="47">
        <f t="shared" si="1180"/>
        <v>0</v>
      </c>
      <c r="CQ354" s="47">
        <f t="shared" si="1181"/>
        <v>0</v>
      </c>
      <c r="CR354" s="47">
        <f t="shared" si="1182"/>
        <v>0</v>
      </c>
      <c r="CS354" s="47">
        <f t="shared" si="1183"/>
        <v>0</v>
      </c>
      <c r="CT354" s="47">
        <f t="shared" si="1184"/>
        <v>0</v>
      </c>
      <c r="CU354" s="47">
        <f t="shared" si="1185"/>
        <v>0</v>
      </c>
      <c r="CV354" s="47">
        <f t="shared" si="1186"/>
        <v>0</v>
      </c>
      <c r="CW354" s="47">
        <f t="shared" si="1187"/>
        <v>0</v>
      </c>
      <c r="CX354" s="47">
        <f t="shared" si="1188"/>
        <v>0</v>
      </c>
      <c r="CY354" s="48">
        <f t="shared" si="1189"/>
        <v>0</v>
      </c>
      <c r="CZ354" s="47">
        <f t="shared" si="1190"/>
        <v>0</v>
      </c>
      <c r="DA354" s="47">
        <f t="shared" si="1191"/>
        <v>0</v>
      </c>
      <c r="DB354" s="46">
        <f t="shared" si="1192"/>
        <v>0</v>
      </c>
      <c r="DC354" s="47">
        <f t="shared" si="1193"/>
        <v>0</v>
      </c>
      <c r="DD354" s="47">
        <f t="shared" si="1194"/>
        <v>0</v>
      </c>
      <c r="DE354" s="47">
        <f t="shared" si="1195"/>
        <v>0</v>
      </c>
      <c r="DF354" s="47">
        <f t="shared" si="1196"/>
        <v>0</v>
      </c>
      <c r="DG354" s="47">
        <f t="shared" si="1197"/>
        <v>0</v>
      </c>
      <c r="DH354" s="47">
        <f t="shared" si="1198"/>
        <v>0</v>
      </c>
      <c r="DI354" s="47">
        <f t="shared" si="1199"/>
        <v>0</v>
      </c>
      <c r="DJ354" s="47">
        <f t="shared" si="1200"/>
        <v>0</v>
      </c>
      <c r="DK354" s="47">
        <f t="shared" si="1201"/>
        <v>0</v>
      </c>
      <c r="DL354" s="47">
        <f t="shared" si="1202"/>
        <v>0</v>
      </c>
      <c r="DM354" s="47">
        <f t="shared" si="1203"/>
        <v>0</v>
      </c>
      <c r="DN354" s="47">
        <f t="shared" si="1204"/>
        <v>0</v>
      </c>
      <c r="DO354" s="47">
        <f t="shared" si="1205"/>
        <v>0</v>
      </c>
      <c r="DP354" s="47">
        <f t="shared" si="1206"/>
        <v>0</v>
      </c>
      <c r="DQ354" s="47">
        <f t="shared" si="1207"/>
        <v>0</v>
      </c>
      <c r="DR354" s="47">
        <f t="shared" si="1208"/>
        <v>0</v>
      </c>
      <c r="DS354" s="47">
        <f t="shared" si="1209"/>
        <v>0</v>
      </c>
      <c r="DT354" s="47">
        <f t="shared" si="1210"/>
        <v>0</v>
      </c>
      <c r="DU354" s="48">
        <f t="shared" si="1211"/>
        <v>0</v>
      </c>
      <c r="DV354" s="47">
        <f t="shared" si="1212"/>
        <v>0</v>
      </c>
      <c r="DW354" s="47">
        <f t="shared" si="1213"/>
        <v>0</v>
      </c>
      <c r="DX354" s="46">
        <f t="shared" si="1214"/>
        <v>0</v>
      </c>
      <c r="DY354" s="47">
        <f t="shared" si="1215"/>
        <v>0</v>
      </c>
      <c r="DZ354" s="47">
        <f t="shared" si="1216"/>
        <v>0</v>
      </c>
      <c r="EA354" s="47">
        <f t="shared" si="1217"/>
        <v>0</v>
      </c>
      <c r="EB354" s="47">
        <f t="shared" si="1218"/>
        <v>0</v>
      </c>
      <c r="EC354" s="47">
        <f t="shared" si="1219"/>
        <v>0</v>
      </c>
      <c r="ED354" s="47">
        <f t="shared" si="1220"/>
        <v>0</v>
      </c>
      <c r="EE354" s="47">
        <f t="shared" si="1221"/>
        <v>0</v>
      </c>
      <c r="EF354" s="47">
        <f t="shared" si="1222"/>
        <v>0</v>
      </c>
      <c r="EG354" s="47">
        <f t="shared" si="1223"/>
        <v>0</v>
      </c>
      <c r="EH354" s="47">
        <f t="shared" si="1224"/>
        <v>0</v>
      </c>
      <c r="EI354" s="47">
        <f t="shared" si="1225"/>
        <v>0</v>
      </c>
      <c r="EJ354" s="47">
        <f t="shared" si="1226"/>
        <v>0</v>
      </c>
      <c r="EK354" s="47">
        <f t="shared" si="1227"/>
        <v>0</v>
      </c>
      <c r="EL354" s="47">
        <f t="shared" si="1228"/>
        <v>0</v>
      </c>
      <c r="EM354" s="47">
        <f t="shared" si="1229"/>
        <v>0</v>
      </c>
      <c r="EN354" s="47">
        <f t="shared" si="1230"/>
        <v>0</v>
      </c>
      <c r="EO354" s="47">
        <f t="shared" si="1231"/>
        <v>0</v>
      </c>
      <c r="EP354" s="47">
        <f t="shared" si="1232"/>
        <v>0</v>
      </c>
      <c r="EQ354" s="48">
        <f t="shared" si="1233"/>
        <v>0</v>
      </c>
      <c r="ER354" s="47">
        <f t="shared" si="1234"/>
        <v>0</v>
      </c>
      <c r="ES354" s="47">
        <f t="shared" si="1235"/>
        <v>0</v>
      </c>
      <c r="ET354" s="46">
        <f t="shared" si="1236"/>
        <v>0</v>
      </c>
      <c r="EU354" s="47">
        <f t="shared" si="1237"/>
        <v>0</v>
      </c>
      <c r="EV354" s="47">
        <f t="shared" si="1238"/>
        <v>0</v>
      </c>
      <c r="EW354" s="47">
        <f t="shared" si="1239"/>
        <v>0</v>
      </c>
      <c r="EX354" s="47">
        <f t="shared" si="1240"/>
        <v>0</v>
      </c>
      <c r="EY354" s="47">
        <f t="shared" si="1241"/>
        <v>0</v>
      </c>
      <c r="EZ354" s="47">
        <f t="shared" si="1242"/>
        <v>0</v>
      </c>
      <c r="FA354" s="47">
        <f t="shared" si="1243"/>
        <v>0</v>
      </c>
      <c r="FB354" s="47">
        <f t="shared" si="1244"/>
        <v>0</v>
      </c>
      <c r="FC354" s="47">
        <f t="shared" si="1245"/>
        <v>0</v>
      </c>
      <c r="FD354" s="47">
        <f t="shared" si="1246"/>
        <v>0</v>
      </c>
      <c r="FE354" s="47">
        <f t="shared" si="1247"/>
        <v>0</v>
      </c>
      <c r="FF354" s="47">
        <f t="shared" si="1248"/>
        <v>0</v>
      </c>
      <c r="FG354" s="47">
        <f t="shared" si="1249"/>
        <v>0</v>
      </c>
      <c r="FH354" s="47">
        <f t="shared" si="1250"/>
        <v>0</v>
      </c>
      <c r="FI354" s="47">
        <f t="shared" si="1251"/>
        <v>0</v>
      </c>
      <c r="FJ354" s="47">
        <f t="shared" si="1252"/>
        <v>0</v>
      </c>
      <c r="FK354" s="47">
        <f t="shared" si="1253"/>
        <v>0</v>
      </c>
      <c r="FL354" s="47">
        <f t="shared" si="1254"/>
        <v>0</v>
      </c>
      <c r="FM354" s="48">
        <f t="shared" si="1255"/>
        <v>0</v>
      </c>
      <c r="FN354" s="47">
        <f t="shared" si="1256"/>
        <v>0</v>
      </c>
      <c r="FO354" s="47">
        <f t="shared" si="1257"/>
        <v>0</v>
      </c>
      <c r="FP354" s="46">
        <f t="shared" si="1258"/>
        <v>0</v>
      </c>
      <c r="FQ354" s="47">
        <f t="shared" si="1259"/>
        <v>0</v>
      </c>
      <c r="FR354" s="47">
        <f t="shared" si="1260"/>
        <v>0</v>
      </c>
      <c r="FS354" s="47">
        <f t="shared" si="1261"/>
        <v>0</v>
      </c>
      <c r="FT354" s="47">
        <f t="shared" si="1262"/>
        <v>0</v>
      </c>
      <c r="FU354" s="47">
        <f t="shared" si="1263"/>
        <v>0</v>
      </c>
      <c r="FV354" s="47">
        <f t="shared" si="1264"/>
        <v>0</v>
      </c>
      <c r="FW354" s="47">
        <f t="shared" si="1265"/>
        <v>0</v>
      </c>
      <c r="FX354" s="47">
        <f t="shared" si="1266"/>
        <v>0</v>
      </c>
      <c r="FY354" s="47">
        <f t="shared" si="1267"/>
        <v>0</v>
      </c>
      <c r="FZ354" s="47">
        <f t="shared" si="1268"/>
        <v>0</v>
      </c>
      <c r="GA354" s="47">
        <f t="shared" si="1269"/>
        <v>0</v>
      </c>
      <c r="GB354" s="47">
        <f t="shared" si="1270"/>
        <v>0</v>
      </c>
      <c r="GC354" s="47">
        <f t="shared" si="1271"/>
        <v>0</v>
      </c>
      <c r="GD354" s="47">
        <f t="shared" si="1272"/>
        <v>0</v>
      </c>
      <c r="GE354" s="47">
        <f t="shared" si="1273"/>
        <v>0</v>
      </c>
      <c r="GF354" s="47">
        <f t="shared" si="1274"/>
        <v>0</v>
      </c>
      <c r="GG354" s="47">
        <f t="shared" si="1275"/>
        <v>0</v>
      </c>
      <c r="GH354" s="47">
        <f t="shared" si="1276"/>
        <v>0</v>
      </c>
      <c r="GI354" s="48">
        <f t="shared" si="1277"/>
        <v>0</v>
      </c>
      <c r="GJ354" s="47">
        <f t="shared" si="1278"/>
        <v>0</v>
      </c>
      <c r="GK354" s="47">
        <f t="shared" si="1279"/>
        <v>0</v>
      </c>
      <c r="GL354" s="46">
        <f t="shared" si="1280"/>
        <v>0</v>
      </c>
      <c r="GM354" s="47">
        <f t="shared" si="1281"/>
        <v>0</v>
      </c>
      <c r="GN354" s="47">
        <f t="shared" si="1282"/>
        <v>0</v>
      </c>
      <c r="GO354" s="47">
        <f t="shared" si="1283"/>
        <v>0</v>
      </c>
      <c r="GP354" s="47">
        <f t="shared" si="1284"/>
        <v>0</v>
      </c>
      <c r="GQ354" s="47">
        <f t="shared" si="1285"/>
        <v>0</v>
      </c>
      <c r="GR354" s="47">
        <f t="shared" si="1286"/>
        <v>0</v>
      </c>
      <c r="GS354" s="47">
        <f t="shared" si="1287"/>
        <v>0</v>
      </c>
      <c r="GT354" s="47">
        <f t="shared" si="1288"/>
        <v>0</v>
      </c>
      <c r="GU354" s="47">
        <f t="shared" si="1289"/>
        <v>0</v>
      </c>
      <c r="GV354" s="47">
        <f t="shared" si="1290"/>
        <v>0</v>
      </c>
      <c r="GW354" s="47">
        <f t="shared" si="1291"/>
        <v>0</v>
      </c>
      <c r="GX354" s="47">
        <f t="shared" si="1292"/>
        <v>0</v>
      </c>
      <c r="GY354" s="47">
        <f t="shared" si="1293"/>
        <v>0</v>
      </c>
      <c r="GZ354" s="47">
        <f t="shared" si="1294"/>
        <v>0</v>
      </c>
      <c r="HA354" s="47">
        <f t="shared" si="1295"/>
        <v>0</v>
      </c>
      <c r="HB354" s="47">
        <f t="shared" si="1296"/>
        <v>0</v>
      </c>
      <c r="HC354" s="47">
        <f t="shared" si="1297"/>
        <v>0</v>
      </c>
      <c r="HD354" s="47">
        <f t="shared" si="1298"/>
        <v>0</v>
      </c>
      <c r="HE354" s="48">
        <f t="shared" si="1299"/>
        <v>0</v>
      </c>
      <c r="HF354" s="47">
        <f t="shared" si="1300"/>
        <v>0</v>
      </c>
      <c r="HG354" s="47">
        <f t="shared" si="1301"/>
        <v>0</v>
      </c>
      <c r="HH354" s="46">
        <f t="shared" si="1302"/>
        <v>0</v>
      </c>
      <c r="HI354" s="47">
        <f t="shared" si="1303"/>
        <v>0</v>
      </c>
      <c r="HJ354" s="47">
        <f t="shared" si="1304"/>
        <v>0</v>
      </c>
      <c r="HK354" s="47">
        <f t="shared" si="1305"/>
        <v>0</v>
      </c>
      <c r="HL354" s="47">
        <f t="shared" si="1306"/>
        <v>0</v>
      </c>
      <c r="HM354" s="47">
        <f t="shared" si="1307"/>
        <v>0</v>
      </c>
      <c r="HN354" s="47">
        <f t="shared" si="1308"/>
        <v>0</v>
      </c>
      <c r="HO354" s="47">
        <f t="shared" si="1309"/>
        <v>0</v>
      </c>
      <c r="HP354" s="47">
        <f t="shared" si="1310"/>
        <v>0</v>
      </c>
      <c r="HQ354" s="47">
        <f t="shared" si="1311"/>
        <v>0</v>
      </c>
      <c r="HR354" s="47">
        <f t="shared" si="1312"/>
        <v>0</v>
      </c>
      <c r="HS354" s="47">
        <f t="shared" si="1313"/>
        <v>0</v>
      </c>
      <c r="HT354" s="47">
        <f t="shared" si="1314"/>
        <v>0</v>
      </c>
      <c r="HU354" s="47">
        <f t="shared" si="1315"/>
        <v>0</v>
      </c>
      <c r="HV354" s="47">
        <f t="shared" si="1316"/>
        <v>0</v>
      </c>
      <c r="HW354" s="47">
        <f t="shared" si="1317"/>
        <v>0</v>
      </c>
      <c r="HX354" s="47">
        <f t="shared" si="1318"/>
        <v>0</v>
      </c>
      <c r="HY354" s="47">
        <f t="shared" si="1319"/>
        <v>0</v>
      </c>
      <c r="HZ354" s="47">
        <f t="shared" si="1320"/>
        <v>0</v>
      </c>
      <c r="IA354" s="48">
        <f t="shared" si="1321"/>
        <v>0</v>
      </c>
      <c r="IB354" s="47">
        <f t="shared" si="1322"/>
        <v>0</v>
      </c>
      <c r="IC354" s="47">
        <f t="shared" si="1323"/>
        <v>0</v>
      </c>
      <c r="ID354" s="46">
        <f t="shared" si="1324"/>
        <v>0</v>
      </c>
      <c r="IE354" s="47">
        <f t="shared" si="1325"/>
        <v>0</v>
      </c>
      <c r="IF354" s="47">
        <f t="shared" si="1326"/>
        <v>0</v>
      </c>
      <c r="IG354" s="47">
        <f t="shared" si="1327"/>
        <v>0</v>
      </c>
      <c r="IH354" s="47">
        <f t="shared" si="1328"/>
        <v>0</v>
      </c>
      <c r="II354" s="47">
        <f t="shared" si="1329"/>
        <v>0</v>
      </c>
      <c r="IJ354" s="47">
        <f t="shared" si="1330"/>
        <v>0</v>
      </c>
      <c r="IK354" s="47">
        <f t="shared" si="1331"/>
        <v>0</v>
      </c>
      <c r="IL354" s="47">
        <f t="shared" si="1332"/>
        <v>0</v>
      </c>
      <c r="IM354" s="47">
        <f t="shared" si="1333"/>
        <v>0</v>
      </c>
      <c r="IN354" s="47">
        <f t="shared" si="1334"/>
        <v>0</v>
      </c>
      <c r="IO354" s="47">
        <f t="shared" si="1335"/>
        <v>0</v>
      </c>
      <c r="IP354" s="47">
        <f t="shared" si="1336"/>
        <v>0</v>
      </c>
      <c r="IQ354" s="47">
        <f t="shared" si="1337"/>
        <v>0</v>
      </c>
      <c r="IR354" s="47">
        <f t="shared" si="1338"/>
        <v>0</v>
      </c>
      <c r="IS354" s="47">
        <f t="shared" si="1339"/>
        <v>0</v>
      </c>
      <c r="IT354" s="47">
        <f t="shared" si="1340"/>
        <v>0</v>
      </c>
      <c r="IU354" s="47">
        <f t="shared" si="1341"/>
        <v>0</v>
      </c>
      <c r="IV354" s="47">
        <f t="shared" si="1342"/>
        <v>0</v>
      </c>
      <c r="IW354" s="48">
        <f t="shared" si="1343"/>
        <v>0</v>
      </c>
      <c r="IX354" s="47">
        <f t="shared" si="1344"/>
        <v>0</v>
      </c>
      <c r="IY354" s="47">
        <f t="shared" si="1345"/>
        <v>0</v>
      </c>
      <c r="IZ354" s="46">
        <f t="shared" si="1346"/>
        <v>0</v>
      </c>
      <c r="JA354" s="47">
        <f t="shared" si="1347"/>
        <v>0</v>
      </c>
      <c r="JB354" s="47">
        <f t="shared" si="1348"/>
        <v>0</v>
      </c>
      <c r="JC354" s="47">
        <f t="shared" si="1349"/>
        <v>0</v>
      </c>
      <c r="JD354" s="47">
        <f t="shared" si="1350"/>
        <v>0</v>
      </c>
      <c r="JE354" s="47">
        <f t="shared" si="1351"/>
        <v>0</v>
      </c>
      <c r="JF354" s="47">
        <f t="shared" si="1352"/>
        <v>0</v>
      </c>
      <c r="JG354" s="47">
        <f t="shared" si="1353"/>
        <v>0</v>
      </c>
      <c r="JH354" s="47">
        <f t="shared" si="1354"/>
        <v>0</v>
      </c>
      <c r="JI354" s="47">
        <f t="shared" si="1355"/>
        <v>0</v>
      </c>
      <c r="JJ354" s="47">
        <f t="shared" si="1356"/>
        <v>0</v>
      </c>
      <c r="JK354" s="47">
        <f t="shared" si="1357"/>
        <v>0</v>
      </c>
      <c r="JL354" s="47">
        <f t="shared" si="1358"/>
        <v>0</v>
      </c>
      <c r="JM354" s="47">
        <f t="shared" si="1359"/>
        <v>0</v>
      </c>
      <c r="JN354" s="47">
        <f t="shared" si="1360"/>
        <v>0</v>
      </c>
      <c r="JO354" s="47">
        <f t="shared" si="1361"/>
        <v>0</v>
      </c>
      <c r="JP354" s="47">
        <f t="shared" si="1362"/>
        <v>0</v>
      </c>
      <c r="JQ354" s="47">
        <f t="shared" si="1363"/>
        <v>0</v>
      </c>
      <c r="JR354" s="47">
        <f t="shared" si="1364"/>
        <v>0</v>
      </c>
      <c r="JS354" s="48">
        <f t="shared" si="1365"/>
        <v>0</v>
      </c>
      <c r="JT354" s="46">
        <f t="shared" si="1366"/>
        <v>0</v>
      </c>
      <c r="JU354" s="48">
        <f t="shared" si="1367"/>
        <v>0</v>
      </c>
    </row>
    <row r="355" spans="1:281" x14ac:dyDescent="0.25">
      <c r="A355" s="152"/>
      <c r="B355" s="386"/>
      <c r="C355" s="608"/>
      <c r="D355" s="609"/>
      <c r="E355" s="609"/>
      <c r="F355" s="609"/>
      <c r="G355" s="610"/>
      <c r="H355" s="397"/>
      <c r="I355" s="397"/>
      <c r="J355" s="97"/>
      <c r="K355" s="122">
        <f t="shared" si="0"/>
        <v>0</v>
      </c>
      <c r="L355" s="313">
        <f t="shared" si="62"/>
        <v>0</v>
      </c>
      <c r="M355" s="46">
        <f t="shared" si="63"/>
        <v>0</v>
      </c>
      <c r="N355" s="90">
        <f t="shared" si="1160"/>
        <v>0</v>
      </c>
      <c r="O355" s="90">
        <f t="shared" si="1161"/>
        <v>0</v>
      </c>
      <c r="P355" s="90">
        <f t="shared" si="1162"/>
        <v>0</v>
      </c>
      <c r="Q355" s="90">
        <f t="shared" si="1163"/>
        <v>0</v>
      </c>
      <c r="R355" s="408">
        <f t="shared" si="68"/>
        <v>1</v>
      </c>
      <c r="S355" s="46">
        <f t="shared" si="1101"/>
        <v>0</v>
      </c>
      <c r="T355" s="47">
        <f t="shared" si="1102"/>
        <v>0</v>
      </c>
      <c r="U355" s="47">
        <f t="shared" si="1103"/>
        <v>0</v>
      </c>
      <c r="V355" s="47">
        <f t="shared" si="1104"/>
        <v>0</v>
      </c>
      <c r="W355" s="47">
        <f t="shared" si="1105"/>
        <v>0</v>
      </c>
      <c r="X355" s="47">
        <f t="shared" si="1106"/>
        <v>0</v>
      </c>
      <c r="Y355" s="47">
        <f t="shared" si="1107"/>
        <v>0</v>
      </c>
      <c r="Z355" s="47">
        <f t="shared" si="1108"/>
        <v>0</v>
      </c>
      <c r="AA355" s="47">
        <f t="shared" si="1109"/>
        <v>0</v>
      </c>
      <c r="AB355" s="47">
        <f t="shared" si="1110"/>
        <v>0</v>
      </c>
      <c r="AC355" s="47">
        <f t="shared" si="1111"/>
        <v>0</v>
      </c>
      <c r="AD355" s="47">
        <f t="shared" si="1112"/>
        <v>0</v>
      </c>
      <c r="AE355" s="47">
        <f t="shared" si="1113"/>
        <v>0</v>
      </c>
      <c r="AF355" s="47">
        <f t="shared" si="1114"/>
        <v>0</v>
      </c>
      <c r="AG355" s="47">
        <f t="shared" si="1115"/>
        <v>0</v>
      </c>
      <c r="AH355" s="47">
        <f t="shared" si="1116"/>
        <v>0</v>
      </c>
      <c r="AI355" s="47">
        <f t="shared" si="1117"/>
        <v>0</v>
      </c>
      <c r="AJ355" s="47">
        <f t="shared" si="1118"/>
        <v>0</v>
      </c>
      <c r="AK355" s="47">
        <f t="shared" si="1119"/>
        <v>0</v>
      </c>
      <c r="AL355" s="48">
        <f t="shared" si="1120"/>
        <v>0</v>
      </c>
      <c r="AM355" s="47">
        <f t="shared" si="1164"/>
        <v>0</v>
      </c>
      <c r="AN355" s="47">
        <f t="shared" si="1165"/>
        <v>0</v>
      </c>
      <c r="AO355" s="46">
        <f t="shared" si="1121"/>
        <v>0</v>
      </c>
      <c r="AP355" s="47">
        <f t="shared" si="1122"/>
        <v>0</v>
      </c>
      <c r="AQ355" s="47">
        <f t="shared" si="1123"/>
        <v>0</v>
      </c>
      <c r="AR355" s="47">
        <f t="shared" si="1124"/>
        <v>0</v>
      </c>
      <c r="AS355" s="47">
        <f t="shared" si="1125"/>
        <v>0</v>
      </c>
      <c r="AT355" s="47">
        <f t="shared" si="1126"/>
        <v>0</v>
      </c>
      <c r="AU355" s="47">
        <f t="shared" si="1127"/>
        <v>0</v>
      </c>
      <c r="AV355" s="47">
        <f t="shared" si="1128"/>
        <v>0</v>
      </c>
      <c r="AW355" s="47">
        <f t="shared" si="1129"/>
        <v>0</v>
      </c>
      <c r="AX355" s="47">
        <f t="shared" si="1130"/>
        <v>0</v>
      </c>
      <c r="AY355" s="47">
        <f t="shared" si="1131"/>
        <v>0</v>
      </c>
      <c r="AZ355" s="47">
        <f t="shared" si="1132"/>
        <v>0</v>
      </c>
      <c r="BA355" s="47">
        <f t="shared" si="1133"/>
        <v>0</v>
      </c>
      <c r="BB355" s="47">
        <f t="shared" si="1134"/>
        <v>0</v>
      </c>
      <c r="BC355" s="47">
        <f t="shared" si="1135"/>
        <v>0</v>
      </c>
      <c r="BD355" s="47">
        <f t="shared" si="1136"/>
        <v>0</v>
      </c>
      <c r="BE355" s="47">
        <f t="shared" si="1137"/>
        <v>0</v>
      </c>
      <c r="BF355" s="47">
        <f t="shared" si="1138"/>
        <v>0</v>
      </c>
      <c r="BG355" s="48">
        <f t="shared" si="1139"/>
        <v>0</v>
      </c>
      <c r="BH355" s="47">
        <f t="shared" si="1166"/>
        <v>0</v>
      </c>
      <c r="BI355" s="47">
        <f t="shared" si="1167"/>
        <v>0</v>
      </c>
      <c r="BJ355" s="46">
        <f t="shared" si="1140"/>
        <v>0</v>
      </c>
      <c r="BK355" s="47">
        <f t="shared" si="1141"/>
        <v>0</v>
      </c>
      <c r="BL355" s="47">
        <f t="shared" si="1142"/>
        <v>0</v>
      </c>
      <c r="BM355" s="47">
        <f t="shared" si="1143"/>
        <v>0</v>
      </c>
      <c r="BN355" s="47">
        <f t="shared" si="1144"/>
        <v>0</v>
      </c>
      <c r="BO355" s="47">
        <f t="shared" si="1145"/>
        <v>0</v>
      </c>
      <c r="BP355" s="47">
        <f t="shared" si="1146"/>
        <v>0</v>
      </c>
      <c r="BQ355" s="47">
        <f t="shared" si="1147"/>
        <v>0</v>
      </c>
      <c r="BR355" s="47">
        <f t="shared" si="1148"/>
        <v>0</v>
      </c>
      <c r="BS355" s="47">
        <f t="shared" si="1149"/>
        <v>0</v>
      </c>
      <c r="BT355" s="47">
        <f t="shared" si="1150"/>
        <v>0</v>
      </c>
      <c r="BU355" s="47">
        <f t="shared" si="1151"/>
        <v>0</v>
      </c>
      <c r="BV355" s="47">
        <f t="shared" si="1152"/>
        <v>0</v>
      </c>
      <c r="BW355" s="47">
        <f t="shared" si="1153"/>
        <v>0</v>
      </c>
      <c r="BX355" s="47">
        <f t="shared" si="1154"/>
        <v>0</v>
      </c>
      <c r="BY355" s="47">
        <f t="shared" si="1155"/>
        <v>0</v>
      </c>
      <c r="BZ355" s="47">
        <f t="shared" si="1156"/>
        <v>0</v>
      </c>
      <c r="CA355" s="47">
        <f t="shared" si="1157"/>
        <v>0</v>
      </c>
      <c r="CB355" s="47">
        <f t="shared" si="1158"/>
        <v>0</v>
      </c>
      <c r="CC355" s="48">
        <f t="shared" si="1159"/>
        <v>0</v>
      </c>
      <c r="CD355" s="47">
        <f t="shared" si="1168"/>
        <v>0</v>
      </c>
      <c r="CE355" s="47">
        <f t="shared" si="1169"/>
        <v>0</v>
      </c>
      <c r="CF355" s="46">
        <f t="shared" si="1170"/>
        <v>0</v>
      </c>
      <c r="CG355" s="47">
        <f t="shared" si="1171"/>
        <v>0</v>
      </c>
      <c r="CH355" s="47">
        <f t="shared" si="1172"/>
        <v>0</v>
      </c>
      <c r="CI355" s="47">
        <f t="shared" si="1173"/>
        <v>0</v>
      </c>
      <c r="CJ355" s="47">
        <f t="shared" si="1174"/>
        <v>0</v>
      </c>
      <c r="CK355" s="47">
        <f t="shared" si="1175"/>
        <v>0</v>
      </c>
      <c r="CL355" s="47">
        <f t="shared" si="1176"/>
        <v>0</v>
      </c>
      <c r="CM355" s="47">
        <f t="shared" si="1177"/>
        <v>0</v>
      </c>
      <c r="CN355" s="47">
        <f t="shared" si="1178"/>
        <v>0</v>
      </c>
      <c r="CO355" s="47">
        <f t="shared" si="1179"/>
        <v>0</v>
      </c>
      <c r="CP355" s="47">
        <f t="shared" si="1180"/>
        <v>0</v>
      </c>
      <c r="CQ355" s="47">
        <f t="shared" si="1181"/>
        <v>0</v>
      </c>
      <c r="CR355" s="47">
        <f t="shared" si="1182"/>
        <v>0</v>
      </c>
      <c r="CS355" s="47">
        <f t="shared" si="1183"/>
        <v>0</v>
      </c>
      <c r="CT355" s="47">
        <f t="shared" si="1184"/>
        <v>0</v>
      </c>
      <c r="CU355" s="47">
        <f t="shared" si="1185"/>
        <v>0</v>
      </c>
      <c r="CV355" s="47">
        <f t="shared" si="1186"/>
        <v>0</v>
      </c>
      <c r="CW355" s="47">
        <f t="shared" si="1187"/>
        <v>0</v>
      </c>
      <c r="CX355" s="47">
        <f t="shared" si="1188"/>
        <v>0</v>
      </c>
      <c r="CY355" s="48">
        <f t="shared" si="1189"/>
        <v>0</v>
      </c>
      <c r="CZ355" s="47">
        <f t="shared" si="1190"/>
        <v>0</v>
      </c>
      <c r="DA355" s="47">
        <f t="shared" si="1191"/>
        <v>0</v>
      </c>
      <c r="DB355" s="46">
        <f t="shared" si="1192"/>
        <v>0</v>
      </c>
      <c r="DC355" s="47">
        <f t="shared" si="1193"/>
        <v>0</v>
      </c>
      <c r="DD355" s="47">
        <f t="shared" si="1194"/>
        <v>0</v>
      </c>
      <c r="DE355" s="47">
        <f t="shared" si="1195"/>
        <v>0</v>
      </c>
      <c r="DF355" s="47">
        <f t="shared" si="1196"/>
        <v>0</v>
      </c>
      <c r="DG355" s="47">
        <f t="shared" si="1197"/>
        <v>0</v>
      </c>
      <c r="DH355" s="47">
        <f t="shared" si="1198"/>
        <v>0</v>
      </c>
      <c r="DI355" s="47">
        <f t="shared" si="1199"/>
        <v>0</v>
      </c>
      <c r="DJ355" s="47">
        <f t="shared" si="1200"/>
        <v>0</v>
      </c>
      <c r="DK355" s="47">
        <f t="shared" si="1201"/>
        <v>0</v>
      </c>
      <c r="DL355" s="47">
        <f t="shared" si="1202"/>
        <v>0</v>
      </c>
      <c r="DM355" s="47">
        <f t="shared" si="1203"/>
        <v>0</v>
      </c>
      <c r="DN355" s="47">
        <f t="shared" si="1204"/>
        <v>0</v>
      </c>
      <c r="DO355" s="47">
        <f t="shared" si="1205"/>
        <v>0</v>
      </c>
      <c r="DP355" s="47">
        <f t="shared" si="1206"/>
        <v>0</v>
      </c>
      <c r="DQ355" s="47">
        <f t="shared" si="1207"/>
        <v>0</v>
      </c>
      <c r="DR355" s="47">
        <f t="shared" si="1208"/>
        <v>0</v>
      </c>
      <c r="DS355" s="47">
        <f t="shared" si="1209"/>
        <v>0</v>
      </c>
      <c r="DT355" s="47">
        <f t="shared" si="1210"/>
        <v>0</v>
      </c>
      <c r="DU355" s="48">
        <f t="shared" si="1211"/>
        <v>0</v>
      </c>
      <c r="DV355" s="47">
        <f t="shared" si="1212"/>
        <v>0</v>
      </c>
      <c r="DW355" s="47">
        <f t="shared" si="1213"/>
        <v>0</v>
      </c>
      <c r="DX355" s="46">
        <f t="shared" si="1214"/>
        <v>0</v>
      </c>
      <c r="DY355" s="47">
        <f t="shared" si="1215"/>
        <v>0</v>
      </c>
      <c r="DZ355" s="47">
        <f t="shared" si="1216"/>
        <v>0</v>
      </c>
      <c r="EA355" s="47">
        <f t="shared" si="1217"/>
        <v>0</v>
      </c>
      <c r="EB355" s="47">
        <f t="shared" si="1218"/>
        <v>0</v>
      </c>
      <c r="EC355" s="47">
        <f t="shared" si="1219"/>
        <v>0</v>
      </c>
      <c r="ED355" s="47">
        <f t="shared" si="1220"/>
        <v>0</v>
      </c>
      <c r="EE355" s="47">
        <f t="shared" si="1221"/>
        <v>0</v>
      </c>
      <c r="EF355" s="47">
        <f t="shared" si="1222"/>
        <v>0</v>
      </c>
      <c r="EG355" s="47">
        <f t="shared" si="1223"/>
        <v>0</v>
      </c>
      <c r="EH355" s="47">
        <f t="shared" si="1224"/>
        <v>0</v>
      </c>
      <c r="EI355" s="47">
        <f t="shared" si="1225"/>
        <v>0</v>
      </c>
      <c r="EJ355" s="47">
        <f t="shared" si="1226"/>
        <v>0</v>
      </c>
      <c r="EK355" s="47">
        <f t="shared" si="1227"/>
        <v>0</v>
      </c>
      <c r="EL355" s="47">
        <f t="shared" si="1228"/>
        <v>0</v>
      </c>
      <c r="EM355" s="47">
        <f t="shared" si="1229"/>
        <v>0</v>
      </c>
      <c r="EN355" s="47">
        <f t="shared" si="1230"/>
        <v>0</v>
      </c>
      <c r="EO355" s="47">
        <f t="shared" si="1231"/>
        <v>0</v>
      </c>
      <c r="EP355" s="47">
        <f t="shared" si="1232"/>
        <v>0</v>
      </c>
      <c r="EQ355" s="48">
        <f t="shared" si="1233"/>
        <v>0</v>
      </c>
      <c r="ER355" s="47">
        <f t="shared" si="1234"/>
        <v>0</v>
      </c>
      <c r="ES355" s="47">
        <f t="shared" si="1235"/>
        <v>0</v>
      </c>
      <c r="ET355" s="46">
        <f t="shared" si="1236"/>
        <v>0</v>
      </c>
      <c r="EU355" s="47">
        <f t="shared" si="1237"/>
        <v>0</v>
      </c>
      <c r="EV355" s="47">
        <f t="shared" si="1238"/>
        <v>0</v>
      </c>
      <c r="EW355" s="47">
        <f t="shared" si="1239"/>
        <v>0</v>
      </c>
      <c r="EX355" s="47">
        <f t="shared" si="1240"/>
        <v>0</v>
      </c>
      <c r="EY355" s="47">
        <f t="shared" si="1241"/>
        <v>0</v>
      </c>
      <c r="EZ355" s="47">
        <f t="shared" si="1242"/>
        <v>0</v>
      </c>
      <c r="FA355" s="47">
        <f t="shared" si="1243"/>
        <v>0</v>
      </c>
      <c r="FB355" s="47">
        <f t="shared" si="1244"/>
        <v>0</v>
      </c>
      <c r="FC355" s="47">
        <f t="shared" si="1245"/>
        <v>0</v>
      </c>
      <c r="FD355" s="47">
        <f t="shared" si="1246"/>
        <v>0</v>
      </c>
      <c r="FE355" s="47">
        <f t="shared" si="1247"/>
        <v>0</v>
      </c>
      <c r="FF355" s="47">
        <f t="shared" si="1248"/>
        <v>0</v>
      </c>
      <c r="FG355" s="47">
        <f t="shared" si="1249"/>
        <v>0</v>
      </c>
      <c r="FH355" s="47">
        <f t="shared" si="1250"/>
        <v>0</v>
      </c>
      <c r="FI355" s="47">
        <f t="shared" si="1251"/>
        <v>0</v>
      </c>
      <c r="FJ355" s="47">
        <f t="shared" si="1252"/>
        <v>0</v>
      </c>
      <c r="FK355" s="47">
        <f t="shared" si="1253"/>
        <v>0</v>
      </c>
      <c r="FL355" s="47">
        <f t="shared" si="1254"/>
        <v>0</v>
      </c>
      <c r="FM355" s="48">
        <f t="shared" si="1255"/>
        <v>0</v>
      </c>
      <c r="FN355" s="47">
        <f t="shared" si="1256"/>
        <v>0</v>
      </c>
      <c r="FO355" s="47">
        <f t="shared" si="1257"/>
        <v>0</v>
      </c>
      <c r="FP355" s="46">
        <f t="shared" si="1258"/>
        <v>0</v>
      </c>
      <c r="FQ355" s="47">
        <f t="shared" si="1259"/>
        <v>0</v>
      </c>
      <c r="FR355" s="47">
        <f t="shared" si="1260"/>
        <v>0</v>
      </c>
      <c r="FS355" s="47">
        <f t="shared" si="1261"/>
        <v>0</v>
      </c>
      <c r="FT355" s="47">
        <f t="shared" si="1262"/>
        <v>0</v>
      </c>
      <c r="FU355" s="47">
        <f t="shared" si="1263"/>
        <v>0</v>
      </c>
      <c r="FV355" s="47">
        <f t="shared" si="1264"/>
        <v>0</v>
      </c>
      <c r="FW355" s="47">
        <f t="shared" si="1265"/>
        <v>0</v>
      </c>
      <c r="FX355" s="47">
        <f t="shared" si="1266"/>
        <v>0</v>
      </c>
      <c r="FY355" s="47">
        <f t="shared" si="1267"/>
        <v>0</v>
      </c>
      <c r="FZ355" s="47">
        <f t="shared" si="1268"/>
        <v>0</v>
      </c>
      <c r="GA355" s="47">
        <f t="shared" si="1269"/>
        <v>0</v>
      </c>
      <c r="GB355" s="47">
        <f t="shared" si="1270"/>
        <v>0</v>
      </c>
      <c r="GC355" s="47">
        <f t="shared" si="1271"/>
        <v>0</v>
      </c>
      <c r="GD355" s="47">
        <f t="shared" si="1272"/>
        <v>0</v>
      </c>
      <c r="GE355" s="47">
        <f t="shared" si="1273"/>
        <v>0</v>
      </c>
      <c r="GF355" s="47">
        <f t="shared" si="1274"/>
        <v>0</v>
      </c>
      <c r="GG355" s="47">
        <f t="shared" si="1275"/>
        <v>0</v>
      </c>
      <c r="GH355" s="47">
        <f t="shared" si="1276"/>
        <v>0</v>
      </c>
      <c r="GI355" s="48">
        <f t="shared" si="1277"/>
        <v>0</v>
      </c>
      <c r="GJ355" s="47">
        <f t="shared" si="1278"/>
        <v>0</v>
      </c>
      <c r="GK355" s="47">
        <f t="shared" si="1279"/>
        <v>0</v>
      </c>
      <c r="GL355" s="46">
        <f t="shared" si="1280"/>
        <v>0</v>
      </c>
      <c r="GM355" s="47">
        <f t="shared" si="1281"/>
        <v>0</v>
      </c>
      <c r="GN355" s="47">
        <f t="shared" si="1282"/>
        <v>0</v>
      </c>
      <c r="GO355" s="47">
        <f t="shared" si="1283"/>
        <v>0</v>
      </c>
      <c r="GP355" s="47">
        <f t="shared" si="1284"/>
        <v>0</v>
      </c>
      <c r="GQ355" s="47">
        <f t="shared" si="1285"/>
        <v>0</v>
      </c>
      <c r="GR355" s="47">
        <f t="shared" si="1286"/>
        <v>0</v>
      </c>
      <c r="GS355" s="47">
        <f t="shared" si="1287"/>
        <v>0</v>
      </c>
      <c r="GT355" s="47">
        <f t="shared" si="1288"/>
        <v>0</v>
      </c>
      <c r="GU355" s="47">
        <f t="shared" si="1289"/>
        <v>0</v>
      </c>
      <c r="GV355" s="47">
        <f t="shared" si="1290"/>
        <v>0</v>
      </c>
      <c r="GW355" s="47">
        <f t="shared" si="1291"/>
        <v>0</v>
      </c>
      <c r="GX355" s="47">
        <f t="shared" si="1292"/>
        <v>0</v>
      </c>
      <c r="GY355" s="47">
        <f t="shared" si="1293"/>
        <v>0</v>
      </c>
      <c r="GZ355" s="47">
        <f t="shared" si="1294"/>
        <v>0</v>
      </c>
      <c r="HA355" s="47">
        <f t="shared" si="1295"/>
        <v>0</v>
      </c>
      <c r="HB355" s="47">
        <f t="shared" si="1296"/>
        <v>0</v>
      </c>
      <c r="HC355" s="47">
        <f t="shared" si="1297"/>
        <v>0</v>
      </c>
      <c r="HD355" s="47">
        <f t="shared" si="1298"/>
        <v>0</v>
      </c>
      <c r="HE355" s="48">
        <f t="shared" si="1299"/>
        <v>0</v>
      </c>
      <c r="HF355" s="47">
        <f t="shared" si="1300"/>
        <v>0</v>
      </c>
      <c r="HG355" s="47">
        <f t="shared" si="1301"/>
        <v>0</v>
      </c>
      <c r="HH355" s="46">
        <f t="shared" si="1302"/>
        <v>0</v>
      </c>
      <c r="HI355" s="47">
        <f t="shared" si="1303"/>
        <v>0</v>
      </c>
      <c r="HJ355" s="47">
        <f t="shared" si="1304"/>
        <v>0</v>
      </c>
      <c r="HK355" s="47">
        <f t="shared" si="1305"/>
        <v>0</v>
      </c>
      <c r="HL355" s="47">
        <f t="shared" si="1306"/>
        <v>0</v>
      </c>
      <c r="HM355" s="47">
        <f t="shared" si="1307"/>
        <v>0</v>
      </c>
      <c r="HN355" s="47">
        <f t="shared" si="1308"/>
        <v>0</v>
      </c>
      <c r="HO355" s="47">
        <f t="shared" si="1309"/>
        <v>0</v>
      </c>
      <c r="HP355" s="47">
        <f t="shared" si="1310"/>
        <v>0</v>
      </c>
      <c r="HQ355" s="47">
        <f t="shared" si="1311"/>
        <v>0</v>
      </c>
      <c r="HR355" s="47">
        <f t="shared" si="1312"/>
        <v>0</v>
      </c>
      <c r="HS355" s="47">
        <f t="shared" si="1313"/>
        <v>0</v>
      </c>
      <c r="HT355" s="47">
        <f t="shared" si="1314"/>
        <v>0</v>
      </c>
      <c r="HU355" s="47">
        <f t="shared" si="1315"/>
        <v>0</v>
      </c>
      <c r="HV355" s="47">
        <f t="shared" si="1316"/>
        <v>0</v>
      </c>
      <c r="HW355" s="47">
        <f t="shared" si="1317"/>
        <v>0</v>
      </c>
      <c r="HX355" s="47">
        <f t="shared" si="1318"/>
        <v>0</v>
      </c>
      <c r="HY355" s="47">
        <f t="shared" si="1319"/>
        <v>0</v>
      </c>
      <c r="HZ355" s="47">
        <f t="shared" si="1320"/>
        <v>0</v>
      </c>
      <c r="IA355" s="48">
        <f t="shared" si="1321"/>
        <v>0</v>
      </c>
      <c r="IB355" s="47">
        <f t="shared" si="1322"/>
        <v>0</v>
      </c>
      <c r="IC355" s="47">
        <f t="shared" si="1323"/>
        <v>0</v>
      </c>
      <c r="ID355" s="46">
        <f t="shared" si="1324"/>
        <v>0</v>
      </c>
      <c r="IE355" s="47">
        <f t="shared" si="1325"/>
        <v>0</v>
      </c>
      <c r="IF355" s="47">
        <f t="shared" si="1326"/>
        <v>0</v>
      </c>
      <c r="IG355" s="47">
        <f t="shared" si="1327"/>
        <v>0</v>
      </c>
      <c r="IH355" s="47">
        <f t="shared" si="1328"/>
        <v>0</v>
      </c>
      <c r="II355" s="47">
        <f t="shared" si="1329"/>
        <v>0</v>
      </c>
      <c r="IJ355" s="47">
        <f t="shared" si="1330"/>
        <v>0</v>
      </c>
      <c r="IK355" s="47">
        <f t="shared" si="1331"/>
        <v>0</v>
      </c>
      <c r="IL355" s="47">
        <f t="shared" si="1332"/>
        <v>0</v>
      </c>
      <c r="IM355" s="47">
        <f t="shared" si="1333"/>
        <v>0</v>
      </c>
      <c r="IN355" s="47">
        <f t="shared" si="1334"/>
        <v>0</v>
      </c>
      <c r="IO355" s="47">
        <f t="shared" si="1335"/>
        <v>0</v>
      </c>
      <c r="IP355" s="47">
        <f t="shared" si="1336"/>
        <v>0</v>
      </c>
      <c r="IQ355" s="47">
        <f t="shared" si="1337"/>
        <v>0</v>
      </c>
      <c r="IR355" s="47">
        <f t="shared" si="1338"/>
        <v>0</v>
      </c>
      <c r="IS355" s="47">
        <f t="shared" si="1339"/>
        <v>0</v>
      </c>
      <c r="IT355" s="47">
        <f t="shared" si="1340"/>
        <v>0</v>
      </c>
      <c r="IU355" s="47">
        <f t="shared" si="1341"/>
        <v>0</v>
      </c>
      <c r="IV355" s="47">
        <f t="shared" si="1342"/>
        <v>0</v>
      </c>
      <c r="IW355" s="48">
        <f t="shared" si="1343"/>
        <v>0</v>
      </c>
      <c r="IX355" s="47">
        <f t="shared" si="1344"/>
        <v>0</v>
      </c>
      <c r="IY355" s="47">
        <f t="shared" si="1345"/>
        <v>0</v>
      </c>
      <c r="IZ355" s="46">
        <f t="shared" si="1346"/>
        <v>0</v>
      </c>
      <c r="JA355" s="47">
        <f t="shared" si="1347"/>
        <v>0</v>
      </c>
      <c r="JB355" s="47">
        <f t="shared" si="1348"/>
        <v>0</v>
      </c>
      <c r="JC355" s="47">
        <f t="shared" si="1349"/>
        <v>0</v>
      </c>
      <c r="JD355" s="47">
        <f t="shared" si="1350"/>
        <v>0</v>
      </c>
      <c r="JE355" s="47">
        <f t="shared" si="1351"/>
        <v>0</v>
      </c>
      <c r="JF355" s="47">
        <f t="shared" si="1352"/>
        <v>0</v>
      </c>
      <c r="JG355" s="47">
        <f t="shared" si="1353"/>
        <v>0</v>
      </c>
      <c r="JH355" s="47">
        <f t="shared" si="1354"/>
        <v>0</v>
      </c>
      <c r="JI355" s="47">
        <f t="shared" si="1355"/>
        <v>0</v>
      </c>
      <c r="JJ355" s="47">
        <f t="shared" si="1356"/>
        <v>0</v>
      </c>
      <c r="JK355" s="47">
        <f t="shared" si="1357"/>
        <v>0</v>
      </c>
      <c r="JL355" s="47">
        <f t="shared" si="1358"/>
        <v>0</v>
      </c>
      <c r="JM355" s="47">
        <f t="shared" si="1359"/>
        <v>0</v>
      </c>
      <c r="JN355" s="47">
        <f t="shared" si="1360"/>
        <v>0</v>
      </c>
      <c r="JO355" s="47">
        <f t="shared" si="1361"/>
        <v>0</v>
      </c>
      <c r="JP355" s="47">
        <f t="shared" si="1362"/>
        <v>0</v>
      </c>
      <c r="JQ355" s="47">
        <f t="shared" si="1363"/>
        <v>0</v>
      </c>
      <c r="JR355" s="47">
        <f t="shared" si="1364"/>
        <v>0</v>
      </c>
      <c r="JS355" s="48">
        <f t="shared" si="1365"/>
        <v>0</v>
      </c>
      <c r="JT355" s="46">
        <f t="shared" si="1366"/>
        <v>0</v>
      </c>
      <c r="JU355" s="48">
        <f t="shared" si="1367"/>
        <v>0</v>
      </c>
    </row>
    <row r="356" spans="1:281" x14ac:dyDescent="0.25">
      <c r="A356" s="152"/>
      <c r="B356" s="386"/>
      <c r="C356" s="608"/>
      <c r="D356" s="609"/>
      <c r="E356" s="609"/>
      <c r="F356" s="609"/>
      <c r="G356" s="610"/>
      <c r="H356" s="397"/>
      <c r="I356" s="397"/>
      <c r="J356" s="97"/>
      <c r="K356" s="122">
        <f t="shared" si="0"/>
        <v>0</v>
      </c>
      <c r="L356" s="313">
        <f t="shared" si="62"/>
        <v>0</v>
      </c>
      <c r="M356" s="46">
        <f t="shared" si="63"/>
        <v>0</v>
      </c>
      <c r="N356" s="90">
        <f t="shared" si="1160"/>
        <v>0</v>
      </c>
      <c r="O356" s="90">
        <f t="shared" si="1161"/>
        <v>0</v>
      </c>
      <c r="P356" s="90">
        <f t="shared" si="1162"/>
        <v>0</v>
      </c>
      <c r="Q356" s="90">
        <f t="shared" si="1163"/>
        <v>0</v>
      </c>
      <c r="R356" s="408">
        <f t="shared" si="68"/>
        <v>1</v>
      </c>
      <c r="S356" s="46">
        <f t="shared" si="1101"/>
        <v>0</v>
      </c>
      <c r="T356" s="47">
        <f t="shared" si="1102"/>
        <v>0</v>
      </c>
      <c r="U356" s="47">
        <f t="shared" si="1103"/>
        <v>0</v>
      </c>
      <c r="V356" s="47">
        <f t="shared" si="1104"/>
        <v>0</v>
      </c>
      <c r="W356" s="47">
        <f t="shared" si="1105"/>
        <v>0</v>
      </c>
      <c r="X356" s="47">
        <f t="shared" si="1106"/>
        <v>0</v>
      </c>
      <c r="Y356" s="47">
        <f t="shared" si="1107"/>
        <v>0</v>
      </c>
      <c r="Z356" s="47">
        <f t="shared" si="1108"/>
        <v>0</v>
      </c>
      <c r="AA356" s="47">
        <f t="shared" si="1109"/>
        <v>0</v>
      </c>
      <c r="AB356" s="47">
        <f t="shared" si="1110"/>
        <v>0</v>
      </c>
      <c r="AC356" s="47">
        <f t="shared" si="1111"/>
        <v>0</v>
      </c>
      <c r="AD356" s="47">
        <f t="shared" si="1112"/>
        <v>0</v>
      </c>
      <c r="AE356" s="47">
        <f t="shared" si="1113"/>
        <v>0</v>
      </c>
      <c r="AF356" s="47">
        <f t="shared" si="1114"/>
        <v>0</v>
      </c>
      <c r="AG356" s="47">
        <f t="shared" si="1115"/>
        <v>0</v>
      </c>
      <c r="AH356" s="47">
        <f t="shared" si="1116"/>
        <v>0</v>
      </c>
      <c r="AI356" s="47">
        <f t="shared" si="1117"/>
        <v>0</v>
      </c>
      <c r="AJ356" s="47">
        <f t="shared" si="1118"/>
        <v>0</v>
      </c>
      <c r="AK356" s="47">
        <f t="shared" si="1119"/>
        <v>0</v>
      </c>
      <c r="AL356" s="48">
        <f t="shared" si="1120"/>
        <v>0</v>
      </c>
      <c r="AM356" s="47">
        <f t="shared" si="1164"/>
        <v>0</v>
      </c>
      <c r="AN356" s="47">
        <f t="shared" si="1165"/>
        <v>0</v>
      </c>
      <c r="AO356" s="46">
        <f t="shared" si="1121"/>
        <v>0</v>
      </c>
      <c r="AP356" s="47">
        <f t="shared" si="1122"/>
        <v>0</v>
      </c>
      <c r="AQ356" s="47">
        <f t="shared" si="1123"/>
        <v>0</v>
      </c>
      <c r="AR356" s="47">
        <f t="shared" si="1124"/>
        <v>0</v>
      </c>
      <c r="AS356" s="47">
        <f t="shared" si="1125"/>
        <v>0</v>
      </c>
      <c r="AT356" s="47">
        <f t="shared" si="1126"/>
        <v>0</v>
      </c>
      <c r="AU356" s="47">
        <f t="shared" si="1127"/>
        <v>0</v>
      </c>
      <c r="AV356" s="47">
        <f t="shared" si="1128"/>
        <v>0</v>
      </c>
      <c r="AW356" s="47">
        <f t="shared" si="1129"/>
        <v>0</v>
      </c>
      <c r="AX356" s="47">
        <f t="shared" si="1130"/>
        <v>0</v>
      </c>
      <c r="AY356" s="47">
        <f t="shared" si="1131"/>
        <v>0</v>
      </c>
      <c r="AZ356" s="47">
        <f t="shared" si="1132"/>
        <v>0</v>
      </c>
      <c r="BA356" s="47">
        <f t="shared" si="1133"/>
        <v>0</v>
      </c>
      <c r="BB356" s="47">
        <f t="shared" si="1134"/>
        <v>0</v>
      </c>
      <c r="BC356" s="47">
        <f t="shared" si="1135"/>
        <v>0</v>
      </c>
      <c r="BD356" s="47">
        <f t="shared" si="1136"/>
        <v>0</v>
      </c>
      <c r="BE356" s="47">
        <f t="shared" si="1137"/>
        <v>0</v>
      </c>
      <c r="BF356" s="47">
        <f t="shared" si="1138"/>
        <v>0</v>
      </c>
      <c r="BG356" s="48">
        <f t="shared" si="1139"/>
        <v>0</v>
      </c>
      <c r="BH356" s="47">
        <f t="shared" si="1166"/>
        <v>0</v>
      </c>
      <c r="BI356" s="47">
        <f t="shared" si="1167"/>
        <v>0</v>
      </c>
      <c r="BJ356" s="46">
        <f t="shared" si="1140"/>
        <v>0</v>
      </c>
      <c r="BK356" s="47">
        <f t="shared" si="1141"/>
        <v>0</v>
      </c>
      <c r="BL356" s="47">
        <f t="shared" si="1142"/>
        <v>0</v>
      </c>
      <c r="BM356" s="47">
        <f t="shared" si="1143"/>
        <v>0</v>
      </c>
      <c r="BN356" s="47">
        <f t="shared" si="1144"/>
        <v>0</v>
      </c>
      <c r="BO356" s="47">
        <f t="shared" si="1145"/>
        <v>0</v>
      </c>
      <c r="BP356" s="47">
        <f t="shared" si="1146"/>
        <v>0</v>
      </c>
      <c r="BQ356" s="47">
        <f t="shared" si="1147"/>
        <v>0</v>
      </c>
      <c r="BR356" s="47">
        <f t="shared" si="1148"/>
        <v>0</v>
      </c>
      <c r="BS356" s="47">
        <f t="shared" si="1149"/>
        <v>0</v>
      </c>
      <c r="BT356" s="47">
        <f t="shared" si="1150"/>
        <v>0</v>
      </c>
      <c r="BU356" s="47">
        <f t="shared" si="1151"/>
        <v>0</v>
      </c>
      <c r="BV356" s="47">
        <f t="shared" si="1152"/>
        <v>0</v>
      </c>
      <c r="BW356" s="47">
        <f t="shared" si="1153"/>
        <v>0</v>
      </c>
      <c r="BX356" s="47">
        <f t="shared" si="1154"/>
        <v>0</v>
      </c>
      <c r="BY356" s="47">
        <f t="shared" si="1155"/>
        <v>0</v>
      </c>
      <c r="BZ356" s="47">
        <f t="shared" si="1156"/>
        <v>0</v>
      </c>
      <c r="CA356" s="47">
        <f t="shared" si="1157"/>
        <v>0</v>
      </c>
      <c r="CB356" s="47">
        <f t="shared" si="1158"/>
        <v>0</v>
      </c>
      <c r="CC356" s="48">
        <f t="shared" si="1159"/>
        <v>0</v>
      </c>
      <c r="CD356" s="47">
        <f t="shared" si="1168"/>
        <v>0</v>
      </c>
      <c r="CE356" s="47">
        <f t="shared" si="1169"/>
        <v>0</v>
      </c>
      <c r="CF356" s="46">
        <f t="shared" si="1170"/>
        <v>0</v>
      </c>
      <c r="CG356" s="47">
        <f t="shared" si="1171"/>
        <v>0</v>
      </c>
      <c r="CH356" s="47">
        <f t="shared" si="1172"/>
        <v>0</v>
      </c>
      <c r="CI356" s="47">
        <f t="shared" si="1173"/>
        <v>0</v>
      </c>
      <c r="CJ356" s="47">
        <f t="shared" si="1174"/>
        <v>0</v>
      </c>
      <c r="CK356" s="47">
        <f t="shared" si="1175"/>
        <v>0</v>
      </c>
      <c r="CL356" s="47">
        <f t="shared" si="1176"/>
        <v>0</v>
      </c>
      <c r="CM356" s="47">
        <f t="shared" si="1177"/>
        <v>0</v>
      </c>
      <c r="CN356" s="47">
        <f t="shared" si="1178"/>
        <v>0</v>
      </c>
      <c r="CO356" s="47">
        <f t="shared" si="1179"/>
        <v>0</v>
      </c>
      <c r="CP356" s="47">
        <f t="shared" si="1180"/>
        <v>0</v>
      </c>
      <c r="CQ356" s="47">
        <f t="shared" si="1181"/>
        <v>0</v>
      </c>
      <c r="CR356" s="47">
        <f t="shared" si="1182"/>
        <v>0</v>
      </c>
      <c r="CS356" s="47">
        <f t="shared" si="1183"/>
        <v>0</v>
      </c>
      <c r="CT356" s="47">
        <f t="shared" si="1184"/>
        <v>0</v>
      </c>
      <c r="CU356" s="47">
        <f t="shared" si="1185"/>
        <v>0</v>
      </c>
      <c r="CV356" s="47">
        <f t="shared" si="1186"/>
        <v>0</v>
      </c>
      <c r="CW356" s="47">
        <f t="shared" si="1187"/>
        <v>0</v>
      </c>
      <c r="CX356" s="47">
        <f t="shared" si="1188"/>
        <v>0</v>
      </c>
      <c r="CY356" s="48">
        <f t="shared" si="1189"/>
        <v>0</v>
      </c>
      <c r="CZ356" s="47">
        <f t="shared" si="1190"/>
        <v>0</v>
      </c>
      <c r="DA356" s="47">
        <f t="shared" si="1191"/>
        <v>0</v>
      </c>
      <c r="DB356" s="46">
        <f t="shared" si="1192"/>
        <v>0</v>
      </c>
      <c r="DC356" s="47">
        <f t="shared" si="1193"/>
        <v>0</v>
      </c>
      <c r="DD356" s="47">
        <f t="shared" si="1194"/>
        <v>0</v>
      </c>
      <c r="DE356" s="47">
        <f t="shared" si="1195"/>
        <v>0</v>
      </c>
      <c r="DF356" s="47">
        <f t="shared" si="1196"/>
        <v>0</v>
      </c>
      <c r="DG356" s="47">
        <f t="shared" si="1197"/>
        <v>0</v>
      </c>
      <c r="DH356" s="47">
        <f t="shared" si="1198"/>
        <v>0</v>
      </c>
      <c r="DI356" s="47">
        <f t="shared" si="1199"/>
        <v>0</v>
      </c>
      <c r="DJ356" s="47">
        <f t="shared" si="1200"/>
        <v>0</v>
      </c>
      <c r="DK356" s="47">
        <f t="shared" si="1201"/>
        <v>0</v>
      </c>
      <c r="DL356" s="47">
        <f t="shared" si="1202"/>
        <v>0</v>
      </c>
      <c r="DM356" s="47">
        <f t="shared" si="1203"/>
        <v>0</v>
      </c>
      <c r="DN356" s="47">
        <f t="shared" si="1204"/>
        <v>0</v>
      </c>
      <c r="DO356" s="47">
        <f t="shared" si="1205"/>
        <v>0</v>
      </c>
      <c r="DP356" s="47">
        <f t="shared" si="1206"/>
        <v>0</v>
      </c>
      <c r="DQ356" s="47">
        <f t="shared" si="1207"/>
        <v>0</v>
      </c>
      <c r="DR356" s="47">
        <f t="shared" si="1208"/>
        <v>0</v>
      </c>
      <c r="DS356" s="47">
        <f t="shared" si="1209"/>
        <v>0</v>
      </c>
      <c r="DT356" s="47">
        <f t="shared" si="1210"/>
        <v>0</v>
      </c>
      <c r="DU356" s="48">
        <f t="shared" si="1211"/>
        <v>0</v>
      </c>
      <c r="DV356" s="47">
        <f t="shared" si="1212"/>
        <v>0</v>
      </c>
      <c r="DW356" s="47">
        <f t="shared" si="1213"/>
        <v>0</v>
      </c>
      <c r="DX356" s="46">
        <f t="shared" si="1214"/>
        <v>0</v>
      </c>
      <c r="DY356" s="47">
        <f t="shared" si="1215"/>
        <v>0</v>
      </c>
      <c r="DZ356" s="47">
        <f t="shared" si="1216"/>
        <v>0</v>
      </c>
      <c r="EA356" s="47">
        <f t="shared" si="1217"/>
        <v>0</v>
      </c>
      <c r="EB356" s="47">
        <f t="shared" si="1218"/>
        <v>0</v>
      </c>
      <c r="EC356" s="47">
        <f t="shared" si="1219"/>
        <v>0</v>
      </c>
      <c r="ED356" s="47">
        <f t="shared" si="1220"/>
        <v>0</v>
      </c>
      <c r="EE356" s="47">
        <f t="shared" si="1221"/>
        <v>0</v>
      </c>
      <c r="EF356" s="47">
        <f t="shared" si="1222"/>
        <v>0</v>
      </c>
      <c r="EG356" s="47">
        <f t="shared" si="1223"/>
        <v>0</v>
      </c>
      <c r="EH356" s="47">
        <f t="shared" si="1224"/>
        <v>0</v>
      </c>
      <c r="EI356" s="47">
        <f t="shared" si="1225"/>
        <v>0</v>
      </c>
      <c r="EJ356" s="47">
        <f t="shared" si="1226"/>
        <v>0</v>
      </c>
      <c r="EK356" s="47">
        <f t="shared" si="1227"/>
        <v>0</v>
      </c>
      <c r="EL356" s="47">
        <f t="shared" si="1228"/>
        <v>0</v>
      </c>
      <c r="EM356" s="47">
        <f t="shared" si="1229"/>
        <v>0</v>
      </c>
      <c r="EN356" s="47">
        <f t="shared" si="1230"/>
        <v>0</v>
      </c>
      <c r="EO356" s="47">
        <f t="shared" si="1231"/>
        <v>0</v>
      </c>
      <c r="EP356" s="47">
        <f t="shared" si="1232"/>
        <v>0</v>
      </c>
      <c r="EQ356" s="48">
        <f t="shared" si="1233"/>
        <v>0</v>
      </c>
      <c r="ER356" s="47">
        <f t="shared" si="1234"/>
        <v>0</v>
      </c>
      <c r="ES356" s="47">
        <f t="shared" si="1235"/>
        <v>0</v>
      </c>
      <c r="ET356" s="46">
        <f t="shared" si="1236"/>
        <v>0</v>
      </c>
      <c r="EU356" s="47">
        <f t="shared" si="1237"/>
        <v>0</v>
      </c>
      <c r="EV356" s="47">
        <f t="shared" si="1238"/>
        <v>0</v>
      </c>
      <c r="EW356" s="47">
        <f t="shared" si="1239"/>
        <v>0</v>
      </c>
      <c r="EX356" s="47">
        <f t="shared" si="1240"/>
        <v>0</v>
      </c>
      <c r="EY356" s="47">
        <f t="shared" si="1241"/>
        <v>0</v>
      </c>
      <c r="EZ356" s="47">
        <f t="shared" si="1242"/>
        <v>0</v>
      </c>
      <c r="FA356" s="47">
        <f t="shared" si="1243"/>
        <v>0</v>
      </c>
      <c r="FB356" s="47">
        <f t="shared" si="1244"/>
        <v>0</v>
      </c>
      <c r="FC356" s="47">
        <f t="shared" si="1245"/>
        <v>0</v>
      </c>
      <c r="FD356" s="47">
        <f t="shared" si="1246"/>
        <v>0</v>
      </c>
      <c r="FE356" s="47">
        <f t="shared" si="1247"/>
        <v>0</v>
      </c>
      <c r="FF356" s="47">
        <f t="shared" si="1248"/>
        <v>0</v>
      </c>
      <c r="FG356" s="47">
        <f t="shared" si="1249"/>
        <v>0</v>
      </c>
      <c r="FH356" s="47">
        <f t="shared" si="1250"/>
        <v>0</v>
      </c>
      <c r="FI356" s="47">
        <f t="shared" si="1251"/>
        <v>0</v>
      </c>
      <c r="FJ356" s="47">
        <f t="shared" si="1252"/>
        <v>0</v>
      </c>
      <c r="FK356" s="47">
        <f t="shared" si="1253"/>
        <v>0</v>
      </c>
      <c r="FL356" s="47">
        <f t="shared" si="1254"/>
        <v>0</v>
      </c>
      <c r="FM356" s="48">
        <f t="shared" si="1255"/>
        <v>0</v>
      </c>
      <c r="FN356" s="47">
        <f t="shared" si="1256"/>
        <v>0</v>
      </c>
      <c r="FO356" s="47">
        <f t="shared" si="1257"/>
        <v>0</v>
      </c>
      <c r="FP356" s="46">
        <f t="shared" si="1258"/>
        <v>0</v>
      </c>
      <c r="FQ356" s="47">
        <f t="shared" si="1259"/>
        <v>0</v>
      </c>
      <c r="FR356" s="47">
        <f t="shared" si="1260"/>
        <v>0</v>
      </c>
      <c r="FS356" s="47">
        <f t="shared" si="1261"/>
        <v>0</v>
      </c>
      <c r="FT356" s="47">
        <f t="shared" si="1262"/>
        <v>0</v>
      </c>
      <c r="FU356" s="47">
        <f t="shared" si="1263"/>
        <v>0</v>
      </c>
      <c r="FV356" s="47">
        <f t="shared" si="1264"/>
        <v>0</v>
      </c>
      <c r="FW356" s="47">
        <f t="shared" si="1265"/>
        <v>0</v>
      </c>
      <c r="FX356" s="47">
        <f t="shared" si="1266"/>
        <v>0</v>
      </c>
      <c r="FY356" s="47">
        <f t="shared" si="1267"/>
        <v>0</v>
      </c>
      <c r="FZ356" s="47">
        <f t="shared" si="1268"/>
        <v>0</v>
      </c>
      <c r="GA356" s="47">
        <f t="shared" si="1269"/>
        <v>0</v>
      </c>
      <c r="GB356" s="47">
        <f t="shared" si="1270"/>
        <v>0</v>
      </c>
      <c r="GC356" s="47">
        <f t="shared" si="1271"/>
        <v>0</v>
      </c>
      <c r="GD356" s="47">
        <f t="shared" si="1272"/>
        <v>0</v>
      </c>
      <c r="GE356" s="47">
        <f t="shared" si="1273"/>
        <v>0</v>
      </c>
      <c r="GF356" s="47">
        <f t="shared" si="1274"/>
        <v>0</v>
      </c>
      <c r="GG356" s="47">
        <f t="shared" si="1275"/>
        <v>0</v>
      </c>
      <c r="GH356" s="47">
        <f t="shared" si="1276"/>
        <v>0</v>
      </c>
      <c r="GI356" s="48">
        <f t="shared" si="1277"/>
        <v>0</v>
      </c>
      <c r="GJ356" s="47">
        <f t="shared" si="1278"/>
        <v>0</v>
      </c>
      <c r="GK356" s="47">
        <f t="shared" si="1279"/>
        <v>0</v>
      </c>
      <c r="GL356" s="46">
        <f t="shared" si="1280"/>
        <v>0</v>
      </c>
      <c r="GM356" s="47">
        <f t="shared" si="1281"/>
        <v>0</v>
      </c>
      <c r="GN356" s="47">
        <f t="shared" si="1282"/>
        <v>0</v>
      </c>
      <c r="GO356" s="47">
        <f t="shared" si="1283"/>
        <v>0</v>
      </c>
      <c r="GP356" s="47">
        <f t="shared" si="1284"/>
        <v>0</v>
      </c>
      <c r="GQ356" s="47">
        <f t="shared" si="1285"/>
        <v>0</v>
      </c>
      <c r="GR356" s="47">
        <f t="shared" si="1286"/>
        <v>0</v>
      </c>
      <c r="GS356" s="47">
        <f t="shared" si="1287"/>
        <v>0</v>
      </c>
      <c r="GT356" s="47">
        <f t="shared" si="1288"/>
        <v>0</v>
      </c>
      <c r="GU356" s="47">
        <f t="shared" si="1289"/>
        <v>0</v>
      </c>
      <c r="GV356" s="47">
        <f t="shared" si="1290"/>
        <v>0</v>
      </c>
      <c r="GW356" s="47">
        <f t="shared" si="1291"/>
        <v>0</v>
      </c>
      <c r="GX356" s="47">
        <f t="shared" si="1292"/>
        <v>0</v>
      </c>
      <c r="GY356" s="47">
        <f t="shared" si="1293"/>
        <v>0</v>
      </c>
      <c r="GZ356" s="47">
        <f t="shared" si="1294"/>
        <v>0</v>
      </c>
      <c r="HA356" s="47">
        <f t="shared" si="1295"/>
        <v>0</v>
      </c>
      <c r="HB356" s="47">
        <f t="shared" si="1296"/>
        <v>0</v>
      </c>
      <c r="HC356" s="47">
        <f t="shared" si="1297"/>
        <v>0</v>
      </c>
      <c r="HD356" s="47">
        <f t="shared" si="1298"/>
        <v>0</v>
      </c>
      <c r="HE356" s="48">
        <f t="shared" si="1299"/>
        <v>0</v>
      </c>
      <c r="HF356" s="47">
        <f t="shared" si="1300"/>
        <v>0</v>
      </c>
      <c r="HG356" s="47">
        <f t="shared" si="1301"/>
        <v>0</v>
      </c>
      <c r="HH356" s="46">
        <f t="shared" si="1302"/>
        <v>0</v>
      </c>
      <c r="HI356" s="47">
        <f t="shared" si="1303"/>
        <v>0</v>
      </c>
      <c r="HJ356" s="47">
        <f t="shared" si="1304"/>
        <v>0</v>
      </c>
      <c r="HK356" s="47">
        <f t="shared" si="1305"/>
        <v>0</v>
      </c>
      <c r="HL356" s="47">
        <f t="shared" si="1306"/>
        <v>0</v>
      </c>
      <c r="HM356" s="47">
        <f t="shared" si="1307"/>
        <v>0</v>
      </c>
      <c r="HN356" s="47">
        <f t="shared" si="1308"/>
        <v>0</v>
      </c>
      <c r="HO356" s="47">
        <f t="shared" si="1309"/>
        <v>0</v>
      </c>
      <c r="HP356" s="47">
        <f t="shared" si="1310"/>
        <v>0</v>
      </c>
      <c r="HQ356" s="47">
        <f t="shared" si="1311"/>
        <v>0</v>
      </c>
      <c r="HR356" s="47">
        <f t="shared" si="1312"/>
        <v>0</v>
      </c>
      <c r="HS356" s="47">
        <f t="shared" si="1313"/>
        <v>0</v>
      </c>
      <c r="HT356" s="47">
        <f t="shared" si="1314"/>
        <v>0</v>
      </c>
      <c r="HU356" s="47">
        <f t="shared" si="1315"/>
        <v>0</v>
      </c>
      <c r="HV356" s="47">
        <f t="shared" si="1316"/>
        <v>0</v>
      </c>
      <c r="HW356" s="47">
        <f t="shared" si="1317"/>
        <v>0</v>
      </c>
      <c r="HX356" s="47">
        <f t="shared" si="1318"/>
        <v>0</v>
      </c>
      <c r="HY356" s="47">
        <f t="shared" si="1319"/>
        <v>0</v>
      </c>
      <c r="HZ356" s="47">
        <f t="shared" si="1320"/>
        <v>0</v>
      </c>
      <c r="IA356" s="48">
        <f t="shared" si="1321"/>
        <v>0</v>
      </c>
      <c r="IB356" s="47">
        <f t="shared" si="1322"/>
        <v>0</v>
      </c>
      <c r="IC356" s="47">
        <f t="shared" si="1323"/>
        <v>0</v>
      </c>
      <c r="ID356" s="46">
        <f t="shared" si="1324"/>
        <v>0</v>
      </c>
      <c r="IE356" s="47">
        <f t="shared" si="1325"/>
        <v>0</v>
      </c>
      <c r="IF356" s="47">
        <f t="shared" si="1326"/>
        <v>0</v>
      </c>
      <c r="IG356" s="47">
        <f t="shared" si="1327"/>
        <v>0</v>
      </c>
      <c r="IH356" s="47">
        <f t="shared" si="1328"/>
        <v>0</v>
      </c>
      <c r="II356" s="47">
        <f t="shared" si="1329"/>
        <v>0</v>
      </c>
      <c r="IJ356" s="47">
        <f t="shared" si="1330"/>
        <v>0</v>
      </c>
      <c r="IK356" s="47">
        <f t="shared" si="1331"/>
        <v>0</v>
      </c>
      <c r="IL356" s="47">
        <f t="shared" si="1332"/>
        <v>0</v>
      </c>
      <c r="IM356" s="47">
        <f t="shared" si="1333"/>
        <v>0</v>
      </c>
      <c r="IN356" s="47">
        <f t="shared" si="1334"/>
        <v>0</v>
      </c>
      <c r="IO356" s="47">
        <f t="shared" si="1335"/>
        <v>0</v>
      </c>
      <c r="IP356" s="47">
        <f t="shared" si="1336"/>
        <v>0</v>
      </c>
      <c r="IQ356" s="47">
        <f t="shared" si="1337"/>
        <v>0</v>
      </c>
      <c r="IR356" s="47">
        <f t="shared" si="1338"/>
        <v>0</v>
      </c>
      <c r="IS356" s="47">
        <f t="shared" si="1339"/>
        <v>0</v>
      </c>
      <c r="IT356" s="47">
        <f t="shared" si="1340"/>
        <v>0</v>
      </c>
      <c r="IU356" s="47">
        <f t="shared" si="1341"/>
        <v>0</v>
      </c>
      <c r="IV356" s="47">
        <f t="shared" si="1342"/>
        <v>0</v>
      </c>
      <c r="IW356" s="48">
        <f t="shared" si="1343"/>
        <v>0</v>
      </c>
      <c r="IX356" s="47">
        <f t="shared" si="1344"/>
        <v>0</v>
      </c>
      <c r="IY356" s="47">
        <f t="shared" si="1345"/>
        <v>0</v>
      </c>
      <c r="IZ356" s="46">
        <f t="shared" si="1346"/>
        <v>0</v>
      </c>
      <c r="JA356" s="47">
        <f t="shared" si="1347"/>
        <v>0</v>
      </c>
      <c r="JB356" s="47">
        <f t="shared" si="1348"/>
        <v>0</v>
      </c>
      <c r="JC356" s="47">
        <f t="shared" si="1349"/>
        <v>0</v>
      </c>
      <c r="JD356" s="47">
        <f t="shared" si="1350"/>
        <v>0</v>
      </c>
      <c r="JE356" s="47">
        <f t="shared" si="1351"/>
        <v>0</v>
      </c>
      <c r="JF356" s="47">
        <f t="shared" si="1352"/>
        <v>0</v>
      </c>
      <c r="JG356" s="47">
        <f t="shared" si="1353"/>
        <v>0</v>
      </c>
      <c r="JH356" s="47">
        <f t="shared" si="1354"/>
        <v>0</v>
      </c>
      <c r="JI356" s="47">
        <f t="shared" si="1355"/>
        <v>0</v>
      </c>
      <c r="JJ356" s="47">
        <f t="shared" si="1356"/>
        <v>0</v>
      </c>
      <c r="JK356" s="47">
        <f t="shared" si="1357"/>
        <v>0</v>
      </c>
      <c r="JL356" s="47">
        <f t="shared" si="1358"/>
        <v>0</v>
      </c>
      <c r="JM356" s="47">
        <f t="shared" si="1359"/>
        <v>0</v>
      </c>
      <c r="JN356" s="47">
        <f t="shared" si="1360"/>
        <v>0</v>
      </c>
      <c r="JO356" s="47">
        <f t="shared" si="1361"/>
        <v>0</v>
      </c>
      <c r="JP356" s="47">
        <f t="shared" si="1362"/>
        <v>0</v>
      </c>
      <c r="JQ356" s="47">
        <f t="shared" si="1363"/>
        <v>0</v>
      </c>
      <c r="JR356" s="47">
        <f t="shared" si="1364"/>
        <v>0</v>
      </c>
      <c r="JS356" s="48">
        <f t="shared" si="1365"/>
        <v>0</v>
      </c>
      <c r="JT356" s="46">
        <f t="shared" si="1366"/>
        <v>0</v>
      </c>
      <c r="JU356" s="48">
        <f t="shared" si="1367"/>
        <v>0</v>
      </c>
    </row>
    <row r="357" spans="1:281" x14ac:dyDescent="0.25">
      <c r="A357" s="152"/>
      <c r="B357" s="386"/>
      <c r="C357" s="608"/>
      <c r="D357" s="609"/>
      <c r="E357" s="609"/>
      <c r="F357" s="609"/>
      <c r="G357" s="610"/>
      <c r="H357" s="397"/>
      <c r="I357" s="397"/>
      <c r="J357" s="97"/>
      <c r="K357" s="122">
        <f t="shared" si="0"/>
        <v>0</v>
      </c>
      <c r="L357" s="313">
        <f t="shared" si="62"/>
        <v>0</v>
      </c>
      <c r="M357" s="46">
        <f t="shared" si="63"/>
        <v>0</v>
      </c>
      <c r="N357" s="90">
        <f t="shared" si="1160"/>
        <v>0</v>
      </c>
      <c r="O357" s="90">
        <f t="shared" si="1161"/>
        <v>0</v>
      </c>
      <c r="P357" s="90">
        <f t="shared" si="1162"/>
        <v>0</v>
      </c>
      <c r="Q357" s="90">
        <f t="shared" si="1163"/>
        <v>0</v>
      </c>
      <c r="R357" s="408">
        <f t="shared" si="68"/>
        <v>1</v>
      </c>
      <c r="S357" s="46">
        <f t="shared" si="1101"/>
        <v>0</v>
      </c>
      <c r="T357" s="47">
        <f t="shared" si="1102"/>
        <v>0</v>
      </c>
      <c r="U357" s="47">
        <f t="shared" si="1103"/>
        <v>0</v>
      </c>
      <c r="V357" s="47">
        <f t="shared" si="1104"/>
        <v>0</v>
      </c>
      <c r="W357" s="47">
        <f t="shared" si="1105"/>
        <v>0</v>
      </c>
      <c r="X357" s="47">
        <f t="shared" si="1106"/>
        <v>0</v>
      </c>
      <c r="Y357" s="47">
        <f t="shared" si="1107"/>
        <v>0</v>
      </c>
      <c r="Z357" s="47">
        <f t="shared" si="1108"/>
        <v>0</v>
      </c>
      <c r="AA357" s="47">
        <f t="shared" si="1109"/>
        <v>0</v>
      </c>
      <c r="AB357" s="47">
        <f t="shared" si="1110"/>
        <v>0</v>
      </c>
      <c r="AC357" s="47">
        <f t="shared" si="1111"/>
        <v>0</v>
      </c>
      <c r="AD357" s="47">
        <f t="shared" si="1112"/>
        <v>0</v>
      </c>
      <c r="AE357" s="47">
        <f t="shared" si="1113"/>
        <v>0</v>
      </c>
      <c r="AF357" s="47">
        <f t="shared" si="1114"/>
        <v>0</v>
      </c>
      <c r="AG357" s="47">
        <f t="shared" si="1115"/>
        <v>0</v>
      </c>
      <c r="AH357" s="47">
        <f t="shared" si="1116"/>
        <v>0</v>
      </c>
      <c r="AI357" s="47">
        <f t="shared" si="1117"/>
        <v>0</v>
      </c>
      <c r="AJ357" s="47">
        <f t="shared" si="1118"/>
        <v>0</v>
      </c>
      <c r="AK357" s="47">
        <f t="shared" si="1119"/>
        <v>0</v>
      </c>
      <c r="AL357" s="48">
        <f t="shared" si="1120"/>
        <v>0</v>
      </c>
      <c r="AM357" s="47">
        <f t="shared" si="1164"/>
        <v>0</v>
      </c>
      <c r="AN357" s="47">
        <f t="shared" si="1165"/>
        <v>0</v>
      </c>
      <c r="AO357" s="46">
        <f t="shared" si="1121"/>
        <v>0</v>
      </c>
      <c r="AP357" s="47">
        <f t="shared" si="1122"/>
        <v>0</v>
      </c>
      <c r="AQ357" s="47">
        <f t="shared" si="1123"/>
        <v>0</v>
      </c>
      <c r="AR357" s="47">
        <f t="shared" si="1124"/>
        <v>0</v>
      </c>
      <c r="AS357" s="47">
        <f t="shared" si="1125"/>
        <v>0</v>
      </c>
      <c r="AT357" s="47">
        <f t="shared" si="1126"/>
        <v>0</v>
      </c>
      <c r="AU357" s="47">
        <f t="shared" si="1127"/>
        <v>0</v>
      </c>
      <c r="AV357" s="47">
        <f t="shared" si="1128"/>
        <v>0</v>
      </c>
      <c r="AW357" s="47">
        <f t="shared" si="1129"/>
        <v>0</v>
      </c>
      <c r="AX357" s="47">
        <f t="shared" si="1130"/>
        <v>0</v>
      </c>
      <c r="AY357" s="47">
        <f t="shared" si="1131"/>
        <v>0</v>
      </c>
      <c r="AZ357" s="47">
        <f t="shared" si="1132"/>
        <v>0</v>
      </c>
      <c r="BA357" s="47">
        <f t="shared" si="1133"/>
        <v>0</v>
      </c>
      <c r="BB357" s="47">
        <f t="shared" si="1134"/>
        <v>0</v>
      </c>
      <c r="BC357" s="47">
        <f t="shared" si="1135"/>
        <v>0</v>
      </c>
      <c r="BD357" s="47">
        <f t="shared" si="1136"/>
        <v>0</v>
      </c>
      <c r="BE357" s="47">
        <f t="shared" si="1137"/>
        <v>0</v>
      </c>
      <c r="BF357" s="47">
        <f t="shared" si="1138"/>
        <v>0</v>
      </c>
      <c r="BG357" s="48">
        <f t="shared" si="1139"/>
        <v>0</v>
      </c>
      <c r="BH357" s="47">
        <f t="shared" si="1166"/>
        <v>0</v>
      </c>
      <c r="BI357" s="47">
        <f t="shared" si="1167"/>
        <v>0</v>
      </c>
      <c r="BJ357" s="46">
        <f t="shared" si="1140"/>
        <v>0</v>
      </c>
      <c r="BK357" s="47">
        <f t="shared" si="1141"/>
        <v>0</v>
      </c>
      <c r="BL357" s="47">
        <f t="shared" si="1142"/>
        <v>0</v>
      </c>
      <c r="BM357" s="47">
        <f t="shared" si="1143"/>
        <v>0</v>
      </c>
      <c r="BN357" s="47">
        <f t="shared" si="1144"/>
        <v>0</v>
      </c>
      <c r="BO357" s="47">
        <f t="shared" si="1145"/>
        <v>0</v>
      </c>
      <c r="BP357" s="47">
        <f t="shared" si="1146"/>
        <v>0</v>
      </c>
      <c r="BQ357" s="47">
        <f t="shared" si="1147"/>
        <v>0</v>
      </c>
      <c r="BR357" s="47">
        <f t="shared" si="1148"/>
        <v>0</v>
      </c>
      <c r="BS357" s="47">
        <f t="shared" si="1149"/>
        <v>0</v>
      </c>
      <c r="BT357" s="47">
        <f t="shared" si="1150"/>
        <v>0</v>
      </c>
      <c r="BU357" s="47">
        <f t="shared" si="1151"/>
        <v>0</v>
      </c>
      <c r="BV357" s="47">
        <f t="shared" si="1152"/>
        <v>0</v>
      </c>
      <c r="BW357" s="47">
        <f t="shared" si="1153"/>
        <v>0</v>
      </c>
      <c r="BX357" s="47">
        <f t="shared" si="1154"/>
        <v>0</v>
      </c>
      <c r="BY357" s="47">
        <f t="shared" si="1155"/>
        <v>0</v>
      </c>
      <c r="BZ357" s="47">
        <f t="shared" si="1156"/>
        <v>0</v>
      </c>
      <c r="CA357" s="47">
        <f t="shared" si="1157"/>
        <v>0</v>
      </c>
      <c r="CB357" s="47">
        <f t="shared" si="1158"/>
        <v>0</v>
      </c>
      <c r="CC357" s="48">
        <f t="shared" si="1159"/>
        <v>0</v>
      </c>
      <c r="CD357" s="47">
        <f t="shared" si="1168"/>
        <v>0</v>
      </c>
      <c r="CE357" s="47">
        <f t="shared" si="1169"/>
        <v>0</v>
      </c>
      <c r="CF357" s="46">
        <f t="shared" si="1170"/>
        <v>0</v>
      </c>
      <c r="CG357" s="47">
        <f t="shared" si="1171"/>
        <v>0</v>
      </c>
      <c r="CH357" s="47">
        <f t="shared" si="1172"/>
        <v>0</v>
      </c>
      <c r="CI357" s="47">
        <f t="shared" si="1173"/>
        <v>0</v>
      </c>
      <c r="CJ357" s="47">
        <f t="shared" si="1174"/>
        <v>0</v>
      </c>
      <c r="CK357" s="47">
        <f t="shared" si="1175"/>
        <v>0</v>
      </c>
      <c r="CL357" s="47">
        <f t="shared" si="1176"/>
        <v>0</v>
      </c>
      <c r="CM357" s="47">
        <f t="shared" si="1177"/>
        <v>0</v>
      </c>
      <c r="CN357" s="47">
        <f t="shared" si="1178"/>
        <v>0</v>
      </c>
      <c r="CO357" s="47">
        <f t="shared" si="1179"/>
        <v>0</v>
      </c>
      <c r="CP357" s="47">
        <f t="shared" si="1180"/>
        <v>0</v>
      </c>
      <c r="CQ357" s="47">
        <f t="shared" si="1181"/>
        <v>0</v>
      </c>
      <c r="CR357" s="47">
        <f t="shared" si="1182"/>
        <v>0</v>
      </c>
      <c r="CS357" s="47">
        <f t="shared" si="1183"/>
        <v>0</v>
      </c>
      <c r="CT357" s="47">
        <f t="shared" si="1184"/>
        <v>0</v>
      </c>
      <c r="CU357" s="47">
        <f t="shared" si="1185"/>
        <v>0</v>
      </c>
      <c r="CV357" s="47">
        <f t="shared" si="1186"/>
        <v>0</v>
      </c>
      <c r="CW357" s="47">
        <f t="shared" si="1187"/>
        <v>0</v>
      </c>
      <c r="CX357" s="47">
        <f t="shared" si="1188"/>
        <v>0</v>
      </c>
      <c r="CY357" s="48">
        <f t="shared" si="1189"/>
        <v>0</v>
      </c>
      <c r="CZ357" s="47">
        <f t="shared" si="1190"/>
        <v>0</v>
      </c>
      <c r="DA357" s="47">
        <f t="shared" si="1191"/>
        <v>0</v>
      </c>
      <c r="DB357" s="46">
        <f t="shared" si="1192"/>
        <v>0</v>
      </c>
      <c r="DC357" s="47">
        <f t="shared" si="1193"/>
        <v>0</v>
      </c>
      <c r="DD357" s="47">
        <f t="shared" si="1194"/>
        <v>0</v>
      </c>
      <c r="DE357" s="47">
        <f t="shared" si="1195"/>
        <v>0</v>
      </c>
      <c r="DF357" s="47">
        <f t="shared" si="1196"/>
        <v>0</v>
      </c>
      <c r="DG357" s="47">
        <f t="shared" si="1197"/>
        <v>0</v>
      </c>
      <c r="DH357" s="47">
        <f t="shared" si="1198"/>
        <v>0</v>
      </c>
      <c r="DI357" s="47">
        <f t="shared" si="1199"/>
        <v>0</v>
      </c>
      <c r="DJ357" s="47">
        <f t="shared" si="1200"/>
        <v>0</v>
      </c>
      <c r="DK357" s="47">
        <f t="shared" si="1201"/>
        <v>0</v>
      </c>
      <c r="DL357" s="47">
        <f t="shared" si="1202"/>
        <v>0</v>
      </c>
      <c r="DM357" s="47">
        <f t="shared" si="1203"/>
        <v>0</v>
      </c>
      <c r="DN357" s="47">
        <f t="shared" si="1204"/>
        <v>0</v>
      </c>
      <c r="DO357" s="47">
        <f t="shared" si="1205"/>
        <v>0</v>
      </c>
      <c r="DP357" s="47">
        <f t="shared" si="1206"/>
        <v>0</v>
      </c>
      <c r="DQ357" s="47">
        <f t="shared" si="1207"/>
        <v>0</v>
      </c>
      <c r="DR357" s="47">
        <f t="shared" si="1208"/>
        <v>0</v>
      </c>
      <c r="DS357" s="47">
        <f t="shared" si="1209"/>
        <v>0</v>
      </c>
      <c r="DT357" s="47">
        <f t="shared" si="1210"/>
        <v>0</v>
      </c>
      <c r="DU357" s="48">
        <f t="shared" si="1211"/>
        <v>0</v>
      </c>
      <c r="DV357" s="47">
        <f t="shared" si="1212"/>
        <v>0</v>
      </c>
      <c r="DW357" s="47">
        <f t="shared" si="1213"/>
        <v>0</v>
      </c>
      <c r="DX357" s="46">
        <f t="shared" si="1214"/>
        <v>0</v>
      </c>
      <c r="DY357" s="47">
        <f t="shared" si="1215"/>
        <v>0</v>
      </c>
      <c r="DZ357" s="47">
        <f t="shared" si="1216"/>
        <v>0</v>
      </c>
      <c r="EA357" s="47">
        <f t="shared" si="1217"/>
        <v>0</v>
      </c>
      <c r="EB357" s="47">
        <f t="shared" si="1218"/>
        <v>0</v>
      </c>
      <c r="EC357" s="47">
        <f t="shared" si="1219"/>
        <v>0</v>
      </c>
      <c r="ED357" s="47">
        <f t="shared" si="1220"/>
        <v>0</v>
      </c>
      <c r="EE357" s="47">
        <f t="shared" si="1221"/>
        <v>0</v>
      </c>
      <c r="EF357" s="47">
        <f t="shared" si="1222"/>
        <v>0</v>
      </c>
      <c r="EG357" s="47">
        <f t="shared" si="1223"/>
        <v>0</v>
      </c>
      <c r="EH357" s="47">
        <f t="shared" si="1224"/>
        <v>0</v>
      </c>
      <c r="EI357" s="47">
        <f t="shared" si="1225"/>
        <v>0</v>
      </c>
      <c r="EJ357" s="47">
        <f t="shared" si="1226"/>
        <v>0</v>
      </c>
      <c r="EK357" s="47">
        <f t="shared" si="1227"/>
        <v>0</v>
      </c>
      <c r="EL357" s="47">
        <f t="shared" si="1228"/>
        <v>0</v>
      </c>
      <c r="EM357" s="47">
        <f t="shared" si="1229"/>
        <v>0</v>
      </c>
      <c r="EN357" s="47">
        <f t="shared" si="1230"/>
        <v>0</v>
      </c>
      <c r="EO357" s="47">
        <f t="shared" si="1231"/>
        <v>0</v>
      </c>
      <c r="EP357" s="47">
        <f t="shared" si="1232"/>
        <v>0</v>
      </c>
      <c r="EQ357" s="48">
        <f t="shared" si="1233"/>
        <v>0</v>
      </c>
      <c r="ER357" s="47">
        <f t="shared" si="1234"/>
        <v>0</v>
      </c>
      <c r="ES357" s="47">
        <f t="shared" si="1235"/>
        <v>0</v>
      </c>
      <c r="ET357" s="46">
        <f t="shared" si="1236"/>
        <v>0</v>
      </c>
      <c r="EU357" s="47">
        <f t="shared" si="1237"/>
        <v>0</v>
      </c>
      <c r="EV357" s="47">
        <f t="shared" si="1238"/>
        <v>0</v>
      </c>
      <c r="EW357" s="47">
        <f t="shared" si="1239"/>
        <v>0</v>
      </c>
      <c r="EX357" s="47">
        <f t="shared" si="1240"/>
        <v>0</v>
      </c>
      <c r="EY357" s="47">
        <f t="shared" si="1241"/>
        <v>0</v>
      </c>
      <c r="EZ357" s="47">
        <f t="shared" si="1242"/>
        <v>0</v>
      </c>
      <c r="FA357" s="47">
        <f t="shared" si="1243"/>
        <v>0</v>
      </c>
      <c r="FB357" s="47">
        <f t="shared" si="1244"/>
        <v>0</v>
      </c>
      <c r="FC357" s="47">
        <f t="shared" si="1245"/>
        <v>0</v>
      </c>
      <c r="FD357" s="47">
        <f t="shared" si="1246"/>
        <v>0</v>
      </c>
      <c r="FE357" s="47">
        <f t="shared" si="1247"/>
        <v>0</v>
      </c>
      <c r="FF357" s="47">
        <f t="shared" si="1248"/>
        <v>0</v>
      </c>
      <c r="FG357" s="47">
        <f t="shared" si="1249"/>
        <v>0</v>
      </c>
      <c r="FH357" s="47">
        <f t="shared" si="1250"/>
        <v>0</v>
      </c>
      <c r="FI357" s="47">
        <f t="shared" si="1251"/>
        <v>0</v>
      </c>
      <c r="FJ357" s="47">
        <f t="shared" si="1252"/>
        <v>0</v>
      </c>
      <c r="FK357" s="47">
        <f t="shared" si="1253"/>
        <v>0</v>
      </c>
      <c r="FL357" s="47">
        <f t="shared" si="1254"/>
        <v>0</v>
      </c>
      <c r="FM357" s="48">
        <f t="shared" si="1255"/>
        <v>0</v>
      </c>
      <c r="FN357" s="47">
        <f t="shared" si="1256"/>
        <v>0</v>
      </c>
      <c r="FO357" s="47">
        <f t="shared" si="1257"/>
        <v>0</v>
      </c>
      <c r="FP357" s="46">
        <f t="shared" si="1258"/>
        <v>0</v>
      </c>
      <c r="FQ357" s="47">
        <f t="shared" si="1259"/>
        <v>0</v>
      </c>
      <c r="FR357" s="47">
        <f t="shared" si="1260"/>
        <v>0</v>
      </c>
      <c r="FS357" s="47">
        <f t="shared" si="1261"/>
        <v>0</v>
      </c>
      <c r="FT357" s="47">
        <f t="shared" si="1262"/>
        <v>0</v>
      </c>
      <c r="FU357" s="47">
        <f t="shared" si="1263"/>
        <v>0</v>
      </c>
      <c r="FV357" s="47">
        <f t="shared" si="1264"/>
        <v>0</v>
      </c>
      <c r="FW357" s="47">
        <f t="shared" si="1265"/>
        <v>0</v>
      </c>
      <c r="FX357" s="47">
        <f t="shared" si="1266"/>
        <v>0</v>
      </c>
      <c r="FY357" s="47">
        <f t="shared" si="1267"/>
        <v>0</v>
      </c>
      <c r="FZ357" s="47">
        <f t="shared" si="1268"/>
        <v>0</v>
      </c>
      <c r="GA357" s="47">
        <f t="shared" si="1269"/>
        <v>0</v>
      </c>
      <c r="GB357" s="47">
        <f t="shared" si="1270"/>
        <v>0</v>
      </c>
      <c r="GC357" s="47">
        <f t="shared" si="1271"/>
        <v>0</v>
      </c>
      <c r="GD357" s="47">
        <f t="shared" si="1272"/>
        <v>0</v>
      </c>
      <c r="GE357" s="47">
        <f t="shared" si="1273"/>
        <v>0</v>
      </c>
      <c r="GF357" s="47">
        <f t="shared" si="1274"/>
        <v>0</v>
      </c>
      <c r="GG357" s="47">
        <f t="shared" si="1275"/>
        <v>0</v>
      </c>
      <c r="GH357" s="47">
        <f t="shared" si="1276"/>
        <v>0</v>
      </c>
      <c r="GI357" s="48">
        <f t="shared" si="1277"/>
        <v>0</v>
      </c>
      <c r="GJ357" s="47">
        <f t="shared" si="1278"/>
        <v>0</v>
      </c>
      <c r="GK357" s="47">
        <f t="shared" si="1279"/>
        <v>0</v>
      </c>
      <c r="GL357" s="46">
        <f t="shared" si="1280"/>
        <v>0</v>
      </c>
      <c r="GM357" s="47">
        <f t="shared" si="1281"/>
        <v>0</v>
      </c>
      <c r="GN357" s="47">
        <f t="shared" si="1282"/>
        <v>0</v>
      </c>
      <c r="GO357" s="47">
        <f t="shared" si="1283"/>
        <v>0</v>
      </c>
      <c r="GP357" s="47">
        <f t="shared" si="1284"/>
        <v>0</v>
      </c>
      <c r="GQ357" s="47">
        <f t="shared" si="1285"/>
        <v>0</v>
      </c>
      <c r="GR357" s="47">
        <f t="shared" si="1286"/>
        <v>0</v>
      </c>
      <c r="GS357" s="47">
        <f t="shared" si="1287"/>
        <v>0</v>
      </c>
      <c r="GT357" s="47">
        <f t="shared" si="1288"/>
        <v>0</v>
      </c>
      <c r="GU357" s="47">
        <f t="shared" si="1289"/>
        <v>0</v>
      </c>
      <c r="GV357" s="47">
        <f t="shared" si="1290"/>
        <v>0</v>
      </c>
      <c r="GW357" s="47">
        <f t="shared" si="1291"/>
        <v>0</v>
      </c>
      <c r="GX357" s="47">
        <f t="shared" si="1292"/>
        <v>0</v>
      </c>
      <c r="GY357" s="47">
        <f t="shared" si="1293"/>
        <v>0</v>
      </c>
      <c r="GZ357" s="47">
        <f t="shared" si="1294"/>
        <v>0</v>
      </c>
      <c r="HA357" s="47">
        <f t="shared" si="1295"/>
        <v>0</v>
      </c>
      <c r="HB357" s="47">
        <f t="shared" si="1296"/>
        <v>0</v>
      </c>
      <c r="HC357" s="47">
        <f t="shared" si="1297"/>
        <v>0</v>
      </c>
      <c r="HD357" s="47">
        <f t="shared" si="1298"/>
        <v>0</v>
      </c>
      <c r="HE357" s="48">
        <f t="shared" si="1299"/>
        <v>0</v>
      </c>
      <c r="HF357" s="47">
        <f t="shared" si="1300"/>
        <v>0</v>
      </c>
      <c r="HG357" s="47">
        <f t="shared" si="1301"/>
        <v>0</v>
      </c>
      <c r="HH357" s="46">
        <f t="shared" si="1302"/>
        <v>0</v>
      </c>
      <c r="HI357" s="47">
        <f t="shared" si="1303"/>
        <v>0</v>
      </c>
      <c r="HJ357" s="47">
        <f t="shared" si="1304"/>
        <v>0</v>
      </c>
      <c r="HK357" s="47">
        <f t="shared" si="1305"/>
        <v>0</v>
      </c>
      <c r="HL357" s="47">
        <f t="shared" si="1306"/>
        <v>0</v>
      </c>
      <c r="HM357" s="47">
        <f t="shared" si="1307"/>
        <v>0</v>
      </c>
      <c r="HN357" s="47">
        <f t="shared" si="1308"/>
        <v>0</v>
      </c>
      <c r="HO357" s="47">
        <f t="shared" si="1309"/>
        <v>0</v>
      </c>
      <c r="HP357" s="47">
        <f t="shared" si="1310"/>
        <v>0</v>
      </c>
      <c r="HQ357" s="47">
        <f t="shared" si="1311"/>
        <v>0</v>
      </c>
      <c r="HR357" s="47">
        <f t="shared" si="1312"/>
        <v>0</v>
      </c>
      <c r="HS357" s="47">
        <f t="shared" si="1313"/>
        <v>0</v>
      </c>
      <c r="HT357" s="47">
        <f t="shared" si="1314"/>
        <v>0</v>
      </c>
      <c r="HU357" s="47">
        <f t="shared" si="1315"/>
        <v>0</v>
      </c>
      <c r="HV357" s="47">
        <f t="shared" si="1316"/>
        <v>0</v>
      </c>
      <c r="HW357" s="47">
        <f t="shared" si="1317"/>
        <v>0</v>
      </c>
      <c r="HX357" s="47">
        <f t="shared" si="1318"/>
        <v>0</v>
      </c>
      <c r="HY357" s="47">
        <f t="shared" si="1319"/>
        <v>0</v>
      </c>
      <c r="HZ357" s="47">
        <f t="shared" si="1320"/>
        <v>0</v>
      </c>
      <c r="IA357" s="48">
        <f t="shared" si="1321"/>
        <v>0</v>
      </c>
      <c r="IB357" s="47">
        <f t="shared" si="1322"/>
        <v>0</v>
      </c>
      <c r="IC357" s="47">
        <f t="shared" si="1323"/>
        <v>0</v>
      </c>
      <c r="ID357" s="46">
        <f t="shared" si="1324"/>
        <v>0</v>
      </c>
      <c r="IE357" s="47">
        <f t="shared" si="1325"/>
        <v>0</v>
      </c>
      <c r="IF357" s="47">
        <f t="shared" si="1326"/>
        <v>0</v>
      </c>
      <c r="IG357" s="47">
        <f t="shared" si="1327"/>
        <v>0</v>
      </c>
      <c r="IH357" s="47">
        <f t="shared" si="1328"/>
        <v>0</v>
      </c>
      <c r="II357" s="47">
        <f t="shared" si="1329"/>
        <v>0</v>
      </c>
      <c r="IJ357" s="47">
        <f t="shared" si="1330"/>
        <v>0</v>
      </c>
      <c r="IK357" s="47">
        <f t="shared" si="1331"/>
        <v>0</v>
      </c>
      <c r="IL357" s="47">
        <f t="shared" si="1332"/>
        <v>0</v>
      </c>
      <c r="IM357" s="47">
        <f t="shared" si="1333"/>
        <v>0</v>
      </c>
      <c r="IN357" s="47">
        <f t="shared" si="1334"/>
        <v>0</v>
      </c>
      <c r="IO357" s="47">
        <f t="shared" si="1335"/>
        <v>0</v>
      </c>
      <c r="IP357" s="47">
        <f t="shared" si="1336"/>
        <v>0</v>
      </c>
      <c r="IQ357" s="47">
        <f t="shared" si="1337"/>
        <v>0</v>
      </c>
      <c r="IR357" s="47">
        <f t="shared" si="1338"/>
        <v>0</v>
      </c>
      <c r="IS357" s="47">
        <f t="shared" si="1339"/>
        <v>0</v>
      </c>
      <c r="IT357" s="47">
        <f t="shared" si="1340"/>
        <v>0</v>
      </c>
      <c r="IU357" s="47">
        <f t="shared" si="1341"/>
        <v>0</v>
      </c>
      <c r="IV357" s="47">
        <f t="shared" si="1342"/>
        <v>0</v>
      </c>
      <c r="IW357" s="48">
        <f t="shared" si="1343"/>
        <v>0</v>
      </c>
      <c r="IX357" s="47">
        <f t="shared" si="1344"/>
        <v>0</v>
      </c>
      <c r="IY357" s="47">
        <f t="shared" si="1345"/>
        <v>0</v>
      </c>
      <c r="IZ357" s="46">
        <f t="shared" si="1346"/>
        <v>0</v>
      </c>
      <c r="JA357" s="47">
        <f t="shared" si="1347"/>
        <v>0</v>
      </c>
      <c r="JB357" s="47">
        <f t="shared" si="1348"/>
        <v>0</v>
      </c>
      <c r="JC357" s="47">
        <f t="shared" si="1349"/>
        <v>0</v>
      </c>
      <c r="JD357" s="47">
        <f t="shared" si="1350"/>
        <v>0</v>
      </c>
      <c r="JE357" s="47">
        <f t="shared" si="1351"/>
        <v>0</v>
      </c>
      <c r="JF357" s="47">
        <f t="shared" si="1352"/>
        <v>0</v>
      </c>
      <c r="JG357" s="47">
        <f t="shared" si="1353"/>
        <v>0</v>
      </c>
      <c r="JH357" s="47">
        <f t="shared" si="1354"/>
        <v>0</v>
      </c>
      <c r="JI357" s="47">
        <f t="shared" si="1355"/>
        <v>0</v>
      </c>
      <c r="JJ357" s="47">
        <f t="shared" si="1356"/>
        <v>0</v>
      </c>
      <c r="JK357" s="47">
        <f t="shared" si="1357"/>
        <v>0</v>
      </c>
      <c r="JL357" s="47">
        <f t="shared" si="1358"/>
        <v>0</v>
      </c>
      <c r="JM357" s="47">
        <f t="shared" si="1359"/>
        <v>0</v>
      </c>
      <c r="JN357" s="47">
        <f t="shared" si="1360"/>
        <v>0</v>
      </c>
      <c r="JO357" s="47">
        <f t="shared" si="1361"/>
        <v>0</v>
      </c>
      <c r="JP357" s="47">
        <f t="shared" si="1362"/>
        <v>0</v>
      </c>
      <c r="JQ357" s="47">
        <f t="shared" si="1363"/>
        <v>0</v>
      </c>
      <c r="JR357" s="47">
        <f t="shared" si="1364"/>
        <v>0</v>
      </c>
      <c r="JS357" s="48">
        <f t="shared" si="1365"/>
        <v>0</v>
      </c>
      <c r="JT357" s="46">
        <f t="shared" si="1366"/>
        <v>0</v>
      </c>
      <c r="JU357" s="48">
        <f t="shared" si="1367"/>
        <v>0</v>
      </c>
    </row>
    <row r="358" spans="1:281" x14ac:dyDescent="0.25">
      <c r="A358" s="152"/>
      <c r="B358" s="386"/>
      <c r="C358" s="608"/>
      <c r="D358" s="609"/>
      <c r="E358" s="609"/>
      <c r="F358" s="609"/>
      <c r="G358" s="610"/>
      <c r="H358" s="397"/>
      <c r="I358" s="397"/>
      <c r="J358" s="97"/>
      <c r="K358" s="122">
        <f t="shared" si="0"/>
        <v>0</v>
      </c>
      <c r="L358" s="313">
        <f t="shared" si="62"/>
        <v>0</v>
      </c>
      <c r="M358" s="46">
        <f t="shared" si="63"/>
        <v>0</v>
      </c>
      <c r="N358" s="90">
        <f t="shared" si="1160"/>
        <v>0</v>
      </c>
      <c r="O358" s="90">
        <f t="shared" si="1161"/>
        <v>0</v>
      </c>
      <c r="P358" s="90">
        <f t="shared" si="1162"/>
        <v>0</v>
      </c>
      <c r="Q358" s="90">
        <f t="shared" si="1163"/>
        <v>0</v>
      </c>
      <c r="R358" s="408">
        <f t="shared" si="68"/>
        <v>1</v>
      </c>
      <c r="S358" s="46">
        <f t="shared" si="1101"/>
        <v>0</v>
      </c>
      <c r="T358" s="47">
        <f t="shared" si="1102"/>
        <v>0</v>
      </c>
      <c r="U358" s="47">
        <f t="shared" si="1103"/>
        <v>0</v>
      </c>
      <c r="V358" s="47">
        <f t="shared" si="1104"/>
        <v>0</v>
      </c>
      <c r="W358" s="47">
        <f t="shared" si="1105"/>
        <v>0</v>
      </c>
      <c r="X358" s="47">
        <f t="shared" si="1106"/>
        <v>0</v>
      </c>
      <c r="Y358" s="47">
        <f t="shared" si="1107"/>
        <v>0</v>
      </c>
      <c r="Z358" s="47">
        <f t="shared" si="1108"/>
        <v>0</v>
      </c>
      <c r="AA358" s="47">
        <f t="shared" si="1109"/>
        <v>0</v>
      </c>
      <c r="AB358" s="47">
        <f t="shared" si="1110"/>
        <v>0</v>
      </c>
      <c r="AC358" s="47">
        <f t="shared" si="1111"/>
        <v>0</v>
      </c>
      <c r="AD358" s="47">
        <f t="shared" si="1112"/>
        <v>0</v>
      </c>
      <c r="AE358" s="47">
        <f t="shared" si="1113"/>
        <v>0</v>
      </c>
      <c r="AF358" s="47">
        <f t="shared" si="1114"/>
        <v>0</v>
      </c>
      <c r="AG358" s="47">
        <f t="shared" si="1115"/>
        <v>0</v>
      </c>
      <c r="AH358" s="47">
        <f t="shared" si="1116"/>
        <v>0</v>
      </c>
      <c r="AI358" s="47">
        <f t="shared" si="1117"/>
        <v>0</v>
      </c>
      <c r="AJ358" s="47">
        <f t="shared" si="1118"/>
        <v>0</v>
      </c>
      <c r="AK358" s="47">
        <f t="shared" si="1119"/>
        <v>0</v>
      </c>
      <c r="AL358" s="48">
        <f t="shared" si="1120"/>
        <v>0</v>
      </c>
      <c r="AM358" s="47">
        <f t="shared" si="1164"/>
        <v>0</v>
      </c>
      <c r="AN358" s="47">
        <f t="shared" si="1165"/>
        <v>0</v>
      </c>
      <c r="AO358" s="46">
        <f t="shared" si="1121"/>
        <v>0</v>
      </c>
      <c r="AP358" s="47">
        <f t="shared" si="1122"/>
        <v>0</v>
      </c>
      <c r="AQ358" s="47">
        <f t="shared" si="1123"/>
        <v>0</v>
      </c>
      <c r="AR358" s="47">
        <f t="shared" si="1124"/>
        <v>0</v>
      </c>
      <c r="AS358" s="47">
        <f t="shared" si="1125"/>
        <v>0</v>
      </c>
      <c r="AT358" s="47">
        <f t="shared" si="1126"/>
        <v>0</v>
      </c>
      <c r="AU358" s="47">
        <f t="shared" si="1127"/>
        <v>0</v>
      </c>
      <c r="AV358" s="47">
        <f t="shared" si="1128"/>
        <v>0</v>
      </c>
      <c r="AW358" s="47">
        <f t="shared" si="1129"/>
        <v>0</v>
      </c>
      <c r="AX358" s="47">
        <f t="shared" si="1130"/>
        <v>0</v>
      </c>
      <c r="AY358" s="47">
        <f t="shared" si="1131"/>
        <v>0</v>
      </c>
      <c r="AZ358" s="47">
        <f t="shared" si="1132"/>
        <v>0</v>
      </c>
      <c r="BA358" s="47">
        <f t="shared" si="1133"/>
        <v>0</v>
      </c>
      <c r="BB358" s="47">
        <f t="shared" si="1134"/>
        <v>0</v>
      </c>
      <c r="BC358" s="47">
        <f t="shared" si="1135"/>
        <v>0</v>
      </c>
      <c r="BD358" s="47">
        <f t="shared" si="1136"/>
        <v>0</v>
      </c>
      <c r="BE358" s="47">
        <f t="shared" si="1137"/>
        <v>0</v>
      </c>
      <c r="BF358" s="47">
        <f t="shared" si="1138"/>
        <v>0</v>
      </c>
      <c r="BG358" s="48">
        <f t="shared" si="1139"/>
        <v>0</v>
      </c>
      <c r="BH358" s="47">
        <f t="shared" si="1166"/>
        <v>0</v>
      </c>
      <c r="BI358" s="47">
        <f t="shared" si="1167"/>
        <v>0</v>
      </c>
      <c r="BJ358" s="46">
        <f t="shared" si="1140"/>
        <v>0</v>
      </c>
      <c r="BK358" s="47">
        <f t="shared" si="1141"/>
        <v>0</v>
      </c>
      <c r="BL358" s="47">
        <f t="shared" si="1142"/>
        <v>0</v>
      </c>
      <c r="BM358" s="47">
        <f t="shared" si="1143"/>
        <v>0</v>
      </c>
      <c r="BN358" s="47">
        <f t="shared" si="1144"/>
        <v>0</v>
      </c>
      <c r="BO358" s="47">
        <f t="shared" si="1145"/>
        <v>0</v>
      </c>
      <c r="BP358" s="47">
        <f t="shared" si="1146"/>
        <v>0</v>
      </c>
      <c r="BQ358" s="47">
        <f t="shared" si="1147"/>
        <v>0</v>
      </c>
      <c r="BR358" s="47">
        <f t="shared" si="1148"/>
        <v>0</v>
      </c>
      <c r="BS358" s="47">
        <f t="shared" si="1149"/>
        <v>0</v>
      </c>
      <c r="BT358" s="47">
        <f t="shared" si="1150"/>
        <v>0</v>
      </c>
      <c r="BU358" s="47">
        <f t="shared" si="1151"/>
        <v>0</v>
      </c>
      <c r="BV358" s="47">
        <f t="shared" si="1152"/>
        <v>0</v>
      </c>
      <c r="BW358" s="47">
        <f t="shared" si="1153"/>
        <v>0</v>
      </c>
      <c r="BX358" s="47">
        <f t="shared" si="1154"/>
        <v>0</v>
      </c>
      <c r="BY358" s="47">
        <f t="shared" si="1155"/>
        <v>0</v>
      </c>
      <c r="BZ358" s="47">
        <f t="shared" si="1156"/>
        <v>0</v>
      </c>
      <c r="CA358" s="47">
        <f t="shared" si="1157"/>
        <v>0</v>
      </c>
      <c r="CB358" s="47">
        <f t="shared" si="1158"/>
        <v>0</v>
      </c>
      <c r="CC358" s="48">
        <f t="shared" si="1159"/>
        <v>0</v>
      </c>
      <c r="CD358" s="47">
        <f t="shared" si="1168"/>
        <v>0</v>
      </c>
      <c r="CE358" s="47">
        <f t="shared" si="1169"/>
        <v>0</v>
      </c>
      <c r="CF358" s="46">
        <f t="shared" si="1170"/>
        <v>0</v>
      </c>
      <c r="CG358" s="47">
        <f t="shared" si="1171"/>
        <v>0</v>
      </c>
      <c r="CH358" s="47">
        <f t="shared" si="1172"/>
        <v>0</v>
      </c>
      <c r="CI358" s="47">
        <f t="shared" si="1173"/>
        <v>0</v>
      </c>
      <c r="CJ358" s="47">
        <f t="shared" si="1174"/>
        <v>0</v>
      </c>
      <c r="CK358" s="47">
        <f t="shared" si="1175"/>
        <v>0</v>
      </c>
      <c r="CL358" s="47">
        <f t="shared" si="1176"/>
        <v>0</v>
      </c>
      <c r="CM358" s="47">
        <f t="shared" si="1177"/>
        <v>0</v>
      </c>
      <c r="CN358" s="47">
        <f t="shared" si="1178"/>
        <v>0</v>
      </c>
      <c r="CO358" s="47">
        <f t="shared" si="1179"/>
        <v>0</v>
      </c>
      <c r="CP358" s="47">
        <f t="shared" si="1180"/>
        <v>0</v>
      </c>
      <c r="CQ358" s="47">
        <f t="shared" si="1181"/>
        <v>0</v>
      </c>
      <c r="CR358" s="47">
        <f t="shared" si="1182"/>
        <v>0</v>
      </c>
      <c r="CS358" s="47">
        <f t="shared" si="1183"/>
        <v>0</v>
      </c>
      <c r="CT358" s="47">
        <f t="shared" si="1184"/>
        <v>0</v>
      </c>
      <c r="CU358" s="47">
        <f t="shared" si="1185"/>
        <v>0</v>
      </c>
      <c r="CV358" s="47">
        <f t="shared" si="1186"/>
        <v>0</v>
      </c>
      <c r="CW358" s="47">
        <f t="shared" si="1187"/>
        <v>0</v>
      </c>
      <c r="CX358" s="47">
        <f t="shared" si="1188"/>
        <v>0</v>
      </c>
      <c r="CY358" s="48">
        <f t="shared" si="1189"/>
        <v>0</v>
      </c>
      <c r="CZ358" s="47">
        <f t="shared" si="1190"/>
        <v>0</v>
      </c>
      <c r="DA358" s="47">
        <f t="shared" si="1191"/>
        <v>0</v>
      </c>
      <c r="DB358" s="46">
        <f t="shared" si="1192"/>
        <v>0</v>
      </c>
      <c r="DC358" s="47">
        <f t="shared" si="1193"/>
        <v>0</v>
      </c>
      <c r="DD358" s="47">
        <f t="shared" si="1194"/>
        <v>0</v>
      </c>
      <c r="DE358" s="47">
        <f t="shared" si="1195"/>
        <v>0</v>
      </c>
      <c r="DF358" s="47">
        <f t="shared" si="1196"/>
        <v>0</v>
      </c>
      <c r="DG358" s="47">
        <f t="shared" si="1197"/>
        <v>0</v>
      </c>
      <c r="DH358" s="47">
        <f t="shared" si="1198"/>
        <v>0</v>
      </c>
      <c r="DI358" s="47">
        <f t="shared" si="1199"/>
        <v>0</v>
      </c>
      <c r="DJ358" s="47">
        <f t="shared" si="1200"/>
        <v>0</v>
      </c>
      <c r="DK358" s="47">
        <f t="shared" si="1201"/>
        <v>0</v>
      </c>
      <c r="DL358" s="47">
        <f t="shared" si="1202"/>
        <v>0</v>
      </c>
      <c r="DM358" s="47">
        <f t="shared" si="1203"/>
        <v>0</v>
      </c>
      <c r="DN358" s="47">
        <f t="shared" si="1204"/>
        <v>0</v>
      </c>
      <c r="DO358" s="47">
        <f t="shared" si="1205"/>
        <v>0</v>
      </c>
      <c r="DP358" s="47">
        <f t="shared" si="1206"/>
        <v>0</v>
      </c>
      <c r="DQ358" s="47">
        <f t="shared" si="1207"/>
        <v>0</v>
      </c>
      <c r="DR358" s="47">
        <f t="shared" si="1208"/>
        <v>0</v>
      </c>
      <c r="DS358" s="47">
        <f t="shared" si="1209"/>
        <v>0</v>
      </c>
      <c r="DT358" s="47">
        <f t="shared" si="1210"/>
        <v>0</v>
      </c>
      <c r="DU358" s="48">
        <f t="shared" si="1211"/>
        <v>0</v>
      </c>
      <c r="DV358" s="47">
        <f t="shared" si="1212"/>
        <v>0</v>
      </c>
      <c r="DW358" s="47">
        <f t="shared" si="1213"/>
        <v>0</v>
      </c>
      <c r="DX358" s="46">
        <f t="shared" si="1214"/>
        <v>0</v>
      </c>
      <c r="DY358" s="47">
        <f t="shared" si="1215"/>
        <v>0</v>
      </c>
      <c r="DZ358" s="47">
        <f t="shared" si="1216"/>
        <v>0</v>
      </c>
      <c r="EA358" s="47">
        <f t="shared" si="1217"/>
        <v>0</v>
      </c>
      <c r="EB358" s="47">
        <f t="shared" si="1218"/>
        <v>0</v>
      </c>
      <c r="EC358" s="47">
        <f t="shared" si="1219"/>
        <v>0</v>
      </c>
      <c r="ED358" s="47">
        <f t="shared" si="1220"/>
        <v>0</v>
      </c>
      <c r="EE358" s="47">
        <f t="shared" si="1221"/>
        <v>0</v>
      </c>
      <c r="EF358" s="47">
        <f t="shared" si="1222"/>
        <v>0</v>
      </c>
      <c r="EG358" s="47">
        <f t="shared" si="1223"/>
        <v>0</v>
      </c>
      <c r="EH358" s="47">
        <f t="shared" si="1224"/>
        <v>0</v>
      </c>
      <c r="EI358" s="47">
        <f t="shared" si="1225"/>
        <v>0</v>
      </c>
      <c r="EJ358" s="47">
        <f t="shared" si="1226"/>
        <v>0</v>
      </c>
      <c r="EK358" s="47">
        <f t="shared" si="1227"/>
        <v>0</v>
      </c>
      <c r="EL358" s="47">
        <f t="shared" si="1228"/>
        <v>0</v>
      </c>
      <c r="EM358" s="47">
        <f t="shared" si="1229"/>
        <v>0</v>
      </c>
      <c r="EN358" s="47">
        <f t="shared" si="1230"/>
        <v>0</v>
      </c>
      <c r="EO358" s="47">
        <f t="shared" si="1231"/>
        <v>0</v>
      </c>
      <c r="EP358" s="47">
        <f t="shared" si="1232"/>
        <v>0</v>
      </c>
      <c r="EQ358" s="48">
        <f t="shared" si="1233"/>
        <v>0</v>
      </c>
      <c r="ER358" s="47">
        <f t="shared" si="1234"/>
        <v>0</v>
      </c>
      <c r="ES358" s="47">
        <f t="shared" si="1235"/>
        <v>0</v>
      </c>
      <c r="ET358" s="46">
        <f t="shared" si="1236"/>
        <v>0</v>
      </c>
      <c r="EU358" s="47">
        <f t="shared" si="1237"/>
        <v>0</v>
      </c>
      <c r="EV358" s="47">
        <f t="shared" si="1238"/>
        <v>0</v>
      </c>
      <c r="EW358" s="47">
        <f t="shared" si="1239"/>
        <v>0</v>
      </c>
      <c r="EX358" s="47">
        <f t="shared" si="1240"/>
        <v>0</v>
      </c>
      <c r="EY358" s="47">
        <f t="shared" si="1241"/>
        <v>0</v>
      </c>
      <c r="EZ358" s="47">
        <f t="shared" si="1242"/>
        <v>0</v>
      </c>
      <c r="FA358" s="47">
        <f t="shared" si="1243"/>
        <v>0</v>
      </c>
      <c r="FB358" s="47">
        <f t="shared" si="1244"/>
        <v>0</v>
      </c>
      <c r="FC358" s="47">
        <f t="shared" si="1245"/>
        <v>0</v>
      </c>
      <c r="FD358" s="47">
        <f t="shared" si="1246"/>
        <v>0</v>
      </c>
      <c r="FE358" s="47">
        <f t="shared" si="1247"/>
        <v>0</v>
      </c>
      <c r="FF358" s="47">
        <f t="shared" si="1248"/>
        <v>0</v>
      </c>
      <c r="FG358" s="47">
        <f t="shared" si="1249"/>
        <v>0</v>
      </c>
      <c r="FH358" s="47">
        <f t="shared" si="1250"/>
        <v>0</v>
      </c>
      <c r="FI358" s="47">
        <f t="shared" si="1251"/>
        <v>0</v>
      </c>
      <c r="FJ358" s="47">
        <f t="shared" si="1252"/>
        <v>0</v>
      </c>
      <c r="FK358" s="47">
        <f t="shared" si="1253"/>
        <v>0</v>
      </c>
      <c r="FL358" s="47">
        <f t="shared" si="1254"/>
        <v>0</v>
      </c>
      <c r="FM358" s="48">
        <f t="shared" si="1255"/>
        <v>0</v>
      </c>
      <c r="FN358" s="47">
        <f t="shared" si="1256"/>
        <v>0</v>
      </c>
      <c r="FO358" s="47">
        <f t="shared" si="1257"/>
        <v>0</v>
      </c>
      <c r="FP358" s="46">
        <f t="shared" si="1258"/>
        <v>0</v>
      </c>
      <c r="FQ358" s="47">
        <f t="shared" si="1259"/>
        <v>0</v>
      </c>
      <c r="FR358" s="47">
        <f t="shared" si="1260"/>
        <v>0</v>
      </c>
      <c r="FS358" s="47">
        <f t="shared" si="1261"/>
        <v>0</v>
      </c>
      <c r="FT358" s="47">
        <f t="shared" si="1262"/>
        <v>0</v>
      </c>
      <c r="FU358" s="47">
        <f t="shared" si="1263"/>
        <v>0</v>
      </c>
      <c r="FV358" s="47">
        <f t="shared" si="1264"/>
        <v>0</v>
      </c>
      <c r="FW358" s="47">
        <f t="shared" si="1265"/>
        <v>0</v>
      </c>
      <c r="FX358" s="47">
        <f t="shared" si="1266"/>
        <v>0</v>
      </c>
      <c r="FY358" s="47">
        <f t="shared" si="1267"/>
        <v>0</v>
      </c>
      <c r="FZ358" s="47">
        <f t="shared" si="1268"/>
        <v>0</v>
      </c>
      <c r="GA358" s="47">
        <f t="shared" si="1269"/>
        <v>0</v>
      </c>
      <c r="GB358" s="47">
        <f t="shared" si="1270"/>
        <v>0</v>
      </c>
      <c r="GC358" s="47">
        <f t="shared" si="1271"/>
        <v>0</v>
      </c>
      <c r="GD358" s="47">
        <f t="shared" si="1272"/>
        <v>0</v>
      </c>
      <c r="GE358" s="47">
        <f t="shared" si="1273"/>
        <v>0</v>
      </c>
      <c r="GF358" s="47">
        <f t="shared" si="1274"/>
        <v>0</v>
      </c>
      <c r="GG358" s="47">
        <f t="shared" si="1275"/>
        <v>0</v>
      </c>
      <c r="GH358" s="47">
        <f t="shared" si="1276"/>
        <v>0</v>
      </c>
      <c r="GI358" s="48">
        <f t="shared" si="1277"/>
        <v>0</v>
      </c>
      <c r="GJ358" s="47">
        <f t="shared" si="1278"/>
        <v>0</v>
      </c>
      <c r="GK358" s="47">
        <f t="shared" si="1279"/>
        <v>0</v>
      </c>
      <c r="GL358" s="46">
        <f t="shared" si="1280"/>
        <v>0</v>
      </c>
      <c r="GM358" s="47">
        <f t="shared" si="1281"/>
        <v>0</v>
      </c>
      <c r="GN358" s="47">
        <f t="shared" si="1282"/>
        <v>0</v>
      </c>
      <c r="GO358" s="47">
        <f t="shared" si="1283"/>
        <v>0</v>
      </c>
      <c r="GP358" s="47">
        <f t="shared" si="1284"/>
        <v>0</v>
      </c>
      <c r="GQ358" s="47">
        <f t="shared" si="1285"/>
        <v>0</v>
      </c>
      <c r="GR358" s="47">
        <f t="shared" si="1286"/>
        <v>0</v>
      </c>
      <c r="GS358" s="47">
        <f t="shared" si="1287"/>
        <v>0</v>
      </c>
      <c r="GT358" s="47">
        <f t="shared" si="1288"/>
        <v>0</v>
      </c>
      <c r="GU358" s="47">
        <f t="shared" si="1289"/>
        <v>0</v>
      </c>
      <c r="GV358" s="47">
        <f t="shared" si="1290"/>
        <v>0</v>
      </c>
      <c r="GW358" s="47">
        <f t="shared" si="1291"/>
        <v>0</v>
      </c>
      <c r="GX358" s="47">
        <f t="shared" si="1292"/>
        <v>0</v>
      </c>
      <c r="GY358" s="47">
        <f t="shared" si="1293"/>
        <v>0</v>
      </c>
      <c r="GZ358" s="47">
        <f t="shared" si="1294"/>
        <v>0</v>
      </c>
      <c r="HA358" s="47">
        <f t="shared" si="1295"/>
        <v>0</v>
      </c>
      <c r="HB358" s="47">
        <f t="shared" si="1296"/>
        <v>0</v>
      </c>
      <c r="HC358" s="47">
        <f t="shared" si="1297"/>
        <v>0</v>
      </c>
      <c r="HD358" s="47">
        <f t="shared" si="1298"/>
        <v>0</v>
      </c>
      <c r="HE358" s="48">
        <f t="shared" si="1299"/>
        <v>0</v>
      </c>
      <c r="HF358" s="47">
        <f t="shared" si="1300"/>
        <v>0</v>
      </c>
      <c r="HG358" s="47">
        <f t="shared" si="1301"/>
        <v>0</v>
      </c>
      <c r="HH358" s="46">
        <f t="shared" si="1302"/>
        <v>0</v>
      </c>
      <c r="HI358" s="47">
        <f t="shared" si="1303"/>
        <v>0</v>
      </c>
      <c r="HJ358" s="47">
        <f t="shared" si="1304"/>
        <v>0</v>
      </c>
      <c r="HK358" s="47">
        <f t="shared" si="1305"/>
        <v>0</v>
      </c>
      <c r="HL358" s="47">
        <f t="shared" si="1306"/>
        <v>0</v>
      </c>
      <c r="HM358" s="47">
        <f t="shared" si="1307"/>
        <v>0</v>
      </c>
      <c r="HN358" s="47">
        <f t="shared" si="1308"/>
        <v>0</v>
      </c>
      <c r="HO358" s="47">
        <f t="shared" si="1309"/>
        <v>0</v>
      </c>
      <c r="HP358" s="47">
        <f t="shared" si="1310"/>
        <v>0</v>
      </c>
      <c r="HQ358" s="47">
        <f t="shared" si="1311"/>
        <v>0</v>
      </c>
      <c r="HR358" s="47">
        <f t="shared" si="1312"/>
        <v>0</v>
      </c>
      <c r="HS358" s="47">
        <f t="shared" si="1313"/>
        <v>0</v>
      </c>
      <c r="HT358" s="47">
        <f t="shared" si="1314"/>
        <v>0</v>
      </c>
      <c r="HU358" s="47">
        <f t="shared" si="1315"/>
        <v>0</v>
      </c>
      <c r="HV358" s="47">
        <f t="shared" si="1316"/>
        <v>0</v>
      </c>
      <c r="HW358" s="47">
        <f t="shared" si="1317"/>
        <v>0</v>
      </c>
      <c r="HX358" s="47">
        <f t="shared" si="1318"/>
        <v>0</v>
      </c>
      <c r="HY358" s="47">
        <f t="shared" si="1319"/>
        <v>0</v>
      </c>
      <c r="HZ358" s="47">
        <f t="shared" si="1320"/>
        <v>0</v>
      </c>
      <c r="IA358" s="48">
        <f t="shared" si="1321"/>
        <v>0</v>
      </c>
      <c r="IB358" s="47">
        <f t="shared" si="1322"/>
        <v>0</v>
      </c>
      <c r="IC358" s="47">
        <f t="shared" si="1323"/>
        <v>0</v>
      </c>
      <c r="ID358" s="46">
        <f t="shared" si="1324"/>
        <v>0</v>
      </c>
      <c r="IE358" s="47">
        <f t="shared" si="1325"/>
        <v>0</v>
      </c>
      <c r="IF358" s="47">
        <f t="shared" si="1326"/>
        <v>0</v>
      </c>
      <c r="IG358" s="47">
        <f t="shared" si="1327"/>
        <v>0</v>
      </c>
      <c r="IH358" s="47">
        <f t="shared" si="1328"/>
        <v>0</v>
      </c>
      <c r="II358" s="47">
        <f t="shared" si="1329"/>
        <v>0</v>
      </c>
      <c r="IJ358" s="47">
        <f t="shared" si="1330"/>
        <v>0</v>
      </c>
      <c r="IK358" s="47">
        <f t="shared" si="1331"/>
        <v>0</v>
      </c>
      <c r="IL358" s="47">
        <f t="shared" si="1332"/>
        <v>0</v>
      </c>
      <c r="IM358" s="47">
        <f t="shared" si="1333"/>
        <v>0</v>
      </c>
      <c r="IN358" s="47">
        <f t="shared" si="1334"/>
        <v>0</v>
      </c>
      <c r="IO358" s="47">
        <f t="shared" si="1335"/>
        <v>0</v>
      </c>
      <c r="IP358" s="47">
        <f t="shared" si="1336"/>
        <v>0</v>
      </c>
      <c r="IQ358" s="47">
        <f t="shared" si="1337"/>
        <v>0</v>
      </c>
      <c r="IR358" s="47">
        <f t="shared" si="1338"/>
        <v>0</v>
      </c>
      <c r="IS358" s="47">
        <f t="shared" si="1339"/>
        <v>0</v>
      </c>
      <c r="IT358" s="47">
        <f t="shared" si="1340"/>
        <v>0</v>
      </c>
      <c r="IU358" s="47">
        <f t="shared" si="1341"/>
        <v>0</v>
      </c>
      <c r="IV358" s="47">
        <f t="shared" si="1342"/>
        <v>0</v>
      </c>
      <c r="IW358" s="48">
        <f t="shared" si="1343"/>
        <v>0</v>
      </c>
      <c r="IX358" s="47">
        <f t="shared" si="1344"/>
        <v>0</v>
      </c>
      <c r="IY358" s="47">
        <f t="shared" si="1345"/>
        <v>0</v>
      </c>
      <c r="IZ358" s="46">
        <f t="shared" si="1346"/>
        <v>0</v>
      </c>
      <c r="JA358" s="47">
        <f t="shared" si="1347"/>
        <v>0</v>
      </c>
      <c r="JB358" s="47">
        <f t="shared" si="1348"/>
        <v>0</v>
      </c>
      <c r="JC358" s="47">
        <f t="shared" si="1349"/>
        <v>0</v>
      </c>
      <c r="JD358" s="47">
        <f t="shared" si="1350"/>
        <v>0</v>
      </c>
      <c r="JE358" s="47">
        <f t="shared" si="1351"/>
        <v>0</v>
      </c>
      <c r="JF358" s="47">
        <f t="shared" si="1352"/>
        <v>0</v>
      </c>
      <c r="JG358" s="47">
        <f t="shared" si="1353"/>
        <v>0</v>
      </c>
      <c r="JH358" s="47">
        <f t="shared" si="1354"/>
        <v>0</v>
      </c>
      <c r="JI358" s="47">
        <f t="shared" si="1355"/>
        <v>0</v>
      </c>
      <c r="JJ358" s="47">
        <f t="shared" si="1356"/>
        <v>0</v>
      </c>
      <c r="JK358" s="47">
        <f t="shared" si="1357"/>
        <v>0</v>
      </c>
      <c r="JL358" s="47">
        <f t="shared" si="1358"/>
        <v>0</v>
      </c>
      <c r="JM358" s="47">
        <f t="shared" si="1359"/>
        <v>0</v>
      </c>
      <c r="JN358" s="47">
        <f t="shared" si="1360"/>
        <v>0</v>
      </c>
      <c r="JO358" s="47">
        <f t="shared" si="1361"/>
        <v>0</v>
      </c>
      <c r="JP358" s="47">
        <f t="shared" si="1362"/>
        <v>0</v>
      </c>
      <c r="JQ358" s="47">
        <f t="shared" si="1363"/>
        <v>0</v>
      </c>
      <c r="JR358" s="47">
        <f t="shared" si="1364"/>
        <v>0</v>
      </c>
      <c r="JS358" s="48">
        <f t="shared" si="1365"/>
        <v>0</v>
      </c>
      <c r="JT358" s="46">
        <f t="shared" si="1366"/>
        <v>0</v>
      </c>
      <c r="JU358" s="48">
        <f t="shared" si="1367"/>
        <v>0</v>
      </c>
    </row>
    <row r="359" spans="1:281" x14ac:dyDescent="0.25">
      <c r="A359" s="152"/>
      <c r="B359" s="386"/>
      <c r="C359" s="608"/>
      <c r="D359" s="609"/>
      <c r="E359" s="609"/>
      <c r="F359" s="609"/>
      <c r="G359" s="610"/>
      <c r="H359" s="397"/>
      <c r="I359" s="397"/>
      <c r="J359" s="97"/>
      <c r="K359" s="122">
        <f t="shared" si="0"/>
        <v>0</v>
      </c>
      <c r="L359" s="313">
        <f t="shared" si="62"/>
        <v>0</v>
      </c>
      <c r="M359" s="46">
        <f t="shared" si="63"/>
        <v>0</v>
      </c>
      <c r="N359" s="90">
        <f t="shared" si="1160"/>
        <v>0</v>
      </c>
      <c r="O359" s="90">
        <f t="shared" si="1161"/>
        <v>0</v>
      </c>
      <c r="P359" s="90">
        <f t="shared" si="1162"/>
        <v>0</v>
      </c>
      <c r="Q359" s="90">
        <f t="shared" si="1163"/>
        <v>0</v>
      </c>
      <c r="R359" s="408">
        <f t="shared" si="68"/>
        <v>1</v>
      </c>
      <c r="S359" s="46">
        <f t="shared" si="1101"/>
        <v>0</v>
      </c>
      <c r="T359" s="47">
        <f t="shared" si="1102"/>
        <v>0</v>
      </c>
      <c r="U359" s="47">
        <f t="shared" si="1103"/>
        <v>0</v>
      </c>
      <c r="V359" s="47">
        <f t="shared" si="1104"/>
        <v>0</v>
      </c>
      <c r="W359" s="47">
        <f t="shared" si="1105"/>
        <v>0</v>
      </c>
      <c r="X359" s="47">
        <f t="shared" si="1106"/>
        <v>0</v>
      </c>
      <c r="Y359" s="47">
        <f t="shared" si="1107"/>
        <v>0</v>
      </c>
      <c r="Z359" s="47">
        <f t="shared" si="1108"/>
        <v>0</v>
      </c>
      <c r="AA359" s="47">
        <f t="shared" si="1109"/>
        <v>0</v>
      </c>
      <c r="AB359" s="47">
        <f t="shared" si="1110"/>
        <v>0</v>
      </c>
      <c r="AC359" s="47">
        <f t="shared" si="1111"/>
        <v>0</v>
      </c>
      <c r="AD359" s="47">
        <f t="shared" si="1112"/>
        <v>0</v>
      </c>
      <c r="AE359" s="47">
        <f t="shared" si="1113"/>
        <v>0</v>
      </c>
      <c r="AF359" s="47">
        <f t="shared" si="1114"/>
        <v>0</v>
      </c>
      <c r="AG359" s="47">
        <f t="shared" si="1115"/>
        <v>0</v>
      </c>
      <c r="AH359" s="47">
        <f t="shared" si="1116"/>
        <v>0</v>
      </c>
      <c r="AI359" s="47">
        <f t="shared" si="1117"/>
        <v>0</v>
      </c>
      <c r="AJ359" s="47">
        <f t="shared" si="1118"/>
        <v>0</v>
      </c>
      <c r="AK359" s="47">
        <f t="shared" si="1119"/>
        <v>0</v>
      </c>
      <c r="AL359" s="48">
        <f t="shared" si="1120"/>
        <v>0</v>
      </c>
      <c r="AM359" s="47">
        <f t="shared" si="1164"/>
        <v>0</v>
      </c>
      <c r="AN359" s="47">
        <f t="shared" si="1165"/>
        <v>0</v>
      </c>
      <c r="AO359" s="46">
        <f t="shared" si="1121"/>
        <v>0</v>
      </c>
      <c r="AP359" s="47">
        <f t="shared" si="1122"/>
        <v>0</v>
      </c>
      <c r="AQ359" s="47">
        <f t="shared" si="1123"/>
        <v>0</v>
      </c>
      <c r="AR359" s="47">
        <f t="shared" si="1124"/>
        <v>0</v>
      </c>
      <c r="AS359" s="47">
        <f t="shared" si="1125"/>
        <v>0</v>
      </c>
      <c r="AT359" s="47">
        <f t="shared" si="1126"/>
        <v>0</v>
      </c>
      <c r="AU359" s="47">
        <f t="shared" si="1127"/>
        <v>0</v>
      </c>
      <c r="AV359" s="47">
        <f t="shared" si="1128"/>
        <v>0</v>
      </c>
      <c r="AW359" s="47">
        <f t="shared" si="1129"/>
        <v>0</v>
      </c>
      <c r="AX359" s="47">
        <f t="shared" si="1130"/>
        <v>0</v>
      </c>
      <c r="AY359" s="47">
        <f t="shared" si="1131"/>
        <v>0</v>
      </c>
      <c r="AZ359" s="47">
        <f t="shared" si="1132"/>
        <v>0</v>
      </c>
      <c r="BA359" s="47">
        <f t="shared" si="1133"/>
        <v>0</v>
      </c>
      <c r="BB359" s="47">
        <f t="shared" si="1134"/>
        <v>0</v>
      </c>
      <c r="BC359" s="47">
        <f t="shared" si="1135"/>
        <v>0</v>
      </c>
      <c r="BD359" s="47">
        <f t="shared" si="1136"/>
        <v>0</v>
      </c>
      <c r="BE359" s="47">
        <f t="shared" si="1137"/>
        <v>0</v>
      </c>
      <c r="BF359" s="47">
        <f t="shared" si="1138"/>
        <v>0</v>
      </c>
      <c r="BG359" s="48">
        <f t="shared" si="1139"/>
        <v>0</v>
      </c>
      <c r="BH359" s="47">
        <f t="shared" si="1166"/>
        <v>0</v>
      </c>
      <c r="BI359" s="47">
        <f t="shared" si="1167"/>
        <v>0</v>
      </c>
      <c r="BJ359" s="46">
        <f t="shared" si="1140"/>
        <v>0</v>
      </c>
      <c r="BK359" s="47">
        <f t="shared" si="1141"/>
        <v>0</v>
      </c>
      <c r="BL359" s="47">
        <f t="shared" si="1142"/>
        <v>0</v>
      </c>
      <c r="BM359" s="47">
        <f t="shared" si="1143"/>
        <v>0</v>
      </c>
      <c r="BN359" s="47">
        <f t="shared" si="1144"/>
        <v>0</v>
      </c>
      <c r="BO359" s="47">
        <f t="shared" si="1145"/>
        <v>0</v>
      </c>
      <c r="BP359" s="47">
        <f t="shared" si="1146"/>
        <v>0</v>
      </c>
      <c r="BQ359" s="47">
        <f t="shared" si="1147"/>
        <v>0</v>
      </c>
      <c r="BR359" s="47">
        <f t="shared" si="1148"/>
        <v>0</v>
      </c>
      <c r="BS359" s="47">
        <f t="shared" si="1149"/>
        <v>0</v>
      </c>
      <c r="BT359" s="47">
        <f t="shared" si="1150"/>
        <v>0</v>
      </c>
      <c r="BU359" s="47">
        <f t="shared" si="1151"/>
        <v>0</v>
      </c>
      <c r="BV359" s="47">
        <f t="shared" si="1152"/>
        <v>0</v>
      </c>
      <c r="BW359" s="47">
        <f t="shared" si="1153"/>
        <v>0</v>
      </c>
      <c r="BX359" s="47">
        <f t="shared" si="1154"/>
        <v>0</v>
      </c>
      <c r="BY359" s="47">
        <f t="shared" si="1155"/>
        <v>0</v>
      </c>
      <c r="BZ359" s="47">
        <f t="shared" si="1156"/>
        <v>0</v>
      </c>
      <c r="CA359" s="47">
        <f t="shared" si="1157"/>
        <v>0</v>
      </c>
      <c r="CB359" s="47">
        <f t="shared" si="1158"/>
        <v>0</v>
      </c>
      <c r="CC359" s="48">
        <f t="shared" si="1159"/>
        <v>0</v>
      </c>
      <c r="CD359" s="47">
        <f t="shared" si="1168"/>
        <v>0</v>
      </c>
      <c r="CE359" s="47">
        <f t="shared" si="1169"/>
        <v>0</v>
      </c>
      <c r="CF359" s="46">
        <f t="shared" si="1170"/>
        <v>0</v>
      </c>
      <c r="CG359" s="47">
        <f t="shared" si="1171"/>
        <v>0</v>
      </c>
      <c r="CH359" s="47">
        <f t="shared" si="1172"/>
        <v>0</v>
      </c>
      <c r="CI359" s="47">
        <f t="shared" si="1173"/>
        <v>0</v>
      </c>
      <c r="CJ359" s="47">
        <f t="shared" si="1174"/>
        <v>0</v>
      </c>
      <c r="CK359" s="47">
        <f t="shared" si="1175"/>
        <v>0</v>
      </c>
      <c r="CL359" s="47">
        <f t="shared" si="1176"/>
        <v>0</v>
      </c>
      <c r="CM359" s="47">
        <f t="shared" si="1177"/>
        <v>0</v>
      </c>
      <c r="CN359" s="47">
        <f t="shared" si="1178"/>
        <v>0</v>
      </c>
      <c r="CO359" s="47">
        <f t="shared" si="1179"/>
        <v>0</v>
      </c>
      <c r="CP359" s="47">
        <f t="shared" si="1180"/>
        <v>0</v>
      </c>
      <c r="CQ359" s="47">
        <f t="shared" si="1181"/>
        <v>0</v>
      </c>
      <c r="CR359" s="47">
        <f t="shared" si="1182"/>
        <v>0</v>
      </c>
      <c r="CS359" s="47">
        <f t="shared" si="1183"/>
        <v>0</v>
      </c>
      <c r="CT359" s="47">
        <f t="shared" si="1184"/>
        <v>0</v>
      </c>
      <c r="CU359" s="47">
        <f t="shared" si="1185"/>
        <v>0</v>
      </c>
      <c r="CV359" s="47">
        <f t="shared" si="1186"/>
        <v>0</v>
      </c>
      <c r="CW359" s="47">
        <f t="shared" si="1187"/>
        <v>0</v>
      </c>
      <c r="CX359" s="47">
        <f t="shared" si="1188"/>
        <v>0</v>
      </c>
      <c r="CY359" s="48">
        <f t="shared" si="1189"/>
        <v>0</v>
      </c>
      <c r="CZ359" s="47">
        <f t="shared" si="1190"/>
        <v>0</v>
      </c>
      <c r="DA359" s="47">
        <f t="shared" si="1191"/>
        <v>0</v>
      </c>
      <c r="DB359" s="46">
        <f t="shared" si="1192"/>
        <v>0</v>
      </c>
      <c r="DC359" s="47">
        <f t="shared" si="1193"/>
        <v>0</v>
      </c>
      <c r="DD359" s="47">
        <f t="shared" si="1194"/>
        <v>0</v>
      </c>
      <c r="DE359" s="47">
        <f t="shared" si="1195"/>
        <v>0</v>
      </c>
      <c r="DF359" s="47">
        <f t="shared" si="1196"/>
        <v>0</v>
      </c>
      <c r="DG359" s="47">
        <f t="shared" si="1197"/>
        <v>0</v>
      </c>
      <c r="DH359" s="47">
        <f t="shared" si="1198"/>
        <v>0</v>
      </c>
      <c r="DI359" s="47">
        <f t="shared" si="1199"/>
        <v>0</v>
      </c>
      <c r="DJ359" s="47">
        <f t="shared" si="1200"/>
        <v>0</v>
      </c>
      <c r="DK359" s="47">
        <f t="shared" si="1201"/>
        <v>0</v>
      </c>
      <c r="DL359" s="47">
        <f t="shared" si="1202"/>
        <v>0</v>
      </c>
      <c r="DM359" s="47">
        <f t="shared" si="1203"/>
        <v>0</v>
      </c>
      <c r="DN359" s="47">
        <f t="shared" si="1204"/>
        <v>0</v>
      </c>
      <c r="DO359" s="47">
        <f t="shared" si="1205"/>
        <v>0</v>
      </c>
      <c r="DP359" s="47">
        <f t="shared" si="1206"/>
        <v>0</v>
      </c>
      <c r="DQ359" s="47">
        <f t="shared" si="1207"/>
        <v>0</v>
      </c>
      <c r="DR359" s="47">
        <f t="shared" si="1208"/>
        <v>0</v>
      </c>
      <c r="DS359" s="47">
        <f t="shared" si="1209"/>
        <v>0</v>
      </c>
      <c r="DT359" s="47">
        <f t="shared" si="1210"/>
        <v>0</v>
      </c>
      <c r="DU359" s="48">
        <f t="shared" si="1211"/>
        <v>0</v>
      </c>
      <c r="DV359" s="47">
        <f t="shared" si="1212"/>
        <v>0</v>
      </c>
      <c r="DW359" s="47">
        <f t="shared" si="1213"/>
        <v>0</v>
      </c>
      <c r="DX359" s="46">
        <f t="shared" si="1214"/>
        <v>0</v>
      </c>
      <c r="DY359" s="47">
        <f t="shared" si="1215"/>
        <v>0</v>
      </c>
      <c r="DZ359" s="47">
        <f t="shared" si="1216"/>
        <v>0</v>
      </c>
      <c r="EA359" s="47">
        <f t="shared" si="1217"/>
        <v>0</v>
      </c>
      <c r="EB359" s="47">
        <f t="shared" si="1218"/>
        <v>0</v>
      </c>
      <c r="EC359" s="47">
        <f t="shared" si="1219"/>
        <v>0</v>
      </c>
      <c r="ED359" s="47">
        <f t="shared" si="1220"/>
        <v>0</v>
      </c>
      <c r="EE359" s="47">
        <f t="shared" si="1221"/>
        <v>0</v>
      </c>
      <c r="EF359" s="47">
        <f t="shared" si="1222"/>
        <v>0</v>
      </c>
      <c r="EG359" s="47">
        <f t="shared" si="1223"/>
        <v>0</v>
      </c>
      <c r="EH359" s="47">
        <f t="shared" si="1224"/>
        <v>0</v>
      </c>
      <c r="EI359" s="47">
        <f t="shared" si="1225"/>
        <v>0</v>
      </c>
      <c r="EJ359" s="47">
        <f t="shared" si="1226"/>
        <v>0</v>
      </c>
      <c r="EK359" s="47">
        <f t="shared" si="1227"/>
        <v>0</v>
      </c>
      <c r="EL359" s="47">
        <f t="shared" si="1228"/>
        <v>0</v>
      </c>
      <c r="EM359" s="47">
        <f t="shared" si="1229"/>
        <v>0</v>
      </c>
      <c r="EN359" s="47">
        <f t="shared" si="1230"/>
        <v>0</v>
      </c>
      <c r="EO359" s="47">
        <f t="shared" si="1231"/>
        <v>0</v>
      </c>
      <c r="EP359" s="47">
        <f t="shared" si="1232"/>
        <v>0</v>
      </c>
      <c r="EQ359" s="48">
        <f t="shared" si="1233"/>
        <v>0</v>
      </c>
      <c r="ER359" s="47">
        <f t="shared" si="1234"/>
        <v>0</v>
      </c>
      <c r="ES359" s="47">
        <f t="shared" si="1235"/>
        <v>0</v>
      </c>
      <c r="ET359" s="46">
        <f t="shared" si="1236"/>
        <v>0</v>
      </c>
      <c r="EU359" s="47">
        <f t="shared" si="1237"/>
        <v>0</v>
      </c>
      <c r="EV359" s="47">
        <f t="shared" si="1238"/>
        <v>0</v>
      </c>
      <c r="EW359" s="47">
        <f t="shared" si="1239"/>
        <v>0</v>
      </c>
      <c r="EX359" s="47">
        <f t="shared" si="1240"/>
        <v>0</v>
      </c>
      <c r="EY359" s="47">
        <f t="shared" si="1241"/>
        <v>0</v>
      </c>
      <c r="EZ359" s="47">
        <f t="shared" si="1242"/>
        <v>0</v>
      </c>
      <c r="FA359" s="47">
        <f t="shared" si="1243"/>
        <v>0</v>
      </c>
      <c r="FB359" s="47">
        <f t="shared" si="1244"/>
        <v>0</v>
      </c>
      <c r="FC359" s="47">
        <f t="shared" si="1245"/>
        <v>0</v>
      </c>
      <c r="FD359" s="47">
        <f t="shared" si="1246"/>
        <v>0</v>
      </c>
      <c r="FE359" s="47">
        <f t="shared" si="1247"/>
        <v>0</v>
      </c>
      <c r="FF359" s="47">
        <f t="shared" si="1248"/>
        <v>0</v>
      </c>
      <c r="FG359" s="47">
        <f t="shared" si="1249"/>
        <v>0</v>
      </c>
      <c r="FH359" s="47">
        <f t="shared" si="1250"/>
        <v>0</v>
      </c>
      <c r="FI359" s="47">
        <f t="shared" si="1251"/>
        <v>0</v>
      </c>
      <c r="FJ359" s="47">
        <f t="shared" si="1252"/>
        <v>0</v>
      </c>
      <c r="FK359" s="47">
        <f t="shared" si="1253"/>
        <v>0</v>
      </c>
      <c r="FL359" s="47">
        <f t="shared" si="1254"/>
        <v>0</v>
      </c>
      <c r="FM359" s="48">
        <f t="shared" si="1255"/>
        <v>0</v>
      </c>
      <c r="FN359" s="47">
        <f t="shared" si="1256"/>
        <v>0</v>
      </c>
      <c r="FO359" s="47">
        <f t="shared" si="1257"/>
        <v>0</v>
      </c>
      <c r="FP359" s="46">
        <f t="shared" si="1258"/>
        <v>0</v>
      </c>
      <c r="FQ359" s="47">
        <f t="shared" si="1259"/>
        <v>0</v>
      </c>
      <c r="FR359" s="47">
        <f t="shared" si="1260"/>
        <v>0</v>
      </c>
      <c r="FS359" s="47">
        <f t="shared" si="1261"/>
        <v>0</v>
      </c>
      <c r="FT359" s="47">
        <f t="shared" si="1262"/>
        <v>0</v>
      </c>
      <c r="FU359" s="47">
        <f t="shared" si="1263"/>
        <v>0</v>
      </c>
      <c r="FV359" s="47">
        <f t="shared" si="1264"/>
        <v>0</v>
      </c>
      <c r="FW359" s="47">
        <f t="shared" si="1265"/>
        <v>0</v>
      </c>
      <c r="FX359" s="47">
        <f t="shared" si="1266"/>
        <v>0</v>
      </c>
      <c r="FY359" s="47">
        <f t="shared" si="1267"/>
        <v>0</v>
      </c>
      <c r="FZ359" s="47">
        <f t="shared" si="1268"/>
        <v>0</v>
      </c>
      <c r="GA359" s="47">
        <f t="shared" si="1269"/>
        <v>0</v>
      </c>
      <c r="GB359" s="47">
        <f t="shared" si="1270"/>
        <v>0</v>
      </c>
      <c r="GC359" s="47">
        <f t="shared" si="1271"/>
        <v>0</v>
      </c>
      <c r="GD359" s="47">
        <f t="shared" si="1272"/>
        <v>0</v>
      </c>
      <c r="GE359" s="47">
        <f t="shared" si="1273"/>
        <v>0</v>
      </c>
      <c r="GF359" s="47">
        <f t="shared" si="1274"/>
        <v>0</v>
      </c>
      <c r="GG359" s="47">
        <f t="shared" si="1275"/>
        <v>0</v>
      </c>
      <c r="GH359" s="47">
        <f t="shared" si="1276"/>
        <v>0</v>
      </c>
      <c r="GI359" s="48">
        <f t="shared" si="1277"/>
        <v>0</v>
      </c>
      <c r="GJ359" s="47">
        <f t="shared" si="1278"/>
        <v>0</v>
      </c>
      <c r="GK359" s="47">
        <f t="shared" si="1279"/>
        <v>0</v>
      </c>
      <c r="GL359" s="46">
        <f t="shared" si="1280"/>
        <v>0</v>
      </c>
      <c r="GM359" s="47">
        <f t="shared" si="1281"/>
        <v>0</v>
      </c>
      <c r="GN359" s="47">
        <f t="shared" si="1282"/>
        <v>0</v>
      </c>
      <c r="GO359" s="47">
        <f t="shared" si="1283"/>
        <v>0</v>
      </c>
      <c r="GP359" s="47">
        <f t="shared" si="1284"/>
        <v>0</v>
      </c>
      <c r="GQ359" s="47">
        <f t="shared" si="1285"/>
        <v>0</v>
      </c>
      <c r="GR359" s="47">
        <f t="shared" si="1286"/>
        <v>0</v>
      </c>
      <c r="GS359" s="47">
        <f t="shared" si="1287"/>
        <v>0</v>
      </c>
      <c r="GT359" s="47">
        <f t="shared" si="1288"/>
        <v>0</v>
      </c>
      <c r="GU359" s="47">
        <f t="shared" si="1289"/>
        <v>0</v>
      </c>
      <c r="GV359" s="47">
        <f t="shared" si="1290"/>
        <v>0</v>
      </c>
      <c r="GW359" s="47">
        <f t="shared" si="1291"/>
        <v>0</v>
      </c>
      <c r="GX359" s="47">
        <f t="shared" si="1292"/>
        <v>0</v>
      </c>
      <c r="GY359" s="47">
        <f t="shared" si="1293"/>
        <v>0</v>
      </c>
      <c r="GZ359" s="47">
        <f t="shared" si="1294"/>
        <v>0</v>
      </c>
      <c r="HA359" s="47">
        <f t="shared" si="1295"/>
        <v>0</v>
      </c>
      <c r="HB359" s="47">
        <f t="shared" si="1296"/>
        <v>0</v>
      </c>
      <c r="HC359" s="47">
        <f t="shared" si="1297"/>
        <v>0</v>
      </c>
      <c r="HD359" s="47">
        <f t="shared" si="1298"/>
        <v>0</v>
      </c>
      <c r="HE359" s="48">
        <f t="shared" si="1299"/>
        <v>0</v>
      </c>
      <c r="HF359" s="47">
        <f t="shared" si="1300"/>
        <v>0</v>
      </c>
      <c r="HG359" s="47">
        <f t="shared" si="1301"/>
        <v>0</v>
      </c>
      <c r="HH359" s="46">
        <f t="shared" si="1302"/>
        <v>0</v>
      </c>
      <c r="HI359" s="47">
        <f t="shared" si="1303"/>
        <v>0</v>
      </c>
      <c r="HJ359" s="47">
        <f t="shared" si="1304"/>
        <v>0</v>
      </c>
      <c r="HK359" s="47">
        <f t="shared" si="1305"/>
        <v>0</v>
      </c>
      <c r="HL359" s="47">
        <f t="shared" si="1306"/>
        <v>0</v>
      </c>
      <c r="HM359" s="47">
        <f t="shared" si="1307"/>
        <v>0</v>
      </c>
      <c r="HN359" s="47">
        <f t="shared" si="1308"/>
        <v>0</v>
      </c>
      <c r="HO359" s="47">
        <f t="shared" si="1309"/>
        <v>0</v>
      </c>
      <c r="HP359" s="47">
        <f t="shared" si="1310"/>
        <v>0</v>
      </c>
      <c r="HQ359" s="47">
        <f t="shared" si="1311"/>
        <v>0</v>
      </c>
      <c r="HR359" s="47">
        <f t="shared" si="1312"/>
        <v>0</v>
      </c>
      <c r="HS359" s="47">
        <f t="shared" si="1313"/>
        <v>0</v>
      </c>
      <c r="HT359" s="47">
        <f t="shared" si="1314"/>
        <v>0</v>
      </c>
      <c r="HU359" s="47">
        <f t="shared" si="1315"/>
        <v>0</v>
      </c>
      <c r="HV359" s="47">
        <f t="shared" si="1316"/>
        <v>0</v>
      </c>
      <c r="HW359" s="47">
        <f t="shared" si="1317"/>
        <v>0</v>
      </c>
      <c r="HX359" s="47">
        <f t="shared" si="1318"/>
        <v>0</v>
      </c>
      <c r="HY359" s="47">
        <f t="shared" si="1319"/>
        <v>0</v>
      </c>
      <c r="HZ359" s="47">
        <f t="shared" si="1320"/>
        <v>0</v>
      </c>
      <c r="IA359" s="48">
        <f t="shared" si="1321"/>
        <v>0</v>
      </c>
      <c r="IB359" s="47">
        <f t="shared" si="1322"/>
        <v>0</v>
      </c>
      <c r="IC359" s="47">
        <f t="shared" si="1323"/>
        <v>0</v>
      </c>
      <c r="ID359" s="46">
        <f t="shared" si="1324"/>
        <v>0</v>
      </c>
      <c r="IE359" s="47">
        <f t="shared" si="1325"/>
        <v>0</v>
      </c>
      <c r="IF359" s="47">
        <f t="shared" si="1326"/>
        <v>0</v>
      </c>
      <c r="IG359" s="47">
        <f t="shared" si="1327"/>
        <v>0</v>
      </c>
      <c r="IH359" s="47">
        <f t="shared" si="1328"/>
        <v>0</v>
      </c>
      <c r="II359" s="47">
        <f t="shared" si="1329"/>
        <v>0</v>
      </c>
      <c r="IJ359" s="47">
        <f t="shared" si="1330"/>
        <v>0</v>
      </c>
      <c r="IK359" s="47">
        <f t="shared" si="1331"/>
        <v>0</v>
      </c>
      <c r="IL359" s="47">
        <f t="shared" si="1332"/>
        <v>0</v>
      </c>
      <c r="IM359" s="47">
        <f t="shared" si="1333"/>
        <v>0</v>
      </c>
      <c r="IN359" s="47">
        <f t="shared" si="1334"/>
        <v>0</v>
      </c>
      <c r="IO359" s="47">
        <f t="shared" si="1335"/>
        <v>0</v>
      </c>
      <c r="IP359" s="47">
        <f t="shared" si="1336"/>
        <v>0</v>
      </c>
      <c r="IQ359" s="47">
        <f t="shared" si="1337"/>
        <v>0</v>
      </c>
      <c r="IR359" s="47">
        <f t="shared" si="1338"/>
        <v>0</v>
      </c>
      <c r="IS359" s="47">
        <f t="shared" si="1339"/>
        <v>0</v>
      </c>
      <c r="IT359" s="47">
        <f t="shared" si="1340"/>
        <v>0</v>
      </c>
      <c r="IU359" s="47">
        <f t="shared" si="1341"/>
        <v>0</v>
      </c>
      <c r="IV359" s="47">
        <f t="shared" si="1342"/>
        <v>0</v>
      </c>
      <c r="IW359" s="48">
        <f t="shared" si="1343"/>
        <v>0</v>
      </c>
      <c r="IX359" s="47">
        <f t="shared" si="1344"/>
        <v>0</v>
      </c>
      <c r="IY359" s="47">
        <f t="shared" si="1345"/>
        <v>0</v>
      </c>
      <c r="IZ359" s="46">
        <f t="shared" si="1346"/>
        <v>0</v>
      </c>
      <c r="JA359" s="47">
        <f t="shared" si="1347"/>
        <v>0</v>
      </c>
      <c r="JB359" s="47">
        <f t="shared" si="1348"/>
        <v>0</v>
      </c>
      <c r="JC359" s="47">
        <f t="shared" si="1349"/>
        <v>0</v>
      </c>
      <c r="JD359" s="47">
        <f t="shared" si="1350"/>
        <v>0</v>
      </c>
      <c r="JE359" s="47">
        <f t="shared" si="1351"/>
        <v>0</v>
      </c>
      <c r="JF359" s="47">
        <f t="shared" si="1352"/>
        <v>0</v>
      </c>
      <c r="JG359" s="47">
        <f t="shared" si="1353"/>
        <v>0</v>
      </c>
      <c r="JH359" s="47">
        <f t="shared" si="1354"/>
        <v>0</v>
      </c>
      <c r="JI359" s="47">
        <f t="shared" si="1355"/>
        <v>0</v>
      </c>
      <c r="JJ359" s="47">
        <f t="shared" si="1356"/>
        <v>0</v>
      </c>
      <c r="JK359" s="47">
        <f t="shared" si="1357"/>
        <v>0</v>
      </c>
      <c r="JL359" s="47">
        <f t="shared" si="1358"/>
        <v>0</v>
      </c>
      <c r="JM359" s="47">
        <f t="shared" si="1359"/>
        <v>0</v>
      </c>
      <c r="JN359" s="47">
        <f t="shared" si="1360"/>
        <v>0</v>
      </c>
      <c r="JO359" s="47">
        <f t="shared" si="1361"/>
        <v>0</v>
      </c>
      <c r="JP359" s="47">
        <f t="shared" si="1362"/>
        <v>0</v>
      </c>
      <c r="JQ359" s="47">
        <f t="shared" si="1363"/>
        <v>0</v>
      </c>
      <c r="JR359" s="47">
        <f t="shared" si="1364"/>
        <v>0</v>
      </c>
      <c r="JS359" s="48">
        <f t="shared" si="1365"/>
        <v>0</v>
      </c>
      <c r="JT359" s="46">
        <f t="shared" si="1366"/>
        <v>0</v>
      </c>
      <c r="JU359" s="48">
        <f t="shared" si="1367"/>
        <v>0</v>
      </c>
    </row>
    <row r="360" spans="1:281" s="25" customFormat="1" x14ac:dyDescent="0.25">
      <c r="A360" s="152"/>
      <c r="B360" s="386"/>
      <c r="C360" s="608"/>
      <c r="D360" s="609"/>
      <c r="E360" s="609"/>
      <c r="F360" s="609"/>
      <c r="G360" s="610"/>
      <c r="H360" s="397"/>
      <c r="I360" s="397"/>
      <c r="J360" s="97"/>
      <c r="K360" s="122">
        <f t="shared" si="0"/>
        <v>0</v>
      </c>
      <c r="L360" s="313">
        <f t="shared" si="62"/>
        <v>0</v>
      </c>
      <c r="M360" s="46">
        <f t="shared" si="63"/>
        <v>0</v>
      </c>
      <c r="N360" s="90">
        <f t="shared" si="1160"/>
        <v>0</v>
      </c>
      <c r="O360" s="90">
        <f t="shared" si="1161"/>
        <v>0</v>
      </c>
      <c r="P360" s="90">
        <f t="shared" si="1162"/>
        <v>0</v>
      </c>
      <c r="Q360" s="90">
        <f t="shared" si="1163"/>
        <v>0</v>
      </c>
      <c r="R360" s="408">
        <f t="shared" si="68"/>
        <v>1</v>
      </c>
      <c r="S360" s="46">
        <f t="shared" si="1101"/>
        <v>0</v>
      </c>
      <c r="T360" s="47">
        <f t="shared" si="1102"/>
        <v>0</v>
      </c>
      <c r="U360" s="47">
        <f t="shared" si="1103"/>
        <v>0</v>
      </c>
      <c r="V360" s="47">
        <f t="shared" si="1104"/>
        <v>0</v>
      </c>
      <c r="W360" s="47">
        <f t="shared" si="1105"/>
        <v>0</v>
      </c>
      <c r="X360" s="47">
        <f t="shared" si="1106"/>
        <v>0</v>
      </c>
      <c r="Y360" s="47">
        <f t="shared" si="1107"/>
        <v>0</v>
      </c>
      <c r="Z360" s="47">
        <f t="shared" si="1108"/>
        <v>0</v>
      </c>
      <c r="AA360" s="47">
        <f t="shared" si="1109"/>
        <v>0</v>
      </c>
      <c r="AB360" s="47">
        <f t="shared" si="1110"/>
        <v>0</v>
      </c>
      <c r="AC360" s="47">
        <f t="shared" si="1111"/>
        <v>0</v>
      </c>
      <c r="AD360" s="47">
        <f t="shared" si="1112"/>
        <v>0</v>
      </c>
      <c r="AE360" s="47">
        <f t="shared" si="1113"/>
        <v>0</v>
      </c>
      <c r="AF360" s="47">
        <f t="shared" si="1114"/>
        <v>0</v>
      </c>
      <c r="AG360" s="47">
        <f t="shared" si="1115"/>
        <v>0</v>
      </c>
      <c r="AH360" s="47">
        <f t="shared" si="1116"/>
        <v>0</v>
      </c>
      <c r="AI360" s="47">
        <f t="shared" si="1117"/>
        <v>0</v>
      </c>
      <c r="AJ360" s="47">
        <f t="shared" si="1118"/>
        <v>0</v>
      </c>
      <c r="AK360" s="47">
        <f t="shared" si="1119"/>
        <v>0</v>
      </c>
      <c r="AL360" s="48">
        <f t="shared" si="1120"/>
        <v>0</v>
      </c>
      <c r="AM360" s="47">
        <f t="shared" si="1164"/>
        <v>0</v>
      </c>
      <c r="AN360" s="47">
        <f t="shared" si="1165"/>
        <v>0</v>
      </c>
      <c r="AO360" s="46">
        <f t="shared" si="1121"/>
        <v>0</v>
      </c>
      <c r="AP360" s="47">
        <f t="shared" si="1122"/>
        <v>0</v>
      </c>
      <c r="AQ360" s="47">
        <f t="shared" si="1123"/>
        <v>0</v>
      </c>
      <c r="AR360" s="47">
        <f t="shared" si="1124"/>
        <v>0</v>
      </c>
      <c r="AS360" s="47">
        <f t="shared" si="1125"/>
        <v>0</v>
      </c>
      <c r="AT360" s="47">
        <f t="shared" si="1126"/>
        <v>0</v>
      </c>
      <c r="AU360" s="47">
        <f t="shared" si="1127"/>
        <v>0</v>
      </c>
      <c r="AV360" s="47">
        <f t="shared" si="1128"/>
        <v>0</v>
      </c>
      <c r="AW360" s="47">
        <f t="shared" si="1129"/>
        <v>0</v>
      </c>
      <c r="AX360" s="47">
        <f t="shared" si="1130"/>
        <v>0</v>
      </c>
      <c r="AY360" s="47">
        <f t="shared" si="1131"/>
        <v>0</v>
      </c>
      <c r="AZ360" s="47">
        <f t="shared" si="1132"/>
        <v>0</v>
      </c>
      <c r="BA360" s="47">
        <f t="shared" si="1133"/>
        <v>0</v>
      </c>
      <c r="BB360" s="47">
        <f t="shared" si="1134"/>
        <v>0</v>
      </c>
      <c r="BC360" s="47">
        <f t="shared" si="1135"/>
        <v>0</v>
      </c>
      <c r="BD360" s="47">
        <f t="shared" si="1136"/>
        <v>0</v>
      </c>
      <c r="BE360" s="47">
        <f t="shared" si="1137"/>
        <v>0</v>
      </c>
      <c r="BF360" s="47">
        <f t="shared" si="1138"/>
        <v>0</v>
      </c>
      <c r="BG360" s="48">
        <f t="shared" si="1139"/>
        <v>0</v>
      </c>
      <c r="BH360" s="47">
        <f t="shared" si="1166"/>
        <v>0</v>
      </c>
      <c r="BI360" s="47">
        <f t="shared" si="1167"/>
        <v>0</v>
      </c>
      <c r="BJ360" s="46">
        <f t="shared" si="1140"/>
        <v>0</v>
      </c>
      <c r="BK360" s="47">
        <f t="shared" si="1141"/>
        <v>0</v>
      </c>
      <c r="BL360" s="47">
        <f t="shared" si="1142"/>
        <v>0</v>
      </c>
      <c r="BM360" s="47">
        <f t="shared" si="1143"/>
        <v>0</v>
      </c>
      <c r="BN360" s="47">
        <f t="shared" si="1144"/>
        <v>0</v>
      </c>
      <c r="BO360" s="47">
        <f t="shared" si="1145"/>
        <v>0</v>
      </c>
      <c r="BP360" s="47">
        <f t="shared" si="1146"/>
        <v>0</v>
      </c>
      <c r="BQ360" s="47">
        <f t="shared" si="1147"/>
        <v>0</v>
      </c>
      <c r="BR360" s="47">
        <f t="shared" si="1148"/>
        <v>0</v>
      </c>
      <c r="BS360" s="47">
        <f t="shared" si="1149"/>
        <v>0</v>
      </c>
      <c r="BT360" s="47">
        <f t="shared" si="1150"/>
        <v>0</v>
      </c>
      <c r="BU360" s="47">
        <f t="shared" si="1151"/>
        <v>0</v>
      </c>
      <c r="BV360" s="47">
        <f t="shared" si="1152"/>
        <v>0</v>
      </c>
      <c r="BW360" s="47">
        <f t="shared" si="1153"/>
        <v>0</v>
      </c>
      <c r="BX360" s="47">
        <f t="shared" si="1154"/>
        <v>0</v>
      </c>
      <c r="BY360" s="47">
        <f t="shared" si="1155"/>
        <v>0</v>
      </c>
      <c r="BZ360" s="47">
        <f t="shared" si="1156"/>
        <v>0</v>
      </c>
      <c r="CA360" s="47">
        <f t="shared" si="1157"/>
        <v>0</v>
      </c>
      <c r="CB360" s="47">
        <f t="shared" si="1158"/>
        <v>0</v>
      </c>
      <c r="CC360" s="48">
        <f t="shared" si="1159"/>
        <v>0</v>
      </c>
      <c r="CD360" s="47">
        <f t="shared" si="1168"/>
        <v>0</v>
      </c>
      <c r="CE360" s="47">
        <f t="shared" si="1169"/>
        <v>0</v>
      </c>
      <c r="CF360" s="46">
        <f t="shared" si="1170"/>
        <v>0</v>
      </c>
      <c r="CG360" s="47">
        <f t="shared" si="1171"/>
        <v>0</v>
      </c>
      <c r="CH360" s="47">
        <f t="shared" si="1172"/>
        <v>0</v>
      </c>
      <c r="CI360" s="47">
        <f t="shared" si="1173"/>
        <v>0</v>
      </c>
      <c r="CJ360" s="47">
        <f t="shared" si="1174"/>
        <v>0</v>
      </c>
      <c r="CK360" s="47">
        <f t="shared" si="1175"/>
        <v>0</v>
      </c>
      <c r="CL360" s="47">
        <f t="shared" si="1176"/>
        <v>0</v>
      </c>
      <c r="CM360" s="47">
        <f t="shared" si="1177"/>
        <v>0</v>
      </c>
      <c r="CN360" s="47">
        <f t="shared" si="1178"/>
        <v>0</v>
      </c>
      <c r="CO360" s="47">
        <f t="shared" si="1179"/>
        <v>0</v>
      </c>
      <c r="CP360" s="47">
        <f t="shared" si="1180"/>
        <v>0</v>
      </c>
      <c r="CQ360" s="47">
        <f t="shared" si="1181"/>
        <v>0</v>
      </c>
      <c r="CR360" s="47">
        <f t="shared" si="1182"/>
        <v>0</v>
      </c>
      <c r="CS360" s="47">
        <f t="shared" si="1183"/>
        <v>0</v>
      </c>
      <c r="CT360" s="47">
        <f t="shared" si="1184"/>
        <v>0</v>
      </c>
      <c r="CU360" s="47">
        <f t="shared" si="1185"/>
        <v>0</v>
      </c>
      <c r="CV360" s="47">
        <f t="shared" si="1186"/>
        <v>0</v>
      </c>
      <c r="CW360" s="47">
        <f t="shared" si="1187"/>
        <v>0</v>
      </c>
      <c r="CX360" s="47">
        <f t="shared" si="1188"/>
        <v>0</v>
      </c>
      <c r="CY360" s="48">
        <f t="shared" si="1189"/>
        <v>0</v>
      </c>
      <c r="CZ360" s="47">
        <f t="shared" si="1190"/>
        <v>0</v>
      </c>
      <c r="DA360" s="47">
        <f t="shared" si="1191"/>
        <v>0</v>
      </c>
      <c r="DB360" s="46">
        <f t="shared" si="1192"/>
        <v>0</v>
      </c>
      <c r="DC360" s="47">
        <f t="shared" si="1193"/>
        <v>0</v>
      </c>
      <c r="DD360" s="47">
        <f t="shared" si="1194"/>
        <v>0</v>
      </c>
      <c r="DE360" s="47">
        <f t="shared" si="1195"/>
        <v>0</v>
      </c>
      <c r="DF360" s="47">
        <f t="shared" si="1196"/>
        <v>0</v>
      </c>
      <c r="DG360" s="47">
        <f t="shared" si="1197"/>
        <v>0</v>
      </c>
      <c r="DH360" s="47">
        <f t="shared" si="1198"/>
        <v>0</v>
      </c>
      <c r="DI360" s="47">
        <f t="shared" si="1199"/>
        <v>0</v>
      </c>
      <c r="DJ360" s="47">
        <f t="shared" si="1200"/>
        <v>0</v>
      </c>
      <c r="DK360" s="47">
        <f t="shared" si="1201"/>
        <v>0</v>
      </c>
      <c r="DL360" s="47">
        <f t="shared" si="1202"/>
        <v>0</v>
      </c>
      <c r="DM360" s="47">
        <f t="shared" si="1203"/>
        <v>0</v>
      </c>
      <c r="DN360" s="47">
        <f t="shared" si="1204"/>
        <v>0</v>
      </c>
      <c r="DO360" s="47">
        <f t="shared" si="1205"/>
        <v>0</v>
      </c>
      <c r="DP360" s="47">
        <f t="shared" si="1206"/>
        <v>0</v>
      </c>
      <c r="DQ360" s="47">
        <f t="shared" si="1207"/>
        <v>0</v>
      </c>
      <c r="DR360" s="47">
        <f t="shared" si="1208"/>
        <v>0</v>
      </c>
      <c r="DS360" s="47">
        <f t="shared" si="1209"/>
        <v>0</v>
      </c>
      <c r="DT360" s="47">
        <f t="shared" si="1210"/>
        <v>0</v>
      </c>
      <c r="DU360" s="48">
        <f t="shared" si="1211"/>
        <v>0</v>
      </c>
      <c r="DV360" s="47">
        <f t="shared" si="1212"/>
        <v>0</v>
      </c>
      <c r="DW360" s="47">
        <f t="shared" si="1213"/>
        <v>0</v>
      </c>
      <c r="DX360" s="46">
        <f t="shared" si="1214"/>
        <v>0</v>
      </c>
      <c r="DY360" s="47">
        <f t="shared" si="1215"/>
        <v>0</v>
      </c>
      <c r="DZ360" s="47">
        <f t="shared" si="1216"/>
        <v>0</v>
      </c>
      <c r="EA360" s="47">
        <f t="shared" si="1217"/>
        <v>0</v>
      </c>
      <c r="EB360" s="47">
        <f t="shared" si="1218"/>
        <v>0</v>
      </c>
      <c r="EC360" s="47">
        <f t="shared" si="1219"/>
        <v>0</v>
      </c>
      <c r="ED360" s="47">
        <f t="shared" si="1220"/>
        <v>0</v>
      </c>
      <c r="EE360" s="47">
        <f t="shared" si="1221"/>
        <v>0</v>
      </c>
      <c r="EF360" s="47">
        <f t="shared" si="1222"/>
        <v>0</v>
      </c>
      <c r="EG360" s="47">
        <f t="shared" si="1223"/>
        <v>0</v>
      </c>
      <c r="EH360" s="47">
        <f t="shared" si="1224"/>
        <v>0</v>
      </c>
      <c r="EI360" s="47">
        <f t="shared" si="1225"/>
        <v>0</v>
      </c>
      <c r="EJ360" s="47">
        <f t="shared" si="1226"/>
        <v>0</v>
      </c>
      <c r="EK360" s="47">
        <f t="shared" si="1227"/>
        <v>0</v>
      </c>
      <c r="EL360" s="47">
        <f t="shared" si="1228"/>
        <v>0</v>
      </c>
      <c r="EM360" s="47">
        <f t="shared" si="1229"/>
        <v>0</v>
      </c>
      <c r="EN360" s="47">
        <f t="shared" si="1230"/>
        <v>0</v>
      </c>
      <c r="EO360" s="47">
        <f t="shared" si="1231"/>
        <v>0</v>
      </c>
      <c r="EP360" s="47">
        <f t="shared" si="1232"/>
        <v>0</v>
      </c>
      <c r="EQ360" s="48">
        <f t="shared" si="1233"/>
        <v>0</v>
      </c>
      <c r="ER360" s="47">
        <f t="shared" si="1234"/>
        <v>0</v>
      </c>
      <c r="ES360" s="47">
        <f t="shared" si="1235"/>
        <v>0</v>
      </c>
      <c r="ET360" s="46">
        <f t="shared" si="1236"/>
        <v>0</v>
      </c>
      <c r="EU360" s="47">
        <f t="shared" si="1237"/>
        <v>0</v>
      </c>
      <c r="EV360" s="47">
        <f t="shared" si="1238"/>
        <v>0</v>
      </c>
      <c r="EW360" s="47">
        <f t="shared" si="1239"/>
        <v>0</v>
      </c>
      <c r="EX360" s="47">
        <f t="shared" si="1240"/>
        <v>0</v>
      </c>
      <c r="EY360" s="47">
        <f t="shared" si="1241"/>
        <v>0</v>
      </c>
      <c r="EZ360" s="47">
        <f t="shared" si="1242"/>
        <v>0</v>
      </c>
      <c r="FA360" s="47">
        <f t="shared" si="1243"/>
        <v>0</v>
      </c>
      <c r="FB360" s="47">
        <f t="shared" si="1244"/>
        <v>0</v>
      </c>
      <c r="FC360" s="47">
        <f t="shared" si="1245"/>
        <v>0</v>
      </c>
      <c r="FD360" s="47">
        <f t="shared" si="1246"/>
        <v>0</v>
      </c>
      <c r="FE360" s="47">
        <f t="shared" si="1247"/>
        <v>0</v>
      </c>
      <c r="FF360" s="47">
        <f t="shared" si="1248"/>
        <v>0</v>
      </c>
      <c r="FG360" s="47">
        <f t="shared" si="1249"/>
        <v>0</v>
      </c>
      <c r="FH360" s="47">
        <f t="shared" si="1250"/>
        <v>0</v>
      </c>
      <c r="FI360" s="47">
        <f t="shared" si="1251"/>
        <v>0</v>
      </c>
      <c r="FJ360" s="47">
        <f t="shared" si="1252"/>
        <v>0</v>
      </c>
      <c r="FK360" s="47">
        <f t="shared" si="1253"/>
        <v>0</v>
      </c>
      <c r="FL360" s="47">
        <f t="shared" si="1254"/>
        <v>0</v>
      </c>
      <c r="FM360" s="48">
        <f t="shared" si="1255"/>
        <v>0</v>
      </c>
      <c r="FN360" s="47">
        <f t="shared" si="1256"/>
        <v>0</v>
      </c>
      <c r="FO360" s="47">
        <f t="shared" si="1257"/>
        <v>0</v>
      </c>
      <c r="FP360" s="46">
        <f t="shared" si="1258"/>
        <v>0</v>
      </c>
      <c r="FQ360" s="47">
        <f t="shared" si="1259"/>
        <v>0</v>
      </c>
      <c r="FR360" s="47">
        <f t="shared" si="1260"/>
        <v>0</v>
      </c>
      <c r="FS360" s="47">
        <f t="shared" si="1261"/>
        <v>0</v>
      </c>
      <c r="FT360" s="47">
        <f t="shared" si="1262"/>
        <v>0</v>
      </c>
      <c r="FU360" s="47">
        <f t="shared" si="1263"/>
        <v>0</v>
      </c>
      <c r="FV360" s="47">
        <f t="shared" si="1264"/>
        <v>0</v>
      </c>
      <c r="FW360" s="47">
        <f t="shared" si="1265"/>
        <v>0</v>
      </c>
      <c r="FX360" s="47">
        <f t="shared" si="1266"/>
        <v>0</v>
      </c>
      <c r="FY360" s="47">
        <f t="shared" si="1267"/>
        <v>0</v>
      </c>
      <c r="FZ360" s="47">
        <f t="shared" si="1268"/>
        <v>0</v>
      </c>
      <c r="GA360" s="47">
        <f t="shared" si="1269"/>
        <v>0</v>
      </c>
      <c r="GB360" s="47">
        <f t="shared" si="1270"/>
        <v>0</v>
      </c>
      <c r="GC360" s="47">
        <f t="shared" si="1271"/>
        <v>0</v>
      </c>
      <c r="GD360" s="47">
        <f t="shared" si="1272"/>
        <v>0</v>
      </c>
      <c r="GE360" s="47">
        <f t="shared" si="1273"/>
        <v>0</v>
      </c>
      <c r="GF360" s="47">
        <f t="shared" si="1274"/>
        <v>0</v>
      </c>
      <c r="GG360" s="47">
        <f t="shared" si="1275"/>
        <v>0</v>
      </c>
      <c r="GH360" s="47">
        <f t="shared" si="1276"/>
        <v>0</v>
      </c>
      <c r="GI360" s="48">
        <f t="shared" si="1277"/>
        <v>0</v>
      </c>
      <c r="GJ360" s="47">
        <f t="shared" si="1278"/>
        <v>0</v>
      </c>
      <c r="GK360" s="47">
        <f t="shared" si="1279"/>
        <v>0</v>
      </c>
      <c r="GL360" s="46">
        <f t="shared" si="1280"/>
        <v>0</v>
      </c>
      <c r="GM360" s="47">
        <f t="shared" si="1281"/>
        <v>0</v>
      </c>
      <c r="GN360" s="47">
        <f t="shared" si="1282"/>
        <v>0</v>
      </c>
      <c r="GO360" s="47">
        <f t="shared" si="1283"/>
        <v>0</v>
      </c>
      <c r="GP360" s="47">
        <f t="shared" si="1284"/>
        <v>0</v>
      </c>
      <c r="GQ360" s="47">
        <f t="shared" si="1285"/>
        <v>0</v>
      </c>
      <c r="GR360" s="47">
        <f t="shared" si="1286"/>
        <v>0</v>
      </c>
      <c r="GS360" s="47">
        <f t="shared" si="1287"/>
        <v>0</v>
      </c>
      <c r="GT360" s="47">
        <f t="shared" si="1288"/>
        <v>0</v>
      </c>
      <c r="GU360" s="47">
        <f t="shared" si="1289"/>
        <v>0</v>
      </c>
      <c r="GV360" s="47">
        <f t="shared" si="1290"/>
        <v>0</v>
      </c>
      <c r="GW360" s="47">
        <f t="shared" si="1291"/>
        <v>0</v>
      </c>
      <c r="GX360" s="47">
        <f t="shared" si="1292"/>
        <v>0</v>
      </c>
      <c r="GY360" s="47">
        <f t="shared" si="1293"/>
        <v>0</v>
      </c>
      <c r="GZ360" s="47">
        <f t="shared" si="1294"/>
        <v>0</v>
      </c>
      <c r="HA360" s="47">
        <f t="shared" si="1295"/>
        <v>0</v>
      </c>
      <c r="HB360" s="47">
        <f t="shared" si="1296"/>
        <v>0</v>
      </c>
      <c r="HC360" s="47">
        <f t="shared" si="1297"/>
        <v>0</v>
      </c>
      <c r="HD360" s="47">
        <f t="shared" si="1298"/>
        <v>0</v>
      </c>
      <c r="HE360" s="48">
        <f t="shared" si="1299"/>
        <v>0</v>
      </c>
      <c r="HF360" s="47">
        <f t="shared" si="1300"/>
        <v>0</v>
      </c>
      <c r="HG360" s="47">
        <f t="shared" si="1301"/>
        <v>0</v>
      </c>
      <c r="HH360" s="46">
        <f t="shared" si="1302"/>
        <v>0</v>
      </c>
      <c r="HI360" s="47">
        <f t="shared" si="1303"/>
        <v>0</v>
      </c>
      <c r="HJ360" s="47">
        <f t="shared" si="1304"/>
        <v>0</v>
      </c>
      <c r="HK360" s="47">
        <f t="shared" si="1305"/>
        <v>0</v>
      </c>
      <c r="HL360" s="47">
        <f t="shared" si="1306"/>
        <v>0</v>
      </c>
      <c r="HM360" s="47">
        <f t="shared" si="1307"/>
        <v>0</v>
      </c>
      <c r="HN360" s="47">
        <f t="shared" si="1308"/>
        <v>0</v>
      </c>
      <c r="HO360" s="47">
        <f t="shared" si="1309"/>
        <v>0</v>
      </c>
      <c r="HP360" s="47">
        <f t="shared" si="1310"/>
        <v>0</v>
      </c>
      <c r="HQ360" s="47">
        <f t="shared" si="1311"/>
        <v>0</v>
      </c>
      <c r="HR360" s="47">
        <f t="shared" si="1312"/>
        <v>0</v>
      </c>
      <c r="HS360" s="47">
        <f t="shared" si="1313"/>
        <v>0</v>
      </c>
      <c r="HT360" s="47">
        <f t="shared" si="1314"/>
        <v>0</v>
      </c>
      <c r="HU360" s="47">
        <f t="shared" si="1315"/>
        <v>0</v>
      </c>
      <c r="HV360" s="47">
        <f t="shared" si="1316"/>
        <v>0</v>
      </c>
      <c r="HW360" s="47">
        <f t="shared" si="1317"/>
        <v>0</v>
      </c>
      <c r="HX360" s="47">
        <f t="shared" si="1318"/>
        <v>0</v>
      </c>
      <c r="HY360" s="47">
        <f t="shared" si="1319"/>
        <v>0</v>
      </c>
      <c r="HZ360" s="47">
        <f t="shared" si="1320"/>
        <v>0</v>
      </c>
      <c r="IA360" s="48">
        <f t="shared" si="1321"/>
        <v>0</v>
      </c>
      <c r="IB360" s="47">
        <f t="shared" si="1322"/>
        <v>0</v>
      </c>
      <c r="IC360" s="47">
        <f t="shared" si="1323"/>
        <v>0</v>
      </c>
      <c r="ID360" s="46">
        <f t="shared" si="1324"/>
        <v>0</v>
      </c>
      <c r="IE360" s="47">
        <f t="shared" si="1325"/>
        <v>0</v>
      </c>
      <c r="IF360" s="47">
        <f t="shared" si="1326"/>
        <v>0</v>
      </c>
      <c r="IG360" s="47">
        <f t="shared" si="1327"/>
        <v>0</v>
      </c>
      <c r="IH360" s="47">
        <f t="shared" si="1328"/>
        <v>0</v>
      </c>
      <c r="II360" s="47">
        <f t="shared" si="1329"/>
        <v>0</v>
      </c>
      <c r="IJ360" s="47">
        <f t="shared" si="1330"/>
        <v>0</v>
      </c>
      <c r="IK360" s="47">
        <f t="shared" si="1331"/>
        <v>0</v>
      </c>
      <c r="IL360" s="47">
        <f t="shared" si="1332"/>
        <v>0</v>
      </c>
      <c r="IM360" s="47">
        <f t="shared" si="1333"/>
        <v>0</v>
      </c>
      <c r="IN360" s="47">
        <f t="shared" si="1334"/>
        <v>0</v>
      </c>
      <c r="IO360" s="47">
        <f t="shared" si="1335"/>
        <v>0</v>
      </c>
      <c r="IP360" s="47">
        <f t="shared" si="1336"/>
        <v>0</v>
      </c>
      <c r="IQ360" s="47">
        <f t="shared" si="1337"/>
        <v>0</v>
      </c>
      <c r="IR360" s="47">
        <f t="shared" si="1338"/>
        <v>0</v>
      </c>
      <c r="IS360" s="47">
        <f t="shared" si="1339"/>
        <v>0</v>
      </c>
      <c r="IT360" s="47">
        <f t="shared" si="1340"/>
        <v>0</v>
      </c>
      <c r="IU360" s="47">
        <f t="shared" si="1341"/>
        <v>0</v>
      </c>
      <c r="IV360" s="47">
        <f t="shared" si="1342"/>
        <v>0</v>
      </c>
      <c r="IW360" s="48">
        <f t="shared" si="1343"/>
        <v>0</v>
      </c>
      <c r="IX360" s="47">
        <f t="shared" si="1344"/>
        <v>0</v>
      </c>
      <c r="IY360" s="47">
        <f t="shared" si="1345"/>
        <v>0</v>
      </c>
      <c r="IZ360" s="46">
        <f t="shared" si="1346"/>
        <v>0</v>
      </c>
      <c r="JA360" s="47">
        <f t="shared" si="1347"/>
        <v>0</v>
      </c>
      <c r="JB360" s="47">
        <f t="shared" si="1348"/>
        <v>0</v>
      </c>
      <c r="JC360" s="47">
        <f t="shared" si="1349"/>
        <v>0</v>
      </c>
      <c r="JD360" s="47">
        <f t="shared" si="1350"/>
        <v>0</v>
      </c>
      <c r="JE360" s="47">
        <f t="shared" si="1351"/>
        <v>0</v>
      </c>
      <c r="JF360" s="47">
        <f t="shared" si="1352"/>
        <v>0</v>
      </c>
      <c r="JG360" s="47">
        <f t="shared" si="1353"/>
        <v>0</v>
      </c>
      <c r="JH360" s="47">
        <f t="shared" si="1354"/>
        <v>0</v>
      </c>
      <c r="JI360" s="47">
        <f t="shared" si="1355"/>
        <v>0</v>
      </c>
      <c r="JJ360" s="47">
        <f t="shared" si="1356"/>
        <v>0</v>
      </c>
      <c r="JK360" s="47">
        <f t="shared" si="1357"/>
        <v>0</v>
      </c>
      <c r="JL360" s="47">
        <f t="shared" si="1358"/>
        <v>0</v>
      </c>
      <c r="JM360" s="47">
        <f t="shared" si="1359"/>
        <v>0</v>
      </c>
      <c r="JN360" s="47">
        <f t="shared" si="1360"/>
        <v>0</v>
      </c>
      <c r="JO360" s="47">
        <f t="shared" si="1361"/>
        <v>0</v>
      </c>
      <c r="JP360" s="47">
        <f t="shared" si="1362"/>
        <v>0</v>
      </c>
      <c r="JQ360" s="47">
        <f t="shared" si="1363"/>
        <v>0</v>
      </c>
      <c r="JR360" s="47">
        <f t="shared" si="1364"/>
        <v>0</v>
      </c>
      <c r="JS360" s="48">
        <f t="shared" si="1365"/>
        <v>0</v>
      </c>
      <c r="JT360" s="46">
        <f t="shared" si="1366"/>
        <v>0</v>
      </c>
      <c r="JU360" s="48">
        <f t="shared" si="1367"/>
        <v>0</v>
      </c>
    </row>
    <row r="361" spans="1:281" s="25" customFormat="1" x14ac:dyDescent="0.25">
      <c r="A361" s="152"/>
      <c r="B361" s="386"/>
      <c r="C361" s="608"/>
      <c r="D361" s="609"/>
      <c r="E361" s="609"/>
      <c r="F361" s="609"/>
      <c r="G361" s="610"/>
      <c r="H361" s="397"/>
      <c r="I361" s="397"/>
      <c r="J361" s="97"/>
      <c r="K361" s="122">
        <f t="shared" si="0"/>
        <v>0</v>
      </c>
      <c r="L361" s="313">
        <f t="shared" si="62"/>
        <v>0</v>
      </c>
      <c r="M361" s="46">
        <f t="shared" si="63"/>
        <v>0</v>
      </c>
      <c r="N361" s="90">
        <f t="shared" si="1160"/>
        <v>0</v>
      </c>
      <c r="O361" s="90">
        <f t="shared" si="1161"/>
        <v>0</v>
      </c>
      <c r="P361" s="90">
        <f t="shared" si="1162"/>
        <v>0</v>
      </c>
      <c r="Q361" s="90">
        <f t="shared" si="1163"/>
        <v>0</v>
      </c>
      <c r="R361" s="408">
        <f t="shared" si="68"/>
        <v>1</v>
      </c>
      <c r="S361" s="46">
        <f t="shared" si="1101"/>
        <v>0</v>
      </c>
      <c r="T361" s="47">
        <f t="shared" si="1102"/>
        <v>0</v>
      </c>
      <c r="U361" s="47">
        <f t="shared" si="1103"/>
        <v>0</v>
      </c>
      <c r="V361" s="47">
        <f t="shared" si="1104"/>
        <v>0</v>
      </c>
      <c r="W361" s="47">
        <f t="shared" si="1105"/>
        <v>0</v>
      </c>
      <c r="X361" s="47">
        <f t="shared" si="1106"/>
        <v>0</v>
      </c>
      <c r="Y361" s="47">
        <f t="shared" si="1107"/>
        <v>0</v>
      </c>
      <c r="Z361" s="47">
        <f t="shared" si="1108"/>
        <v>0</v>
      </c>
      <c r="AA361" s="47">
        <f t="shared" si="1109"/>
        <v>0</v>
      </c>
      <c r="AB361" s="47">
        <f t="shared" si="1110"/>
        <v>0</v>
      </c>
      <c r="AC361" s="47">
        <f t="shared" si="1111"/>
        <v>0</v>
      </c>
      <c r="AD361" s="47">
        <f t="shared" si="1112"/>
        <v>0</v>
      </c>
      <c r="AE361" s="47">
        <f t="shared" si="1113"/>
        <v>0</v>
      </c>
      <c r="AF361" s="47">
        <f t="shared" si="1114"/>
        <v>0</v>
      </c>
      <c r="AG361" s="47">
        <f t="shared" si="1115"/>
        <v>0</v>
      </c>
      <c r="AH361" s="47">
        <f t="shared" si="1116"/>
        <v>0</v>
      </c>
      <c r="AI361" s="47">
        <f t="shared" si="1117"/>
        <v>0</v>
      </c>
      <c r="AJ361" s="47">
        <f t="shared" si="1118"/>
        <v>0</v>
      </c>
      <c r="AK361" s="47">
        <f t="shared" si="1119"/>
        <v>0</v>
      </c>
      <c r="AL361" s="48">
        <f t="shared" si="1120"/>
        <v>0</v>
      </c>
      <c r="AM361" s="47">
        <f t="shared" si="1164"/>
        <v>0</v>
      </c>
      <c r="AN361" s="47">
        <f t="shared" si="1165"/>
        <v>0</v>
      </c>
      <c r="AO361" s="46">
        <f t="shared" si="1121"/>
        <v>0</v>
      </c>
      <c r="AP361" s="47">
        <f t="shared" si="1122"/>
        <v>0</v>
      </c>
      <c r="AQ361" s="47">
        <f t="shared" si="1123"/>
        <v>0</v>
      </c>
      <c r="AR361" s="47">
        <f t="shared" si="1124"/>
        <v>0</v>
      </c>
      <c r="AS361" s="47">
        <f t="shared" si="1125"/>
        <v>0</v>
      </c>
      <c r="AT361" s="47">
        <f t="shared" si="1126"/>
        <v>0</v>
      </c>
      <c r="AU361" s="47">
        <f t="shared" si="1127"/>
        <v>0</v>
      </c>
      <c r="AV361" s="47">
        <f t="shared" si="1128"/>
        <v>0</v>
      </c>
      <c r="AW361" s="47">
        <f t="shared" si="1129"/>
        <v>0</v>
      </c>
      <c r="AX361" s="47">
        <f t="shared" si="1130"/>
        <v>0</v>
      </c>
      <c r="AY361" s="47">
        <f t="shared" si="1131"/>
        <v>0</v>
      </c>
      <c r="AZ361" s="47">
        <f t="shared" si="1132"/>
        <v>0</v>
      </c>
      <c r="BA361" s="47">
        <f t="shared" si="1133"/>
        <v>0</v>
      </c>
      <c r="BB361" s="47">
        <f t="shared" si="1134"/>
        <v>0</v>
      </c>
      <c r="BC361" s="47">
        <f t="shared" si="1135"/>
        <v>0</v>
      </c>
      <c r="BD361" s="47">
        <f t="shared" si="1136"/>
        <v>0</v>
      </c>
      <c r="BE361" s="47">
        <f t="shared" si="1137"/>
        <v>0</v>
      </c>
      <c r="BF361" s="47">
        <f t="shared" si="1138"/>
        <v>0</v>
      </c>
      <c r="BG361" s="48">
        <f t="shared" si="1139"/>
        <v>0</v>
      </c>
      <c r="BH361" s="47">
        <f t="shared" si="1166"/>
        <v>0</v>
      </c>
      <c r="BI361" s="47">
        <f t="shared" si="1167"/>
        <v>0</v>
      </c>
      <c r="BJ361" s="46">
        <f t="shared" si="1140"/>
        <v>0</v>
      </c>
      <c r="BK361" s="47">
        <f t="shared" si="1141"/>
        <v>0</v>
      </c>
      <c r="BL361" s="47">
        <f t="shared" si="1142"/>
        <v>0</v>
      </c>
      <c r="BM361" s="47">
        <f t="shared" si="1143"/>
        <v>0</v>
      </c>
      <c r="BN361" s="47">
        <f t="shared" si="1144"/>
        <v>0</v>
      </c>
      <c r="BO361" s="47">
        <f t="shared" si="1145"/>
        <v>0</v>
      </c>
      <c r="BP361" s="47">
        <f t="shared" si="1146"/>
        <v>0</v>
      </c>
      <c r="BQ361" s="47">
        <f t="shared" si="1147"/>
        <v>0</v>
      </c>
      <c r="BR361" s="47">
        <f t="shared" si="1148"/>
        <v>0</v>
      </c>
      <c r="BS361" s="47">
        <f t="shared" si="1149"/>
        <v>0</v>
      </c>
      <c r="BT361" s="47">
        <f t="shared" si="1150"/>
        <v>0</v>
      </c>
      <c r="BU361" s="47">
        <f t="shared" si="1151"/>
        <v>0</v>
      </c>
      <c r="BV361" s="47">
        <f t="shared" si="1152"/>
        <v>0</v>
      </c>
      <c r="BW361" s="47">
        <f t="shared" si="1153"/>
        <v>0</v>
      </c>
      <c r="BX361" s="47">
        <f t="shared" si="1154"/>
        <v>0</v>
      </c>
      <c r="BY361" s="47">
        <f t="shared" si="1155"/>
        <v>0</v>
      </c>
      <c r="BZ361" s="47">
        <f t="shared" si="1156"/>
        <v>0</v>
      </c>
      <c r="CA361" s="47">
        <f t="shared" si="1157"/>
        <v>0</v>
      </c>
      <c r="CB361" s="47">
        <f t="shared" si="1158"/>
        <v>0</v>
      </c>
      <c r="CC361" s="48">
        <f t="shared" si="1159"/>
        <v>0</v>
      </c>
      <c r="CD361" s="47">
        <f t="shared" si="1168"/>
        <v>0</v>
      </c>
      <c r="CE361" s="47">
        <f t="shared" si="1169"/>
        <v>0</v>
      </c>
      <c r="CF361" s="46">
        <f t="shared" si="1170"/>
        <v>0</v>
      </c>
      <c r="CG361" s="47">
        <f t="shared" si="1171"/>
        <v>0</v>
      </c>
      <c r="CH361" s="47">
        <f t="shared" si="1172"/>
        <v>0</v>
      </c>
      <c r="CI361" s="47">
        <f t="shared" si="1173"/>
        <v>0</v>
      </c>
      <c r="CJ361" s="47">
        <f t="shared" si="1174"/>
        <v>0</v>
      </c>
      <c r="CK361" s="47">
        <f t="shared" si="1175"/>
        <v>0</v>
      </c>
      <c r="CL361" s="47">
        <f t="shared" si="1176"/>
        <v>0</v>
      </c>
      <c r="CM361" s="47">
        <f t="shared" si="1177"/>
        <v>0</v>
      </c>
      <c r="CN361" s="47">
        <f t="shared" si="1178"/>
        <v>0</v>
      </c>
      <c r="CO361" s="47">
        <f t="shared" si="1179"/>
        <v>0</v>
      </c>
      <c r="CP361" s="47">
        <f t="shared" si="1180"/>
        <v>0</v>
      </c>
      <c r="CQ361" s="47">
        <f t="shared" si="1181"/>
        <v>0</v>
      </c>
      <c r="CR361" s="47">
        <f t="shared" si="1182"/>
        <v>0</v>
      </c>
      <c r="CS361" s="47">
        <f t="shared" si="1183"/>
        <v>0</v>
      </c>
      <c r="CT361" s="47">
        <f t="shared" si="1184"/>
        <v>0</v>
      </c>
      <c r="CU361" s="47">
        <f t="shared" si="1185"/>
        <v>0</v>
      </c>
      <c r="CV361" s="47">
        <f t="shared" si="1186"/>
        <v>0</v>
      </c>
      <c r="CW361" s="47">
        <f t="shared" si="1187"/>
        <v>0</v>
      </c>
      <c r="CX361" s="47">
        <f t="shared" si="1188"/>
        <v>0</v>
      </c>
      <c r="CY361" s="48">
        <f t="shared" si="1189"/>
        <v>0</v>
      </c>
      <c r="CZ361" s="47">
        <f t="shared" si="1190"/>
        <v>0</v>
      </c>
      <c r="DA361" s="47">
        <f t="shared" si="1191"/>
        <v>0</v>
      </c>
      <c r="DB361" s="46">
        <f t="shared" si="1192"/>
        <v>0</v>
      </c>
      <c r="DC361" s="47">
        <f t="shared" si="1193"/>
        <v>0</v>
      </c>
      <c r="DD361" s="47">
        <f t="shared" si="1194"/>
        <v>0</v>
      </c>
      <c r="DE361" s="47">
        <f t="shared" si="1195"/>
        <v>0</v>
      </c>
      <c r="DF361" s="47">
        <f t="shared" si="1196"/>
        <v>0</v>
      </c>
      <c r="DG361" s="47">
        <f t="shared" si="1197"/>
        <v>0</v>
      </c>
      <c r="DH361" s="47">
        <f t="shared" si="1198"/>
        <v>0</v>
      </c>
      <c r="DI361" s="47">
        <f t="shared" si="1199"/>
        <v>0</v>
      </c>
      <c r="DJ361" s="47">
        <f t="shared" si="1200"/>
        <v>0</v>
      </c>
      <c r="DK361" s="47">
        <f t="shared" si="1201"/>
        <v>0</v>
      </c>
      <c r="DL361" s="47">
        <f t="shared" si="1202"/>
        <v>0</v>
      </c>
      <c r="DM361" s="47">
        <f t="shared" si="1203"/>
        <v>0</v>
      </c>
      <c r="DN361" s="47">
        <f t="shared" si="1204"/>
        <v>0</v>
      </c>
      <c r="DO361" s="47">
        <f t="shared" si="1205"/>
        <v>0</v>
      </c>
      <c r="DP361" s="47">
        <f t="shared" si="1206"/>
        <v>0</v>
      </c>
      <c r="DQ361" s="47">
        <f t="shared" si="1207"/>
        <v>0</v>
      </c>
      <c r="DR361" s="47">
        <f t="shared" si="1208"/>
        <v>0</v>
      </c>
      <c r="DS361" s="47">
        <f t="shared" si="1209"/>
        <v>0</v>
      </c>
      <c r="DT361" s="47">
        <f t="shared" si="1210"/>
        <v>0</v>
      </c>
      <c r="DU361" s="48">
        <f t="shared" si="1211"/>
        <v>0</v>
      </c>
      <c r="DV361" s="47">
        <f t="shared" si="1212"/>
        <v>0</v>
      </c>
      <c r="DW361" s="47">
        <f t="shared" si="1213"/>
        <v>0</v>
      </c>
      <c r="DX361" s="46">
        <f t="shared" si="1214"/>
        <v>0</v>
      </c>
      <c r="DY361" s="47">
        <f t="shared" si="1215"/>
        <v>0</v>
      </c>
      <c r="DZ361" s="47">
        <f t="shared" si="1216"/>
        <v>0</v>
      </c>
      <c r="EA361" s="47">
        <f t="shared" si="1217"/>
        <v>0</v>
      </c>
      <c r="EB361" s="47">
        <f t="shared" si="1218"/>
        <v>0</v>
      </c>
      <c r="EC361" s="47">
        <f t="shared" si="1219"/>
        <v>0</v>
      </c>
      <c r="ED361" s="47">
        <f t="shared" si="1220"/>
        <v>0</v>
      </c>
      <c r="EE361" s="47">
        <f t="shared" si="1221"/>
        <v>0</v>
      </c>
      <c r="EF361" s="47">
        <f t="shared" si="1222"/>
        <v>0</v>
      </c>
      <c r="EG361" s="47">
        <f t="shared" si="1223"/>
        <v>0</v>
      </c>
      <c r="EH361" s="47">
        <f t="shared" si="1224"/>
        <v>0</v>
      </c>
      <c r="EI361" s="47">
        <f t="shared" si="1225"/>
        <v>0</v>
      </c>
      <c r="EJ361" s="47">
        <f t="shared" si="1226"/>
        <v>0</v>
      </c>
      <c r="EK361" s="47">
        <f t="shared" si="1227"/>
        <v>0</v>
      </c>
      <c r="EL361" s="47">
        <f t="shared" si="1228"/>
        <v>0</v>
      </c>
      <c r="EM361" s="47">
        <f t="shared" si="1229"/>
        <v>0</v>
      </c>
      <c r="EN361" s="47">
        <f t="shared" si="1230"/>
        <v>0</v>
      </c>
      <c r="EO361" s="47">
        <f t="shared" si="1231"/>
        <v>0</v>
      </c>
      <c r="EP361" s="47">
        <f t="shared" si="1232"/>
        <v>0</v>
      </c>
      <c r="EQ361" s="48">
        <f t="shared" si="1233"/>
        <v>0</v>
      </c>
      <c r="ER361" s="47">
        <f t="shared" si="1234"/>
        <v>0</v>
      </c>
      <c r="ES361" s="47">
        <f t="shared" si="1235"/>
        <v>0</v>
      </c>
      <c r="ET361" s="46">
        <f t="shared" si="1236"/>
        <v>0</v>
      </c>
      <c r="EU361" s="47">
        <f t="shared" si="1237"/>
        <v>0</v>
      </c>
      <c r="EV361" s="47">
        <f t="shared" si="1238"/>
        <v>0</v>
      </c>
      <c r="EW361" s="47">
        <f t="shared" si="1239"/>
        <v>0</v>
      </c>
      <c r="EX361" s="47">
        <f t="shared" si="1240"/>
        <v>0</v>
      </c>
      <c r="EY361" s="47">
        <f t="shared" si="1241"/>
        <v>0</v>
      </c>
      <c r="EZ361" s="47">
        <f t="shared" si="1242"/>
        <v>0</v>
      </c>
      <c r="FA361" s="47">
        <f t="shared" si="1243"/>
        <v>0</v>
      </c>
      <c r="FB361" s="47">
        <f t="shared" si="1244"/>
        <v>0</v>
      </c>
      <c r="FC361" s="47">
        <f t="shared" si="1245"/>
        <v>0</v>
      </c>
      <c r="FD361" s="47">
        <f t="shared" si="1246"/>
        <v>0</v>
      </c>
      <c r="FE361" s="47">
        <f t="shared" si="1247"/>
        <v>0</v>
      </c>
      <c r="FF361" s="47">
        <f t="shared" si="1248"/>
        <v>0</v>
      </c>
      <c r="FG361" s="47">
        <f t="shared" si="1249"/>
        <v>0</v>
      </c>
      <c r="FH361" s="47">
        <f t="shared" si="1250"/>
        <v>0</v>
      </c>
      <c r="FI361" s="47">
        <f t="shared" si="1251"/>
        <v>0</v>
      </c>
      <c r="FJ361" s="47">
        <f t="shared" si="1252"/>
        <v>0</v>
      </c>
      <c r="FK361" s="47">
        <f t="shared" si="1253"/>
        <v>0</v>
      </c>
      <c r="FL361" s="47">
        <f t="shared" si="1254"/>
        <v>0</v>
      </c>
      <c r="FM361" s="48">
        <f t="shared" si="1255"/>
        <v>0</v>
      </c>
      <c r="FN361" s="47">
        <f t="shared" si="1256"/>
        <v>0</v>
      </c>
      <c r="FO361" s="47">
        <f t="shared" si="1257"/>
        <v>0</v>
      </c>
      <c r="FP361" s="46">
        <f t="shared" si="1258"/>
        <v>0</v>
      </c>
      <c r="FQ361" s="47">
        <f t="shared" si="1259"/>
        <v>0</v>
      </c>
      <c r="FR361" s="47">
        <f t="shared" si="1260"/>
        <v>0</v>
      </c>
      <c r="FS361" s="47">
        <f t="shared" si="1261"/>
        <v>0</v>
      </c>
      <c r="FT361" s="47">
        <f t="shared" si="1262"/>
        <v>0</v>
      </c>
      <c r="FU361" s="47">
        <f t="shared" si="1263"/>
        <v>0</v>
      </c>
      <c r="FV361" s="47">
        <f t="shared" si="1264"/>
        <v>0</v>
      </c>
      <c r="FW361" s="47">
        <f t="shared" si="1265"/>
        <v>0</v>
      </c>
      <c r="FX361" s="47">
        <f t="shared" si="1266"/>
        <v>0</v>
      </c>
      <c r="FY361" s="47">
        <f t="shared" si="1267"/>
        <v>0</v>
      </c>
      <c r="FZ361" s="47">
        <f t="shared" si="1268"/>
        <v>0</v>
      </c>
      <c r="GA361" s="47">
        <f t="shared" si="1269"/>
        <v>0</v>
      </c>
      <c r="GB361" s="47">
        <f t="shared" si="1270"/>
        <v>0</v>
      </c>
      <c r="GC361" s="47">
        <f t="shared" si="1271"/>
        <v>0</v>
      </c>
      <c r="GD361" s="47">
        <f t="shared" si="1272"/>
        <v>0</v>
      </c>
      <c r="GE361" s="47">
        <f t="shared" si="1273"/>
        <v>0</v>
      </c>
      <c r="GF361" s="47">
        <f t="shared" si="1274"/>
        <v>0</v>
      </c>
      <c r="GG361" s="47">
        <f t="shared" si="1275"/>
        <v>0</v>
      </c>
      <c r="GH361" s="47">
        <f t="shared" si="1276"/>
        <v>0</v>
      </c>
      <c r="GI361" s="48">
        <f t="shared" si="1277"/>
        <v>0</v>
      </c>
      <c r="GJ361" s="47">
        <f t="shared" si="1278"/>
        <v>0</v>
      </c>
      <c r="GK361" s="47">
        <f t="shared" si="1279"/>
        <v>0</v>
      </c>
      <c r="GL361" s="46">
        <f t="shared" si="1280"/>
        <v>0</v>
      </c>
      <c r="GM361" s="47">
        <f t="shared" si="1281"/>
        <v>0</v>
      </c>
      <c r="GN361" s="47">
        <f t="shared" si="1282"/>
        <v>0</v>
      </c>
      <c r="GO361" s="47">
        <f t="shared" si="1283"/>
        <v>0</v>
      </c>
      <c r="GP361" s="47">
        <f t="shared" si="1284"/>
        <v>0</v>
      </c>
      <c r="GQ361" s="47">
        <f t="shared" si="1285"/>
        <v>0</v>
      </c>
      <c r="GR361" s="47">
        <f t="shared" si="1286"/>
        <v>0</v>
      </c>
      <c r="GS361" s="47">
        <f t="shared" si="1287"/>
        <v>0</v>
      </c>
      <c r="GT361" s="47">
        <f t="shared" si="1288"/>
        <v>0</v>
      </c>
      <c r="GU361" s="47">
        <f t="shared" si="1289"/>
        <v>0</v>
      </c>
      <c r="GV361" s="47">
        <f t="shared" si="1290"/>
        <v>0</v>
      </c>
      <c r="GW361" s="47">
        <f t="shared" si="1291"/>
        <v>0</v>
      </c>
      <c r="GX361" s="47">
        <f t="shared" si="1292"/>
        <v>0</v>
      </c>
      <c r="GY361" s="47">
        <f t="shared" si="1293"/>
        <v>0</v>
      </c>
      <c r="GZ361" s="47">
        <f t="shared" si="1294"/>
        <v>0</v>
      </c>
      <c r="HA361" s="47">
        <f t="shared" si="1295"/>
        <v>0</v>
      </c>
      <c r="HB361" s="47">
        <f t="shared" si="1296"/>
        <v>0</v>
      </c>
      <c r="HC361" s="47">
        <f t="shared" si="1297"/>
        <v>0</v>
      </c>
      <c r="HD361" s="47">
        <f t="shared" si="1298"/>
        <v>0</v>
      </c>
      <c r="HE361" s="48">
        <f t="shared" si="1299"/>
        <v>0</v>
      </c>
      <c r="HF361" s="47">
        <f t="shared" si="1300"/>
        <v>0</v>
      </c>
      <c r="HG361" s="47">
        <f t="shared" si="1301"/>
        <v>0</v>
      </c>
      <c r="HH361" s="46">
        <f t="shared" si="1302"/>
        <v>0</v>
      </c>
      <c r="HI361" s="47">
        <f t="shared" si="1303"/>
        <v>0</v>
      </c>
      <c r="HJ361" s="47">
        <f t="shared" si="1304"/>
        <v>0</v>
      </c>
      <c r="HK361" s="47">
        <f t="shared" si="1305"/>
        <v>0</v>
      </c>
      <c r="HL361" s="47">
        <f t="shared" si="1306"/>
        <v>0</v>
      </c>
      <c r="HM361" s="47">
        <f t="shared" si="1307"/>
        <v>0</v>
      </c>
      <c r="HN361" s="47">
        <f t="shared" si="1308"/>
        <v>0</v>
      </c>
      <c r="HO361" s="47">
        <f t="shared" si="1309"/>
        <v>0</v>
      </c>
      <c r="HP361" s="47">
        <f t="shared" si="1310"/>
        <v>0</v>
      </c>
      <c r="HQ361" s="47">
        <f t="shared" si="1311"/>
        <v>0</v>
      </c>
      <c r="HR361" s="47">
        <f t="shared" si="1312"/>
        <v>0</v>
      </c>
      <c r="HS361" s="47">
        <f t="shared" si="1313"/>
        <v>0</v>
      </c>
      <c r="HT361" s="47">
        <f t="shared" si="1314"/>
        <v>0</v>
      </c>
      <c r="HU361" s="47">
        <f t="shared" si="1315"/>
        <v>0</v>
      </c>
      <c r="HV361" s="47">
        <f t="shared" si="1316"/>
        <v>0</v>
      </c>
      <c r="HW361" s="47">
        <f t="shared" si="1317"/>
        <v>0</v>
      </c>
      <c r="HX361" s="47">
        <f t="shared" si="1318"/>
        <v>0</v>
      </c>
      <c r="HY361" s="47">
        <f t="shared" si="1319"/>
        <v>0</v>
      </c>
      <c r="HZ361" s="47">
        <f t="shared" si="1320"/>
        <v>0</v>
      </c>
      <c r="IA361" s="48">
        <f t="shared" si="1321"/>
        <v>0</v>
      </c>
      <c r="IB361" s="47">
        <f t="shared" si="1322"/>
        <v>0</v>
      </c>
      <c r="IC361" s="47">
        <f t="shared" si="1323"/>
        <v>0</v>
      </c>
      <c r="ID361" s="46">
        <f t="shared" si="1324"/>
        <v>0</v>
      </c>
      <c r="IE361" s="47">
        <f t="shared" si="1325"/>
        <v>0</v>
      </c>
      <c r="IF361" s="47">
        <f t="shared" si="1326"/>
        <v>0</v>
      </c>
      <c r="IG361" s="47">
        <f t="shared" si="1327"/>
        <v>0</v>
      </c>
      <c r="IH361" s="47">
        <f t="shared" si="1328"/>
        <v>0</v>
      </c>
      <c r="II361" s="47">
        <f t="shared" si="1329"/>
        <v>0</v>
      </c>
      <c r="IJ361" s="47">
        <f t="shared" si="1330"/>
        <v>0</v>
      </c>
      <c r="IK361" s="47">
        <f t="shared" si="1331"/>
        <v>0</v>
      </c>
      <c r="IL361" s="47">
        <f t="shared" si="1332"/>
        <v>0</v>
      </c>
      <c r="IM361" s="47">
        <f t="shared" si="1333"/>
        <v>0</v>
      </c>
      <c r="IN361" s="47">
        <f t="shared" si="1334"/>
        <v>0</v>
      </c>
      <c r="IO361" s="47">
        <f t="shared" si="1335"/>
        <v>0</v>
      </c>
      <c r="IP361" s="47">
        <f t="shared" si="1336"/>
        <v>0</v>
      </c>
      <c r="IQ361" s="47">
        <f t="shared" si="1337"/>
        <v>0</v>
      </c>
      <c r="IR361" s="47">
        <f t="shared" si="1338"/>
        <v>0</v>
      </c>
      <c r="IS361" s="47">
        <f t="shared" si="1339"/>
        <v>0</v>
      </c>
      <c r="IT361" s="47">
        <f t="shared" si="1340"/>
        <v>0</v>
      </c>
      <c r="IU361" s="47">
        <f t="shared" si="1341"/>
        <v>0</v>
      </c>
      <c r="IV361" s="47">
        <f t="shared" si="1342"/>
        <v>0</v>
      </c>
      <c r="IW361" s="48">
        <f t="shared" si="1343"/>
        <v>0</v>
      </c>
      <c r="IX361" s="47">
        <f t="shared" si="1344"/>
        <v>0</v>
      </c>
      <c r="IY361" s="47">
        <f t="shared" si="1345"/>
        <v>0</v>
      </c>
      <c r="IZ361" s="46">
        <f t="shared" si="1346"/>
        <v>0</v>
      </c>
      <c r="JA361" s="47">
        <f t="shared" si="1347"/>
        <v>0</v>
      </c>
      <c r="JB361" s="47">
        <f t="shared" si="1348"/>
        <v>0</v>
      </c>
      <c r="JC361" s="47">
        <f t="shared" si="1349"/>
        <v>0</v>
      </c>
      <c r="JD361" s="47">
        <f t="shared" si="1350"/>
        <v>0</v>
      </c>
      <c r="JE361" s="47">
        <f t="shared" si="1351"/>
        <v>0</v>
      </c>
      <c r="JF361" s="47">
        <f t="shared" si="1352"/>
        <v>0</v>
      </c>
      <c r="JG361" s="47">
        <f t="shared" si="1353"/>
        <v>0</v>
      </c>
      <c r="JH361" s="47">
        <f t="shared" si="1354"/>
        <v>0</v>
      </c>
      <c r="JI361" s="47">
        <f t="shared" si="1355"/>
        <v>0</v>
      </c>
      <c r="JJ361" s="47">
        <f t="shared" si="1356"/>
        <v>0</v>
      </c>
      <c r="JK361" s="47">
        <f t="shared" si="1357"/>
        <v>0</v>
      </c>
      <c r="JL361" s="47">
        <f t="shared" si="1358"/>
        <v>0</v>
      </c>
      <c r="JM361" s="47">
        <f t="shared" si="1359"/>
        <v>0</v>
      </c>
      <c r="JN361" s="47">
        <f t="shared" si="1360"/>
        <v>0</v>
      </c>
      <c r="JO361" s="47">
        <f t="shared" si="1361"/>
        <v>0</v>
      </c>
      <c r="JP361" s="47">
        <f t="shared" si="1362"/>
        <v>0</v>
      </c>
      <c r="JQ361" s="47">
        <f t="shared" si="1363"/>
        <v>0</v>
      </c>
      <c r="JR361" s="47">
        <f t="shared" si="1364"/>
        <v>0</v>
      </c>
      <c r="JS361" s="48">
        <f t="shared" si="1365"/>
        <v>0</v>
      </c>
      <c r="JT361" s="46">
        <f t="shared" si="1366"/>
        <v>0</v>
      </c>
      <c r="JU361" s="48">
        <f t="shared" si="1367"/>
        <v>0</v>
      </c>
    </row>
    <row r="362" spans="1:281" s="25" customFormat="1" x14ac:dyDescent="0.25">
      <c r="A362" s="152"/>
      <c r="B362" s="386"/>
      <c r="C362" s="608"/>
      <c r="D362" s="609"/>
      <c r="E362" s="609"/>
      <c r="F362" s="609"/>
      <c r="G362" s="610"/>
      <c r="H362" s="397"/>
      <c r="I362" s="397"/>
      <c r="J362" s="97"/>
      <c r="K362" s="122">
        <f t="shared" si="0"/>
        <v>0</v>
      </c>
      <c r="L362" s="313">
        <f t="shared" si="62"/>
        <v>0</v>
      </c>
      <c r="M362" s="46">
        <f t="shared" si="63"/>
        <v>0</v>
      </c>
      <c r="N362" s="90">
        <f t="shared" si="1160"/>
        <v>0</v>
      </c>
      <c r="O362" s="90">
        <f t="shared" si="1161"/>
        <v>0</v>
      </c>
      <c r="P362" s="90">
        <f t="shared" si="1162"/>
        <v>0</v>
      </c>
      <c r="Q362" s="90">
        <f t="shared" si="1163"/>
        <v>0</v>
      </c>
      <c r="R362" s="408">
        <f t="shared" si="68"/>
        <v>1</v>
      </c>
      <c r="S362" s="46">
        <f t="shared" si="1101"/>
        <v>0</v>
      </c>
      <c r="T362" s="47">
        <f t="shared" si="1102"/>
        <v>0</v>
      </c>
      <c r="U362" s="47">
        <f t="shared" si="1103"/>
        <v>0</v>
      </c>
      <c r="V362" s="47">
        <f t="shared" si="1104"/>
        <v>0</v>
      </c>
      <c r="W362" s="47">
        <f t="shared" si="1105"/>
        <v>0</v>
      </c>
      <c r="X362" s="47">
        <f t="shared" si="1106"/>
        <v>0</v>
      </c>
      <c r="Y362" s="47">
        <f t="shared" si="1107"/>
        <v>0</v>
      </c>
      <c r="Z362" s="47">
        <f t="shared" si="1108"/>
        <v>0</v>
      </c>
      <c r="AA362" s="47">
        <f t="shared" si="1109"/>
        <v>0</v>
      </c>
      <c r="AB362" s="47">
        <f t="shared" si="1110"/>
        <v>0</v>
      </c>
      <c r="AC362" s="47">
        <f t="shared" si="1111"/>
        <v>0</v>
      </c>
      <c r="AD362" s="47">
        <f t="shared" si="1112"/>
        <v>0</v>
      </c>
      <c r="AE362" s="47">
        <f t="shared" si="1113"/>
        <v>0</v>
      </c>
      <c r="AF362" s="47">
        <f t="shared" si="1114"/>
        <v>0</v>
      </c>
      <c r="AG362" s="47">
        <f t="shared" si="1115"/>
        <v>0</v>
      </c>
      <c r="AH362" s="47">
        <f t="shared" si="1116"/>
        <v>0</v>
      </c>
      <c r="AI362" s="47">
        <f t="shared" si="1117"/>
        <v>0</v>
      </c>
      <c r="AJ362" s="47">
        <f t="shared" si="1118"/>
        <v>0</v>
      </c>
      <c r="AK362" s="47">
        <f t="shared" si="1119"/>
        <v>0</v>
      </c>
      <c r="AL362" s="48">
        <f t="shared" si="1120"/>
        <v>0</v>
      </c>
      <c r="AM362" s="47">
        <f t="shared" si="1164"/>
        <v>0</v>
      </c>
      <c r="AN362" s="47">
        <f t="shared" si="1165"/>
        <v>0</v>
      </c>
      <c r="AO362" s="46">
        <f t="shared" si="1121"/>
        <v>0</v>
      </c>
      <c r="AP362" s="47">
        <f t="shared" si="1122"/>
        <v>0</v>
      </c>
      <c r="AQ362" s="47">
        <f t="shared" si="1123"/>
        <v>0</v>
      </c>
      <c r="AR362" s="47">
        <f t="shared" si="1124"/>
        <v>0</v>
      </c>
      <c r="AS362" s="47">
        <f t="shared" si="1125"/>
        <v>0</v>
      </c>
      <c r="AT362" s="47">
        <f t="shared" si="1126"/>
        <v>0</v>
      </c>
      <c r="AU362" s="47">
        <f t="shared" si="1127"/>
        <v>0</v>
      </c>
      <c r="AV362" s="47">
        <f t="shared" si="1128"/>
        <v>0</v>
      </c>
      <c r="AW362" s="47">
        <f t="shared" si="1129"/>
        <v>0</v>
      </c>
      <c r="AX362" s="47">
        <f t="shared" si="1130"/>
        <v>0</v>
      </c>
      <c r="AY362" s="47">
        <f t="shared" si="1131"/>
        <v>0</v>
      </c>
      <c r="AZ362" s="47">
        <f t="shared" si="1132"/>
        <v>0</v>
      </c>
      <c r="BA362" s="47">
        <f t="shared" si="1133"/>
        <v>0</v>
      </c>
      <c r="BB362" s="47">
        <f t="shared" si="1134"/>
        <v>0</v>
      </c>
      <c r="BC362" s="47">
        <f t="shared" si="1135"/>
        <v>0</v>
      </c>
      <c r="BD362" s="47">
        <f t="shared" si="1136"/>
        <v>0</v>
      </c>
      <c r="BE362" s="47">
        <f t="shared" si="1137"/>
        <v>0</v>
      </c>
      <c r="BF362" s="47">
        <f t="shared" si="1138"/>
        <v>0</v>
      </c>
      <c r="BG362" s="48">
        <f t="shared" si="1139"/>
        <v>0</v>
      </c>
      <c r="BH362" s="47">
        <f t="shared" si="1166"/>
        <v>0</v>
      </c>
      <c r="BI362" s="47">
        <f t="shared" si="1167"/>
        <v>0</v>
      </c>
      <c r="BJ362" s="46">
        <f t="shared" si="1140"/>
        <v>0</v>
      </c>
      <c r="BK362" s="47">
        <f t="shared" si="1141"/>
        <v>0</v>
      </c>
      <c r="BL362" s="47">
        <f t="shared" si="1142"/>
        <v>0</v>
      </c>
      <c r="BM362" s="47">
        <f t="shared" si="1143"/>
        <v>0</v>
      </c>
      <c r="BN362" s="47">
        <f t="shared" si="1144"/>
        <v>0</v>
      </c>
      <c r="BO362" s="47">
        <f t="shared" si="1145"/>
        <v>0</v>
      </c>
      <c r="BP362" s="47">
        <f t="shared" si="1146"/>
        <v>0</v>
      </c>
      <c r="BQ362" s="47">
        <f t="shared" si="1147"/>
        <v>0</v>
      </c>
      <c r="BR362" s="47">
        <f t="shared" si="1148"/>
        <v>0</v>
      </c>
      <c r="BS362" s="47">
        <f t="shared" si="1149"/>
        <v>0</v>
      </c>
      <c r="BT362" s="47">
        <f t="shared" si="1150"/>
        <v>0</v>
      </c>
      <c r="BU362" s="47">
        <f t="shared" si="1151"/>
        <v>0</v>
      </c>
      <c r="BV362" s="47">
        <f t="shared" si="1152"/>
        <v>0</v>
      </c>
      <c r="BW362" s="47">
        <f t="shared" si="1153"/>
        <v>0</v>
      </c>
      <c r="BX362" s="47">
        <f t="shared" si="1154"/>
        <v>0</v>
      </c>
      <c r="BY362" s="47">
        <f t="shared" si="1155"/>
        <v>0</v>
      </c>
      <c r="BZ362" s="47">
        <f t="shared" si="1156"/>
        <v>0</v>
      </c>
      <c r="CA362" s="47">
        <f t="shared" si="1157"/>
        <v>0</v>
      </c>
      <c r="CB362" s="47">
        <f t="shared" si="1158"/>
        <v>0</v>
      </c>
      <c r="CC362" s="48">
        <f t="shared" si="1159"/>
        <v>0</v>
      </c>
      <c r="CD362" s="47">
        <f t="shared" si="1168"/>
        <v>0</v>
      </c>
      <c r="CE362" s="47">
        <f t="shared" si="1169"/>
        <v>0</v>
      </c>
      <c r="CF362" s="46">
        <f t="shared" si="1170"/>
        <v>0</v>
      </c>
      <c r="CG362" s="47">
        <f t="shared" si="1171"/>
        <v>0</v>
      </c>
      <c r="CH362" s="47">
        <f t="shared" si="1172"/>
        <v>0</v>
      </c>
      <c r="CI362" s="47">
        <f t="shared" si="1173"/>
        <v>0</v>
      </c>
      <c r="CJ362" s="47">
        <f t="shared" si="1174"/>
        <v>0</v>
      </c>
      <c r="CK362" s="47">
        <f t="shared" si="1175"/>
        <v>0</v>
      </c>
      <c r="CL362" s="47">
        <f t="shared" si="1176"/>
        <v>0</v>
      </c>
      <c r="CM362" s="47">
        <f t="shared" si="1177"/>
        <v>0</v>
      </c>
      <c r="CN362" s="47">
        <f t="shared" si="1178"/>
        <v>0</v>
      </c>
      <c r="CO362" s="47">
        <f t="shared" si="1179"/>
        <v>0</v>
      </c>
      <c r="CP362" s="47">
        <f t="shared" si="1180"/>
        <v>0</v>
      </c>
      <c r="CQ362" s="47">
        <f t="shared" si="1181"/>
        <v>0</v>
      </c>
      <c r="CR362" s="47">
        <f t="shared" si="1182"/>
        <v>0</v>
      </c>
      <c r="CS362" s="47">
        <f t="shared" si="1183"/>
        <v>0</v>
      </c>
      <c r="CT362" s="47">
        <f t="shared" si="1184"/>
        <v>0</v>
      </c>
      <c r="CU362" s="47">
        <f t="shared" si="1185"/>
        <v>0</v>
      </c>
      <c r="CV362" s="47">
        <f t="shared" si="1186"/>
        <v>0</v>
      </c>
      <c r="CW362" s="47">
        <f t="shared" si="1187"/>
        <v>0</v>
      </c>
      <c r="CX362" s="47">
        <f t="shared" si="1188"/>
        <v>0</v>
      </c>
      <c r="CY362" s="48">
        <f t="shared" si="1189"/>
        <v>0</v>
      </c>
      <c r="CZ362" s="47">
        <f t="shared" si="1190"/>
        <v>0</v>
      </c>
      <c r="DA362" s="47">
        <f t="shared" si="1191"/>
        <v>0</v>
      </c>
      <c r="DB362" s="46">
        <f t="shared" si="1192"/>
        <v>0</v>
      </c>
      <c r="DC362" s="47">
        <f t="shared" si="1193"/>
        <v>0</v>
      </c>
      <c r="DD362" s="47">
        <f t="shared" si="1194"/>
        <v>0</v>
      </c>
      <c r="DE362" s="47">
        <f t="shared" si="1195"/>
        <v>0</v>
      </c>
      <c r="DF362" s="47">
        <f t="shared" si="1196"/>
        <v>0</v>
      </c>
      <c r="DG362" s="47">
        <f t="shared" si="1197"/>
        <v>0</v>
      </c>
      <c r="DH362" s="47">
        <f t="shared" si="1198"/>
        <v>0</v>
      </c>
      <c r="DI362" s="47">
        <f t="shared" si="1199"/>
        <v>0</v>
      </c>
      <c r="DJ362" s="47">
        <f t="shared" si="1200"/>
        <v>0</v>
      </c>
      <c r="DK362" s="47">
        <f t="shared" si="1201"/>
        <v>0</v>
      </c>
      <c r="DL362" s="47">
        <f t="shared" si="1202"/>
        <v>0</v>
      </c>
      <c r="DM362" s="47">
        <f t="shared" si="1203"/>
        <v>0</v>
      </c>
      <c r="DN362" s="47">
        <f t="shared" si="1204"/>
        <v>0</v>
      </c>
      <c r="DO362" s="47">
        <f t="shared" si="1205"/>
        <v>0</v>
      </c>
      <c r="DP362" s="47">
        <f t="shared" si="1206"/>
        <v>0</v>
      </c>
      <c r="DQ362" s="47">
        <f t="shared" si="1207"/>
        <v>0</v>
      </c>
      <c r="DR362" s="47">
        <f t="shared" si="1208"/>
        <v>0</v>
      </c>
      <c r="DS362" s="47">
        <f t="shared" si="1209"/>
        <v>0</v>
      </c>
      <c r="DT362" s="47">
        <f t="shared" si="1210"/>
        <v>0</v>
      </c>
      <c r="DU362" s="48">
        <f t="shared" si="1211"/>
        <v>0</v>
      </c>
      <c r="DV362" s="47">
        <f t="shared" si="1212"/>
        <v>0</v>
      </c>
      <c r="DW362" s="47">
        <f t="shared" si="1213"/>
        <v>0</v>
      </c>
      <c r="DX362" s="46">
        <f t="shared" si="1214"/>
        <v>0</v>
      </c>
      <c r="DY362" s="47">
        <f t="shared" si="1215"/>
        <v>0</v>
      </c>
      <c r="DZ362" s="47">
        <f t="shared" si="1216"/>
        <v>0</v>
      </c>
      <c r="EA362" s="47">
        <f t="shared" si="1217"/>
        <v>0</v>
      </c>
      <c r="EB362" s="47">
        <f t="shared" si="1218"/>
        <v>0</v>
      </c>
      <c r="EC362" s="47">
        <f t="shared" si="1219"/>
        <v>0</v>
      </c>
      <c r="ED362" s="47">
        <f t="shared" si="1220"/>
        <v>0</v>
      </c>
      <c r="EE362" s="47">
        <f t="shared" si="1221"/>
        <v>0</v>
      </c>
      <c r="EF362" s="47">
        <f t="shared" si="1222"/>
        <v>0</v>
      </c>
      <c r="EG362" s="47">
        <f t="shared" si="1223"/>
        <v>0</v>
      </c>
      <c r="EH362" s="47">
        <f t="shared" si="1224"/>
        <v>0</v>
      </c>
      <c r="EI362" s="47">
        <f t="shared" si="1225"/>
        <v>0</v>
      </c>
      <c r="EJ362" s="47">
        <f t="shared" si="1226"/>
        <v>0</v>
      </c>
      <c r="EK362" s="47">
        <f t="shared" si="1227"/>
        <v>0</v>
      </c>
      <c r="EL362" s="47">
        <f t="shared" si="1228"/>
        <v>0</v>
      </c>
      <c r="EM362" s="47">
        <f t="shared" si="1229"/>
        <v>0</v>
      </c>
      <c r="EN362" s="47">
        <f t="shared" si="1230"/>
        <v>0</v>
      </c>
      <c r="EO362" s="47">
        <f t="shared" si="1231"/>
        <v>0</v>
      </c>
      <c r="EP362" s="47">
        <f t="shared" si="1232"/>
        <v>0</v>
      </c>
      <c r="EQ362" s="48">
        <f t="shared" si="1233"/>
        <v>0</v>
      </c>
      <c r="ER362" s="47">
        <f t="shared" si="1234"/>
        <v>0</v>
      </c>
      <c r="ES362" s="47">
        <f t="shared" si="1235"/>
        <v>0</v>
      </c>
      <c r="ET362" s="46">
        <f t="shared" si="1236"/>
        <v>0</v>
      </c>
      <c r="EU362" s="47">
        <f t="shared" si="1237"/>
        <v>0</v>
      </c>
      <c r="EV362" s="47">
        <f t="shared" si="1238"/>
        <v>0</v>
      </c>
      <c r="EW362" s="47">
        <f t="shared" si="1239"/>
        <v>0</v>
      </c>
      <c r="EX362" s="47">
        <f t="shared" si="1240"/>
        <v>0</v>
      </c>
      <c r="EY362" s="47">
        <f t="shared" si="1241"/>
        <v>0</v>
      </c>
      <c r="EZ362" s="47">
        <f t="shared" si="1242"/>
        <v>0</v>
      </c>
      <c r="FA362" s="47">
        <f t="shared" si="1243"/>
        <v>0</v>
      </c>
      <c r="FB362" s="47">
        <f t="shared" si="1244"/>
        <v>0</v>
      </c>
      <c r="FC362" s="47">
        <f t="shared" si="1245"/>
        <v>0</v>
      </c>
      <c r="FD362" s="47">
        <f t="shared" si="1246"/>
        <v>0</v>
      </c>
      <c r="FE362" s="47">
        <f t="shared" si="1247"/>
        <v>0</v>
      </c>
      <c r="FF362" s="47">
        <f t="shared" si="1248"/>
        <v>0</v>
      </c>
      <c r="FG362" s="47">
        <f t="shared" si="1249"/>
        <v>0</v>
      </c>
      <c r="FH362" s="47">
        <f t="shared" si="1250"/>
        <v>0</v>
      </c>
      <c r="FI362" s="47">
        <f t="shared" si="1251"/>
        <v>0</v>
      </c>
      <c r="FJ362" s="47">
        <f t="shared" si="1252"/>
        <v>0</v>
      </c>
      <c r="FK362" s="47">
        <f t="shared" si="1253"/>
        <v>0</v>
      </c>
      <c r="FL362" s="47">
        <f t="shared" si="1254"/>
        <v>0</v>
      </c>
      <c r="FM362" s="48">
        <f t="shared" si="1255"/>
        <v>0</v>
      </c>
      <c r="FN362" s="47">
        <f t="shared" si="1256"/>
        <v>0</v>
      </c>
      <c r="FO362" s="47">
        <f t="shared" si="1257"/>
        <v>0</v>
      </c>
      <c r="FP362" s="46">
        <f t="shared" si="1258"/>
        <v>0</v>
      </c>
      <c r="FQ362" s="47">
        <f t="shared" si="1259"/>
        <v>0</v>
      </c>
      <c r="FR362" s="47">
        <f t="shared" si="1260"/>
        <v>0</v>
      </c>
      <c r="FS362" s="47">
        <f t="shared" si="1261"/>
        <v>0</v>
      </c>
      <c r="FT362" s="47">
        <f t="shared" si="1262"/>
        <v>0</v>
      </c>
      <c r="FU362" s="47">
        <f t="shared" si="1263"/>
        <v>0</v>
      </c>
      <c r="FV362" s="47">
        <f t="shared" si="1264"/>
        <v>0</v>
      </c>
      <c r="FW362" s="47">
        <f t="shared" si="1265"/>
        <v>0</v>
      </c>
      <c r="FX362" s="47">
        <f t="shared" si="1266"/>
        <v>0</v>
      </c>
      <c r="FY362" s="47">
        <f t="shared" si="1267"/>
        <v>0</v>
      </c>
      <c r="FZ362" s="47">
        <f t="shared" si="1268"/>
        <v>0</v>
      </c>
      <c r="GA362" s="47">
        <f t="shared" si="1269"/>
        <v>0</v>
      </c>
      <c r="GB362" s="47">
        <f t="shared" si="1270"/>
        <v>0</v>
      </c>
      <c r="GC362" s="47">
        <f t="shared" si="1271"/>
        <v>0</v>
      </c>
      <c r="GD362" s="47">
        <f t="shared" si="1272"/>
        <v>0</v>
      </c>
      <c r="GE362" s="47">
        <f t="shared" si="1273"/>
        <v>0</v>
      </c>
      <c r="GF362" s="47">
        <f t="shared" si="1274"/>
        <v>0</v>
      </c>
      <c r="GG362" s="47">
        <f t="shared" si="1275"/>
        <v>0</v>
      </c>
      <c r="GH362" s="47">
        <f t="shared" si="1276"/>
        <v>0</v>
      </c>
      <c r="GI362" s="48">
        <f t="shared" si="1277"/>
        <v>0</v>
      </c>
      <c r="GJ362" s="47">
        <f t="shared" si="1278"/>
        <v>0</v>
      </c>
      <c r="GK362" s="47">
        <f t="shared" si="1279"/>
        <v>0</v>
      </c>
      <c r="GL362" s="46">
        <f t="shared" si="1280"/>
        <v>0</v>
      </c>
      <c r="GM362" s="47">
        <f t="shared" si="1281"/>
        <v>0</v>
      </c>
      <c r="GN362" s="47">
        <f t="shared" si="1282"/>
        <v>0</v>
      </c>
      <c r="GO362" s="47">
        <f t="shared" si="1283"/>
        <v>0</v>
      </c>
      <c r="GP362" s="47">
        <f t="shared" si="1284"/>
        <v>0</v>
      </c>
      <c r="GQ362" s="47">
        <f t="shared" si="1285"/>
        <v>0</v>
      </c>
      <c r="GR362" s="47">
        <f t="shared" si="1286"/>
        <v>0</v>
      </c>
      <c r="GS362" s="47">
        <f t="shared" si="1287"/>
        <v>0</v>
      </c>
      <c r="GT362" s="47">
        <f t="shared" si="1288"/>
        <v>0</v>
      </c>
      <c r="GU362" s="47">
        <f t="shared" si="1289"/>
        <v>0</v>
      </c>
      <c r="GV362" s="47">
        <f t="shared" si="1290"/>
        <v>0</v>
      </c>
      <c r="GW362" s="47">
        <f t="shared" si="1291"/>
        <v>0</v>
      </c>
      <c r="GX362" s="47">
        <f t="shared" si="1292"/>
        <v>0</v>
      </c>
      <c r="GY362" s="47">
        <f t="shared" si="1293"/>
        <v>0</v>
      </c>
      <c r="GZ362" s="47">
        <f t="shared" si="1294"/>
        <v>0</v>
      </c>
      <c r="HA362" s="47">
        <f t="shared" si="1295"/>
        <v>0</v>
      </c>
      <c r="HB362" s="47">
        <f t="shared" si="1296"/>
        <v>0</v>
      </c>
      <c r="HC362" s="47">
        <f t="shared" si="1297"/>
        <v>0</v>
      </c>
      <c r="HD362" s="47">
        <f t="shared" si="1298"/>
        <v>0</v>
      </c>
      <c r="HE362" s="48">
        <f t="shared" si="1299"/>
        <v>0</v>
      </c>
      <c r="HF362" s="47">
        <f t="shared" si="1300"/>
        <v>0</v>
      </c>
      <c r="HG362" s="47">
        <f t="shared" si="1301"/>
        <v>0</v>
      </c>
      <c r="HH362" s="46">
        <f t="shared" si="1302"/>
        <v>0</v>
      </c>
      <c r="HI362" s="47">
        <f t="shared" si="1303"/>
        <v>0</v>
      </c>
      <c r="HJ362" s="47">
        <f t="shared" si="1304"/>
        <v>0</v>
      </c>
      <c r="HK362" s="47">
        <f t="shared" si="1305"/>
        <v>0</v>
      </c>
      <c r="HL362" s="47">
        <f t="shared" si="1306"/>
        <v>0</v>
      </c>
      <c r="HM362" s="47">
        <f t="shared" si="1307"/>
        <v>0</v>
      </c>
      <c r="HN362" s="47">
        <f t="shared" si="1308"/>
        <v>0</v>
      </c>
      <c r="HO362" s="47">
        <f t="shared" si="1309"/>
        <v>0</v>
      </c>
      <c r="HP362" s="47">
        <f t="shared" si="1310"/>
        <v>0</v>
      </c>
      <c r="HQ362" s="47">
        <f t="shared" si="1311"/>
        <v>0</v>
      </c>
      <c r="HR362" s="47">
        <f t="shared" si="1312"/>
        <v>0</v>
      </c>
      <c r="HS362" s="47">
        <f t="shared" si="1313"/>
        <v>0</v>
      </c>
      <c r="HT362" s="47">
        <f t="shared" si="1314"/>
        <v>0</v>
      </c>
      <c r="HU362" s="47">
        <f t="shared" si="1315"/>
        <v>0</v>
      </c>
      <c r="HV362" s="47">
        <f t="shared" si="1316"/>
        <v>0</v>
      </c>
      <c r="HW362" s="47">
        <f t="shared" si="1317"/>
        <v>0</v>
      </c>
      <c r="HX362" s="47">
        <f t="shared" si="1318"/>
        <v>0</v>
      </c>
      <c r="HY362" s="47">
        <f t="shared" si="1319"/>
        <v>0</v>
      </c>
      <c r="HZ362" s="47">
        <f t="shared" si="1320"/>
        <v>0</v>
      </c>
      <c r="IA362" s="48">
        <f t="shared" si="1321"/>
        <v>0</v>
      </c>
      <c r="IB362" s="47">
        <f t="shared" si="1322"/>
        <v>0</v>
      </c>
      <c r="IC362" s="47">
        <f t="shared" si="1323"/>
        <v>0</v>
      </c>
      <c r="ID362" s="46">
        <f t="shared" si="1324"/>
        <v>0</v>
      </c>
      <c r="IE362" s="47">
        <f t="shared" si="1325"/>
        <v>0</v>
      </c>
      <c r="IF362" s="47">
        <f t="shared" si="1326"/>
        <v>0</v>
      </c>
      <c r="IG362" s="47">
        <f t="shared" si="1327"/>
        <v>0</v>
      </c>
      <c r="IH362" s="47">
        <f t="shared" si="1328"/>
        <v>0</v>
      </c>
      <c r="II362" s="47">
        <f t="shared" si="1329"/>
        <v>0</v>
      </c>
      <c r="IJ362" s="47">
        <f t="shared" si="1330"/>
        <v>0</v>
      </c>
      <c r="IK362" s="47">
        <f t="shared" si="1331"/>
        <v>0</v>
      </c>
      <c r="IL362" s="47">
        <f t="shared" si="1332"/>
        <v>0</v>
      </c>
      <c r="IM362" s="47">
        <f t="shared" si="1333"/>
        <v>0</v>
      </c>
      <c r="IN362" s="47">
        <f t="shared" si="1334"/>
        <v>0</v>
      </c>
      <c r="IO362" s="47">
        <f t="shared" si="1335"/>
        <v>0</v>
      </c>
      <c r="IP362" s="47">
        <f t="shared" si="1336"/>
        <v>0</v>
      </c>
      <c r="IQ362" s="47">
        <f t="shared" si="1337"/>
        <v>0</v>
      </c>
      <c r="IR362" s="47">
        <f t="shared" si="1338"/>
        <v>0</v>
      </c>
      <c r="IS362" s="47">
        <f t="shared" si="1339"/>
        <v>0</v>
      </c>
      <c r="IT362" s="47">
        <f t="shared" si="1340"/>
        <v>0</v>
      </c>
      <c r="IU362" s="47">
        <f t="shared" si="1341"/>
        <v>0</v>
      </c>
      <c r="IV362" s="47">
        <f t="shared" si="1342"/>
        <v>0</v>
      </c>
      <c r="IW362" s="48">
        <f t="shared" si="1343"/>
        <v>0</v>
      </c>
      <c r="IX362" s="47">
        <f t="shared" si="1344"/>
        <v>0</v>
      </c>
      <c r="IY362" s="47">
        <f t="shared" si="1345"/>
        <v>0</v>
      </c>
      <c r="IZ362" s="46">
        <f t="shared" si="1346"/>
        <v>0</v>
      </c>
      <c r="JA362" s="47">
        <f t="shared" si="1347"/>
        <v>0</v>
      </c>
      <c r="JB362" s="47">
        <f t="shared" si="1348"/>
        <v>0</v>
      </c>
      <c r="JC362" s="47">
        <f t="shared" si="1349"/>
        <v>0</v>
      </c>
      <c r="JD362" s="47">
        <f t="shared" si="1350"/>
        <v>0</v>
      </c>
      <c r="JE362" s="47">
        <f t="shared" si="1351"/>
        <v>0</v>
      </c>
      <c r="JF362" s="47">
        <f t="shared" si="1352"/>
        <v>0</v>
      </c>
      <c r="JG362" s="47">
        <f t="shared" si="1353"/>
        <v>0</v>
      </c>
      <c r="JH362" s="47">
        <f t="shared" si="1354"/>
        <v>0</v>
      </c>
      <c r="JI362" s="47">
        <f t="shared" si="1355"/>
        <v>0</v>
      </c>
      <c r="JJ362" s="47">
        <f t="shared" si="1356"/>
        <v>0</v>
      </c>
      <c r="JK362" s="47">
        <f t="shared" si="1357"/>
        <v>0</v>
      </c>
      <c r="JL362" s="47">
        <f t="shared" si="1358"/>
        <v>0</v>
      </c>
      <c r="JM362" s="47">
        <f t="shared" si="1359"/>
        <v>0</v>
      </c>
      <c r="JN362" s="47">
        <f t="shared" si="1360"/>
        <v>0</v>
      </c>
      <c r="JO362" s="47">
        <f t="shared" si="1361"/>
        <v>0</v>
      </c>
      <c r="JP362" s="47">
        <f t="shared" si="1362"/>
        <v>0</v>
      </c>
      <c r="JQ362" s="47">
        <f t="shared" si="1363"/>
        <v>0</v>
      </c>
      <c r="JR362" s="47">
        <f t="shared" si="1364"/>
        <v>0</v>
      </c>
      <c r="JS362" s="48">
        <f t="shared" si="1365"/>
        <v>0</v>
      </c>
      <c r="JT362" s="46">
        <f t="shared" si="1366"/>
        <v>0</v>
      </c>
      <c r="JU362" s="48">
        <f t="shared" si="1367"/>
        <v>0</v>
      </c>
    </row>
    <row r="363" spans="1:281" s="25" customFormat="1" x14ac:dyDescent="0.25">
      <c r="A363" s="152"/>
      <c r="B363" s="386"/>
      <c r="C363" s="608"/>
      <c r="D363" s="609"/>
      <c r="E363" s="609"/>
      <c r="F363" s="609"/>
      <c r="G363" s="610"/>
      <c r="H363" s="397"/>
      <c r="I363" s="397"/>
      <c r="J363" s="97"/>
      <c r="K363" s="122">
        <f t="shared" si="0"/>
        <v>0</v>
      </c>
      <c r="L363" s="313">
        <f t="shared" si="62"/>
        <v>0</v>
      </c>
      <c r="M363" s="46">
        <f t="shared" si="63"/>
        <v>0</v>
      </c>
      <c r="N363" s="90">
        <f t="shared" si="1160"/>
        <v>0</v>
      </c>
      <c r="O363" s="90">
        <f t="shared" si="1161"/>
        <v>0</v>
      </c>
      <c r="P363" s="90">
        <f t="shared" si="1162"/>
        <v>0</v>
      </c>
      <c r="Q363" s="90">
        <f t="shared" si="1163"/>
        <v>0</v>
      </c>
      <c r="R363" s="408">
        <f t="shared" si="68"/>
        <v>1</v>
      </c>
      <c r="S363" s="46">
        <f t="shared" si="1101"/>
        <v>0</v>
      </c>
      <c r="T363" s="47">
        <f t="shared" si="1102"/>
        <v>0</v>
      </c>
      <c r="U363" s="47">
        <f t="shared" si="1103"/>
        <v>0</v>
      </c>
      <c r="V363" s="47">
        <f t="shared" si="1104"/>
        <v>0</v>
      </c>
      <c r="W363" s="47">
        <f t="shared" si="1105"/>
        <v>0</v>
      </c>
      <c r="X363" s="47">
        <f t="shared" si="1106"/>
        <v>0</v>
      </c>
      <c r="Y363" s="47">
        <f t="shared" si="1107"/>
        <v>0</v>
      </c>
      <c r="Z363" s="47">
        <f t="shared" si="1108"/>
        <v>0</v>
      </c>
      <c r="AA363" s="47">
        <f t="shared" si="1109"/>
        <v>0</v>
      </c>
      <c r="AB363" s="47">
        <f t="shared" si="1110"/>
        <v>0</v>
      </c>
      <c r="AC363" s="47">
        <f t="shared" si="1111"/>
        <v>0</v>
      </c>
      <c r="AD363" s="47">
        <f t="shared" si="1112"/>
        <v>0</v>
      </c>
      <c r="AE363" s="47">
        <f t="shared" si="1113"/>
        <v>0</v>
      </c>
      <c r="AF363" s="47">
        <f t="shared" si="1114"/>
        <v>0</v>
      </c>
      <c r="AG363" s="47">
        <f t="shared" si="1115"/>
        <v>0</v>
      </c>
      <c r="AH363" s="47">
        <f t="shared" si="1116"/>
        <v>0</v>
      </c>
      <c r="AI363" s="47">
        <f t="shared" si="1117"/>
        <v>0</v>
      </c>
      <c r="AJ363" s="47">
        <f t="shared" si="1118"/>
        <v>0</v>
      </c>
      <c r="AK363" s="47">
        <f t="shared" si="1119"/>
        <v>0</v>
      </c>
      <c r="AL363" s="48">
        <f t="shared" si="1120"/>
        <v>0</v>
      </c>
      <c r="AM363" s="47">
        <f t="shared" si="1164"/>
        <v>0</v>
      </c>
      <c r="AN363" s="47">
        <f t="shared" si="1165"/>
        <v>0</v>
      </c>
      <c r="AO363" s="46">
        <f t="shared" si="1121"/>
        <v>0</v>
      </c>
      <c r="AP363" s="47">
        <f t="shared" si="1122"/>
        <v>0</v>
      </c>
      <c r="AQ363" s="47">
        <f t="shared" si="1123"/>
        <v>0</v>
      </c>
      <c r="AR363" s="47">
        <f t="shared" si="1124"/>
        <v>0</v>
      </c>
      <c r="AS363" s="47">
        <f t="shared" si="1125"/>
        <v>0</v>
      </c>
      <c r="AT363" s="47">
        <f t="shared" si="1126"/>
        <v>0</v>
      </c>
      <c r="AU363" s="47">
        <f t="shared" si="1127"/>
        <v>0</v>
      </c>
      <c r="AV363" s="47">
        <f t="shared" si="1128"/>
        <v>0</v>
      </c>
      <c r="AW363" s="47">
        <f t="shared" si="1129"/>
        <v>0</v>
      </c>
      <c r="AX363" s="47">
        <f t="shared" si="1130"/>
        <v>0</v>
      </c>
      <c r="AY363" s="47">
        <f t="shared" si="1131"/>
        <v>0</v>
      </c>
      <c r="AZ363" s="47">
        <f t="shared" si="1132"/>
        <v>0</v>
      </c>
      <c r="BA363" s="47">
        <f t="shared" si="1133"/>
        <v>0</v>
      </c>
      <c r="BB363" s="47">
        <f t="shared" si="1134"/>
        <v>0</v>
      </c>
      <c r="BC363" s="47">
        <f t="shared" si="1135"/>
        <v>0</v>
      </c>
      <c r="BD363" s="47">
        <f t="shared" si="1136"/>
        <v>0</v>
      </c>
      <c r="BE363" s="47">
        <f t="shared" si="1137"/>
        <v>0</v>
      </c>
      <c r="BF363" s="47">
        <f t="shared" si="1138"/>
        <v>0</v>
      </c>
      <c r="BG363" s="48">
        <f t="shared" si="1139"/>
        <v>0</v>
      </c>
      <c r="BH363" s="47">
        <f t="shared" si="1166"/>
        <v>0</v>
      </c>
      <c r="BI363" s="47">
        <f t="shared" si="1167"/>
        <v>0</v>
      </c>
      <c r="BJ363" s="46">
        <f t="shared" si="1140"/>
        <v>0</v>
      </c>
      <c r="BK363" s="47">
        <f t="shared" si="1141"/>
        <v>0</v>
      </c>
      <c r="BL363" s="47">
        <f t="shared" si="1142"/>
        <v>0</v>
      </c>
      <c r="BM363" s="47">
        <f t="shared" si="1143"/>
        <v>0</v>
      </c>
      <c r="BN363" s="47">
        <f t="shared" si="1144"/>
        <v>0</v>
      </c>
      <c r="BO363" s="47">
        <f t="shared" si="1145"/>
        <v>0</v>
      </c>
      <c r="BP363" s="47">
        <f t="shared" si="1146"/>
        <v>0</v>
      </c>
      <c r="BQ363" s="47">
        <f t="shared" si="1147"/>
        <v>0</v>
      </c>
      <c r="BR363" s="47">
        <f t="shared" si="1148"/>
        <v>0</v>
      </c>
      <c r="BS363" s="47">
        <f t="shared" si="1149"/>
        <v>0</v>
      </c>
      <c r="BT363" s="47">
        <f t="shared" si="1150"/>
        <v>0</v>
      </c>
      <c r="BU363" s="47">
        <f t="shared" si="1151"/>
        <v>0</v>
      </c>
      <c r="BV363" s="47">
        <f t="shared" si="1152"/>
        <v>0</v>
      </c>
      <c r="BW363" s="47">
        <f t="shared" si="1153"/>
        <v>0</v>
      </c>
      <c r="BX363" s="47">
        <f t="shared" si="1154"/>
        <v>0</v>
      </c>
      <c r="BY363" s="47">
        <f t="shared" si="1155"/>
        <v>0</v>
      </c>
      <c r="BZ363" s="47">
        <f t="shared" si="1156"/>
        <v>0</v>
      </c>
      <c r="CA363" s="47">
        <f t="shared" si="1157"/>
        <v>0</v>
      </c>
      <c r="CB363" s="47">
        <f t="shared" si="1158"/>
        <v>0</v>
      </c>
      <c r="CC363" s="48">
        <f t="shared" si="1159"/>
        <v>0</v>
      </c>
      <c r="CD363" s="47">
        <f t="shared" si="1168"/>
        <v>0</v>
      </c>
      <c r="CE363" s="47">
        <f t="shared" si="1169"/>
        <v>0</v>
      </c>
      <c r="CF363" s="46">
        <f t="shared" si="1170"/>
        <v>0</v>
      </c>
      <c r="CG363" s="47">
        <f t="shared" si="1171"/>
        <v>0</v>
      </c>
      <c r="CH363" s="47">
        <f t="shared" si="1172"/>
        <v>0</v>
      </c>
      <c r="CI363" s="47">
        <f t="shared" si="1173"/>
        <v>0</v>
      </c>
      <c r="CJ363" s="47">
        <f t="shared" si="1174"/>
        <v>0</v>
      </c>
      <c r="CK363" s="47">
        <f t="shared" si="1175"/>
        <v>0</v>
      </c>
      <c r="CL363" s="47">
        <f t="shared" si="1176"/>
        <v>0</v>
      </c>
      <c r="CM363" s="47">
        <f t="shared" si="1177"/>
        <v>0</v>
      </c>
      <c r="CN363" s="47">
        <f t="shared" si="1178"/>
        <v>0</v>
      </c>
      <c r="CO363" s="47">
        <f t="shared" si="1179"/>
        <v>0</v>
      </c>
      <c r="CP363" s="47">
        <f t="shared" si="1180"/>
        <v>0</v>
      </c>
      <c r="CQ363" s="47">
        <f t="shared" si="1181"/>
        <v>0</v>
      </c>
      <c r="CR363" s="47">
        <f t="shared" si="1182"/>
        <v>0</v>
      </c>
      <c r="CS363" s="47">
        <f t="shared" si="1183"/>
        <v>0</v>
      </c>
      <c r="CT363" s="47">
        <f t="shared" si="1184"/>
        <v>0</v>
      </c>
      <c r="CU363" s="47">
        <f t="shared" si="1185"/>
        <v>0</v>
      </c>
      <c r="CV363" s="47">
        <f t="shared" si="1186"/>
        <v>0</v>
      </c>
      <c r="CW363" s="47">
        <f t="shared" si="1187"/>
        <v>0</v>
      </c>
      <c r="CX363" s="47">
        <f t="shared" si="1188"/>
        <v>0</v>
      </c>
      <c r="CY363" s="48">
        <f t="shared" si="1189"/>
        <v>0</v>
      </c>
      <c r="CZ363" s="47">
        <f t="shared" si="1190"/>
        <v>0</v>
      </c>
      <c r="DA363" s="47">
        <f t="shared" si="1191"/>
        <v>0</v>
      </c>
      <c r="DB363" s="46">
        <f t="shared" si="1192"/>
        <v>0</v>
      </c>
      <c r="DC363" s="47">
        <f t="shared" si="1193"/>
        <v>0</v>
      </c>
      <c r="DD363" s="47">
        <f t="shared" si="1194"/>
        <v>0</v>
      </c>
      <c r="DE363" s="47">
        <f t="shared" si="1195"/>
        <v>0</v>
      </c>
      <c r="DF363" s="47">
        <f t="shared" si="1196"/>
        <v>0</v>
      </c>
      <c r="DG363" s="47">
        <f t="shared" si="1197"/>
        <v>0</v>
      </c>
      <c r="DH363" s="47">
        <f t="shared" si="1198"/>
        <v>0</v>
      </c>
      <c r="DI363" s="47">
        <f t="shared" si="1199"/>
        <v>0</v>
      </c>
      <c r="DJ363" s="47">
        <f t="shared" si="1200"/>
        <v>0</v>
      </c>
      <c r="DK363" s="47">
        <f t="shared" si="1201"/>
        <v>0</v>
      </c>
      <c r="DL363" s="47">
        <f t="shared" si="1202"/>
        <v>0</v>
      </c>
      <c r="DM363" s="47">
        <f t="shared" si="1203"/>
        <v>0</v>
      </c>
      <c r="DN363" s="47">
        <f t="shared" si="1204"/>
        <v>0</v>
      </c>
      <c r="DO363" s="47">
        <f t="shared" si="1205"/>
        <v>0</v>
      </c>
      <c r="DP363" s="47">
        <f t="shared" si="1206"/>
        <v>0</v>
      </c>
      <c r="DQ363" s="47">
        <f t="shared" si="1207"/>
        <v>0</v>
      </c>
      <c r="DR363" s="47">
        <f t="shared" si="1208"/>
        <v>0</v>
      </c>
      <c r="DS363" s="47">
        <f t="shared" si="1209"/>
        <v>0</v>
      </c>
      <c r="DT363" s="47">
        <f t="shared" si="1210"/>
        <v>0</v>
      </c>
      <c r="DU363" s="48">
        <f t="shared" si="1211"/>
        <v>0</v>
      </c>
      <c r="DV363" s="47">
        <f t="shared" si="1212"/>
        <v>0</v>
      </c>
      <c r="DW363" s="47">
        <f t="shared" si="1213"/>
        <v>0</v>
      </c>
      <c r="DX363" s="46">
        <f t="shared" si="1214"/>
        <v>0</v>
      </c>
      <c r="DY363" s="47">
        <f t="shared" si="1215"/>
        <v>0</v>
      </c>
      <c r="DZ363" s="47">
        <f t="shared" si="1216"/>
        <v>0</v>
      </c>
      <c r="EA363" s="47">
        <f t="shared" si="1217"/>
        <v>0</v>
      </c>
      <c r="EB363" s="47">
        <f t="shared" si="1218"/>
        <v>0</v>
      </c>
      <c r="EC363" s="47">
        <f t="shared" si="1219"/>
        <v>0</v>
      </c>
      <c r="ED363" s="47">
        <f t="shared" si="1220"/>
        <v>0</v>
      </c>
      <c r="EE363" s="47">
        <f t="shared" si="1221"/>
        <v>0</v>
      </c>
      <c r="EF363" s="47">
        <f t="shared" si="1222"/>
        <v>0</v>
      </c>
      <c r="EG363" s="47">
        <f t="shared" si="1223"/>
        <v>0</v>
      </c>
      <c r="EH363" s="47">
        <f t="shared" si="1224"/>
        <v>0</v>
      </c>
      <c r="EI363" s="47">
        <f t="shared" si="1225"/>
        <v>0</v>
      </c>
      <c r="EJ363" s="47">
        <f t="shared" si="1226"/>
        <v>0</v>
      </c>
      <c r="EK363" s="47">
        <f t="shared" si="1227"/>
        <v>0</v>
      </c>
      <c r="EL363" s="47">
        <f t="shared" si="1228"/>
        <v>0</v>
      </c>
      <c r="EM363" s="47">
        <f t="shared" si="1229"/>
        <v>0</v>
      </c>
      <c r="EN363" s="47">
        <f t="shared" si="1230"/>
        <v>0</v>
      </c>
      <c r="EO363" s="47">
        <f t="shared" si="1231"/>
        <v>0</v>
      </c>
      <c r="EP363" s="47">
        <f t="shared" si="1232"/>
        <v>0</v>
      </c>
      <c r="EQ363" s="48">
        <f t="shared" si="1233"/>
        <v>0</v>
      </c>
      <c r="ER363" s="47">
        <f t="shared" si="1234"/>
        <v>0</v>
      </c>
      <c r="ES363" s="47">
        <f t="shared" si="1235"/>
        <v>0</v>
      </c>
      <c r="ET363" s="46">
        <f t="shared" si="1236"/>
        <v>0</v>
      </c>
      <c r="EU363" s="47">
        <f t="shared" si="1237"/>
        <v>0</v>
      </c>
      <c r="EV363" s="47">
        <f t="shared" si="1238"/>
        <v>0</v>
      </c>
      <c r="EW363" s="47">
        <f t="shared" si="1239"/>
        <v>0</v>
      </c>
      <c r="EX363" s="47">
        <f t="shared" si="1240"/>
        <v>0</v>
      </c>
      <c r="EY363" s="47">
        <f t="shared" si="1241"/>
        <v>0</v>
      </c>
      <c r="EZ363" s="47">
        <f t="shared" si="1242"/>
        <v>0</v>
      </c>
      <c r="FA363" s="47">
        <f t="shared" si="1243"/>
        <v>0</v>
      </c>
      <c r="FB363" s="47">
        <f t="shared" si="1244"/>
        <v>0</v>
      </c>
      <c r="FC363" s="47">
        <f t="shared" si="1245"/>
        <v>0</v>
      </c>
      <c r="FD363" s="47">
        <f t="shared" si="1246"/>
        <v>0</v>
      </c>
      <c r="FE363" s="47">
        <f t="shared" si="1247"/>
        <v>0</v>
      </c>
      <c r="FF363" s="47">
        <f t="shared" si="1248"/>
        <v>0</v>
      </c>
      <c r="FG363" s="47">
        <f t="shared" si="1249"/>
        <v>0</v>
      </c>
      <c r="FH363" s="47">
        <f t="shared" si="1250"/>
        <v>0</v>
      </c>
      <c r="FI363" s="47">
        <f t="shared" si="1251"/>
        <v>0</v>
      </c>
      <c r="FJ363" s="47">
        <f t="shared" si="1252"/>
        <v>0</v>
      </c>
      <c r="FK363" s="47">
        <f t="shared" si="1253"/>
        <v>0</v>
      </c>
      <c r="FL363" s="47">
        <f t="shared" si="1254"/>
        <v>0</v>
      </c>
      <c r="FM363" s="48">
        <f t="shared" si="1255"/>
        <v>0</v>
      </c>
      <c r="FN363" s="47">
        <f t="shared" si="1256"/>
        <v>0</v>
      </c>
      <c r="FO363" s="47">
        <f t="shared" si="1257"/>
        <v>0</v>
      </c>
      <c r="FP363" s="46">
        <f t="shared" si="1258"/>
        <v>0</v>
      </c>
      <c r="FQ363" s="47">
        <f t="shared" si="1259"/>
        <v>0</v>
      </c>
      <c r="FR363" s="47">
        <f t="shared" si="1260"/>
        <v>0</v>
      </c>
      <c r="FS363" s="47">
        <f t="shared" si="1261"/>
        <v>0</v>
      </c>
      <c r="FT363" s="47">
        <f t="shared" si="1262"/>
        <v>0</v>
      </c>
      <c r="FU363" s="47">
        <f t="shared" si="1263"/>
        <v>0</v>
      </c>
      <c r="FV363" s="47">
        <f t="shared" si="1264"/>
        <v>0</v>
      </c>
      <c r="FW363" s="47">
        <f t="shared" si="1265"/>
        <v>0</v>
      </c>
      <c r="FX363" s="47">
        <f t="shared" si="1266"/>
        <v>0</v>
      </c>
      <c r="FY363" s="47">
        <f t="shared" si="1267"/>
        <v>0</v>
      </c>
      <c r="FZ363" s="47">
        <f t="shared" si="1268"/>
        <v>0</v>
      </c>
      <c r="GA363" s="47">
        <f t="shared" si="1269"/>
        <v>0</v>
      </c>
      <c r="GB363" s="47">
        <f t="shared" si="1270"/>
        <v>0</v>
      </c>
      <c r="GC363" s="47">
        <f t="shared" si="1271"/>
        <v>0</v>
      </c>
      <c r="GD363" s="47">
        <f t="shared" si="1272"/>
        <v>0</v>
      </c>
      <c r="GE363" s="47">
        <f t="shared" si="1273"/>
        <v>0</v>
      </c>
      <c r="GF363" s="47">
        <f t="shared" si="1274"/>
        <v>0</v>
      </c>
      <c r="GG363" s="47">
        <f t="shared" si="1275"/>
        <v>0</v>
      </c>
      <c r="GH363" s="47">
        <f t="shared" si="1276"/>
        <v>0</v>
      </c>
      <c r="GI363" s="48">
        <f t="shared" si="1277"/>
        <v>0</v>
      </c>
      <c r="GJ363" s="47">
        <f t="shared" si="1278"/>
        <v>0</v>
      </c>
      <c r="GK363" s="47">
        <f t="shared" si="1279"/>
        <v>0</v>
      </c>
      <c r="GL363" s="46">
        <f t="shared" si="1280"/>
        <v>0</v>
      </c>
      <c r="GM363" s="47">
        <f t="shared" si="1281"/>
        <v>0</v>
      </c>
      <c r="GN363" s="47">
        <f t="shared" si="1282"/>
        <v>0</v>
      </c>
      <c r="GO363" s="47">
        <f t="shared" si="1283"/>
        <v>0</v>
      </c>
      <c r="GP363" s="47">
        <f t="shared" si="1284"/>
        <v>0</v>
      </c>
      <c r="GQ363" s="47">
        <f t="shared" si="1285"/>
        <v>0</v>
      </c>
      <c r="GR363" s="47">
        <f t="shared" si="1286"/>
        <v>0</v>
      </c>
      <c r="GS363" s="47">
        <f t="shared" si="1287"/>
        <v>0</v>
      </c>
      <c r="GT363" s="47">
        <f t="shared" si="1288"/>
        <v>0</v>
      </c>
      <c r="GU363" s="47">
        <f t="shared" si="1289"/>
        <v>0</v>
      </c>
      <c r="GV363" s="47">
        <f t="shared" si="1290"/>
        <v>0</v>
      </c>
      <c r="GW363" s="47">
        <f t="shared" si="1291"/>
        <v>0</v>
      </c>
      <c r="GX363" s="47">
        <f t="shared" si="1292"/>
        <v>0</v>
      </c>
      <c r="GY363" s="47">
        <f t="shared" si="1293"/>
        <v>0</v>
      </c>
      <c r="GZ363" s="47">
        <f t="shared" si="1294"/>
        <v>0</v>
      </c>
      <c r="HA363" s="47">
        <f t="shared" si="1295"/>
        <v>0</v>
      </c>
      <c r="HB363" s="47">
        <f t="shared" si="1296"/>
        <v>0</v>
      </c>
      <c r="HC363" s="47">
        <f t="shared" si="1297"/>
        <v>0</v>
      </c>
      <c r="HD363" s="47">
        <f t="shared" si="1298"/>
        <v>0</v>
      </c>
      <c r="HE363" s="48">
        <f t="shared" si="1299"/>
        <v>0</v>
      </c>
      <c r="HF363" s="47">
        <f t="shared" si="1300"/>
        <v>0</v>
      </c>
      <c r="HG363" s="47">
        <f t="shared" si="1301"/>
        <v>0</v>
      </c>
      <c r="HH363" s="46">
        <f t="shared" si="1302"/>
        <v>0</v>
      </c>
      <c r="HI363" s="47">
        <f t="shared" si="1303"/>
        <v>0</v>
      </c>
      <c r="HJ363" s="47">
        <f t="shared" si="1304"/>
        <v>0</v>
      </c>
      <c r="HK363" s="47">
        <f t="shared" si="1305"/>
        <v>0</v>
      </c>
      <c r="HL363" s="47">
        <f t="shared" si="1306"/>
        <v>0</v>
      </c>
      <c r="HM363" s="47">
        <f t="shared" si="1307"/>
        <v>0</v>
      </c>
      <c r="HN363" s="47">
        <f t="shared" si="1308"/>
        <v>0</v>
      </c>
      <c r="HO363" s="47">
        <f t="shared" si="1309"/>
        <v>0</v>
      </c>
      <c r="HP363" s="47">
        <f t="shared" si="1310"/>
        <v>0</v>
      </c>
      <c r="HQ363" s="47">
        <f t="shared" si="1311"/>
        <v>0</v>
      </c>
      <c r="HR363" s="47">
        <f t="shared" si="1312"/>
        <v>0</v>
      </c>
      <c r="HS363" s="47">
        <f t="shared" si="1313"/>
        <v>0</v>
      </c>
      <c r="HT363" s="47">
        <f t="shared" si="1314"/>
        <v>0</v>
      </c>
      <c r="HU363" s="47">
        <f t="shared" si="1315"/>
        <v>0</v>
      </c>
      <c r="HV363" s="47">
        <f t="shared" si="1316"/>
        <v>0</v>
      </c>
      <c r="HW363" s="47">
        <f t="shared" si="1317"/>
        <v>0</v>
      </c>
      <c r="HX363" s="47">
        <f t="shared" si="1318"/>
        <v>0</v>
      </c>
      <c r="HY363" s="47">
        <f t="shared" si="1319"/>
        <v>0</v>
      </c>
      <c r="HZ363" s="47">
        <f t="shared" si="1320"/>
        <v>0</v>
      </c>
      <c r="IA363" s="48">
        <f t="shared" si="1321"/>
        <v>0</v>
      </c>
      <c r="IB363" s="47">
        <f t="shared" si="1322"/>
        <v>0</v>
      </c>
      <c r="IC363" s="47">
        <f t="shared" si="1323"/>
        <v>0</v>
      </c>
      <c r="ID363" s="46">
        <f t="shared" si="1324"/>
        <v>0</v>
      </c>
      <c r="IE363" s="47">
        <f t="shared" si="1325"/>
        <v>0</v>
      </c>
      <c r="IF363" s="47">
        <f t="shared" si="1326"/>
        <v>0</v>
      </c>
      <c r="IG363" s="47">
        <f t="shared" si="1327"/>
        <v>0</v>
      </c>
      <c r="IH363" s="47">
        <f t="shared" si="1328"/>
        <v>0</v>
      </c>
      <c r="II363" s="47">
        <f t="shared" si="1329"/>
        <v>0</v>
      </c>
      <c r="IJ363" s="47">
        <f t="shared" si="1330"/>
        <v>0</v>
      </c>
      <c r="IK363" s="47">
        <f t="shared" si="1331"/>
        <v>0</v>
      </c>
      <c r="IL363" s="47">
        <f t="shared" si="1332"/>
        <v>0</v>
      </c>
      <c r="IM363" s="47">
        <f t="shared" si="1333"/>
        <v>0</v>
      </c>
      <c r="IN363" s="47">
        <f t="shared" si="1334"/>
        <v>0</v>
      </c>
      <c r="IO363" s="47">
        <f t="shared" si="1335"/>
        <v>0</v>
      </c>
      <c r="IP363" s="47">
        <f t="shared" si="1336"/>
        <v>0</v>
      </c>
      <c r="IQ363" s="47">
        <f t="shared" si="1337"/>
        <v>0</v>
      </c>
      <c r="IR363" s="47">
        <f t="shared" si="1338"/>
        <v>0</v>
      </c>
      <c r="IS363" s="47">
        <f t="shared" si="1339"/>
        <v>0</v>
      </c>
      <c r="IT363" s="47">
        <f t="shared" si="1340"/>
        <v>0</v>
      </c>
      <c r="IU363" s="47">
        <f t="shared" si="1341"/>
        <v>0</v>
      </c>
      <c r="IV363" s="47">
        <f t="shared" si="1342"/>
        <v>0</v>
      </c>
      <c r="IW363" s="48">
        <f t="shared" si="1343"/>
        <v>0</v>
      </c>
      <c r="IX363" s="47">
        <f t="shared" si="1344"/>
        <v>0</v>
      </c>
      <c r="IY363" s="47">
        <f t="shared" si="1345"/>
        <v>0</v>
      </c>
      <c r="IZ363" s="46">
        <f t="shared" si="1346"/>
        <v>0</v>
      </c>
      <c r="JA363" s="47">
        <f t="shared" si="1347"/>
        <v>0</v>
      </c>
      <c r="JB363" s="47">
        <f t="shared" si="1348"/>
        <v>0</v>
      </c>
      <c r="JC363" s="47">
        <f t="shared" si="1349"/>
        <v>0</v>
      </c>
      <c r="JD363" s="47">
        <f t="shared" si="1350"/>
        <v>0</v>
      </c>
      <c r="JE363" s="47">
        <f t="shared" si="1351"/>
        <v>0</v>
      </c>
      <c r="JF363" s="47">
        <f t="shared" si="1352"/>
        <v>0</v>
      </c>
      <c r="JG363" s="47">
        <f t="shared" si="1353"/>
        <v>0</v>
      </c>
      <c r="JH363" s="47">
        <f t="shared" si="1354"/>
        <v>0</v>
      </c>
      <c r="JI363" s="47">
        <f t="shared" si="1355"/>
        <v>0</v>
      </c>
      <c r="JJ363" s="47">
        <f t="shared" si="1356"/>
        <v>0</v>
      </c>
      <c r="JK363" s="47">
        <f t="shared" si="1357"/>
        <v>0</v>
      </c>
      <c r="JL363" s="47">
        <f t="shared" si="1358"/>
        <v>0</v>
      </c>
      <c r="JM363" s="47">
        <f t="shared" si="1359"/>
        <v>0</v>
      </c>
      <c r="JN363" s="47">
        <f t="shared" si="1360"/>
        <v>0</v>
      </c>
      <c r="JO363" s="47">
        <f t="shared" si="1361"/>
        <v>0</v>
      </c>
      <c r="JP363" s="47">
        <f t="shared" si="1362"/>
        <v>0</v>
      </c>
      <c r="JQ363" s="47">
        <f t="shared" si="1363"/>
        <v>0</v>
      </c>
      <c r="JR363" s="47">
        <f t="shared" si="1364"/>
        <v>0</v>
      </c>
      <c r="JS363" s="48">
        <f t="shared" si="1365"/>
        <v>0</v>
      </c>
      <c r="JT363" s="46">
        <f t="shared" si="1366"/>
        <v>0</v>
      </c>
      <c r="JU363" s="48">
        <f t="shared" si="1367"/>
        <v>0</v>
      </c>
    </row>
    <row r="364" spans="1:281" s="25" customFormat="1" x14ac:dyDescent="0.25">
      <c r="A364" s="152"/>
      <c r="B364" s="386"/>
      <c r="C364" s="608"/>
      <c r="D364" s="609"/>
      <c r="E364" s="609"/>
      <c r="F364" s="609"/>
      <c r="G364" s="610"/>
      <c r="H364" s="397"/>
      <c r="I364" s="397"/>
      <c r="J364" s="97"/>
      <c r="K364" s="122">
        <f t="shared" si="0"/>
        <v>0</v>
      </c>
      <c r="L364" s="313">
        <f t="shared" si="62"/>
        <v>0</v>
      </c>
      <c r="M364" s="46">
        <f t="shared" si="63"/>
        <v>0</v>
      </c>
      <c r="N364" s="90">
        <f t="shared" si="1160"/>
        <v>0</v>
      </c>
      <c r="O364" s="90">
        <f t="shared" si="1161"/>
        <v>0</v>
      </c>
      <c r="P364" s="90">
        <f t="shared" si="1162"/>
        <v>0</v>
      </c>
      <c r="Q364" s="90">
        <f t="shared" si="1163"/>
        <v>0</v>
      </c>
      <c r="R364" s="408">
        <f t="shared" si="68"/>
        <v>1</v>
      </c>
      <c r="S364" s="46">
        <f t="shared" si="1101"/>
        <v>0</v>
      </c>
      <c r="T364" s="47">
        <f t="shared" si="1102"/>
        <v>0</v>
      </c>
      <c r="U364" s="47">
        <f t="shared" si="1103"/>
        <v>0</v>
      </c>
      <c r="V364" s="47">
        <f t="shared" si="1104"/>
        <v>0</v>
      </c>
      <c r="W364" s="47">
        <f t="shared" si="1105"/>
        <v>0</v>
      </c>
      <c r="X364" s="47">
        <f t="shared" si="1106"/>
        <v>0</v>
      </c>
      <c r="Y364" s="47">
        <f t="shared" si="1107"/>
        <v>0</v>
      </c>
      <c r="Z364" s="47">
        <f t="shared" si="1108"/>
        <v>0</v>
      </c>
      <c r="AA364" s="47">
        <f t="shared" si="1109"/>
        <v>0</v>
      </c>
      <c r="AB364" s="47">
        <f t="shared" si="1110"/>
        <v>0</v>
      </c>
      <c r="AC364" s="47">
        <f t="shared" si="1111"/>
        <v>0</v>
      </c>
      <c r="AD364" s="47">
        <f t="shared" si="1112"/>
        <v>0</v>
      </c>
      <c r="AE364" s="47">
        <f t="shared" si="1113"/>
        <v>0</v>
      </c>
      <c r="AF364" s="47">
        <f t="shared" si="1114"/>
        <v>0</v>
      </c>
      <c r="AG364" s="47">
        <f t="shared" si="1115"/>
        <v>0</v>
      </c>
      <c r="AH364" s="47">
        <f t="shared" si="1116"/>
        <v>0</v>
      </c>
      <c r="AI364" s="47">
        <f t="shared" si="1117"/>
        <v>0</v>
      </c>
      <c r="AJ364" s="47">
        <f t="shared" si="1118"/>
        <v>0</v>
      </c>
      <c r="AK364" s="47">
        <f t="shared" si="1119"/>
        <v>0</v>
      </c>
      <c r="AL364" s="48">
        <f t="shared" si="1120"/>
        <v>0</v>
      </c>
      <c r="AM364" s="47">
        <f t="shared" si="1164"/>
        <v>0</v>
      </c>
      <c r="AN364" s="47">
        <f t="shared" si="1165"/>
        <v>0</v>
      </c>
      <c r="AO364" s="46">
        <f t="shared" si="1121"/>
        <v>0</v>
      </c>
      <c r="AP364" s="47">
        <f t="shared" si="1122"/>
        <v>0</v>
      </c>
      <c r="AQ364" s="47">
        <f t="shared" si="1123"/>
        <v>0</v>
      </c>
      <c r="AR364" s="47">
        <f t="shared" si="1124"/>
        <v>0</v>
      </c>
      <c r="AS364" s="47">
        <f t="shared" si="1125"/>
        <v>0</v>
      </c>
      <c r="AT364" s="47">
        <f t="shared" si="1126"/>
        <v>0</v>
      </c>
      <c r="AU364" s="47">
        <f t="shared" si="1127"/>
        <v>0</v>
      </c>
      <c r="AV364" s="47">
        <f t="shared" si="1128"/>
        <v>0</v>
      </c>
      <c r="AW364" s="47">
        <f t="shared" si="1129"/>
        <v>0</v>
      </c>
      <c r="AX364" s="47">
        <f t="shared" si="1130"/>
        <v>0</v>
      </c>
      <c r="AY364" s="47">
        <f t="shared" si="1131"/>
        <v>0</v>
      </c>
      <c r="AZ364" s="47">
        <f t="shared" si="1132"/>
        <v>0</v>
      </c>
      <c r="BA364" s="47">
        <f t="shared" si="1133"/>
        <v>0</v>
      </c>
      <c r="BB364" s="47">
        <f t="shared" si="1134"/>
        <v>0</v>
      </c>
      <c r="BC364" s="47">
        <f t="shared" si="1135"/>
        <v>0</v>
      </c>
      <c r="BD364" s="47">
        <f t="shared" si="1136"/>
        <v>0</v>
      </c>
      <c r="BE364" s="47">
        <f t="shared" si="1137"/>
        <v>0</v>
      </c>
      <c r="BF364" s="47">
        <f t="shared" si="1138"/>
        <v>0</v>
      </c>
      <c r="BG364" s="48">
        <f t="shared" si="1139"/>
        <v>0</v>
      </c>
      <c r="BH364" s="47">
        <f t="shared" si="1166"/>
        <v>0</v>
      </c>
      <c r="BI364" s="47">
        <f t="shared" si="1167"/>
        <v>0</v>
      </c>
      <c r="BJ364" s="46">
        <f t="shared" si="1140"/>
        <v>0</v>
      </c>
      <c r="BK364" s="47">
        <f t="shared" si="1141"/>
        <v>0</v>
      </c>
      <c r="BL364" s="47">
        <f t="shared" si="1142"/>
        <v>0</v>
      </c>
      <c r="BM364" s="47">
        <f t="shared" si="1143"/>
        <v>0</v>
      </c>
      <c r="BN364" s="47">
        <f t="shared" si="1144"/>
        <v>0</v>
      </c>
      <c r="BO364" s="47">
        <f t="shared" si="1145"/>
        <v>0</v>
      </c>
      <c r="BP364" s="47">
        <f t="shared" si="1146"/>
        <v>0</v>
      </c>
      <c r="BQ364" s="47">
        <f t="shared" si="1147"/>
        <v>0</v>
      </c>
      <c r="BR364" s="47">
        <f t="shared" si="1148"/>
        <v>0</v>
      </c>
      <c r="BS364" s="47">
        <f t="shared" si="1149"/>
        <v>0</v>
      </c>
      <c r="BT364" s="47">
        <f t="shared" si="1150"/>
        <v>0</v>
      </c>
      <c r="BU364" s="47">
        <f t="shared" si="1151"/>
        <v>0</v>
      </c>
      <c r="BV364" s="47">
        <f t="shared" si="1152"/>
        <v>0</v>
      </c>
      <c r="BW364" s="47">
        <f t="shared" si="1153"/>
        <v>0</v>
      </c>
      <c r="BX364" s="47">
        <f t="shared" si="1154"/>
        <v>0</v>
      </c>
      <c r="BY364" s="47">
        <f t="shared" si="1155"/>
        <v>0</v>
      </c>
      <c r="BZ364" s="47">
        <f t="shared" si="1156"/>
        <v>0</v>
      </c>
      <c r="CA364" s="47">
        <f t="shared" si="1157"/>
        <v>0</v>
      </c>
      <c r="CB364" s="47">
        <f t="shared" si="1158"/>
        <v>0</v>
      </c>
      <c r="CC364" s="48">
        <f t="shared" si="1159"/>
        <v>0</v>
      </c>
      <c r="CD364" s="47">
        <f t="shared" si="1168"/>
        <v>0</v>
      </c>
      <c r="CE364" s="47">
        <f t="shared" si="1169"/>
        <v>0</v>
      </c>
      <c r="CF364" s="46">
        <f t="shared" si="1170"/>
        <v>0</v>
      </c>
      <c r="CG364" s="47">
        <f t="shared" si="1171"/>
        <v>0</v>
      </c>
      <c r="CH364" s="47">
        <f t="shared" si="1172"/>
        <v>0</v>
      </c>
      <c r="CI364" s="47">
        <f t="shared" si="1173"/>
        <v>0</v>
      </c>
      <c r="CJ364" s="47">
        <f t="shared" si="1174"/>
        <v>0</v>
      </c>
      <c r="CK364" s="47">
        <f t="shared" si="1175"/>
        <v>0</v>
      </c>
      <c r="CL364" s="47">
        <f t="shared" si="1176"/>
        <v>0</v>
      </c>
      <c r="CM364" s="47">
        <f t="shared" si="1177"/>
        <v>0</v>
      </c>
      <c r="CN364" s="47">
        <f t="shared" si="1178"/>
        <v>0</v>
      </c>
      <c r="CO364" s="47">
        <f t="shared" si="1179"/>
        <v>0</v>
      </c>
      <c r="CP364" s="47">
        <f t="shared" si="1180"/>
        <v>0</v>
      </c>
      <c r="CQ364" s="47">
        <f t="shared" si="1181"/>
        <v>0</v>
      </c>
      <c r="CR364" s="47">
        <f t="shared" si="1182"/>
        <v>0</v>
      </c>
      <c r="CS364" s="47">
        <f t="shared" si="1183"/>
        <v>0</v>
      </c>
      <c r="CT364" s="47">
        <f t="shared" si="1184"/>
        <v>0</v>
      </c>
      <c r="CU364" s="47">
        <f t="shared" si="1185"/>
        <v>0</v>
      </c>
      <c r="CV364" s="47">
        <f t="shared" si="1186"/>
        <v>0</v>
      </c>
      <c r="CW364" s="47">
        <f t="shared" si="1187"/>
        <v>0</v>
      </c>
      <c r="CX364" s="47">
        <f t="shared" si="1188"/>
        <v>0</v>
      </c>
      <c r="CY364" s="48">
        <f t="shared" si="1189"/>
        <v>0</v>
      </c>
      <c r="CZ364" s="47">
        <f t="shared" si="1190"/>
        <v>0</v>
      </c>
      <c r="DA364" s="47">
        <f t="shared" si="1191"/>
        <v>0</v>
      </c>
      <c r="DB364" s="46">
        <f t="shared" si="1192"/>
        <v>0</v>
      </c>
      <c r="DC364" s="47">
        <f t="shared" si="1193"/>
        <v>0</v>
      </c>
      <c r="DD364" s="47">
        <f t="shared" si="1194"/>
        <v>0</v>
      </c>
      <c r="DE364" s="47">
        <f t="shared" si="1195"/>
        <v>0</v>
      </c>
      <c r="DF364" s="47">
        <f t="shared" si="1196"/>
        <v>0</v>
      </c>
      <c r="DG364" s="47">
        <f t="shared" si="1197"/>
        <v>0</v>
      </c>
      <c r="DH364" s="47">
        <f t="shared" si="1198"/>
        <v>0</v>
      </c>
      <c r="DI364" s="47">
        <f t="shared" si="1199"/>
        <v>0</v>
      </c>
      <c r="DJ364" s="47">
        <f t="shared" si="1200"/>
        <v>0</v>
      </c>
      <c r="DK364" s="47">
        <f t="shared" si="1201"/>
        <v>0</v>
      </c>
      <c r="DL364" s="47">
        <f t="shared" si="1202"/>
        <v>0</v>
      </c>
      <c r="DM364" s="47">
        <f t="shared" si="1203"/>
        <v>0</v>
      </c>
      <c r="DN364" s="47">
        <f t="shared" si="1204"/>
        <v>0</v>
      </c>
      <c r="DO364" s="47">
        <f t="shared" si="1205"/>
        <v>0</v>
      </c>
      <c r="DP364" s="47">
        <f t="shared" si="1206"/>
        <v>0</v>
      </c>
      <c r="DQ364" s="47">
        <f t="shared" si="1207"/>
        <v>0</v>
      </c>
      <c r="DR364" s="47">
        <f t="shared" si="1208"/>
        <v>0</v>
      </c>
      <c r="DS364" s="47">
        <f t="shared" si="1209"/>
        <v>0</v>
      </c>
      <c r="DT364" s="47">
        <f t="shared" si="1210"/>
        <v>0</v>
      </c>
      <c r="DU364" s="48">
        <f t="shared" si="1211"/>
        <v>0</v>
      </c>
      <c r="DV364" s="47">
        <f t="shared" si="1212"/>
        <v>0</v>
      </c>
      <c r="DW364" s="47">
        <f t="shared" si="1213"/>
        <v>0</v>
      </c>
      <c r="DX364" s="46">
        <f t="shared" si="1214"/>
        <v>0</v>
      </c>
      <c r="DY364" s="47">
        <f t="shared" si="1215"/>
        <v>0</v>
      </c>
      <c r="DZ364" s="47">
        <f t="shared" si="1216"/>
        <v>0</v>
      </c>
      <c r="EA364" s="47">
        <f t="shared" si="1217"/>
        <v>0</v>
      </c>
      <c r="EB364" s="47">
        <f t="shared" si="1218"/>
        <v>0</v>
      </c>
      <c r="EC364" s="47">
        <f t="shared" si="1219"/>
        <v>0</v>
      </c>
      <c r="ED364" s="47">
        <f t="shared" si="1220"/>
        <v>0</v>
      </c>
      <c r="EE364" s="47">
        <f t="shared" si="1221"/>
        <v>0</v>
      </c>
      <c r="EF364" s="47">
        <f t="shared" si="1222"/>
        <v>0</v>
      </c>
      <c r="EG364" s="47">
        <f t="shared" si="1223"/>
        <v>0</v>
      </c>
      <c r="EH364" s="47">
        <f t="shared" si="1224"/>
        <v>0</v>
      </c>
      <c r="EI364" s="47">
        <f t="shared" si="1225"/>
        <v>0</v>
      </c>
      <c r="EJ364" s="47">
        <f t="shared" si="1226"/>
        <v>0</v>
      </c>
      <c r="EK364" s="47">
        <f t="shared" si="1227"/>
        <v>0</v>
      </c>
      <c r="EL364" s="47">
        <f t="shared" si="1228"/>
        <v>0</v>
      </c>
      <c r="EM364" s="47">
        <f t="shared" si="1229"/>
        <v>0</v>
      </c>
      <c r="EN364" s="47">
        <f t="shared" si="1230"/>
        <v>0</v>
      </c>
      <c r="EO364" s="47">
        <f t="shared" si="1231"/>
        <v>0</v>
      </c>
      <c r="EP364" s="47">
        <f t="shared" si="1232"/>
        <v>0</v>
      </c>
      <c r="EQ364" s="48">
        <f t="shared" si="1233"/>
        <v>0</v>
      </c>
      <c r="ER364" s="47">
        <f t="shared" si="1234"/>
        <v>0</v>
      </c>
      <c r="ES364" s="47">
        <f t="shared" si="1235"/>
        <v>0</v>
      </c>
      <c r="ET364" s="46">
        <f t="shared" si="1236"/>
        <v>0</v>
      </c>
      <c r="EU364" s="47">
        <f t="shared" si="1237"/>
        <v>0</v>
      </c>
      <c r="EV364" s="47">
        <f t="shared" si="1238"/>
        <v>0</v>
      </c>
      <c r="EW364" s="47">
        <f t="shared" si="1239"/>
        <v>0</v>
      </c>
      <c r="EX364" s="47">
        <f t="shared" si="1240"/>
        <v>0</v>
      </c>
      <c r="EY364" s="47">
        <f t="shared" si="1241"/>
        <v>0</v>
      </c>
      <c r="EZ364" s="47">
        <f t="shared" si="1242"/>
        <v>0</v>
      </c>
      <c r="FA364" s="47">
        <f t="shared" si="1243"/>
        <v>0</v>
      </c>
      <c r="FB364" s="47">
        <f t="shared" si="1244"/>
        <v>0</v>
      </c>
      <c r="FC364" s="47">
        <f t="shared" si="1245"/>
        <v>0</v>
      </c>
      <c r="FD364" s="47">
        <f t="shared" si="1246"/>
        <v>0</v>
      </c>
      <c r="FE364" s="47">
        <f t="shared" si="1247"/>
        <v>0</v>
      </c>
      <c r="FF364" s="47">
        <f t="shared" si="1248"/>
        <v>0</v>
      </c>
      <c r="FG364" s="47">
        <f t="shared" si="1249"/>
        <v>0</v>
      </c>
      <c r="FH364" s="47">
        <f t="shared" si="1250"/>
        <v>0</v>
      </c>
      <c r="FI364" s="47">
        <f t="shared" si="1251"/>
        <v>0</v>
      </c>
      <c r="FJ364" s="47">
        <f t="shared" si="1252"/>
        <v>0</v>
      </c>
      <c r="FK364" s="47">
        <f t="shared" si="1253"/>
        <v>0</v>
      </c>
      <c r="FL364" s="47">
        <f t="shared" si="1254"/>
        <v>0</v>
      </c>
      <c r="FM364" s="48">
        <f t="shared" si="1255"/>
        <v>0</v>
      </c>
      <c r="FN364" s="47">
        <f t="shared" si="1256"/>
        <v>0</v>
      </c>
      <c r="FO364" s="47">
        <f t="shared" si="1257"/>
        <v>0</v>
      </c>
      <c r="FP364" s="46">
        <f t="shared" si="1258"/>
        <v>0</v>
      </c>
      <c r="FQ364" s="47">
        <f t="shared" si="1259"/>
        <v>0</v>
      </c>
      <c r="FR364" s="47">
        <f t="shared" si="1260"/>
        <v>0</v>
      </c>
      <c r="FS364" s="47">
        <f t="shared" si="1261"/>
        <v>0</v>
      </c>
      <c r="FT364" s="47">
        <f t="shared" si="1262"/>
        <v>0</v>
      </c>
      <c r="FU364" s="47">
        <f t="shared" si="1263"/>
        <v>0</v>
      </c>
      <c r="FV364" s="47">
        <f t="shared" si="1264"/>
        <v>0</v>
      </c>
      <c r="FW364" s="47">
        <f t="shared" si="1265"/>
        <v>0</v>
      </c>
      <c r="FX364" s="47">
        <f t="shared" si="1266"/>
        <v>0</v>
      </c>
      <c r="FY364" s="47">
        <f t="shared" si="1267"/>
        <v>0</v>
      </c>
      <c r="FZ364" s="47">
        <f t="shared" si="1268"/>
        <v>0</v>
      </c>
      <c r="GA364" s="47">
        <f t="shared" si="1269"/>
        <v>0</v>
      </c>
      <c r="GB364" s="47">
        <f t="shared" si="1270"/>
        <v>0</v>
      </c>
      <c r="GC364" s="47">
        <f t="shared" si="1271"/>
        <v>0</v>
      </c>
      <c r="GD364" s="47">
        <f t="shared" si="1272"/>
        <v>0</v>
      </c>
      <c r="GE364" s="47">
        <f t="shared" si="1273"/>
        <v>0</v>
      </c>
      <c r="GF364" s="47">
        <f t="shared" si="1274"/>
        <v>0</v>
      </c>
      <c r="GG364" s="47">
        <f t="shared" si="1275"/>
        <v>0</v>
      </c>
      <c r="GH364" s="47">
        <f t="shared" si="1276"/>
        <v>0</v>
      </c>
      <c r="GI364" s="48">
        <f t="shared" si="1277"/>
        <v>0</v>
      </c>
      <c r="GJ364" s="47">
        <f t="shared" si="1278"/>
        <v>0</v>
      </c>
      <c r="GK364" s="47">
        <f t="shared" si="1279"/>
        <v>0</v>
      </c>
      <c r="GL364" s="46">
        <f t="shared" si="1280"/>
        <v>0</v>
      </c>
      <c r="GM364" s="47">
        <f t="shared" si="1281"/>
        <v>0</v>
      </c>
      <c r="GN364" s="47">
        <f t="shared" si="1282"/>
        <v>0</v>
      </c>
      <c r="GO364" s="47">
        <f t="shared" si="1283"/>
        <v>0</v>
      </c>
      <c r="GP364" s="47">
        <f t="shared" si="1284"/>
        <v>0</v>
      </c>
      <c r="GQ364" s="47">
        <f t="shared" si="1285"/>
        <v>0</v>
      </c>
      <c r="GR364" s="47">
        <f t="shared" si="1286"/>
        <v>0</v>
      </c>
      <c r="GS364" s="47">
        <f t="shared" si="1287"/>
        <v>0</v>
      </c>
      <c r="GT364" s="47">
        <f t="shared" si="1288"/>
        <v>0</v>
      </c>
      <c r="GU364" s="47">
        <f t="shared" si="1289"/>
        <v>0</v>
      </c>
      <c r="GV364" s="47">
        <f t="shared" si="1290"/>
        <v>0</v>
      </c>
      <c r="GW364" s="47">
        <f t="shared" si="1291"/>
        <v>0</v>
      </c>
      <c r="GX364" s="47">
        <f t="shared" si="1292"/>
        <v>0</v>
      </c>
      <c r="GY364" s="47">
        <f t="shared" si="1293"/>
        <v>0</v>
      </c>
      <c r="GZ364" s="47">
        <f t="shared" si="1294"/>
        <v>0</v>
      </c>
      <c r="HA364" s="47">
        <f t="shared" si="1295"/>
        <v>0</v>
      </c>
      <c r="HB364" s="47">
        <f t="shared" si="1296"/>
        <v>0</v>
      </c>
      <c r="HC364" s="47">
        <f t="shared" si="1297"/>
        <v>0</v>
      </c>
      <c r="HD364" s="47">
        <f t="shared" si="1298"/>
        <v>0</v>
      </c>
      <c r="HE364" s="48">
        <f t="shared" si="1299"/>
        <v>0</v>
      </c>
      <c r="HF364" s="47">
        <f t="shared" si="1300"/>
        <v>0</v>
      </c>
      <c r="HG364" s="47">
        <f t="shared" si="1301"/>
        <v>0</v>
      </c>
      <c r="HH364" s="46">
        <f t="shared" si="1302"/>
        <v>0</v>
      </c>
      <c r="HI364" s="47">
        <f t="shared" si="1303"/>
        <v>0</v>
      </c>
      <c r="HJ364" s="47">
        <f t="shared" si="1304"/>
        <v>0</v>
      </c>
      <c r="HK364" s="47">
        <f t="shared" si="1305"/>
        <v>0</v>
      </c>
      <c r="HL364" s="47">
        <f t="shared" si="1306"/>
        <v>0</v>
      </c>
      <c r="HM364" s="47">
        <f t="shared" si="1307"/>
        <v>0</v>
      </c>
      <c r="HN364" s="47">
        <f t="shared" si="1308"/>
        <v>0</v>
      </c>
      <c r="HO364" s="47">
        <f t="shared" si="1309"/>
        <v>0</v>
      </c>
      <c r="HP364" s="47">
        <f t="shared" si="1310"/>
        <v>0</v>
      </c>
      <c r="HQ364" s="47">
        <f t="shared" si="1311"/>
        <v>0</v>
      </c>
      <c r="HR364" s="47">
        <f t="shared" si="1312"/>
        <v>0</v>
      </c>
      <c r="HS364" s="47">
        <f t="shared" si="1313"/>
        <v>0</v>
      </c>
      <c r="HT364" s="47">
        <f t="shared" si="1314"/>
        <v>0</v>
      </c>
      <c r="HU364" s="47">
        <f t="shared" si="1315"/>
        <v>0</v>
      </c>
      <c r="HV364" s="47">
        <f t="shared" si="1316"/>
        <v>0</v>
      </c>
      <c r="HW364" s="47">
        <f t="shared" si="1317"/>
        <v>0</v>
      </c>
      <c r="HX364" s="47">
        <f t="shared" si="1318"/>
        <v>0</v>
      </c>
      <c r="HY364" s="47">
        <f t="shared" si="1319"/>
        <v>0</v>
      </c>
      <c r="HZ364" s="47">
        <f t="shared" si="1320"/>
        <v>0</v>
      </c>
      <c r="IA364" s="48">
        <f t="shared" si="1321"/>
        <v>0</v>
      </c>
      <c r="IB364" s="47">
        <f t="shared" si="1322"/>
        <v>0</v>
      </c>
      <c r="IC364" s="47">
        <f t="shared" si="1323"/>
        <v>0</v>
      </c>
      <c r="ID364" s="46">
        <f t="shared" si="1324"/>
        <v>0</v>
      </c>
      <c r="IE364" s="47">
        <f t="shared" si="1325"/>
        <v>0</v>
      </c>
      <c r="IF364" s="47">
        <f t="shared" si="1326"/>
        <v>0</v>
      </c>
      <c r="IG364" s="47">
        <f t="shared" si="1327"/>
        <v>0</v>
      </c>
      <c r="IH364" s="47">
        <f t="shared" si="1328"/>
        <v>0</v>
      </c>
      <c r="II364" s="47">
        <f t="shared" si="1329"/>
        <v>0</v>
      </c>
      <c r="IJ364" s="47">
        <f t="shared" si="1330"/>
        <v>0</v>
      </c>
      <c r="IK364" s="47">
        <f t="shared" si="1331"/>
        <v>0</v>
      </c>
      <c r="IL364" s="47">
        <f t="shared" si="1332"/>
        <v>0</v>
      </c>
      <c r="IM364" s="47">
        <f t="shared" si="1333"/>
        <v>0</v>
      </c>
      <c r="IN364" s="47">
        <f t="shared" si="1334"/>
        <v>0</v>
      </c>
      <c r="IO364" s="47">
        <f t="shared" si="1335"/>
        <v>0</v>
      </c>
      <c r="IP364" s="47">
        <f t="shared" si="1336"/>
        <v>0</v>
      </c>
      <c r="IQ364" s="47">
        <f t="shared" si="1337"/>
        <v>0</v>
      </c>
      <c r="IR364" s="47">
        <f t="shared" si="1338"/>
        <v>0</v>
      </c>
      <c r="IS364" s="47">
        <f t="shared" si="1339"/>
        <v>0</v>
      </c>
      <c r="IT364" s="47">
        <f t="shared" si="1340"/>
        <v>0</v>
      </c>
      <c r="IU364" s="47">
        <f t="shared" si="1341"/>
        <v>0</v>
      </c>
      <c r="IV364" s="47">
        <f t="shared" si="1342"/>
        <v>0</v>
      </c>
      <c r="IW364" s="48">
        <f t="shared" si="1343"/>
        <v>0</v>
      </c>
      <c r="IX364" s="47">
        <f t="shared" si="1344"/>
        <v>0</v>
      </c>
      <c r="IY364" s="47">
        <f t="shared" si="1345"/>
        <v>0</v>
      </c>
      <c r="IZ364" s="46">
        <f t="shared" si="1346"/>
        <v>0</v>
      </c>
      <c r="JA364" s="47">
        <f t="shared" si="1347"/>
        <v>0</v>
      </c>
      <c r="JB364" s="47">
        <f t="shared" si="1348"/>
        <v>0</v>
      </c>
      <c r="JC364" s="47">
        <f t="shared" si="1349"/>
        <v>0</v>
      </c>
      <c r="JD364" s="47">
        <f t="shared" si="1350"/>
        <v>0</v>
      </c>
      <c r="JE364" s="47">
        <f t="shared" si="1351"/>
        <v>0</v>
      </c>
      <c r="JF364" s="47">
        <f t="shared" si="1352"/>
        <v>0</v>
      </c>
      <c r="JG364" s="47">
        <f t="shared" si="1353"/>
        <v>0</v>
      </c>
      <c r="JH364" s="47">
        <f t="shared" si="1354"/>
        <v>0</v>
      </c>
      <c r="JI364" s="47">
        <f t="shared" si="1355"/>
        <v>0</v>
      </c>
      <c r="JJ364" s="47">
        <f t="shared" si="1356"/>
        <v>0</v>
      </c>
      <c r="JK364" s="47">
        <f t="shared" si="1357"/>
        <v>0</v>
      </c>
      <c r="JL364" s="47">
        <f t="shared" si="1358"/>
        <v>0</v>
      </c>
      <c r="JM364" s="47">
        <f t="shared" si="1359"/>
        <v>0</v>
      </c>
      <c r="JN364" s="47">
        <f t="shared" si="1360"/>
        <v>0</v>
      </c>
      <c r="JO364" s="47">
        <f t="shared" si="1361"/>
        <v>0</v>
      </c>
      <c r="JP364" s="47">
        <f t="shared" si="1362"/>
        <v>0</v>
      </c>
      <c r="JQ364" s="47">
        <f t="shared" si="1363"/>
        <v>0</v>
      </c>
      <c r="JR364" s="47">
        <f t="shared" si="1364"/>
        <v>0</v>
      </c>
      <c r="JS364" s="48">
        <f t="shared" si="1365"/>
        <v>0</v>
      </c>
      <c r="JT364" s="46">
        <f t="shared" si="1366"/>
        <v>0</v>
      </c>
      <c r="JU364" s="48">
        <f t="shared" si="1367"/>
        <v>0</v>
      </c>
    </row>
    <row r="365" spans="1:281" s="25" customFormat="1" x14ac:dyDescent="0.25">
      <c r="A365" s="152"/>
      <c r="B365" s="386"/>
      <c r="C365" s="608"/>
      <c r="D365" s="609"/>
      <c r="E365" s="609"/>
      <c r="F365" s="609"/>
      <c r="G365" s="610"/>
      <c r="H365" s="397"/>
      <c r="I365" s="397"/>
      <c r="J365" s="97"/>
      <c r="K365" s="122">
        <f t="shared" si="0"/>
        <v>0</v>
      </c>
      <c r="L365" s="313">
        <f t="shared" si="62"/>
        <v>0</v>
      </c>
      <c r="M365" s="46">
        <f t="shared" si="63"/>
        <v>0</v>
      </c>
      <c r="N365" s="90">
        <f t="shared" si="1160"/>
        <v>0</v>
      </c>
      <c r="O365" s="90">
        <f t="shared" si="1161"/>
        <v>0</v>
      </c>
      <c r="P365" s="90">
        <f t="shared" si="1162"/>
        <v>0</v>
      </c>
      <c r="Q365" s="90">
        <f t="shared" si="1163"/>
        <v>0</v>
      </c>
      <c r="R365" s="408">
        <f t="shared" si="68"/>
        <v>1</v>
      </c>
      <c r="S365" s="46">
        <f t="shared" si="1101"/>
        <v>0</v>
      </c>
      <c r="T365" s="47">
        <f t="shared" si="1102"/>
        <v>0</v>
      </c>
      <c r="U365" s="47">
        <f t="shared" si="1103"/>
        <v>0</v>
      </c>
      <c r="V365" s="47">
        <f t="shared" si="1104"/>
        <v>0</v>
      </c>
      <c r="W365" s="47">
        <f t="shared" si="1105"/>
        <v>0</v>
      </c>
      <c r="X365" s="47">
        <f t="shared" si="1106"/>
        <v>0</v>
      </c>
      <c r="Y365" s="47">
        <f t="shared" si="1107"/>
        <v>0</v>
      </c>
      <c r="Z365" s="47">
        <f t="shared" si="1108"/>
        <v>0</v>
      </c>
      <c r="AA365" s="47">
        <f t="shared" si="1109"/>
        <v>0</v>
      </c>
      <c r="AB365" s="47">
        <f t="shared" si="1110"/>
        <v>0</v>
      </c>
      <c r="AC365" s="47">
        <f t="shared" si="1111"/>
        <v>0</v>
      </c>
      <c r="AD365" s="47">
        <f t="shared" si="1112"/>
        <v>0</v>
      </c>
      <c r="AE365" s="47">
        <f t="shared" si="1113"/>
        <v>0</v>
      </c>
      <c r="AF365" s="47">
        <f t="shared" si="1114"/>
        <v>0</v>
      </c>
      <c r="AG365" s="47">
        <f t="shared" si="1115"/>
        <v>0</v>
      </c>
      <c r="AH365" s="47">
        <f t="shared" si="1116"/>
        <v>0</v>
      </c>
      <c r="AI365" s="47">
        <f t="shared" si="1117"/>
        <v>0</v>
      </c>
      <c r="AJ365" s="47">
        <f t="shared" si="1118"/>
        <v>0</v>
      </c>
      <c r="AK365" s="47">
        <f t="shared" si="1119"/>
        <v>0</v>
      </c>
      <c r="AL365" s="48">
        <f t="shared" si="1120"/>
        <v>0</v>
      </c>
      <c r="AM365" s="47">
        <f t="shared" si="1164"/>
        <v>0</v>
      </c>
      <c r="AN365" s="47">
        <f t="shared" si="1165"/>
        <v>0</v>
      </c>
      <c r="AO365" s="46">
        <f t="shared" si="1121"/>
        <v>0</v>
      </c>
      <c r="AP365" s="47">
        <f t="shared" si="1122"/>
        <v>0</v>
      </c>
      <c r="AQ365" s="47">
        <f t="shared" si="1123"/>
        <v>0</v>
      </c>
      <c r="AR365" s="47">
        <f t="shared" si="1124"/>
        <v>0</v>
      </c>
      <c r="AS365" s="47">
        <f t="shared" si="1125"/>
        <v>0</v>
      </c>
      <c r="AT365" s="47">
        <f t="shared" si="1126"/>
        <v>0</v>
      </c>
      <c r="AU365" s="47">
        <f t="shared" si="1127"/>
        <v>0</v>
      </c>
      <c r="AV365" s="47">
        <f t="shared" si="1128"/>
        <v>0</v>
      </c>
      <c r="AW365" s="47">
        <f t="shared" si="1129"/>
        <v>0</v>
      </c>
      <c r="AX365" s="47">
        <f t="shared" si="1130"/>
        <v>0</v>
      </c>
      <c r="AY365" s="47">
        <f t="shared" si="1131"/>
        <v>0</v>
      </c>
      <c r="AZ365" s="47">
        <f t="shared" si="1132"/>
        <v>0</v>
      </c>
      <c r="BA365" s="47">
        <f t="shared" si="1133"/>
        <v>0</v>
      </c>
      <c r="BB365" s="47">
        <f t="shared" si="1134"/>
        <v>0</v>
      </c>
      <c r="BC365" s="47">
        <f t="shared" si="1135"/>
        <v>0</v>
      </c>
      <c r="BD365" s="47">
        <f t="shared" si="1136"/>
        <v>0</v>
      </c>
      <c r="BE365" s="47">
        <f t="shared" si="1137"/>
        <v>0</v>
      </c>
      <c r="BF365" s="47">
        <f t="shared" si="1138"/>
        <v>0</v>
      </c>
      <c r="BG365" s="48">
        <f t="shared" si="1139"/>
        <v>0</v>
      </c>
      <c r="BH365" s="47">
        <f t="shared" si="1166"/>
        <v>0</v>
      </c>
      <c r="BI365" s="47">
        <f t="shared" si="1167"/>
        <v>0</v>
      </c>
      <c r="BJ365" s="46">
        <f t="shared" si="1140"/>
        <v>0</v>
      </c>
      <c r="BK365" s="47">
        <f t="shared" si="1141"/>
        <v>0</v>
      </c>
      <c r="BL365" s="47">
        <f t="shared" si="1142"/>
        <v>0</v>
      </c>
      <c r="BM365" s="47">
        <f t="shared" si="1143"/>
        <v>0</v>
      </c>
      <c r="BN365" s="47">
        <f t="shared" si="1144"/>
        <v>0</v>
      </c>
      <c r="BO365" s="47">
        <f t="shared" si="1145"/>
        <v>0</v>
      </c>
      <c r="BP365" s="47">
        <f t="shared" si="1146"/>
        <v>0</v>
      </c>
      <c r="BQ365" s="47">
        <f t="shared" si="1147"/>
        <v>0</v>
      </c>
      <c r="BR365" s="47">
        <f t="shared" si="1148"/>
        <v>0</v>
      </c>
      <c r="BS365" s="47">
        <f t="shared" si="1149"/>
        <v>0</v>
      </c>
      <c r="BT365" s="47">
        <f t="shared" si="1150"/>
        <v>0</v>
      </c>
      <c r="BU365" s="47">
        <f t="shared" si="1151"/>
        <v>0</v>
      </c>
      <c r="BV365" s="47">
        <f t="shared" si="1152"/>
        <v>0</v>
      </c>
      <c r="BW365" s="47">
        <f t="shared" si="1153"/>
        <v>0</v>
      </c>
      <c r="BX365" s="47">
        <f t="shared" si="1154"/>
        <v>0</v>
      </c>
      <c r="BY365" s="47">
        <f t="shared" si="1155"/>
        <v>0</v>
      </c>
      <c r="BZ365" s="47">
        <f t="shared" si="1156"/>
        <v>0</v>
      </c>
      <c r="CA365" s="47">
        <f t="shared" si="1157"/>
        <v>0</v>
      </c>
      <c r="CB365" s="47">
        <f t="shared" si="1158"/>
        <v>0</v>
      </c>
      <c r="CC365" s="48">
        <f t="shared" si="1159"/>
        <v>0</v>
      </c>
      <c r="CD365" s="47">
        <f t="shared" si="1168"/>
        <v>0</v>
      </c>
      <c r="CE365" s="47">
        <f t="shared" si="1169"/>
        <v>0</v>
      </c>
      <c r="CF365" s="46">
        <f t="shared" si="1170"/>
        <v>0</v>
      </c>
      <c r="CG365" s="47">
        <f t="shared" si="1171"/>
        <v>0</v>
      </c>
      <c r="CH365" s="47">
        <f t="shared" si="1172"/>
        <v>0</v>
      </c>
      <c r="CI365" s="47">
        <f t="shared" si="1173"/>
        <v>0</v>
      </c>
      <c r="CJ365" s="47">
        <f t="shared" si="1174"/>
        <v>0</v>
      </c>
      <c r="CK365" s="47">
        <f t="shared" si="1175"/>
        <v>0</v>
      </c>
      <c r="CL365" s="47">
        <f t="shared" si="1176"/>
        <v>0</v>
      </c>
      <c r="CM365" s="47">
        <f t="shared" si="1177"/>
        <v>0</v>
      </c>
      <c r="CN365" s="47">
        <f t="shared" si="1178"/>
        <v>0</v>
      </c>
      <c r="CO365" s="47">
        <f t="shared" si="1179"/>
        <v>0</v>
      </c>
      <c r="CP365" s="47">
        <f t="shared" si="1180"/>
        <v>0</v>
      </c>
      <c r="CQ365" s="47">
        <f t="shared" si="1181"/>
        <v>0</v>
      </c>
      <c r="CR365" s="47">
        <f t="shared" si="1182"/>
        <v>0</v>
      </c>
      <c r="CS365" s="47">
        <f t="shared" si="1183"/>
        <v>0</v>
      </c>
      <c r="CT365" s="47">
        <f t="shared" si="1184"/>
        <v>0</v>
      </c>
      <c r="CU365" s="47">
        <f t="shared" si="1185"/>
        <v>0</v>
      </c>
      <c r="CV365" s="47">
        <f t="shared" si="1186"/>
        <v>0</v>
      </c>
      <c r="CW365" s="47">
        <f t="shared" si="1187"/>
        <v>0</v>
      </c>
      <c r="CX365" s="47">
        <f t="shared" si="1188"/>
        <v>0</v>
      </c>
      <c r="CY365" s="48">
        <f t="shared" si="1189"/>
        <v>0</v>
      </c>
      <c r="CZ365" s="47">
        <f t="shared" si="1190"/>
        <v>0</v>
      </c>
      <c r="DA365" s="47">
        <f t="shared" si="1191"/>
        <v>0</v>
      </c>
      <c r="DB365" s="46">
        <f t="shared" si="1192"/>
        <v>0</v>
      </c>
      <c r="DC365" s="47">
        <f t="shared" si="1193"/>
        <v>0</v>
      </c>
      <c r="DD365" s="47">
        <f t="shared" si="1194"/>
        <v>0</v>
      </c>
      <c r="DE365" s="47">
        <f t="shared" si="1195"/>
        <v>0</v>
      </c>
      <c r="DF365" s="47">
        <f t="shared" si="1196"/>
        <v>0</v>
      </c>
      <c r="DG365" s="47">
        <f t="shared" si="1197"/>
        <v>0</v>
      </c>
      <c r="DH365" s="47">
        <f t="shared" si="1198"/>
        <v>0</v>
      </c>
      <c r="DI365" s="47">
        <f t="shared" si="1199"/>
        <v>0</v>
      </c>
      <c r="DJ365" s="47">
        <f t="shared" si="1200"/>
        <v>0</v>
      </c>
      <c r="DK365" s="47">
        <f t="shared" si="1201"/>
        <v>0</v>
      </c>
      <c r="DL365" s="47">
        <f t="shared" si="1202"/>
        <v>0</v>
      </c>
      <c r="DM365" s="47">
        <f t="shared" si="1203"/>
        <v>0</v>
      </c>
      <c r="DN365" s="47">
        <f t="shared" si="1204"/>
        <v>0</v>
      </c>
      <c r="DO365" s="47">
        <f t="shared" si="1205"/>
        <v>0</v>
      </c>
      <c r="DP365" s="47">
        <f t="shared" si="1206"/>
        <v>0</v>
      </c>
      <c r="DQ365" s="47">
        <f t="shared" si="1207"/>
        <v>0</v>
      </c>
      <c r="DR365" s="47">
        <f t="shared" si="1208"/>
        <v>0</v>
      </c>
      <c r="DS365" s="47">
        <f t="shared" si="1209"/>
        <v>0</v>
      </c>
      <c r="DT365" s="47">
        <f t="shared" si="1210"/>
        <v>0</v>
      </c>
      <c r="DU365" s="48">
        <f t="shared" si="1211"/>
        <v>0</v>
      </c>
      <c r="DV365" s="47">
        <f t="shared" si="1212"/>
        <v>0</v>
      </c>
      <c r="DW365" s="47">
        <f t="shared" si="1213"/>
        <v>0</v>
      </c>
      <c r="DX365" s="46">
        <f t="shared" si="1214"/>
        <v>0</v>
      </c>
      <c r="DY365" s="47">
        <f t="shared" si="1215"/>
        <v>0</v>
      </c>
      <c r="DZ365" s="47">
        <f t="shared" si="1216"/>
        <v>0</v>
      </c>
      <c r="EA365" s="47">
        <f t="shared" si="1217"/>
        <v>0</v>
      </c>
      <c r="EB365" s="47">
        <f t="shared" si="1218"/>
        <v>0</v>
      </c>
      <c r="EC365" s="47">
        <f t="shared" si="1219"/>
        <v>0</v>
      </c>
      <c r="ED365" s="47">
        <f t="shared" si="1220"/>
        <v>0</v>
      </c>
      <c r="EE365" s="47">
        <f t="shared" si="1221"/>
        <v>0</v>
      </c>
      <c r="EF365" s="47">
        <f t="shared" si="1222"/>
        <v>0</v>
      </c>
      <c r="EG365" s="47">
        <f t="shared" si="1223"/>
        <v>0</v>
      </c>
      <c r="EH365" s="47">
        <f t="shared" si="1224"/>
        <v>0</v>
      </c>
      <c r="EI365" s="47">
        <f t="shared" si="1225"/>
        <v>0</v>
      </c>
      <c r="EJ365" s="47">
        <f t="shared" si="1226"/>
        <v>0</v>
      </c>
      <c r="EK365" s="47">
        <f t="shared" si="1227"/>
        <v>0</v>
      </c>
      <c r="EL365" s="47">
        <f t="shared" si="1228"/>
        <v>0</v>
      </c>
      <c r="EM365" s="47">
        <f t="shared" si="1229"/>
        <v>0</v>
      </c>
      <c r="EN365" s="47">
        <f t="shared" si="1230"/>
        <v>0</v>
      </c>
      <c r="EO365" s="47">
        <f t="shared" si="1231"/>
        <v>0</v>
      </c>
      <c r="EP365" s="47">
        <f t="shared" si="1232"/>
        <v>0</v>
      </c>
      <c r="EQ365" s="48">
        <f t="shared" si="1233"/>
        <v>0</v>
      </c>
      <c r="ER365" s="47">
        <f t="shared" si="1234"/>
        <v>0</v>
      </c>
      <c r="ES365" s="47">
        <f t="shared" si="1235"/>
        <v>0</v>
      </c>
      <c r="ET365" s="46">
        <f t="shared" si="1236"/>
        <v>0</v>
      </c>
      <c r="EU365" s="47">
        <f t="shared" si="1237"/>
        <v>0</v>
      </c>
      <c r="EV365" s="47">
        <f t="shared" si="1238"/>
        <v>0</v>
      </c>
      <c r="EW365" s="47">
        <f t="shared" si="1239"/>
        <v>0</v>
      </c>
      <c r="EX365" s="47">
        <f t="shared" si="1240"/>
        <v>0</v>
      </c>
      <c r="EY365" s="47">
        <f t="shared" si="1241"/>
        <v>0</v>
      </c>
      <c r="EZ365" s="47">
        <f t="shared" si="1242"/>
        <v>0</v>
      </c>
      <c r="FA365" s="47">
        <f t="shared" si="1243"/>
        <v>0</v>
      </c>
      <c r="FB365" s="47">
        <f t="shared" si="1244"/>
        <v>0</v>
      </c>
      <c r="FC365" s="47">
        <f t="shared" si="1245"/>
        <v>0</v>
      </c>
      <c r="FD365" s="47">
        <f t="shared" si="1246"/>
        <v>0</v>
      </c>
      <c r="FE365" s="47">
        <f t="shared" si="1247"/>
        <v>0</v>
      </c>
      <c r="FF365" s="47">
        <f t="shared" si="1248"/>
        <v>0</v>
      </c>
      <c r="FG365" s="47">
        <f t="shared" si="1249"/>
        <v>0</v>
      </c>
      <c r="FH365" s="47">
        <f t="shared" si="1250"/>
        <v>0</v>
      </c>
      <c r="FI365" s="47">
        <f t="shared" si="1251"/>
        <v>0</v>
      </c>
      <c r="FJ365" s="47">
        <f t="shared" si="1252"/>
        <v>0</v>
      </c>
      <c r="FK365" s="47">
        <f t="shared" si="1253"/>
        <v>0</v>
      </c>
      <c r="FL365" s="47">
        <f t="shared" si="1254"/>
        <v>0</v>
      </c>
      <c r="FM365" s="48">
        <f t="shared" si="1255"/>
        <v>0</v>
      </c>
      <c r="FN365" s="47">
        <f t="shared" si="1256"/>
        <v>0</v>
      </c>
      <c r="FO365" s="47">
        <f t="shared" si="1257"/>
        <v>0</v>
      </c>
      <c r="FP365" s="46">
        <f t="shared" si="1258"/>
        <v>0</v>
      </c>
      <c r="FQ365" s="47">
        <f t="shared" si="1259"/>
        <v>0</v>
      </c>
      <c r="FR365" s="47">
        <f t="shared" si="1260"/>
        <v>0</v>
      </c>
      <c r="FS365" s="47">
        <f t="shared" si="1261"/>
        <v>0</v>
      </c>
      <c r="FT365" s="47">
        <f t="shared" si="1262"/>
        <v>0</v>
      </c>
      <c r="FU365" s="47">
        <f t="shared" si="1263"/>
        <v>0</v>
      </c>
      <c r="FV365" s="47">
        <f t="shared" si="1264"/>
        <v>0</v>
      </c>
      <c r="FW365" s="47">
        <f t="shared" si="1265"/>
        <v>0</v>
      </c>
      <c r="FX365" s="47">
        <f t="shared" si="1266"/>
        <v>0</v>
      </c>
      <c r="FY365" s="47">
        <f t="shared" si="1267"/>
        <v>0</v>
      </c>
      <c r="FZ365" s="47">
        <f t="shared" si="1268"/>
        <v>0</v>
      </c>
      <c r="GA365" s="47">
        <f t="shared" si="1269"/>
        <v>0</v>
      </c>
      <c r="GB365" s="47">
        <f t="shared" si="1270"/>
        <v>0</v>
      </c>
      <c r="GC365" s="47">
        <f t="shared" si="1271"/>
        <v>0</v>
      </c>
      <c r="GD365" s="47">
        <f t="shared" si="1272"/>
        <v>0</v>
      </c>
      <c r="GE365" s="47">
        <f t="shared" si="1273"/>
        <v>0</v>
      </c>
      <c r="GF365" s="47">
        <f t="shared" si="1274"/>
        <v>0</v>
      </c>
      <c r="GG365" s="47">
        <f t="shared" si="1275"/>
        <v>0</v>
      </c>
      <c r="GH365" s="47">
        <f t="shared" si="1276"/>
        <v>0</v>
      </c>
      <c r="GI365" s="48">
        <f t="shared" si="1277"/>
        <v>0</v>
      </c>
      <c r="GJ365" s="47">
        <f t="shared" si="1278"/>
        <v>0</v>
      </c>
      <c r="GK365" s="47">
        <f t="shared" si="1279"/>
        <v>0</v>
      </c>
      <c r="GL365" s="46">
        <f t="shared" si="1280"/>
        <v>0</v>
      </c>
      <c r="GM365" s="47">
        <f t="shared" si="1281"/>
        <v>0</v>
      </c>
      <c r="GN365" s="47">
        <f t="shared" si="1282"/>
        <v>0</v>
      </c>
      <c r="GO365" s="47">
        <f t="shared" si="1283"/>
        <v>0</v>
      </c>
      <c r="GP365" s="47">
        <f t="shared" si="1284"/>
        <v>0</v>
      </c>
      <c r="GQ365" s="47">
        <f t="shared" si="1285"/>
        <v>0</v>
      </c>
      <c r="GR365" s="47">
        <f t="shared" si="1286"/>
        <v>0</v>
      </c>
      <c r="GS365" s="47">
        <f t="shared" si="1287"/>
        <v>0</v>
      </c>
      <c r="GT365" s="47">
        <f t="shared" si="1288"/>
        <v>0</v>
      </c>
      <c r="GU365" s="47">
        <f t="shared" si="1289"/>
        <v>0</v>
      </c>
      <c r="GV365" s="47">
        <f t="shared" si="1290"/>
        <v>0</v>
      </c>
      <c r="GW365" s="47">
        <f t="shared" si="1291"/>
        <v>0</v>
      </c>
      <c r="GX365" s="47">
        <f t="shared" si="1292"/>
        <v>0</v>
      </c>
      <c r="GY365" s="47">
        <f t="shared" si="1293"/>
        <v>0</v>
      </c>
      <c r="GZ365" s="47">
        <f t="shared" si="1294"/>
        <v>0</v>
      </c>
      <c r="HA365" s="47">
        <f t="shared" si="1295"/>
        <v>0</v>
      </c>
      <c r="HB365" s="47">
        <f t="shared" si="1296"/>
        <v>0</v>
      </c>
      <c r="HC365" s="47">
        <f t="shared" si="1297"/>
        <v>0</v>
      </c>
      <c r="HD365" s="47">
        <f t="shared" si="1298"/>
        <v>0</v>
      </c>
      <c r="HE365" s="48">
        <f t="shared" si="1299"/>
        <v>0</v>
      </c>
      <c r="HF365" s="47">
        <f t="shared" si="1300"/>
        <v>0</v>
      </c>
      <c r="HG365" s="47">
        <f t="shared" si="1301"/>
        <v>0</v>
      </c>
      <c r="HH365" s="46">
        <f t="shared" si="1302"/>
        <v>0</v>
      </c>
      <c r="HI365" s="47">
        <f t="shared" si="1303"/>
        <v>0</v>
      </c>
      <c r="HJ365" s="47">
        <f t="shared" si="1304"/>
        <v>0</v>
      </c>
      <c r="HK365" s="47">
        <f t="shared" si="1305"/>
        <v>0</v>
      </c>
      <c r="HL365" s="47">
        <f t="shared" si="1306"/>
        <v>0</v>
      </c>
      <c r="HM365" s="47">
        <f t="shared" si="1307"/>
        <v>0</v>
      </c>
      <c r="HN365" s="47">
        <f t="shared" si="1308"/>
        <v>0</v>
      </c>
      <c r="HO365" s="47">
        <f t="shared" si="1309"/>
        <v>0</v>
      </c>
      <c r="HP365" s="47">
        <f t="shared" si="1310"/>
        <v>0</v>
      </c>
      <c r="HQ365" s="47">
        <f t="shared" si="1311"/>
        <v>0</v>
      </c>
      <c r="HR365" s="47">
        <f t="shared" si="1312"/>
        <v>0</v>
      </c>
      <c r="HS365" s="47">
        <f t="shared" si="1313"/>
        <v>0</v>
      </c>
      <c r="HT365" s="47">
        <f t="shared" si="1314"/>
        <v>0</v>
      </c>
      <c r="HU365" s="47">
        <f t="shared" si="1315"/>
        <v>0</v>
      </c>
      <c r="HV365" s="47">
        <f t="shared" si="1316"/>
        <v>0</v>
      </c>
      <c r="HW365" s="47">
        <f t="shared" si="1317"/>
        <v>0</v>
      </c>
      <c r="HX365" s="47">
        <f t="shared" si="1318"/>
        <v>0</v>
      </c>
      <c r="HY365" s="47">
        <f t="shared" si="1319"/>
        <v>0</v>
      </c>
      <c r="HZ365" s="47">
        <f t="shared" si="1320"/>
        <v>0</v>
      </c>
      <c r="IA365" s="48">
        <f t="shared" si="1321"/>
        <v>0</v>
      </c>
      <c r="IB365" s="47">
        <f t="shared" si="1322"/>
        <v>0</v>
      </c>
      <c r="IC365" s="47">
        <f t="shared" si="1323"/>
        <v>0</v>
      </c>
      <c r="ID365" s="46">
        <f t="shared" si="1324"/>
        <v>0</v>
      </c>
      <c r="IE365" s="47">
        <f t="shared" si="1325"/>
        <v>0</v>
      </c>
      <c r="IF365" s="47">
        <f t="shared" si="1326"/>
        <v>0</v>
      </c>
      <c r="IG365" s="47">
        <f t="shared" si="1327"/>
        <v>0</v>
      </c>
      <c r="IH365" s="47">
        <f t="shared" si="1328"/>
        <v>0</v>
      </c>
      <c r="II365" s="47">
        <f t="shared" si="1329"/>
        <v>0</v>
      </c>
      <c r="IJ365" s="47">
        <f t="shared" si="1330"/>
        <v>0</v>
      </c>
      <c r="IK365" s="47">
        <f t="shared" si="1331"/>
        <v>0</v>
      </c>
      <c r="IL365" s="47">
        <f t="shared" si="1332"/>
        <v>0</v>
      </c>
      <c r="IM365" s="47">
        <f t="shared" si="1333"/>
        <v>0</v>
      </c>
      <c r="IN365" s="47">
        <f t="shared" si="1334"/>
        <v>0</v>
      </c>
      <c r="IO365" s="47">
        <f t="shared" si="1335"/>
        <v>0</v>
      </c>
      <c r="IP365" s="47">
        <f t="shared" si="1336"/>
        <v>0</v>
      </c>
      <c r="IQ365" s="47">
        <f t="shared" si="1337"/>
        <v>0</v>
      </c>
      <c r="IR365" s="47">
        <f t="shared" si="1338"/>
        <v>0</v>
      </c>
      <c r="IS365" s="47">
        <f t="shared" si="1339"/>
        <v>0</v>
      </c>
      <c r="IT365" s="47">
        <f t="shared" si="1340"/>
        <v>0</v>
      </c>
      <c r="IU365" s="47">
        <f t="shared" si="1341"/>
        <v>0</v>
      </c>
      <c r="IV365" s="47">
        <f t="shared" si="1342"/>
        <v>0</v>
      </c>
      <c r="IW365" s="48">
        <f t="shared" si="1343"/>
        <v>0</v>
      </c>
      <c r="IX365" s="47">
        <f t="shared" si="1344"/>
        <v>0</v>
      </c>
      <c r="IY365" s="47">
        <f t="shared" si="1345"/>
        <v>0</v>
      </c>
      <c r="IZ365" s="46">
        <f t="shared" si="1346"/>
        <v>0</v>
      </c>
      <c r="JA365" s="47">
        <f t="shared" si="1347"/>
        <v>0</v>
      </c>
      <c r="JB365" s="47">
        <f t="shared" si="1348"/>
        <v>0</v>
      </c>
      <c r="JC365" s="47">
        <f t="shared" si="1349"/>
        <v>0</v>
      </c>
      <c r="JD365" s="47">
        <f t="shared" si="1350"/>
        <v>0</v>
      </c>
      <c r="JE365" s="47">
        <f t="shared" si="1351"/>
        <v>0</v>
      </c>
      <c r="JF365" s="47">
        <f t="shared" si="1352"/>
        <v>0</v>
      </c>
      <c r="JG365" s="47">
        <f t="shared" si="1353"/>
        <v>0</v>
      </c>
      <c r="JH365" s="47">
        <f t="shared" si="1354"/>
        <v>0</v>
      </c>
      <c r="JI365" s="47">
        <f t="shared" si="1355"/>
        <v>0</v>
      </c>
      <c r="JJ365" s="47">
        <f t="shared" si="1356"/>
        <v>0</v>
      </c>
      <c r="JK365" s="47">
        <f t="shared" si="1357"/>
        <v>0</v>
      </c>
      <c r="JL365" s="47">
        <f t="shared" si="1358"/>
        <v>0</v>
      </c>
      <c r="JM365" s="47">
        <f t="shared" si="1359"/>
        <v>0</v>
      </c>
      <c r="JN365" s="47">
        <f t="shared" si="1360"/>
        <v>0</v>
      </c>
      <c r="JO365" s="47">
        <f t="shared" si="1361"/>
        <v>0</v>
      </c>
      <c r="JP365" s="47">
        <f t="shared" si="1362"/>
        <v>0</v>
      </c>
      <c r="JQ365" s="47">
        <f t="shared" si="1363"/>
        <v>0</v>
      </c>
      <c r="JR365" s="47">
        <f t="shared" si="1364"/>
        <v>0</v>
      </c>
      <c r="JS365" s="48">
        <f t="shared" si="1365"/>
        <v>0</v>
      </c>
      <c r="JT365" s="46">
        <f t="shared" si="1366"/>
        <v>0</v>
      </c>
      <c r="JU365" s="48">
        <f t="shared" si="1367"/>
        <v>0</v>
      </c>
    </row>
    <row r="366" spans="1:281" s="25" customFormat="1" x14ac:dyDescent="0.25">
      <c r="A366" s="152"/>
      <c r="B366" s="386"/>
      <c r="C366" s="608"/>
      <c r="D366" s="609"/>
      <c r="E366" s="609"/>
      <c r="F366" s="609"/>
      <c r="G366" s="610"/>
      <c r="H366" s="397"/>
      <c r="I366" s="397"/>
      <c r="J366" s="97"/>
      <c r="K366" s="122">
        <f t="shared" si="0"/>
        <v>0</v>
      </c>
      <c r="L366" s="313">
        <f t="shared" si="62"/>
        <v>0</v>
      </c>
      <c r="M366" s="46">
        <f t="shared" si="63"/>
        <v>0</v>
      </c>
      <c r="N366" s="90">
        <f t="shared" si="1160"/>
        <v>0</v>
      </c>
      <c r="O366" s="90">
        <f t="shared" si="1161"/>
        <v>0</v>
      </c>
      <c r="P366" s="90">
        <f t="shared" si="1162"/>
        <v>0</v>
      </c>
      <c r="Q366" s="90">
        <f t="shared" si="1163"/>
        <v>0</v>
      </c>
      <c r="R366" s="408">
        <f t="shared" si="68"/>
        <v>1</v>
      </c>
      <c r="S366" s="46">
        <f t="shared" ref="S366:S373" si="1368">IF(AND($H366="AcS",$R366=1),$Q366,0)</f>
        <v>0</v>
      </c>
      <c r="T366" s="47">
        <f t="shared" ref="T366:T373" si="1369">IF(AND($H366="SoT",$R366=1),$Q366,0)</f>
        <v>0</v>
      </c>
      <c r="U366" s="47">
        <f t="shared" ref="U366:U373" si="1370">IF(AND($H366="PuB",$R366=1),$Q366,0)</f>
        <v>0</v>
      </c>
      <c r="V366" s="47">
        <f t="shared" ref="V366:V373" si="1371">IF(AND($H366="FrR",$R366=1),$Q366,0)</f>
        <v>0</v>
      </c>
      <c r="W366" s="47">
        <f t="shared" ref="W366:W373" si="1372">IF(AND($H366="Ass",$R366=1),$Q366,0)</f>
        <v>0</v>
      </c>
      <c r="X366" s="47">
        <f t="shared" ref="X366:X373" si="1373">IF(AND($H366="Int",$R366=1),$Q366,0)</f>
        <v>0</v>
      </c>
      <c r="Y366" s="47">
        <f t="shared" ref="Y366:Y373" si="1374">IF(AND($H366="PeC",$R366=1),$Q366,0)</f>
        <v>0</v>
      </c>
      <c r="Z366" s="47">
        <f t="shared" ref="Z366:Z373" si="1375">IF(AND($H366="FrB",$R366=1),$Q366,0)</f>
        <v>0</v>
      </c>
      <c r="AA366" s="47">
        <f t="shared" ref="AA366:AA373" si="1376">IF(AND($H366="Fou",$R366=1),$Q366,0)</f>
        <v>0</v>
      </c>
      <c r="AB366" s="47">
        <f t="shared" ref="AB366:AB373" si="1377">IF(AND($H366="Liv",$R366=1),$Q366,0)</f>
        <v>0</v>
      </c>
      <c r="AC366" s="47">
        <f t="shared" ref="AC366:AC373" si="1378">IF(AND($H366="FCJ",$R366=1),$Q366,0)</f>
        <v>0</v>
      </c>
      <c r="AD366" s="47">
        <f t="shared" ref="AD366:AD373" si="1379">IF(AND($H366="FGA",$R366=1),$Q366,0)</f>
        <v>0</v>
      </c>
      <c r="AE366" s="47">
        <f t="shared" ref="AE366:AE373" si="1380">IF(AND($H366="LoyC",$R366=1),$Q366,0)</f>
        <v>0</v>
      </c>
      <c r="AF366" s="47">
        <f t="shared" ref="AF366:AF373" si="1381">IF(AND($H366="EnR",$R366=1),$Q366,0)</f>
        <v>0</v>
      </c>
      <c r="AG366" s="47">
        <f t="shared" ref="AG366:AG373" si="1382">IF(AND($H366="ImF",$R366=1),$Q366,0)</f>
        <v>0</v>
      </c>
      <c r="AH366" s="47">
        <f t="shared" ref="AH366:AH373" si="1383">IF(AND($H366="SeP",$R366=1),$Q366,0)</f>
        <v>0</v>
      </c>
      <c r="AI366" s="47">
        <f t="shared" ref="AI366:AI373" si="1384">IF(AND($H366="FrV",$R366=1),$Q366,0)</f>
        <v>0</v>
      </c>
      <c r="AJ366" s="47">
        <f t="shared" ref="AJ366:AJ373" si="1385">IF(AND($H366="LTM",$R366=1),$Q366,0)</f>
        <v>0</v>
      </c>
      <c r="AK366" s="47">
        <f t="shared" ref="AK366:AK373" si="1386">IF(AND($H366="FCF",$R366=1),$Q366,0)</f>
        <v>0</v>
      </c>
      <c r="AL366" s="48">
        <f t="shared" ref="AL366:AL373" si="1387">IF(AND($H366="AuD",$R366=1),$Q366,0)</f>
        <v>0</v>
      </c>
      <c r="AM366" s="47">
        <f t="shared" si="1164"/>
        <v>0</v>
      </c>
      <c r="AN366" s="47">
        <f t="shared" si="1165"/>
        <v>0</v>
      </c>
      <c r="AO366" s="46">
        <f t="shared" ref="AO366:AO373" si="1388">IF(AND($H366="AcS",$R366=2),$Q366,0)</f>
        <v>0</v>
      </c>
      <c r="AP366" s="47">
        <f t="shared" ref="AP366:AP373" si="1389">IF(AND($H366="SoT",$R366=2),$Q366,0)</f>
        <v>0</v>
      </c>
      <c r="AQ366" s="47">
        <f t="shared" ref="AQ366:AQ373" si="1390">IF(AND($H366="PuB",$R366=2),$Q366,0)</f>
        <v>0</v>
      </c>
      <c r="AR366" s="47">
        <f t="shared" ref="AR366:AR373" si="1391">IF(AND($H366="FrR",$R366=2),$Q366,0)</f>
        <v>0</v>
      </c>
      <c r="AS366" s="47">
        <f t="shared" ref="AS366:AS373" si="1392">IF(AND($H366="Ass",$R366=2),$Q366,0)</f>
        <v>0</v>
      </c>
      <c r="AT366" s="47">
        <f t="shared" ref="AT366:AT373" si="1393">IF(AND($H366="Int",$R366=2),$Q366,0)</f>
        <v>0</v>
      </c>
      <c r="AU366" s="47">
        <f t="shared" ref="AU366:AU373" si="1394">IF(AND($H366="PeC",$R366=2),$Q366,0)</f>
        <v>0</v>
      </c>
      <c r="AV366" s="47">
        <f t="shared" ref="AV366:AV373" si="1395">IF(AND($H366="FrB",$R366=2),$Q366,0)</f>
        <v>0</v>
      </c>
      <c r="AW366" s="47">
        <f t="shared" ref="AW366:AW373" si="1396">IF(AND($H366="Fou",$R366=2),$Q366,0)</f>
        <v>0</v>
      </c>
      <c r="AX366" s="47">
        <f t="shared" ref="AX366:AX373" si="1397">IF(AND($H366="Liv",$R366=2),$Q366,0)</f>
        <v>0</v>
      </c>
      <c r="AY366" s="47">
        <f t="shared" ref="AY366:AY373" si="1398">IF(AND($H366="FCJ",$R366=2),$Q366,0)</f>
        <v>0</v>
      </c>
      <c r="AZ366" s="47">
        <f t="shared" ref="AZ366:AZ373" si="1399">IF(AND($H366="FGA",$R366=2),$Q366,0)</f>
        <v>0</v>
      </c>
      <c r="BA366" s="47">
        <f t="shared" ref="BA366:BA373" si="1400">IF(AND($H366="LoyC",$R366=2),$Q366,0)</f>
        <v>0</v>
      </c>
      <c r="BB366" s="47">
        <f t="shared" ref="BB366:BB373" si="1401">IF(AND($H366="EnR",$R366=2),$Q366,0)</f>
        <v>0</v>
      </c>
      <c r="BC366" s="47">
        <f t="shared" ref="BC366:BC373" si="1402">IF(AND($H366="ImF",$R366=2),$Q366,0)</f>
        <v>0</v>
      </c>
      <c r="BD366" s="47">
        <f t="shared" ref="BD366:BD373" si="1403">IF(AND($H366="SeP",$R366=2),$Q366,0)</f>
        <v>0</v>
      </c>
      <c r="BE366" s="47">
        <f t="shared" ref="BE366:BE373" si="1404">IF(AND($H366="FrV",$R366=2),$Q366,0)</f>
        <v>0</v>
      </c>
      <c r="BF366" s="47">
        <f t="shared" ref="BF366:BF373" si="1405">IF(AND($H366="LTM",$R366=2),$Q366,0)</f>
        <v>0</v>
      </c>
      <c r="BG366" s="48">
        <f t="shared" ref="BG366:BG373" si="1406">IF(AND($H366="FCF",$R366=2),$Q366,0)</f>
        <v>0</v>
      </c>
      <c r="BH366" s="47">
        <f t="shared" si="1166"/>
        <v>0</v>
      </c>
      <c r="BI366" s="47">
        <f t="shared" si="1167"/>
        <v>0</v>
      </c>
      <c r="BJ366" s="46">
        <f t="shared" ref="BJ366:BJ373" si="1407">IF(AND($H366="AcS",$R366=3),$Q366,0)</f>
        <v>0</v>
      </c>
      <c r="BK366" s="47">
        <f t="shared" ref="BK366:BK373" si="1408">IF(AND($H366="SoT",$R366=3),$Q366,0)</f>
        <v>0</v>
      </c>
      <c r="BL366" s="47">
        <f t="shared" ref="BL366:BL373" si="1409">IF(AND($H366="PuB",$R366=3),$Q366,0)</f>
        <v>0</v>
      </c>
      <c r="BM366" s="47">
        <f t="shared" ref="BM366:BM373" si="1410">IF(AND($H366="FrR",$R366=3),$Q366,0)</f>
        <v>0</v>
      </c>
      <c r="BN366" s="47">
        <f t="shared" ref="BN366:BN373" si="1411">IF(AND($H366="Ass",$R366=3),$Q366,0)</f>
        <v>0</v>
      </c>
      <c r="BO366" s="47">
        <f t="shared" ref="BO366:BO373" si="1412">IF(AND($H366="Int",$R366=3),$Q366,0)</f>
        <v>0</v>
      </c>
      <c r="BP366" s="47">
        <f t="shared" ref="BP366:BP373" si="1413">IF(AND($H366="PeC",$R366=3),$Q366,0)</f>
        <v>0</v>
      </c>
      <c r="BQ366" s="47">
        <f t="shared" ref="BQ366:BQ373" si="1414">IF(AND($H366="FrB",$R366=3),$Q366,0)</f>
        <v>0</v>
      </c>
      <c r="BR366" s="47">
        <f t="shared" ref="BR366:BR373" si="1415">IF(AND($H366="Fou",$R366=3),$Q366,0)</f>
        <v>0</v>
      </c>
      <c r="BS366" s="47">
        <f t="shared" ref="BS366:BS373" si="1416">IF(AND($H366="Liv",$R366=3),$Q366,0)</f>
        <v>0</v>
      </c>
      <c r="BT366" s="47">
        <f t="shared" ref="BT366:BT373" si="1417">IF(AND($H366="FCJ",$R366=3),$Q366,0)</f>
        <v>0</v>
      </c>
      <c r="BU366" s="47">
        <f t="shared" ref="BU366:BU373" si="1418">IF(AND($H366="FGA",$R366=3),$Q366,0)</f>
        <v>0</v>
      </c>
      <c r="BV366" s="47">
        <f t="shared" ref="BV366:BV373" si="1419">IF(AND($H366="LoyC",$R366=3),$Q366,0)</f>
        <v>0</v>
      </c>
      <c r="BW366" s="47">
        <f t="shared" ref="BW366:BW373" si="1420">IF(AND($H366="EnR",$R366=3),$Q366,0)</f>
        <v>0</v>
      </c>
      <c r="BX366" s="47">
        <f t="shared" ref="BX366:BX373" si="1421">IF(AND($H366="ImF",$R366=3),$Q366,0)</f>
        <v>0</v>
      </c>
      <c r="BY366" s="47">
        <f t="shared" ref="BY366:BY373" si="1422">IF(AND($H366="SeP",$R366=3),$Q366,0)</f>
        <v>0</v>
      </c>
      <c r="BZ366" s="47">
        <f t="shared" ref="BZ366:BZ373" si="1423">IF(AND($H366="FrV",$R366=3),$Q366,0)</f>
        <v>0</v>
      </c>
      <c r="CA366" s="47">
        <f t="shared" ref="CA366:CA373" si="1424">IF(AND($H366="LTM",$R366=3),$Q366,0)</f>
        <v>0</v>
      </c>
      <c r="CB366" s="47">
        <f t="shared" ref="CB366:CB373" si="1425">IF(AND($H366="FCF",$R366=3),$Q366,0)</f>
        <v>0</v>
      </c>
      <c r="CC366" s="48">
        <f t="shared" ref="CC366:CC373" si="1426">IF(AND($H366="AuD",$R366=3),$Q366,0)</f>
        <v>0</v>
      </c>
      <c r="CD366" s="47">
        <f t="shared" si="1168"/>
        <v>0</v>
      </c>
      <c r="CE366" s="47">
        <f t="shared" si="1169"/>
        <v>0</v>
      </c>
      <c r="CF366" s="46">
        <f t="shared" si="1170"/>
        <v>0</v>
      </c>
      <c r="CG366" s="47">
        <f t="shared" si="1171"/>
        <v>0</v>
      </c>
      <c r="CH366" s="47">
        <f t="shared" si="1172"/>
        <v>0</v>
      </c>
      <c r="CI366" s="47">
        <f t="shared" si="1173"/>
        <v>0</v>
      </c>
      <c r="CJ366" s="47">
        <f t="shared" si="1174"/>
        <v>0</v>
      </c>
      <c r="CK366" s="47">
        <f t="shared" si="1175"/>
        <v>0</v>
      </c>
      <c r="CL366" s="47">
        <f t="shared" si="1176"/>
        <v>0</v>
      </c>
      <c r="CM366" s="47">
        <f t="shared" si="1177"/>
        <v>0</v>
      </c>
      <c r="CN366" s="47">
        <f t="shared" si="1178"/>
        <v>0</v>
      </c>
      <c r="CO366" s="47">
        <f t="shared" si="1179"/>
        <v>0</v>
      </c>
      <c r="CP366" s="47">
        <f t="shared" si="1180"/>
        <v>0</v>
      </c>
      <c r="CQ366" s="47">
        <f t="shared" si="1181"/>
        <v>0</v>
      </c>
      <c r="CR366" s="47">
        <f t="shared" si="1182"/>
        <v>0</v>
      </c>
      <c r="CS366" s="47">
        <f t="shared" si="1183"/>
        <v>0</v>
      </c>
      <c r="CT366" s="47">
        <f t="shared" si="1184"/>
        <v>0</v>
      </c>
      <c r="CU366" s="47">
        <f t="shared" si="1185"/>
        <v>0</v>
      </c>
      <c r="CV366" s="47">
        <f t="shared" si="1186"/>
        <v>0</v>
      </c>
      <c r="CW366" s="47">
        <f t="shared" si="1187"/>
        <v>0</v>
      </c>
      <c r="CX366" s="47">
        <f t="shared" si="1188"/>
        <v>0</v>
      </c>
      <c r="CY366" s="48">
        <f t="shared" si="1189"/>
        <v>0</v>
      </c>
      <c r="CZ366" s="47">
        <f t="shared" si="1190"/>
        <v>0</v>
      </c>
      <c r="DA366" s="47">
        <f t="shared" si="1191"/>
        <v>0</v>
      </c>
      <c r="DB366" s="46">
        <f t="shared" si="1192"/>
        <v>0</v>
      </c>
      <c r="DC366" s="47">
        <f t="shared" si="1193"/>
        <v>0</v>
      </c>
      <c r="DD366" s="47">
        <f t="shared" si="1194"/>
        <v>0</v>
      </c>
      <c r="DE366" s="47">
        <f t="shared" si="1195"/>
        <v>0</v>
      </c>
      <c r="DF366" s="47">
        <f t="shared" si="1196"/>
        <v>0</v>
      </c>
      <c r="DG366" s="47">
        <f t="shared" si="1197"/>
        <v>0</v>
      </c>
      <c r="DH366" s="47">
        <f t="shared" si="1198"/>
        <v>0</v>
      </c>
      <c r="DI366" s="47">
        <f t="shared" si="1199"/>
        <v>0</v>
      </c>
      <c r="DJ366" s="47">
        <f t="shared" si="1200"/>
        <v>0</v>
      </c>
      <c r="DK366" s="47">
        <f t="shared" si="1201"/>
        <v>0</v>
      </c>
      <c r="DL366" s="47">
        <f t="shared" si="1202"/>
        <v>0</v>
      </c>
      <c r="DM366" s="47">
        <f t="shared" si="1203"/>
        <v>0</v>
      </c>
      <c r="DN366" s="47">
        <f t="shared" si="1204"/>
        <v>0</v>
      </c>
      <c r="DO366" s="47">
        <f t="shared" si="1205"/>
        <v>0</v>
      </c>
      <c r="DP366" s="47">
        <f t="shared" si="1206"/>
        <v>0</v>
      </c>
      <c r="DQ366" s="47">
        <f t="shared" si="1207"/>
        <v>0</v>
      </c>
      <c r="DR366" s="47">
        <f t="shared" si="1208"/>
        <v>0</v>
      </c>
      <c r="DS366" s="47">
        <f t="shared" si="1209"/>
        <v>0</v>
      </c>
      <c r="DT366" s="47">
        <f t="shared" si="1210"/>
        <v>0</v>
      </c>
      <c r="DU366" s="48">
        <f t="shared" si="1211"/>
        <v>0</v>
      </c>
      <c r="DV366" s="47">
        <f t="shared" si="1212"/>
        <v>0</v>
      </c>
      <c r="DW366" s="47">
        <f t="shared" si="1213"/>
        <v>0</v>
      </c>
      <c r="DX366" s="46">
        <f t="shared" si="1214"/>
        <v>0</v>
      </c>
      <c r="DY366" s="47">
        <f t="shared" si="1215"/>
        <v>0</v>
      </c>
      <c r="DZ366" s="47">
        <f t="shared" si="1216"/>
        <v>0</v>
      </c>
      <c r="EA366" s="47">
        <f t="shared" si="1217"/>
        <v>0</v>
      </c>
      <c r="EB366" s="47">
        <f t="shared" si="1218"/>
        <v>0</v>
      </c>
      <c r="EC366" s="47">
        <f t="shared" si="1219"/>
        <v>0</v>
      </c>
      <c r="ED366" s="47">
        <f t="shared" si="1220"/>
        <v>0</v>
      </c>
      <c r="EE366" s="47">
        <f t="shared" si="1221"/>
        <v>0</v>
      </c>
      <c r="EF366" s="47">
        <f t="shared" si="1222"/>
        <v>0</v>
      </c>
      <c r="EG366" s="47">
        <f t="shared" si="1223"/>
        <v>0</v>
      </c>
      <c r="EH366" s="47">
        <f t="shared" si="1224"/>
        <v>0</v>
      </c>
      <c r="EI366" s="47">
        <f t="shared" si="1225"/>
        <v>0</v>
      </c>
      <c r="EJ366" s="47">
        <f t="shared" si="1226"/>
        <v>0</v>
      </c>
      <c r="EK366" s="47">
        <f t="shared" si="1227"/>
        <v>0</v>
      </c>
      <c r="EL366" s="47">
        <f t="shared" si="1228"/>
        <v>0</v>
      </c>
      <c r="EM366" s="47">
        <f t="shared" si="1229"/>
        <v>0</v>
      </c>
      <c r="EN366" s="47">
        <f t="shared" si="1230"/>
        <v>0</v>
      </c>
      <c r="EO366" s="47">
        <f t="shared" si="1231"/>
        <v>0</v>
      </c>
      <c r="EP366" s="47">
        <f t="shared" si="1232"/>
        <v>0</v>
      </c>
      <c r="EQ366" s="48">
        <f t="shared" si="1233"/>
        <v>0</v>
      </c>
      <c r="ER366" s="47">
        <f t="shared" si="1234"/>
        <v>0</v>
      </c>
      <c r="ES366" s="47">
        <f t="shared" si="1235"/>
        <v>0</v>
      </c>
      <c r="ET366" s="46">
        <f t="shared" si="1236"/>
        <v>0</v>
      </c>
      <c r="EU366" s="47">
        <f t="shared" si="1237"/>
        <v>0</v>
      </c>
      <c r="EV366" s="47">
        <f t="shared" si="1238"/>
        <v>0</v>
      </c>
      <c r="EW366" s="47">
        <f t="shared" si="1239"/>
        <v>0</v>
      </c>
      <c r="EX366" s="47">
        <f t="shared" si="1240"/>
        <v>0</v>
      </c>
      <c r="EY366" s="47">
        <f t="shared" si="1241"/>
        <v>0</v>
      </c>
      <c r="EZ366" s="47">
        <f t="shared" si="1242"/>
        <v>0</v>
      </c>
      <c r="FA366" s="47">
        <f t="shared" si="1243"/>
        <v>0</v>
      </c>
      <c r="FB366" s="47">
        <f t="shared" si="1244"/>
        <v>0</v>
      </c>
      <c r="FC366" s="47">
        <f t="shared" si="1245"/>
        <v>0</v>
      </c>
      <c r="FD366" s="47">
        <f t="shared" si="1246"/>
        <v>0</v>
      </c>
      <c r="FE366" s="47">
        <f t="shared" si="1247"/>
        <v>0</v>
      </c>
      <c r="FF366" s="47">
        <f t="shared" si="1248"/>
        <v>0</v>
      </c>
      <c r="FG366" s="47">
        <f t="shared" si="1249"/>
        <v>0</v>
      </c>
      <c r="FH366" s="47">
        <f t="shared" si="1250"/>
        <v>0</v>
      </c>
      <c r="FI366" s="47">
        <f t="shared" si="1251"/>
        <v>0</v>
      </c>
      <c r="FJ366" s="47">
        <f t="shared" si="1252"/>
        <v>0</v>
      </c>
      <c r="FK366" s="47">
        <f t="shared" si="1253"/>
        <v>0</v>
      </c>
      <c r="FL366" s="47">
        <f t="shared" si="1254"/>
        <v>0</v>
      </c>
      <c r="FM366" s="48">
        <f t="shared" si="1255"/>
        <v>0</v>
      </c>
      <c r="FN366" s="47">
        <f t="shared" si="1256"/>
        <v>0</v>
      </c>
      <c r="FO366" s="47">
        <f t="shared" si="1257"/>
        <v>0</v>
      </c>
      <c r="FP366" s="46">
        <f t="shared" si="1258"/>
        <v>0</v>
      </c>
      <c r="FQ366" s="47">
        <f t="shared" si="1259"/>
        <v>0</v>
      </c>
      <c r="FR366" s="47">
        <f t="shared" si="1260"/>
        <v>0</v>
      </c>
      <c r="FS366" s="47">
        <f t="shared" si="1261"/>
        <v>0</v>
      </c>
      <c r="FT366" s="47">
        <f t="shared" si="1262"/>
        <v>0</v>
      </c>
      <c r="FU366" s="47">
        <f t="shared" si="1263"/>
        <v>0</v>
      </c>
      <c r="FV366" s="47">
        <f t="shared" si="1264"/>
        <v>0</v>
      </c>
      <c r="FW366" s="47">
        <f t="shared" si="1265"/>
        <v>0</v>
      </c>
      <c r="FX366" s="47">
        <f t="shared" si="1266"/>
        <v>0</v>
      </c>
      <c r="FY366" s="47">
        <f t="shared" si="1267"/>
        <v>0</v>
      </c>
      <c r="FZ366" s="47">
        <f t="shared" si="1268"/>
        <v>0</v>
      </c>
      <c r="GA366" s="47">
        <f t="shared" si="1269"/>
        <v>0</v>
      </c>
      <c r="GB366" s="47">
        <f t="shared" si="1270"/>
        <v>0</v>
      </c>
      <c r="GC366" s="47">
        <f t="shared" si="1271"/>
        <v>0</v>
      </c>
      <c r="GD366" s="47">
        <f t="shared" si="1272"/>
        <v>0</v>
      </c>
      <c r="GE366" s="47">
        <f t="shared" si="1273"/>
        <v>0</v>
      </c>
      <c r="GF366" s="47">
        <f t="shared" si="1274"/>
        <v>0</v>
      </c>
      <c r="GG366" s="47">
        <f t="shared" si="1275"/>
        <v>0</v>
      </c>
      <c r="GH366" s="47">
        <f t="shared" si="1276"/>
        <v>0</v>
      </c>
      <c r="GI366" s="48">
        <f t="shared" si="1277"/>
        <v>0</v>
      </c>
      <c r="GJ366" s="47">
        <f t="shared" si="1278"/>
        <v>0</v>
      </c>
      <c r="GK366" s="47">
        <f t="shared" si="1279"/>
        <v>0</v>
      </c>
      <c r="GL366" s="46">
        <f t="shared" si="1280"/>
        <v>0</v>
      </c>
      <c r="GM366" s="47">
        <f t="shared" si="1281"/>
        <v>0</v>
      </c>
      <c r="GN366" s="47">
        <f t="shared" si="1282"/>
        <v>0</v>
      </c>
      <c r="GO366" s="47">
        <f t="shared" si="1283"/>
        <v>0</v>
      </c>
      <c r="GP366" s="47">
        <f t="shared" si="1284"/>
        <v>0</v>
      </c>
      <c r="GQ366" s="47">
        <f t="shared" si="1285"/>
        <v>0</v>
      </c>
      <c r="GR366" s="47">
        <f t="shared" si="1286"/>
        <v>0</v>
      </c>
      <c r="GS366" s="47">
        <f t="shared" si="1287"/>
        <v>0</v>
      </c>
      <c r="GT366" s="47">
        <f t="shared" si="1288"/>
        <v>0</v>
      </c>
      <c r="GU366" s="47">
        <f t="shared" si="1289"/>
        <v>0</v>
      </c>
      <c r="GV366" s="47">
        <f t="shared" si="1290"/>
        <v>0</v>
      </c>
      <c r="GW366" s="47">
        <f t="shared" si="1291"/>
        <v>0</v>
      </c>
      <c r="GX366" s="47">
        <f t="shared" si="1292"/>
        <v>0</v>
      </c>
      <c r="GY366" s="47">
        <f t="shared" si="1293"/>
        <v>0</v>
      </c>
      <c r="GZ366" s="47">
        <f t="shared" si="1294"/>
        <v>0</v>
      </c>
      <c r="HA366" s="47">
        <f t="shared" si="1295"/>
        <v>0</v>
      </c>
      <c r="HB366" s="47">
        <f t="shared" si="1296"/>
        <v>0</v>
      </c>
      <c r="HC366" s="47">
        <f t="shared" si="1297"/>
        <v>0</v>
      </c>
      <c r="HD366" s="47">
        <f t="shared" si="1298"/>
        <v>0</v>
      </c>
      <c r="HE366" s="48">
        <f t="shared" si="1299"/>
        <v>0</v>
      </c>
      <c r="HF366" s="47">
        <f t="shared" si="1300"/>
        <v>0</v>
      </c>
      <c r="HG366" s="47">
        <f t="shared" si="1301"/>
        <v>0</v>
      </c>
      <c r="HH366" s="46">
        <f t="shared" si="1302"/>
        <v>0</v>
      </c>
      <c r="HI366" s="47">
        <f t="shared" si="1303"/>
        <v>0</v>
      </c>
      <c r="HJ366" s="47">
        <f t="shared" si="1304"/>
        <v>0</v>
      </c>
      <c r="HK366" s="47">
        <f t="shared" si="1305"/>
        <v>0</v>
      </c>
      <c r="HL366" s="47">
        <f t="shared" si="1306"/>
        <v>0</v>
      </c>
      <c r="HM366" s="47">
        <f t="shared" si="1307"/>
        <v>0</v>
      </c>
      <c r="HN366" s="47">
        <f t="shared" si="1308"/>
        <v>0</v>
      </c>
      <c r="HO366" s="47">
        <f t="shared" si="1309"/>
        <v>0</v>
      </c>
      <c r="HP366" s="47">
        <f t="shared" si="1310"/>
        <v>0</v>
      </c>
      <c r="HQ366" s="47">
        <f t="shared" si="1311"/>
        <v>0</v>
      </c>
      <c r="HR366" s="47">
        <f t="shared" si="1312"/>
        <v>0</v>
      </c>
      <c r="HS366" s="47">
        <f t="shared" si="1313"/>
        <v>0</v>
      </c>
      <c r="HT366" s="47">
        <f t="shared" si="1314"/>
        <v>0</v>
      </c>
      <c r="HU366" s="47">
        <f t="shared" si="1315"/>
        <v>0</v>
      </c>
      <c r="HV366" s="47">
        <f t="shared" si="1316"/>
        <v>0</v>
      </c>
      <c r="HW366" s="47">
        <f t="shared" si="1317"/>
        <v>0</v>
      </c>
      <c r="HX366" s="47">
        <f t="shared" si="1318"/>
        <v>0</v>
      </c>
      <c r="HY366" s="47">
        <f t="shared" si="1319"/>
        <v>0</v>
      </c>
      <c r="HZ366" s="47">
        <f t="shared" si="1320"/>
        <v>0</v>
      </c>
      <c r="IA366" s="48">
        <f t="shared" si="1321"/>
        <v>0</v>
      </c>
      <c r="IB366" s="47">
        <f t="shared" si="1322"/>
        <v>0</v>
      </c>
      <c r="IC366" s="47">
        <f t="shared" si="1323"/>
        <v>0</v>
      </c>
      <c r="ID366" s="46">
        <f t="shared" si="1324"/>
        <v>0</v>
      </c>
      <c r="IE366" s="47">
        <f t="shared" si="1325"/>
        <v>0</v>
      </c>
      <c r="IF366" s="47">
        <f t="shared" si="1326"/>
        <v>0</v>
      </c>
      <c r="IG366" s="47">
        <f t="shared" si="1327"/>
        <v>0</v>
      </c>
      <c r="IH366" s="47">
        <f t="shared" si="1328"/>
        <v>0</v>
      </c>
      <c r="II366" s="47">
        <f t="shared" si="1329"/>
        <v>0</v>
      </c>
      <c r="IJ366" s="47">
        <f t="shared" si="1330"/>
        <v>0</v>
      </c>
      <c r="IK366" s="47">
        <f t="shared" si="1331"/>
        <v>0</v>
      </c>
      <c r="IL366" s="47">
        <f t="shared" si="1332"/>
        <v>0</v>
      </c>
      <c r="IM366" s="47">
        <f t="shared" si="1333"/>
        <v>0</v>
      </c>
      <c r="IN366" s="47">
        <f t="shared" si="1334"/>
        <v>0</v>
      </c>
      <c r="IO366" s="47">
        <f t="shared" si="1335"/>
        <v>0</v>
      </c>
      <c r="IP366" s="47">
        <f t="shared" si="1336"/>
        <v>0</v>
      </c>
      <c r="IQ366" s="47">
        <f t="shared" si="1337"/>
        <v>0</v>
      </c>
      <c r="IR366" s="47">
        <f t="shared" si="1338"/>
        <v>0</v>
      </c>
      <c r="IS366" s="47">
        <f t="shared" si="1339"/>
        <v>0</v>
      </c>
      <c r="IT366" s="47">
        <f t="shared" si="1340"/>
        <v>0</v>
      </c>
      <c r="IU366" s="47">
        <f t="shared" si="1341"/>
        <v>0</v>
      </c>
      <c r="IV366" s="47">
        <f t="shared" si="1342"/>
        <v>0</v>
      </c>
      <c r="IW366" s="48">
        <f t="shared" si="1343"/>
        <v>0</v>
      </c>
      <c r="IX366" s="47">
        <f t="shared" si="1344"/>
        <v>0</v>
      </c>
      <c r="IY366" s="47">
        <f t="shared" si="1345"/>
        <v>0</v>
      </c>
      <c r="IZ366" s="46">
        <f t="shared" si="1346"/>
        <v>0</v>
      </c>
      <c r="JA366" s="47">
        <f t="shared" si="1347"/>
        <v>0</v>
      </c>
      <c r="JB366" s="47">
        <f t="shared" si="1348"/>
        <v>0</v>
      </c>
      <c r="JC366" s="47">
        <f t="shared" si="1349"/>
        <v>0</v>
      </c>
      <c r="JD366" s="47">
        <f t="shared" si="1350"/>
        <v>0</v>
      </c>
      <c r="JE366" s="47">
        <f t="shared" si="1351"/>
        <v>0</v>
      </c>
      <c r="JF366" s="47">
        <f t="shared" si="1352"/>
        <v>0</v>
      </c>
      <c r="JG366" s="47">
        <f t="shared" si="1353"/>
        <v>0</v>
      </c>
      <c r="JH366" s="47">
        <f t="shared" si="1354"/>
        <v>0</v>
      </c>
      <c r="JI366" s="47">
        <f t="shared" si="1355"/>
        <v>0</v>
      </c>
      <c r="JJ366" s="47">
        <f t="shared" si="1356"/>
        <v>0</v>
      </c>
      <c r="JK366" s="47">
        <f t="shared" si="1357"/>
        <v>0</v>
      </c>
      <c r="JL366" s="47">
        <f t="shared" si="1358"/>
        <v>0</v>
      </c>
      <c r="JM366" s="47">
        <f t="shared" si="1359"/>
        <v>0</v>
      </c>
      <c r="JN366" s="47">
        <f t="shared" si="1360"/>
        <v>0</v>
      </c>
      <c r="JO366" s="47">
        <f t="shared" si="1361"/>
        <v>0</v>
      </c>
      <c r="JP366" s="47">
        <f t="shared" si="1362"/>
        <v>0</v>
      </c>
      <c r="JQ366" s="47">
        <f t="shared" si="1363"/>
        <v>0</v>
      </c>
      <c r="JR366" s="47">
        <f t="shared" si="1364"/>
        <v>0</v>
      </c>
      <c r="JS366" s="48">
        <f t="shared" si="1365"/>
        <v>0</v>
      </c>
      <c r="JT366" s="46">
        <f t="shared" si="1366"/>
        <v>0</v>
      </c>
      <c r="JU366" s="48">
        <f t="shared" si="1367"/>
        <v>0</v>
      </c>
    </row>
    <row r="367" spans="1:281" s="25" customFormat="1" x14ac:dyDescent="0.25">
      <c r="A367" s="152"/>
      <c r="B367" s="386"/>
      <c r="C367" s="608"/>
      <c r="D367" s="609"/>
      <c r="E367" s="609"/>
      <c r="F367" s="609"/>
      <c r="G367" s="610"/>
      <c r="H367" s="397"/>
      <c r="I367" s="397"/>
      <c r="J367" s="97"/>
      <c r="K367" s="122">
        <f t="shared" si="0"/>
        <v>0</v>
      </c>
      <c r="L367" s="313">
        <f t="shared" si="62"/>
        <v>0</v>
      </c>
      <c r="M367" s="46">
        <f t="shared" si="63"/>
        <v>0</v>
      </c>
      <c r="N367" s="90">
        <f t="shared" ref="N367:N373" si="1427">J367*I367</f>
        <v>0</v>
      </c>
      <c r="O367" s="90">
        <f t="shared" ref="O367:O373" si="1428">K367*I367</f>
        <v>0</v>
      </c>
      <c r="P367" s="90">
        <f t="shared" ref="P367:P373" si="1429">L367*I367</f>
        <v>0</v>
      </c>
      <c r="Q367" s="90">
        <f t="shared" ref="Q367:Q373" si="1430">(N367-O367-P367)</f>
        <v>0</v>
      </c>
      <c r="R367" s="408">
        <f t="shared" si="68"/>
        <v>1</v>
      </c>
      <c r="S367" s="46">
        <f t="shared" si="1368"/>
        <v>0</v>
      </c>
      <c r="T367" s="47">
        <f t="shared" si="1369"/>
        <v>0</v>
      </c>
      <c r="U367" s="47">
        <f t="shared" si="1370"/>
        <v>0</v>
      </c>
      <c r="V367" s="47">
        <f t="shared" si="1371"/>
        <v>0</v>
      </c>
      <c r="W367" s="47">
        <f t="shared" si="1372"/>
        <v>0</v>
      </c>
      <c r="X367" s="47">
        <f t="shared" si="1373"/>
        <v>0</v>
      </c>
      <c r="Y367" s="47">
        <f t="shared" si="1374"/>
        <v>0</v>
      </c>
      <c r="Z367" s="47">
        <f t="shared" si="1375"/>
        <v>0</v>
      </c>
      <c r="AA367" s="47">
        <f t="shared" si="1376"/>
        <v>0</v>
      </c>
      <c r="AB367" s="47">
        <f t="shared" si="1377"/>
        <v>0</v>
      </c>
      <c r="AC367" s="47">
        <f t="shared" si="1378"/>
        <v>0</v>
      </c>
      <c r="AD367" s="47">
        <f t="shared" si="1379"/>
        <v>0</v>
      </c>
      <c r="AE367" s="47">
        <f t="shared" si="1380"/>
        <v>0</v>
      </c>
      <c r="AF367" s="47">
        <f t="shared" si="1381"/>
        <v>0</v>
      </c>
      <c r="AG367" s="47">
        <f t="shared" si="1382"/>
        <v>0</v>
      </c>
      <c r="AH367" s="47">
        <f t="shared" si="1383"/>
        <v>0</v>
      </c>
      <c r="AI367" s="47">
        <f t="shared" si="1384"/>
        <v>0</v>
      </c>
      <c r="AJ367" s="47">
        <f t="shared" si="1385"/>
        <v>0</v>
      </c>
      <c r="AK367" s="47">
        <f t="shared" si="1386"/>
        <v>0</v>
      </c>
      <c r="AL367" s="48">
        <f t="shared" si="1387"/>
        <v>0</v>
      </c>
      <c r="AM367" s="47">
        <f t="shared" ref="AM367:AM373" si="1431">IF($R367=1,$P367,0)</f>
        <v>0</v>
      </c>
      <c r="AN367" s="47">
        <f t="shared" ref="AN367:AN373" si="1432">IF($R367=1,$O367,0)</f>
        <v>0</v>
      </c>
      <c r="AO367" s="46">
        <f t="shared" si="1388"/>
        <v>0</v>
      </c>
      <c r="AP367" s="47">
        <f t="shared" si="1389"/>
        <v>0</v>
      </c>
      <c r="AQ367" s="47">
        <f t="shared" si="1390"/>
        <v>0</v>
      </c>
      <c r="AR367" s="47">
        <f t="shared" si="1391"/>
        <v>0</v>
      </c>
      <c r="AS367" s="47">
        <f t="shared" si="1392"/>
        <v>0</v>
      </c>
      <c r="AT367" s="47">
        <f t="shared" si="1393"/>
        <v>0</v>
      </c>
      <c r="AU367" s="47">
        <f t="shared" si="1394"/>
        <v>0</v>
      </c>
      <c r="AV367" s="47">
        <f t="shared" si="1395"/>
        <v>0</v>
      </c>
      <c r="AW367" s="47">
        <f t="shared" si="1396"/>
        <v>0</v>
      </c>
      <c r="AX367" s="47">
        <f t="shared" si="1397"/>
        <v>0</v>
      </c>
      <c r="AY367" s="47">
        <f t="shared" si="1398"/>
        <v>0</v>
      </c>
      <c r="AZ367" s="47">
        <f t="shared" si="1399"/>
        <v>0</v>
      </c>
      <c r="BA367" s="47">
        <f t="shared" si="1400"/>
        <v>0</v>
      </c>
      <c r="BB367" s="47">
        <f t="shared" si="1401"/>
        <v>0</v>
      </c>
      <c r="BC367" s="47">
        <f t="shared" si="1402"/>
        <v>0</v>
      </c>
      <c r="BD367" s="47">
        <f t="shared" si="1403"/>
        <v>0</v>
      </c>
      <c r="BE367" s="47">
        <f t="shared" si="1404"/>
        <v>0</v>
      </c>
      <c r="BF367" s="47">
        <f t="shared" si="1405"/>
        <v>0</v>
      </c>
      <c r="BG367" s="48">
        <f t="shared" si="1406"/>
        <v>0</v>
      </c>
      <c r="BH367" s="47">
        <f t="shared" ref="BH367:BH373" si="1433">IF($R367=2,$P367,0)</f>
        <v>0</v>
      </c>
      <c r="BI367" s="47">
        <f t="shared" ref="BI367:BI373" si="1434">IF($R367=2,$O367,0)</f>
        <v>0</v>
      </c>
      <c r="BJ367" s="46">
        <f t="shared" si="1407"/>
        <v>0</v>
      </c>
      <c r="BK367" s="47">
        <f t="shared" si="1408"/>
        <v>0</v>
      </c>
      <c r="BL367" s="47">
        <f t="shared" si="1409"/>
        <v>0</v>
      </c>
      <c r="BM367" s="47">
        <f t="shared" si="1410"/>
        <v>0</v>
      </c>
      <c r="BN367" s="47">
        <f t="shared" si="1411"/>
        <v>0</v>
      </c>
      <c r="BO367" s="47">
        <f t="shared" si="1412"/>
        <v>0</v>
      </c>
      <c r="BP367" s="47">
        <f t="shared" si="1413"/>
        <v>0</v>
      </c>
      <c r="BQ367" s="47">
        <f t="shared" si="1414"/>
        <v>0</v>
      </c>
      <c r="BR367" s="47">
        <f t="shared" si="1415"/>
        <v>0</v>
      </c>
      <c r="BS367" s="47">
        <f t="shared" si="1416"/>
        <v>0</v>
      </c>
      <c r="BT367" s="47">
        <f t="shared" si="1417"/>
        <v>0</v>
      </c>
      <c r="BU367" s="47">
        <f t="shared" si="1418"/>
        <v>0</v>
      </c>
      <c r="BV367" s="47">
        <f t="shared" si="1419"/>
        <v>0</v>
      </c>
      <c r="BW367" s="47">
        <f t="shared" si="1420"/>
        <v>0</v>
      </c>
      <c r="BX367" s="47">
        <f t="shared" si="1421"/>
        <v>0</v>
      </c>
      <c r="BY367" s="47">
        <f t="shared" si="1422"/>
        <v>0</v>
      </c>
      <c r="BZ367" s="47">
        <f t="shared" si="1423"/>
        <v>0</v>
      </c>
      <c r="CA367" s="47">
        <f t="shared" si="1424"/>
        <v>0</v>
      </c>
      <c r="CB367" s="47">
        <f t="shared" si="1425"/>
        <v>0</v>
      </c>
      <c r="CC367" s="48">
        <f t="shared" si="1426"/>
        <v>0</v>
      </c>
      <c r="CD367" s="47">
        <f t="shared" ref="CD367:CD373" si="1435">IF($R367=3,$P367,0)</f>
        <v>0</v>
      </c>
      <c r="CE367" s="47">
        <f t="shared" ref="CE367:CE373" si="1436">IF($R367=3,$O367,0)</f>
        <v>0</v>
      </c>
      <c r="CF367" s="46">
        <f t="shared" ref="CF367:CF373" si="1437">IF(AND($H367="AcS",$R367=4),$Q367,0)</f>
        <v>0</v>
      </c>
      <c r="CG367" s="47">
        <f t="shared" ref="CG367:CG373" si="1438">IF(AND($H367="SoT",$R367=4),$Q367,0)</f>
        <v>0</v>
      </c>
      <c r="CH367" s="47">
        <f t="shared" ref="CH367:CH373" si="1439">IF(AND($H367="PuB",$R367=4),$Q367,0)</f>
        <v>0</v>
      </c>
      <c r="CI367" s="47">
        <f t="shared" ref="CI367:CI373" si="1440">IF(AND($H367="FrR",$R367=4),$Q367,0)</f>
        <v>0</v>
      </c>
      <c r="CJ367" s="47">
        <f t="shared" ref="CJ367:CJ373" si="1441">IF(AND($H367="Ass",$R367=4),$Q367,0)</f>
        <v>0</v>
      </c>
      <c r="CK367" s="47">
        <f t="shared" ref="CK367:CK373" si="1442">IF(AND($H367="Int",$R367=4),$Q367,0)</f>
        <v>0</v>
      </c>
      <c r="CL367" s="47">
        <f t="shared" ref="CL367:CL373" si="1443">IF(AND($H367="PeC",$R367=4),$Q367,0)</f>
        <v>0</v>
      </c>
      <c r="CM367" s="47">
        <f t="shared" ref="CM367:CM373" si="1444">IF(AND($H367="FrB",$R367=4),$Q367,0)</f>
        <v>0</v>
      </c>
      <c r="CN367" s="47">
        <f t="shared" ref="CN367:CN373" si="1445">IF(AND($H367="Fou",$R367=4),$Q367,0)</f>
        <v>0</v>
      </c>
      <c r="CO367" s="47">
        <f t="shared" ref="CO367:CO373" si="1446">IF(AND($H367="Liv",$R367=4),$Q367,0)</f>
        <v>0</v>
      </c>
      <c r="CP367" s="47">
        <f t="shared" ref="CP367:CP373" si="1447">IF(AND($H367="FCJ",$R367=4),$Q367,0)</f>
        <v>0</v>
      </c>
      <c r="CQ367" s="47">
        <f t="shared" ref="CQ367:CQ373" si="1448">IF(AND($H367="FGA",$R367=4),$Q367,0)</f>
        <v>0</v>
      </c>
      <c r="CR367" s="47">
        <f t="shared" ref="CR367:CR373" si="1449">IF(AND($H367="LoyC",$R367=4),$Q367,0)</f>
        <v>0</v>
      </c>
      <c r="CS367" s="47">
        <f t="shared" ref="CS367:CS373" si="1450">IF(AND($H367="EnR",$R367=4),$Q367,0)</f>
        <v>0</v>
      </c>
      <c r="CT367" s="47">
        <f t="shared" ref="CT367:CT373" si="1451">IF(AND($H367="ImF",$R367=4),$Q367,0)</f>
        <v>0</v>
      </c>
      <c r="CU367" s="47">
        <f t="shared" ref="CU367:CU373" si="1452">IF(AND($H367="SeP",$R367=4),$Q367,0)</f>
        <v>0</v>
      </c>
      <c r="CV367" s="47">
        <f t="shared" ref="CV367:CV373" si="1453">IF(AND($H367="FrV",$R367=4),$Q367,0)</f>
        <v>0</v>
      </c>
      <c r="CW367" s="47">
        <f t="shared" ref="CW367:CW373" si="1454">IF(AND($H367="LTM",$R367=4),$Q367,0)</f>
        <v>0</v>
      </c>
      <c r="CX367" s="47">
        <f t="shared" ref="CX367:CX373" si="1455">IF(AND($H367="FCF",$R367=4),$Q367,0)</f>
        <v>0</v>
      </c>
      <c r="CY367" s="48">
        <f t="shared" ref="CY367:CY373" si="1456">IF(AND($H367="AuD",$R367=4),$Q367,0)</f>
        <v>0</v>
      </c>
      <c r="CZ367" s="47">
        <f t="shared" ref="CZ367:CZ373" si="1457">IF($R367=4,$P367,0)</f>
        <v>0</v>
      </c>
      <c r="DA367" s="47">
        <f t="shared" ref="DA367:DA373" si="1458">IF($R367=4,$O367,0)</f>
        <v>0</v>
      </c>
      <c r="DB367" s="46">
        <f t="shared" ref="DB367:DB373" si="1459">IF(AND($H367="AcS",$R367=5),$Q367,0)</f>
        <v>0</v>
      </c>
      <c r="DC367" s="47">
        <f t="shared" ref="DC367:DC373" si="1460">IF(AND($H367="SoT",$R367=5),$Q367,0)</f>
        <v>0</v>
      </c>
      <c r="DD367" s="47">
        <f t="shared" ref="DD367:DD373" si="1461">IF(AND($H367="PuB",$R367=5),$Q367,0)</f>
        <v>0</v>
      </c>
      <c r="DE367" s="47">
        <f t="shared" ref="DE367:DE373" si="1462">IF(AND($H367="FrR",$R367=5),$Q367,0)</f>
        <v>0</v>
      </c>
      <c r="DF367" s="47">
        <f t="shared" ref="DF367:DF373" si="1463">IF(AND($H367="Ass",$R367=5),$Q367,0)</f>
        <v>0</v>
      </c>
      <c r="DG367" s="47">
        <f t="shared" ref="DG367:DG373" si="1464">IF(AND($H367="Int",$R367=5),$Q367,0)</f>
        <v>0</v>
      </c>
      <c r="DH367" s="47">
        <f t="shared" ref="DH367:DH373" si="1465">IF(AND($H367="PeC",$R367=5),$Q367,0)</f>
        <v>0</v>
      </c>
      <c r="DI367" s="47">
        <f t="shared" ref="DI367:DI373" si="1466">IF(AND($H367="FrB",$R367=5),$Q367,0)</f>
        <v>0</v>
      </c>
      <c r="DJ367" s="47">
        <f t="shared" ref="DJ367:DJ373" si="1467">IF(AND($H367="Fou",$R367=5),$Q367,0)</f>
        <v>0</v>
      </c>
      <c r="DK367" s="47">
        <f t="shared" ref="DK367:DK373" si="1468">IF(AND($H367="Liv",$R367=5),$Q367,0)</f>
        <v>0</v>
      </c>
      <c r="DL367" s="47">
        <f t="shared" ref="DL367:DL373" si="1469">IF(AND($H367="FCJ",$R367=5),$Q367,0)</f>
        <v>0</v>
      </c>
      <c r="DM367" s="47">
        <f t="shared" ref="DM367:DM373" si="1470">IF(AND($H367="FGA",$R367=5),$Q367,0)</f>
        <v>0</v>
      </c>
      <c r="DN367" s="47">
        <f t="shared" ref="DN367:DN373" si="1471">IF(AND($H367="LoyC",$R367=5),$Q367,0)</f>
        <v>0</v>
      </c>
      <c r="DO367" s="47">
        <f t="shared" ref="DO367:DO373" si="1472">IF(AND($H367="EnR",$R367=5),$Q367,0)</f>
        <v>0</v>
      </c>
      <c r="DP367" s="47">
        <f t="shared" ref="DP367:DP373" si="1473">IF(AND($H367="ImF",$R367=5),$Q367,0)</f>
        <v>0</v>
      </c>
      <c r="DQ367" s="47">
        <f t="shared" ref="DQ367:DQ373" si="1474">IF(AND($H367="SeP",$R367=5),$Q367,0)</f>
        <v>0</v>
      </c>
      <c r="DR367" s="47">
        <f t="shared" ref="DR367:DR373" si="1475">IF(AND($H367="FrV",$R367=5),$Q367,0)</f>
        <v>0</v>
      </c>
      <c r="DS367" s="47">
        <f t="shared" ref="DS367:DS373" si="1476">IF(AND($H367="LTM",$R367=5),$Q367,0)</f>
        <v>0</v>
      </c>
      <c r="DT367" s="47">
        <f t="shared" ref="DT367:DT373" si="1477">IF(AND($H367="FCF",$R367=5),$Q367,0)</f>
        <v>0</v>
      </c>
      <c r="DU367" s="48">
        <f t="shared" ref="DU367:DU373" si="1478">IF(AND($H367="AuD",$R367=5),$Q367,0)</f>
        <v>0</v>
      </c>
      <c r="DV367" s="47">
        <f t="shared" ref="DV367:DV373" si="1479">IF($R367=5,$P367,0)</f>
        <v>0</v>
      </c>
      <c r="DW367" s="47">
        <f t="shared" ref="DW367:DW373" si="1480">IF($R367=5,$O367,0)</f>
        <v>0</v>
      </c>
      <c r="DX367" s="46">
        <f t="shared" ref="DX367:DX373" si="1481">IF(AND($H367="AcS",$R367=6),$Q367,0)</f>
        <v>0</v>
      </c>
      <c r="DY367" s="47">
        <f t="shared" ref="DY367:DY373" si="1482">IF(AND($H367="SoT",$R367=6),$Q367,0)</f>
        <v>0</v>
      </c>
      <c r="DZ367" s="47">
        <f t="shared" ref="DZ367:DZ373" si="1483">IF(AND($H367="PuB",$R367=6),$Q367,0)</f>
        <v>0</v>
      </c>
      <c r="EA367" s="47">
        <f t="shared" ref="EA367:EA373" si="1484">IF(AND($H367="FrR",$R367=6),$Q367,0)</f>
        <v>0</v>
      </c>
      <c r="EB367" s="47">
        <f t="shared" ref="EB367:EB373" si="1485">IF(AND($H367="Ass",$R367=6),$Q367,0)</f>
        <v>0</v>
      </c>
      <c r="EC367" s="47">
        <f t="shared" ref="EC367:EC373" si="1486">IF(AND($H367="Int",$R367=6),$Q367,0)</f>
        <v>0</v>
      </c>
      <c r="ED367" s="47">
        <f t="shared" ref="ED367:ED373" si="1487">IF(AND($H367="PeC",$R367=6),$Q367,0)</f>
        <v>0</v>
      </c>
      <c r="EE367" s="47">
        <f t="shared" ref="EE367:EE373" si="1488">IF(AND($H367="FrB",$R367=6),$Q367,0)</f>
        <v>0</v>
      </c>
      <c r="EF367" s="47">
        <f t="shared" ref="EF367:EF373" si="1489">IF(AND($H367="Fou",$R367=6),$Q367,0)</f>
        <v>0</v>
      </c>
      <c r="EG367" s="47">
        <f t="shared" ref="EG367:EG373" si="1490">IF(AND($H367="Liv",$R367=6),$Q367,0)</f>
        <v>0</v>
      </c>
      <c r="EH367" s="47">
        <f t="shared" ref="EH367:EH373" si="1491">IF(AND($H367="FCJ",$R367=6),$Q367,0)</f>
        <v>0</v>
      </c>
      <c r="EI367" s="47">
        <f t="shared" ref="EI367:EI373" si="1492">IF(AND($H367="FGA",$R367=6),$Q367,0)</f>
        <v>0</v>
      </c>
      <c r="EJ367" s="47">
        <f t="shared" ref="EJ367:EJ373" si="1493">IF(AND($H367="LoyC",$R367=6),$Q367,0)</f>
        <v>0</v>
      </c>
      <c r="EK367" s="47">
        <f t="shared" ref="EK367:EK373" si="1494">IF(AND($H367="EnR",$R367=6),$Q367,0)</f>
        <v>0</v>
      </c>
      <c r="EL367" s="47">
        <f t="shared" ref="EL367:EL373" si="1495">IF(AND($H367="ImF",$R367=6),$Q367,0)</f>
        <v>0</v>
      </c>
      <c r="EM367" s="47">
        <f t="shared" ref="EM367:EM373" si="1496">IF(AND($H367="SeP",$R367=6),$Q367,0)</f>
        <v>0</v>
      </c>
      <c r="EN367" s="47">
        <f t="shared" ref="EN367:EN373" si="1497">IF(AND($H367="FrV",$R367=6),$Q367,0)</f>
        <v>0</v>
      </c>
      <c r="EO367" s="47">
        <f t="shared" ref="EO367:EO373" si="1498">IF(AND($H367="LTM",$R367=6),$Q367,0)</f>
        <v>0</v>
      </c>
      <c r="EP367" s="47">
        <f t="shared" ref="EP367:EP373" si="1499">IF(AND($H367="FCF",$R367=6),$Q367,0)</f>
        <v>0</v>
      </c>
      <c r="EQ367" s="48">
        <f t="shared" ref="EQ367:EQ373" si="1500">IF(AND($H367="AuD",$R367=6),$Q367,0)</f>
        <v>0</v>
      </c>
      <c r="ER367" s="47">
        <f t="shared" ref="ER367:ER373" si="1501">IF($R367=6,$P367,0)</f>
        <v>0</v>
      </c>
      <c r="ES367" s="47">
        <f t="shared" ref="ES367:ES373" si="1502">IF($R367=6,$O367,0)</f>
        <v>0</v>
      </c>
      <c r="ET367" s="46">
        <f t="shared" ref="ET367:ET373" si="1503">IF(AND($H367="AcS",$R367=7),$Q367,0)</f>
        <v>0</v>
      </c>
      <c r="EU367" s="47">
        <f t="shared" ref="EU367:EU373" si="1504">IF(AND($H367="SoT",$R367=7),$Q367,0)</f>
        <v>0</v>
      </c>
      <c r="EV367" s="47">
        <f t="shared" ref="EV367:EV373" si="1505">IF(AND($H367="PuB",$R367=7),$Q367,0)</f>
        <v>0</v>
      </c>
      <c r="EW367" s="47">
        <f t="shared" ref="EW367:EW373" si="1506">IF(AND($H367="FrR",$R367=7),$Q367,0)</f>
        <v>0</v>
      </c>
      <c r="EX367" s="47">
        <f t="shared" ref="EX367:EX373" si="1507">IF(AND($H367="Ass",$R367=7),$Q367,0)</f>
        <v>0</v>
      </c>
      <c r="EY367" s="47">
        <f t="shared" ref="EY367:EY373" si="1508">IF(AND($H367="Int",$R367=7),$Q367,0)</f>
        <v>0</v>
      </c>
      <c r="EZ367" s="47">
        <f t="shared" ref="EZ367:EZ373" si="1509">IF(AND($H367="PeC",$R367=7),$Q367,0)</f>
        <v>0</v>
      </c>
      <c r="FA367" s="47">
        <f t="shared" ref="FA367:FA373" si="1510">IF(AND($H367="FrB",$R367=7),$Q367,0)</f>
        <v>0</v>
      </c>
      <c r="FB367" s="47">
        <f t="shared" ref="FB367:FB373" si="1511">IF(AND($H367="Fou",$R367=7),$Q367,0)</f>
        <v>0</v>
      </c>
      <c r="FC367" s="47">
        <f t="shared" ref="FC367:FC373" si="1512">IF(AND($H367="Liv",$R367=7),$Q367,0)</f>
        <v>0</v>
      </c>
      <c r="FD367" s="47">
        <f t="shared" ref="FD367:FD373" si="1513">IF(AND($H367="FCJ",$R367=7),$Q367,0)</f>
        <v>0</v>
      </c>
      <c r="FE367" s="47">
        <f t="shared" ref="FE367:FE373" si="1514">IF(AND($H367="FGA",$R367=7),$Q367,0)</f>
        <v>0</v>
      </c>
      <c r="FF367" s="47">
        <f t="shared" ref="FF367:FF373" si="1515">IF(AND($H367="LoyC",$R367=7),$Q367,0)</f>
        <v>0</v>
      </c>
      <c r="FG367" s="47">
        <f t="shared" ref="FG367:FG373" si="1516">IF(AND($H367="EnR",$R367=7),$Q367,0)</f>
        <v>0</v>
      </c>
      <c r="FH367" s="47">
        <f t="shared" ref="FH367:FH373" si="1517">IF(AND($H367="ImF",$R367=7),$Q367,0)</f>
        <v>0</v>
      </c>
      <c r="FI367" s="47">
        <f t="shared" ref="FI367:FI373" si="1518">IF(AND($H367="SeP",$R367=7),$Q367,0)</f>
        <v>0</v>
      </c>
      <c r="FJ367" s="47">
        <f t="shared" ref="FJ367:FJ373" si="1519">IF(AND($H367="FrV",$R367=7),$Q367,0)</f>
        <v>0</v>
      </c>
      <c r="FK367" s="47">
        <f t="shared" ref="FK367:FK373" si="1520">IF(AND($H367="LTM",$R367=7),$Q367,0)</f>
        <v>0</v>
      </c>
      <c r="FL367" s="47">
        <f t="shared" ref="FL367:FL373" si="1521">IF(AND($H367="FCF",$R367=7),$Q367,0)</f>
        <v>0</v>
      </c>
      <c r="FM367" s="48">
        <f t="shared" ref="FM367:FM373" si="1522">IF(AND($H367="AuD",$R367=7),$Q367,0)</f>
        <v>0</v>
      </c>
      <c r="FN367" s="47">
        <f t="shared" ref="FN367:FN373" si="1523">IF($R367=7,$P367,0)</f>
        <v>0</v>
      </c>
      <c r="FO367" s="47">
        <f t="shared" ref="FO367:FO373" si="1524">IF($R367=7,$O367,0)</f>
        <v>0</v>
      </c>
      <c r="FP367" s="46">
        <f t="shared" ref="FP367:FP373" si="1525">IF(AND($H367="AcS",$R367=8),$Q367,0)</f>
        <v>0</v>
      </c>
      <c r="FQ367" s="47">
        <f t="shared" ref="FQ367:FQ373" si="1526">IF(AND($H367="SoT",$R367=8),$Q367,0)</f>
        <v>0</v>
      </c>
      <c r="FR367" s="47">
        <f t="shared" ref="FR367:FR373" si="1527">IF(AND($H367="PuB",$R367=8),$Q367,0)</f>
        <v>0</v>
      </c>
      <c r="FS367" s="47">
        <f t="shared" ref="FS367:FS373" si="1528">IF(AND($H367="FrR",$R367=8),$Q367,0)</f>
        <v>0</v>
      </c>
      <c r="FT367" s="47">
        <f t="shared" ref="FT367:FT373" si="1529">IF(AND($H367="Ass",$R367=8),$Q367,0)</f>
        <v>0</v>
      </c>
      <c r="FU367" s="47">
        <f t="shared" ref="FU367:FU373" si="1530">IF(AND($H367="Int",$R367=8),$Q367,0)</f>
        <v>0</v>
      </c>
      <c r="FV367" s="47">
        <f t="shared" ref="FV367:FV373" si="1531">IF(AND($H367="PeC",$R367=8),$Q367,0)</f>
        <v>0</v>
      </c>
      <c r="FW367" s="47">
        <f t="shared" ref="FW367:FW373" si="1532">IF(AND($H367="FrB",$R367=8),$Q367,0)</f>
        <v>0</v>
      </c>
      <c r="FX367" s="47">
        <f t="shared" ref="FX367:FX373" si="1533">IF(AND($H367="Fou",$R367=8),$Q367,0)</f>
        <v>0</v>
      </c>
      <c r="FY367" s="47">
        <f t="shared" ref="FY367:FY373" si="1534">IF(AND($H367="Liv",$R367=8),$Q367,0)</f>
        <v>0</v>
      </c>
      <c r="FZ367" s="47">
        <f t="shared" ref="FZ367:FZ373" si="1535">IF(AND($H367="FCJ",$R367=8),$Q367,0)</f>
        <v>0</v>
      </c>
      <c r="GA367" s="47">
        <f t="shared" ref="GA367:GA373" si="1536">IF(AND($H367="FGA",$R367=8),$Q367,0)</f>
        <v>0</v>
      </c>
      <c r="GB367" s="47">
        <f t="shared" ref="GB367:GB373" si="1537">IF(AND($H367="LoyC",$R367=8),$Q367,0)</f>
        <v>0</v>
      </c>
      <c r="GC367" s="47">
        <f t="shared" ref="GC367:GC373" si="1538">IF(AND($H367="EnR",$R367=8),$Q367,0)</f>
        <v>0</v>
      </c>
      <c r="GD367" s="47">
        <f t="shared" ref="GD367:GD373" si="1539">IF(AND($H367="ImF",$R367=8),$Q367,0)</f>
        <v>0</v>
      </c>
      <c r="GE367" s="47">
        <f t="shared" ref="GE367:GE373" si="1540">IF(AND($H367="SeP",$R367=8),$Q367,0)</f>
        <v>0</v>
      </c>
      <c r="GF367" s="47">
        <f t="shared" ref="GF367:GF373" si="1541">IF(AND($H367="FrV",$R367=8),$Q367,0)</f>
        <v>0</v>
      </c>
      <c r="GG367" s="47">
        <f t="shared" ref="GG367:GG373" si="1542">IF(AND($H367="LTM",$R367=8),$Q367,0)</f>
        <v>0</v>
      </c>
      <c r="GH367" s="47">
        <f t="shared" ref="GH367:GH373" si="1543">IF(AND($H367="FCF",$R367=8),$Q367,0)</f>
        <v>0</v>
      </c>
      <c r="GI367" s="48">
        <f t="shared" ref="GI367:GI373" si="1544">IF(AND($H367="AuD",$R367=8),$Q367,0)</f>
        <v>0</v>
      </c>
      <c r="GJ367" s="47">
        <f t="shared" ref="GJ367:GJ373" si="1545">IF($R367=8,$P367,0)</f>
        <v>0</v>
      </c>
      <c r="GK367" s="47">
        <f t="shared" ref="GK367:GK373" si="1546">IF($R367=8,$O367,0)</f>
        <v>0</v>
      </c>
      <c r="GL367" s="46">
        <f t="shared" ref="GL367:GL373" si="1547">IF(AND($H367="AcS",$R367=9),$Q367,0)</f>
        <v>0</v>
      </c>
      <c r="GM367" s="47">
        <f t="shared" ref="GM367:GM373" si="1548">IF(AND($H367="SoT",$R367=9),$Q367,0)</f>
        <v>0</v>
      </c>
      <c r="GN367" s="47">
        <f t="shared" ref="GN367:GN373" si="1549">IF(AND($H367="PuB",$R367=9),$Q367,0)</f>
        <v>0</v>
      </c>
      <c r="GO367" s="47">
        <f t="shared" ref="GO367:GO373" si="1550">IF(AND($H367="FrR",$R367=9),$Q367,0)</f>
        <v>0</v>
      </c>
      <c r="GP367" s="47">
        <f t="shared" ref="GP367:GP373" si="1551">IF(AND($H367="Ass",$R367=9),$Q367,0)</f>
        <v>0</v>
      </c>
      <c r="GQ367" s="47">
        <f t="shared" ref="GQ367:GQ373" si="1552">IF(AND($H367="Int",$R367=9),$Q367,0)</f>
        <v>0</v>
      </c>
      <c r="GR367" s="47">
        <f t="shared" ref="GR367:GR373" si="1553">IF(AND($H367="PeC",$R367=9),$Q367,0)</f>
        <v>0</v>
      </c>
      <c r="GS367" s="47">
        <f t="shared" ref="GS367:GS373" si="1554">IF(AND($H367="FrB",$R367=9),$Q367,0)</f>
        <v>0</v>
      </c>
      <c r="GT367" s="47">
        <f t="shared" ref="GT367:GT373" si="1555">IF(AND($H367="Fou",$R367=9),$Q367,0)</f>
        <v>0</v>
      </c>
      <c r="GU367" s="47">
        <f t="shared" ref="GU367:GU373" si="1556">IF(AND($H367="Liv",$R367=9),$Q367,0)</f>
        <v>0</v>
      </c>
      <c r="GV367" s="47">
        <f t="shared" ref="GV367:GV373" si="1557">IF(AND($H367="FCJ",$R367=9),$Q367,0)</f>
        <v>0</v>
      </c>
      <c r="GW367" s="47">
        <f t="shared" ref="GW367:GW373" si="1558">IF(AND($H367="FGA",$R367=9),$Q367,0)</f>
        <v>0</v>
      </c>
      <c r="GX367" s="47">
        <f t="shared" ref="GX367:GX373" si="1559">IF(AND($H367="LoyC",$R367=9),$Q367,0)</f>
        <v>0</v>
      </c>
      <c r="GY367" s="47">
        <f t="shared" ref="GY367:GY373" si="1560">IF(AND($H367="EnR",$R367=9),$Q367,0)</f>
        <v>0</v>
      </c>
      <c r="GZ367" s="47">
        <f t="shared" ref="GZ367:GZ373" si="1561">IF(AND($H367="ImF",$R367=9),$Q367,0)</f>
        <v>0</v>
      </c>
      <c r="HA367" s="47">
        <f t="shared" ref="HA367:HA373" si="1562">IF(AND($H367="SeP",$R367=9),$Q367,0)</f>
        <v>0</v>
      </c>
      <c r="HB367" s="47">
        <f t="shared" ref="HB367:HB373" si="1563">IF(AND($H367="FrV",$R367=9),$Q367,0)</f>
        <v>0</v>
      </c>
      <c r="HC367" s="47">
        <f t="shared" ref="HC367:HC373" si="1564">IF(AND($H367="LTM",$R367=9),$Q367,0)</f>
        <v>0</v>
      </c>
      <c r="HD367" s="47">
        <f t="shared" ref="HD367:HD373" si="1565">IF(AND($H367="FCF",$R367=9),$Q367,0)</f>
        <v>0</v>
      </c>
      <c r="HE367" s="48">
        <f t="shared" ref="HE367:HE373" si="1566">IF(AND($H367="AuD",$R367=9),$Q367,0)</f>
        <v>0</v>
      </c>
      <c r="HF367" s="47">
        <f t="shared" ref="HF367:HF373" si="1567">IF($R367=9,$P367,0)</f>
        <v>0</v>
      </c>
      <c r="HG367" s="47">
        <f t="shared" ref="HG367:HG373" si="1568">IF($R367=9,$O367,0)</f>
        <v>0</v>
      </c>
      <c r="HH367" s="46">
        <f t="shared" ref="HH367:HH373" si="1569">IF(AND($H367="AcS",$R367=10),$Q367,0)</f>
        <v>0</v>
      </c>
      <c r="HI367" s="47">
        <f t="shared" ref="HI367:HI373" si="1570">IF(AND($H367="SoT",$R367=10),$Q367,0)</f>
        <v>0</v>
      </c>
      <c r="HJ367" s="47">
        <f t="shared" ref="HJ367:HJ373" si="1571">IF(AND($H367="PuB",$R367=10),$Q367,0)</f>
        <v>0</v>
      </c>
      <c r="HK367" s="47">
        <f t="shared" ref="HK367:HK373" si="1572">IF(AND($H367="FrR",$R367=10),$Q367,0)</f>
        <v>0</v>
      </c>
      <c r="HL367" s="47">
        <f t="shared" ref="HL367:HL373" si="1573">IF(AND($H367="Ass",$R367=10),$Q367,0)</f>
        <v>0</v>
      </c>
      <c r="HM367" s="47">
        <f t="shared" ref="HM367:HM373" si="1574">IF(AND($H367="Int",$R367=10),$Q367,0)</f>
        <v>0</v>
      </c>
      <c r="HN367" s="47">
        <f t="shared" ref="HN367:HN373" si="1575">IF(AND($H367="PeC",$R367=10),$Q367,0)</f>
        <v>0</v>
      </c>
      <c r="HO367" s="47">
        <f t="shared" ref="HO367:HO373" si="1576">IF(AND($H367="FrB",$R367=10),$Q367,0)</f>
        <v>0</v>
      </c>
      <c r="HP367" s="47">
        <f t="shared" ref="HP367:HP373" si="1577">IF(AND($H367="Fou",$R367=10),$Q367,0)</f>
        <v>0</v>
      </c>
      <c r="HQ367" s="47">
        <f t="shared" ref="HQ367:HQ373" si="1578">IF(AND($H367="Liv",$R367=10),$Q367,0)</f>
        <v>0</v>
      </c>
      <c r="HR367" s="47">
        <f t="shared" ref="HR367:HR373" si="1579">IF(AND($H367="FCJ",$R367=10),$Q367,0)</f>
        <v>0</v>
      </c>
      <c r="HS367" s="47">
        <f t="shared" ref="HS367:HS373" si="1580">IF(AND($H367="FGA",$R367=10),$Q367,0)</f>
        <v>0</v>
      </c>
      <c r="HT367" s="47">
        <f t="shared" ref="HT367:HT373" si="1581">IF(AND($H367="LoyC",$R367=10),$Q367,0)</f>
        <v>0</v>
      </c>
      <c r="HU367" s="47">
        <f t="shared" ref="HU367:HU373" si="1582">IF(AND($H367="EnR",$R367=10),$Q367,0)</f>
        <v>0</v>
      </c>
      <c r="HV367" s="47">
        <f t="shared" ref="HV367:HV373" si="1583">IF(AND($H367="ImF",$R367=10),$Q367,0)</f>
        <v>0</v>
      </c>
      <c r="HW367" s="47">
        <f t="shared" ref="HW367:HW373" si="1584">IF(AND($H367="SeP",$R367=10),$Q367,0)</f>
        <v>0</v>
      </c>
      <c r="HX367" s="47">
        <f t="shared" ref="HX367:HX373" si="1585">IF(AND($H367="FrV",$R367=10),$Q367,0)</f>
        <v>0</v>
      </c>
      <c r="HY367" s="47">
        <f t="shared" ref="HY367:HY373" si="1586">IF(AND($H367="LTM",$R367=10),$Q367,0)</f>
        <v>0</v>
      </c>
      <c r="HZ367" s="47">
        <f t="shared" ref="HZ367:HZ373" si="1587">IF(AND($H367="FCF",$R367=10),$Q367,0)</f>
        <v>0</v>
      </c>
      <c r="IA367" s="48">
        <f t="shared" ref="IA367:IA373" si="1588">IF(AND($H367="AuD",$R367=10),$Q367,0)</f>
        <v>0</v>
      </c>
      <c r="IB367" s="47">
        <f t="shared" ref="IB367:IB373" si="1589">IF($R367=10,$P367,0)</f>
        <v>0</v>
      </c>
      <c r="IC367" s="47">
        <f t="shared" ref="IC367:IC373" si="1590">IF($R367=10,$O367,0)</f>
        <v>0</v>
      </c>
      <c r="ID367" s="46">
        <f t="shared" ref="ID367:ID373" si="1591">IF(AND($H367="AcS",$R367=11),$Q367,0)</f>
        <v>0</v>
      </c>
      <c r="IE367" s="47">
        <f t="shared" ref="IE367:IE373" si="1592">IF(AND($H367="SoT",$R367=11),$Q367,0)</f>
        <v>0</v>
      </c>
      <c r="IF367" s="47">
        <f t="shared" ref="IF367:IF373" si="1593">IF(AND($H367="PuB",$R367=11),$Q367,0)</f>
        <v>0</v>
      </c>
      <c r="IG367" s="47">
        <f t="shared" ref="IG367:IG373" si="1594">IF(AND($H367="FrR",$R367=11),$Q367,0)</f>
        <v>0</v>
      </c>
      <c r="IH367" s="47">
        <f t="shared" ref="IH367:IH373" si="1595">IF(AND($H367="Ass",$R367=11),$Q367,0)</f>
        <v>0</v>
      </c>
      <c r="II367" s="47">
        <f t="shared" ref="II367:II373" si="1596">IF(AND($H367="Int",$R367=11),$Q367,0)</f>
        <v>0</v>
      </c>
      <c r="IJ367" s="47">
        <f t="shared" ref="IJ367:IJ373" si="1597">IF(AND($H367="PeC",$R367=11),$Q367,0)</f>
        <v>0</v>
      </c>
      <c r="IK367" s="47">
        <f t="shared" ref="IK367:IK373" si="1598">IF(AND($H367="FrB",$R367=11),$Q367,0)</f>
        <v>0</v>
      </c>
      <c r="IL367" s="47">
        <f t="shared" ref="IL367:IL373" si="1599">IF(AND($H367="Fou",$R367=11),$Q367,0)</f>
        <v>0</v>
      </c>
      <c r="IM367" s="47">
        <f t="shared" ref="IM367:IM373" si="1600">IF(AND($H367="Liv",$R367=11),$Q367,0)</f>
        <v>0</v>
      </c>
      <c r="IN367" s="47">
        <f t="shared" ref="IN367:IN373" si="1601">IF(AND($H367="FCJ",$R367=11),$Q367,0)</f>
        <v>0</v>
      </c>
      <c r="IO367" s="47">
        <f t="shared" ref="IO367:IO373" si="1602">IF(AND($H367="FGA",$R367=11),$Q367,0)</f>
        <v>0</v>
      </c>
      <c r="IP367" s="47">
        <f t="shared" ref="IP367:IP373" si="1603">IF(AND($H367="LoyC",$R367=11),$Q367,0)</f>
        <v>0</v>
      </c>
      <c r="IQ367" s="47">
        <f t="shared" ref="IQ367:IQ373" si="1604">IF(AND($H367="EnR",$R367=11),$Q367,0)</f>
        <v>0</v>
      </c>
      <c r="IR367" s="47">
        <f t="shared" ref="IR367:IR373" si="1605">IF(AND($H367="ImF",$R367=11),$Q367,0)</f>
        <v>0</v>
      </c>
      <c r="IS367" s="47">
        <f t="shared" ref="IS367:IS373" si="1606">IF(AND($H367="SeP",$R367=11),$Q367,0)</f>
        <v>0</v>
      </c>
      <c r="IT367" s="47">
        <f t="shared" ref="IT367:IT373" si="1607">IF(AND($H367="FrV",$R367=11),$Q367,0)</f>
        <v>0</v>
      </c>
      <c r="IU367" s="47">
        <f t="shared" ref="IU367:IU373" si="1608">IF(AND($H367="LTM",$R367=11),$Q367,0)</f>
        <v>0</v>
      </c>
      <c r="IV367" s="47">
        <f t="shared" ref="IV367:IV373" si="1609">IF(AND($H367="FCF",$R367=11),$Q367,0)</f>
        <v>0</v>
      </c>
      <c r="IW367" s="48">
        <f t="shared" ref="IW367:IW373" si="1610">IF(AND($H367="AuD",$R367=11),$Q367,0)</f>
        <v>0</v>
      </c>
      <c r="IX367" s="47">
        <f t="shared" ref="IX367:IX373" si="1611">IF($R367=11,$P367,0)</f>
        <v>0</v>
      </c>
      <c r="IY367" s="47">
        <f t="shared" ref="IY367:IY373" si="1612">IF($R367=11,$O367,0)</f>
        <v>0</v>
      </c>
      <c r="IZ367" s="46">
        <f t="shared" ref="IZ367:IZ373" si="1613">IF(AND($H367="AcS",$R367=12),$Q367,0)</f>
        <v>0</v>
      </c>
      <c r="JA367" s="47">
        <f t="shared" ref="JA367:JA373" si="1614">IF(AND($H367="SoT",$R367=12),$Q367,0)</f>
        <v>0</v>
      </c>
      <c r="JB367" s="47">
        <f t="shared" ref="JB367:JB373" si="1615">IF(AND($H367="PuB",$R367=12),$Q367,0)</f>
        <v>0</v>
      </c>
      <c r="JC367" s="47">
        <f t="shared" ref="JC367:JC373" si="1616">IF(AND($H367="FrR",$R367=12),$Q367,0)</f>
        <v>0</v>
      </c>
      <c r="JD367" s="47">
        <f t="shared" ref="JD367:JD373" si="1617">IF(AND($H367="Ass",$R367=12),$Q367,0)</f>
        <v>0</v>
      </c>
      <c r="JE367" s="47">
        <f t="shared" ref="JE367:JE373" si="1618">IF(AND($H367="Int",$R367=12),$Q367,0)</f>
        <v>0</v>
      </c>
      <c r="JF367" s="47">
        <f t="shared" ref="JF367:JF373" si="1619">IF(AND($H367="PeC",$R367=12),$Q367,0)</f>
        <v>0</v>
      </c>
      <c r="JG367" s="47">
        <f t="shared" ref="JG367:JG373" si="1620">IF(AND($H367="FrB",$R367=12),$Q367,0)</f>
        <v>0</v>
      </c>
      <c r="JH367" s="47">
        <f t="shared" ref="JH367:JH373" si="1621">IF(AND($H367="Fou",$R367=12),$Q367,0)</f>
        <v>0</v>
      </c>
      <c r="JI367" s="47">
        <f t="shared" ref="JI367:JI373" si="1622">IF(AND($H367="Liv",$R367=12),$Q367,0)</f>
        <v>0</v>
      </c>
      <c r="JJ367" s="47">
        <f t="shared" ref="JJ367:JJ373" si="1623">IF(AND($H367="FCJ",$R367=12),$Q367,0)</f>
        <v>0</v>
      </c>
      <c r="JK367" s="47">
        <f t="shared" ref="JK367:JK373" si="1624">IF(AND($H367="FGA",$R367=12),$Q367,0)</f>
        <v>0</v>
      </c>
      <c r="JL367" s="47">
        <f t="shared" ref="JL367:JL373" si="1625">IF(AND($H367="LoyC",$R367=12),$Q367,0)</f>
        <v>0</v>
      </c>
      <c r="JM367" s="47">
        <f t="shared" ref="JM367:JM373" si="1626">IF(AND($H367="EnR",$R367=12),$Q367,0)</f>
        <v>0</v>
      </c>
      <c r="JN367" s="47">
        <f t="shared" ref="JN367:JN373" si="1627">IF(AND($H367="ImF",$R367=12),$Q367,0)</f>
        <v>0</v>
      </c>
      <c r="JO367" s="47">
        <f t="shared" ref="JO367:JO373" si="1628">IF(AND($H367="SeP",$R367=12),$Q367,0)</f>
        <v>0</v>
      </c>
      <c r="JP367" s="47">
        <f t="shared" ref="JP367:JP373" si="1629">IF(AND($H367="FrV",$R367=12),$Q367,0)</f>
        <v>0</v>
      </c>
      <c r="JQ367" s="47">
        <f t="shared" ref="JQ367:JQ373" si="1630">IF(AND($H367="LTM",$R367=12),$Q367,0)</f>
        <v>0</v>
      </c>
      <c r="JR367" s="47">
        <f t="shared" ref="JR367:JR373" si="1631">IF(AND($H367="FCF",$R367=12),$Q367,0)</f>
        <v>0</v>
      </c>
      <c r="JS367" s="48">
        <f t="shared" ref="JS367:JS373" si="1632">IF(AND($H367="AuD",$R367=12),$Q367,0)</f>
        <v>0</v>
      </c>
      <c r="JT367" s="46">
        <f t="shared" ref="JT367:JT373" si="1633">IF($R367=12,$P367,0)</f>
        <v>0</v>
      </c>
      <c r="JU367" s="48">
        <f t="shared" ref="JU367:JU373" si="1634">IF($R367=12,$O367,0)</f>
        <v>0</v>
      </c>
    </row>
    <row r="368" spans="1:281" s="25" customFormat="1" x14ac:dyDescent="0.25">
      <c r="A368" s="152"/>
      <c r="B368" s="386"/>
      <c r="C368" s="608"/>
      <c r="D368" s="609"/>
      <c r="E368" s="609"/>
      <c r="F368" s="609"/>
      <c r="G368" s="610"/>
      <c r="H368" s="397"/>
      <c r="I368" s="397"/>
      <c r="J368" s="97"/>
      <c r="K368" s="122">
        <f t="shared" si="0"/>
        <v>0</v>
      </c>
      <c r="L368" s="313">
        <f t="shared" si="62"/>
        <v>0</v>
      </c>
      <c r="M368" s="46">
        <f t="shared" si="63"/>
        <v>0</v>
      </c>
      <c r="N368" s="90">
        <f t="shared" si="1427"/>
        <v>0</v>
      </c>
      <c r="O368" s="90">
        <f t="shared" si="1428"/>
        <v>0</v>
      </c>
      <c r="P368" s="90">
        <f t="shared" si="1429"/>
        <v>0</v>
      </c>
      <c r="Q368" s="90">
        <f t="shared" si="1430"/>
        <v>0</v>
      </c>
      <c r="R368" s="408">
        <f t="shared" si="68"/>
        <v>1</v>
      </c>
      <c r="S368" s="46">
        <f t="shared" si="1368"/>
        <v>0</v>
      </c>
      <c r="T368" s="47">
        <f t="shared" si="1369"/>
        <v>0</v>
      </c>
      <c r="U368" s="47">
        <f t="shared" si="1370"/>
        <v>0</v>
      </c>
      <c r="V368" s="47">
        <f t="shared" si="1371"/>
        <v>0</v>
      </c>
      <c r="W368" s="47">
        <f t="shared" si="1372"/>
        <v>0</v>
      </c>
      <c r="X368" s="47">
        <f t="shared" si="1373"/>
        <v>0</v>
      </c>
      <c r="Y368" s="47">
        <f t="shared" si="1374"/>
        <v>0</v>
      </c>
      <c r="Z368" s="47">
        <f t="shared" si="1375"/>
        <v>0</v>
      </c>
      <c r="AA368" s="47">
        <f t="shared" si="1376"/>
        <v>0</v>
      </c>
      <c r="AB368" s="47">
        <f t="shared" si="1377"/>
        <v>0</v>
      </c>
      <c r="AC368" s="47">
        <f t="shared" si="1378"/>
        <v>0</v>
      </c>
      <c r="AD368" s="47">
        <f t="shared" si="1379"/>
        <v>0</v>
      </c>
      <c r="AE368" s="47">
        <f t="shared" si="1380"/>
        <v>0</v>
      </c>
      <c r="AF368" s="47">
        <f t="shared" si="1381"/>
        <v>0</v>
      </c>
      <c r="AG368" s="47">
        <f t="shared" si="1382"/>
        <v>0</v>
      </c>
      <c r="AH368" s="47">
        <f t="shared" si="1383"/>
        <v>0</v>
      </c>
      <c r="AI368" s="47">
        <f t="shared" si="1384"/>
        <v>0</v>
      </c>
      <c r="AJ368" s="47">
        <f t="shared" si="1385"/>
        <v>0</v>
      </c>
      <c r="AK368" s="47">
        <f t="shared" si="1386"/>
        <v>0</v>
      </c>
      <c r="AL368" s="48">
        <f t="shared" si="1387"/>
        <v>0</v>
      </c>
      <c r="AM368" s="47">
        <f t="shared" si="1431"/>
        <v>0</v>
      </c>
      <c r="AN368" s="47">
        <f t="shared" si="1432"/>
        <v>0</v>
      </c>
      <c r="AO368" s="46">
        <f t="shared" si="1388"/>
        <v>0</v>
      </c>
      <c r="AP368" s="47">
        <f t="shared" si="1389"/>
        <v>0</v>
      </c>
      <c r="AQ368" s="47">
        <f t="shared" si="1390"/>
        <v>0</v>
      </c>
      <c r="AR368" s="47">
        <f t="shared" si="1391"/>
        <v>0</v>
      </c>
      <c r="AS368" s="47">
        <f t="shared" si="1392"/>
        <v>0</v>
      </c>
      <c r="AT368" s="47">
        <f t="shared" si="1393"/>
        <v>0</v>
      </c>
      <c r="AU368" s="47">
        <f t="shared" si="1394"/>
        <v>0</v>
      </c>
      <c r="AV368" s="47">
        <f t="shared" si="1395"/>
        <v>0</v>
      </c>
      <c r="AW368" s="47">
        <f t="shared" si="1396"/>
        <v>0</v>
      </c>
      <c r="AX368" s="47">
        <f t="shared" si="1397"/>
        <v>0</v>
      </c>
      <c r="AY368" s="47">
        <f t="shared" si="1398"/>
        <v>0</v>
      </c>
      <c r="AZ368" s="47">
        <f t="shared" si="1399"/>
        <v>0</v>
      </c>
      <c r="BA368" s="47">
        <f t="shared" si="1400"/>
        <v>0</v>
      </c>
      <c r="BB368" s="47">
        <f t="shared" si="1401"/>
        <v>0</v>
      </c>
      <c r="BC368" s="47">
        <f t="shared" si="1402"/>
        <v>0</v>
      </c>
      <c r="BD368" s="47">
        <f t="shared" si="1403"/>
        <v>0</v>
      </c>
      <c r="BE368" s="47">
        <f t="shared" si="1404"/>
        <v>0</v>
      </c>
      <c r="BF368" s="47">
        <f t="shared" si="1405"/>
        <v>0</v>
      </c>
      <c r="BG368" s="48">
        <f t="shared" si="1406"/>
        <v>0</v>
      </c>
      <c r="BH368" s="47">
        <f t="shared" si="1433"/>
        <v>0</v>
      </c>
      <c r="BI368" s="47">
        <f t="shared" si="1434"/>
        <v>0</v>
      </c>
      <c r="BJ368" s="46">
        <f t="shared" si="1407"/>
        <v>0</v>
      </c>
      <c r="BK368" s="47">
        <f t="shared" si="1408"/>
        <v>0</v>
      </c>
      <c r="BL368" s="47">
        <f t="shared" si="1409"/>
        <v>0</v>
      </c>
      <c r="BM368" s="47">
        <f t="shared" si="1410"/>
        <v>0</v>
      </c>
      <c r="BN368" s="47">
        <f t="shared" si="1411"/>
        <v>0</v>
      </c>
      <c r="BO368" s="47">
        <f t="shared" si="1412"/>
        <v>0</v>
      </c>
      <c r="BP368" s="47">
        <f t="shared" si="1413"/>
        <v>0</v>
      </c>
      <c r="BQ368" s="47">
        <f t="shared" si="1414"/>
        <v>0</v>
      </c>
      <c r="BR368" s="47">
        <f t="shared" si="1415"/>
        <v>0</v>
      </c>
      <c r="BS368" s="47">
        <f t="shared" si="1416"/>
        <v>0</v>
      </c>
      <c r="BT368" s="47">
        <f t="shared" si="1417"/>
        <v>0</v>
      </c>
      <c r="BU368" s="47">
        <f t="shared" si="1418"/>
        <v>0</v>
      </c>
      <c r="BV368" s="47">
        <f t="shared" si="1419"/>
        <v>0</v>
      </c>
      <c r="BW368" s="47">
        <f t="shared" si="1420"/>
        <v>0</v>
      </c>
      <c r="BX368" s="47">
        <f t="shared" si="1421"/>
        <v>0</v>
      </c>
      <c r="BY368" s="47">
        <f t="shared" si="1422"/>
        <v>0</v>
      </c>
      <c r="BZ368" s="47">
        <f t="shared" si="1423"/>
        <v>0</v>
      </c>
      <c r="CA368" s="47">
        <f t="shared" si="1424"/>
        <v>0</v>
      </c>
      <c r="CB368" s="47">
        <f t="shared" si="1425"/>
        <v>0</v>
      </c>
      <c r="CC368" s="48">
        <f t="shared" si="1426"/>
        <v>0</v>
      </c>
      <c r="CD368" s="47">
        <f t="shared" si="1435"/>
        <v>0</v>
      </c>
      <c r="CE368" s="47">
        <f t="shared" si="1436"/>
        <v>0</v>
      </c>
      <c r="CF368" s="46">
        <f t="shared" si="1437"/>
        <v>0</v>
      </c>
      <c r="CG368" s="47">
        <f t="shared" si="1438"/>
        <v>0</v>
      </c>
      <c r="CH368" s="47">
        <f t="shared" si="1439"/>
        <v>0</v>
      </c>
      <c r="CI368" s="47">
        <f t="shared" si="1440"/>
        <v>0</v>
      </c>
      <c r="CJ368" s="47">
        <f t="shared" si="1441"/>
        <v>0</v>
      </c>
      <c r="CK368" s="47">
        <f t="shared" si="1442"/>
        <v>0</v>
      </c>
      <c r="CL368" s="47">
        <f t="shared" si="1443"/>
        <v>0</v>
      </c>
      <c r="CM368" s="47">
        <f t="shared" si="1444"/>
        <v>0</v>
      </c>
      <c r="CN368" s="47">
        <f t="shared" si="1445"/>
        <v>0</v>
      </c>
      <c r="CO368" s="47">
        <f t="shared" si="1446"/>
        <v>0</v>
      </c>
      <c r="CP368" s="47">
        <f t="shared" si="1447"/>
        <v>0</v>
      </c>
      <c r="CQ368" s="47">
        <f t="shared" si="1448"/>
        <v>0</v>
      </c>
      <c r="CR368" s="47">
        <f t="shared" si="1449"/>
        <v>0</v>
      </c>
      <c r="CS368" s="47">
        <f t="shared" si="1450"/>
        <v>0</v>
      </c>
      <c r="CT368" s="47">
        <f t="shared" si="1451"/>
        <v>0</v>
      </c>
      <c r="CU368" s="47">
        <f t="shared" si="1452"/>
        <v>0</v>
      </c>
      <c r="CV368" s="47">
        <f t="shared" si="1453"/>
        <v>0</v>
      </c>
      <c r="CW368" s="47">
        <f t="shared" si="1454"/>
        <v>0</v>
      </c>
      <c r="CX368" s="47">
        <f t="shared" si="1455"/>
        <v>0</v>
      </c>
      <c r="CY368" s="48">
        <f t="shared" si="1456"/>
        <v>0</v>
      </c>
      <c r="CZ368" s="47">
        <f t="shared" si="1457"/>
        <v>0</v>
      </c>
      <c r="DA368" s="47">
        <f t="shared" si="1458"/>
        <v>0</v>
      </c>
      <c r="DB368" s="46">
        <f t="shared" si="1459"/>
        <v>0</v>
      </c>
      <c r="DC368" s="47">
        <f t="shared" si="1460"/>
        <v>0</v>
      </c>
      <c r="DD368" s="47">
        <f t="shared" si="1461"/>
        <v>0</v>
      </c>
      <c r="DE368" s="47">
        <f t="shared" si="1462"/>
        <v>0</v>
      </c>
      <c r="DF368" s="47">
        <f t="shared" si="1463"/>
        <v>0</v>
      </c>
      <c r="DG368" s="47">
        <f t="shared" si="1464"/>
        <v>0</v>
      </c>
      <c r="DH368" s="47">
        <f t="shared" si="1465"/>
        <v>0</v>
      </c>
      <c r="DI368" s="47">
        <f t="shared" si="1466"/>
        <v>0</v>
      </c>
      <c r="DJ368" s="47">
        <f t="shared" si="1467"/>
        <v>0</v>
      </c>
      <c r="DK368" s="47">
        <f t="shared" si="1468"/>
        <v>0</v>
      </c>
      <c r="DL368" s="47">
        <f t="shared" si="1469"/>
        <v>0</v>
      </c>
      <c r="DM368" s="47">
        <f t="shared" si="1470"/>
        <v>0</v>
      </c>
      <c r="DN368" s="47">
        <f t="shared" si="1471"/>
        <v>0</v>
      </c>
      <c r="DO368" s="47">
        <f t="shared" si="1472"/>
        <v>0</v>
      </c>
      <c r="DP368" s="47">
        <f t="shared" si="1473"/>
        <v>0</v>
      </c>
      <c r="DQ368" s="47">
        <f t="shared" si="1474"/>
        <v>0</v>
      </c>
      <c r="DR368" s="47">
        <f t="shared" si="1475"/>
        <v>0</v>
      </c>
      <c r="DS368" s="47">
        <f t="shared" si="1476"/>
        <v>0</v>
      </c>
      <c r="DT368" s="47">
        <f t="shared" si="1477"/>
        <v>0</v>
      </c>
      <c r="DU368" s="48">
        <f t="shared" si="1478"/>
        <v>0</v>
      </c>
      <c r="DV368" s="47">
        <f t="shared" si="1479"/>
        <v>0</v>
      </c>
      <c r="DW368" s="47">
        <f t="shared" si="1480"/>
        <v>0</v>
      </c>
      <c r="DX368" s="46">
        <f t="shared" si="1481"/>
        <v>0</v>
      </c>
      <c r="DY368" s="47">
        <f t="shared" si="1482"/>
        <v>0</v>
      </c>
      <c r="DZ368" s="47">
        <f t="shared" si="1483"/>
        <v>0</v>
      </c>
      <c r="EA368" s="47">
        <f t="shared" si="1484"/>
        <v>0</v>
      </c>
      <c r="EB368" s="47">
        <f t="shared" si="1485"/>
        <v>0</v>
      </c>
      <c r="EC368" s="47">
        <f t="shared" si="1486"/>
        <v>0</v>
      </c>
      <c r="ED368" s="47">
        <f t="shared" si="1487"/>
        <v>0</v>
      </c>
      <c r="EE368" s="47">
        <f t="shared" si="1488"/>
        <v>0</v>
      </c>
      <c r="EF368" s="47">
        <f t="shared" si="1489"/>
        <v>0</v>
      </c>
      <c r="EG368" s="47">
        <f t="shared" si="1490"/>
        <v>0</v>
      </c>
      <c r="EH368" s="47">
        <f t="shared" si="1491"/>
        <v>0</v>
      </c>
      <c r="EI368" s="47">
        <f t="shared" si="1492"/>
        <v>0</v>
      </c>
      <c r="EJ368" s="47">
        <f t="shared" si="1493"/>
        <v>0</v>
      </c>
      <c r="EK368" s="47">
        <f t="shared" si="1494"/>
        <v>0</v>
      </c>
      <c r="EL368" s="47">
        <f t="shared" si="1495"/>
        <v>0</v>
      </c>
      <c r="EM368" s="47">
        <f t="shared" si="1496"/>
        <v>0</v>
      </c>
      <c r="EN368" s="47">
        <f t="shared" si="1497"/>
        <v>0</v>
      </c>
      <c r="EO368" s="47">
        <f t="shared" si="1498"/>
        <v>0</v>
      </c>
      <c r="EP368" s="47">
        <f t="shared" si="1499"/>
        <v>0</v>
      </c>
      <c r="EQ368" s="48">
        <f t="shared" si="1500"/>
        <v>0</v>
      </c>
      <c r="ER368" s="47">
        <f t="shared" si="1501"/>
        <v>0</v>
      </c>
      <c r="ES368" s="47">
        <f t="shared" si="1502"/>
        <v>0</v>
      </c>
      <c r="ET368" s="46">
        <f t="shared" si="1503"/>
        <v>0</v>
      </c>
      <c r="EU368" s="47">
        <f t="shared" si="1504"/>
        <v>0</v>
      </c>
      <c r="EV368" s="47">
        <f t="shared" si="1505"/>
        <v>0</v>
      </c>
      <c r="EW368" s="47">
        <f t="shared" si="1506"/>
        <v>0</v>
      </c>
      <c r="EX368" s="47">
        <f t="shared" si="1507"/>
        <v>0</v>
      </c>
      <c r="EY368" s="47">
        <f t="shared" si="1508"/>
        <v>0</v>
      </c>
      <c r="EZ368" s="47">
        <f t="shared" si="1509"/>
        <v>0</v>
      </c>
      <c r="FA368" s="47">
        <f t="shared" si="1510"/>
        <v>0</v>
      </c>
      <c r="FB368" s="47">
        <f t="shared" si="1511"/>
        <v>0</v>
      </c>
      <c r="FC368" s="47">
        <f t="shared" si="1512"/>
        <v>0</v>
      </c>
      <c r="FD368" s="47">
        <f t="shared" si="1513"/>
        <v>0</v>
      </c>
      <c r="FE368" s="47">
        <f t="shared" si="1514"/>
        <v>0</v>
      </c>
      <c r="FF368" s="47">
        <f t="shared" si="1515"/>
        <v>0</v>
      </c>
      <c r="FG368" s="47">
        <f t="shared" si="1516"/>
        <v>0</v>
      </c>
      <c r="FH368" s="47">
        <f t="shared" si="1517"/>
        <v>0</v>
      </c>
      <c r="FI368" s="47">
        <f t="shared" si="1518"/>
        <v>0</v>
      </c>
      <c r="FJ368" s="47">
        <f t="shared" si="1519"/>
        <v>0</v>
      </c>
      <c r="FK368" s="47">
        <f t="shared" si="1520"/>
        <v>0</v>
      </c>
      <c r="FL368" s="47">
        <f t="shared" si="1521"/>
        <v>0</v>
      </c>
      <c r="FM368" s="48">
        <f t="shared" si="1522"/>
        <v>0</v>
      </c>
      <c r="FN368" s="47">
        <f t="shared" si="1523"/>
        <v>0</v>
      </c>
      <c r="FO368" s="47">
        <f t="shared" si="1524"/>
        <v>0</v>
      </c>
      <c r="FP368" s="46">
        <f t="shared" si="1525"/>
        <v>0</v>
      </c>
      <c r="FQ368" s="47">
        <f t="shared" si="1526"/>
        <v>0</v>
      </c>
      <c r="FR368" s="47">
        <f t="shared" si="1527"/>
        <v>0</v>
      </c>
      <c r="FS368" s="47">
        <f t="shared" si="1528"/>
        <v>0</v>
      </c>
      <c r="FT368" s="47">
        <f t="shared" si="1529"/>
        <v>0</v>
      </c>
      <c r="FU368" s="47">
        <f t="shared" si="1530"/>
        <v>0</v>
      </c>
      <c r="FV368" s="47">
        <f t="shared" si="1531"/>
        <v>0</v>
      </c>
      <c r="FW368" s="47">
        <f t="shared" si="1532"/>
        <v>0</v>
      </c>
      <c r="FX368" s="47">
        <f t="shared" si="1533"/>
        <v>0</v>
      </c>
      <c r="FY368" s="47">
        <f t="shared" si="1534"/>
        <v>0</v>
      </c>
      <c r="FZ368" s="47">
        <f t="shared" si="1535"/>
        <v>0</v>
      </c>
      <c r="GA368" s="47">
        <f t="shared" si="1536"/>
        <v>0</v>
      </c>
      <c r="GB368" s="47">
        <f t="shared" si="1537"/>
        <v>0</v>
      </c>
      <c r="GC368" s="47">
        <f t="shared" si="1538"/>
        <v>0</v>
      </c>
      <c r="GD368" s="47">
        <f t="shared" si="1539"/>
        <v>0</v>
      </c>
      <c r="GE368" s="47">
        <f t="shared" si="1540"/>
        <v>0</v>
      </c>
      <c r="GF368" s="47">
        <f t="shared" si="1541"/>
        <v>0</v>
      </c>
      <c r="GG368" s="47">
        <f t="shared" si="1542"/>
        <v>0</v>
      </c>
      <c r="GH368" s="47">
        <f t="shared" si="1543"/>
        <v>0</v>
      </c>
      <c r="GI368" s="48">
        <f t="shared" si="1544"/>
        <v>0</v>
      </c>
      <c r="GJ368" s="47">
        <f t="shared" si="1545"/>
        <v>0</v>
      </c>
      <c r="GK368" s="47">
        <f t="shared" si="1546"/>
        <v>0</v>
      </c>
      <c r="GL368" s="46">
        <f t="shared" si="1547"/>
        <v>0</v>
      </c>
      <c r="GM368" s="47">
        <f t="shared" si="1548"/>
        <v>0</v>
      </c>
      <c r="GN368" s="47">
        <f t="shared" si="1549"/>
        <v>0</v>
      </c>
      <c r="GO368" s="47">
        <f t="shared" si="1550"/>
        <v>0</v>
      </c>
      <c r="GP368" s="47">
        <f t="shared" si="1551"/>
        <v>0</v>
      </c>
      <c r="GQ368" s="47">
        <f t="shared" si="1552"/>
        <v>0</v>
      </c>
      <c r="GR368" s="47">
        <f t="shared" si="1553"/>
        <v>0</v>
      </c>
      <c r="GS368" s="47">
        <f t="shared" si="1554"/>
        <v>0</v>
      </c>
      <c r="GT368" s="47">
        <f t="shared" si="1555"/>
        <v>0</v>
      </c>
      <c r="GU368" s="47">
        <f t="shared" si="1556"/>
        <v>0</v>
      </c>
      <c r="GV368" s="47">
        <f t="shared" si="1557"/>
        <v>0</v>
      </c>
      <c r="GW368" s="47">
        <f t="shared" si="1558"/>
        <v>0</v>
      </c>
      <c r="GX368" s="47">
        <f t="shared" si="1559"/>
        <v>0</v>
      </c>
      <c r="GY368" s="47">
        <f t="shared" si="1560"/>
        <v>0</v>
      </c>
      <c r="GZ368" s="47">
        <f t="shared" si="1561"/>
        <v>0</v>
      </c>
      <c r="HA368" s="47">
        <f t="shared" si="1562"/>
        <v>0</v>
      </c>
      <c r="HB368" s="47">
        <f t="shared" si="1563"/>
        <v>0</v>
      </c>
      <c r="HC368" s="47">
        <f t="shared" si="1564"/>
        <v>0</v>
      </c>
      <c r="HD368" s="47">
        <f t="shared" si="1565"/>
        <v>0</v>
      </c>
      <c r="HE368" s="48">
        <f t="shared" si="1566"/>
        <v>0</v>
      </c>
      <c r="HF368" s="47">
        <f t="shared" si="1567"/>
        <v>0</v>
      </c>
      <c r="HG368" s="47">
        <f t="shared" si="1568"/>
        <v>0</v>
      </c>
      <c r="HH368" s="46">
        <f t="shared" si="1569"/>
        <v>0</v>
      </c>
      <c r="HI368" s="47">
        <f t="shared" si="1570"/>
        <v>0</v>
      </c>
      <c r="HJ368" s="47">
        <f t="shared" si="1571"/>
        <v>0</v>
      </c>
      <c r="HK368" s="47">
        <f t="shared" si="1572"/>
        <v>0</v>
      </c>
      <c r="HL368" s="47">
        <f t="shared" si="1573"/>
        <v>0</v>
      </c>
      <c r="HM368" s="47">
        <f t="shared" si="1574"/>
        <v>0</v>
      </c>
      <c r="HN368" s="47">
        <f t="shared" si="1575"/>
        <v>0</v>
      </c>
      <c r="HO368" s="47">
        <f t="shared" si="1576"/>
        <v>0</v>
      </c>
      <c r="HP368" s="47">
        <f t="shared" si="1577"/>
        <v>0</v>
      </c>
      <c r="HQ368" s="47">
        <f t="shared" si="1578"/>
        <v>0</v>
      </c>
      <c r="HR368" s="47">
        <f t="shared" si="1579"/>
        <v>0</v>
      </c>
      <c r="HS368" s="47">
        <f t="shared" si="1580"/>
        <v>0</v>
      </c>
      <c r="HT368" s="47">
        <f t="shared" si="1581"/>
        <v>0</v>
      </c>
      <c r="HU368" s="47">
        <f t="shared" si="1582"/>
        <v>0</v>
      </c>
      <c r="HV368" s="47">
        <f t="shared" si="1583"/>
        <v>0</v>
      </c>
      <c r="HW368" s="47">
        <f t="shared" si="1584"/>
        <v>0</v>
      </c>
      <c r="HX368" s="47">
        <f t="shared" si="1585"/>
        <v>0</v>
      </c>
      <c r="HY368" s="47">
        <f t="shared" si="1586"/>
        <v>0</v>
      </c>
      <c r="HZ368" s="47">
        <f t="shared" si="1587"/>
        <v>0</v>
      </c>
      <c r="IA368" s="48">
        <f t="shared" si="1588"/>
        <v>0</v>
      </c>
      <c r="IB368" s="47">
        <f t="shared" si="1589"/>
        <v>0</v>
      </c>
      <c r="IC368" s="47">
        <f t="shared" si="1590"/>
        <v>0</v>
      </c>
      <c r="ID368" s="46">
        <f t="shared" si="1591"/>
        <v>0</v>
      </c>
      <c r="IE368" s="47">
        <f t="shared" si="1592"/>
        <v>0</v>
      </c>
      <c r="IF368" s="47">
        <f t="shared" si="1593"/>
        <v>0</v>
      </c>
      <c r="IG368" s="47">
        <f t="shared" si="1594"/>
        <v>0</v>
      </c>
      <c r="IH368" s="47">
        <f t="shared" si="1595"/>
        <v>0</v>
      </c>
      <c r="II368" s="47">
        <f t="shared" si="1596"/>
        <v>0</v>
      </c>
      <c r="IJ368" s="47">
        <f t="shared" si="1597"/>
        <v>0</v>
      </c>
      <c r="IK368" s="47">
        <f t="shared" si="1598"/>
        <v>0</v>
      </c>
      <c r="IL368" s="47">
        <f t="shared" si="1599"/>
        <v>0</v>
      </c>
      <c r="IM368" s="47">
        <f t="shared" si="1600"/>
        <v>0</v>
      </c>
      <c r="IN368" s="47">
        <f t="shared" si="1601"/>
        <v>0</v>
      </c>
      <c r="IO368" s="47">
        <f t="shared" si="1602"/>
        <v>0</v>
      </c>
      <c r="IP368" s="47">
        <f t="shared" si="1603"/>
        <v>0</v>
      </c>
      <c r="IQ368" s="47">
        <f t="shared" si="1604"/>
        <v>0</v>
      </c>
      <c r="IR368" s="47">
        <f t="shared" si="1605"/>
        <v>0</v>
      </c>
      <c r="IS368" s="47">
        <f t="shared" si="1606"/>
        <v>0</v>
      </c>
      <c r="IT368" s="47">
        <f t="shared" si="1607"/>
        <v>0</v>
      </c>
      <c r="IU368" s="47">
        <f t="shared" si="1608"/>
        <v>0</v>
      </c>
      <c r="IV368" s="47">
        <f t="shared" si="1609"/>
        <v>0</v>
      </c>
      <c r="IW368" s="48">
        <f t="shared" si="1610"/>
        <v>0</v>
      </c>
      <c r="IX368" s="47">
        <f t="shared" si="1611"/>
        <v>0</v>
      </c>
      <c r="IY368" s="47">
        <f t="shared" si="1612"/>
        <v>0</v>
      </c>
      <c r="IZ368" s="46">
        <f t="shared" si="1613"/>
        <v>0</v>
      </c>
      <c r="JA368" s="47">
        <f t="shared" si="1614"/>
        <v>0</v>
      </c>
      <c r="JB368" s="47">
        <f t="shared" si="1615"/>
        <v>0</v>
      </c>
      <c r="JC368" s="47">
        <f t="shared" si="1616"/>
        <v>0</v>
      </c>
      <c r="JD368" s="47">
        <f t="shared" si="1617"/>
        <v>0</v>
      </c>
      <c r="JE368" s="47">
        <f t="shared" si="1618"/>
        <v>0</v>
      </c>
      <c r="JF368" s="47">
        <f t="shared" si="1619"/>
        <v>0</v>
      </c>
      <c r="JG368" s="47">
        <f t="shared" si="1620"/>
        <v>0</v>
      </c>
      <c r="JH368" s="47">
        <f t="shared" si="1621"/>
        <v>0</v>
      </c>
      <c r="JI368" s="47">
        <f t="shared" si="1622"/>
        <v>0</v>
      </c>
      <c r="JJ368" s="47">
        <f t="shared" si="1623"/>
        <v>0</v>
      </c>
      <c r="JK368" s="47">
        <f t="shared" si="1624"/>
        <v>0</v>
      </c>
      <c r="JL368" s="47">
        <f t="shared" si="1625"/>
        <v>0</v>
      </c>
      <c r="JM368" s="47">
        <f t="shared" si="1626"/>
        <v>0</v>
      </c>
      <c r="JN368" s="47">
        <f t="shared" si="1627"/>
        <v>0</v>
      </c>
      <c r="JO368" s="47">
        <f t="shared" si="1628"/>
        <v>0</v>
      </c>
      <c r="JP368" s="47">
        <f t="shared" si="1629"/>
        <v>0</v>
      </c>
      <c r="JQ368" s="47">
        <f t="shared" si="1630"/>
        <v>0</v>
      </c>
      <c r="JR368" s="47">
        <f t="shared" si="1631"/>
        <v>0</v>
      </c>
      <c r="JS368" s="48">
        <f t="shared" si="1632"/>
        <v>0</v>
      </c>
      <c r="JT368" s="46">
        <f t="shared" si="1633"/>
        <v>0</v>
      </c>
      <c r="JU368" s="48">
        <f t="shared" si="1634"/>
        <v>0</v>
      </c>
    </row>
    <row r="369" spans="1:283" s="25" customFormat="1" x14ac:dyDescent="0.25">
      <c r="A369" s="152"/>
      <c r="B369" s="386"/>
      <c r="C369" s="608"/>
      <c r="D369" s="609"/>
      <c r="E369" s="609"/>
      <c r="F369" s="609"/>
      <c r="G369" s="610"/>
      <c r="H369" s="397"/>
      <c r="I369" s="397"/>
      <c r="J369" s="97"/>
      <c r="K369" s="122">
        <f t="shared" si="0"/>
        <v>0</v>
      </c>
      <c r="L369" s="313">
        <f t="shared" si="62"/>
        <v>0</v>
      </c>
      <c r="M369" s="46">
        <f t="shared" si="63"/>
        <v>0</v>
      </c>
      <c r="N369" s="90">
        <f t="shared" si="1427"/>
        <v>0</v>
      </c>
      <c r="O369" s="90">
        <f t="shared" si="1428"/>
        <v>0</v>
      </c>
      <c r="P369" s="90">
        <f t="shared" si="1429"/>
        <v>0</v>
      </c>
      <c r="Q369" s="90">
        <f t="shared" si="1430"/>
        <v>0</v>
      </c>
      <c r="R369" s="408">
        <f t="shared" si="68"/>
        <v>1</v>
      </c>
      <c r="S369" s="46">
        <f t="shared" si="1368"/>
        <v>0</v>
      </c>
      <c r="T369" s="47">
        <f t="shared" si="1369"/>
        <v>0</v>
      </c>
      <c r="U369" s="47">
        <f t="shared" si="1370"/>
        <v>0</v>
      </c>
      <c r="V369" s="47">
        <f t="shared" si="1371"/>
        <v>0</v>
      </c>
      <c r="W369" s="47">
        <f t="shared" si="1372"/>
        <v>0</v>
      </c>
      <c r="X369" s="47">
        <f t="shared" si="1373"/>
        <v>0</v>
      </c>
      <c r="Y369" s="47">
        <f t="shared" si="1374"/>
        <v>0</v>
      </c>
      <c r="Z369" s="47">
        <f t="shared" si="1375"/>
        <v>0</v>
      </c>
      <c r="AA369" s="47">
        <f t="shared" si="1376"/>
        <v>0</v>
      </c>
      <c r="AB369" s="47">
        <f t="shared" si="1377"/>
        <v>0</v>
      </c>
      <c r="AC369" s="47">
        <f t="shared" si="1378"/>
        <v>0</v>
      </c>
      <c r="AD369" s="47">
        <f t="shared" si="1379"/>
        <v>0</v>
      </c>
      <c r="AE369" s="47">
        <f t="shared" si="1380"/>
        <v>0</v>
      </c>
      <c r="AF369" s="47">
        <f t="shared" si="1381"/>
        <v>0</v>
      </c>
      <c r="AG369" s="47">
        <f t="shared" si="1382"/>
        <v>0</v>
      </c>
      <c r="AH369" s="47">
        <f t="shared" si="1383"/>
        <v>0</v>
      </c>
      <c r="AI369" s="47">
        <f t="shared" si="1384"/>
        <v>0</v>
      </c>
      <c r="AJ369" s="47">
        <f t="shared" si="1385"/>
        <v>0</v>
      </c>
      <c r="AK369" s="47">
        <f t="shared" si="1386"/>
        <v>0</v>
      </c>
      <c r="AL369" s="48">
        <f t="shared" si="1387"/>
        <v>0</v>
      </c>
      <c r="AM369" s="47">
        <f t="shared" si="1431"/>
        <v>0</v>
      </c>
      <c r="AN369" s="47">
        <f t="shared" si="1432"/>
        <v>0</v>
      </c>
      <c r="AO369" s="46">
        <f t="shared" si="1388"/>
        <v>0</v>
      </c>
      <c r="AP369" s="47">
        <f t="shared" si="1389"/>
        <v>0</v>
      </c>
      <c r="AQ369" s="47">
        <f t="shared" si="1390"/>
        <v>0</v>
      </c>
      <c r="AR369" s="47">
        <f t="shared" si="1391"/>
        <v>0</v>
      </c>
      <c r="AS369" s="47">
        <f t="shared" si="1392"/>
        <v>0</v>
      </c>
      <c r="AT369" s="47">
        <f t="shared" si="1393"/>
        <v>0</v>
      </c>
      <c r="AU369" s="47">
        <f t="shared" si="1394"/>
        <v>0</v>
      </c>
      <c r="AV369" s="47">
        <f t="shared" si="1395"/>
        <v>0</v>
      </c>
      <c r="AW369" s="47">
        <f t="shared" si="1396"/>
        <v>0</v>
      </c>
      <c r="AX369" s="47">
        <f t="shared" si="1397"/>
        <v>0</v>
      </c>
      <c r="AY369" s="47">
        <f t="shared" si="1398"/>
        <v>0</v>
      </c>
      <c r="AZ369" s="47">
        <f t="shared" si="1399"/>
        <v>0</v>
      </c>
      <c r="BA369" s="47">
        <f t="shared" si="1400"/>
        <v>0</v>
      </c>
      <c r="BB369" s="47">
        <f t="shared" si="1401"/>
        <v>0</v>
      </c>
      <c r="BC369" s="47">
        <f t="shared" si="1402"/>
        <v>0</v>
      </c>
      <c r="BD369" s="47">
        <f t="shared" si="1403"/>
        <v>0</v>
      </c>
      <c r="BE369" s="47">
        <f t="shared" si="1404"/>
        <v>0</v>
      </c>
      <c r="BF369" s="47">
        <f t="shared" si="1405"/>
        <v>0</v>
      </c>
      <c r="BG369" s="48">
        <f t="shared" si="1406"/>
        <v>0</v>
      </c>
      <c r="BH369" s="47">
        <f t="shared" si="1433"/>
        <v>0</v>
      </c>
      <c r="BI369" s="47">
        <f t="shared" si="1434"/>
        <v>0</v>
      </c>
      <c r="BJ369" s="46">
        <f t="shared" si="1407"/>
        <v>0</v>
      </c>
      <c r="BK369" s="47">
        <f t="shared" si="1408"/>
        <v>0</v>
      </c>
      <c r="BL369" s="47">
        <f t="shared" si="1409"/>
        <v>0</v>
      </c>
      <c r="BM369" s="47">
        <f t="shared" si="1410"/>
        <v>0</v>
      </c>
      <c r="BN369" s="47">
        <f t="shared" si="1411"/>
        <v>0</v>
      </c>
      <c r="BO369" s="47">
        <f t="shared" si="1412"/>
        <v>0</v>
      </c>
      <c r="BP369" s="47">
        <f t="shared" si="1413"/>
        <v>0</v>
      </c>
      <c r="BQ369" s="47">
        <f t="shared" si="1414"/>
        <v>0</v>
      </c>
      <c r="BR369" s="47">
        <f t="shared" si="1415"/>
        <v>0</v>
      </c>
      <c r="BS369" s="47">
        <f t="shared" si="1416"/>
        <v>0</v>
      </c>
      <c r="BT369" s="47">
        <f t="shared" si="1417"/>
        <v>0</v>
      </c>
      <c r="BU369" s="47">
        <f t="shared" si="1418"/>
        <v>0</v>
      </c>
      <c r="BV369" s="47">
        <f t="shared" si="1419"/>
        <v>0</v>
      </c>
      <c r="BW369" s="47">
        <f t="shared" si="1420"/>
        <v>0</v>
      </c>
      <c r="BX369" s="47">
        <f t="shared" si="1421"/>
        <v>0</v>
      </c>
      <c r="BY369" s="47">
        <f t="shared" si="1422"/>
        <v>0</v>
      </c>
      <c r="BZ369" s="47">
        <f t="shared" si="1423"/>
        <v>0</v>
      </c>
      <c r="CA369" s="47">
        <f t="shared" si="1424"/>
        <v>0</v>
      </c>
      <c r="CB369" s="47">
        <f t="shared" si="1425"/>
        <v>0</v>
      </c>
      <c r="CC369" s="48">
        <f t="shared" si="1426"/>
        <v>0</v>
      </c>
      <c r="CD369" s="47">
        <f t="shared" si="1435"/>
        <v>0</v>
      </c>
      <c r="CE369" s="47">
        <f t="shared" si="1436"/>
        <v>0</v>
      </c>
      <c r="CF369" s="46">
        <f t="shared" si="1437"/>
        <v>0</v>
      </c>
      <c r="CG369" s="47">
        <f t="shared" si="1438"/>
        <v>0</v>
      </c>
      <c r="CH369" s="47">
        <f t="shared" si="1439"/>
        <v>0</v>
      </c>
      <c r="CI369" s="47">
        <f t="shared" si="1440"/>
        <v>0</v>
      </c>
      <c r="CJ369" s="47">
        <f t="shared" si="1441"/>
        <v>0</v>
      </c>
      <c r="CK369" s="47">
        <f t="shared" si="1442"/>
        <v>0</v>
      </c>
      <c r="CL369" s="47">
        <f t="shared" si="1443"/>
        <v>0</v>
      </c>
      <c r="CM369" s="47">
        <f t="shared" si="1444"/>
        <v>0</v>
      </c>
      <c r="CN369" s="47">
        <f t="shared" si="1445"/>
        <v>0</v>
      </c>
      <c r="CO369" s="47">
        <f t="shared" si="1446"/>
        <v>0</v>
      </c>
      <c r="CP369" s="47">
        <f t="shared" si="1447"/>
        <v>0</v>
      </c>
      <c r="CQ369" s="47">
        <f t="shared" si="1448"/>
        <v>0</v>
      </c>
      <c r="CR369" s="47">
        <f t="shared" si="1449"/>
        <v>0</v>
      </c>
      <c r="CS369" s="47">
        <f t="shared" si="1450"/>
        <v>0</v>
      </c>
      <c r="CT369" s="47">
        <f t="shared" si="1451"/>
        <v>0</v>
      </c>
      <c r="CU369" s="47">
        <f t="shared" si="1452"/>
        <v>0</v>
      </c>
      <c r="CV369" s="47">
        <f t="shared" si="1453"/>
        <v>0</v>
      </c>
      <c r="CW369" s="47">
        <f t="shared" si="1454"/>
        <v>0</v>
      </c>
      <c r="CX369" s="47">
        <f t="shared" si="1455"/>
        <v>0</v>
      </c>
      <c r="CY369" s="48">
        <f t="shared" si="1456"/>
        <v>0</v>
      </c>
      <c r="CZ369" s="47">
        <f t="shared" si="1457"/>
        <v>0</v>
      </c>
      <c r="DA369" s="47">
        <f t="shared" si="1458"/>
        <v>0</v>
      </c>
      <c r="DB369" s="46">
        <f t="shared" si="1459"/>
        <v>0</v>
      </c>
      <c r="DC369" s="47">
        <f t="shared" si="1460"/>
        <v>0</v>
      </c>
      <c r="DD369" s="47">
        <f t="shared" si="1461"/>
        <v>0</v>
      </c>
      <c r="DE369" s="47">
        <f t="shared" si="1462"/>
        <v>0</v>
      </c>
      <c r="DF369" s="47">
        <f t="shared" si="1463"/>
        <v>0</v>
      </c>
      <c r="DG369" s="47">
        <f t="shared" si="1464"/>
        <v>0</v>
      </c>
      <c r="DH369" s="47">
        <f t="shared" si="1465"/>
        <v>0</v>
      </c>
      <c r="DI369" s="47">
        <f t="shared" si="1466"/>
        <v>0</v>
      </c>
      <c r="DJ369" s="47">
        <f t="shared" si="1467"/>
        <v>0</v>
      </c>
      <c r="DK369" s="47">
        <f t="shared" si="1468"/>
        <v>0</v>
      </c>
      <c r="DL369" s="47">
        <f t="shared" si="1469"/>
        <v>0</v>
      </c>
      <c r="DM369" s="47">
        <f t="shared" si="1470"/>
        <v>0</v>
      </c>
      <c r="DN369" s="47">
        <f t="shared" si="1471"/>
        <v>0</v>
      </c>
      <c r="DO369" s="47">
        <f t="shared" si="1472"/>
        <v>0</v>
      </c>
      <c r="DP369" s="47">
        <f t="shared" si="1473"/>
        <v>0</v>
      </c>
      <c r="DQ369" s="47">
        <f t="shared" si="1474"/>
        <v>0</v>
      </c>
      <c r="DR369" s="47">
        <f t="shared" si="1475"/>
        <v>0</v>
      </c>
      <c r="DS369" s="47">
        <f t="shared" si="1476"/>
        <v>0</v>
      </c>
      <c r="DT369" s="47">
        <f t="shared" si="1477"/>
        <v>0</v>
      </c>
      <c r="DU369" s="48">
        <f t="shared" si="1478"/>
        <v>0</v>
      </c>
      <c r="DV369" s="47">
        <f t="shared" si="1479"/>
        <v>0</v>
      </c>
      <c r="DW369" s="47">
        <f t="shared" si="1480"/>
        <v>0</v>
      </c>
      <c r="DX369" s="46">
        <f t="shared" si="1481"/>
        <v>0</v>
      </c>
      <c r="DY369" s="47">
        <f t="shared" si="1482"/>
        <v>0</v>
      </c>
      <c r="DZ369" s="47">
        <f t="shared" si="1483"/>
        <v>0</v>
      </c>
      <c r="EA369" s="47">
        <f t="shared" si="1484"/>
        <v>0</v>
      </c>
      <c r="EB369" s="47">
        <f t="shared" si="1485"/>
        <v>0</v>
      </c>
      <c r="EC369" s="47">
        <f t="shared" si="1486"/>
        <v>0</v>
      </c>
      <c r="ED369" s="47">
        <f t="shared" si="1487"/>
        <v>0</v>
      </c>
      <c r="EE369" s="47">
        <f t="shared" si="1488"/>
        <v>0</v>
      </c>
      <c r="EF369" s="47">
        <f t="shared" si="1489"/>
        <v>0</v>
      </c>
      <c r="EG369" s="47">
        <f t="shared" si="1490"/>
        <v>0</v>
      </c>
      <c r="EH369" s="47">
        <f t="shared" si="1491"/>
        <v>0</v>
      </c>
      <c r="EI369" s="47">
        <f t="shared" si="1492"/>
        <v>0</v>
      </c>
      <c r="EJ369" s="47">
        <f t="shared" si="1493"/>
        <v>0</v>
      </c>
      <c r="EK369" s="47">
        <f t="shared" si="1494"/>
        <v>0</v>
      </c>
      <c r="EL369" s="47">
        <f t="shared" si="1495"/>
        <v>0</v>
      </c>
      <c r="EM369" s="47">
        <f t="shared" si="1496"/>
        <v>0</v>
      </c>
      <c r="EN369" s="47">
        <f t="shared" si="1497"/>
        <v>0</v>
      </c>
      <c r="EO369" s="47">
        <f t="shared" si="1498"/>
        <v>0</v>
      </c>
      <c r="EP369" s="47">
        <f t="shared" si="1499"/>
        <v>0</v>
      </c>
      <c r="EQ369" s="48">
        <f t="shared" si="1500"/>
        <v>0</v>
      </c>
      <c r="ER369" s="47">
        <f t="shared" si="1501"/>
        <v>0</v>
      </c>
      <c r="ES369" s="47">
        <f t="shared" si="1502"/>
        <v>0</v>
      </c>
      <c r="ET369" s="46">
        <f t="shared" si="1503"/>
        <v>0</v>
      </c>
      <c r="EU369" s="47">
        <f t="shared" si="1504"/>
        <v>0</v>
      </c>
      <c r="EV369" s="47">
        <f t="shared" si="1505"/>
        <v>0</v>
      </c>
      <c r="EW369" s="47">
        <f t="shared" si="1506"/>
        <v>0</v>
      </c>
      <c r="EX369" s="47">
        <f t="shared" si="1507"/>
        <v>0</v>
      </c>
      <c r="EY369" s="47">
        <f t="shared" si="1508"/>
        <v>0</v>
      </c>
      <c r="EZ369" s="47">
        <f t="shared" si="1509"/>
        <v>0</v>
      </c>
      <c r="FA369" s="47">
        <f t="shared" si="1510"/>
        <v>0</v>
      </c>
      <c r="FB369" s="47">
        <f t="shared" si="1511"/>
        <v>0</v>
      </c>
      <c r="FC369" s="47">
        <f t="shared" si="1512"/>
        <v>0</v>
      </c>
      <c r="FD369" s="47">
        <f t="shared" si="1513"/>
        <v>0</v>
      </c>
      <c r="FE369" s="47">
        <f t="shared" si="1514"/>
        <v>0</v>
      </c>
      <c r="FF369" s="47">
        <f t="shared" si="1515"/>
        <v>0</v>
      </c>
      <c r="FG369" s="47">
        <f t="shared" si="1516"/>
        <v>0</v>
      </c>
      <c r="FH369" s="47">
        <f t="shared" si="1517"/>
        <v>0</v>
      </c>
      <c r="FI369" s="47">
        <f t="shared" si="1518"/>
        <v>0</v>
      </c>
      <c r="FJ369" s="47">
        <f t="shared" si="1519"/>
        <v>0</v>
      </c>
      <c r="FK369" s="47">
        <f t="shared" si="1520"/>
        <v>0</v>
      </c>
      <c r="FL369" s="47">
        <f t="shared" si="1521"/>
        <v>0</v>
      </c>
      <c r="FM369" s="48">
        <f t="shared" si="1522"/>
        <v>0</v>
      </c>
      <c r="FN369" s="47">
        <f t="shared" si="1523"/>
        <v>0</v>
      </c>
      <c r="FO369" s="47">
        <f t="shared" si="1524"/>
        <v>0</v>
      </c>
      <c r="FP369" s="46">
        <f t="shared" si="1525"/>
        <v>0</v>
      </c>
      <c r="FQ369" s="47">
        <f t="shared" si="1526"/>
        <v>0</v>
      </c>
      <c r="FR369" s="47">
        <f t="shared" si="1527"/>
        <v>0</v>
      </c>
      <c r="FS369" s="47">
        <f t="shared" si="1528"/>
        <v>0</v>
      </c>
      <c r="FT369" s="47">
        <f t="shared" si="1529"/>
        <v>0</v>
      </c>
      <c r="FU369" s="47">
        <f t="shared" si="1530"/>
        <v>0</v>
      </c>
      <c r="FV369" s="47">
        <f t="shared" si="1531"/>
        <v>0</v>
      </c>
      <c r="FW369" s="47">
        <f t="shared" si="1532"/>
        <v>0</v>
      </c>
      <c r="FX369" s="47">
        <f t="shared" si="1533"/>
        <v>0</v>
      </c>
      <c r="FY369" s="47">
        <f t="shared" si="1534"/>
        <v>0</v>
      </c>
      <c r="FZ369" s="47">
        <f t="shared" si="1535"/>
        <v>0</v>
      </c>
      <c r="GA369" s="47">
        <f t="shared" si="1536"/>
        <v>0</v>
      </c>
      <c r="GB369" s="47">
        <f t="shared" si="1537"/>
        <v>0</v>
      </c>
      <c r="GC369" s="47">
        <f t="shared" si="1538"/>
        <v>0</v>
      </c>
      <c r="GD369" s="47">
        <f t="shared" si="1539"/>
        <v>0</v>
      </c>
      <c r="GE369" s="47">
        <f t="shared" si="1540"/>
        <v>0</v>
      </c>
      <c r="GF369" s="47">
        <f t="shared" si="1541"/>
        <v>0</v>
      </c>
      <c r="GG369" s="47">
        <f t="shared" si="1542"/>
        <v>0</v>
      </c>
      <c r="GH369" s="47">
        <f t="shared" si="1543"/>
        <v>0</v>
      </c>
      <c r="GI369" s="48">
        <f t="shared" si="1544"/>
        <v>0</v>
      </c>
      <c r="GJ369" s="47">
        <f t="shared" si="1545"/>
        <v>0</v>
      </c>
      <c r="GK369" s="47">
        <f t="shared" si="1546"/>
        <v>0</v>
      </c>
      <c r="GL369" s="46">
        <f t="shared" si="1547"/>
        <v>0</v>
      </c>
      <c r="GM369" s="47">
        <f t="shared" si="1548"/>
        <v>0</v>
      </c>
      <c r="GN369" s="47">
        <f t="shared" si="1549"/>
        <v>0</v>
      </c>
      <c r="GO369" s="47">
        <f t="shared" si="1550"/>
        <v>0</v>
      </c>
      <c r="GP369" s="47">
        <f t="shared" si="1551"/>
        <v>0</v>
      </c>
      <c r="GQ369" s="47">
        <f t="shared" si="1552"/>
        <v>0</v>
      </c>
      <c r="GR369" s="47">
        <f t="shared" si="1553"/>
        <v>0</v>
      </c>
      <c r="GS369" s="47">
        <f t="shared" si="1554"/>
        <v>0</v>
      </c>
      <c r="GT369" s="47">
        <f t="shared" si="1555"/>
        <v>0</v>
      </c>
      <c r="GU369" s="47">
        <f t="shared" si="1556"/>
        <v>0</v>
      </c>
      <c r="GV369" s="47">
        <f t="shared" si="1557"/>
        <v>0</v>
      </c>
      <c r="GW369" s="47">
        <f t="shared" si="1558"/>
        <v>0</v>
      </c>
      <c r="GX369" s="47">
        <f t="shared" si="1559"/>
        <v>0</v>
      </c>
      <c r="GY369" s="47">
        <f t="shared" si="1560"/>
        <v>0</v>
      </c>
      <c r="GZ369" s="47">
        <f t="shared" si="1561"/>
        <v>0</v>
      </c>
      <c r="HA369" s="47">
        <f t="shared" si="1562"/>
        <v>0</v>
      </c>
      <c r="HB369" s="47">
        <f t="shared" si="1563"/>
        <v>0</v>
      </c>
      <c r="HC369" s="47">
        <f t="shared" si="1564"/>
        <v>0</v>
      </c>
      <c r="HD369" s="47">
        <f t="shared" si="1565"/>
        <v>0</v>
      </c>
      <c r="HE369" s="48">
        <f t="shared" si="1566"/>
        <v>0</v>
      </c>
      <c r="HF369" s="47">
        <f t="shared" si="1567"/>
        <v>0</v>
      </c>
      <c r="HG369" s="47">
        <f t="shared" si="1568"/>
        <v>0</v>
      </c>
      <c r="HH369" s="46">
        <f t="shared" si="1569"/>
        <v>0</v>
      </c>
      <c r="HI369" s="47">
        <f t="shared" si="1570"/>
        <v>0</v>
      </c>
      <c r="HJ369" s="47">
        <f t="shared" si="1571"/>
        <v>0</v>
      </c>
      <c r="HK369" s="47">
        <f t="shared" si="1572"/>
        <v>0</v>
      </c>
      <c r="HL369" s="47">
        <f t="shared" si="1573"/>
        <v>0</v>
      </c>
      <c r="HM369" s="47">
        <f t="shared" si="1574"/>
        <v>0</v>
      </c>
      <c r="HN369" s="47">
        <f t="shared" si="1575"/>
        <v>0</v>
      </c>
      <c r="HO369" s="47">
        <f t="shared" si="1576"/>
        <v>0</v>
      </c>
      <c r="HP369" s="47">
        <f t="shared" si="1577"/>
        <v>0</v>
      </c>
      <c r="HQ369" s="47">
        <f t="shared" si="1578"/>
        <v>0</v>
      </c>
      <c r="HR369" s="47">
        <f t="shared" si="1579"/>
        <v>0</v>
      </c>
      <c r="HS369" s="47">
        <f t="shared" si="1580"/>
        <v>0</v>
      </c>
      <c r="HT369" s="47">
        <f t="shared" si="1581"/>
        <v>0</v>
      </c>
      <c r="HU369" s="47">
        <f t="shared" si="1582"/>
        <v>0</v>
      </c>
      <c r="HV369" s="47">
        <f t="shared" si="1583"/>
        <v>0</v>
      </c>
      <c r="HW369" s="47">
        <f t="shared" si="1584"/>
        <v>0</v>
      </c>
      <c r="HX369" s="47">
        <f t="shared" si="1585"/>
        <v>0</v>
      </c>
      <c r="HY369" s="47">
        <f t="shared" si="1586"/>
        <v>0</v>
      </c>
      <c r="HZ369" s="47">
        <f t="shared" si="1587"/>
        <v>0</v>
      </c>
      <c r="IA369" s="48">
        <f t="shared" si="1588"/>
        <v>0</v>
      </c>
      <c r="IB369" s="47">
        <f t="shared" si="1589"/>
        <v>0</v>
      </c>
      <c r="IC369" s="47">
        <f t="shared" si="1590"/>
        <v>0</v>
      </c>
      <c r="ID369" s="46">
        <f t="shared" si="1591"/>
        <v>0</v>
      </c>
      <c r="IE369" s="47">
        <f t="shared" si="1592"/>
        <v>0</v>
      </c>
      <c r="IF369" s="47">
        <f t="shared" si="1593"/>
        <v>0</v>
      </c>
      <c r="IG369" s="47">
        <f t="shared" si="1594"/>
        <v>0</v>
      </c>
      <c r="IH369" s="47">
        <f t="shared" si="1595"/>
        <v>0</v>
      </c>
      <c r="II369" s="47">
        <f t="shared" si="1596"/>
        <v>0</v>
      </c>
      <c r="IJ369" s="47">
        <f t="shared" si="1597"/>
        <v>0</v>
      </c>
      <c r="IK369" s="47">
        <f t="shared" si="1598"/>
        <v>0</v>
      </c>
      <c r="IL369" s="47">
        <f t="shared" si="1599"/>
        <v>0</v>
      </c>
      <c r="IM369" s="47">
        <f t="shared" si="1600"/>
        <v>0</v>
      </c>
      <c r="IN369" s="47">
        <f t="shared" si="1601"/>
        <v>0</v>
      </c>
      <c r="IO369" s="47">
        <f t="shared" si="1602"/>
        <v>0</v>
      </c>
      <c r="IP369" s="47">
        <f t="shared" si="1603"/>
        <v>0</v>
      </c>
      <c r="IQ369" s="47">
        <f t="shared" si="1604"/>
        <v>0</v>
      </c>
      <c r="IR369" s="47">
        <f t="shared" si="1605"/>
        <v>0</v>
      </c>
      <c r="IS369" s="47">
        <f t="shared" si="1606"/>
        <v>0</v>
      </c>
      <c r="IT369" s="47">
        <f t="shared" si="1607"/>
        <v>0</v>
      </c>
      <c r="IU369" s="47">
        <f t="shared" si="1608"/>
        <v>0</v>
      </c>
      <c r="IV369" s="47">
        <f t="shared" si="1609"/>
        <v>0</v>
      </c>
      <c r="IW369" s="48">
        <f t="shared" si="1610"/>
        <v>0</v>
      </c>
      <c r="IX369" s="47">
        <f t="shared" si="1611"/>
        <v>0</v>
      </c>
      <c r="IY369" s="47">
        <f t="shared" si="1612"/>
        <v>0</v>
      </c>
      <c r="IZ369" s="46">
        <f t="shared" si="1613"/>
        <v>0</v>
      </c>
      <c r="JA369" s="47">
        <f t="shared" si="1614"/>
        <v>0</v>
      </c>
      <c r="JB369" s="47">
        <f t="shared" si="1615"/>
        <v>0</v>
      </c>
      <c r="JC369" s="47">
        <f t="shared" si="1616"/>
        <v>0</v>
      </c>
      <c r="JD369" s="47">
        <f t="shared" si="1617"/>
        <v>0</v>
      </c>
      <c r="JE369" s="47">
        <f t="shared" si="1618"/>
        <v>0</v>
      </c>
      <c r="JF369" s="47">
        <f t="shared" si="1619"/>
        <v>0</v>
      </c>
      <c r="JG369" s="47">
        <f t="shared" si="1620"/>
        <v>0</v>
      </c>
      <c r="JH369" s="47">
        <f t="shared" si="1621"/>
        <v>0</v>
      </c>
      <c r="JI369" s="47">
        <f t="shared" si="1622"/>
        <v>0</v>
      </c>
      <c r="JJ369" s="47">
        <f t="shared" si="1623"/>
        <v>0</v>
      </c>
      <c r="JK369" s="47">
        <f t="shared" si="1624"/>
        <v>0</v>
      </c>
      <c r="JL369" s="47">
        <f t="shared" si="1625"/>
        <v>0</v>
      </c>
      <c r="JM369" s="47">
        <f t="shared" si="1626"/>
        <v>0</v>
      </c>
      <c r="JN369" s="47">
        <f t="shared" si="1627"/>
        <v>0</v>
      </c>
      <c r="JO369" s="47">
        <f t="shared" si="1628"/>
        <v>0</v>
      </c>
      <c r="JP369" s="47">
        <f t="shared" si="1629"/>
        <v>0</v>
      </c>
      <c r="JQ369" s="47">
        <f t="shared" si="1630"/>
        <v>0</v>
      </c>
      <c r="JR369" s="47">
        <f t="shared" si="1631"/>
        <v>0</v>
      </c>
      <c r="JS369" s="48">
        <f t="shared" si="1632"/>
        <v>0</v>
      </c>
      <c r="JT369" s="46">
        <f t="shared" si="1633"/>
        <v>0</v>
      </c>
      <c r="JU369" s="48">
        <f t="shared" si="1634"/>
        <v>0</v>
      </c>
    </row>
    <row r="370" spans="1:283" s="25" customFormat="1" x14ac:dyDescent="0.25">
      <c r="A370" s="152"/>
      <c r="B370" s="386"/>
      <c r="C370" s="608"/>
      <c r="D370" s="609"/>
      <c r="E370" s="609"/>
      <c r="F370" s="609"/>
      <c r="G370" s="610"/>
      <c r="H370" s="397"/>
      <c r="I370" s="397"/>
      <c r="J370" s="97"/>
      <c r="K370" s="122">
        <f t="shared" si="0"/>
        <v>0</v>
      </c>
      <c r="L370" s="313">
        <f t="shared" si="62"/>
        <v>0</v>
      </c>
      <c r="M370" s="46">
        <f t="shared" si="63"/>
        <v>0</v>
      </c>
      <c r="N370" s="90">
        <f t="shared" si="1427"/>
        <v>0</v>
      </c>
      <c r="O370" s="90">
        <f t="shared" si="1428"/>
        <v>0</v>
      </c>
      <c r="P370" s="90">
        <f t="shared" si="1429"/>
        <v>0</v>
      </c>
      <c r="Q370" s="90">
        <f t="shared" si="1430"/>
        <v>0</v>
      </c>
      <c r="R370" s="408">
        <f t="shared" si="68"/>
        <v>1</v>
      </c>
      <c r="S370" s="46">
        <f t="shared" si="1368"/>
        <v>0</v>
      </c>
      <c r="T370" s="47">
        <f t="shared" si="1369"/>
        <v>0</v>
      </c>
      <c r="U370" s="47">
        <f t="shared" si="1370"/>
        <v>0</v>
      </c>
      <c r="V370" s="47">
        <f t="shared" si="1371"/>
        <v>0</v>
      </c>
      <c r="W370" s="47">
        <f t="shared" si="1372"/>
        <v>0</v>
      </c>
      <c r="X370" s="47">
        <f t="shared" si="1373"/>
        <v>0</v>
      </c>
      <c r="Y370" s="47">
        <f t="shared" si="1374"/>
        <v>0</v>
      </c>
      <c r="Z370" s="47">
        <f t="shared" si="1375"/>
        <v>0</v>
      </c>
      <c r="AA370" s="47">
        <f t="shared" si="1376"/>
        <v>0</v>
      </c>
      <c r="AB370" s="47">
        <f t="shared" si="1377"/>
        <v>0</v>
      </c>
      <c r="AC370" s="47">
        <f t="shared" si="1378"/>
        <v>0</v>
      </c>
      <c r="AD370" s="47">
        <f t="shared" si="1379"/>
        <v>0</v>
      </c>
      <c r="AE370" s="47">
        <f t="shared" si="1380"/>
        <v>0</v>
      </c>
      <c r="AF370" s="47">
        <f t="shared" si="1381"/>
        <v>0</v>
      </c>
      <c r="AG370" s="47">
        <f t="shared" si="1382"/>
        <v>0</v>
      </c>
      <c r="AH370" s="47">
        <f t="shared" si="1383"/>
        <v>0</v>
      </c>
      <c r="AI370" s="47">
        <f t="shared" si="1384"/>
        <v>0</v>
      </c>
      <c r="AJ370" s="47">
        <f t="shared" si="1385"/>
        <v>0</v>
      </c>
      <c r="AK370" s="47">
        <f t="shared" si="1386"/>
        <v>0</v>
      </c>
      <c r="AL370" s="48">
        <f t="shared" si="1387"/>
        <v>0</v>
      </c>
      <c r="AM370" s="47">
        <f t="shared" si="1431"/>
        <v>0</v>
      </c>
      <c r="AN370" s="47">
        <f t="shared" si="1432"/>
        <v>0</v>
      </c>
      <c r="AO370" s="46">
        <f t="shared" si="1388"/>
        <v>0</v>
      </c>
      <c r="AP370" s="47">
        <f t="shared" si="1389"/>
        <v>0</v>
      </c>
      <c r="AQ370" s="47">
        <f t="shared" si="1390"/>
        <v>0</v>
      </c>
      <c r="AR370" s="47">
        <f t="shared" si="1391"/>
        <v>0</v>
      </c>
      <c r="AS370" s="47">
        <f t="shared" si="1392"/>
        <v>0</v>
      </c>
      <c r="AT370" s="47">
        <f t="shared" si="1393"/>
        <v>0</v>
      </c>
      <c r="AU370" s="47">
        <f t="shared" si="1394"/>
        <v>0</v>
      </c>
      <c r="AV370" s="47">
        <f t="shared" si="1395"/>
        <v>0</v>
      </c>
      <c r="AW370" s="47">
        <f t="shared" si="1396"/>
        <v>0</v>
      </c>
      <c r="AX370" s="47">
        <f t="shared" si="1397"/>
        <v>0</v>
      </c>
      <c r="AY370" s="47">
        <f t="shared" si="1398"/>
        <v>0</v>
      </c>
      <c r="AZ370" s="47">
        <f t="shared" si="1399"/>
        <v>0</v>
      </c>
      <c r="BA370" s="47">
        <f t="shared" si="1400"/>
        <v>0</v>
      </c>
      <c r="BB370" s="47">
        <f t="shared" si="1401"/>
        <v>0</v>
      </c>
      <c r="BC370" s="47">
        <f t="shared" si="1402"/>
        <v>0</v>
      </c>
      <c r="BD370" s="47">
        <f t="shared" si="1403"/>
        <v>0</v>
      </c>
      <c r="BE370" s="47">
        <f t="shared" si="1404"/>
        <v>0</v>
      </c>
      <c r="BF370" s="47">
        <f t="shared" si="1405"/>
        <v>0</v>
      </c>
      <c r="BG370" s="48">
        <f t="shared" si="1406"/>
        <v>0</v>
      </c>
      <c r="BH370" s="47">
        <f t="shared" si="1433"/>
        <v>0</v>
      </c>
      <c r="BI370" s="47">
        <f t="shared" si="1434"/>
        <v>0</v>
      </c>
      <c r="BJ370" s="46">
        <f t="shared" si="1407"/>
        <v>0</v>
      </c>
      <c r="BK370" s="47">
        <f t="shared" si="1408"/>
        <v>0</v>
      </c>
      <c r="BL370" s="47">
        <f t="shared" si="1409"/>
        <v>0</v>
      </c>
      <c r="BM370" s="47">
        <f t="shared" si="1410"/>
        <v>0</v>
      </c>
      <c r="BN370" s="47">
        <f t="shared" si="1411"/>
        <v>0</v>
      </c>
      <c r="BO370" s="47">
        <f t="shared" si="1412"/>
        <v>0</v>
      </c>
      <c r="BP370" s="47">
        <f t="shared" si="1413"/>
        <v>0</v>
      </c>
      <c r="BQ370" s="47">
        <f t="shared" si="1414"/>
        <v>0</v>
      </c>
      <c r="BR370" s="47">
        <f t="shared" si="1415"/>
        <v>0</v>
      </c>
      <c r="BS370" s="47">
        <f t="shared" si="1416"/>
        <v>0</v>
      </c>
      <c r="BT370" s="47">
        <f t="shared" si="1417"/>
        <v>0</v>
      </c>
      <c r="BU370" s="47">
        <f t="shared" si="1418"/>
        <v>0</v>
      </c>
      <c r="BV370" s="47">
        <f t="shared" si="1419"/>
        <v>0</v>
      </c>
      <c r="BW370" s="47">
        <f t="shared" si="1420"/>
        <v>0</v>
      </c>
      <c r="BX370" s="47">
        <f t="shared" si="1421"/>
        <v>0</v>
      </c>
      <c r="BY370" s="47">
        <f t="shared" si="1422"/>
        <v>0</v>
      </c>
      <c r="BZ370" s="47">
        <f t="shared" si="1423"/>
        <v>0</v>
      </c>
      <c r="CA370" s="47">
        <f t="shared" si="1424"/>
        <v>0</v>
      </c>
      <c r="CB370" s="47">
        <f t="shared" si="1425"/>
        <v>0</v>
      </c>
      <c r="CC370" s="48">
        <f t="shared" si="1426"/>
        <v>0</v>
      </c>
      <c r="CD370" s="47">
        <f t="shared" si="1435"/>
        <v>0</v>
      </c>
      <c r="CE370" s="47">
        <f t="shared" si="1436"/>
        <v>0</v>
      </c>
      <c r="CF370" s="46">
        <f t="shared" si="1437"/>
        <v>0</v>
      </c>
      <c r="CG370" s="47">
        <f t="shared" si="1438"/>
        <v>0</v>
      </c>
      <c r="CH370" s="47">
        <f t="shared" si="1439"/>
        <v>0</v>
      </c>
      <c r="CI370" s="47">
        <f t="shared" si="1440"/>
        <v>0</v>
      </c>
      <c r="CJ370" s="47">
        <f t="shared" si="1441"/>
        <v>0</v>
      </c>
      <c r="CK370" s="47">
        <f t="shared" si="1442"/>
        <v>0</v>
      </c>
      <c r="CL370" s="47">
        <f t="shared" si="1443"/>
        <v>0</v>
      </c>
      <c r="CM370" s="47">
        <f t="shared" si="1444"/>
        <v>0</v>
      </c>
      <c r="CN370" s="47">
        <f t="shared" si="1445"/>
        <v>0</v>
      </c>
      <c r="CO370" s="47">
        <f t="shared" si="1446"/>
        <v>0</v>
      </c>
      <c r="CP370" s="47">
        <f t="shared" si="1447"/>
        <v>0</v>
      </c>
      <c r="CQ370" s="47">
        <f t="shared" si="1448"/>
        <v>0</v>
      </c>
      <c r="CR370" s="47">
        <f t="shared" si="1449"/>
        <v>0</v>
      </c>
      <c r="CS370" s="47">
        <f t="shared" si="1450"/>
        <v>0</v>
      </c>
      <c r="CT370" s="47">
        <f t="shared" si="1451"/>
        <v>0</v>
      </c>
      <c r="CU370" s="47">
        <f t="shared" si="1452"/>
        <v>0</v>
      </c>
      <c r="CV370" s="47">
        <f t="shared" si="1453"/>
        <v>0</v>
      </c>
      <c r="CW370" s="47">
        <f t="shared" si="1454"/>
        <v>0</v>
      </c>
      <c r="CX370" s="47">
        <f t="shared" si="1455"/>
        <v>0</v>
      </c>
      <c r="CY370" s="48">
        <f t="shared" si="1456"/>
        <v>0</v>
      </c>
      <c r="CZ370" s="47">
        <f t="shared" si="1457"/>
        <v>0</v>
      </c>
      <c r="DA370" s="47">
        <f t="shared" si="1458"/>
        <v>0</v>
      </c>
      <c r="DB370" s="46">
        <f t="shared" si="1459"/>
        <v>0</v>
      </c>
      <c r="DC370" s="47">
        <f t="shared" si="1460"/>
        <v>0</v>
      </c>
      <c r="DD370" s="47">
        <f t="shared" si="1461"/>
        <v>0</v>
      </c>
      <c r="DE370" s="47">
        <f t="shared" si="1462"/>
        <v>0</v>
      </c>
      <c r="DF370" s="47">
        <f t="shared" si="1463"/>
        <v>0</v>
      </c>
      <c r="DG370" s="47">
        <f t="shared" si="1464"/>
        <v>0</v>
      </c>
      <c r="DH370" s="47">
        <f t="shared" si="1465"/>
        <v>0</v>
      </c>
      <c r="DI370" s="47">
        <f t="shared" si="1466"/>
        <v>0</v>
      </c>
      <c r="DJ370" s="47">
        <f t="shared" si="1467"/>
        <v>0</v>
      </c>
      <c r="DK370" s="47">
        <f t="shared" si="1468"/>
        <v>0</v>
      </c>
      <c r="DL370" s="47">
        <f t="shared" si="1469"/>
        <v>0</v>
      </c>
      <c r="DM370" s="47">
        <f t="shared" si="1470"/>
        <v>0</v>
      </c>
      <c r="DN370" s="47">
        <f t="shared" si="1471"/>
        <v>0</v>
      </c>
      <c r="DO370" s="47">
        <f t="shared" si="1472"/>
        <v>0</v>
      </c>
      <c r="DP370" s="47">
        <f t="shared" si="1473"/>
        <v>0</v>
      </c>
      <c r="DQ370" s="47">
        <f t="shared" si="1474"/>
        <v>0</v>
      </c>
      <c r="DR370" s="47">
        <f t="shared" si="1475"/>
        <v>0</v>
      </c>
      <c r="DS370" s="47">
        <f t="shared" si="1476"/>
        <v>0</v>
      </c>
      <c r="DT370" s="47">
        <f t="shared" si="1477"/>
        <v>0</v>
      </c>
      <c r="DU370" s="48">
        <f t="shared" si="1478"/>
        <v>0</v>
      </c>
      <c r="DV370" s="47">
        <f t="shared" si="1479"/>
        <v>0</v>
      </c>
      <c r="DW370" s="47">
        <f t="shared" si="1480"/>
        <v>0</v>
      </c>
      <c r="DX370" s="46">
        <f t="shared" si="1481"/>
        <v>0</v>
      </c>
      <c r="DY370" s="47">
        <f t="shared" si="1482"/>
        <v>0</v>
      </c>
      <c r="DZ370" s="47">
        <f t="shared" si="1483"/>
        <v>0</v>
      </c>
      <c r="EA370" s="47">
        <f t="shared" si="1484"/>
        <v>0</v>
      </c>
      <c r="EB370" s="47">
        <f t="shared" si="1485"/>
        <v>0</v>
      </c>
      <c r="EC370" s="47">
        <f t="shared" si="1486"/>
        <v>0</v>
      </c>
      <c r="ED370" s="47">
        <f t="shared" si="1487"/>
        <v>0</v>
      </c>
      <c r="EE370" s="47">
        <f t="shared" si="1488"/>
        <v>0</v>
      </c>
      <c r="EF370" s="47">
        <f t="shared" si="1489"/>
        <v>0</v>
      </c>
      <c r="EG370" s="47">
        <f t="shared" si="1490"/>
        <v>0</v>
      </c>
      <c r="EH370" s="47">
        <f t="shared" si="1491"/>
        <v>0</v>
      </c>
      <c r="EI370" s="47">
        <f t="shared" si="1492"/>
        <v>0</v>
      </c>
      <c r="EJ370" s="47">
        <f t="shared" si="1493"/>
        <v>0</v>
      </c>
      <c r="EK370" s="47">
        <f t="shared" si="1494"/>
        <v>0</v>
      </c>
      <c r="EL370" s="47">
        <f t="shared" si="1495"/>
        <v>0</v>
      </c>
      <c r="EM370" s="47">
        <f t="shared" si="1496"/>
        <v>0</v>
      </c>
      <c r="EN370" s="47">
        <f t="shared" si="1497"/>
        <v>0</v>
      </c>
      <c r="EO370" s="47">
        <f t="shared" si="1498"/>
        <v>0</v>
      </c>
      <c r="EP370" s="47">
        <f t="shared" si="1499"/>
        <v>0</v>
      </c>
      <c r="EQ370" s="48">
        <f t="shared" si="1500"/>
        <v>0</v>
      </c>
      <c r="ER370" s="47">
        <f t="shared" si="1501"/>
        <v>0</v>
      </c>
      <c r="ES370" s="47">
        <f t="shared" si="1502"/>
        <v>0</v>
      </c>
      <c r="ET370" s="46">
        <f t="shared" si="1503"/>
        <v>0</v>
      </c>
      <c r="EU370" s="47">
        <f t="shared" si="1504"/>
        <v>0</v>
      </c>
      <c r="EV370" s="47">
        <f t="shared" si="1505"/>
        <v>0</v>
      </c>
      <c r="EW370" s="47">
        <f t="shared" si="1506"/>
        <v>0</v>
      </c>
      <c r="EX370" s="47">
        <f t="shared" si="1507"/>
        <v>0</v>
      </c>
      <c r="EY370" s="47">
        <f t="shared" si="1508"/>
        <v>0</v>
      </c>
      <c r="EZ370" s="47">
        <f t="shared" si="1509"/>
        <v>0</v>
      </c>
      <c r="FA370" s="47">
        <f t="shared" si="1510"/>
        <v>0</v>
      </c>
      <c r="FB370" s="47">
        <f t="shared" si="1511"/>
        <v>0</v>
      </c>
      <c r="FC370" s="47">
        <f t="shared" si="1512"/>
        <v>0</v>
      </c>
      <c r="FD370" s="47">
        <f t="shared" si="1513"/>
        <v>0</v>
      </c>
      <c r="FE370" s="47">
        <f t="shared" si="1514"/>
        <v>0</v>
      </c>
      <c r="FF370" s="47">
        <f t="shared" si="1515"/>
        <v>0</v>
      </c>
      <c r="FG370" s="47">
        <f t="shared" si="1516"/>
        <v>0</v>
      </c>
      <c r="FH370" s="47">
        <f t="shared" si="1517"/>
        <v>0</v>
      </c>
      <c r="FI370" s="47">
        <f t="shared" si="1518"/>
        <v>0</v>
      </c>
      <c r="FJ370" s="47">
        <f t="shared" si="1519"/>
        <v>0</v>
      </c>
      <c r="FK370" s="47">
        <f t="shared" si="1520"/>
        <v>0</v>
      </c>
      <c r="FL370" s="47">
        <f t="shared" si="1521"/>
        <v>0</v>
      </c>
      <c r="FM370" s="48">
        <f t="shared" si="1522"/>
        <v>0</v>
      </c>
      <c r="FN370" s="47">
        <f t="shared" si="1523"/>
        <v>0</v>
      </c>
      <c r="FO370" s="47">
        <f t="shared" si="1524"/>
        <v>0</v>
      </c>
      <c r="FP370" s="46">
        <f t="shared" si="1525"/>
        <v>0</v>
      </c>
      <c r="FQ370" s="47">
        <f t="shared" si="1526"/>
        <v>0</v>
      </c>
      <c r="FR370" s="47">
        <f t="shared" si="1527"/>
        <v>0</v>
      </c>
      <c r="FS370" s="47">
        <f t="shared" si="1528"/>
        <v>0</v>
      </c>
      <c r="FT370" s="47">
        <f t="shared" si="1529"/>
        <v>0</v>
      </c>
      <c r="FU370" s="47">
        <f t="shared" si="1530"/>
        <v>0</v>
      </c>
      <c r="FV370" s="47">
        <f t="shared" si="1531"/>
        <v>0</v>
      </c>
      <c r="FW370" s="47">
        <f t="shared" si="1532"/>
        <v>0</v>
      </c>
      <c r="FX370" s="47">
        <f t="shared" si="1533"/>
        <v>0</v>
      </c>
      <c r="FY370" s="47">
        <f t="shared" si="1534"/>
        <v>0</v>
      </c>
      <c r="FZ370" s="47">
        <f t="shared" si="1535"/>
        <v>0</v>
      </c>
      <c r="GA370" s="47">
        <f t="shared" si="1536"/>
        <v>0</v>
      </c>
      <c r="GB370" s="47">
        <f t="shared" si="1537"/>
        <v>0</v>
      </c>
      <c r="GC370" s="47">
        <f t="shared" si="1538"/>
        <v>0</v>
      </c>
      <c r="GD370" s="47">
        <f t="shared" si="1539"/>
        <v>0</v>
      </c>
      <c r="GE370" s="47">
        <f t="shared" si="1540"/>
        <v>0</v>
      </c>
      <c r="GF370" s="47">
        <f t="shared" si="1541"/>
        <v>0</v>
      </c>
      <c r="GG370" s="47">
        <f t="shared" si="1542"/>
        <v>0</v>
      </c>
      <c r="GH370" s="47">
        <f t="shared" si="1543"/>
        <v>0</v>
      </c>
      <c r="GI370" s="48">
        <f t="shared" si="1544"/>
        <v>0</v>
      </c>
      <c r="GJ370" s="47">
        <f t="shared" si="1545"/>
        <v>0</v>
      </c>
      <c r="GK370" s="47">
        <f t="shared" si="1546"/>
        <v>0</v>
      </c>
      <c r="GL370" s="46">
        <f t="shared" si="1547"/>
        <v>0</v>
      </c>
      <c r="GM370" s="47">
        <f t="shared" si="1548"/>
        <v>0</v>
      </c>
      <c r="GN370" s="47">
        <f t="shared" si="1549"/>
        <v>0</v>
      </c>
      <c r="GO370" s="47">
        <f t="shared" si="1550"/>
        <v>0</v>
      </c>
      <c r="GP370" s="47">
        <f t="shared" si="1551"/>
        <v>0</v>
      </c>
      <c r="GQ370" s="47">
        <f t="shared" si="1552"/>
        <v>0</v>
      </c>
      <c r="GR370" s="47">
        <f t="shared" si="1553"/>
        <v>0</v>
      </c>
      <c r="GS370" s="47">
        <f t="shared" si="1554"/>
        <v>0</v>
      </c>
      <c r="GT370" s="47">
        <f t="shared" si="1555"/>
        <v>0</v>
      </c>
      <c r="GU370" s="47">
        <f t="shared" si="1556"/>
        <v>0</v>
      </c>
      <c r="GV370" s="47">
        <f t="shared" si="1557"/>
        <v>0</v>
      </c>
      <c r="GW370" s="47">
        <f t="shared" si="1558"/>
        <v>0</v>
      </c>
      <c r="GX370" s="47">
        <f t="shared" si="1559"/>
        <v>0</v>
      </c>
      <c r="GY370" s="47">
        <f t="shared" si="1560"/>
        <v>0</v>
      </c>
      <c r="GZ370" s="47">
        <f t="shared" si="1561"/>
        <v>0</v>
      </c>
      <c r="HA370" s="47">
        <f t="shared" si="1562"/>
        <v>0</v>
      </c>
      <c r="HB370" s="47">
        <f t="shared" si="1563"/>
        <v>0</v>
      </c>
      <c r="HC370" s="47">
        <f t="shared" si="1564"/>
        <v>0</v>
      </c>
      <c r="HD370" s="47">
        <f t="shared" si="1565"/>
        <v>0</v>
      </c>
      <c r="HE370" s="48">
        <f t="shared" si="1566"/>
        <v>0</v>
      </c>
      <c r="HF370" s="47">
        <f t="shared" si="1567"/>
        <v>0</v>
      </c>
      <c r="HG370" s="47">
        <f t="shared" si="1568"/>
        <v>0</v>
      </c>
      <c r="HH370" s="46">
        <f t="shared" si="1569"/>
        <v>0</v>
      </c>
      <c r="HI370" s="47">
        <f t="shared" si="1570"/>
        <v>0</v>
      </c>
      <c r="HJ370" s="47">
        <f t="shared" si="1571"/>
        <v>0</v>
      </c>
      <c r="HK370" s="47">
        <f t="shared" si="1572"/>
        <v>0</v>
      </c>
      <c r="HL370" s="47">
        <f t="shared" si="1573"/>
        <v>0</v>
      </c>
      <c r="HM370" s="47">
        <f t="shared" si="1574"/>
        <v>0</v>
      </c>
      <c r="HN370" s="47">
        <f t="shared" si="1575"/>
        <v>0</v>
      </c>
      <c r="HO370" s="47">
        <f t="shared" si="1576"/>
        <v>0</v>
      </c>
      <c r="HP370" s="47">
        <f t="shared" si="1577"/>
        <v>0</v>
      </c>
      <c r="HQ370" s="47">
        <f t="shared" si="1578"/>
        <v>0</v>
      </c>
      <c r="HR370" s="47">
        <f t="shared" si="1579"/>
        <v>0</v>
      </c>
      <c r="HS370" s="47">
        <f t="shared" si="1580"/>
        <v>0</v>
      </c>
      <c r="HT370" s="47">
        <f t="shared" si="1581"/>
        <v>0</v>
      </c>
      <c r="HU370" s="47">
        <f t="shared" si="1582"/>
        <v>0</v>
      </c>
      <c r="HV370" s="47">
        <f t="shared" si="1583"/>
        <v>0</v>
      </c>
      <c r="HW370" s="47">
        <f t="shared" si="1584"/>
        <v>0</v>
      </c>
      <c r="HX370" s="47">
        <f t="shared" si="1585"/>
        <v>0</v>
      </c>
      <c r="HY370" s="47">
        <f t="shared" si="1586"/>
        <v>0</v>
      </c>
      <c r="HZ370" s="47">
        <f t="shared" si="1587"/>
        <v>0</v>
      </c>
      <c r="IA370" s="48">
        <f t="shared" si="1588"/>
        <v>0</v>
      </c>
      <c r="IB370" s="47">
        <f t="shared" si="1589"/>
        <v>0</v>
      </c>
      <c r="IC370" s="47">
        <f t="shared" si="1590"/>
        <v>0</v>
      </c>
      <c r="ID370" s="46">
        <f t="shared" si="1591"/>
        <v>0</v>
      </c>
      <c r="IE370" s="47">
        <f t="shared" si="1592"/>
        <v>0</v>
      </c>
      <c r="IF370" s="47">
        <f t="shared" si="1593"/>
        <v>0</v>
      </c>
      <c r="IG370" s="47">
        <f t="shared" si="1594"/>
        <v>0</v>
      </c>
      <c r="IH370" s="47">
        <f t="shared" si="1595"/>
        <v>0</v>
      </c>
      <c r="II370" s="47">
        <f t="shared" si="1596"/>
        <v>0</v>
      </c>
      <c r="IJ370" s="47">
        <f t="shared" si="1597"/>
        <v>0</v>
      </c>
      <c r="IK370" s="47">
        <f t="shared" si="1598"/>
        <v>0</v>
      </c>
      <c r="IL370" s="47">
        <f t="shared" si="1599"/>
        <v>0</v>
      </c>
      <c r="IM370" s="47">
        <f t="shared" si="1600"/>
        <v>0</v>
      </c>
      <c r="IN370" s="47">
        <f t="shared" si="1601"/>
        <v>0</v>
      </c>
      <c r="IO370" s="47">
        <f t="shared" si="1602"/>
        <v>0</v>
      </c>
      <c r="IP370" s="47">
        <f t="shared" si="1603"/>
        <v>0</v>
      </c>
      <c r="IQ370" s="47">
        <f t="shared" si="1604"/>
        <v>0</v>
      </c>
      <c r="IR370" s="47">
        <f t="shared" si="1605"/>
        <v>0</v>
      </c>
      <c r="IS370" s="47">
        <f t="shared" si="1606"/>
        <v>0</v>
      </c>
      <c r="IT370" s="47">
        <f t="shared" si="1607"/>
        <v>0</v>
      </c>
      <c r="IU370" s="47">
        <f t="shared" si="1608"/>
        <v>0</v>
      </c>
      <c r="IV370" s="47">
        <f t="shared" si="1609"/>
        <v>0</v>
      </c>
      <c r="IW370" s="48">
        <f t="shared" si="1610"/>
        <v>0</v>
      </c>
      <c r="IX370" s="47">
        <f t="shared" si="1611"/>
        <v>0</v>
      </c>
      <c r="IY370" s="47">
        <f t="shared" si="1612"/>
        <v>0</v>
      </c>
      <c r="IZ370" s="46">
        <f t="shared" si="1613"/>
        <v>0</v>
      </c>
      <c r="JA370" s="47">
        <f t="shared" si="1614"/>
        <v>0</v>
      </c>
      <c r="JB370" s="47">
        <f t="shared" si="1615"/>
        <v>0</v>
      </c>
      <c r="JC370" s="47">
        <f t="shared" si="1616"/>
        <v>0</v>
      </c>
      <c r="JD370" s="47">
        <f t="shared" si="1617"/>
        <v>0</v>
      </c>
      <c r="JE370" s="47">
        <f t="shared" si="1618"/>
        <v>0</v>
      </c>
      <c r="JF370" s="47">
        <f t="shared" si="1619"/>
        <v>0</v>
      </c>
      <c r="JG370" s="47">
        <f t="shared" si="1620"/>
        <v>0</v>
      </c>
      <c r="JH370" s="47">
        <f t="shared" si="1621"/>
        <v>0</v>
      </c>
      <c r="JI370" s="47">
        <f t="shared" si="1622"/>
        <v>0</v>
      </c>
      <c r="JJ370" s="47">
        <f t="shared" si="1623"/>
        <v>0</v>
      </c>
      <c r="JK370" s="47">
        <f t="shared" si="1624"/>
        <v>0</v>
      </c>
      <c r="JL370" s="47">
        <f t="shared" si="1625"/>
        <v>0</v>
      </c>
      <c r="JM370" s="47">
        <f t="shared" si="1626"/>
        <v>0</v>
      </c>
      <c r="JN370" s="47">
        <f t="shared" si="1627"/>
        <v>0</v>
      </c>
      <c r="JO370" s="47">
        <f t="shared" si="1628"/>
        <v>0</v>
      </c>
      <c r="JP370" s="47">
        <f t="shared" si="1629"/>
        <v>0</v>
      </c>
      <c r="JQ370" s="47">
        <f t="shared" si="1630"/>
        <v>0</v>
      </c>
      <c r="JR370" s="47">
        <f t="shared" si="1631"/>
        <v>0</v>
      </c>
      <c r="JS370" s="48">
        <f t="shared" si="1632"/>
        <v>0</v>
      </c>
      <c r="JT370" s="46">
        <f t="shared" si="1633"/>
        <v>0</v>
      </c>
      <c r="JU370" s="48">
        <f t="shared" si="1634"/>
        <v>0</v>
      </c>
    </row>
    <row r="371" spans="1:283" s="25" customFormat="1" x14ac:dyDescent="0.25">
      <c r="A371" s="152"/>
      <c r="B371" s="386"/>
      <c r="C371" s="608"/>
      <c r="D371" s="609"/>
      <c r="E371" s="609"/>
      <c r="F371" s="609"/>
      <c r="G371" s="610"/>
      <c r="H371" s="397"/>
      <c r="I371" s="397"/>
      <c r="J371" s="97"/>
      <c r="K371" s="122">
        <f t="shared" si="0"/>
        <v>0</v>
      </c>
      <c r="L371" s="313">
        <f t="shared" si="62"/>
        <v>0</v>
      </c>
      <c r="M371" s="46">
        <f t="shared" si="63"/>
        <v>0</v>
      </c>
      <c r="N371" s="90">
        <f t="shared" si="1427"/>
        <v>0</v>
      </c>
      <c r="O371" s="90">
        <f t="shared" si="1428"/>
        <v>0</v>
      </c>
      <c r="P371" s="90">
        <f t="shared" si="1429"/>
        <v>0</v>
      </c>
      <c r="Q371" s="90">
        <f t="shared" si="1430"/>
        <v>0</v>
      </c>
      <c r="R371" s="408">
        <f t="shared" si="68"/>
        <v>1</v>
      </c>
      <c r="S371" s="46">
        <f t="shared" si="1368"/>
        <v>0</v>
      </c>
      <c r="T371" s="47">
        <f t="shared" si="1369"/>
        <v>0</v>
      </c>
      <c r="U371" s="47">
        <f t="shared" si="1370"/>
        <v>0</v>
      </c>
      <c r="V371" s="47">
        <f t="shared" si="1371"/>
        <v>0</v>
      </c>
      <c r="W371" s="47">
        <f t="shared" si="1372"/>
        <v>0</v>
      </c>
      <c r="X371" s="47">
        <f t="shared" si="1373"/>
        <v>0</v>
      </c>
      <c r="Y371" s="47">
        <f t="shared" si="1374"/>
        <v>0</v>
      </c>
      <c r="Z371" s="47">
        <f t="shared" si="1375"/>
        <v>0</v>
      </c>
      <c r="AA371" s="47">
        <f t="shared" si="1376"/>
        <v>0</v>
      </c>
      <c r="AB371" s="47">
        <f t="shared" si="1377"/>
        <v>0</v>
      </c>
      <c r="AC371" s="47">
        <f t="shared" si="1378"/>
        <v>0</v>
      </c>
      <c r="AD371" s="47">
        <f t="shared" si="1379"/>
        <v>0</v>
      </c>
      <c r="AE371" s="47">
        <f t="shared" si="1380"/>
        <v>0</v>
      </c>
      <c r="AF371" s="47">
        <f t="shared" si="1381"/>
        <v>0</v>
      </c>
      <c r="AG371" s="47">
        <f t="shared" si="1382"/>
        <v>0</v>
      </c>
      <c r="AH371" s="47">
        <f t="shared" si="1383"/>
        <v>0</v>
      </c>
      <c r="AI371" s="47">
        <f t="shared" si="1384"/>
        <v>0</v>
      </c>
      <c r="AJ371" s="47">
        <f t="shared" si="1385"/>
        <v>0</v>
      </c>
      <c r="AK371" s="47">
        <f t="shared" si="1386"/>
        <v>0</v>
      </c>
      <c r="AL371" s="48">
        <f t="shared" si="1387"/>
        <v>0</v>
      </c>
      <c r="AM371" s="47">
        <f t="shared" si="1431"/>
        <v>0</v>
      </c>
      <c r="AN371" s="47">
        <f t="shared" si="1432"/>
        <v>0</v>
      </c>
      <c r="AO371" s="46">
        <f t="shared" si="1388"/>
        <v>0</v>
      </c>
      <c r="AP371" s="47">
        <f t="shared" si="1389"/>
        <v>0</v>
      </c>
      <c r="AQ371" s="47">
        <f t="shared" si="1390"/>
        <v>0</v>
      </c>
      <c r="AR371" s="47">
        <f t="shared" si="1391"/>
        <v>0</v>
      </c>
      <c r="AS371" s="47">
        <f t="shared" si="1392"/>
        <v>0</v>
      </c>
      <c r="AT371" s="47">
        <f t="shared" si="1393"/>
        <v>0</v>
      </c>
      <c r="AU371" s="47">
        <f t="shared" si="1394"/>
        <v>0</v>
      </c>
      <c r="AV371" s="47">
        <f t="shared" si="1395"/>
        <v>0</v>
      </c>
      <c r="AW371" s="47">
        <f t="shared" si="1396"/>
        <v>0</v>
      </c>
      <c r="AX371" s="47">
        <f t="shared" si="1397"/>
        <v>0</v>
      </c>
      <c r="AY371" s="47">
        <f t="shared" si="1398"/>
        <v>0</v>
      </c>
      <c r="AZ371" s="47">
        <f t="shared" si="1399"/>
        <v>0</v>
      </c>
      <c r="BA371" s="47">
        <f t="shared" si="1400"/>
        <v>0</v>
      </c>
      <c r="BB371" s="47">
        <f t="shared" si="1401"/>
        <v>0</v>
      </c>
      <c r="BC371" s="47">
        <f t="shared" si="1402"/>
        <v>0</v>
      </c>
      <c r="BD371" s="47">
        <f t="shared" si="1403"/>
        <v>0</v>
      </c>
      <c r="BE371" s="47">
        <f t="shared" si="1404"/>
        <v>0</v>
      </c>
      <c r="BF371" s="47">
        <f t="shared" si="1405"/>
        <v>0</v>
      </c>
      <c r="BG371" s="48">
        <f t="shared" si="1406"/>
        <v>0</v>
      </c>
      <c r="BH371" s="47">
        <f t="shared" si="1433"/>
        <v>0</v>
      </c>
      <c r="BI371" s="47">
        <f t="shared" si="1434"/>
        <v>0</v>
      </c>
      <c r="BJ371" s="46">
        <f t="shared" si="1407"/>
        <v>0</v>
      </c>
      <c r="BK371" s="47">
        <f t="shared" si="1408"/>
        <v>0</v>
      </c>
      <c r="BL371" s="47">
        <f t="shared" si="1409"/>
        <v>0</v>
      </c>
      <c r="BM371" s="47">
        <f t="shared" si="1410"/>
        <v>0</v>
      </c>
      <c r="BN371" s="47">
        <f t="shared" si="1411"/>
        <v>0</v>
      </c>
      <c r="BO371" s="47">
        <f t="shared" si="1412"/>
        <v>0</v>
      </c>
      <c r="BP371" s="47">
        <f t="shared" si="1413"/>
        <v>0</v>
      </c>
      <c r="BQ371" s="47">
        <f t="shared" si="1414"/>
        <v>0</v>
      </c>
      <c r="BR371" s="47">
        <f t="shared" si="1415"/>
        <v>0</v>
      </c>
      <c r="BS371" s="47">
        <f t="shared" si="1416"/>
        <v>0</v>
      </c>
      <c r="BT371" s="47">
        <f t="shared" si="1417"/>
        <v>0</v>
      </c>
      <c r="BU371" s="47">
        <f t="shared" si="1418"/>
        <v>0</v>
      </c>
      <c r="BV371" s="47">
        <f t="shared" si="1419"/>
        <v>0</v>
      </c>
      <c r="BW371" s="47">
        <f t="shared" si="1420"/>
        <v>0</v>
      </c>
      <c r="BX371" s="47">
        <f t="shared" si="1421"/>
        <v>0</v>
      </c>
      <c r="BY371" s="47">
        <f t="shared" si="1422"/>
        <v>0</v>
      </c>
      <c r="BZ371" s="47">
        <f t="shared" si="1423"/>
        <v>0</v>
      </c>
      <c r="CA371" s="47">
        <f t="shared" si="1424"/>
        <v>0</v>
      </c>
      <c r="CB371" s="47">
        <f t="shared" si="1425"/>
        <v>0</v>
      </c>
      <c r="CC371" s="48">
        <f t="shared" si="1426"/>
        <v>0</v>
      </c>
      <c r="CD371" s="47">
        <f t="shared" si="1435"/>
        <v>0</v>
      </c>
      <c r="CE371" s="47">
        <f t="shared" si="1436"/>
        <v>0</v>
      </c>
      <c r="CF371" s="46">
        <f t="shared" si="1437"/>
        <v>0</v>
      </c>
      <c r="CG371" s="47">
        <f t="shared" si="1438"/>
        <v>0</v>
      </c>
      <c r="CH371" s="47">
        <f t="shared" si="1439"/>
        <v>0</v>
      </c>
      <c r="CI371" s="47">
        <f t="shared" si="1440"/>
        <v>0</v>
      </c>
      <c r="CJ371" s="47">
        <f t="shared" si="1441"/>
        <v>0</v>
      </c>
      <c r="CK371" s="47">
        <f t="shared" si="1442"/>
        <v>0</v>
      </c>
      <c r="CL371" s="47">
        <f t="shared" si="1443"/>
        <v>0</v>
      </c>
      <c r="CM371" s="47">
        <f t="shared" si="1444"/>
        <v>0</v>
      </c>
      <c r="CN371" s="47">
        <f t="shared" si="1445"/>
        <v>0</v>
      </c>
      <c r="CO371" s="47">
        <f t="shared" si="1446"/>
        <v>0</v>
      </c>
      <c r="CP371" s="47">
        <f t="shared" si="1447"/>
        <v>0</v>
      </c>
      <c r="CQ371" s="47">
        <f t="shared" si="1448"/>
        <v>0</v>
      </c>
      <c r="CR371" s="47">
        <f t="shared" si="1449"/>
        <v>0</v>
      </c>
      <c r="CS371" s="47">
        <f t="shared" si="1450"/>
        <v>0</v>
      </c>
      <c r="CT371" s="47">
        <f t="shared" si="1451"/>
        <v>0</v>
      </c>
      <c r="CU371" s="47">
        <f t="shared" si="1452"/>
        <v>0</v>
      </c>
      <c r="CV371" s="47">
        <f t="shared" si="1453"/>
        <v>0</v>
      </c>
      <c r="CW371" s="47">
        <f t="shared" si="1454"/>
        <v>0</v>
      </c>
      <c r="CX371" s="47">
        <f t="shared" si="1455"/>
        <v>0</v>
      </c>
      <c r="CY371" s="48">
        <f t="shared" si="1456"/>
        <v>0</v>
      </c>
      <c r="CZ371" s="47">
        <f t="shared" si="1457"/>
        <v>0</v>
      </c>
      <c r="DA371" s="47">
        <f t="shared" si="1458"/>
        <v>0</v>
      </c>
      <c r="DB371" s="46">
        <f t="shared" si="1459"/>
        <v>0</v>
      </c>
      <c r="DC371" s="47">
        <f t="shared" si="1460"/>
        <v>0</v>
      </c>
      <c r="DD371" s="47">
        <f t="shared" si="1461"/>
        <v>0</v>
      </c>
      <c r="DE371" s="47">
        <f t="shared" si="1462"/>
        <v>0</v>
      </c>
      <c r="DF371" s="47">
        <f t="shared" si="1463"/>
        <v>0</v>
      </c>
      <c r="DG371" s="47">
        <f t="shared" si="1464"/>
        <v>0</v>
      </c>
      <c r="DH371" s="47">
        <f t="shared" si="1465"/>
        <v>0</v>
      </c>
      <c r="DI371" s="47">
        <f t="shared" si="1466"/>
        <v>0</v>
      </c>
      <c r="DJ371" s="47">
        <f t="shared" si="1467"/>
        <v>0</v>
      </c>
      <c r="DK371" s="47">
        <f t="shared" si="1468"/>
        <v>0</v>
      </c>
      <c r="DL371" s="47">
        <f t="shared" si="1469"/>
        <v>0</v>
      </c>
      <c r="DM371" s="47">
        <f t="shared" si="1470"/>
        <v>0</v>
      </c>
      <c r="DN371" s="47">
        <f t="shared" si="1471"/>
        <v>0</v>
      </c>
      <c r="DO371" s="47">
        <f t="shared" si="1472"/>
        <v>0</v>
      </c>
      <c r="DP371" s="47">
        <f t="shared" si="1473"/>
        <v>0</v>
      </c>
      <c r="DQ371" s="47">
        <f t="shared" si="1474"/>
        <v>0</v>
      </c>
      <c r="DR371" s="47">
        <f t="shared" si="1475"/>
        <v>0</v>
      </c>
      <c r="DS371" s="47">
        <f t="shared" si="1476"/>
        <v>0</v>
      </c>
      <c r="DT371" s="47">
        <f t="shared" si="1477"/>
        <v>0</v>
      </c>
      <c r="DU371" s="48">
        <f t="shared" si="1478"/>
        <v>0</v>
      </c>
      <c r="DV371" s="47">
        <f t="shared" si="1479"/>
        <v>0</v>
      </c>
      <c r="DW371" s="47">
        <f t="shared" si="1480"/>
        <v>0</v>
      </c>
      <c r="DX371" s="46">
        <f t="shared" si="1481"/>
        <v>0</v>
      </c>
      <c r="DY371" s="47">
        <f t="shared" si="1482"/>
        <v>0</v>
      </c>
      <c r="DZ371" s="47">
        <f t="shared" si="1483"/>
        <v>0</v>
      </c>
      <c r="EA371" s="47">
        <f t="shared" si="1484"/>
        <v>0</v>
      </c>
      <c r="EB371" s="47">
        <f t="shared" si="1485"/>
        <v>0</v>
      </c>
      <c r="EC371" s="47">
        <f t="shared" si="1486"/>
        <v>0</v>
      </c>
      <c r="ED371" s="47">
        <f t="shared" si="1487"/>
        <v>0</v>
      </c>
      <c r="EE371" s="47">
        <f t="shared" si="1488"/>
        <v>0</v>
      </c>
      <c r="EF371" s="47">
        <f t="shared" si="1489"/>
        <v>0</v>
      </c>
      <c r="EG371" s="47">
        <f t="shared" si="1490"/>
        <v>0</v>
      </c>
      <c r="EH371" s="47">
        <f t="shared" si="1491"/>
        <v>0</v>
      </c>
      <c r="EI371" s="47">
        <f t="shared" si="1492"/>
        <v>0</v>
      </c>
      <c r="EJ371" s="47">
        <f t="shared" si="1493"/>
        <v>0</v>
      </c>
      <c r="EK371" s="47">
        <f t="shared" si="1494"/>
        <v>0</v>
      </c>
      <c r="EL371" s="47">
        <f t="shared" si="1495"/>
        <v>0</v>
      </c>
      <c r="EM371" s="47">
        <f t="shared" si="1496"/>
        <v>0</v>
      </c>
      <c r="EN371" s="47">
        <f t="shared" si="1497"/>
        <v>0</v>
      </c>
      <c r="EO371" s="47">
        <f t="shared" si="1498"/>
        <v>0</v>
      </c>
      <c r="EP371" s="47">
        <f t="shared" si="1499"/>
        <v>0</v>
      </c>
      <c r="EQ371" s="48">
        <f t="shared" si="1500"/>
        <v>0</v>
      </c>
      <c r="ER371" s="47">
        <f t="shared" si="1501"/>
        <v>0</v>
      </c>
      <c r="ES371" s="47">
        <f t="shared" si="1502"/>
        <v>0</v>
      </c>
      <c r="ET371" s="46">
        <f t="shared" si="1503"/>
        <v>0</v>
      </c>
      <c r="EU371" s="47">
        <f t="shared" si="1504"/>
        <v>0</v>
      </c>
      <c r="EV371" s="47">
        <f t="shared" si="1505"/>
        <v>0</v>
      </c>
      <c r="EW371" s="47">
        <f t="shared" si="1506"/>
        <v>0</v>
      </c>
      <c r="EX371" s="47">
        <f t="shared" si="1507"/>
        <v>0</v>
      </c>
      <c r="EY371" s="47">
        <f t="shared" si="1508"/>
        <v>0</v>
      </c>
      <c r="EZ371" s="47">
        <f t="shared" si="1509"/>
        <v>0</v>
      </c>
      <c r="FA371" s="47">
        <f t="shared" si="1510"/>
        <v>0</v>
      </c>
      <c r="FB371" s="47">
        <f t="shared" si="1511"/>
        <v>0</v>
      </c>
      <c r="FC371" s="47">
        <f t="shared" si="1512"/>
        <v>0</v>
      </c>
      <c r="FD371" s="47">
        <f t="shared" si="1513"/>
        <v>0</v>
      </c>
      <c r="FE371" s="47">
        <f t="shared" si="1514"/>
        <v>0</v>
      </c>
      <c r="FF371" s="47">
        <f t="shared" si="1515"/>
        <v>0</v>
      </c>
      <c r="FG371" s="47">
        <f t="shared" si="1516"/>
        <v>0</v>
      </c>
      <c r="FH371" s="47">
        <f t="shared" si="1517"/>
        <v>0</v>
      </c>
      <c r="FI371" s="47">
        <f t="shared" si="1518"/>
        <v>0</v>
      </c>
      <c r="FJ371" s="47">
        <f t="shared" si="1519"/>
        <v>0</v>
      </c>
      <c r="FK371" s="47">
        <f t="shared" si="1520"/>
        <v>0</v>
      </c>
      <c r="FL371" s="47">
        <f t="shared" si="1521"/>
        <v>0</v>
      </c>
      <c r="FM371" s="48">
        <f t="shared" si="1522"/>
        <v>0</v>
      </c>
      <c r="FN371" s="47">
        <f t="shared" si="1523"/>
        <v>0</v>
      </c>
      <c r="FO371" s="47">
        <f t="shared" si="1524"/>
        <v>0</v>
      </c>
      <c r="FP371" s="46">
        <f t="shared" si="1525"/>
        <v>0</v>
      </c>
      <c r="FQ371" s="47">
        <f t="shared" si="1526"/>
        <v>0</v>
      </c>
      <c r="FR371" s="47">
        <f t="shared" si="1527"/>
        <v>0</v>
      </c>
      <c r="FS371" s="47">
        <f t="shared" si="1528"/>
        <v>0</v>
      </c>
      <c r="FT371" s="47">
        <f t="shared" si="1529"/>
        <v>0</v>
      </c>
      <c r="FU371" s="47">
        <f t="shared" si="1530"/>
        <v>0</v>
      </c>
      <c r="FV371" s="47">
        <f t="shared" si="1531"/>
        <v>0</v>
      </c>
      <c r="FW371" s="47">
        <f t="shared" si="1532"/>
        <v>0</v>
      </c>
      <c r="FX371" s="47">
        <f t="shared" si="1533"/>
        <v>0</v>
      </c>
      <c r="FY371" s="47">
        <f t="shared" si="1534"/>
        <v>0</v>
      </c>
      <c r="FZ371" s="47">
        <f t="shared" si="1535"/>
        <v>0</v>
      </c>
      <c r="GA371" s="47">
        <f t="shared" si="1536"/>
        <v>0</v>
      </c>
      <c r="GB371" s="47">
        <f t="shared" si="1537"/>
        <v>0</v>
      </c>
      <c r="GC371" s="47">
        <f t="shared" si="1538"/>
        <v>0</v>
      </c>
      <c r="GD371" s="47">
        <f t="shared" si="1539"/>
        <v>0</v>
      </c>
      <c r="GE371" s="47">
        <f t="shared" si="1540"/>
        <v>0</v>
      </c>
      <c r="GF371" s="47">
        <f t="shared" si="1541"/>
        <v>0</v>
      </c>
      <c r="GG371" s="47">
        <f t="shared" si="1542"/>
        <v>0</v>
      </c>
      <c r="GH371" s="47">
        <f t="shared" si="1543"/>
        <v>0</v>
      </c>
      <c r="GI371" s="48">
        <f t="shared" si="1544"/>
        <v>0</v>
      </c>
      <c r="GJ371" s="47">
        <f t="shared" si="1545"/>
        <v>0</v>
      </c>
      <c r="GK371" s="47">
        <f t="shared" si="1546"/>
        <v>0</v>
      </c>
      <c r="GL371" s="46">
        <f t="shared" si="1547"/>
        <v>0</v>
      </c>
      <c r="GM371" s="47">
        <f t="shared" si="1548"/>
        <v>0</v>
      </c>
      <c r="GN371" s="47">
        <f t="shared" si="1549"/>
        <v>0</v>
      </c>
      <c r="GO371" s="47">
        <f t="shared" si="1550"/>
        <v>0</v>
      </c>
      <c r="GP371" s="47">
        <f t="shared" si="1551"/>
        <v>0</v>
      </c>
      <c r="GQ371" s="47">
        <f t="shared" si="1552"/>
        <v>0</v>
      </c>
      <c r="GR371" s="47">
        <f t="shared" si="1553"/>
        <v>0</v>
      </c>
      <c r="GS371" s="47">
        <f t="shared" si="1554"/>
        <v>0</v>
      </c>
      <c r="GT371" s="47">
        <f t="shared" si="1555"/>
        <v>0</v>
      </c>
      <c r="GU371" s="47">
        <f t="shared" si="1556"/>
        <v>0</v>
      </c>
      <c r="GV371" s="47">
        <f t="shared" si="1557"/>
        <v>0</v>
      </c>
      <c r="GW371" s="47">
        <f t="shared" si="1558"/>
        <v>0</v>
      </c>
      <c r="GX371" s="47">
        <f t="shared" si="1559"/>
        <v>0</v>
      </c>
      <c r="GY371" s="47">
        <f t="shared" si="1560"/>
        <v>0</v>
      </c>
      <c r="GZ371" s="47">
        <f t="shared" si="1561"/>
        <v>0</v>
      </c>
      <c r="HA371" s="47">
        <f t="shared" si="1562"/>
        <v>0</v>
      </c>
      <c r="HB371" s="47">
        <f t="shared" si="1563"/>
        <v>0</v>
      </c>
      <c r="HC371" s="47">
        <f t="shared" si="1564"/>
        <v>0</v>
      </c>
      <c r="HD371" s="47">
        <f t="shared" si="1565"/>
        <v>0</v>
      </c>
      <c r="HE371" s="48">
        <f t="shared" si="1566"/>
        <v>0</v>
      </c>
      <c r="HF371" s="47">
        <f t="shared" si="1567"/>
        <v>0</v>
      </c>
      <c r="HG371" s="47">
        <f t="shared" si="1568"/>
        <v>0</v>
      </c>
      <c r="HH371" s="46">
        <f t="shared" si="1569"/>
        <v>0</v>
      </c>
      <c r="HI371" s="47">
        <f t="shared" si="1570"/>
        <v>0</v>
      </c>
      <c r="HJ371" s="47">
        <f t="shared" si="1571"/>
        <v>0</v>
      </c>
      <c r="HK371" s="47">
        <f t="shared" si="1572"/>
        <v>0</v>
      </c>
      <c r="HL371" s="47">
        <f t="shared" si="1573"/>
        <v>0</v>
      </c>
      <c r="HM371" s="47">
        <f t="shared" si="1574"/>
        <v>0</v>
      </c>
      <c r="HN371" s="47">
        <f t="shared" si="1575"/>
        <v>0</v>
      </c>
      <c r="HO371" s="47">
        <f t="shared" si="1576"/>
        <v>0</v>
      </c>
      <c r="HP371" s="47">
        <f t="shared" si="1577"/>
        <v>0</v>
      </c>
      <c r="HQ371" s="47">
        <f t="shared" si="1578"/>
        <v>0</v>
      </c>
      <c r="HR371" s="47">
        <f t="shared" si="1579"/>
        <v>0</v>
      </c>
      <c r="HS371" s="47">
        <f t="shared" si="1580"/>
        <v>0</v>
      </c>
      <c r="HT371" s="47">
        <f t="shared" si="1581"/>
        <v>0</v>
      </c>
      <c r="HU371" s="47">
        <f t="shared" si="1582"/>
        <v>0</v>
      </c>
      <c r="HV371" s="47">
        <f t="shared" si="1583"/>
        <v>0</v>
      </c>
      <c r="HW371" s="47">
        <f t="shared" si="1584"/>
        <v>0</v>
      </c>
      <c r="HX371" s="47">
        <f t="shared" si="1585"/>
        <v>0</v>
      </c>
      <c r="HY371" s="47">
        <f t="shared" si="1586"/>
        <v>0</v>
      </c>
      <c r="HZ371" s="47">
        <f t="shared" si="1587"/>
        <v>0</v>
      </c>
      <c r="IA371" s="48">
        <f t="shared" si="1588"/>
        <v>0</v>
      </c>
      <c r="IB371" s="47">
        <f t="shared" si="1589"/>
        <v>0</v>
      </c>
      <c r="IC371" s="47">
        <f t="shared" si="1590"/>
        <v>0</v>
      </c>
      <c r="ID371" s="46">
        <f t="shared" si="1591"/>
        <v>0</v>
      </c>
      <c r="IE371" s="47">
        <f t="shared" si="1592"/>
        <v>0</v>
      </c>
      <c r="IF371" s="47">
        <f t="shared" si="1593"/>
        <v>0</v>
      </c>
      <c r="IG371" s="47">
        <f t="shared" si="1594"/>
        <v>0</v>
      </c>
      <c r="IH371" s="47">
        <f t="shared" si="1595"/>
        <v>0</v>
      </c>
      <c r="II371" s="47">
        <f t="shared" si="1596"/>
        <v>0</v>
      </c>
      <c r="IJ371" s="47">
        <f t="shared" si="1597"/>
        <v>0</v>
      </c>
      <c r="IK371" s="47">
        <f t="shared" si="1598"/>
        <v>0</v>
      </c>
      <c r="IL371" s="47">
        <f t="shared" si="1599"/>
        <v>0</v>
      </c>
      <c r="IM371" s="47">
        <f t="shared" si="1600"/>
        <v>0</v>
      </c>
      <c r="IN371" s="47">
        <f t="shared" si="1601"/>
        <v>0</v>
      </c>
      <c r="IO371" s="47">
        <f t="shared" si="1602"/>
        <v>0</v>
      </c>
      <c r="IP371" s="47">
        <f t="shared" si="1603"/>
        <v>0</v>
      </c>
      <c r="IQ371" s="47">
        <f t="shared" si="1604"/>
        <v>0</v>
      </c>
      <c r="IR371" s="47">
        <f t="shared" si="1605"/>
        <v>0</v>
      </c>
      <c r="IS371" s="47">
        <f t="shared" si="1606"/>
        <v>0</v>
      </c>
      <c r="IT371" s="47">
        <f t="shared" si="1607"/>
        <v>0</v>
      </c>
      <c r="IU371" s="47">
        <f t="shared" si="1608"/>
        <v>0</v>
      </c>
      <c r="IV371" s="47">
        <f t="shared" si="1609"/>
        <v>0</v>
      </c>
      <c r="IW371" s="48">
        <f t="shared" si="1610"/>
        <v>0</v>
      </c>
      <c r="IX371" s="47">
        <f t="shared" si="1611"/>
        <v>0</v>
      </c>
      <c r="IY371" s="47">
        <f t="shared" si="1612"/>
        <v>0</v>
      </c>
      <c r="IZ371" s="46">
        <f t="shared" si="1613"/>
        <v>0</v>
      </c>
      <c r="JA371" s="47">
        <f t="shared" si="1614"/>
        <v>0</v>
      </c>
      <c r="JB371" s="47">
        <f t="shared" si="1615"/>
        <v>0</v>
      </c>
      <c r="JC371" s="47">
        <f t="shared" si="1616"/>
        <v>0</v>
      </c>
      <c r="JD371" s="47">
        <f t="shared" si="1617"/>
        <v>0</v>
      </c>
      <c r="JE371" s="47">
        <f t="shared" si="1618"/>
        <v>0</v>
      </c>
      <c r="JF371" s="47">
        <f t="shared" si="1619"/>
        <v>0</v>
      </c>
      <c r="JG371" s="47">
        <f t="shared" si="1620"/>
        <v>0</v>
      </c>
      <c r="JH371" s="47">
        <f t="shared" si="1621"/>
        <v>0</v>
      </c>
      <c r="JI371" s="47">
        <f t="shared" si="1622"/>
        <v>0</v>
      </c>
      <c r="JJ371" s="47">
        <f t="shared" si="1623"/>
        <v>0</v>
      </c>
      <c r="JK371" s="47">
        <f t="shared" si="1624"/>
        <v>0</v>
      </c>
      <c r="JL371" s="47">
        <f t="shared" si="1625"/>
        <v>0</v>
      </c>
      <c r="JM371" s="47">
        <f t="shared" si="1626"/>
        <v>0</v>
      </c>
      <c r="JN371" s="47">
        <f t="shared" si="1627"/>
        <v>0</v>
      </c>
      <c r="JO371" s="47">
        <f t="shared" si="1628"/>
        <v>0</v>
      </c>
      <c r="JP371" s="47">
        <f t="shared" si="1629"/>
        <v>0</v>
      </c>
      <c r="JQ371" s="47">
        <f t="shared" si="1630"/>
        <v>0</v>
      </c>
      <c r="JR371" s="47">
        <f t="shared" si="1631"/>
        <v>0</v>
      </c>
      <c r="JS371" s="48">
        <f t="shared" si="1632"/>
        <v>0</v>
      </c>
      <c r="JT371" s="46">
        <f t="shared" si="1633"/>
        <v>0</v>
      </c>
      <c r="JU371" s="48">
        <f t="shared" si="1634"/>
        <v>0</v>
      </c>
    </row>
    <row r="372" spans="1:283" s="25" customFormat="1" x14ac:dyDescent="0.25">
      <c r="A372" s="152"/>
      <c r="B372" s="386"/>
      <c r="C372" s="608"/>
      <c r="D372" s="609"/>
      <c r="E372" s="609"/>
      <c r="F372" s="609"/>
      <c r="G372" s="610"/>
      <c r="H372" s="397"/>
      <c r="I372" s="397"/>
      <c r="J372" s="97"/>
      <c r="K372" s="122">
        <f t="shared" si="0"/>
        <v>0</v>
      </c>
      <c r="L372" s="313">
        <f t="shared" si="62"/>
        <v>0</v>
      </c>
      <c r="M372" s="46">
        <f t="shared" si="63"/>
        <v>0</v>
      </c>
      <c r="N372" s="90">
        <f t="shared" si="1427"/>
        <v>0</v>
      </c>
      <c r="O372" s="90">
        <f t="shared" si="1428"/>
        <v>0</v>
      </c>
      <c r="P372" s="90">
        <f t="shared" si="1429"/>
        <v>0</v>
      </c>
      <c r="Q372" s="90">
        <f t="shared" si="1430"/>
        <v>0</v>
      </c>
      <c r="R372" s="408">
        <f t="shared" si="68"/>
        <v>1</v>
      </c>
      <c r="S372" s="46">
        <f t="shared" si="1368"/>
        <v>0</v>
      </c>
      <c r="T372" s="47">
        <f t="shared" si="1369"/>
        <v>0</v>
      </c>
      <c r="U372" s="47">
        <f t="shared" si="1370"/>
        <v>0</v>
      </c>
      <c r="V372" s="47">
        <f t="shared" si="1371"/>
        <v>0</v>
      </c>
      <c r="W372" s="47">
        <f t="shared" si="1372"/>
        <v>0</v>
      </c>
      <c r="X372" s="47">
        <f t="shared" si="1373"/>
        <v>0</v>
      </c>
      <c r="Y372" s="47">
        <f t="shared" si="1374"/>
        <v>0</v>
      </c>
      <c r="Z372" s="47">
        <f t="shared" si="1375"/>
        <v>0</v>
      </c>
      <c r="AA372" s="47">
        <f t="shared" si="1376"/>
        <v>0</v>
      </c>
      <c r="AB372" s="47">
        <f t="shared" si="1377"/>
        <v>0</v>
      </c>
      <c r="AC372" s="47">
        <f t="shared" si="1378"/>
        <v>0</v>
      </c>
      <c r="AD372" s="47">
        <f t="shared" si="1379"/>
        <v>0</v>
      </c>
      <c r="AE372" s="47">
        <f t="shared" si="1380"/>
        <v>0</v>
      </c>
      <c r="AF372" s="47">
        <f t="shared" si="1381"/>
        <v>0</v>
      </c>
      <c r="AG372" s="47">
        <f t="shared" si="1382"/>
        <v>0</v>
      </c>
      <c r="AH372" s="47">
        <f t="shared" si="1383"/>
        <v>0</v>
      </c>
      <c r="AI372" s="47">
        <f t="shared" si="1384"/>
        <v>0</v>
      </c>
      <c r="AJ372" s="47">
        <f t="shared" si="1385"/>
        <v>0</v>
      </c>
      <c r="AK372" s="47">
        <f t="shared" si="1386"/>
        <v>0</v>
      </c>
      <c r="AL372" s="48">
        <f t="shared" si="1387"/>
        <v>0</v>
      </c>
      <c r="AM372" s="47">
        <f t="shared" si="1431"/>
        <v>0</v>
      </c>
      <c r="AN372" s="47">
        <f t="shared" si="1432"/>
        <v>0</v>
      </c>
      <c r="AO372" s="46">
        <f t="shared" si="1388"/>
        <v>0</v>
      </c>
      <c r="AP372" s="47">
        <f t="shared" si="1389"/>
        <v>0</v>
      </c>
      <c r="AQ372" s="47">
        <f t="shared" si="1390"/>
        <v>0</v>
      </c>
      <c r="AR372" s="47">
        <f t="shared" si="1391"/>
        <v>0</v>
      </c>
      <c r="AS372" s="47">
        <f t="shared" si="1392"/>
        <v>0</v>
      </c>
      <c r="AT372" s="47">
        <f t="shared" si="1393"/>
        <v>0</v>
      </c>
      <c r="AU372" s="47">
        <f t="shared" si="1394"/>
        <v>0</v>
      </c>
      <c r="AV372" s="47">
        <f t="shared" si="1395"/>
        <v>0</v>
      </c>
      <c r="AW372" s="47">
        <f t="shared" si="1396"/>
        <v>0</v>
      </c>
      <c r="AX372" s="47">
        <f t="shared" si="1397"/>
        <v>0</v>
      </c>
      <c r="AY372" s="47">
        <f t="shared" si="1398"/>
        <v>0</v>
      </c>
      <c r="AZ372" s="47">
        <f t="shared" si="1399"/>
        <v>0</v>
      </c>
      <c r="BA372" s="47">
        <f t="shared" si="1400"/>
        <v>0</v>
      </c>
      <c r="BB372" s="47">
        <f t="shared" si="1401"/>
        <v>0</v>
      </c>
      <c r="BC372" s="47">
        <f t="shared" si="1402"/>
        <v>0</v>
      </c>
      <c r="BD372" s="47">
        <f t="shared" si="1403"/>
        <v>0</v>
      </c>
      <c r="BE372" s="47">
        <f t="shared" si="1404"/>
        <v>0</v>
      </c>
      <c r="BF372" s="47">
        <f t="shared" si="1405"/>
        <v>0</v>
      </c>
      <c r="BG372" s="48">
        <f t="shared" si="1406"/>
        <v>0</v>
      </c>
      <c r="BH372" s="47">
        <f t="shared" si="1433"/>
        <v>0</v>
      </c>
      <c r="BI372" s="47">
        <f t="shared" si="1434"/>
        <v>0</v>
      </c>
      <c r="BJ372" s="46">
        <f t="shared" si="1407"/>
        <v>0</v>
      </c>
      <c r="BK372" s="47">
        <f t="shared" si="1408"/>
        <v>0</v>
      </c>
      <c r="BL372" s="47">
        <f t="shared" si="1409"/>
        <v>0</v>
      </c>
      <c r="BM372" s="47">
        <f t="shared" si="1410"/>
        <v>0</v>
      </c>
      <c r="BN372" s="47">
        <f t="shared" si="1411"/>
        <v>0</v>
      </c>
      <c r="BO372" s="47">
        <f t="shared" si="1412"/>
        <v>0</v>
      </c>
      <c r="BP372" s="47">
        <f t="shared" si="1413"/>
        <v>0</v>
      </c>
      <c r="BQ372" s="47">
        <f t="shared" si="1414"/>
        <v>0</v>
      </c>
      <c r="BR372" s="47">
        <f t="shared" si="1415"/>
        <v>0</v>
      </c>
      <c r="BS372" s="47">
        <f t="shared" si="1416"/>
        <v>0</v>
      </c>
      <c r="BT372" s="47">
        <f t="shared" si="1417"/>
        <v>0</v>
      </c>
      <c r="BU372" s="47">
        <f t="shared" si="1418"/>
        <v>0</v>
      </c>
      <c r="BV372" s="47">
        <f t="shared" si="1419"/>
        <v>0</v>
      </c>
      <c r="BW372" s="47">
        <f t="shared" si="1420"/>
        <v>0</v>
      </c>
      <c r="BX372" s="47">
        <f t="shared" si="1421"/>
        <v>0</v>
      </c>
      <c r="BY372" s="47">
        <f t="shared" si="1422"/>
        <v>0</v>
      </c>
      <c r="BZ372" s="47">
        <f t="shared" si="1423"/>
        <v>0</v>
      </c>
      <c r="CA372" s="47">
        <f t="shared" si="1424"/>
        <v>0</v>
      </c>
      <c r="CB372" s="47">
        <f t="shared" si="1425"/>
        <v>0</v>
      </c>
      <c r="CC372" s="48">
        <f t="shared" si="1426"/>
        <v>0</v>
      </c>
      <c r="CD372" s="47">
        <f t="shared" si="1435"/>
        <v>0</v>
      </c>
      <c r="CE372" s="47">
        <f t="shared" si="1436"/>
        <v>0</v>
      </c>
      <c r="CF372" s="46">
        <f t="shared" si="1437"/>
        <v>0</v>
      </c>
      <c r="CG372" s="47">
        <f t="shared" si="1438"/>
        <v>0</v>
      </c>
      <c r="CH372" s="47">
        <f t="shared" si="1439"/>
        <v>0</v>
      </c>
      <c r="CI372" s="47">
        <f t="shared" si="1440"/>
        <v>0</v>
      </c>
      <c r="CJ372" s="47">
        <f t="shared" si="1441"/>
        <v>0</v>
      </c>
      <c r="CK372" s="47">
        <f t="shared" si="1442"/>
        <v>0</v>
      </c>
      <c r="CL372" s="47">
        <f t="shared" si="1443"/>
        <v>0</v>
      </c>
      <c r="CM372" s="47">
        <f t="shared" si="1444"/>
        <v>0</v>
      </c>
      <c r="CN372" s="47">
        <f t="shared" si="1445"/>
        <v>0</v>
      </c>
      <c r="CO372" s="47">
        <f t="shared" si="1446"/>
        <v>0</v>
      </c>
      <c r="CP372" s="47">
        <f t="shared" si="1447"/>
        <v>0</v>
      </c>
      <c r="CQ372" s="47">
        <f t="shared" si="1448"/>
        <v>0</v>
      </c>
      <c r="CR372" s="47">
        <f t="shared" si="1449"/>
        <v>0</v>
      </c>
      <c r="CS372" s="47">
        <f t="shared" si="1450"/>
        <v>0</v>
      </c>
      <c r="CT372" s="47">
        <f t="shared" si="1451"/>
        <v>0</v>
      </c>
      <c r="CU372" s="47">
        <f t="shared" si="1452"/>
        <v>0</v>
      </c>
      <c r="CV372" s="47">
        <f t="shared" si="1453"/>
        <v>0</v>
      </c>
      <c r="CW372" s="47">
        <f t="shared" si="1454"/>
        <v>0</v>
      </c>
      <c r="CX372" s="47">
        <f t="shared" si="1455"/>
        <v>0</v>
      </c>
      <c r="CY372" s="48">
        <f t="shared" si="1456"/>
        <v>0</v>
      </c>
      <c r="CZ372" s="47">
        <f t="shared" si="1457"/>
        <v>0</v>
      </c>
      <c r="DA372" s="47">
        <f t="shared" si="1458"/>
        <v>0</v>
      </c>
      <c r="DB372" s="46">
        <f t="shared" si="1459"/>
        <v>0</v>
      </c>
      <c r="DC372" s="47">
        <f t="shared" si="1460"/>
        <v>0</v>
      </c>
      <c r="DD372" s="47">
        <f t="shared" si="1461"/>
        <v>0</v>
      </c>
      <c r="DE372" s="47">
        <f t="shared" si="1462"/>
        <v>0</v>
      </c>
      <c r="DF372" s="47">
        <f t="shared" si="1463"/>
        <v>0</v>
      </c>
      <c r="DG372" s="47">
        <f t="shared" si="1464"/>
        <v>0</v>
      </c>
      <c r="DH372" s="47">
        <f t="shared" si="1465"/>
        <v>0</v>
      </c>
      <c r="DI372" s="47">
        <f t="shared" si="1466"/>
        <v>0</v>
      </c>
      <c r="DJ372" s="47">
        <f t="shared" si="1467"/>
        <v>0</v>
      </c>
      <c r="DK372" s="47">
        <f t="shared" si="1468"/>
        <v>0</v>
      </c>
      <c r="DL372" s="47">
        <f t="shared" si="1469"/>
        <v>0</v>
      </c>
      <c r="DM372" s="47">
        <f t="shared" si="1470"/>
        <v>0</v>
      </c>
      <c r="DN372" s="47">
        <f t="shared" si="1471"/>
        <v>0</v>
      </c>
      <c r="DO372" s="47">
        <f t="shared" si="1472"/>
        <v>0</v>
      </c>
      <c r="DP372" s="47">
        <f t="shared" si="1473"/>
        <v>0</v>
      </c>
      <c r="DQ372" s="47">
        <f t="shared" si="1474"/>
        <v>0</v>
      </c>
      <c r="DR372" s="47">
        <f t="shared" si="1475"/>
        <v>0</v>
      </c>
      <c r="DS372" s="47">
        <f t="shared" si="1476"/>
        <v>0</v>
      </c>
      <c r="DT372" s="47">
        <f t="shared" si="1477"/>
        <v>0</v>
      </c>
      <c r="DU372" s="48">
        <f t="shared" si="1478"/>
        <v>0</v>
      </c>
      <c r="DV372" s="47">
        <f t="shared" si="1479"/>
        <v>0</v>
      </c>
      <c r="DW372" s="47">
        <f t="shared" si="1480"/>
        <v>0</v>
      </c>
      <c r="DX372" s="46">
        <f t="shared" si="1481"/>
        <v>0</v>
      </c>
      <c r="DY372" s="47">
        <f t="shared" si="1482"/>
        <v>0</v>
      </c>
      <c r="DZ372" s="47">
        <f t="shared" si="1483"/>
        <v>0</v>
      </c>
      <c r="EA372" s="47">
        <f t="shared" si="1484"/>
        <v>0</v>
      </c>
      <c r="EB372" s="47">
        <f t="shared" si="1485"/>
        <v>0</v>
      </c>
      <c r="EC372" s="47">
        <f t="shared" si="1486"/>
        <v>0</v>
      </c>
      <c r="ED372" s="47">
        <f t="shared" si="1487"/>
        <v>0</v>
      </c>
      <c r="EE372" s="47">
        <f t="shared" si="1488"/>
        <v>0</v>
      </c>
      <c r="EF372" s="47">
        <f t="shared" si="1489"/>
        <v>0</v>
      </c>
      <c r="EG372" s="47">
        <f t="shared" si="1490"/>
        <v>0</v>
      </c>
      <c r="EH372" s="47">
        <f t="shared" si="1491"/>
        <v>0</v>
      </c>
      <c r="EI372" s="47">
        <f t="shared" si="1492"/>
        <v>0</v>
      </c>
      <c r="EJ372" s="47">
        <f t="shared" si="1493"/>
        <v>0</v>
      </c>
      <c r="EK372" s="47">
        <f t="shared" si="1494"/>
        <v>0</v>
      </c>
      <c r="EL372" s="47">
        <f t="shared" si="1495"/>
        <v>0</v>
      </c>
      <c r="EM372" s="47">
        <f t="shared" si="1496"/>
        <v>0</v>
      </c>
      <c r="EN372" s="47">
        <f t="shared" si="1497"/>
        <v>0</v>
      </c>
      <c r="EO372" s="47">
        <f t="shared" si="1498"/>
        <v>0</v>
      </c>
      <c r="EP372" s="47">
        <f t="shared" si="1499"/>
        <v>0</v>
      </c>
      <c r="EQ372" s="48">
        <f t="shared" si="1500"/>
        <v>0</v>
      </c>
      <c r="ER372" s="47">
        <f t="shared" si="1501"/>
        <v>0</v>
      </c>
      <c r="ES372" s="47">
        <f t="shared" si="1502"/>
        <v>0</v>
      </c>
      <c r="ET372" s="46">
        <f t="shared" si="1503"/>
        <v>0</v>
      </c>
      <c r="EU372" s="47">
        <f t="shared" si="1504"/>
        <v>0</v>
      </c>
      <c r="EV372" s="47">
        <f t="shared" si="1505"/>
        <v>0</v>
      </c>
      <c r="EW372" s="47">
        <f t="shared" si="1506"/>
        <v>0</v>
      </c>
      <c r="EX372" s="47">
        <f t="shared" si="1507"/>
        <v>0</v>
      </c>
      <c r="EY372" s="47">
        <f t="shared" si="1508"/>
        <v>0</v>
      </c>
      <c r="EZ372" s="47">
        <f t="shared" si="1509"/>
        <v>0</v>
      </c>
      <c r="FA372" s="47">
        <f t="shared" si="1510"/>
        <v>0</v>
      </c>
      <c r="FB372" s="47">
        <f t="shared" si="1511"/>
        <v>0</v>
      </c>
      <c r="FC372" s="47">
        <f t="shared" si="1512"/>
        <v>0</v>
      </c>
      <c r="FD372" s="47">
        <f t="shared" si="1513"/>
        <v>0</v>
      </c>
      <c r="FE372" s="47">
        <f t="shared" si="1514"/>
        <v>0</v>
      </c>
      <c r="FF372" s="47">
        <f t="shared" si="1515"/>
        <v>0</v>
      </c>
      <c r="FG372" s="47">
        <f t="shared" si="1516"/>
        <v>0</v>
      </c>
      <c r="FH372" s="47">
        <f t="shared" si="1517"/>
        <v>0</v>
      </c>
      <c r="FI372" s="47">
        <f t="shared" si="1518"/>
        <v>0</v>
      </c>
      <c r="FJ372" s="47">
        <f t="shared" si="1519"/>
        <v>0</v>
      </c>
      <c r="FK372" s="47">
        <f t="shared" si="1520"/>
        <v>0</v>
      </c>
      <c r="FL372" s="47">
        <f t="shared" si="1521"/>
        <v>0</v>
      </c>
      <c r="FM372" s="48">
        <f t="shared" si="1522"/>
        <v>0</v>
      </c>
      <c r="FN372" s="47">
        <f t="shared" si="1523"/>
        <v>0</v>
      </c>
      <c r="FO372" s="47">
        <f t="shared" si="1524"/>
        <v>0</v>
      </c>
      <c r="FP372" s="46">
        <f t="shared" si="1525"/>
        <v>0</v>
      </c>
      <c r="FQ372" s="47">
        <f t="shared" si="1526"/>
        <v>0</v>
      </c>
      <c r="FR372" s="47">
        <f t="shared" si="1527"/>
        <v>0</v>
      </c>
      <c r="FS372" s="47">
        <f t="shared" si="1528"/>
        <v>0</v>
      </c>
      <c r="FT372" s="47">
        <f t="shared" si="1529"/>
        <v>0</v>
      </c>
      <c r="FU372" s="47">
        <f t="shared" si="1530"/>
        <v>0</v>
      </c>
      <c r="FV372" s="47">
        <f t="shared" si="1531"/>
        <v>0</v>
      </c>
      <c r="FW372" s="47">
        <f t="shared" si="1532"/>
        <v>0</v>
      </c>
      <c r="FX372" s="47">
        <f t="shared" si="1533"/>
        <v>0</v>
      </c>
      <c r="FY372" s="47">
        <f t="shared" si="1534"/>
        <v>0</v>
      </c>
      <c r="FZ372" s="47">
        <f t="shared" si="1535"/>
        <v>0</v>
      </c>
      <c r="GA372" s="47">
        <f t="shared" si="1536"/>
        <v>0</v>
      </c>
      <c r="GB372" s="47">
        <f t="shared" si="1537"/>
        <v>0</v>
      </c>
      <c r="GC372" s="47">
        <f t="shared" si="1538"/>
        <v>0</v>
      </c>
      <c r="GD372" s="47">
        <f t="shared" si="1539"/>
        <v>0</v>
      </c>
      <c r="GE372" s="47">
        <f t="shared" si="1540"/>
        <v>0</v>
      </c>
      <c r="GF372" s="47">
        <f t="shared" si="1541"/>
        <v>0</v>
      </c>
      <c r="GG372" s="47">
        <f t="shared" si="1542"/>
        <v>0</v>
      </c>
      <c r="GH372" s="47">
        <f t="shared" si="1543"/>
        <v>0</v>
      </c>
      <c r="GI372" s="48">
        <f t="shared" si="1544"/>
        <v>0</v>
      </c>
      <c r="GJ372" s="47">
        <f t="shared" si="1545"/>
        <v>0</v>
      </c>
      <c r="GK372" s="47">
        <f t="shared" si="1546"/>
        <v>0</v>
      </c>
      <c r="GL372" s="46">
        <f t="shared" si="1547"/>
        <v>0</v>
      </c>
      <c r="GM372" s="47">
        <f t="shared" si="1548"/>
        <v>0</v>
      </c>
      <c r="GN372" s="47">
        <f t="shared" si="1549"/>
        <v>0</v>
      </c>
      <c r="GO372" s="47">
        <f t="shared" si="1550"/>
        <v>0</v>
      </c>
      <c r="GP372" s="47">
        <f t="shared" si="1551"/>
        <v>0</v>
      </c>
      <c r="GQ372" s="47">
        <f t="shared" si="1552"/>
        <v>0</v>
      </c>
      <c r="GR372" s="47">
        <f t="shared" si="1553"/>
        <v>0</v>
      </c>
      <c r="GS372" s="47">
        <f t="shared" si="1554"/>
        <v>0</v>
      </c>
      <c r="GT372" s="47">
        <f t="shared" si="1555"/>
        <v>0</v>
      </c>
      <c r="GU372" s="47">
        <f t="shared" si="1556"/>
        <v>0</v>
      </c>
      <c r="GV372" s="47">
        <f t="shared" si="1557"/>
        <v>0</v>
      </c>
      <c r="GW372" s="47">
        <f t="shared" si="1558"/>
        <v>0</v>
      </c>
      <c r="GX372" s="47">
        <f t="shared" si="1559"/>
        <v>0</v>
      </c>
      <c r="GY372" s="47">
        <f t="shared" si="1560"/>
        <v>0</v>
      </c>
      <c r="GZ372" s="47">
        <f t="shared" si="1561"/>
        <v>0</v>
      </c>
      <c r="HA372" s="47">
        <f t="shared" si="1562"/>
        <v>0</v>
      </c>
      <c r="HB372" s="47">
        <f t="shared" si="1563"/>
        <v>0</v>
      </c>
      <c r="HC372" s="47">
        <f t="shared" si="1564"/>
        <v>0</v>
      </c>
      <c r="HD372" s="47">
        <f t="shared" si="1565"/>
        <v>0</v>
      </c>
      <c r="HE372" s="48">
        <f t="shared" si="1566"/>
        <v>0</v>
      </c>
      <c r="HF372" s="47">
        <f t="shared" si="1567"/>
        <v>0</v>
      </c>
      <c r="HG372" s="47">
        <f t="shared" si="1568"/>
        <v>0</v>
      </c>
      <c r="HH372" s="46">
        <f t="shared" si="1569"/>
        <v>0</v>
      </c>
      <c r="HI372" s="47">
        <f t="shared" si="1570"/>
        <v>0</v>
      </c>
      <c r="HJ372" s="47">
        <f t="shared" si="1571"/>
        <v>0</v>
      </c>
      <c r="HK372" s="47">
        <f t="shared" si="1572"/>
        <v>0</v>
      </c>
      <c r="HL372" s="47">
        <f t="shared" si="1573"/>
        <v>0</v>
      </c>
      <c r="HM372" s="47">
        <f t="shared" si="1574"/>
        <v>0</v>
      </c>
      <c r="HN372" s="47">
        <f t="shared" si="1575"/>
        <v>0</v>
      </c>
      <c r="HO372" s="47">
        <f t="shared" si="1576"/>
        <v>0</v>
      </c>
      <c r="HP372" s="47">
        <f t="shared" si="1577"/>
        <v>0</v>
      </c>
      <c r="HQ372" s="47">
        <f t="shared" si="1578"/>
        <v>0</v>
      </c>
      <c r="HR372" s="47">
        <f t="shared" si="1579"/>
        <v>0</v>
      </c>
      <c r="HS372" s="47">
        <f t="shared" si="1580"/>
        <v>0</v>
      </c>
      <c r="HT372" s="47">
        <f t="shared" si="1581"/>
        <v>0</v>
      </c>
      <c r="HU372" s="47">
        <f t="shared" si="1582"/>
        <v>0</v>
      </c>
      <c r="HV372" s="47">
        <f t="shared" si="1583"/>
        <v>0</v>
      </c>
      <c r="HW372" s="47">
        <f t="shared" si="1584"/>
        <v>0</v>
      </c>
      <c r="HX372" s="47">
        <f t="shared" si="1585"/>
        <v>0</v>
      </c>
      <c r="HY372" s="47">
        <f t="shared" si="1586"/>
        <v>0</v>
      </c>
      <c r="HZ372" s="47">
        <f t="shared" si="1587"/>
        <v>0</v>
      </c>
      <c r="IA372" s="48">
        <f t="shared" si="1588"/>
        <v>0</v>
      </c>
      <c r="IB372" s="47">
        <f t="shared" si="1589"/>
        <v>0</v>
      </c>
      <c r="IC372" s="47">
        <f t="shared" si="1590"/>
        <v>0</v>
      </c>
      <c r="ID372" s="46">
        <f t="shared" si="1591"/>
        <v>0</v>
      </c>
      <c r="IE372" s="47">
        <f t="shared" si="1592"/>
        <v>0</v>
      </c>
      <c r="IF372" s="47">
        <f t="shared" si="1593"/>
        <v>0</v>
      </c>
      <c r="IG372" s="47">
        <f t="shared" si="1594"/>
        <v>0</v>
      </c>
      <c r="IH372" s="47">
        <f t="shared" si="1595"/>
        <v>0</v>
      </c>
      <c r="II372" s="47">
        <f t="shared" si="1596"/>
        <v>0</v>
      </c>
      <c r="IJ372" s="47">
        <f t="shared" si="1597"/>
        <v>0</v>
      </c>
      <c r="IK372" s="47">
        <f t="shared" si="1598"/>
        <v>0</v>
      </c>
      <c r="IL372" s="47">
        <f t="shared" si="1599"/>
        <v>0</v>
      </c>
      <c r="IM372" s="47">
        <f t="shared" si="1600"/>
        <v>0</v>
      </c>
      <c r="IN372" s="47">
        <f t="shared" si="1601"/>
        <v>0</v>
      </c>
      <c r="IO372" s="47">
        <f t="shared" si="1602"/>
        <v>0</v>
      </c>
      <c r="IP372" s="47">
        <f t="shared" si="1603"/>
        <v>0</v>
      </c>
      <c r="IQ372" s="47">
        <f t="shared" si="1604"/>
        <v>0</v>
      </c>
      <c r="IR372" s="47">
        <f t="shared" si="1605"/>
        <v>0</v>
      </c>
      <c r="IS372" s="47">
        <f t="shared" si="1606"/>
        <v>0</v>
      </c>
      <c r="IT372" s="47">
        <f t="shared" si="1607"/>
        <v>0</v>
      </c>
      <c r="IU372" s="47">
        <f t="shared" si="1608"/>
        <v>0</v>
      </c>
      <c r="IV372" s="47">
        <f t="shared" si="1609"/>
        <v>0</v>
      </c>
      <c r="IW372" s="48">
        <f t="shared" si="1610"/>
        <v>0</v>
      </c>
      <c r="IX372" s="47">
        <f t="shared" si="1611"/>
        <v>0</v>
      </c>
      <c r="IY372" s="47">
        <f t="shared" si="1612"/>
        <v>0</v>
      </c>
      <c r="IZ372" s="46">
        <f t="shared" si="1613"/>
        <v>0</v>
      </c>
      <c r="JA372" s="47">
        <f t="shared" si="1614"/>
        <v>0</v>
      </c>
      <c r="JB372" s="47">
        <f t="shared" si="1615"/>
        <v>0</v>
      </c>
      <c r="JC372" s="47">
        <f t="shared" si="1616"/>
        <v>0</v>
      </c>
      <c r="JD372" s="47">
        <f t="shared" si="1617"/>
        <v>0</v>
      </c>
      <c r="JE372" s="47">
        <f t="shared" si="1618"/>
        <v>0</v>
      </c>
      <c r="JF372" s="47">
        <f t="shared" si="1619"/>
        <v>0</v>
      </c>
      <c r="JG372" s="47">
        <f t="shared" si="1620"/>
        <v>0</v>
      </c>
      <c r="JH372" s="47">
        <f t="shared" si="1621"/>
        <v>0</v>
      </c>
      <c r="JI372" s="47">
        <f t="shared" si="1622"/>
        <v>0</v>
      </c>
      <c r="JJ372" s="47">
        <f t="shared" si="1623"/>
        <v>0</v>
      </c>
      <c r="JK372" s="47">
        <f t="shared" si="1624"/>
        <v>0</v>
      </c>
      <c r="JL372" s="47">
        <f t="shared" si="1625"/>
        <v>0</v>
      </c>
      <c r="JM372" s="47">
        <f t="shared" si="1626"/>
        <v>0</v>
      </c>
      <c r="JN372" s="47">
        <f t="shared" si="1627"/>
        <v>0</v>
      </c>
      <c r="JO372" s="47">
        <f t="shared" si="1628"/>
        <v>0</v>
      </c>
      <c r="JP372" s="47">
        <f t="shared" si="1629"/>
        <v>0</v>
      </c>
      <c r="JQ372" s="47">
        <f t="shared" si="1630"/>
        <v>0</v>
      </c>
      <c r="JR372" s="47">
        <f t="shared" si="1631"/>
        <v>0</v>
      </c>
      <c r="JS372" s="48">
        <f t="shared" si="1632"/>
        <v>0</v>
      </c>
      <c r="JT372" s="46">
        <f t="shared" si="1633"/>
        <v>0</v>
      </c>
      <c r="JU372" s="48">
        <f t="shared" si="1634"/>
        <v>0</v>
      </c>
    </row>
    <row r="373" spans="1:283" s="25" customFormat="1" ht="15.75" thickBot="1" x14ac:dyDescent="0.3">
      <c r="A373" s="156"/>
      <c r="B373" s="387"/>
      <c r="C373" s="638"/>
      <c r="D373" s="639"/>
      <c r="E373" s="639"/>
      <c r="F373" s="639"/>
      <c r="G373" s="640"/>
      <c r="H373" s="397"/>
      <c r="I373" s="397"/>
      <c r="J373" s="104"/>
      <c r="K373" s="122">
        <f t="shared" si="0"/>
        <v>0</v>
      </c>
      <c r="L373" s="313">
        <f t="shared" si="62"/>
        <v>0</v>
      </c>
      <c r="M373" s="46">
        <f t="shared" si="63"/>
        <v>0</v>
      </c>
      <c r="N373" s="90">
        <f t="shared" si="1427"/>
        <v>0</v>
      </c>
      <c r="O373" s="90">
        <f t="shared" si="1428"/>
        <v>0</v>
      </c>
      <c r="P373" s="90">
        <f t="shared" si="1429"/>
        <v>0</v>
      </c>
      <c r="Q373" s="90">
        <f t="shared" si="1430"/>
        <v>0</v>
      </c>
      <c r="R373" s="408">
        <f t="shared" si="68"/>
        <v>1</v>
      </c>
      <c r="S373" s="46">
        <f t="shared" si="1368"/>
        <v>0</v>
      </c>
      <c r="T373" s="47">
        <f t="shared" si="1369"/>
        <v>0</v>
      </c>
      <c r="U373" s="47">
        <f t="shared" si="1370"/>
        <v>0</v>
      </c>
      <c r="V373" s="47">
        <f t="shared" si="1371"/>
        <v>0</v>
      </c>
      <c r="W373" s="47">
        <f t="shared" si="1372"/>
        <v>0</v>
      </c>
      <c r="X373" s="47">
        <f t="shared" si="1373"/>
        <v>0</v>
      </c>
      <c r="Y373" s="47">
        <f t="shared" si="1374"/>
        <v>0</v>
      </c>
      <c r="Z373" s="47">
        <f t="shared" si="1375"/>
        <v>0</v>
      </c>
      <c r="AA373" s="47">
        <f t="shared" si="1376"/>
        <v>0</v>
      </c>
      <c r="AB373" s="47">
        <f t="shared" si="1377"/>
        <v>0</v>
      </c>
      <c r="AC373" s="47">
        <f t="shared" si="1378"/>
        <v>0</v>
      </c>
      <c r="AD373" s="47">
        <f t="shared" si="1379"/>
        <v>0</v>
      </c>
      <c r="AE373" s="47">
        <f t="shared" si="1380"/>
        <v>0</v>
      </c>
      <c r="AF373" s="47">
        <f t="shared" si="1381"/>
        <v>0</v>
      </c>
      <c r="AG373" s="47">
        <f t="shared" si="1382"/>
        <v>0</v>
      </c>
      <c r="AH373" s="47">
        <f t="shared" si="1383"/>
        <v>0</v>
      </c>
      <c r="AI373" s="47">
        <f t="shared" si="1384"/>
        <v>0</v>
      </c>
      <c r="AJ373" s="47">
        <f t="shared" si="1385"/>
        <v>0</v>
      </c>
      <c r="AK373" s="47">
        <f t="shared" si="1386"/>
        <v>0</v>
      </c>
      <c r="AL373" s="48">
        <f t="shared" si="1387"/>
        <v>0</v>
      </c>
      <c r="AM373" s="47">
        <f t="shared" si="1431"/>
        <v>0</v>
      </c>
      <c r="AN373" s="47">
        <f t="shared" si="1432"/>
        <v>0</v>
      </c>
      <c r="AO373" s="46">
        <f t="shared" si="1388"/>
        <v>0</v>
      </c>
      <c r="AP373" s="47">
        <f t="shared" si="1389"/>
        <v>0</v>
      </c>
      <c r="AQ373" s="47">
        <f t="shared" si="1390"/>
        <v>0</v>
      </c>
      <c r="AR373" s="47">
        <f t="shared" si="1391"/>
        <v>0</v>
      </c>
      <c r="AS373" s="47">
        <f t="shared" si="1392"/>
        <v>0</v>
      </c>
      <c r="AT373" s="47">
        <f t="shared" si="1393"/>
        <v>0</v>
      </c>
      <c r="AU373" s="47">
        <f t="shared" si="1394"/>
        <v>0</v>
      </c>
      <c r="AV373" s="47">
        <f t="shared" si="1395"/>
        <v>0</v>
      </c>
      <c r="AW373" s="47">
        <f t="shared" si="1396"/>
        <v>0</v>
      </c>
      <c r="AX373" s="47">
        <f t="shared" si="1397"/>
        <v>0</v>
      </c>
      <c r="AY373" s="47">
        <f t="shared" si="1398"/>
        <v>0</v>
      </c>
      <c r="AZ373" s="47">
        <f t="shared" si="1399"/>
        <v>0</v>
      </c>
      <c r="BA373" s="47">
        <f t="shared" si="1400"/>
        <v>0</v>
      </c>
      <c r="BB373" s="47">
        <f t="shared" si="1401"/>
        <v>0</v>
      </c>
      <c r="BC373" s="47">
        <f t="shared" si="1402"/>
        <v>0</v>
      </c>
      <c r="BD373" s="47">
        <f t="shared" si="1403"/>
        <v>0</v>
      </c>
      <c r="BE373" s="47">
        <f t="shared" si="1404"/>
        <v>0</v>
      </c>
      <c r="BF373" s="47">
        <f t="shared" si="1405"/>
        <v>0</v>
      </c>
      <c r="BG373" s="48">
        <f t="shared" si="1406"/>
        <v>0</v>
      </c>
      <c r="BH373" s="47">
        <f t="shared" si="1433"/>
        <v>0</v>
      </c>
      <c r="BI373" s="47">
        <f t="shared" si="1434"/>
        <v>0</v>
      </c>
      <c r="BJ373" s="46">
        <f t="shared" si="1407"/>
        <v>0</v>
      </c>
      <c r="BK373" s="47">
        <f t="shared" si="1408"/>
        <v>0</v>
      </c>
      <c r="BL373" s="47">
        <f t="shared" si="1409"/>
        <v>0</v>
      </c>
      <c r="BM373" s="47">
        <f t="shared" si="1410"/>
        <v>0</v>
      </c>
      <c r="BN373" s="47">
        <f t="shared" si="1411"/>
        <v>0</v>
      </c>
      <c r="BO373" s="47">
        <f t="shared" si="1412"/>
        <v>0</v>
      </c>
      <c r="BP373" s="47">
        <f t="shared" si="1413"/>
        <v>0</v>
      </c>
      <c r="BQ373" s="47">
        <f t="shared" si="1414"/>
        <v>0</v>
      </c>
      <c r="BR373" s="47">
        <f t="shared" si="1415"/>
        <v>0</v>
      </c>
      <c r="BS373" s="47">
        <f t="shared" si="1416"/>
        <v>0</v>
      </c>
      <c r="BT373" s="47">
        <f t="shared" si="1417"/>
        <v>0</v>
      </c>
      <c r="BU373" s="47">
        <f t="shared" si="1418"/>
        <v>0</v>
      </c>
      <c r="BV373" s="47">
        <f t="shared" si="1419"/>
        <v>0</v>
      </c>
      <c r="BW373" s="47">
        <f t="shared" si="1420"/>
        <v>0</v>
      </c>
      <c r="BX373" s="47">
        <f t="shared" si="1421"/>
        <v>0</v>
      </c>
      <c r="BY373" s="47">
        <f t="shared" si="1422"/>
        <v>0</v>
      </c>
      <c r="BZ373" s="47">
        <f t="shared" si="1423"/>
        <v>0</v>
      </c>
      <c r="CA373" s="47">
        <f t="shared" si="1424"/>
        <v>0</v>
      </c>
      <c r="CB373" s="47">
        <f t="shared" si="1425"/>
        <v>0</v>
      </c>
      <c r="CC373" s="48">
        <f t="shared" si="1426"/>
        <v>0</v>
      </c>
      <c r="CD373" s="47">
        <f t="shared" si="1435"/>
        <v>0</v>
      </c>
      <c r="CE373" s="47">
        <f t="shared" si="1436"/>
        <v>0</v>
      </c>
      <c r="CF373" s="46">
        <f t="shared" si="1437"/>
        <v>0</v>
      </c>
      <c r="CG373" s="47">
        <f t="shared" si="1438"/>
        <v>0</v>
      </c>
      <c r="CH373" s="47">
        <f t="shared" si="1439"/>
        <v>0</v>
      </c>
      <c r="CI373" s="47">
        <f t="shared" si="1440"/>
        <v>0</v>
      </c>
      <c r="CJ373" s="47">
        <f t="shared" si="1441"/>
        <v>0</v>
      </c>
      <c r="CK373" s="47">
        <f t="shared" si="1442"/>
        <v>0</v>
      </c>
      <c r="CL373" s="47">
        <f t="shared" si="1443"/>
        <v>0</v>
      </c>
      <c r="CM373" s="47">
        <f t="shared" si="1444"/>
        <v>0</v>
      </c>
      <c r="CN373" s="47">
        <f t="shared" si="1445"/>
        <v>0</v>
      </c>
      <c r="CO373" s="47">
        <f t="shared" si="1446"/>
        <v>0</v>
      </c>
      <c r="CP373" s="47">
        <f t="shared" si="1447"/>
        <v>0</v>
      </c>
      <c r="CQ373" s="47">
        <f t="shared" si="1448"/>
        <v>0</v>
      </c>
      <c r="CR373" s="47">
        <f t="shared" si="1449"/>
        <v>0</v>
      </c>
      <c r="CS373" s="47">
        <f t="shared" si="1450"/>
        <v>0</v>
      </c>
      <c r="CT373" s="47">
        <f t="shared" si="1451"/>
        <v>0</v>
      </c>
      <c r="CU373" s="47">
        <f t="shared" si="1452"/>
        <v>0</v>
      </c>
      <c r="CV373" s="47">
        <f t="shared" si="1453"/>
        <v>0</v>
      </c>
      <c r="CW373" s="47">
        <f t="shared" si="1454"/>
        <v>0</v>
      </c>
      <c r="CX373" s="47">
        <f t="shared" si="1455"/>
        <v>0</v>
      </c>
      <c r="CY373" s="48">
        <f t="shared" si="1456"/>
        <v>0</v>
      </c>
      <c r="CZ373" s="47">
        <f t="shared" si="1457"/>
        <v>0</v>
      </c>
      <c r="DA373" s="47">
        <f t="shared" si="1458"/>
        <v>0</v>
      </c>
      <c r="DB373" s="46">
        <f t="shared" si="1459"/>
        <v>0</v>
      </c>
      <c r="DC373" s="47">
        <f t="shared" si="1460"/>
        <v>0</v>
      </c>
      <c r="DD373" s="47">
        <f t="shared" si="1461"/>
        <v>0</v>
      </c>
      <c r="DE373" s="47">
        <f t="shared" si="1462"/>
        <v>0</v>
      </c>
      <c r="DF373" s="47">
        <f t="shared" si="1463"/>
        <v>0</v>
      </c>
      <c r="DG373" s="47">
        <f t="shared" si="1464"/>
        <v>0</v>
      </c>
      <c r="DH373" s="47">
        <f t="shared" si="1465"/>
        <v>0</v>
      </c>
      <c r="DI373" s="47">
        <f t="shared" si="1466"/>
        <v>0</v>
      </c>
      <c r="DJ373" s="47">
        <f t="shared" si="1467"/>
        <v>0</v>
      </c>
      <c r="DK373" s="47">
        <f t="shared" si="1468"/>
        <v>0</v>
      </c>
      <c r="DL373" s="47">
        <f t="shared" si="1469"/>
        <v>0</v>
      </c>
      <c r="DM373" s="47">
        <f t="shared" si="1470"/>
        <v>0</v>
      </c>
      <c r="DN373" s="47">
        <f t="shared" si="1471"/>
        <v>0</v>
      </c>
      <c r="DO373" s="47">
        <f t="shared" si="1472"/>
        <v>0</v>
      </c>
      <c r="DP373" s="47">
        <f t="shared" si="1473"/>
        <v>0</v>
      </c>
      <c r="DQ373" s="47">
        <f t="shared" si="1474"/>
        <v>0</v>
      </c>
      <c r="DR373" s="47">
        <f t="shared" si="1475"/>
        <v>0</v>
      </c>
      <c r="DS373" s="47">
        <f t="shared" si="1476"/>
        <v>0</v>
      </c>
      <c r="DT373" s="47">
        <f t="shared" si="1477"/>
        <v>0</v>
      </c>
      <c r="DU373" s="48">
        <f t="shared" si="1478"/>
        <v>0</v>
      </c>
      <c r="DV373" s="47">
        <f t="shared" si="1479"/>
        <v>0</v>
      </c>
      <c r="DW373" s="47">
        <f t="shared" si="1480"/>
        <v>0</v>
      </c>
      <c r="DX373" s="46">
        <f t="shared" si="1481"/>
        <v>0</v>
      </c>
      <c r="DY373" s="47">
        <f t="shared" si="1482"/>
        <v>0</v>
      </c>
      <c r="DZ373" s="47">
        <f t="shared" si="1483"/>
        <v>0</v>
      </c>
      <c r="EA373" s="47">
        <f t="shared" si="1484"/>
        <v>0</v>
      </c>
      <c r="EB373" s="47">
        <f t="shared" si="1485"/>
        <v>0</v>
      </c>
      <c r="EC373" s="47">
        <f t="shared" si="1486"/>
        <v>0</v>
      </c>
      <c r="ED373" s="47">
        <f t="shared" si="1487"/>
        <v>0</v>
      </c>
      <c r="EE373" s="47">
        <f t="shared" si="1488"/>
        <v>0</v>
      </c>
      <c r="EF373" s="47">
        <f t="shared" si="1489"/>
        <v>0</v>
      </c>
      <c r="EG373" s="47">
        <f t="shared" si="1490"/>
        <v>0</v>
      </c>
      <c r="EH373" s="47">
        <f t="shared" si="1491"/>
        <v>0</v>
      </c>
      <c r="EI373" s="47">
        <f t="shared" si="1492"/>
        <v>0</v>
      </c>
      <c r="EJ373" s="47">
        <f t="shared" si="1493"/>
        <v>0</v>
      </c>
      <c r="EK373" s="47">
        <f t="shared" si="1494"/>
        <v>0</v>
      </c>
      <c r="EL373" s="47">
        <f t="shared" si="1495"/>
        <v>0</v>
      </c>
      <c r="EM373" s="47">
        <f t="shared" si="1496"/>
        <v>0</v>
      </c>
      <c r="EN373" s="47">
        <f t="shared" si="1497"/>
        <v>0</v>
      </c>
      <c r="EO373" s="47">
        <f t="shared" si="1498"/>
        <v>0</v>
      </c>
      <c r="EP373" s="47">
        <f t="shared" si="1499"/>
        <v>0</v>
      </c>
      <c r="EQ373" s="48">
        <f t="shared" si="1500"/>
        <v>0</v>
      </c>
      <c r="ER373" s="47">
        <f t="shared" si="1501"/>
        <v>0</v>
      </c>
      <c r="ES373" s="47">
        <f t="shared" si="1502"/>
        <v>0</v>
      </c>
      <c r="ET373" s="46">
        <f t="shared" si="1503"/>
        <v>0</v>
      </c>
      <c r="EU373" s="47">
        <f t="shared" si="1504"/>
        <v>0</v>
      </c>
      <c r="EV373" s="47">
        <f t="shared" si="1505"/>
        <v>0</v>
      </c>
      <c r="EW373" s="47">
        <f t="shared" si="1506"/>
        <v>0</v>
      </c>
      <c r="EX373" s="47">
        <f t="shared" si="1507"/>
        <v>0</v>
      </c>
      <c r="EY373" s="47">
        <f t="shared" si="1508"/>
        <v>0</v>
      </c>
      <c r="EZ373" s="47">
        <f t="shared" si="1509"/>
        <v>0</v>
      </c>
      <c r="FA373" s="47">
        <f t="shared" si="1510"/>
        <v>0</v>
      </c>
      <c r="FB373" s="47">
        <f t="shared" si="1511"/>
        <v>0</v>
      </c>
      <c r="FC373" s="47">
        <f t="shared" si="1512"/>
        <v>0</v>
      </c>
      <c r="FD373" s="47">
        <f t="shared" si="1513"/>
        <v>0</v>
      </c>
      <c r="FE373" s="47">
        <f t="shared" si="1514"/>
        <v>0</v>
      </c>
      <c r="FF373" s="47">
        <f t="shared" si="1515"/>
        <v>0</v>
      </c>
      <c r="FG373" s="47">
        <f t="shared" si="1516"/>
        <v>0</v>
      </c>
      <c r="FH373" s="47">
        <f t="shared" si="1517"/>
        <v>0</v>
      </c>
      <c r="FI373" s="47">
        <f t="shared" si="1518"/>
        <v>0</v>
      </c>
      <c r="FJ373" s="47">
        <f t="shared" si="1519"/>
        <v>0</v>
      </c>
      <c r="FK373" s="47">
        <f t="shared" si="1520"/>
        <v>0</v>
      </c>
      <c r="FL373" s="47">
        <f t="shared" si="1521"/>
        <v>0</v>
      </c>
      <c r="FM373" s="48">
        <f t="shared" si="1522"/>
        <v>0</v>
      </c>
      <c r="FN373" s="47">
        <f t="shared" si="1523"/>
        <v>0</v>
      </c>
      <c r="FO373" s="47">
        <f t="shared" si="1524"/>
        <v>0</v>
      </c>
      <c r="FP373" s="46">
        <f t="shared" si="1525"/>
        <v>0</v>
      </c>
      <c r="FQ373" s="47">
        <f t="shared" si="1526"/>
        <v>0</v>
      </c>
      <c r="FR373" s="47">
        <f t="shared" si="1527"/>
        <v>0</v>
      </c>
      <c r="FS373" s="47">
        <f t="shared" si="1528"/>
        <v>0</v>
      </c>
      <c r="FT373" s="47">
        <f t="shared" si="1529"/>
        <v>0</v>
      </c>
      <c r="FU373" s="47">
        <f t="shared" si="1530"/>
        <v>0</v>
      </c>
      <c r="FV373" s="47">
        <f t="shared" si="1531"/>
        <v>0</v>
      </c>
      <c r="FW373" s="47">
        <f t="shared" si="1532"/>
        <v>0</v>
      </c>
      <c r="FX373" s="47">
        <f t="shared" si="1533"/>
        <v>0</v>
      </c>
      <c r="FY373" s="47">
        <f t="shared" si="1534"/>
        <v>0</v>
      </c>
      <c r="FZ373" s="47">
        <f t="shared" si="1535"/>
        <v>0</v>
      </c>
      <c r="GA373" s="47">
        <f t="shared" si="1536"/>
        <v>0</v>
      </c>
      <c r="GB373" s="47">
        <f t="shared" si="1537"/>
        <v>0</v>
      </c>
      <c r="GC373" s="47">
        <f t="shared" si="1538"/>
        <v>0</v>
      </c>
      <c r="GD373" s="47">
        <f t="shared" si="1539"/>
        <v>0</v>
      </c>
      <c r="GE373" s="47">
        <f t="shared" si="1540"/>
        <v>0</v>
      </c>
      <c r="GF373" s="47">
        <f t="shared" si="1541"/>
        <v>0</v>
      </c>
      <c r="GG373" s="47">
        <f t="shared" si="1542"/>
        <v>0</v>
      </c>
      <c r="GH373" s="47">
        <f t="shared" si="1543"/>
        <v>0</v>
      </c>
      <c r="GI373" s="48">
        <f t="shared" si="1544"/>
        <v>0</v>
      </c>
      <c r="GJ373" s="47">
        <f t="shared" si="1545"/>
        <v>0</v>
      </c>
      <c r="GK373" s="47">
        <f t="shared" si="1546"/>
        <v>0</v>
      </c>
      <c r="GL373" s="46">
        <f t="shared" si="1547"/>
        <v>0</v>
      </c>
      <c r="GM373" s="47">
        <f t="shared" si="1548"/>
        <v>0</v>
      </c>
      <c r="GN373" s="47">
        <f t="shared" si="1549"/>
        <v>0</v>
      </c>
      <c r="GO373" s="47">
        <f t="shared" si="1550"/>
        <v>0</v>
      </c>
      <c r="GP373" s="47">
        <f t="shared" si="1551"/>
        <v>0</v>
      </c>
      <c r="GQ373" s="47">
        <f t="shared" si="1552"/>
        <v>0</v>
      </c>
      <c r="GR373" s="47">
        <f t="shared" si="1553"/>
        <v>0</v>
      </c>
      <c r="GS373" s="47">
        <f t="shared" si="1554"/>
        <v>0</v>
      </c>
      <c r="GT373" s="47">
        <f t="shared" si="1555"/>
        <v>0</v>
      </c>
      <c r="GU373" s="47">
        <f t="shared" si="1556"/>
        <v>0</v>
      </c>
      <c r="GV373" s="47">
        <f t="shared" si="1557"/>
        <v>0</v>
      </c>
      <c r="GW373" s="47">
        <f t="shared" si="1558"/>
        <v>0</v>
      </c>
      <c r="GX373" s="47">
        <f t="shared" si="1559"/>
        <v>0</v>
      </c>
      <c r="GY373" s="47">
        <f t="shared" si="1560"/>
        <v>0</v>
      </c>
      <c r="GZ373" s="47">
        <f t="shared" si="1561"/>
        <v>0</v>
      </c>
      <c r="HA373" s="47">
        <f t="shared" si="1562"/>
        <v>0</v>
      </c>
      <c r="HB373" s="47">
        <f t="shared" si="1563"/>
        <v>0</v>
      </c>
      <c r="HC373" s="47">
        <f t="shared" si="1564"/>
        <v>0</v>
      </c>
      <c r="HD373" s="47">
        <f t="shared" si="1565"/>
        <v>0</v>
      </c>
      <c r="HE373" s="48">
        <f t="shared" si="1566"/>
        <v>0</v>
      </c>
      <c r="HF373" s="47">
        <f t="shared" si="1567"/>
        <v>0</v>
      </c>
      <c r="HG373" s="47">
        <f t="shared" si="1568"/>
        <v>0</v>
      </c>
      <c r="HH373" s="46">
        <f t="shared" si="1569"/>
        <v>0</v>
      </c>
      <c r="HI373" s="47">
        <f t="shared" si="1570"/>
        <v>0</v>
      </c>
      <c r="HJ373" s="47">
        <f t="shared" si="1571"/>
        <v>0</v>
      </c>
      <c r="HK373" s="47">
        <f t="shared" si="1572"/>
        <v>0</v>
      </c>
      <c r="HL373" s="47">
        <f t="shared" si="1573"/>
        <v>0</v>
      </c>
      <c r="HM373" s="47">
        <f t="shared" si="1574"/>
        <v>0</v>
      </c>
      <c r="HN373" s="47">
        <f t="shared" si="1575"/>
        <v>0</v>
      </c>
      <c r="HO373" s="47">
        <f t="shared" si="1576"/>
        <v>0</v>
      </c>
      <c r="HP373" s="47">
        <f t="shared" si="1577"/>
        <v>0</v>
      </c>
      <c r="HQ373" s="47">
        <f t="shared" si="1578"/>
        <v>0</v>
      </c>
      <c r="HR373" s="47">
        <f t="shared" si="1579"/>
        <v>0</v>
      </c>
      <c r="HS373" s="47">
        <f t="shared" si="1580"/>
        <v>0</v>
      </c>
      <c r="HT373" s="47">
        <f t="shared" si="1581"/>
        <v>0</v>
      </c>
      <c r="HU373" s="47">
        <f t="shared" si="1582"/>
        <v>0</v>
      </c>
      <c r="HV373" s="47">
        <f t="shared" si="1583"/>
        <v>0</v>
      </c>
      <c r="HW373" s="47">
        <f t="shared" si="1584"/>
        <v>0</v>
      </c>
      <c r="HX373" s="47">
        <f t="shared" si="1585"/>
        <v>0</v>
      </c>
      <c r="HY373" s="47">
        <f t="shared" si="1586"/>
        <v>0</v>
      </c>
      <c r="HZ373" s="47">
        <f t="shared" si="1587"/>
        <v>0</v>
      </c>
      <c r="IA373" s="48">
        <f t="shared" si="1588"/>
        <v>0</v>
      </c>
      <c r="IB373" s="47">
        <f t="shared" si="1589"/>
        <v>0</v>
      </c>
      <c r="IC373" s="47">
        <f t="shared" si="1590"/>
        <v>0</v>
      </c>
      <c r="ID373" s="46">
        <f t="shared" si="1591"/>
        <v>0</v>
      </c>
      <c r="IE373" s="47">
        <f t="shared" si="1592"/>
        <v>0</v>
      </c>
      <c r="IF373" s="47">
        <f t="shared" si="1593"/>
        <v>0</v>
      </c>
      <c r="IG373" s="47">
        <f t="shared" si="1594"/>
        <v>0</v>
      </c>
      <c r="IH373" s="47">
        <f t="shared" si="1595"/>
        <v>0</v>
      </c>
      <c r="II373" s="47">
        <f t="shared" si="1596"/>
        <v>0</v>
      </c>
      <c r="IJ373" s="47">
        <f t="shared" si="1597"/>
        <v>0</v>
      </c>
      <c r="IK373" s="47">
        <f t="shared" si="1598"/>
        <v>0</v>
      </c>
      <c r="IL373" s="47">
        <f t="shared" si="1599"/>
        <v>0</v>
      </c>
      <c r="IM373" s="47">
        <f t="shared" si="1600"/>
        <v>0</v>
      </c>
      <c r="IN373" s="47">
        <f t="shared" si="1601"/>
        <v>0</v>
      </c>
      <c r="IO373" s="47">
        <f t="shared" si="1602"/>
        <v>0</v>
      </c>
      <c r="IP373" s="47">
        <f t="shared" si="1603"/>
        <v>0</v>
      </c>
      <c r="IQ373" s="47">
        <f t="shared" si="1604"/>
        <v>0</v>
      </c>
      <c r="IR373" s="47">
        <f t="shared" si="1605"/>
        <v>0</v>
      </c>
      <c r="IS373" s="47">
        <f t="shared" si="1606"/>
        <v>0</v>
      </c>
      <c r="IT373" s="47">
        <f t="shared" si="1607"/>
        <v>0</v>
      </c>
      <c r="IU373" s="47">
        <f t="shared" si="1608"/>
        <v>0</v>
      </c>
      <c r="IV373" s="47">
        <f t="shared" si="1609"/>
        <v>0</v>
      </c>
      <c r="IW373" s="48">
        <f t="shared" si="1610"/>
        <v>0</v>
      </c>
      <c r="IX373" s="47">
        <f t="shared" si="1611"/>
        <v>0</v>
      </c>
      <c r="IY373" s="47">
        <f t="shared" si="1612"/>
        <v>0</v>
      </c>
      <c r="IZ373" s="46">
        <f t="shared" si="1613"/>
        <v>0</v>
      </c>
      <c r="JA373" s="47">
        <f t="shared" si="1614"/>
        <v>0</v>
      </c>
      <c r="JB373" s="47">
        <f t="shared" si="1615"/>
        <v>0</v>
      </c>
      <c r="JC373" s="47">
        <f t="shared" si="1616"/>
        <v>0</v>
      </c>
      <c r="JD373" s="47">
        <f t="shared" si="1617"/>
        <v>0</v>
      </c>
      <c r="JE373" s="47">
        <f t="shared" si="1618"/>
        <v>0</v>
      </c>
      <c r="JF373" s="47">
        <f t="shared" si="1619"/>
        <v>0</v>
      </c>
      <c r="JG373" s="47">
        <f t="shared" si="1620"/>
        <v>0</v>
      </c>
      <c r="JH373" s="47">
        <f t="shared" si="1621"/>
        <v>0</v>
      </c>
      <c r="JI373" s="47">
        <f t="shared" si="1622"/>
        <v>0</v>
      </c>
      <c r="JJ373" s="47">
        <f t="shared" si="1623"/>
        <v>0</v>
      </c>
      <c r="JK373" s="47">
        <f t="shared" si="1624"/>
        <v>0</v>
      </c>
      <c r="JL373" s="47">
        <f t="shared" si="1625"/>
        <v>0</v>
      </c>
      <c r="JM373" s="47">
        <f t="shared" si="1626"/>
        <v>0</v>
      </c>
      <c r="JN373" s="47">
        <f t="shared" si="1627"/>
        <v>0</v>
      </c>
      <c r="JO373" s="47">
        <f t="shared" si="1628"/>
        <v>0</v>
      </c>
      <c r="JP373" s="47">
        <f t="shared" si="1629"/>
        <v>0</v>
      </c>
      <c r="JQ373" s="47">
        <f t="shared" si="1630"/>
        <v>0</v>
      </c>
      <c r="JR373" s="47">
        <f t="shared" si="1631"/>
        <v>0</v>
      </c>
      <c r="JS373" s="48">
        <f t="shared" si="1632"/>
        <v>0</v>
      </c>
      <c r="JT373" s="49">
        <f t="shared" si="1633"/>
        <v>0</v>
      </c>
      <c r="JU373" s="51">
        <f t="shared" si="1634"/>
        <v>0</v>
      </c>
    </row>
    <row r="374" spans="1:283" s="25" customFormat="1" x14ac:dyDescent="0.25">
      <c r="A374" s="167"/>
      <c r="B374" s="393"/>
      <c r="C374" s="641"/>
      <c r="D374" s="641"/>
      <c r="E374" s="641"/>
      <c r="F374" s="641"/>
      <c r="G374" s="641"/>
      <c r="H374" s="115"/>
      <c r="I374" s="115"/>
      <c r="J374" s="115"/>
      <c r="K374" s="115"/>
      <c r="L374" s="170"/>
      <c r="M374" s="229"/>
      <c r="N374" s="115"/>
      <c r="O374" s="115"/>
      <c r="P374" s="115"/>
      <c r="Q374" s="230"/>
      <c r="R374" s="407"/>
      <c r="S374" s="231"/>
      <c r="T374" s="232"/>
      <c r="U374" s="232"/>
      <c r="V374" s="232"/>
      <c r="W374" s="232"/>
      <c r="X374" s="232"/>
      <c r="Y374" s="232"/>
      <c r="Z374" s="232"/>
      <c r="AA374" s="232"/>
      <c r="AB374" s="232"/>
      <c r="AC374" s="232"/>
      <c r="AD374" s="232"/>
      <c r="AE374" s="232"/>
      <c r="AF374" s="232"/>
      <c r="AG374" s="232"/>
      <c r="AH374" s="232"/>
      <c r="AI374" s="232"/>
      <c r="AJ374" s="232"/>
      <c r="AK374" s="232"/>
      <c r="AL374" s="168"/>
      <c r="AM374" s="229">
        <f>SUM(AM46:AM373)</f>
        <v>0</v>
      </c>
      <c r="AN374" s="170">
        <f>SUM(AN46:AN373)</f>
        <v>0</v>
      </c>
      <c r="AO374" s="232"/>
      <c r="AP374" s="232"/>
      <c r="AQ374" s="232"/>
      <c r="AR374" s="232"/>
      <c r="AS374" s="232"/>
      <c r="AT374" s="232"/>
      <c r="AU374" s="232"/>
      <c r="AV374" s="232"/>
      <c r="AW374" s="232"/>
      <c r="AX374" s="232"/>
      <c r="AY374" s="232"/>
      <c r="AZ374" s="232"/>
      <c r="BA374" s="232"/>
      <c r="BB374" s="232"/>
      <c r="BC374" s="232"/>
      <c r="BD374" s="232"/>
      <c r="BE374" s="232"/>
      <c r="BF374" s="232"/>
      <c r="BG374" s="232"/>
      <c r="BH374" s="229">
        <f>SUM(BH46:BH373)</f>
        <v>0</v>
      </c>
      <c r="BI374" s="170">
        <f>SUM(BI46:BI373)</f>
        <v>0</v>
      </c>
      <c r="BJ374" s="168"/>
      <c r="BK374" s="168"/>
      <c r="BL374" s="168"/>
      <c r="BM374" s="168"/>
      <c r="BN374" s="168"/>
      <c r="BO374" s="168"/>
      <c r="BP374" s="168"/>
      <c r="BQ374" s="168"/>
      <c r="BR374" s="168"/>
      <c r="BS374" s="168"/>
      <c r="BT374" s="168"/>
      <c r="BU374" s="168"/>
      <c r="BV374" s="168"/>
      <c r="BW374" s="168"/>
      <c r="BX374" s="168"/>
      <c r="BY374" s="168"/>
      <c r="BZ374" s="168"/>
      <c r="CA374" s="168"/>
      <c r="CB374" s="168"/>
      <c r="CC374" s="168"/>
      <c r="CD374" s="229">
        <f>SUM(CD46:CD373)</f>
        <v>0</v>
      </c>
      <c r="CE374" s="170">
        <f>SUM(CE46:CE373)</f>
        <v>0</v>
      </c>
      <c r="CF374" s="168"/>
      <c r="CG374" s="168"/>
      <c r="CH374" s="168"/>
      <c r="CI374" s="168"/>
      <c r="CJ374" s="168"/>
      <c r="CK374" s="168"/>
      <c r="CL374" s="168"/>
      <c r="CM374" s="168"/>
      <c r="CN374" s="168"/>
      <c r="CO374" s="168"/>
      <c r="CP374" s="168"/>
      <c r="CQ374" s="168"/>
      <c r="CR374" s="168"/>
      <c r="CS374" s="168"/>
      <c r="CT374" s="168"/>
      <c r="CU374" s="168"/>
      <c r="CV374" s="168"/>
      <c r="CW374" s="168"/>
      <c r="CX374" s="168"/>
      <c r="CY374" s="168"/>
      <c r="CZ374" s="229">
        <f>SUM(CZ46:CZ373)</f>
        <v>0</v>
      </c>
      <c r="DA374" s="170">
        <f>SUM(DA46:DA373)</f>
        <v>0</v>
      </c>
      <c r="DB374" s="168"/>
      <c r="DC374" s="168"/>
      <c r="DD374" s="168"/>
      <c r="DE374" s="168"/>
      <c r="DF374" s="168"/>
      <c r="DG374" s="168"/>
      <c r="DH374" s="168"/>
      <c r="DI374" s="168"/>
      <c r="DJ374" s="168"/>
      <c r="DK374" s="168"/>
      <c r="DL374" s="168"/>
      <c r="DM374" s="168"/>
      <c r="DN374" s="168"/>
      <c r="DO374" s="168"/>
      <c r="DP374" s="168"/>
      <c r="DQ374" s="168"/>
      <c r="DR374" s="168"/>
      <c r="DS374" s="168"/>
      <c r="DT374" s="168"/>
      <c r="DU374" s="168"/>
      <c r="DV374" s="229">
        <f>SUM(DV46:DV373)</f>
        <v>0</v>
      </c>
      <c r="DW374" s="170">
        <f>SUM(DW46:DW373)</f>
        <v>0</v>
      </c>
      <c r="DX374" s="168"/>
      <c r="DY374" s="168"/>
      <c r="DZ374" s="168"/>
      <c r="EA374" s="168"/>
      <c r="EB374" s="168"/>
      <c r="EC374" s="168"/>
      <c r="ED374" s="168"/>
      <c r="EE374" s="168"/>
      <c r="EF374" s="168"/>
      <c r="EG374" s="168"/>
      <c r="EH374" s="168"/>
      <c r="EI374" s="168"/>
      <c r="EJ374" s="168"/>
      <c r="EK374" s="168"/>
      <c r="EL374" s="168"/>
      <c r="EM374" s="168"/>
      <c r="EN374" s="168"/>
      <c r="EO374" s="168"/>
      <c r="EP374" s="168"/>
      <c r="EQ374" s="168"/>
      <c r="ER374" s="229">
        <f>SUM(ER46:ER373)</f>
        <v>0</v>
      </c>
      <c r="ES374" s="170">
        <f>SUM(ES46:ES373)</f>
        <v>0</v>
      </c>
      <c r="ET374" s="168"/>
      <c r="EU374" s="168"/>
      <c r="EV374" s="168"/>
      <c r="EW374" s="168"/>
      <c r="EX374" s="168"/>
      <c r="EY374" s="168"/>
      <c r="EZ374" s="168"/>
      <c r="FA374" s="168"/>
      <c r="FB374" s="168"/>
      <c r="FC374" s="168"/>
      <c r="FD374" s="168"/>
      <c r="FE374" s="168"/>
      <c r="FF374" s="168"/>
      <c r="FG374" s="168"/>
      <c r="FH374" s="168"/>
      <c r="FI374" s="168"/>
      <c r="FJ374" s="168"/>
      <c r="FK374" s="168"/>
      <c r="FL374" s="168"/>
      <c r="FM374" s="168"/>
      <c r="FN374" s="229">
        <f>SUM(FN46:FN373)</f>
        <v>0</v>
      </c>
      <c r="FO374" s="170">
        <f>SUM(FO46:FO373)</f>
        <v>0</v>
      </c>
      <c r="FP374" s="168"/>
      <c r="FQ374" s="168"/>
      <c r="FR374" s="168"/>
      <c r="FS374" s="168"/>
      <c r="FT374" s="168"/>
      <c r="FU374" s="168"/>
      <c r="FV374" s="168"/>
      <c r="FW374" s="168"/>
      <c r="FX374" s="168"/>
      <c r="FY374" s="168"/>
      <c r="FZ374" s="168"/>
      <c r="GA374" s="168"/>
      <c r="GB374" s="168"/>
      <c r="GC374" s="168"/>
      <c r="GD374" s="168"/>
      <c r="GE374" s="168"/>
      <c r="GF374" s="168"/>
      <c r="GG374" s="168"/>
      <c r="GH374" s="168"/>
      <c r="GI374" s="168"/>
      <c r="GJ374" s="229">
        <f>SUM(GJ46:GJ373)</f>
        <v>0</v>
      </c>
      <c r="GK374" s="170">
        <f>SUM(GK46:GK373)</f>
        <v>0</v>
      </c>
      <c r="GL374" s="168"/>
      <c r="GM374" s="168"/>
      <c r="GN374" s="168"/>
      <c r="GO374" s="168"/>
      <c r="GP374" s="168"/>
      <c r="GQ374" s="168"/>
      <c r="GR374" s="168"/>
      <c r="GS374" s="168"/>
      <c r="GT374" s="168"/>
      <c r="GU374" s="168"/>
      <c r="GV374" s="168"/>
      <c r="GW374" s="168"/>
      <c r="GX374" s="168"/>
      <c r="GY374" s="168"/>
      <c r="GZ374" s="168"/>
      <c r="HA374" s="168"/>
      <c r="HB374" s="168"/>
      <c r="HC374" s="168"/>
      <c r="HD374" s="168"/>
      <c r="HE374" s="168"/>
      <c r="HF374" s="229">
        <f>SUM(HF46:HF373)</f>
        <v>0</v>
      </c>
      <c r="HG374" s="170">
        <f>SUM(HG46:HG373)</f>
        <v>0</v>
      </c>
      <c r="HH374" s="168"/>
      <c r="HI374" s="168"/>
      <c r="HJ374" s="168"/>
      <c r="HK374" s="168"/>
      <c r="HL374" s="168"/>
      <c r="HM374" s="168"/>
      <c r="HN374" s="168"/>
      <c r="HO374" s="168"/>
      <c r="HP374" s="168"/>
      <c r="HQ374" s="168"/>
      <c r="HR374" s="168"/>
      <c r="HS374" s="168"/>
      <c r="HT374" s="168"/>
      <c r="HU374" s="168"/>
      <c r="HV374" s="168"/>
      <c r="HW374" s="168"/>
      <c r="HX374" s="168"/>
      <c r="HY374" s="168"/>
      <c r="HZ374" s="168"/>
      <c r="IA374" s="168"/>
      <c r="IB374" s="229">
        <f>SUM(IB46:IB373)</f>
        <v>0</v>
      </c>
      <c r="IC374" s="170">
        <f>SUM(IC46:IC373)</f>
        <v>0</v>
      </c>
      <c r="ID374" s="168"/>
      <c r="IE374" s="168"/>
      <c r="IF374" s="168"/>
      <c r="IG374" s="168"/>
      <c r="IH374" s="168"/>
      <c r="II374" s="168"/>
      <c r="IJ374" s="168"/>
      <c r="IK374" s="168"/>
      <c r="IL374" s="168"/>
      <c r="IM374" s="168"/>
      <c r="IN374" s="168"/>
      <c r="IO374" s="168"/>
      <c r="IP374" s="168"/>
      <c r="IQ374" s="168"/>
      <c r="IR374" s="168"/>
      <c r="IS374" s="168"/>
      <c r="IT374" s="168"/>
      <c r="IU374" s="168"/>
      <c r="IV374" s="168"/>
      <c r="IW374" s="168"/>
      <c r="IX374" s="229">
        <f>SUM(IX46:IX373)</f>
        <v>0</v>
      </c>
      <c r="IY374" s="170">
        <f>SUM(IY46:IY373)</f>
        <v>0</v>
      </c>
      <c r="IZ374" s="168"/>
      <c r="JA374" s="168"/>
      <c r="JB374" s="168"/>
      <c r="JC374" s="168"/>
      <c r="JD374" s="168"/>
      <c r="JE374" s="168"/>
      <c r="JF374" s="168"/>
      <c r="JG374" s="168"/>
      <c r="JH374" s="168"/>
      <c r="JI374" s="168"/>
      <c r="JJ374" s="168"/>
      <c r="JK374" s="168"/>
      <c r="JL374" s="168"/>
      <c r="JM374" s="168"/>
      <c r="JN374" s="168"/>
      <c r="JO374" s="168"/>
      <c r="JP374" s="168"/>
      <c r="JQ374" s="168"/>
      <c r="JR374" s="168"/>
      <c r="JS374" s="233"/>
      <c r="JT374" s="229">
        <f>SUM(JT46:JT373)</f>
        <v>0</v>
      </c>
      <c r="JU374" s="170">
        <f>SUM(JU46:JU373)</f>
        <v>0</v>
      </c>
      <c r="JV374" s="26">
        <f>SUM(M374:JU374)</f>
        <v>0</v>
      </c>
    </row>
    <row r="375" spans="1:283" ht="15.75" thickBot="1" x14ac:dyDescent="0.3">
      <c r="A375" s="171" t="s">
        <v>8</v>
      </c>
      <c r="B375" s="394"/>
      <c r="C375" s="645"/>
      <c r="D375" s="645"/>
      <c r="E375" s="645"/>
      <c r="F375" s="645"/>
      <c r="G375" s="645"/>
      <c r="H375" s="50"/>
      <c r="I375" s="50"/>
      <c r="J375" s="50">
        <f t="shared" ref="J375:AL375" si="1635">SUM(J46:J373)</f>
        <v>0</v>
      </c>
      <c r="K375" s="50">
        <f t="shared" si="1635"/>
        <v>0</v>
      </c>
      <c r="L375" s="51">
        <f>SUM(L46:L373)</f>
        <v>0</v>
      </c>
      <c r="M375" s="49">
        <f t="shared" si="1635"/>
        <v>0</v>
      </c>
      <c r="N375" s="50">
        <f t="shared" si="1635"/>
        <v>0</v>
      </c>
      <c r="O375" s="50">
        <f t="shared" si="1635"/>
        <v>0</v>
      </c>
      <c r="P375" s="50">
        <f t="shared" si="1635"/>
        <v>0</v>
      </c>
      <c r="Q375" s="51">
        <f t="shared" si="1635"/>
        <v>0</v>
      </c>
      <c r="R375" s="50"/>
      <c r="S375" s="49">
        <f t="shared" si="1635"/>
        <v>0</v>
      </c>
      <c r="T375" s="50">
        <f t="shared" si="1635"/>
        <v>0</v>
      </c>
      <c r="U375" s="50">
        <f t="shared" si="1635"/>
        <v>0</v>
      </c>
      <c r="V375" s="50">
        <f t="shared" si="1635"/>
        <v>0</v>
      </c>
      <c r="W375" s="50">
        <f t="shared" si="1635"/>
        <v>0</v>
      </c>
      <c r="X375" s="50">
        <f t="shared" si="1635"/>
        <v>0</v>
      </c>
      <c r="Y375" s="50">
        <f t="shared" si="1635"/>
        <v>0</v>
      </c>
      <c r="Z375" s="50">
        <f t="shared" si="1635"/>
        <v>0</v>
      </c>
      <c r="AA375" s="50">
        <f t="shared" si="1635"/>
        <v>0</v>
      </c>
      <c r="AB375" s="50">
        <f t="shared" si="1635"/>
        <v>0</v>
      </c>
      <c r="AC375" s="50">
        <f t="shared" si="1635"/>
        <v>0</v>
      </c>
      <c r="AD375" s="50">
        <f t="shared" si="1635"/>
        <v>0</v>
      </c>
      <c r="AE375" s="50">
        <f t="shared" si="1635"/>
        <v>0</v>
      </c>
      <c r="AF375" s="50">
        <f t="shared" si="1635"/>
        <v>0</v>
      </c>
      <c r="AG375" s="50">
        <f t="shared" si="1635"/>
        <v>0</v>
      </c>
      <c r="AH375" s="50">
        <f t="shared" si="1635"/>
        <v>0</v>
      </c>
      <c r="AI375" s="50">
        <f t="shared" si="1635"/>
        <v>0</v>
      </c>
      <c r="AJ375" s="50">
        <f t="shared" si="1635"/>
        <v>0</v>
      </c>
      <c r="AK375" s="50">
        <f t="shared" si="1635"/>
        <v>0</v>
      </c>
      <c r="AL375" s="50">
        <f t="shared" si="1635"/>
        <v>0</v>
      </c>
      <c r="AM375" s="49"/>
      <c r="AN375" s="51"/>
      <c r="AO375" s="50">
        <f t="shared" ref="AO375:DE375" si="1636">SUM(AO46:AO373)</f>
        <v>0</v>
      </c>
      <c r="AP375" s="50">
        <f t="shared" si="1636"/>
        <v>0</v>
      </c>
      <c r="AQ375" s="50">
        <f t="shared" si="1636"/>
        <v>0</v>
      </c>
      <c r="AR375" s="50">
        <f t="shared" si="1636"/>
        <v>0</v>
      </c>
      <c r="AS375" s="50">
        <f t="shared" si="1636"/>
        <v>0</v>
      </c>
      <c r="AT375" s="50">
        <f t="shared" si="1636"/>
        <v>0</v>
      </c>
      <c r="AU375" s="50">
        <f t="shared" si="1636"/>
        <v>0</v>
      </c>
      <c r="AV375" s="50">
        <f t="shared" si="1636"/>
        <v>0</v>
      </c>
      <c r="AW375" s="50">
        <f t="shared" si="1636"/>
        <v>0</v>
      </c>
      <c r="AX375" s="50">
        <f t="shared" si="1636"/>
        <v>0</v>
      </c>
      <c r="AY375" s="50">
        <f t="shared" si="1636"/>
        <v>0</v>
      </c>
      <c r="AZ375" s="50">
        <f t="shared" si="1636"/>
        <v>0</v>
      </c>
      <c r="BA375" s="50">
        <f t="shared" si="1636"/>
        <v>0</v>
      </c>
      <c r="BB375" s="50">
        <f t="shared" si="1636"/>
        <v>0</v>
      </c>
      <c r="BC375" s="50">
        <f t="shared" si="1636"/>
        <v>0</v>
      </c>
      <c r="BD375" s="50">
        <f t="shared" si="1636"/>
        <v>0</v>
      </c>
      <c r="BE375" s="50">
        <f t="shared" si="1636"/>
        <v>0</v>
      </c>
      <c r="BF375" s="50">
        <f t="shared" si="1636"/>
        <v>0</v>
      </c>
      <c r="BG375" s="50">
        <f t="shared" si="1636"/>
        <v>0</v>
      </c>
      <c r="BH375" s="49"/>
      <c r="BI375" s="51"/>
      <c r="BJ375" s="50">
        <f t="shared" si="1636"/>
        <v>0</v>
      </c>
      <c r="BK375" s="50">
        <f t="shared" si="1636"/>
        <v>0</v>
      </c>
      <c r="BL375" s="50">
        <f t="shared" si="1636"/>
        <v>0</v>
      </c>
      <c r="BM375" s="50">
        <f t="shared" si="1636"/>
        <v>0</v>
      </c>
      <c r="BN375" s="50">
        <f t="shared" si="1636"/>
        <v>0</v>
      </c>
      <c r="BO375" s="50">
        <f t="shared" si="1636"/>
        <v>0</v>
      </c>
      <c r="BP375" s="50">
        <f t="shared" si="1636"/>
        <v>0</v>
      </c>
      <c r="BQ375" s="50">
        <f t="shared" si="1636"/>
        <v>0</v>
      </c>
      <c r="BR375" s="50">
        <f t="shared" si="1636"/>
        <v>0</v>
      </c>
      <c r="BS375" s="50">
        <f t="shared" si="1636"/>
        <v>0</v>
      </c>
      <c r="BT375" s="50">
        <f t="shared" si="1636"/>
        <v>0</v>
      </c>
      <c r="BU375" s="50">
        <f t="shared" si="1636"/>
        <v>0</v>
      </c>
      <c r="BV375" s="50">
        <f t="shared" si="1636"/>
        <v>0</v>
      </c>
      <c r="BW375" s="50">
        <f t="shared" si="1636"/>
        <v>0</v>
      </c>
      <c r="BX375" s="50">
        <f t="shared" si="1636"/>
        <v>0</v>
      </c>
      <c r="BY375" s="50">
        <f t="shared" si="1636"/>
        <v>0</v>
      </c>
      <c r="BZ375" s="50">
        <f t="shared" si="1636"/>
        <v>0</v>
      </c>
      <c r="CA375" s="50">
        <f t="shared" si="1636"/>
        <v>0</v>
      </c>
      <c r="CB375" s="50">
        <f t="shared" si="1636"/>
        <v>0</v>
      </c>
      <c r="CC375" s="50">
        <f t="shared" si="1636"/>
        <v>0</v>
      </c>
      <c r="CD375" s="49"/>
      <c r="CE375" s="51"/>
      <c r="CF375" s="50">
        <f t="shared" si="1636"/>
        <v>0</v>
      </c>
      <c r="CG375" s="50">
        <f t="shared" si="1636"/>
        <v>0</v>
      </c>
      <c r="CH375" s="50">
        <f t="shared" si="1636"/>
        <v>0</v>
      </c>
      <c r="CI375" s="50">
        <f t="shared" si="1636"/>
        <v>0</v>
      </c>
      <c r="CJ375" s="50">
        <f t="shared" si="1636"/>
        <v>0</v>
      </c>
      <c r="CK375" s="50">
        <f t="shared" si="1636"/>
        <v>0</v>
      </c>
      <c r="CL375" s="50">
        <f t="shared" si="1636"/>
        <v>0</v>
      </c>
      <c r="CM375" s="50">
        <f t="shared" si="1636"/>
        <v>0</v>
      </c>
      <c r="CN375" s="50">
        <f t="shared" si="1636"/>
        <v>0</v>
      </c>
      <c r="CO375" s="50">
        <f t="shared" si="1636"/>
        <v>0</v>
      </c>
      <c r="CP375" s="50">
        <f t="shared" si="1636"/>
        <v>0</v>
      </c>
      <c r="CQ375" s="50">
        <f t="shared" si="1636"/>
        <v>0</v>
      </c>
      <c r="CR375" s="50">
        <f t="shared" si="1636"/>
        <v>0</v>
      </c>
      <c r="CS375" s="50">
        <f t="shared" si="1636"/>
        <v>0</v>
      </c>
      <c r="CT375" s="50">
        <f t="shared" si="1636"/>
        <v>0</v>
      </c>
      <c r="CU375" s="50">
        <f t="shared" si="1636"/>
        <v>0</v>
      </c>
      <c r="CV375" s="50">
        <f t="shared" si="1636"/>
        <v>0</v>
      </c>
      <c r="CW375" s="50">
        <f>SUM(CW46:CW373)</f>
        <v>0</v>
      </c>
      <c r="CX375" s="50">
        <f t="shared" si="1636"/>
        <v>0</v>
      </c>
      <c r="CY375" s="50">
        <f>SUM(CY46:CY373)</f>
        <v>0</v>
      </c>
      <c r="CZ375" s="49"/>
      <c r="DA375" s="51"/>
      <c r="DB375" s="50">
        <f t="shared" si="1636"/>
        <v>0</v>
      </c>
      <c r="DC375" s="50">
        <f t="shared" si="1636"/>
        <v>0</v>
      </c>
      <c r="DD375" s="50">
        <f t="shared" si="1636"/>
        <v>0</v>
      </c>
      <c r="DE375" s="50">
        <f t="shared" si="1636"/>
        <v>0</v>
      </c>
      <c r="DF375" s="50">
        <f t="shared" ref="DF375:FW375" si="1637">SUM(DF46:DF373)</f>
        <v>0</v>
      </c>
      <c r="DG375" s="50">
        <f t="shared" si="1637"/>
        <v>0</v>
      </c>
      <c r="DH375" s="50">
        <f t="shared" si="1637"/>
        <v>0</v>
      </c>
      <c r="DI375" s="50">
        <f t="shared" si="1637"/>
        <v>0</v>
      </c>
      <c r="DJ375" s="50">
        <f t="shared" si="1637"/>
        <v>0</v>
      </c>
      <c r="DK375" s="50">
        <f t="shared" si="1637"/>
        <v>0</v>
      </c>
      <c r="DL375" s="50">
        <f t="shared" si="1637"/>
        <v>0</v>
      </c>
      <c r="DM375" s="50">
        <f t="shared" si="1637"/>
        <v>0</v>
      </c>
      <c r="DN375" s="50">
        <f t="shared" si="1637"/>
        <v>0</v>
      </c>
      <c r="DO375" s="50">
        <f t="shared" si="1637"/>
        <v>0</v>
      </c>
      <c r="DP375" s="50">
        <f t="shared" si="1637"/>
        <v>0</v>
      </c>
      <c r="DQ375" s="50">
        <f t="shared" si="1637"/>
        <v>0</v>
      </c>
      <c r="DR375" s="50">
        <f t="shared" si="1637"/>
        <v>0</v>
      </c>
      <c r="DS375" s="50">
        <f t="shared" si="1637"/>
        <v>0</v>
      </c>
      <c r="DT375" s="50">
        <f t="shared" si="1637"/>
        <v>0</v>
      </c>
      <c r="DU375" s="50">
        <f t="shared" si="1637"/>
        <v>0</v>
      </c>
      <c r="DV375" s="49"/>
      <c r="DW375" s="51"/>
      <c r="DX375" s="50">
        <f t="shared" si="1637"/>
        <v>0</v>
      </c>
      <c r="DY375" s="50">
        <f t="shared" si="1637"/>
        <v>0</v>
      </c>
      <c r="DZ375" s="50">
        <f t="shared" si="1637"/>
        <v>0</v>
      </c>
      <c r="EA375" s="50">
        <f t="shared" si="1637"/>
        <v>0</v>
      </c>
      <c r="EB375" s="50">
        <f t="shared" si="1637"/>
        <v>0</v>
      </c>
      <c r="EC375" s="50">
        <f t="shared" si="1637"/>
        <v>0</v>
      </c>
      <c r="ED375" s="50">
        <f t="shared" si="1637"/>
        <v>0</v>
      </c>
      <c r="EE375" s="50">
        <f t="shared" si="1637"/>
        <v>0</v>
      </c>
      <c r="EF375" s="50">
        <f t="shared" si="1637"/>
        <v>0</v>
      </c>
      <c r="EG375" s="50">
        <f t="shared" si="1637"/>
        <v>0</v>
      </c>
      <c r="EH375" s="50">
        <f t="shared" si="1637"/>
        <v>0</v>
      </c>
      <c r="EI375" s="50">
        <f t="shared" si="1637"/>
        <v>0</v>
      </c>
      <c r="EJ375" s="50">
        <f t="shared" si="1637"/>
        <v>0</v>
      </c>
      <c r="EK375" s="50">
        <f t="shared" si="1637"/>
        <v>0</v>
      </c>
      <c r="EL375" s="50">
        <f t="shared" si="1637"/>
        <v>0</v>
      </c>
      <c r="EM375" s="50">
        <f t="shared" si="1637"/>
        <v>0</v>
      </c>
      <c r="EN375" s="50">
        <f t="shared" si="1637"/>
        <v>0</v>
      </c>
      <c r="EO375" s="50">
        <f t="shared" si="1637"/>
        <v>0</v>
      </c>
      <c r="EP375" s="50">
        <f t="shared" si="1637"/>
        <v>0</v>
      </c>
      <c r="EQ375" s="50">
        <f t="shared" si="1637"/>
        <v>0</v>
      </c>
      <c r="ER375" s="49"/>
      <c r="ES375" s="51"/>
      <c r="ET375" s="50">
        <f t="shared" si="1637"/>
        <v>0</v>
      </c>
      <c r="EU375" s="50">
        <f t="shared" si="1637"/>
        <v>0</v>
      </c>
      <c r="EV375" s="50">
        <f t="shared" si="1637"/>
        <v>0</v>
      </c>
      <c r="EW375" s="50">
        <f t="shared" si="1637"/>
        <v>0</v>
      </c>
      <c r="EX375" s="50">
        <f t="shared" si="1637"/>
        <v>0</v>
      </c>
      <c r="EY375" s="50">
        <f t="shared" si="1637"/>
        <v>0</v>
      </c>
      <c r="EZ375" s="50">
        <f t="shared" si="1637"/>
        <v>0</v>
      </c>
      <c r="FA375" s="50">
        <f t="shared" si="1637"/>
        <v>0</v>
      </c>
      <c r="FB375" s="50">
        <f t="shared" si="1637"/>
        <v>0</v>
      </c>
      <c r="FC375" s="50">
        <f t="shared" si="1637"/>
        <v>0</v>
      </c>
      <c r="FD375" s="50">
        <f t="shared" si="1637"/>
        <v>0</v>
      </c>
      <c r="FE375" s="50">
        <f t="shared" si="1637"/>
        <v>0</v>
      </c>
      <c r="FF375" s="50">
        <f t="shared" si="1637"/>
        <v>0</v>
      </c>
      <c r="FG375" s="50">
        <f t="shared" si="1637"/>
        <v>0</v>
      </c>
      <c r="FH375" s="50">
        <f t="shared" si="1637"/>
        <v>0</v>
      </c>
      <c r="FI375" s="50">
        <f t="shared" si="1637"/>
        <v>0</v>
      </c>
      <c r="FJ375" s="50">
        <f t="shared" si="1637"/>
        <v>0</v>
      </c>
      <c r="FK375" s="50">
        <f t="shared" si="1637"/>
        <v>0</v>
      </c>
      <c r="FL375" s="50">
        <f t="shared" si="1637"/>
        <v>0</v>
      </c>
      <c r="FM375" s="50">
        <f t="shared" si="1637"/>
        <v>0</v>
      </c>
      <c r="FN375" s="49"/>
      <c r="FO375" s="51"/>
      <c r="FP375" s="50">
        <f t="shared" si="1637"/>
        <v>0</v>
      </c>
      <c r="FQ375" s="50">
        <f t="shared" si="1637"/>
        <v>0</v>
      </c>
      <c r="FR375" s="50">
        <f t="shared" si="1637"/>
        <v>0</v>
      </c>
      <c r="FS375" s="50">
        <f t="shared" si="1637"/>
        <v>0</v>
      </c>
      <c r="FT375" s="50">
        <f t="shared" si="1637"/>
        <v>0</v>
      </c>
      <c r="FU375" s="50">
        <f t="shared" si="1637"/>
        <v>0</v>
      </c>
      <c r="FV375" s="50">
        <f t="shared" si="1637"/>
        <v>0</v>
      </c>
      <c r="FW375" s="50">
        <f t="shared" si="1637"/>
        <v>0</v>
      </c>
      <c r="FX375" s="50">
        <f t="shared" ref="FX375:IO375" si="1638">SUM(FX46:FX373)</f>
        <v>0</v>
      </c>
      <c r="FY375" s="50">
        <f t="shared" si="1638"/>
        <v>0</v>
      </c>
      <c r="FZ375" s="50">
        <f t="shared" si="1638"/>
        <v>0</v>
      </c>
      <c r="GA375" s="50">
        <f t="shared" si="1638"/>
        <v>0</v>
      </c>
      <c r="GB375" s="50">
        <f t="shared" si="1638"/>
        <v>0</v>
      </c>
      <c r="GC375" s="50">
        <f t="shared" si="1638"/>
        <v>0</v>
      </c>
      <c r="GD375" s="50">
        <f t="shared" si="1638"/>
        <v>0</v>
      </c>
      <c r="GE375" s="50">
        <f t="shared" si="1638"/>
        <v>0</v>
      </c>
      <c r="GF375" s="50">
        <f t="shared" si="1638"/>
        <v>0</v>
      </c>
      <c r="GG375" s="50">
        <f t="shared" si="1638"/>
        <v>0</v>
      </c>
      <c r="GH375" s="50">
        <f t="shared" si="1638"/>
        <v>0</v>
      </c>
      <c r="GI375" s="50">
        <f t="shared" si="1638"/>
        <v>0</v>
      </c>
      <c r="GJ375" s="49"/>
      <c r="GK375" s="51"/>
      <c r="GL375" s="50">
        <f t="shared" si="1638"/>
        <v>0</v>
      </c>
      <c r="GM375" s="50">
        <f t="shared" si="1638"/>
        <v>0</v>
      </c>
      <c r="GN375" s="50">
        <f t="shared" si="1638"/>
        <v>0</v>
      </c>
      <c r="GO375" s="50">
        <f t="shared" si="1638"/>
        <v>0</v>
      </c>
      <c r="GP375" s="50">
        <f t="shared" si="1638"/>
        <v>0</v>
      </c>
      <c r="GQ375" s="50">
        <f t="shared" si="1638"/>
        <v>0</v>
      </c>
      <c r="GR375" s="50">
        <f t="shared" si="1638"/>
        <v>0</v>
      </c>
      <c r="GS375" s="50">
        <f t="shared" si="1638"/>
        <v>0</v>
      </c>
      <c r="GT375" s="50">
        <f t="shared" si="1638"/>
        <v>0</v>
      </c>
      <c r="GU375" s="50">
        <f t="shared" si="1638"/>
        <v>0</v>
      </c>
      <c r="GV375" s="50">
        <f t="shared" si="1638"/>
        <v>0</v>
      </c>
      <c r="GW375" s="50">
        <f t="shared" si="1638"/>
        <v>0</v>
      </c>
      <c r="GX375" s="50">
        <f t="shared" si="1638"/>
        <v>0</v>
      </c>
      <c r="GY375" s="50">
        <f t="shared" si="1638"/>
        <v>0</v>
      </c>
      <c r="GZ375" s="50">
        <f t="shared" si="1638"/>
        <v>0</v>
      </c>
      <c r="HA375" s="50">
        <f t="shared" si="1638"/>
        <v>0</v>
      </c>
      <c r="HB375" s="50">
        <f t="shared" si="1638"/>
        <v>0</v>
      </c>
      <c r="HC375" s="50">
        <f t="shared" si="1638"/>
        <v>0</v>
      </c>
      <c r="HD375" s="50">
        <f t="shared" si="1638"/>
        <v>0</v>
      </c>
      <c r="HE375" s="50">
        <f t="shared" si="1638"/>
        <v>0</v>
      </c>
      <c r="HF375" s="49"/>
      <c r="HG375" s="51"/>
      <c r="HH375" s="50">
        <f t="shared" si="1638"/>
        <v>0</v>
      </c>
      <c r="HI375" s="50">
        <f t="shared" si="1638"/>
        <v>0</v>
      </c>
      <c r="HJ375" s="50">
        <f t="shared" si="1638"/>
        <v>0</v>
      </c>
      <c r="HK375" s="50">
        <f t="shared" si="1638"/>
        <v>0</v>
      </c>
      <c r="HL375" s="50">
        <f t="shared" si="1638"/>
        <v>0</v>
      </c>
      <c r="HM375" s="50">
        <f t="shared" si="1638"/>
        <v>0</v>
      </c>
      <c r="HN375" s="50">
        <f t="shared" si="1638"/>
        <v>0</v>
      </c>
      <c r="HO375" s="50">
        <f t="shared" si="1638"/>
        <v>0</v>
      </c>
      <c r="HP375" s="50">
        <f t="shared" si="1638"/>
        <v>0</v>
      </c>
      <c r="HQ375" s="50">
        <f t="shared" si="1638"/>
        <v>0</v>
      </c>
      <c r="HR375" s="50">
        <f t="shared" si="1638"/>
        <v>0</v>
      </c>
      <c r="HS375" s="50">
        <f t="shared" si="1638"/>
        <v>0</v>
      </c>
      <c r="HT375" s="50">
        <f t="shared" si="1638"/>
        <v>0</v>
      </c>
      <c r="HU375" s="50">
        <f t="shared" si="1638"/>
        <v>0</v>
      </c>
      <c r="HV375" s="50">
        <f t="shared" si="1638"/>
        <v>0</v>
      </c>
      <c r="HW375" s="50">
        <f t="shared" si="1638"/>
        <v>0</v>
      </c>
      <c r="HX375" s="50">
        <f t="shared" si="1638"/>
        <v>0</v>
      </c>
      <c r="HY375" s="50">
        <f t="shared" si="1638"/>
        <v>0</v>
      </c>
      <c r="HZ375" s="50">
        <f t="shared" si="1638"/>
        <v>0</v>
      </c>
      <c r="IA375" s="50">
        <f t="shared" si="1638"/>
        <v>0</v>
      </c>
      <c r="IB375" s="49"/>
      <c r="IC375" s="51"/>
      <c r="ID375" s="50">
        <f t="shared" si="1638"/>
        <v>0</v>
      </c>
      <c r="IE375" s="50">
        <f t="shared" si="1638"/>
        <v>0</v>
      </c>
      <c r="IF375" s="50">
        <f t="shared" si="1638"/>
        <v>0</v>
      </c>
      <c r="IG375" s="50">
        <f t="shared" si="1638"/>
        <v>0</v>
      </c>
      <c r="IH375" s="50">
        <f t="shared" si="1638"/>
        <v>0</v>
      </c>
      <c r="II375" s="50">
        <f t="shared" si="1638"/>
        <v>0</v>
      </c>
      <c r="IJ375" s="50">
        <f t="shared" si="1638"/>
        <v>0</v>
      </c>
      <c r="IK375" s="50">
        <f t="shared" si="1638"/>
        <v>0</v>
      </c>
      <c r="IL375" s="50">
        <f t="shared" si="1638"/>
        <v>0</v>
      </c>
      <c r="IM375" s="50">
        <f t="shared" si="1638"/>
        <v>0</v>
      </c>
      <c r="IN375" s="50">
        <f t="shared" si="1638"/>
        <v>0</v>
      </c>
      <c r="IO375" s="50">
        <f t="shared" si="1638"/>
        <v>0</v>
      </c>
      <c r="IP375" s="50">
        <f t="shared" ref="IP375:JS375" si="1639">SUM(IP46:IP373)</f>
        <v>0</v>
      </c>
      <c r="IQ375" s="50">
        <f t="shared" si="1639"/>
        <v>0</v>
      </c>
      <c r="IR375" s="50">
        <f t="shared" si="1639"/>
        <v>0</v>
      </c>
      <c r="IS375" s="50">
        <f t="shared" si="1639"/>
        <v>0</v>
      </c>
      <c r="IT375" s="50">
        <f t="shared" si="1639"/>
        <v>0</v>
      </c>
      <c r="IU375" s="50">
        <f t="shared" si="1639"/>
        <v>0</v>
      </c>
      <c r="IV375" s="50">
        <f t="shared" si="1639"/>
        <v>0</v>
      </c>
      <c r="IW375" s="50">
        <f t="shared" si="1639"/>
        <v>0</v>
      </c>
      <c r="IX375" s="49"/>
      <c r="IY375" s="51"/>
      <c r="IZ375" s="50">
        <f t="shared" si="1639"/>
        <v>0</v>
      </c>
      <c r="JA375" s="50">
        <f t="shared" si="1639"/>
        <v>0</v>
      </c>
      <c r="JB375" s="50">
        <f t="shared" si="1639"/>
        <v>0</v>
      </c>
      <c r="JC375" s="50">
        <f t="shared" si="1639"/>
        <v>0</v>
      </c>
      <c r="JD375" s="50">
        <f t="shared" si="1639"/>
        <v>0</v>
      </c>
      <c r="JE375" s="50">
        <f t="shared" si="1639"/>
        <v>0</v>
      </c>
      <c r="JF375" s="50">
        <f t="shared" si="1639"/>
        <v>0</v>
      </c>
      <c r="JG375" s="50">
        <f t="shared" si="1639"/>
        <v>0</v>
      </c>
      <c r="JH375" s="50">
        <f t="shared" si="1639"/>
        <v>0</v>
      </c>
      <c r="JI375" s="50">
        <f t="shared" si="1639"/>
        <v>0</v>
      </c>
      <c r="JJ375" s="50">
        <f t="shared" si="1639"/>
        <v>0</v>
      </c>
      <c r="JK375" s="50">
        <f t="shared" si="1639"/>
        <v>0</v>
      </c>
      <c r="JL375" s="50">
        <f t="shared" si="1639"/>
        <v>0</v>
      </c>
      <c r="JM375" s="50">
        <f t="shared" si="1639"/>
        <v>0</v>
      </c>
      <c r="JN375" s="50">
        <f t="shared" si="1639"/>
        <v>0</v>
      </c>
      <c r="JO375" s="50">
        <f t="shared" si="1639"/>
        <v>0</v>
      </c>
      <c r="JP375" s="50">
        <f t="shared" si="1639"/>
        <v>0</v>
      </c>
      <c r="JQ375" s="50">
        <f t="shared" si="1639"/>
        <v>0</v>
      </c>
      <c r="JR375" s="50">
        <f t="shared" si="1639"/>
        <v>0</v>
      </c>
      <c r="JS375" s="51">
        <f t="shared" si="1639"/>
        <v>0</v>
      </c>
      <c r="JT375" s="49"/>
      <c r="JU375" s="51"/>
      <c r="JV375" s="26">
        <f>SUM(S375:JU375)</f>
        <v>0</v>
      </c>
      <c r="JW375" s="23">
        <f>JV375*0.14975</f>
        <v>0</v>
      </c>
    </row>
    <row r="376" spans="1:283" x14ac:dyDescent="0.25">
      <c r="A376" s="244"/>
      <c r="B376" s="244"/>
      <c r="C376" s="244"/>
      <c r="D376" s="244"/>
      <c r="E376" s="244"/>
      <c r="F376" s="244"/>
      <c r="G376" s="356"/>
      <c r="H376" s="47"/>
      <c r="I376" s="246"/>
      <c r="J376" s="47"/>
      <c r="K376" s="47"/>
      <c r="L376" s="47"/>
      <c r="M376" s="47"/>
      <c r="N376" s="47">
        <f>Q375*1.14975</f>
        <v>0</v>
      </c>
      <c r="O376" s="47"/>
      <c r="P376" s="47"/>
      <c r="Q376" s="47"/>
      <c r="R376" s="47"/>
      <c r="S376" s="23">
        <f>SUM(S375:AL375)</f>
        <v>0</v>
      </c>
      <c r="T376" s="47"/>
      <c r="U376" s="47"/>
      <c r="V376" s="47"/>
      <c r="W376" s="47"/>
      <c r="X376" s="47"/>
      <c r="Y376" s="47"/>
      <c r="Z376" s="47"/>
      <c r="AA376" s="47"/>
      <c r="AB376" s="47"/>
      <c r="AC376" s="47"/>
      <c r="AD376" s="47"/>
      <c r="AE376" s="47"/>
      <c r="AF376" s="47"/>
      <c r="AG376" s="47"/>
      <c r="AH376" s="47"/>
      <c r="AI376" s="47"/>
      <c r="AJ376" s="47"/>
      <c r="AK376" s="47"/>
      <c r="AL376" s="47"/>
      <c r="AM376" s="47"/>
      <c r="AN376" s="47"/>
      <c r="AO376" s="23">
        <f>SUM(AO375:BG375)</f>
        <v>0</v>
      </c>
      <c r="BJ376" s="23">
        <f>SUM(BJ375:CC375)</f>
        <v>0</v>
      </c>
      <c r="CF376" s="23">
        <f>SUM(CF375:CY375)</f>
        <v>0</v>
      </c>
      <c r="DB376" s="23">
        <f>SUM(DB375:DU375)</f>
        <v>0</v>
      </c>
      <c r="DX376" s="23">
        <f>SUM(DX375:EQ375)</f>
        <v>0</v>
      </c>
      <c r="ET376" s="23">
        <f>SUM(ET375:FM375)</f>
        <v>0</v>
      </c>
      <c r="FP376" s="23">
        <f>SUM(FP375:GI375)</f>
        <v>0</v>
      </c>
      <c r="GL376" s="23">
        <f>SUM(GL375:HE375)</f>
        <v>0</v>
      </c>
      <c r="HH376" s="23">
        <f>SUM(HH375:IA375)</f>
        <v>0</v>
      </c>
      <c r="ID376" s="23">
        <f>SUM(ID375:IW375)</f>
        <v>0</v>
      </c>
      <c r="IZ376" s="23">
        <f>SUM(IZ375:JS375)</f>
        <v>0</v>
      </c>
      <c r="JV376" s="23"/>
    </row>
    <row r="377" spans="1:283" x14ac:dyDescent="0.25">
      <c r="L377" s="23"/>
      <c r="Q377" s="23"/>
    </row>
    <row r="378" spans="1:283" ht="15.75" thickBot="1" x14ac:dyDescent="0.3">
      <c r="Q378" s="23"/>
    </row>
    <row r="379" spans="1:283" ht="24" thickBot="1" x14ac:dyDescent="0.4">
      <c r="C379" s="626"/>
      <c r="D379" s="627"/>
      <c r="E379" s="606" t="s">
        <v>469</v>
      </c>
      <c r="F379" s="607"/>
      <c r="G379" s="606" t="s">
        <v>470</v>
      </c>
      <c r="H379" s="607"/>
      <c r="Q379" s="20" t="s">
        <v>290</v>
      </c>
    </row>
    <row r="380" spans="1:283" ht="19.5" thickBot="1" x14ac:dyDescent="0.35">
      <c r="C380" s="628"/>
      <c r="D380" s="629"/>
      <c r="E380" s="446" t="s">
        <v>2</v>
      </c>
      <c r="F380" s="446" t="s">
        <v>3</v>
      </c>
      <c r="G380" s="446" t="s">
        <v>2</v>
      </c>
      <c r="H380" s="446" t="s">
        <v>3</v>
      </c>
      <c r="J380" s="20"/>
    </row>
    <row r="381" spans="1:283" ht="24" thickBot="1" x14ac:dyDescent="0.4">
      <c r="C381" s="646" t="s">
        <v>307</v>
      </c>
      <c r="D381" s="647"/>
      <c r="E381" s="447">
        <f>AM374</f>
        <v>0</v>
      </c>
      <c r="F381" s="447">
        <f>AN374</f>
        <v>0</v>
      </c>
      <c r="G381" s="611">
        <f>SUM(E381:E383)</f>
        <v>0</v>
      </c>
      <c r="H381" s="611">
        <f>SUM(F381:F383)</f>
        <v>0</v>
      </c>
      <c r="J381" s="20"/>
    </row>
    <row r="382" spans="1:283" ht="24" thickBot="1" x14ac:dyDescent="0.4">
      <c r="C382" s="635" t="s">
        <v>308</v>
      </c>
      <c r="D382" s="636"/>
      <c r="E382" s="448">
        <f>BH374</f>
        <v>0</v>
      </c>
      <c r="F382" s="448">
        <f>BI374</f>
        <v>0</v>
      </c>
      <c r="G382" s="612"/>
      <c r="H382" s="612"/>
      <c r="J382" s="20"/>
    </row>
    <row r="383" spans="1:283" ht="24" thickBot="1" x14ac:dyDescent="0.4">
      <c r="C383" s="635" t="s">
        <v>174</v>
      </c>
      <c r="D383" s="636"/>
      <c r="E383" s="448">
        <f>CD374</f>
        <v>0</v>
      </c>
      <c r="F383" s="448">
        <f>CE374</f>
        <v>0</v>
      </c>
      <c r="G383" s="612"/>
      <c r="H383" s="612"/>
      <c r="J383" s="20"/>
    </row>
    <row r="384" spans="1:283" ht="24" thickBot="1" x14ac:dyDescent="0.4">
      <c r="C384" s="635" t="s">
        <v>175</v>
      </c>
      <c r="D384" s="636"/>
      <c r="E384" s="448">
        <f>CZ374</f>
        <v>0</v>
      </c>
      <c r="F384" s="448">
        <f>DA374</f>
        <v>0</v>
      </c>
      <c r="G384" s="598">
        <f>SUM(E384:E386)</f>
        <v>0</v>
      </c>
      <c r="H384" s="598">
        <f>SUM(F384:F386)</f>
        <v>0</v>
      </c>
      <c r="J384" s="20"/>
    </row>
    <row r="385" spans="3:10" ht="24" thickBot="1" x14ac:dyDescent="0.4">
      <c r="C385" s="635" t="s">
        <v>176</v>
      </c>
      <c r="D385" s="636"/>
      <c r="E385" s="448">
        <f>DV374</f>
        <v>0</v>
      </c>
      <c r="F385" s="448">
        <f>DW374</f>
        <v>0</v>
      </c>
      <c r="G385" s="599"/>
      <c r="H385" s="599"/>
      <c r="J385" s="20"/>
    </row>
    <row r="386" spans="3:10" ht="24" thickBot="1" x14ac:dyDescent="0.4">
      <c r="C386" s="635" t="s">
        <v>177</v>
      </c>
      <c r="D386" s="636"/>
      <c r="E386" s="448">
        <f>ER374</f>
        <v>0</v>
      </c>
      <c r="F386" s="448">
        <f>ES374</f>
        <v>0</v>
      </c>
      <c r="G386" s="599"/>
      <c r="H386" s="599"/>
      <c r="J386" s="20"/>
    </row>
    <row r="387" spans="3:10" ht="24" thickBot="1" x14ac:dyDescent="0.4">
      <c r="C387" s="635" t="s">
        <v>178</v>
      </c>
      <c r="D387" s="636"/>
      <c r="E387" s="448">
        <f>FN374</f>
        <v>0</v>
      </c>
      <c r="F387" s="448">
        <f>FO374</f>
        <v>0</v>
      </c>
      <c r="G387" s="598">
        <f>SUM(E387:E389)</f>
        <v>0</v>
      </c>
      <c r="H387" s="598">
        <f>SUM(F387:F389)</f>
        <v>0</v>
      </c>
      <c r="J387" s="20"/>
    </row>
    <row r="388" spans="3:10" ht="24" thickBot="1" x14ac:dyDescent="0.4">
      <c r="C388" s="635" t="s">
        <v>179</v>
      </c>
      <c r="D388" s="636"/>
      <c r="E388" s="448">
        <f>GJ374</f>
        <v>0</v>
      </c>
      <c r="F388" s="448">
        <f>GK374</f>
        <v>0</v>
      </c>
      <c r="G388" s="599"/>
      <c r="H388" s="599"/>
      <c r="J388" s="20"/>
    </row>
    <row r="389" spans="3:10" ht="24" thickBot="1" x14ac:dyDescent="0.4">
      <c r="C389" s="635" t="s">
        <v>356</v>
      </c>
      <c r="D389" s="636"/>
      <c r="E389" s="448">
        <f>HF374</f>
        <v>0</v>
      </c>
      <c r="F389" s="448">
        <f>HG374</f>
        <v>0</v>
      </c>
      <c r="G389" s="599"/>
      <c r="H389" s="599"/>
      <c r="J389" s="20"/>
    </row>
    <row r="390" spans="3:10" ht="24" thickBot="1" x14ac:dyDescent="0.4">
      <c r="C390" s="635" t="s">
        <v>357</v>
      </c>
      <c r="D390" s="636"/>
      <c r="E390" s="448">
        <f>IB374</f>
        <v>0</v>
      </c>
      <c r="F390" s="448">
        <f>IC374</f>
        <v>0</v>
      </c>
      <c r="G390" s="598">
        <f>SUM(E390:E392)</f>
        <v>0</v>
      </c>
      <c r="H390" s="598">
        <f>SUM(F390:F392)</f>
        <v>0</v>
      </c>
      <c r="J390" s="20"/>
    </row>
    <row r="391" spans="3:10" ht="24" thickBot="1" x14ac:dyDescent="0.4">
      <c r="C391" s="635" t="s">
        <v>358</v>
      </c>
      <c r="D391" s="636"/>
      <c r="E391" s="448">
        <f>IX374</f>
        <v>0</v>
      </c>
      <c r="F391" s="448">
        <f>IY374</f>
        <v>0</v>
      </c>
      <c r="G391" s="599"/>
      <c r="H391" s="599"/>
      <c r="J391" s="20"/>
    </row>
    <row r="392" spans="3:10" ht="24" thickBot="1" x14ac:dyDescent="0.4">
      <c r="C392" s="630" t="s">
        <v>359</v>
      </c>
      <c r="D392" s="631"/>
      <c r="E392" s="449">
        <f>JT374</f>
        <v>0</v>
      </c>
      <c r="F392" s="449">
        <f>JU374</f>
        <v>0</v>
      </c>
      <c r="G392" s="637"/>
      <c r="H392" s="637"/>
      <c r="J392" s="20"/>
    </row>
    <row r="393" spans="3:10" x14ac:dyDescent="0.25">
      <c r="C393" s="388"/>
      <c r="D393" s="389"/>
      <c r="E393" s="226"/>
      <c r="F393" s="226"/>
      <c r="G393" s="226"/>
      <c r="H393" s="389"/>
      <c r="J393" s="20"/>
    </row>
    <row r="394" spans="3:10" ht="15.75" thickBot="1" x14ac:dyDescent="0.3">
      <c r="C394" s="384"/>
      <c r="D394" s="385"/>
      <c r="E394" s="105">
        <f>SUM(E381:E392)</f>
        <v>0</v>
      </c>
      <c r="F394" s="105">
        <f>SUM(F381:F392)</f>
        <v>0</v>
      </c>
      <c r="G394" s="105">
        <f>SUM(G381:G392)</f>
        <v>0</v>
      </c>
      <c r="H394" s="51">
        <f>SUM(H381:H392)</f>
        <v>0</v>
      </c>
      <c r="J394" s="20"/>
    </row>
    <row r="395" spans="3:10" x14ac:dyDescent="0.25">
      <c r="J395" s="20"/>
    </row>
    <row r="396" spans="3:10" x14ac:dyDescent="0.25">
      <c r="J396" s="20"/>
    </row>
    <row r="397" spans="3:10" x14ac:dyDescent="0.25">
      <c r="J397" s="20"/>
    </row>
  </sheetData>
  <mergeCells count="124">
    <mergeCell ref="C375:G375"/>
    <mergeCell ref="C381:D381"/>
    <mergeCell ref="C382:D382"/>
    <mergeCell ref="C383:D383"/>
    <mergeCell ref="C384:D384"/>
    <mergeCell ref="C385:D385"/>
    <mergeCell ref="C379:D380"/>
    <mergeCell ref="G381:G383"/>
    <mergeCell ref="A36:G36"/>
    <mergeCell ref="C103:G103"/>
    <mergeCell ref="C104:G104"/>
    <mergeCell ref="C105:G105"/>
    <mergeCell ref="C354:G354"/>
    <mergeCell ref="C94:G94"/>
    <mergeCell ref="C95:G95"/>
    <mergeCell ref="C96:G96"/>
    <mergeCell ref="C97:G97"/>
    <mergeCell ref="C98:G98"/>
    <mergeCell ref="I36:O36"/>
    <mergeCell ref="A34:G34"/>
    <mergeCell ref="A37:G37"/>
    <mergeCell ref="I37:O37"/>
    <mergeCell ref="C45:G45"/>
    <mergeCell ref="C46:G46"/>
    <mergeCell ref="C47:G47"/>
    <mergeCell ref="C48:G48"/>
    <mergeCell ref="A38:G38"/>
    <mergeCell ref="I38:O38"/>
    <mergeCell ref="A39:G39"/>
    <mergeCell ref="I39:O39"/>
    <mergeCell ref="A40:G40"/>
    <mergeCell ref="A6:M6"/>
    <mergeCell ref="A7:M7"/>
    <mergeCell ref="A9:M9"/>
    <mergeCell ref="A11:M11"/>
    <mergeCell ref="A12:M12"/>
    <mergeCell ref="C99:G99"/>
    <mergeCell ref="C100:G100"/>
    <mergeCell ref="C101:G101"/>
    <mergeCell ref="C102:G102"/>
    <mergeCell ref="A29:G29"/>
    <mergeCell ref="I29:O29"/>
    <mergeCell ref="I30:O30"/>
    <mergeCell ref="A31:G31"/>
    <mergeCell ref="I31:O31"/>
    <mergeCell ref="A32:G32"/>
    <mergeCell ref="I32:O32"/>
    <mergeCell ref="A33:G33"/>
    <mergeCell ref="I33:O33"/>
    <mergeCell ref="I40:O40"/>
    <mergeCell ref="A44:J44"/>
    <mergeCell ref="N44:Q44"/>
    <mergeCell ref="I34:O34"/>
    <mergeCell ref="A35:G35"/>
    <mergeCell ref="I35:O35"/>
    <mergeCell ref="A20:G20"/>
    <mergeCell ref="A21:G21"/>
    <mergeCell ref="I21:O21"/>
    <mergeCell ref="A22:G22"/>
    <mergeCell ref="I22:O22"/>
    <mergeCell ref="A13:M13"/>
    <mergeCell ref="A14:M14"/>
    <mergeCell ref="A16:M16"/>
    <mergeCell ref="A17:M17"/>
    <mergeCell ref="I26:O26"/>
    <mergeCell ref="A27:G27"/>
    <mergeCell ref="I27:O27"/>
    <mergeCell ref="A28:G28"/>
    <mergeCell ref="I28:O28"/>
    <mergeCell ref="I23:O23"/>
    <mergeCell ref="A24:G24"/>
    <mergeCell ref="I24:O24"/>
    <mergeCell ref="A25:G25"/>
    <mergeCell ref="I25:O25"/>
    <mergeCell ref="A23:G23"/>
    <mergeCell ref="A26:G26"/>
    <mergeCell ref="H387:H389"/>
    <mergeCell ref="H390:H392"/>
    <mergeCell ref="E379:F379"/>
    <mergeCell ref="G379:H379"/>
    <mergeCell ref="C355:G355"/>
    <mergeCell ref="C356:G356"/>
    <mergeCell ref="C357:G357"/>
    <mergeCell ref="C358:G358"/>
    <mergeCell ref="C359:G359"/>
    <mergeCell ref="C360:G360"/>
    <mergeCell ref="C361:G361"/>
    <mergeCell ref="C362:G362"/>
    <mergeCell ref="C363:G363"/>
    <mergeCell ref="C364:G364"/>
    <mergeCell ref="C365:G365"/>
    <mergeCell ref="C366:G366"/>
    <mergeCell ref="C367:G367"/>
    <mergeCell ref="C368:G368"/>
    <mergeCell ref="C369:G369"/>
    <mergeCell ref="C370:G370"/>
    <mergeCell ref="C371:G371"/>
    <mergeCell ref="C372:G372"/>
    <mergeCell ref="C373:G373"/>
    <mergeCell ref="C374:G374"/>
    <mergeCell ref="IZ44:JU44"/>
    <mergeCell ref="BJ44:CC44"/>
    <mergeCell ref="DX44:EQ44"/>
    <mergeCell ref="ET44:FM44"/>
    <mergeCell ref="C392:D392"/>
    <mergeCell ref="HH44:IA44"/>
    <mergeCell ref="S44:AN44"/>
    <mergeCell ref="AO44:BI44"/>
    <mergeCell ref="CF44:DA44"/>
    <mergeCell ref="DB44:DW44"/>
    <mergeCell ref="GL44:HG44"/>
    <mergeCell ref="FP44:GK44"/>
    <mergeCell ref="ID44:IY44"/>
    <mergeCell ref="H381:H383"/>
    <mergeCell ref="G384:G386"/>
    <mergeCell ref="H384:H386"/>
    <mergeCell ref="C386:D386"/>
    <mergeCell ref="C387:D387"/>
    <mergeCell ref="C388:D388"/>
    <mergeCell ref="C389:D389"/>
    <mergeCell ref="C390:D390"/>
    <mergeCell ref="C391:D391"/>
    <mergeCell ref="G387:G389"/>
    <mergeCell ref="G390:G392"/>
  </mergeCells>
  <dataValidations count="1">
    <dataValidation type="list" allowBlank="1" showInputMessage="1" showErrorMessage="1" sqref="I46:I373">
      <formula1>$S$21:$S$30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43"/>
  <sheetViews>
    <sheetView zoomScaleNormal="100" workbookViewId="0">
      <selection activeCell="M47" sqref="M47"/>
    </sheetView>
  </sheetViews>
  <sheetFormatPr defaultColWidth="9.140625" defaultRowHeight="15" x14ac:dyDescent="0.25"/>
  <cols>
    <col min="1" max="1" width="16.28515625" style="20" customWidth="1"/>
    <col min="2" max="2" width="12.42578125" style="20" customWidth="1"/>
    <col min="3" max="6" width="11.7109375" style="20" customWidth="1"/>
    <col min="7" max="7" width="13.7109375" style="20" customWidth="1"/>
    <col min="8" max="8" width="13.7109375" style="20" bestFit="1" customWidth="1"/>
    <col min="9" max="9" width="14.7109375" style="53" customWidth="1"/>
    <col min="10" max="10" width="14.28515625" style="20" bestFit="1" customWidth="1"/>
    <col min="11" max="11" width="16.85546875" style="20" customWidth="1"/>
    <col min="12" max="12" width="12.5703125" style="20" customWidth="1"/>
    <col min="13" max="13" width="13" style="20" customWidth="1"/>
    <col min="14" max="14" width="10.28515625" style="20" bestFit="1" customWidth="1"/>
    <col min="15" max="15" width="9.28515625" style="20" customWidth="1"/>
    <col min="16" max="17" width="13.28515625" style="20" customWidth="1"/>
    <col min="18" max="18" width="10.85546875" style="20" customWidth="1"/>
    <col min="19" max="19" width="9.7109375" style="20" bestFit="1" customWidth="1"/>
    <col min="20" max="43" width="10.7109375" style="20" customWidth="1"/>
    <col min="44" max="97" width="9.140625" style="20"/>
    <col min="98" max="98" width="9.7109375" style="20" bestFit="1" customWidth="1"/>
    <col min="99" max="137" width="9.140625" style="20"/>
    <col min="138" max="138" width="9.7109375" style="20" bestFit="1" customWidth="1"/>
    <col min="139" max="16384" width="9.140625" style="20"/>
  </cols>
  <sheetData>
    <row r="1" spans="1:137" ht="46.5" x14ac:dyDescent="0.7">
      <c r="A1" s="234" t="s">
        <v>340</v>
      </c>
      <c r="B1" s="234"/>
      <c r="C1" s="234"/>
      <c r="D1" s="234"/>
      <c r="E1" s="234"/>
      <c r="I1" s="20"/>
    </row>
    <row r="4" spans="1:137" ht="28.5" x14ac:dyDescent="0.45">
      <c r="A4" s="242" t="s">
        <v>93</v>
      </c>
      <c r="B4" s="242"/>
      <c r="C4" s="242"/>
      <c r="D4" s="242"/>
      <c r="E4" s="242"/>
      <c r="I4" s="20"/>
    </row>
    <row r="5" spans="1:137" x14ac:dyDescent="0.25">
      <c r="I5" s="20"/>
    </row>
    <row r="6" spans="1:137" s="358" customFormat="1" ht="30" customHeight="1" x14ac:dyDescent="0.25">
      <c r="A6" s="460" t="s">
        <v>243</v>
      </c>
      <c r="B6" s="460"/>
      <c r="C6" s="460"/>
      <c r="D6" s="460"/>
      <c r="E6" s="460"/>
      <c r="F6" s="460"/>
      <c r="G6" s="460"/>
      <c r="H6" s="460"/>
      <c r="I6" s="460"/>
      <c r="J6" s="460"/>
      <c r="K6" s="460"/>
      <c r="L6" s="460"/>
      <c r="M6" s="354"/>
      <c r="Q6" s="374"/>
      <c r="Z6" s="382"/>
      <c r="AA6" s="382"/>
      <c r="AJ6" s="382"/>
      <c r="AK6" s="382"/>
      <c r="AT6" s="382"/>
      <c r="AU6" s="382"/>
      <c r="BD6" s="382"/>
      <c r="BE6" s="382"/>
      <c r="BN6" s="382"/>
      <c r="BO6" s="382"/>
      <c r="BX6" s="382"/>
      <c r="BY6" s="382"/>
      <c r="CH6" s="382"/>
      <c r="CI6" s="382"/>
      <c r="CR6" s="382"/>
      <c r="CS6" s="382"/>
      <c r="DB6" s="382"/>
      <c r="DC6" s="382"/>
      <c r="DL6" s="382"/>
      <c r="DM6" s="382"/>
      <c r="DV6" s="382"/>
      <c r="DW6" s="382"/>
      <c r="EF6" s="382"/>
      <c r="EG6" s="382"/>
    </row>
    <row r="7" spans="1:137" s="358" customFormat="1" ht="30" customHeight="1" x14ac:dyDescent="0.25">
      <c r="A7" s="460" t="s">
        <v>245</v>
      </c>
      <c r="B7" s="460"/>
      <c r="C7" s="460"/>
      <c r="D7" s="460"/>
      <c r="E7" s="460"/>
      <c r="F7" s="460"/>
      <c r="G7" s="460"/>
      <c r="H7" s="460"/>
      <c r="I7" s="460"/>
      <c r="J7" s="460"/>
      <c r="K7" s="460"/>
      <c r="L7" s="460"/>
      <c r="M7" s="354"/>
      <c r="Q7" s="374"/>
      <c r="Z7" s="382"/>
      <c r="AA7" s="382"/>
      <c r="AJ7" s="382"/>
      <c r="AK7" s="382"/>
      <c r="AT7" s="382"/>
      <c r="AU7" s="382"/>
      <c r="BD7" s="382"/>
      <c r="BE7" s="382"/>
      <c r="BN7" s="382"/>
      <c r="BO7" s="382"/>
      <c r="BX7" s="382"/>
      <c r="BY7" s="382"/>
      <c r="CH7" s="382"/>
      <c r="CI7" s="382"/>
      <c r="CR7" s="382"/>
      <c r="CS7" s="382"/>
      <c r="DB7" s="382"/>
      <c r="DC7" s="382"/>
      <c r="DL7" s="382"/>
      <c r="DM7" s="382"/>
      <c r="DV7" s="382"/>
      <c r="DW7" s="382"/>
      <c r="EF7" s="382"/>
      <c r="EG7" s="382"/>
    </row>
    <row r="8" spans="1:137" s="358" customFormat="1" ht="30" customHeight="1" x14ac:dyDescent="0.25">
      <c r="A8" s="360" t="s">
        <v>288</v>
      </c>
      <c r="B8" s="373"/>
      <c r="C8" s="360"/>
      <c r="D8" s="360"/>
      <c r="E8" s="360"/>
      <c r="M8" s="354"/>
      <c r="Q8" s="374"/>
      <c r="Z8" s="382"/>
      <c r="AA8" s="382"/>
      <c r="AJ8" s="382"/>
      <c r="AK8" s="382"/>
      <c r="AT8" s="382"/>
      <c r="AU8" s="382"/>
      <c r="BD8" s="382"/>
      <c r="BE8" s="382"/>
      <c r="BN8" s="382"/>
      <c r="BO8" s="382"/>
      <c r="BX8" s="382"/>
      <c r="BY8" s="382"/>
      <c r="CH8" s="382"/>
      <c r="CI8" s="382"/>
      <c r="CR8" s="382"/>
      <c r="CS8" s="382"/>
      <c r="DB8" s="382"/>
      <c r="DC8" s="382"/>
      <c r="DL8" s="382"/>
      <c r="DM8" s="382"/>
      <c r="DV8" s="382"/>
      <c r="DW8" s="382"/>
      <c r="EF8" s="382"/>
      <c r="EG8" s="382"/>
    </row>
    <row r="9" spans="1:137" s="358" customFormat="1" ht="30" customHeight="1" x14ac:dyDescent="0.25">
      <c r="A9" s="462" t="s">
        <v>293</v>
      </c>
      <c r="B9" s="462"/>
      <c r="C9" s="462"/>
      <c r="D9" s="462"/>
      <c r="E9" s="462"/>
      <c r="F9" s="462"/>
      <c r="G9" s="462"/>
      <c r="H9" s="462"/>
      <c r="I9" s="462"/>
      <c r="J9" s="462"/>
      <c r="K9" s="462"/>
      <c r="L9" s="462"/>
      <c r="M9" s="355"/>
      <c r="Q9" s="374"/>
      <c r="Z9" s="382"/>
      <c r="AA9" s="382"/>
      <c r="AJ9" s="382"/>
      <c r="AK9" s="382"/>
      <c r="AT9" s="382"/>
      <c r="AU9" s="382"/>
      <c r="BD9" s="382"/>
      <c r="BE9" s="382"/>
      <c r="BN9" s="382"/>
      <c r="BO9" s="382"/>
      <c r="BX9" s="382"/>
      <c r="BY9" s="382"/>
      <c r="CH9" s="382"/>
      <c r="CI9" s="382"/>
      <c r="CR9" s="382"/>
      <c r="CS9" s="382"/>
      <c r="DB9" s="382"/>
      <c r="DC9" s="382"/>
      <c r="DL9" s="382"/>
      <c r="DM9" s="382"/>
      <c r="DV9" s="382"/>
      <c r="DW9" s="382"/>
      <c r="EF9" s="382"/>
      <c r="EG9" s="382"/>
    </row>
    <row r="10" spans="1:137" s="358" customFormat="1" ht="30" customHeight="1" x14ac:dyDescent="0.25">
      <c r="A10" s="360" t="s">
        <v>294</v>
      </c>
      <c r="B10" s="373"/>
      <c r="C10" s="360"/>
      <c r="D10" s="360"/>
      <c r="E10" s="360"/>
      <c r="Q10" s="374"/>
      <c r="Z10" s="382"/>
      <c r="AA10" s="382"/>
      <c r="AJ10" s="382"/>
      <c r="AK10" s="382"/>
      <c r="AT10" s="382"/>
      <c r="AU10" s="382"/>
      <c r="BD10" s="382"/>
      <c r="BE10" s="382"/>
      <c r="BN10" s="382"/>
      <c r="BO10" s="382"/>
      <c r="BX10" s="382"/>
      <c r="BY10" s="382"/>
      <c r="CH10" s="382"/>
      <c r="CI10" s="382"/>
      <c r="CR10" s="382"/>
      <c r="CS10" s="382"/>
      <c r="DB10" s="382"/>
      <c r="DC10" s="382"/>
      <c r="DL10" s="382"/>
      <c r="DM10" s="382"/>
      <c r="DV10" s="382"/>
      <c r="DW10" s="382"/>
      <c r="EF10" s="382"/>
      <c r="EG10" s="382"/>
    </row>
    <row r="11" spans="1:137" s="358" customFormat="1" ht="30" customHeight="1" x14ac:dyDescent="0.25">
      <c r="A11" s="462" t="s">
        <v>187</v>
      </c>
      <c r="B11" s="462"/>
      <c r="C11" s="462"/>
      <c r="D11" s="462"/>
      <c r="E11" s="462"/>
      <c r="F11" s="462"/>
      <c r="G11" s="462"/>
      <c r="H11" s="462"/>
      <c r="I11" s="462"/>
      <c r="J11" s="462"/>
      <c r="K11" s="462"/>
      <c r="L11" s="462"/>
      <c r="M11" s="355"/>
      <c r="Q11" s="374"/>
      <c r="Z11" s="382"/>
      <c r="AA11" s="382"/>
      <c r="AJ11" s="382"/>
      <c r="AK11" s="382"/>
      <c r="AT11" s="382"/>
      <c r="AU11" s="382"/>
      <c r="BD11" s="382"/>
      <c r="BE11" s="382"/>
      <c r="BN11" s="382"/>
      <c r="BO11" s="382"/>
      <c r="BX11" s="382"/>
      <c r="BY11" s="382"/>
      <c r="CH11" s="382"/>
      <c r="CI11" s="382"/>
      <c r="CR11" s="382"/>
      <c r="CS11" s="382"/>
      <c r="DB11" s="382"/>
      <c r="DC11" s="382"/>
      <c r="DL11" s="382"/>
      <c r="DM11" s="382"/>
      <c r="DV11" s="382"/>
      <c r="DW11" s="382"/>
      <c r="EF11" s="382"/>
      <c r="EG11" s="382"/>
    </row>
    <row r="12" spans="1:137" s="358" customFormat="1" ht="30" customHeight="1" x14ac:dyDescent="0.25">
      <c r="A12" s="463" t="s">
        <v>233</v>
      </c>
      <c r="B12" s="463"/>
      <c r="C12" s="463"/>
      <c r="D12" s="463"/>
      <c r="E12" s="463"/>
      <c r="F12" s="463"/>
      <c r="G12" s="463"/>
      <c r="H12" s="463"/>
      <c r="I12" s="463"/>
      <c r="J12" s="463"/>
      <c r="K12" s="463"/>
      <c r="L12" s="463"/>
      <c r="M12" s="360"/>
      <c r="Q12" s="374"/>
      <c r="Z12" s="382"/>
      <c r="AA12" s="382"/>
      <c r="AJ12" s="382"/>
      <c r="AK12" s="382"/>
      <c r="AT12" s="382"/>
      <c r="AU12" s="382"/>
      <c r="BD12" s="382"/>
      <c r="BE12" s="382"/>
      <c r="BN12" s="382"/>
      <c r="BO12" s="382"/>
      <c r="BX12" s="382"/>
      <c r="BY12" s="382"/>
      <c r="CH12" s="382"/>
      <c r="CI12" s="382"/>
      <c r="CR12" s="382"/>
      <c r="CS12" s="382"/>
      <c r="DB12" s="382"/>
      <c r="DC12" s="382"/>
      <c r="DL12" s="382"/>
      <c r="DM12" s="382"/>
      <c r="DV12" s="382"/>
      <c r="DW12" s="382"/>
      <c r="EF12" s="382"/>
      <c r="EG12" s="382"/>
    </row>
    <row r="13" spans="1:137" s="358" customFormat="1" ht="30" customHeight="1" x14ac:dyDescent="0.25">
      <c r="A13" s="461" t="s">
        <v>301</v>
      </c>
      <c r="B13" s="461"/>
      <c r="C13" s="461"/>
      <c r="D13" s="461"/>
      <c r="E13" s="461"/>
      <c r="F13" s="461"/>
      <c r="G13" s="461"/>
      <c r="H13" s="461"/>
      <c r="I13" s="461"/>
      <c r="J13" s="461"/>
      <c r="K13" s="461"/>
      <c r="L13" s="461"/>
      <c r="M13" s="355"/>
      <c r="Q13" s="374"/>
      <c r="Z13" s="382"/>
      <c r="AA13" s="382"/>
      <c r="AJ13" s="382"/>
      <c r="AK13" s="382"/>
      <c r="AT13" s="382"/>
      <c r="AU13" s="382"/>
      <c r="BD13" s="382"/>
      <c r="BE13" s="382"/>
      <c r="BN13" s="382"/>
      <c r="BO13" s="382"/>
      <c r="BX13" s="382"/>
      <c r="BY13" s="382"/>
      <c r="CH13" s="382"/>
      <c r="CI13" s="382"/>
      <c r="CR13" s="382"/>
      <c r="CS13" s="382"/>
      <c r="DB13" s="382"/>
      <c r="DC13" s="382"/>
      <c r="DL13" s="382"/>
      <c r="DM13" s="382"/>
      <c r="DV13" s="382"/>
      <c r="DW13" s="382"/>
      <c r="EF13" s="382"/>
      <c r="EG13" s="382"/>
    </row>
    <row r="14" spans="1:137" s="358" customFormat="1" ht="30" customHeight="1" x14ac:dyDescent="0.25">
      <c r="A14" s="462" t="s">
        <v>300</v>
      </c>
      <c r="B14" s="462"/>
      <c r="C14" s="462"/>
      <c r="D14" s="462"/>
      <c r="E14" s="462"/>
      <c r="F14" s="462"/>
      <c r="G14" s="462"/>
      <c r="H14" s="462"/>
      <c r="I14" s="462"/>
      <c r="J14" s="462"/>
      <c r="K14" s="462"/>
      <c r="L14" s="462"/>
      <c r="M14" s="355"/>
      <c r="Q14" s="374"/>
      <c r="Z14" s="382"/>
      <c r="AA14" s="382"/>
      <c r="AJ14" s="382"/>
      <c r="AK14" s="382"/>
      <c r="AT14" s="382"/>
      <c r="AU14" s="382"/>
      <c r="BD14" s="382"/>
      <c r="BE14" s="382"/>
      <c r="BN14" s="382"/>
      <c r="BO14" s="382"/>
      <c r="BX14" s="382"/>
      <c r="BY14" s="382"/>
      <c r="CH14" s="382"/>
      <c r="CI14" s="382"/>
      <c r="CR14" s="382"/>
      <c r="CS14" s="382"/>
      <c r="DB14" s="382"/>
      <c r="DC14" s="382"/>
      <c r="DL14" s="382"/>
      <c r="DM14" s="382"/>
      <c r="DV14" s="382"/>
      <c r="DW14" s="382"/>
      <c r="EF14" s="382"/>
      <c r="EG14" s="382"/>
    </row>
    <row r="15" spans="1:137" s="358" customFormat="1" ht="30" customHeight="1" x14ac:dyDescent="0.25">
      <c r="A15" s="360" t="s">
        <v>295</v>
      </c>
      <c r="B15" s="373"/>
      <c r="C15" s="360"/>
      <c r="D15" s="360"/>
      <c r="E15" s="360"/>
      <c r="I15" s="247"/>
      <c r="Q15" s="374"/>
      <c r="Z15" s="382"/>
      <c r="AA15" s="382"/>
      <c r="AJ15" s="382"/>
      <c r="AK15" s="382"/>
      <c r="AT15" s="382"/>
      <c r="AU15" s="382"/>
      <c r="BD15" s="382"/>
      <c r="BE15" s="382"/>
      <c r="BN15" s="382"/>
      <c r="BO15" s="382"/>
      <c r="BX15" s="382"/>
      <c r="BY15" s="382"/>
      <c r="CH15" s="382"/>
      <c r="CI15" s="382"/>
      <c r="CR15" s="382"/>
      <c r="CS15" s="382"/>
      <c r="DB15" s="382"/>
      <c r="DC15" s="382"/>
      <c r="DL15" s="382"/>
      <c r="DM15" s="382"/>
      <c r="DV15" s="382"/>
      <c r="DW15" s="382"/>
      <c r="EF15" s="382"/>
      <c r="EG15" s="382"/>
    </row>
    <row r="16" spans="1:137" s="358" customFormat="1" ht="30" customHeight="1" x14ac:dyDescent="0.25">
      <c r="A16" s="462" t="s">
        <v>296</v>
      </c>
      <c r="B16" s="462"/>
      <c r="C16" s="462"/>
      <c r="D16" s="462"/>
      <c r="E16" s="462"/>
      <c r="F16" s="462"/>
      <c r="G16" s="462"/>
      <c r="H16" s="462"/>
      <c r="I16" s="462"/>
      <c r="J16" s="462"/>
      <c r="K16" s="462"/>
      <c r="L16" s="462"/>
      <c r="Q16" s="374"/>
      <c r="Z16" s="382"/>
      <c r="AA16" s="382"/>
      <c r="AJ16" s="382"/>
      <c r="AK16" s="382"/>
      <c r="AT16" s="382"/>
      <c r="AU16" s="382"/>
      <c r="BD16" s="382"/>
      <c r="BE16" s="382"/>
      <c r="BN16" s="382"/>
      <c r="BO16" s="382"/>
      <c r="BX16" s="382"/>
      <c r="BY16" s="382"/>
      <c r="CH16" s="382"/>
      <c r="CI16" s="382"/>
      <c r="CR16" s="382"/>
      <c r="CS16" s="382"/>
      <c r="DB16" s="382"/>
      <c r="DC16" s="382"/>
      <c r="DL16" s="382"/>
      <c r="DM16" s="382"/>
      <c r="DV16" s="382"/>
      <c r="DW16" s="382"/>
      <c r="EF16" s="382"/>
      <c r="EG16" s="382"/>
    </row>
    <row r="17" spans="1:137" s="358" customFormat="1" ht="30" customHeight="1" x14ac:dyDescent="0.25">
      <c r="A17" s="462" t="s">
        <v>316</v>
      </c>
      <c r="B17" s="462"/>
      <c r="C17" s="462"/>
      <c r="D17" s="462"/>
      <c r="E17" s="462"/>
      <c r="F17" s="462"/>
      <c r="G17" s="462"/>
      <c r="H17" s="462"/>
      <c r="I17" s="462"/>
      <c r="J17" s="462"/>
      <c r="K17" s="462"/>
      <c r="L17" s="462"/>
      <c r="Q17" s="374"/>
      <c r="Z17" s="382"/>
      <c r="AA17" s="382"/>
      <c r="AJ17" s="382"/>
      <c r="AK17" s="382"/>
      <c r="AT17" s="382"/>
      <c r="AU17" s="382"/>
      <c r="BD17" s="382"/>
      <c r="BE17" s="382"/>
      <c r="BN17" s="382"/>
      <c r="BO17" s="382"/>
      <c r="BX17" s="382"/>
      <c r="BY17" s="382"/>
      <c r="CH17" s="382"/>
      <c r="CI17" s="382"/>
      <c r="CR17" s="382"/>
      <c r="CS17" s="382"/>
      <c r="DB17" s="382"/>
      <c r="DC17" s="382"/>
      <c r="DL17" s="382"/>
      <c r="DM17" s="382"/>
      <c r="DV17" s="382"/>
      <c r="DW17" s="382"/>
      <c r="EF17" s="382"/>
      <c r="EG17" s="382"/>
    </row>
    <row r="18" spans="1:137" s="358" customFormat="1" ht="30" customHeight="1" x14ac:dyDescent="0.25">
      <c r="A18" s="360" t="s">
        <v>244</v>
      </c>
      <c r="B18" s="373"/>
      <c r="C18" s="360"/>
      <c r="D18" s="360"/>
      <c r="E18" s="360"/>
      <c r="Q18" s="374"/>
      <c r="Z18" s="382"/>
      <c r="AA18" s="382"/>
      <c r="AJ18" s="382"/>
      <c r="AK18" s="382"/>
      <c r="AT18" s="382"/>
      <c r="AU18" s="382"/>
      <c r="BD18" s="382"/>
      <c r="BE18" s="382"/>
      <c r="BN18" s="382"/>
      <c r="BO18" s="382"/>
      <c r="BX18" s="382"/>
      <c r="BY18" s="382"/>
      <c r="CH18" s="382"/>
      <c r="CI18" s="382"/>
      <c r="CR18" s="382"/>
      <c r="CS18" s="382"/>
      <c r="DB18" s="382"/>
      <c r="DC18" s="382"/>
      <c r="DL18" s="382"/>
      <c r="DM18" s="382"/>
      <c r="DV18" s="382"/>
      <c r="DW18" s="382"/>
      <c r="EF18" s="382"/>
      <c r="EG18" s="382"/>
    </row>
    <row r="19" spans="1:137" x14ac:dyDescent="0.25">
      <c r="I19" s="20"/>
    </row>
    <row r="20" spans="1:137" x14ac:dyDescent="0.25">
      <c r="A20" s="244"/>
      <c r="B20" s="244"/>
      <c r="C20" s="244"/>
      <c r="D20" s="244"/>
      <c r="E20" s="244"/>
      <c r="F20" s="356"/>
      <c r="G20" s="47"/>
      <c r="H20" s="246"/>
      <c r="I20" s="47"/>
      <c r="J20" s="47"/>
      <c r="K20" s="47"/>
      <c r="L20" s="47"/>
      <c r="M20" s="47"/>
      <c r="N20" s="47"/>
      <c r="O20" s="47"/>
      <c r="P20" s="47"/>
      <c r="Q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23"/>
    </row>
    <row r="21" spans="1:137" x14ac:dyDescent="0.25">
      <c r="A21" s="244"/>
      <c r="B21" s="244"/>
      <c r="C21" s="244"/>
      <c r="D21" s="244"/>
      <c r="E21" s="244"/>
      <c r="F21" s="356"/>
      <c r="G21" s="47"/>
      <c r="H21" s="246"/>
      <c r="I21" s="47"/>
      <c r="J21" s="47"/>
      <c r="K21" s="47"/>
      <c r="L21" s="47"/>
      <c r="M21" s="47"/>
      <c r="N21" s="47"/>
      <c r="O21" s="47"/>
      <c r="R21" s="23"/>
      <c r="S21" s="350"/>
      <c r="T21" s="358"/>
      <c r="U21" s="358"/>
      <c r="V21" s="358"/>
      <c r="W21" s="358"/>
      <c r="X21" s="358"/>
      <c r="Y21" s="358"/>
      <c r="Z21" s="382"/>
      <c r="AA21" s="382"/>
      <c r="AB21" s="358"/>
      <c r="AC21" s="358"/>
      <c r="AD21" s="358"/>
      <c r="AE21" s="358"/>
      <c r="AF21" s="358"/>
      <c r="AG21" s="358"/>
      <c r="AH21" s="358"/>
      <c r="AI21" s="358"/>
      <c r="AJ21" s="382"/>
      <c r="AK21" s="382"/>
      <c r="AL21" s="358"/>
      <c r="AM21" s="358"/>
      <c r="AN21" s="358"/>
      <c r="AO21" s="358"/>
    </row>
    <row r="22" spans="1:137" ht="23.25" x14ac:dyDescent="0.35">
      <c r="A22" s="482" t="s">
        <v>250</v>
      </c>
      <c r="B22" s="482"/>
      <c r="C22" s="482"/>
      <c r="D22" s="482"/>
      <c r="E22" s="482"/>
      <c r="F22" s="482"/>
      <c r="G22" s="482" t="s">
        <v>11</v>
      </c>
      <c r="H22" s="482"/>
      <c r="I22" s="47"/>
      <c r="J22" s="47"/>
      <c r="K22" s="47"/>
      <c r="L22" s="47"/>
      <c r="M22" s="47"/>
      <c r="N22" s="47"/>
      <c r="O22" s="47"/>
      <c r="P22" s="47"/>
      <c r="Q22" s="47"/>
      <c r="R22" s="358"/>
      <c r="S22" s="47"/>
      <c r="T22" s="47"/>
      <c r="U22" s="47"/>
      <c r="V22" s="47"/>
      <c r="W22" s="47"/>
      <c r="X22" s="47"/>
      <c r="Y22" s="47"/>
      <c r="Z22" s="47"/>
      <c r="AA22" s="47"/>
      <c r="AB22" s="47"/>
      <c r="AC22" s="47"/>
      <c r="AD22" s="47"/>
      <c r="AE22" s="47"/>
      <c r="AF22" s="47"/>
      <c r="AG22" s="47"/>
      <c r="AH22" s="47"/>
      <c r="AI22" s="47"/>
      <c r="AJ22" s="47"/>
      <c r="AK22" s="47"/>
      <c r="AL22" s="47"/>
      <c r="AM22" s="47"/>
      <c r="AN22" s="47"/>
      <c r="AO22" s="47"/>
      <c r="AP22" s="23"/>
    </row>
    <row r="23" spans="1:137" x14ac:dyDescent="0.25">
      <c r="A23" s="468" t="s">
        <v>172</v>
      </c>
      <c r="B23" s="468"/>
      <c r="C23" s="468"/>
      <c r="D23" s="468"/>
      <c r="E23" s="468"/>
      <c r="F23" s="468"/>
      <c r="G23" s="260" t="s">
        <v>251</v>
      </c>
      <c r="H23" s="246"/>
      <c r="I23" s="47"/>
      <c r="J23" s="47"/>
      <c r="K23" s="47"/>
      <c r="L23" s="47"/>
      <c r="M23" s="47"/>
      <c r="N23" s="47"/>
      <c r="O23" s="47"/>
      <c r="P23" s="47"/>
      <c r="Q23" s="47"/>
      <c r="R23" s="358"/>
      <c r="S23" s="47"/>
      <c r="T23" s="47"/>
      <c r="U23" s="47"/>
      <c r="V23" s="47"/>
      <c r="W23" s="47"/>
      <c r="X23" s="47"/>
      <c r="Y23" s="47"/>
      <c r="Z23" s="47"/>
      <c r="AA23" s="47"/>
      <c r="AB23" s="47"/>
      <c r="AC23" s="47"/>
      <c r="AD23" s="47"/>
      <c r="AE23" s="47"/>
      <c r="AF23" s="47"/>
      <c r="AG23" s="47"/>
      <c r="AH23" s="47"/>
      <c r="AI23" s="47"/>
      <c r="AJ23" s="47"/>
      <c r="AK23" s="47"/>
      <c r="AL23" s="47"/>
      <c r="AM23" s="47"/>
      <c r="AN23" s="47"/>
      <c r="AO23" s="47"/>
      <c r="AP23" s="23"/>
    </row>
    <row r="24" spans="1:137" x14ac:dyDescent="0.25">
      <c r="A24" s="468" t="s">
        <v>173</v>
      </c>
      <c r="B24" s="468"/>
      <c r="C24" s="468"/>
      <c r="D24" s="468"/>
      <c r="E24" s="468"/>
      <c r="F24" s="468"/>
      <c r="G24" s="261" t="s">
        <v>252</v>
      </c>
      <c r="H24" s="246"/>
      <c r="I24" s="47"/>
      <c r="J24" s="47"/>
      <c r="K24" s="47"/>
      <c r="L24" s="47"/>
      <c r="M24" s="47"/>
      <c r="N24" s="47"/>
      <c r="O24" s="47"/>
      <c r="P24" s="47"/>
      <c r="Q24" s="47"/>
      <c r="R24" s="358"/>
      <c r="S24" s="47"/>
      <c r="T24" s="47"/>
      <c r="U24" s="47"/>
      <c r="V24" s="47"/>
      <c r="W24" s="47"/>
      <c r="X24" s="47"/>
      <c r="Y24" s="47"/>
      <c r="Z24" s="47"/>
      <c r="AA24" s="47"/>
      <c r="AB24" s="47"/>
      <c r="AC24" s="47"/>
      <c r="AD24" s="47"/>
      <c r="AE24" s="47"/>
      <c r="AF24" s="47"/>
      <c r="AG24" s="47"/>
      <c r="AH24" s="47"/>
      <c r="AI24" s="47"/>
      <c r="AJ24" s="47"/>
      <c r="AK24" s="47"/>
      <c r="AL24" s="47"/>
      <c r="AM24" s="47"/>
      <c r="AN24" s="47"/>
      <c r="AO24" s="47"/>
      <c r="AP24" s="23"/>
    </row>
    <row r="25" spans="1:137" ht="15.75" thickBot="1" x14ac:dyDescent="0.3">
      <c r="A25" s="468" t="s">
        <v>254</v>
      </c>
      <c r="B25" s="468"/>
      <c r="C25" s="468"/>
      <c r="D25" s="468"/>
      <c r="E25" s="468"/>
      <c r="F25" s="468"/>
      <c r="G25" s="262" t="s">
        <v>253</v>
      </c>
      <c r="H25" s="246"/>
      <c r="I25" s="47"/>
      <c r="J25" s="47"/>
      <c r="K25" s="47"/>
      <c r="L25" s="47"/>
      <c r="M25" s="47"/>
      <c r="N25" s="47"/>
      <c r="O25" s="47"/>
      <c r="P25" s="47"/>
      <c r="Q25" s="47"/>
      <c r="R25" s="358"/>
      <c r="S25" s="47"/>
      <c r="T25" s="47"/>
      <c r="U25" s="47"/>
      <c r="V25" s="47"/>
      <c r="W25" s="47"/>
      <c r="X25" s="47"/>
      <c r="Y25" s="47"/>
      <c r="Z25" s="47"/>
      <c r="AA25" s="47"/>
      <c r="AB25" s="47"/>
      <c r="AC25" s="47"/>
      <c r="AD25" s="47"/>
      <c r="AE25" s="47"/>
      <c r="AF25" s="47"/>
      <c r="AG25" s="47"/>
      <c r="AH25" s="47"/>
      <c r="AI25" s="47"/>
      <c r="AJ25" s="47"/>
      <c r="AK25" s="47"/>
      <c r="AL25" s="47"/>
      <c r="AM25" s="47"/>
      <c r="AN25" s="47"/>
      <c r="AO25" s="47"/>
      <c r="AP25" s="23"/>
    </row>
    <row r="26" spans="1:137" ht="15.75" thickBot="1" x14ac:dyDescent="0.3">
      <c r="A26" s="651" t="s">
        <v>262</v>
      </c>
      <c r="B26" s="652"/>
      <c r="C26" s="652"/>
      <c r="D26" s="652"/>
      <c r="E26" s="652"/>
      <c r="F26" s="653"/>
      <c r="G26" s="263" t="s">
        <v>255</v>
      </c>
      <c r="H26" s="246"/>
      <c r="I26" s="47"/>
      <c r="J26" s="47"/>
      <c r="K26" s="47"/>
      <c r="L26" s="47"/>
      <c r="M26" s="47"/>
      <c r="N26" s="47"/>
      <c r="O26" s="47"/>
      <c r="P26" s="47"/>
      <c r="Q26" s="47"/>
      <c r="R26" s="358"/>
      <c r="S26" s="47"/>
      <c r="T26" s="47"/>
      <c r="U26" s="47"/>
      <c r="V26" s="47"/>
      <c r="W26" s="47"/>
      <c r="X26" s="47"/>
      <c r="Y26" s="47"/>
      <c r="Z26" s="47"/>
      <c r="AA26" s="47"/>
      <c r="AB26" s="47"/>
      <c r="AC26" s="47"/>
      <c r="AD26" s="47"/>
      <c r="AE26" s="47"/>
      <c r="AF26" s="47"/>
      <c r="AG26" s="47"/>
      <c r="AH26" s="47"/>
      <c r="AI26" s="47"/>
      <c r="AJ26" s="47"/>
      <c r="AK26" s="47"/>
      <c r="AL26" s="47"/>
      <c r="AM26" s="47"/>
      <c r="AN26" s="47"/>
      <c r="AO26" s="47"/>
      <c r="AP26" s="23"/>
    </row>
    <row r="27" spans="1:137" x14ac:dyDescent="0.25">
      <c r="A27" s="468" t="s">
        <v>259</v>
      </c>
      <c r="B27" s="468"/>
      <c r="C27" s="468"/>
      <c r="D27" s="468"/>
      <c r="E27" s="468"/>
      <c r="F27" s="468"/>
      <c r="G27" s="264" t="s">
        <v>256</v>
      </c>
      <c r="H27" s="246"/>
      <c r="I27" s="47"/>
      <c r="J27" s="47"/>
      <c r="K27" s="47"/>
      <c r="L27" s="47"/>
      <c r="M27" s="47"/>
      <c r="N27" s="47"/>
      <c r="O27" s="47"/>
      <c r="P27" s="47"/>
      <c r="Q27" s="47"/>
      <c r="R27" s="358"/>
      <c r="S27" s="47"/>
      <c r="T27" s="47"/>
      <c r="U27" s="47"/>
      <c r="V27" s="47"/>
      <c r="W27" s="47"/>
      <c r="X27" s="47"/>
      <c r="Y27" s="47"/>
      <c r="Z27" s="47"/>
      <c r="AA27" s="47"/>
      <c r="AB27" s="47"/>
      <c r="AC27" s="47"/>
      <c r="AD27" s="47"/>
      <c r="AE27" s="47"/>
      <c r="AF27" s="47"/>
      <c r="AG27" s="47"/>
      <c r="AH27" s="47"/>
      <c r="AI27" s="47"/>
      <c r="AJ27" s="47"/>
      <c r="AK27" s="47"/>
      <c r="AL27" s="47"/>
      <c r="AM27" s="47"/>
      <c r="AN27" s="47"/>
      <c r="AO27" s="47"/>
      <c r="AP27" s="23"/>
    </row>
    <row r="28" spans="1:137" x14ac:dyDescent="0.25">
      <c r="A28" s="468" t="s">
        <v>291</v>
      </c>
      <c r="B28" s="468"/>
      <c r="C28" s="468"/>
      <c r="D28" s="468"/>
      <c r="E28" s="468"/>
      <c r="F28" s="468"/>
      <c r="G28" s="265" t="s">
        <v>264</v>
      </c>
      <c r="H28" s="246"/>
      <c r="I28" s="47"/>
      <c r="J28" s="47"/>
      <c r="K28" s="47"/>
      <c r="L28" s="47"/>
      <c r="M28" s="47"/>
      <c r="N28" s="47"/>
      <c r="O28" s="47"/>
      <c r="P28" s="47"/>
      <c r="Q28" s="47"/>
      <c r="R28" s="358"/>
      <c r="S28" s="47"/>
      <c r="T28" s="47"/>
      <c r="U28" s="47"/>
      <c r="V28" s="47"/>
      <c r="W28" s="47"/>
      <c r="X28" s="47"/>
      <c r="Y28" s="47"/>
      <c r="Z28" s="47"/>
      <c r="AA28" s="47"/>
      <c r="AB28" s="47"/>
      <c r="AC28" s="47"/>
      <c r="AD28" s="47"/>
      <c r="AE28" s="47"/>
      <c r="AF28" s="47"/>
      <c r="AG28" s="47"/>
      <c r="AH28" s="47"/>
      <c r="AI28" s="47"/>
      <c r="AJ28" s="47"/>
      <c r="AK28" s="47"/>
      <c r="AL28" s="47"/>
      <c r="AM28" s="47"/>
      <c r="AN28" s="47"/>
      <c r="AO28" s="47"/>
      <c r="AP28" s="23"/>
    </row>
    <row r="29" spans="1:137" x14ac:dyDescent="0.25">
      <c r="A29" s="468" t="s">
        <v>292</v>
      </c>
      <c r="B29" s="468"/>
      <c r="C29" s="468"/>
      <c r="D29" s="468"/>
      <c r="E29" s="468"/>
      <c r="F29" s="468"/>
      <c r="G29" s="266" t="s">
        <v>257</v>
      </c>
      <c r="H29" s="246"/>
      <c r="I29" s="47"/>
      <c r="J29" s="47"/>
      <c r="K29" s="47"/>
      <c r="L29" s="47"/>
      <c r="M29" s="47"/>
      <c r="N29" s="47"/>
      <c r="O29" s="47"/>
      <c r="P29" s="47"/>
      <c r="Q29" s="47"/>
      <c r="R29" s="358"/>
      <c r="S29" s="47"/>
      <c r="T29" s="47"/>
      <c r="U29" s="47"/>
      <c r="V29" s="47"/>
      <c r="W29" s="47"/>
      <c r="X29" s="47"/>
      <c r="Y29" s="47"/>
      <c r="Z29" s="47"/>
      <c r="AA29" s="47"/>
      <c r="AB29" s="47"/>
      <c r="AC29" s="47"/>
      <c r="AD29" s="47"/>
      <c r="AE29" s="47"/>
      <c r="AF29" s="47"/>
      <c r="AG29" s="47"/>
      <c r="AH29" s="47"/>
      <c r="AI29" s="47"/>
      <c r="AJ29" s="47"/>
      <c r="AK29" s="47"/>
      <c r="AL29" s="47"/>
      <c r="AM29" s="47"/>
      <c r="AN29" s="47"/>
      <c r="AO29" s="47"/>
      <c r="AP29" s="23"/>
    </row>
    <row r="30" spans="1:137" x14ac:dyDescent="0.25">
      <c r="A30" s="468" t="s">
        <v>258</v>
      </c>
      <c r="B30" s="468"/>
      <c r="C30" s="468"/>
      <c r="D30" s="468"/>
      <c r="E30" s="468"/>
      <c r="F30" s="468"/>
      <c r="G30" s="267" t="s">
        <v>263</v>
      </c>
      <c r="H30" s="246"/>
      <c r="I30" s="47"/>
      <c r="J30" s="47"/>
      <c r="K30" s="47"/>
      <c r="L30" s="47"/>
      <c r="M30" s="47"/>
      <c r="N30" s="47"/>
      <c r="O30" s="47"/>
      <c r="P30" s="47"/>
      <c r="Q30" s="47"/>
      <c r="R30" s="358"/>
      <c r="S30" s="47"/>
      <c r="T30" s="47"/>
      <c r="U30" s="47"/>
      <c r="V30" s="47"/>
      <c r="W30" s="47"/>
      <c r="X30" s="47"/>
      <c r="Y30" s="47"/>
      <c r="Z30" s="47"/>
      <c r="AA30" s="47"/>
      <c r="AB30" s="47"/>
      <c r="AC30" s="47"/>
      <c r="AD30" s="47"/>
      <c r="AE30" s="47"/>
      <c r="AF30" s="47"/>
      <c r="AG30" s="47"/>
      <c r="AH30" s="47"/>
      <c r="AI30" s="47"/>
      <c r="AJ30" s="47"/>
      <c r="AK30" s="47"/>
      <c r="AL30" s="47"/>
      <c r="AM30" s="47"/>
      <c r="AN30" s="47"/>
      <c r="AO30" s="47"/>
      <c r="AP30" s="23"/>
    </row>
    <row r="31" spans="1:137" x14ac:dyDescent="0.25">
      <c r="A31" s="359"/>
      <c r="B31" s="372"/>
      <c r="C31" s="359"/>
      <c r="D31" s="359"/>
      <c r="E31" s="359"/>
      <c r="F31" s="359"/>
      <c r="G31" s="274"/>
      <c r="H31" s="246"/>
      <c r="I31" s="47"/>
      <c r="J31" s="47"/>
      <c r="K31" s="47"/>
      <c r="L31" s="47"/>
      <c r="M31" s="47"/>
      <c r="N31" s="47"/>
      <c r="O31" s="47"/>
      <c r="P31" s="47"/>
      <c r="Q31" s="47"/>
      <c r="R31" s="358"/>
      <c r="S31" s="47"/>
      <c r="T31" s="47"/>
      <c r="U31" s="47"/>
      <c r="V31" s="47"/>
      <c r="W31" s="47"/>
      <c r="X31" s="47"/>
      <c r="Y31" s="47"/>
      <c r="Z31" s="47"/>
      <c r="AA31" s="47"/>
      <c r="AB31" s="47"/>
      <c r="AC31" s="47"/>
      <c r="AD31" s="47"/>
      <c r="AE31" s="47"/>
      <c r="AF31" s="47"/>
      <c r="AG31" s="47"/>
      <c r="AH31" s="47"/>
      <c r="AI31" s="47"/>
      <c r="AJ31" s="47"/>
      <c r="AK31" s="47"/>
      <c r="AL31" s="47"/>
      <c r="AM31" s="47"/>
      <c r="AN31" s="47"/>
      <c r="AO31" s="47"/>
      <c r="AP31" s="23"/>
    </row>
    <row r="32" spans="1:137" ht="15.75" thickBot="1" x14ac:dyDescent="0.3">
      <c r="A32" s="359"/>
      <c r="B32" s="372"/>
      <c r="C32" s="359"/>
      <c r="D32" s="359"/>
      <c r="E32" s="359"/>
      <c r="F32" s="359"/>
      <c r="G32" s="274"/>
      <c r="H32" s="246"/>
      <c r="I32" s="47"/>
      <c r="J32" s="47"/>
      <c r="K32" s="47"/>
      <c r="L32" s="47"/>
      <c r="M32" s="47"/>
      <c r="N32" s="47"/>
      <c r="O32" s="47"/>
      <c r="P32" s="47"/>
      <c r="Q32" s="47"/>
      <c r="R32" s="358"/>
      <c r="S32" s="47"/>
      <c r="T32" s="47"/>
      <c r="U32" s="47"/>
      <c r="V32" s="47"/>
      <c r="W32" s="47"/>
      <c r="X32" s="47"/>
      <c r="Y32" s="47"/>
      <c r="Z32" s="47"/>
      <c r="AA32" s="47"/>
      <c r="AB32" s="47"/>
      <c r="AC32" s="47"/>
      <c r="AD32" s="47"/>
      <c r="AE32" s="47"/>
      <c r="AF32" s="47"/>
      <c r="AG32" s="47"/>
      <c r="AH32" s="47"/>
      <c r="AI32" s="47"/>
      <c r="AJ32" s="47"/>
      <c r="AK32" s="47"/>
      <c r="AL32" s="47"/>
      <c r="AM32" s="47"/>
      <c r="AN32" s="47"/>
      <c r="AO32" s="47"/>
      <c r="AP32" s="23"/>
    </row>
    <row r="33" spans="1:140" ht="19.5" customHeight="1" thickBot="1" x14ac:dyDescent="0.35">
      <c r="A33" s="359"/>
      <c r="B33" s="372"/>
      <c r="C33" s="654" t="s">
        <v>260</v>
      </c>
      <c r="D33" s="655"/>
      <c r="E33" s="655"/>
      <c r="F33" s="655"/>
      <c r="G33" s="656"/>
      <c r="H33" s="246"/>
      <c r="I33" s="47"/>
      <c r="J33" s="47"/>
      <c r="K33" s="47"/>
      <c r="L33" s="47"/>
      <c r="M33" s="47"/>
      <c r="N33" s="47"/>
      <c r="O33" s="47"/>
      <c r="P33" s="47"/>
      <c r="Q33" s="47"/>
      <c r="R33" s="358"/>
      <c r="S33" s="47"/>
      <c r="T33" s="47"/>
      <c r="U33" s="47"/>
      <c r="V33" s="47"/>
      <c r="W33" s="47"/>
      <c r="X33" s="47"/>
      <c r="Y33" s="47"/>
      <c r="Z33" s="47"/>
      <c r="AA33" s="47"/>
      <c r="AB33" s="47"/>
      <c r="AC33" s="47"/>
      <c r="AD33" s="47"/>
      <c r="AE33" s="47"/>
      <c r="AF33" s="47"/>
      <c r="AG33" s="47"/>
      <c r="AH33" s="47"/>
      <c r="AI33" s="47"/>
      <c r="AJ33" s="47"/>
      <c r="AK33" s="47"/>
      <c r="AL33" s="47"/>
      <c r="AM33" s="47"/>
      <c r="AN33" s="47"/>
      <c r="AO33" s="47"/>
      <c r="AP33" s="23"/>
    </row>
    <row r="34" spans="1:140" x14ac:dyDescent="0.25">
      <c r="A34" s="359"/>
      <c r="B34" s="372"/>
      <c r="C34" s="663" t="s">
        <v>170</v>
      </c>
      <c r="D34" s="664"/>
      <c r="E34" s="664"/>
      <c r="F34" s="665"/>
      <c r="G34" s="361">
        <v>0</v>
      </c>
      <c r="H34" s="246"/>
      <c r="I34" s="47"/>
      <c r="J34" s="47"/>
      <c r="K34" s="47"/>
      <c r="L34" s="47"/>
      <c r="M34" s="47"/>
      <c r="N34" s="47"/>
      <c r="O34" s="47"/>
      <c r="P34" s="47"/>
      <c r="Q34" s="47"/>
      <c r="R34" s="358"/>
      <c r="S34" s="47"/>
      <c r="T34" s="47"/>
      <c r="U34" s="47"/>
      <c r="V34" s="47"/>
      <c r="W34" s="47"/>
      <c r="X34" s="47"/>
      <c r="Y34" s="47"/>
      <c r="Z34" s="47"/>
      <c r="AA34" s="47"/>
      <c r="AB34" s="47"/>
      <c r="AC34" s="47"/>
      <c r="AD34" s="47"/>
      <c r="AE34" s="47"/>
      <c r="AF34" s="47"/>
      <c r="AG34" s="47"/>
      <c r="AH34" s="47"/>
      <c r="AI34" s="47"/>
      <c r="AJ34" s="47"/>
      <c r="AK34" s="47"/>
      <c r="AL34" s="47"/>
      <c r="AM34" s="47"/>
      <c r="AN34" s="47"/>
      <c r="AO34" s="47"/>
      <c r="AP34" s="23"/>
    </row>
    <row r="35" spans="1:140" x14ac:dyDescent="0.25">
      <c r="A35" s="359"/>
      <c r="B35" s="372"/>
      <c r="C35" s="666" t="s">
        <v>171</v>
      </c>
      <c r="D35" s="667"/>
      <c r="E35" s="667"/>
      <c r="F35" s="668"/>
      <c r="G35" s="362">
        <v>100</v>
      </c>
      <c r="H35" s="246"/>
      <c r="I35" s="47"/>
      <c r="J35" s="47"/>
      <c r="K35" s="47"/>
      <c r="L35" s="47"/>
      <c r="M35" s="47"/>
      <c r="N35" s="47"/>
      <c r="O35" s="47"/>
      <c r="P35" s="47"/>
      <c r="Q35" s="47"/>
      <c r="R35" s="358"/>
      <c r="S35" s="47"/>
      <c r="T35" s="47"/>
      <c r="U35" s="47"/>
      <c r="V35" s="47"/>
      <c r="W35" s="47"/>
      <c r="X35" s="47"/>
      <c r="Y35" s="47"/>
      <c r="Z35" s="47"/>
      <c r="AA35" s="47"/>
      <c r="AB35" s="47"/>
      <c r="AC35" s="47"/>
      <c r="AD35" s="47"/>
      <c r="AE35" s="47"/>
      <c r="AF35" s="47"/>
      <c r="AG35" s="47"/>
      <c r="AH35" s="47"/>
      <c r="AI35" s="47"/>
      <c r="AJ35" s="47"/>
      <c r="AK35" s="47"/>
      <c r="AL35" s="47"/>
      <c r="AM35" s="47"/>
      <c r="AN35" s="47"/>
      <c r="AO35" s="47"/>
      <c r="AP35" s="23"/>
    </row>
    <row r="36" spans="1:140" ht="15.75" customHeight="1" thickBot="1" x14ac:dyDescent="0.3">
      <c r="A36" s="359"/>
      <c r="B36" s="372"/>
      <c r="C36" s="669" t="s">
        <v>297</v>
      </c>
      <c r="D36" s="670"/>
      <c r="E36" s="670"/>
      <c r="F36" s="671"/>
      <c r="G36" s="363">
        <f>G34/G35</f>
        <v>0</v>
      </c>
      <c r="H36" s="280"/>
      <c r="I36" s="280"/>
      <c r="J36" s="280"/>
      <c r="K36" s="280"/>
      <c r="L36" s="47"/>
      <c r="M36" s="47"/>
      <c r="N36" s="47"/>
      <c r="O36" s="47"/>
      <c r="P36" s="47"/>
      <c r="Q36" s="47"/>
      <c r="R36" s="358"/>
      <c r="S36" s="47"/>
      <c r="T36" s="47"/>
      <c r="U36" s="47"/>
      <c r="V36" s="47"/>
      <c r="W36" s="47"/>
      <c r="X36" s="47"/>
      <c r="Y36" s="47"/>
      <c r="Z36" s="47"/>
      <c r="AA36" s="47"/>
      <c r="AB36" s="47"/>
      <c r="AC36" s="47"/>
      <c r="AD36" s="47"/>
      <c r="AE36" s="47"/>
      <c r="AF36" s="47"/>
      <c r="AG36" s="47"/>
      <c r="AH36" s="47"/>
      <c r="AI36" s="47"/>
      <c r="AJ36" s="47"/>
      <c r="AK36" s="47"/>
      <c r="AL36" s="47"/>
      <c r="AM36" s="47"/>
      <c r="AN36" s="47"/>
      <c r="AO36" s="47"/>
      <c r="AP36" s="23"/>
    </row>
    <row r="37" spans="1:140" x14ac:dyDescent="0.25">
      <c r="A37" s="359"/>
      <c r="B37" s="372"/>
      <c r="C37" s="359"/>
      <c r="D37" s="359"/>
      <c r="E37" s="359"/>
      <c r="F37" s="359"/>
      <c r="G37" s="277"/>
      <c r="H37" s="246"/>
      <c r="I37" s="47"/>
      <c r="J37" s="47"/>
      <c r="K37" s="47"/>
      <c r="L37" s="47"/>
      <c r="M37" s="47"/>
      <c r="N37" s="47"/>
      <c r="O37" s="47"/>
      <c r="P37" s="47"/>
      <c r="Q37" s="47"/>
      <c r="R37" s="358"/>
      <c r="S37" s="47"/>
      <c r="T37" s="47"/>
      <c r="U37" s="47"/>
      <c r="V37" s="47"/>
      <c r="W37" s="47"/>
      <c r="X37" s="47"/>
      <c r="Y37" s="47"/>
      <c r="Z37" s="47"/>
      <c r="AA37" s="47"/>
      <c r="AB37" s="47"/>
      <c r="AC37" s="47"/>
      <c r="AD37" s="47"/>
      <c r="AE37" s="47"/>
      <c r="AF37" s="47"/>
      <c r="AG37" s="47"/>
      <c r="AH37" s="47"/>
      <c r="AI37" s="47"/>
      <c r="AJ37" s="47"/>
      <c r="AK37" s="47"/>
      <c r="AL37" s="47"/>
      <c r="AM37" s="47"/>
      <c r="AN37" s="47"/>
      <c r="AO37" s="47"/>
      <c r="AP37" s="23"/>
    </row>
    <row r="38" spans="1:140" ht="15" customHeight="1" x14ac:dyDescent="0.25">
      <c r="A38" s="359"/>
      <c r="B38" s="372"/>
      <c r="C38" s="672" t="s">
        <v>261</v>
      </c>
      <c r="D38" s="672"/>
      <c r="E38" s="672"/>
      <c r="F38" s="672"/>
      <c r="G38" s="672"/>
      <c r="H38" s="672"/>
      <c r="I38" s="672"/>
      <c r="J38" s="672"/>
      <c r="K38" s="672"/>
      <c r="L38" s="672"/>
      <c r="M38" s="47"/>
      <c r="N38" s="47"/>
      <c r="O38" s="47"/>
      <c r="P38" s="47"/>
      <c r="Q38" s="47"/>
      <c r="R38" s="358"/>
      <c r="S38" s="47"/>
      <c r="T38" s="47"/>
      <c r="U38" s="47"/>
      <c r="V38" s="47"/>
      <c r="W38" s="47"/>
      <c r="X38" s="47"/>
      <c r="Y38" s="47"/>
      <c r="Z38" s="47"/>
      <c r="AA38" s="47"/>
      <c r="AB38" s="47"/>
      <c r="AC38" s="47"/>
      <c r="AD38" s="47"/>
      <c r="AE38" s="47"/>
      <c r="AF38" s="47"/>
      <c r="AG38" s="47"/>
      <c r="AH38" s="47"/>
      <c r="AI38" s="47"/>
      <c r="AJ38" s="47"/>
      <c r="AK38" s="47"/>
      <c r="AL38" s="47"/>
      <c r="AM38" s="47"/>
      <c r="AN38" s="47"/>
      <c r="AO38" s="47"/>
      <c r="AP38" s="23"/>
    </row>
    <row r="39" spans="1:140" ht="15.75" thickBot="1" x14ac:dyDescent="0.3">
      <c r="A39" s="244"/>
      <c r="B39" s="244"/>
      <c r="C39" s="244"/>
      <c r="D39" s="244"/>
      <c r="E39" s="244"/>
      <c r="F39" s="356"/>
      <c r="G39" s="47"/>
      <c r="H39" s="246"/>
      <c r="I39" s="47"/>
      <c r="J39" s="47"/>
      <c r="K39" s="47"/>
      <c r="L39" s="47"/>
      <c r="M39" s="47"/>
      <c r="N39" s="47"/>
      <c r="O39" s="47"/>
      <c r="P39" s="47"/>
      <c r="Q39" s="47"/>
      <c r="R39" s="358"/>
      <c r="S39" s="47"/>
      <c r="T39" s="47"/>
      <c r="U39" s="47"/>
      <c r="V39" s="47"/>
      <c r="W39" s="47"/>
      <c r="X39" s="47"/>
      <c r="Y39" s="47"/>
      <c r="Z39" s="47"/>
      <c r="AA39" s="47"/>
      <c r="AB39" s="47"/>
      <c r="AC39" s="47"/>
      <c r="AD39" s="47"/>
      <c r="AE39" s="47"/>
      <c r="AF39" s="47"/>
      <c r="AG39" s="47"/>
      <c r="AH39" s="47"/>
      <c r="AI39" s="47"/>
      <c r="AJ39" s="47"/>
      <c r="AK39" s="47"/>
      <c r="AL39" s="47"/>
      <c r="AM39" s="47"/>
      <c r="AN39" s="47"/>
      <c r="AO39" s="47"/>
      <c r="AP39" s="23"/>
    </row>
    <row r="40" spans="1:140" ht="27" thickBot="1" x14ac:dyDescent="0.45">
      <c r="A40" s="483" t="s">
        <v>248</v>
      </c>
      <c r="B40" s="484"/>
      <c r="C40" s="484"/>
      <c r="D40" s="484"/>
      <c r="E40" s="484"/>
      <c r="F40" s="484"/>
      <c r="G40" s="484"/>
      <c r="H40" s="484"/>
      <c r="I40" s="484"/>
      <c r="J40" s="314"/>
      <c r="K40" s="315"/>
      <c r="L40" s="47"/>
      <c r="M40" s="485" t="s">
        <v>275</v>
      </c>
      <c r="N40" s="486"/>
      <c r="O40" s="486"/>
      <c r="P40" s="487"/>
      <c r="Q40" s="406"/>
      <c r="R40" s="648" t="s">
        <v>186</v>
      </c>
      <c r="S40" s="649"/>
      <c r="T40" s="649"/>
      <c r="U40" s="649"/>
      <c r="V40" s="649"/>
      <c r="W40" s="649"/>
      <c r="X40" s="649"/>
      <c r="Y40" s="650"/>
      <c r="Z40" s="427"/>
      <c r="AA40" s="427"/>
      <c r="AB40" s="648" t="s">
        <v>339</v>
      </c>
      <c r="AC40" s="649"/>
      <c r="AD40" s="649"/>
      <c r="AE40" s="649"/>
      <c r="AF40" s="649"/>
      <c r="AG40" s="649"/>
      <c r="AH40" s="649"/>
      <c r="AI40" s="650"/>
      <c r="AJ40" s="427"/>
      <c r="AK40" s="427"/>
      <c r="AL40" s="648" t="s">
        <v>340</v>
      </c>
      <c r="AM40" s="649"/>
      <c r="AN40" s="649"/>
      <c r="AO40" s="649"/>
      <c r="AP40" s="649"/>
      <c r="AQ40" s="649"/>
      <c r="AR40" s="649"/>
      <c r="AS40" s="650"/>
      <c r="AT40" s="427"/>
      <c r="AU40" s="427"/>
      <c r="AV40" s="648" t="s">
        <v>341</v>
      </c>
      <c r="AW40" s="649"/>
      <c r="AX40" s="649"/>
      <c r="AY40" s="649"/>
      <c r="AZ40" s="649"/>
      <c r="BA40" s="649"/>
      <c r="BB40" s="649"/>
      <c r="BC40" s="650"/>
      <c r="BD40" s="427"/>
      <c r="BE40" s="427"/>
      <c r="BF40" s="648" t="s">
        <v>342</v>
      </c>
      <c r="BG40" s="649"/>
      <c r="BH40" s="649"/>
      <c r="BI40" s="649"/>
      <c r="BJ40" s="649"/>
      <c r="BK40" s="649"/>
      <c r="BL40" s="649"/>
      <c r="BM40" s="650"/>
      <c r="BN40" s="427"/>
      <c r="BO40" s="427"/>
      <c r="BP40" s="648" t="s">
        <v>343</v>
      </c>
      <c r="BQ40" s="649"/>
      <c r="BR40" s="649"/>
      <c r="BS40" s="649"/>
      <c r="BT40" s="649"/>
      <c r="BU40" s="649"/>
      <c r="BV40" s="649"/>
      <c r="BW40" s="650"/>
      <c r="BX40" s="427"/>
      <c r="BY40" s="427"/>
      <c r="BZ40" s="648" t="s">
        <v>344</v>
      </c>
      <c r="CA40" s="649"/>
      <c r="CB40" s="649"/>
      <c r="CC40" s="649"/>
      <c r="CD40" s="649"/>
      <c r="CE40" s="649"/>
      <c r="CF40" s="649"/>
      <c r="CG40" s="650"/>
      <c r="CH40" s="427"/>
      <c r="CI40" s="427"/>
      <c r="CJ40" s="648" t="s">
        <v>345</v>
      </c>
      <c r="CK40" s="649"/>
      <c r="CL40" s="649"/>
      <c r="CM40" s="649"/>
      <c r="CN40" s="649"/>
      <c r="CO40" s="649"/>
      <c r="CP40" s="649"/>
      <c r="CQ40" s="650"/>
      <c r="CR40" s="427"/>
      <c r="CS40" s="427"/>
      <c r="CT40" s="648" t="s">
        <v>346</v>
      </c>
      <c r="CU40" s="649"/>
      <c r="CV40" s="649"/>
      <c r="CW40" s="649"/>
      <c r="CX40" s="649"/>
      <c r="CY40" s="649"/>
      <c r="CZ40" s="649"/>
      <c r="DA40" s="650"/>
      <c r="DB40" s="427"/>
      <c r="DC40" s="427"/>
      <c r="DD40" s="648" t="s">
        <v>335</v>
      </c>
      <c r="DE40" s="649"/>
      <c r="DF40" s="649"/>
      <c r="DG40" s="649"/>
      <c r="DH40" s="649"/>
      <c r="DI40" s="649"/>
      <c r="DJ40" s="649"/>
      <c r="DK40" s="650"/>
      <c r="DL40" s="427"/>
      <c r="DM40" s="427"/>
      <c r="DN40" s="648" t="s">
        <v>336</v>
      </c>
      <c r="DO40" s="649"/>
      <c r="DP40" s="649"/>
      <c r="DQ40" s="649"/>
      <c r="DR40" s="649"/>
      <c r="DS40" s="649"/>
      <c r="DT40" s="649"/>
      <c r="DU40" s="650"/>
      <c r="DV40" s="427"/>
      <c r="DW40" s="427"/>
      <c r="DX40" s="648" t="s">
        <v>337</v>
      </c>
      <c r="DY40" s="649"/>
      <c r="DZ40" s="649"/>
      <c r="EA40" s="649"/>
      <c r="EB40" s="649"/>
      <c r="EC40" s="649"/>
      <c r="ED40" s="649"/>
      <c r="EE40" s="650"/>
      <c r="EF40" s="426"/>
      <c r="EG40" s="428"/>
    </row>
    <row r="41" spans="1:140" ht="36.75" customHeight="1" thickBot="1" x14ac:dyDescent="0.3">
      <c r="A41" s="235" t="s">
        <v>0</v>
      </c>
      <c r="B41" s="642" t="s">
        <v>1</v>
      </c>
      <c r="C41" s="643"/>
      <c r="D41" s="643"/>
      <c r="E41" s="643"/>
      <c r="F41" s="644"/>
      <c r="G41" s="148" t="s">
        <v>11</v>
      </c>
      <c r="H41" s="148" t="s">
        <v>94</v>
      </c>
      <c r="I41" s="309" t="s">
        <v>276</v>
      </c>
      <c r="J41" s="250" t="s">
        <v>3</v>
      </c>
      <c r="K41" s="250" t="s">
        <v>2</v>
      </c>
      <c r="L41" s="316" t="s">
        <v>277</v>
      </c>
      <c r="M41" s="307" t="s">
        <v>282</v>
      </c>
      <c r="N41" s="227" t="s">
        <v>6</v>
      </c>
      <c r="O41" s="227" t="s">
        <v>5</v>
      </c>
      <c r="P41" s="307" t="s">
        <v>283</v>
      </c>
      <c r="Q41" s="316" t="s">
        <v>347</v>
      </c>
      <c r="R41" s="412" t="s">
        <v>251</v>
      </c>
      <c r="S41" s="413" t="s">
        <v>252</v>
      </c>
      <c r="T41" s="414" t="s">
        <v>253</v>
      </c>
      <c r="U41" s="415" t="s">
        <v>255</v>
      </c>
      <c r="V41" s="416" t="s">
        <v>256</v>
      </c>
      <c r="W41" s="417" t="s">
        <v>264</v>
      </c>
      <c r="X41" s="418" t="s">
        <v>257</v>
      </c>
      <c r="Y41" s="437" t="s">
        <v>263</v>
      </c>
      <c r="Z41" s="441" t="s">
        <v>2</v>
      </c>
      <c r="AA41" s="442" t="s">
        <v>3</v>
      </c>
      <c r="AB41" s="439" t="s">
        <v>251</v>
      </c>
      <c r="AC41" s="413" t="s">
        <v>252</v>
      </c>
      <c r="AD41" s="414" t="s">
        <v>253</v>
      </c>
      <c r="AE41" s="415" t="s">
        <v>255</v>
      </c>
      <c r="AF41" s="416" t="s">
        <v>256</v>
      </c>
      <c r="AG41" s="417" t="s">
        <v>264</v>
      </c>
      <c r="AH41" s="418" t="s">
        <v>257</v>
      </c>
      <c r="AI41" s="437" t="s">
        <v>263</v>
      </c>
      <c r="AJ41" s="441" t="s">
        <v>2</v>
      </c>
      <c r="AK41" s="442" t="s">
        <v>3</v>
      </c>
      <c r="AL41" s="439" t="s">
        <v>251</v>
      </c>
      <c r="AM41" s="413" t="s">
        <v>252</v>
      </c>
      <c r="AN41" s="414" t="s">
        <v>253</v>
      </c>
      <c r="AO41" s="415" t="s">
        <v>255</v>
      </c>
      <c r="AP41" s="416" t="s">
        <v>256</v>
      </c>
      <c r="AQ41" s="417" t="s">
        <v>264</v>
      </c>
      <c r="AR41" s="418" t="s">
        <v>257</v>
      </c>
      <c r="AS41" s="437" t="s">
        <v>263</v>
      </c>
      <c r="AT41" s="441" t="s">
        <v>2</v>
      </c>
      <c r="AU41" s="442" t="s">
        <v>3</v>
      </c>
      <c r="AV41" s="439" t="s">
        <v>251</v>
      </c>
      <c r="AW41" s="413" t="s">
        <v>252</v>
      </c>
      <c r="AX41" s="414" t="s">
        <v>253</v>
      </c>
      <c r="AY41" s="415" t="s">
        <v>255</v>
      </c>
      <c r="AZ41" s="416" t="s">
        <v>256</v>
      </c>
      <c r="BA41" s="417" t="s">
        <v>264</v>
      </c>
      <c r="BB41" s="418" t="s">
        <v>257</v>
      </c>
      <c r="BC41" s="437" t="s">
        <v>263</v>
      </c>
      <c r="BD41" s="441" t="s">
        <v>2</v>
      </c>
      <c r="BE41" s="442" t="s">
        <v>3</v>
      </c>
      <c r="BF41" s="439" t="s">
        <v>251</v>
      </c>
      <c r="BG41" s="413" t="s">
        <v>252</v>
      </c>
      <c r="BH41" s="414" t="s">
        <v>253</v>
      </c>
      <c r="BI41" s="415" t="s">
        <v>255</v>
      </c>
      <c r="BJ41" s="416" t="s">
        <v>256</v>
      </c>
      <c r="BK41" s="417" t="s">
        <v>264</v>
      </c>
      <c r="BL41" s="418" t="s">
        <v>257</v>
      </c>
      <c r="BM41" s="437" t="s">
        <v>263</v>
      </c>
      <c r="BN41" s="441" t="s">
        <v>2</v>
      </c>
      <c r="BO41" s="442" t="s">
        <v>3</v>
      </c>
      <c r="BP41" s="439" t="s">
        <v>251</v>
      </c>
      <c r="BQ41" s="413" t="s">
        <v>252</v>
      </c>
      <c r="BR41" s="414" t="s">
        <v>253</v>
      </c>
      <c r="BS41" s="415" t="s">
        <v>255</v>
      </c>
      <c r="BT41" s="416" t="s">
        <v>256</v>
      </c>
      <c r="BU41" s="417" t="s">
        <v>264</v>
      </c>
      <c r="BV41" s="418" t="s">
        <v>257</v>
      </c>
      <c r="BW41" s="437" t="s">
        <v>263</v>
      </c>
      <c r="BX41" s="441" t="s">
        <v>2</v>
      </c>
      <c r="BY41" s="442" t="s">
        <v>3</v>
      </c>
      <c r="BZ41" s="439" t="s">
        <v>251</v>
      </c>
      <c r="CA41" s="413" t="s">
        <v>252</v>
      </c>
      <c r="CB41" s="414" t="s">
        <v>253</v>
      </c>
      <c r="CC41" s="415" t="s">
        <v>255</v>
      </c>
      <c r="CD41" s="416" t="s">
        <v>256</v>
      </c>
      <c r="CE41" s="417" t="s">
        <v>264</v>
      </c>
      <c r="CF41" s="418" t="s">
        <v>257</v>
      </c>
      <c r="CG41" s="437" t="s">
        <v>263</v>
      </c>
      <c r="CH41" s="441" t="s">
        <v>2</v>
      </c>
      <c r="CI41" s="442" t="s">
        <v>3</v>
      </c>
      <c r="CJ41" s="439" t="s">
        <v>251</v>
      </c>
      <c r="CK41" s="413" t="s">
        <v>252</v>
      </c>
      <c r="CL41" s="414" t="s">
        <v>253</v>
      </c>
      <c r="CM41" s="415" t="s">
        <v>255</v>
      </c>
      <c r="CN41" s="416" t="s">
        <v>256</v>
      </c>
      <c r="CO41" s="417" t="s">
        <v>264</v>
      </c>
      <c r="CP41" s="418" t="s">
        <v>257</v>
      </c>
      <c r="CQ41" s="437" t="s">
        <v>263</v>
      </c>
      <c r="CR41" s="441" t="s">
        <v>2</v>
      </c>
      <c r="CS41" s="442" t="s">
        <v>3</v>
      </c>
      <c r="CT41" s="439" t="s">
        <v>251</v>
      </c>
      <c r="CU41" s="413" t="s">
        <v>252</v>
      </c>
      <c r="CV41" s="414" t="s">
        <v>253</v>
      </c>
      <c r="CW41" s="415" t="s">
        <v>255</v>
      </c>
      <c r="CX41" s="416" t="s">
        <v>256</v>
      </c>
      <c r="CY41" s="417" t="s">
        <v>264</v>
      </c>
      <c r="CZ41" s="418" t="s">
        <v>257</v>
      </c>
      <c r="DA41" s="437" t="s">
        <v>263</v>
      </c>
      <c r="DB41" s="441" t="s">
        <v>2</v>
      </c>
      <c r="DC41" s="442" t="s">
        <v>3</v>
      </c>
      <c r="DD41" s="439" t="s">
        <v>251</v>
      </c>
      <c r="DE41" s="413" t="s">
        <v>252</v>
      </c>
      <c r="DF41" s="414" t="s">
        <v>253</v>
      </c>
      <c r="DG41" s="415" t="s">
        <v>255</v>
      </c>
      <c r="DH41" s="416" t="s">
        <v>256</v>
      </c>
      <c r="DI41" s="417" t="s">
        <v>264</v>
      </c>
      <c r="DJ41" s="418" t="s">
        <v>257</v>
      </c>
      <c r="DK41" s="437" t="s">
        <v>263</v>
      </c>
      <c r="DL41" s="441" t="s">
        <v>2</v>
      </c>
      <c r="DM41" s="442" t="s">
        <v>3</v>
      </c>
      <c r="DN41" s="439" t="s">
        <v>251</v>
      </c>
      <c r="DO41" s="413" t="s">
        <v>252</v>
      </c>
      <c r="DP41" s="414" t="s">
        <v>253</v>
      </c>
      <c r="DQ41" s="415" t="s">
        <v>255</v>
      </c>
      <c r="DR41" s="416" t="s">
        <v>256</v>
      </c>
      <c r="DS41" s="417" t="s">
        <v>264</v>
      </c>
      <c r="DT41" s="418" t="s">
        <v>257</v>
      </c>
      <c r="DU41" s="437" t="s">
        <v>263</v>
      </c>
      <c r="DV41" s="441" t="s">
        <v>2</v>
      </c>
      <c r="DW41" s="442" t="s">
        <v>3</v>
      </c>
      <c r="DX41" s="439" t="s">
        <v>251</v>
      </c>
      <c r="DY41" s="413" t="s">
        <v>252</v>
      </c>
      <c r="DZ41" s="414" t="s">
        <v>253</v>
      </c>
      <c r="EA41" s="415" t="s">
        <v>255</v>
      </c>
      <c r="EB41" s="416" t="s">
        <v>256</v>
      </c>
      <c r="EC41" s="417" t="s">
        <v>264</v>
      </c>
      <c r="ED41" s="418" t="s">
        <v>257</v>
      </c>
      <c r="EE41" s="419" t="s">
        <v>263</v>
      </c>
      <c r="EF41" s="436" t="s">
        <v>2</v>
      </c>
      <c r="EG41" s="436" t="s">
        <v>3</v>
      </c>
    </row>
    <row r="42" spans="1:140" ht="15.75" thickBot="1" x14ac:dyDescent="0.3">
      <c r="A42" s="152"/>
      <c r="B42" s="620"/>
      <c r="C42" s="621"/>
      <c r="D42" s="621"/>
      <c r="E42" s="621"/>
      <c r="F42" s="622"/>
      <c r="G42" s="275"/>
      <c r="H42" s="275"/>
      <c r="I42" s="94"/>
      <c r="J42" s="423">
        <f>IF(OR(G42="loyR",G42="AssH",G42="ItH",G42="TxF"),0,I42-I42/1.095)</f>
        <v>0</v>
      </c>
      <c r="K42" s="424">
        <f>IF(OR(G42="loyR",G42="AssH",G42="ItH",G42="TxF"),0,(I42-J42)/1.05*0.05)</f>
        <v>0</v>
      </c>
      <c r="L42" s="410">
        <f>I42-J42-K42</f>
        <v>0</v>
      </c>
      <c r="M42" s="410">
        <f>I42*H42</f>
        <v>0</v>
      </c>
      <c r="N42" s="410">
        <f t="shared" ref="N42" si="0">J42*H42</f>
        <v>0</v>
      </c>
      <c r="O42" s="410">
        <f t="shared" ref="O42" si="1">K42*H42</f>
        <v>0</v>
      </c>
      <c r="P42" s="410">
        <f t="shared" ref="P42" si="2">(M42-N42-O42)</f>
        <v>0</v>
      </c>
      <c r="Q42" s="429">
        <f>MONTH(A42)</f>
        <v>1</v>
      </c>
      <c r="R42" s="409">
        <f>IF(AND($G42="HQ",$Q42=1),$P42,0)</f>
        <v>0</v>
      </c>
      <c r="S42" s="410">
        <f>IF(AND($G42="gaz",$Q42=1),$P42,0)</f>
        <v>0</v>
      </c>
      <c r="T42" s="410">
        <f>IF(AND($G42="Assh",$Q42=1),$P42,0)</f>
        <v>0</v>
      </c>
      <c r="U42" s="410">
        <f>IF(AND($G42="LoyR",$Q42=1),$P42,0)</f>
        <v>0</v>
      </c>
      <c r="V42" s="410">
        <f>IF(AND($G42="web",$Q42=1),$P42,0)</f>
        <v>0</v>
      </c>
      <c r="W42" s="410">
        <f>IF(AND($G42="itH",$Q42=1),$P42,0)</f>
        <v>0</v>
      </c>
      <c r="X42" s="410">
        <f>IF(AND($G42="TxF",$Q42=1),$P42,0)</f>
        <v>0</v>
      </c>
      <c r="Y42" s="438">
        <f>IF(AND($G42="Err",$Q42=1),$P42,0)</f>
        <v>0</v>
      </c>
      <c r="Z42" s="409">
        <f>IF($Q42=1,$O42,0)</f>
        <v>0</v>
      </c>
      <c r="AA42" s="411">
        <f>IF($Q42=1,$N42,0)</f>
        <v>0</v>
      </c>
      <c r="AB42" s="440">
        <f>IF(AND($G42="HQ",$Q42=2),$P42,0)</f>
        <v>0</v>
      </c>
      <c r="AC42" s="410">
        <f>IF(AND($G42="gaz",$Q42=2),$P42,0)</f>
        <v>0</v>
      </c>
      <c r="AD42" s="410">
        <f>IF(AND($G42="Assh",$Q42=2),$P42,0)</f>
        <v>0</v>
      </c>
      <c r="AE42" s="410">
        <f>IF(AND($G42="LoyR",$Q42=2),$P42,0)</f>
        <v>0</v>
      </c>
      <c r="AF42" s="410">
        <f>IF(AND($G42="web",$Q42=2),$P42,0)</f>
        <v>0</v>
      </c>
      <c r="AG42" s="410">
        <f>IF(AND($G42="itH",$Q42=2),$P42,0)</f>
        <v>0</v>
      </c>
      <c r="AH42" s="410">
        <f>IF(AND($G42="TxF",$Q42=2),$P42,0)</f>
        <v>0</v>
      </c>
      <c r="AI42" s="438">
        <f>IF(AND($G42="Err",$Q42=2),$P42,0)</f>
        <v>0</v>
      </c>
      <c r="AJ42" s="409">
        <f>IF($Q42=2,$O42,0)</f>
        <v>0</v>
      </c>
      <c r="AK42" s="411">
        <f>IF($Q42=2,$N42,0)</f>
        <v>0</v>
      </c>
      <c r="AL42" s="440">
        <f>IF(AND($G42="HQ",$Q42=3),$P42,0)</f>
        <v>0</v>
      </c>
      <c r="AM42" s="410">
        <f>IF(AND($G42="gaz",$Q42=3),$P42,0)</f>
        <v>0</v>
      </c>
      <c r="AN42" s="410">
        <f>IF(AND($G42="Assh",$Q42=3),$P42,0)</f>
        <v>0</v>
      </c>
      <c r="AO42" s="410">
        <f>IF(AND($G42="LoyR",$Q42=3),$P42,0)</f>
        <v>0</v>
      </c>
      <c r="AP42" s="410">
        <f>IF(AND($G42="web",$Q42=3),$P42,0)</f>
        <v>0</v>
      </c>
      <c r="AQ42" s="410">
        <f>IF(AND($G42="itH",$Q42=3),$P42,0)</f>
        <v>0</v>
      </c>
      <c r="AR42" s="410">
        <f>IF(AND($G42="TxF",$Q42=3),$P42,0)</f>
        <v>0</v>
      </c>
      <c r="AS42" s="438">
        <f>IF(AND($G42="Err",$Q42=3),$P42,0)</f>
        <v>0</v>
      </c>
      <c r="AT42" s="409">
        <f>IF($Q42=3,$O42,0)</f>
        <v>0</v>
      </c>
      <c r="AU42" s="411">
        <f>IF($Q42=3,$N42,0)</f>
        <v>0</v>
      </c>
      <c r="AV42" s="440">
        <f>IF(AND($G42="HQ",$Q42=4),$P42,0)</f>
        <v>0</v>
      </c>
      <c r="AW42" s="410">
        <f>IF(AND($G42="gaz",$Q42=4),$P42,0)</f>
        <v>0</v>
      </c>
      <c r="AX42" s="410">
        <f>IF(AND($G42="Assh",$Q42=4),$P42,0)</f>
        <v>0</v>
      </c>
      <c r="AY42" s="410">
        <f>IF(AND($G42="LoyR",$Q42=4),$P42,0)</f>
        <v>0</v>
      </c>
      <c r="AZ42" s="410">
        <f>IF(AND($G42="web",$Q42=4),$P42,0)</f>
        <v>0</v>
      </c>
      <c r="BA42" s="410">
        <f>IF(AND($G42="itH",$Q42=4),$P42,0)</f>
        <v>0</v>
      </c>
      <c r="BB42" s="410">
        <f>IF(AND($G42="TxF",$Q42=4),$P42,0)</f>
        <v>0</v>
      </c>
      <c r="BC42" s="438">
        <f>IF(AND($G42="Err",$Q42=4),$P42,0)</f>
        <v>0</v>
      </c>
      <c r="BD42" s="409">
        <f>IF($Q42=4,$O42,0)</f>
        <v>0</v>
      </c>
      <c r="BE42" s="411">
        <f>IF($Q42=4,$N42,0)</f>
        <v>0</v>
      </c>
      <c r="BF42" s="440">
        <f>IF(AND($G42="HQ",$Q42=5),$P42,0)</f>
        <v>0</v>
      </c>
      <c r="BG42" s="410">
        <f>IF(AND($G42="gaz",$Q42=5),$P42,0)</f>
        <v>0</v>
      </c>
      <c r="BH42" s="410">
        <f>IF(AND($G42="Assh",$Q42=5),$P42,0)</f>
        <v>0</v>
      </c>
      <c r="BI42" s="410">
        <f>IF(AND($G42="LoyR",$Q42=5),$P42,0)</f>
        <v>0</v>
      </c>
      <c r="BJ42" s="410">
        <f>IF(AND($G42="web",$Q42=5),$P42,0)</f>
        <v>0</v>
      </c>
      <c r="BK42" s="410">
        <f>IF(AND($G42="itH",$Q42=5),$P42,0)</f>
        <v>0</v>
      </c>
      <c r="BL42" s="410">
        <f>IF(AND($G42="TxF",$Q42=5),$P42,0)</f>
        <v>0</v>
      </c>
      <c r="BM42" s="438">
        <f>IF(AND($G42="Err",$Q42=5),$P42,0)</f>
        <v>0</v>
      </c>
      <c r="BN42" s="409">
        <f>IF($Q42=5,$O42,0)</f>
        <v>0</v>
      </c>
      <c r="BO42" s="411">
        <f>IF($Q42=5,$N42,0)</f>
        <v>0</v>
      </c>
      <c r="BP42" s="440">
        <f>IF(AND($G42="HQ",$Q42=6),$P42,0)</f>
        <v>0</v>
      </c>
      <c r="BQ42" s="410">
        <f>IF(AND($G42="gaz",$Q42=6),$P42,0)</f>
        <v>0</v>
      </c>
      <c r="BR42" s="410">
        <f>IF(AND($G42="Assh",$Q42=6),$P42,0)</f>
        <v>0</v>
      </c>
      <c r="BS42" s="410">
        <f>IF(AND($G42="LoyR",$Q42=6),$P42,0)</f>
        <v>0</v>
      </c>
      <c r="BT42" s="410">
        <f>IF(AND($G42="web",$Q42=6),$P42,0)</f>
        <v>0</v>
      </c>
      <c r="BU42" s="410">
        <f>IF(AND($G42="itH",$Q42=6),$P42,0)</f>
        <v>0</v>
      </c>
      <c r="BV42" s="410">
        <f>IF(AND($G42="TxF",$Q42=6),$P42,0)</f>
        <v>0</v>
      </c>
      <c r="BW42" s="438">
        <f>IF(AND($G42="Err",$Q42=6),$P42,0)</f>
        <v>0</v>
      </c>
      <c r="BX42" s="409">
        <f>IF($Q42=6,$O42,0)</f>
        <v>0</v>
      </c>
      <c r="BY42" s="411">
        <f>IF($Q42=6,$N42,0)</f>
        <v>0</v>
      </c>
      <c r="BZ42" s="440">
        <f>IF(AND($G42="HQ",$Q42=7),$P42,0)</f>
        <v>0</v>
      </c>
      <c r="CA42" s="410">
        <f>IF(AND($G42="gaz",$Q42=7),$P42,0)</f>
        <v>0</v>
      </c>
      <c r="CB42" s="410">
        <f>IF(AND($G42="Assh",$Q42=7),$P42,0)</f>
        <v>0</v>
      </c>
      <c r="CC42" s="410">
        <f>IF(AND($G42="LoyR",$Q42=7),$P42,0)</f>
        <v>0</v>
      </c>
      <c r="CD42" s="410">
        <f>IF(AND($G42="web",$Q42=7),$P42,0)</f>
        <v>0</v>
      </c>
      <c r="CE42" s="410">
        <f>IF(AND($G42="itH",$Q42=7),$P42,0)</f>
        <v>0</v>
      </c>
      <c r="CF42" s="410">
        <f>IF(AND($G42="TxF",$Q42=7),$P42,0)</f>
        <v>0</v>
      </c>
      <c r="CG42" s="438">
        <f>IF(AND($G42="Err",$Q42=7),$P42,0)</f>
        <v>0</v>
      </c>
      <c r="CH42" s="409">
        <f>IF($Q42=7,$O42,0)</f>
        <v>0</v>
      </c>
      <c r="CI42" s="411">
        <f>IF($Q42=7,$N42,0)</f>
        <v>0</v>
      </c>
      <c r="CJ42" s="440">
        <f>IF(AND($G42="HQ",$Q42=8),$P42,0)</f>
        <v>0</v>
      </c>
      <c r="CK42" s="410">
        <f>IF(AND($G42="gaz",$Q42=8),$P42,0)</f>
        <v>0</v>
      </c>
      <c r="CL42" s="410">
        <f>IF(AND($G42="Assh",$Q42=8),$P42,0)</f>
        <v>0</v>
      </c>
      <c r="CM42" s="410">
        <f>IF(AND($G42="LoyR",$Q42=8),$P42,0)</f>
        <v>0</v>
      </c>
      <c r="CN42" s="410">
        <f>IF(AND($G42="web",$Q42=8),$P42,0)</f>
        <v>0</v>
      </c>
      <c r="CO42" s="410">
        <f>IF(AND($G42="itH",$Q42=8),$P42,0)</f>
        <v>0</v>
      </c>
      <c r="CP42" s="410">
        <f>IF(AND($G42="TxF",$Q42=8),$P42,0)</f>
        <v>0</v>
      </c>
      <c r="CQ42" s="438">
        <f>IF(AND($G42="Err",$Q42=8),$P42,0)</f>
        <v>0</v>
      </c>
      <c r="CR42" s="409">
        <f>IF($Q42=8,$O42,0)</f>
        <v>0</v>
      </c>
      <c r="CS42" s="411">
        <f>IF($Q42=8,$N42,0)</f>
        <v>0</v>
      </c>
      <c r="CT42" s="440">
        <f>IF(AND($G42="HQ",$Q42=9),$P42,0)</f>
        <v>0</v>
      </c>
      <c r="CU42" s="410">
        <f>IF(AND($G42="gaz",$Q42=9),$P42,0)</f>
        <v>0</v>
      </c>
      <c r="CV42" s="410">
        <f>IF(AND($G42="Assh",$Q42=9),$P42,0)</f>
        <v>0</v>
      </c>
      <c r="CW42" s="410">
        <f>IF(AND($G42="LoyR",$Q42=9),$P42,0)</f>
        <v>0</v>
      </c>
      <c r="CX42" s="410">
        <f>IF(AND($G42="web",$Q42=9),$P42,0)</f>
        <v>0</v>
      </c>
      <c r="CY42" s="410">
        <f>IF(AND($G42="itH",$Q42=9),$P42,0)</f>
        <v>0</v>
      </c>
      <c r="CZ42" s="410">
        <f>IF(AND($G42="TxF",$Q42=9),$P42,0)</f>
        <v>0</v>
      </c>
      <c r="DA42" s="438">
        <f>IF(AND($G42="Err",$Q42=9),$P42,0)</f>
        <v>0</v>
      </c>
      <c r="DB42" s="409">
        <f>IF($Q42=9,$O42,0)</f>
        <v>0</v>
      </c>
      <c r="DC42" s="411">
        <f>IF($Q42=9,$N42,0)</f>
        <v>0</v>
      </c>
      <c r="DD42" s="440">
        <f>IF(AND($G42="HQ",$Q42=10),$P42,0)</f>
        <v>0</v>
      </c>
      <c r="DE42" s="410">
        <f>IF(AND($G42="gaz",$Q42=10),$P42,0)</f>
        <v>0</v>
      </c>
      <c r="DF42" s="410">
        <f>IF(AND($G42="Assh",$Q42=10),$P42,0)</f>
        <v>0</v>
      </c>
      <c r="DG42" s="410">
        <f>IF(AND($G42="LoyR",$Q42=10),$P42,0)</f>
        <v>0</v>
      </c>
      <c r="DH42" s="410">
        <f>IF(AND($G42="web",$Q42=10),$P42,0)</f>
        <v>0</v>
      </c>
      <c r="DI42" s="410">
        <f>IF(AND($G42="itH",$Q42=10),$P42,0)</f>
        <v>0</v>
      </c>
      <c r="DJ42" s="410">
        <f>IF(AND($G42="TxF",$Q42=10),$P42,0)</f>
        <v>0</v>
      </c>
      <c r="DK42" s="438">
        <f>IF(AND($G42="Err",$Q42=10),$P42,0)</f>
        <v>0</v>
      </c>
      <c r="DL42" s="409">
        <f>IF($Q42=10,$O42,0)</f>
        <v>0</v>
      </c>
      <c r="DM42" s="411">
        <f>IF($Q42=10,$N42,0)</f>
        <v>0</v>
      </c>
      <c r="DN42" s="440">
        <f>IF(AND($G42="HQ",$Q42=11),$P42,0)</f>
        <v>0</v>
      </c>
      <c r="DO42" s="410">
        <f>IF(AND($G42="gaz",$Q42=11),$P42,0)</f>
        <v>0</v>
      </c>
      <c r="DP42" s="410">
        <f>IF(AND($G42="Assh",$Q42=11),$P42,0)</f>
        <v>0</v>
      </c>
      <c r="DQ42" s="410">
        <f>IF(AND($G42="LoyR",$Q42=11),$P42,0)</f>
        <v>0</v>
      </c>
      <c r="DR42" s="410">
        <f>IF(AND($G42="web",$Q42=11),$P42,0)</f>
        <v>0</v>
      </c>
      <c r="DS42" s="410">
        <f>IF(AND($G42="itH",$Q42=11),$P42,0)</f>
        <v>0</v>
      </c>
      <c r="DT42" s="410">
        <f>IF(AND($G42="TxF",$Q42=11),$P42,0)</f>
        <v>0</v>
      </c>
      <c r="DU42" s="438">
        <f>IF(AND($G42="Err",$Q42=11),$P42,0)</f>
        <v>0</v>
      </c>
      <c r="DV42" s="409">
        <f>IF($Q42=11,$O42,0)</f>
        <v>0</v>
      </c>
      <c r="DW42" s="411">
        <f>IF($Q42=11,$N42,0)</f>
        <v>0</v>
      </c>
      <c r="DX42" s="440">
        <f>IF(AND($G42="HQ",$Q42=12),$P42,0)</f>
        <v>0</v>
      </c>
      <c r="DY42" s="410">
        <f>IF(AND($G42="gaz",$Q42=12),$P42,0)</f>
        <v>0</v>
      </c>
      <c r="DZ42" s="410">
        <f>IF(AND($G42="Assh",$Q42=12),$P42,0)</f>
        <v>0</v>
      </c>
      <c r="EA42" s="410">
        <f>IF(AND($G42="LoyR",$Q42=12),$P42,0)</f>
        <v>0</v>
      </c>
      <c r="EB42" s="410">
        <f>IF(AND($G42="web",$Q42=12),$P42,0)</f>
        <v>0</v>
      </c>
      <c r="EC42" s="410">
        <f>IF(AND($G42="itH",$Q42=12),$P42,0)</f>
        <v>0</v>
      </c>
      <c r="ED42" s="410">
        <f>IF(AND($G42="TxF",$Q42=12),$P42,0)</f>
        <v>0</v>
      </c>
      <c r="EE42" s="411">
        <f>IF(AND($G42="Err",$Q42=12),$P42,0)</f>
        <v>0</v>
      </c>
      <c r="EF42" s="409">
        <f>IF($Q42=12,$O42,0)</f>
        <v>0</v>
      </c>
      <c r="EG42" s="411">
        <f>IF($Q42=12,$N42,0)</f>
        <v>0</v>
      </c>
      <c r="EH42" s="23"/>
      <c r="EJ42" s="23"/>
    </row>
    <row r="43" spans="1:140" ht="15.75" thickBot="1" x14ac:dyDescent="0.3">
      <c r="A43" s="152"/>
      <c r="B43" s="380"/>
      <c r="C43" s="420"/>
      <c r="D43" s="420"/>
      <c r="E43" s="420"/>
      <c r="F43" s="421"/>
      <c r="G43" s="276"/>
      <c r="H43" s="276"/>
      <c r="I43" s="422"/>
      <c r="J43" s="423">
        <f>IF(OR(G43="loyR",G43="AssH",G43="ItH",G43="TxF"),0,I43-I43/1.095)</f>
        <v>0</v>
      </c>
      <c r="K43" s="424">
        <f>IF(OR(G43="loyR",G43="AssH",G43="ItH",G43="TxF"),0,(I43-J43)/1.05*0.05)</f>
        <v>0</v>
      </c>
      <c r="L43" s="410">
        <f>I43-J43-K43</f>
        <v>0</v>
      </c>
      <c r="M43" s="410">
        <f>I43*H43</f>
        <v>0</v>
      </c>
      <c r="N43" s="410">
        <f t="shared" ref="N43:N106" si="3">J43*H43</f>
        <v>0</v>
      </c>
      <c r="O43" s="410">
        <f t="shared" ref="O43:O106" si="4">K43*H43</f>
        <v>0</v>
      </c>
      <c r="P43" s="410">
        <f t="shared" ref="P43:P106" si="5">(M43-N43-O43)</f>
        <v>0</v>
      </c>
      <c r="Q43" s="429">
        <f t="shared" ref="Q43:Q106" si="6">MONTH(A43)</f>
        <v>1</v>
      </c>
      <c r="R43" s="409">
        <f t="shared" ref="R43:R106" si="7">IF(AND($G43="HQ",$Q43=1),$P43,0)</f>
        <v>0</v>
      </c>
      <c r="S43" s="410">
        <f t="shared" ref="S43:S106" si="8">IF(AND($G43="gaz",$Q43=1),$P43,0)</f>
        <v>0</v>
      </c>
      <c r="T43" s="410">
        <f t="shared" ref="T43:T106" si="9">IF(AND($G43="Assh",$Q43=1),$P43,0)</f>
        <v>0</v>
      </c>
      <c r="U43" s="410">
        <f t="shared" ref="U43:U106" si="10">IF(AND($G43="LoyR",$Q43=1),$P43,0)</f>
        <v>0</v>
      </c>
      <c r="V43" s="410">
        <f t="shared" ref="V43:V106" si="11">IF(AND($G43="web",$Q43=1),$P43,0)</f>
        <v>0</v>
      </c>
      <c r="W43" s="410">
        <f t="shared" ref="W43:W106" si="12">IF(AND($G43="itH",$Q43=1),$P43,0)</f>
        <v>0</v>
      </c>
      <c r="X43" s="410">
        <f t="shared" ref="X43:X106" si="13">IF(AND($G43="TxF",$Q43=1),$P43,0)</f>
        <v>0</v>
      </c>
      <c r="Y43" s="438">
        <f t="shared" ref="Y43:Y106" si="14">IF(AND($G43="Err",$Q43=1),$P43,0)</f>
        <v>0</v>
      </c>
      <c r="Z43" s="409">
        <f t="shared" ref="Z43:Z106" si="15">IF($Q43=1,$O43,0)</f>
        <v>0</v>
      </c>
      <c r="AA43" s="411">
        <f t="shared" ref="AA43:AA106" si="16">IF($Q43=1,$N43,0)</f>
        <v>0</v>
      </c>
      <c r="AB43" s="440">
        <f t="shared" ref="AB43:AB106" si="17">IF(AND($G43="HQ",$Q43=2),$P43,0)</f>
        <v>0</v>
      </c>
      <c r="AC43" s="410">
        <f t="shared" ref="AC43:AC106" si="18">IF(AND($G43="gaz",$Q43=2),$P43,0)</f>
        <v>0</v>
      </c>
      <c r="AD43" s="410">
        <f t="shared" ref="AD43:AD106" si="19">IF(AND($G43="Assh",$Q43=2),$P43,0)</f>
        <v>0</v>
      </c>
      <c r="AE43" s="410">
        <f t="shared" ref="AE43:AE106" si="20">IF(AND($G43="LoyR",$Q43=2),$P43,0)</f>
        <v>0</v>
      </c>
      <c r="AF43" s="410">
        <f t="shared" ref="AF43:AF106" si="21">IF(AND($G43="web",$Q43=2),$P43,0)</f>
        <v>0</v>
      </c>
      <c r="AG43" s="410">
        <f t="shared" ref="AG43:AG106" si="22">IF(AND($G43="itH",$Q43=2),$P43,0)</f>
        <v>0</v>
      </c>
      <c r="AH43" s="410">
        <f t="shared" ref="AH43:AH106" si="23">IF(AND($G43="TxF",$Q43=2),$P43,0)</f>
        <v>0</v>
      </c>
      <c r="AI43" s="438">
        <f t="shared" ref="AI43:AI106" si="24">IF(AND($G43="Err",$Q43=2),$P43,0)</f>
        <v>0</v>
      </c>
      <c r="AJ43" s="409">
        <f t="shared" ref="AJ43:AJ106" si="25">IF($Q43=2,$O43,0)</f>
        <v>0</v>
      </c>
      <c r="AK43" s="411">
        <f t="shared" ref="AK43:AK106" si="26">IF($Q43=2,$N43,0)</f>
        <v>0</v>
      </c>
      <c r="AL43" s="440">
        <f t="shared" ref="AL43:AL106" si="27">IF(AND($G43="HQ",$Q43=3),$P43,0)</f>
        <v>0</v>
      </c>
      <c r="AM43" s="410">
        <f t="shared" ref="AM43:AM106" si="28">IF(AND($G43="gaz",$Q43=3),$P43,0)</f>
        <v>0</v>
      </c>
      <c r="AN43" s="410">
        <f t="shared" ref="AN43:AN106" si="29">IF(AND($G43="Assh",$Q43=3),$P43,0)</f>
        <v>0</v>
      </c>
      <c r="AO43" s="410">
        <f t="shared" ref="AO43:AO106" si="30">IF(AND($G43="LoyR",$Q43=3),$P43,0)</f>
        <v>0</v>
      </c>
      <c r="AP43" s="410">
        <f t="shared" ref="AP43:AP106" si="31">IF(AND($G43="web",$Q43=3),$P43,0)</f>
        <v>0</v>
      </c>
      <c r="AQ43" s="410">
        <f t="shared" ref="AQ43:AQ106" si="32">IF(AND($G43="itH",$Q43=3),$P43,0)</f>
        <v>0</v>
      </c>
      <c r="AR43" s="410">
        <f t="shared" ref="AR43:AR106" si="33">IF(AND($G43="TxF",$Q43=3),$P43,0)</f>
        <v>0</v>
      </c>
      <c r="AS43" s="438">
        <f t="shared" ref="AS43:AS106" si="34">IF(AND($G43="Err",$Q43=3),$P43,0)</f>
        <v>0</v>
      </c>
      <c r="AT43" s="409">
        <f t="shared" ref="AT43:AT106" si="35">IF($Q43=3,$O43,0)</f>
        <v>0</v>
      </c>
      <c r="AU43" s="411">
        <f t="shared" ref="AU43:AU106" si="36">IF($Q43=3,$N43,0)</f>
        <v>0</v>
      </c>
      <c r="AV43" s="440">
        <f t="shared" ref="AV43:AV106" si="37">IF(AND($G43="HQ",$Q43=4),$P43,0)</f>
        <v>0</v>
      </c>
      <c r="AW43" s="410">
        <f t="shared" ref="AW43:AW106" si="38">IF(AND($G43="gaz",$Q43=4),$P43,0)</f>
        <v>0</v>
      </c>
      <c r="AX43" s="410">
        <f t="shared" ref="AX43:AX106" si="39">IF(AND($G43="Assh",$Q43=4),$P43,0)</f>
        <v>0</v>
      </c>
      <c r="AY43" s="410">
        <f t="shared" ref="AY43:AY106" si="40">IF(AND($G43="LoyR",$Q43=4),$P43,0)</f>
        <v>0</v>
      </c>
      <c r="AZ43" s="410">
        <f t="shared" ref="AZ43:AZ106" si="41">IF(AND($G43="web",$Q43=4),$P43,0)</f>
        <v>0</v>
      </c>
      <c r="BA43" s="410">
        <f t="shared" ref="BA43:BA106" si="42">IF(AND($G43="itH",$Q43=4),$P43,0)</f>
        <v>0</v>
      </c>
      <c r="BB43" s="410">
        <f t="shared" ref="BB43:BB106" si="43">IF(AND($G43="TxF",$Q43=4),$P43,0)</f>
        <v>0</v>
      </c>
      <c r="BC43" s="438">
        <f t="shared" ref="BC43:BC106" si="44">IF(AND($G43="Err",$Q43=4),$P43,0)</f>
        <v>0</v>
      </c>
      <c r="BD43" s="409">
        <f t="shared" ref="BD43:BD106" si="45">IF($Q43=4,$O43,0)</f>
        <v>0</v>
      </c>
      <c r="BE43" s="411">
        <f t="shared" ref="BE43:BE106" si="46">IF($Q43=4,$N43,0)</f>
        <v>0</v>
      </c>
      <c r="BF43" s="440">
        <f t="shared" ref="BF43:BF106" si="47">IF(AND($G43="HQ",$Q43=5),$P43,0)</f>
        <v>0</v>
      </c>
      <c r="BG43" s="410">
        <f t="shared" ref="BG43:BG106" si="48">IF(AND($G43="gaz",$Q43=5),$P43,0)</f>
        <v>0</v>
      </c>
      <c r="BH43" s="410">
        <f t="shared" ref="BH43:BH106" si="49">IF(AND($G43="Assh",$Q43=5),$P43,0)</f>
        <v>0</v>
      </c>
      <c r="BI43" s="410">
        <f t="shared" ref="BI43:BI106" si="50">IF(AND($G43="LoyR",$Q43=5),$P43,0)</f>
        <v>0</v>
      </c>
      <c r="BJ43" s="410">
        <f t="shared" ref="BJ43:BJ106" si="51">IF(AND($G43="web",$Q43=5),$P43,0)</f>
        <v>0</v>
      </c>
      <c r="BK43" s="410">
        <f t="shared" ref="BK43:BK106" si="52">IF(AND($G43="itH",$Q43=5),$P43,0)</f>
        <v>0</v>
      </c>
      <c r="BL43" s="410">
        <f t="shared" ref="BL43:BL106" si="53">IF(AND($G43="TxF",$Q43=5),$P43,0)</f>
        <v>0</v>
      </c>
      <c r="BM43" s="438">
        <f t="shared" ref="BM43:BM106" si="54">IF(AND($G43="Err",$Q43=5),$P43,0)</f>
        <v>0</v>
      </c>
      <c r="BN43" s="409">
        <f t="shared" ref="BN43:BN106" si="55">IF($Q43=5,$O43,0)</f>
        <v>0</v>
      </c>
      <c r="BO43" s="411">
        <f t="shared" ref="BO43:BO106" si="56">IF($Q43=5,$N43,0)</f>
        <v>0</v>
      </c>
      <c r="BP43" s="440">
        <f t="shared" ref="BP43:BP106" si="57">IF(AND($G43="HQ",$Q43=6),$P43,0)</f>
        <v>0</v>
      </c>
      <c r="BQ43" s="410">
        <f t="shared" ref="BQ43:BQ106" si="58">IF(AND($G43="gaz",$Q43=6),$P43,0)</f>
        <v>0</v>
      </c>
      <c r="BR43" s="410">
        <f t="shared" ref="BR43:BR106" si="59">IF(AND($G43="Assh",$Q43=6),$P43,0)</f>
        <v>0</v>
      </c>
      <c r="BS43" s="410">
        <f t="shared" ref="BS43:BS106" si="60">IF(AND($G43="LoyR",$Q43=6),$P43,0)</f>
        <v>0</v>
      </c>
      <c r="BT43" s="410">
        <f t="shared" ref="BT43:BT106" si="61">IF(AND($G43="web",$Q43=6),$P43,0)</f>
        <v>0</v>
      </c>
      <c r="BU43" s="410">
        <f t="shared" ref="BU43:BU106" si="62">IF(AND($G43="itH",$Q43=6),$P43,0)</f>
        <v>0</v>
      </c>
      <c r="BV43" s="410">
        <f t="shared" ref="BV43:BV106" si="63">IF(AND($G43="TxF",$Q43=6),$P43,0)</f>
        <v>0</v>
      </c>
      <c r="BW43" s="438">
        <f t="shared" ref="BW43:BW106" si="64">IF(AND($G43="Err",$Q43=6),$P43,0)</f>
        <v>0</v>
      </c>
      <c r="BX43" s="409">
        <f t="shared" ref="BX43:BX106" si="65">IF($Q43=6,$O43,0)</f>
        <v>0</v>
      </c>
      <c r="BY43" s="411">
        <f t="shared" ref="BY43:BY106" si="66">IF($Q43=6,$N43,0)</f>
        <v>0</v>
      </c>
      <c r="BZ43" s="440">
        <f t="shared" ref="BZ43:BZ106" si="67">IF(AND($G43="HQ",$Q43=7),$P43,0)</f>
        <v>0</v>
      </c>
      <c r="CA43" s="410">
        <f t="shared" ref="CA43:CA106" si="68">IF(AND($G43="gaz",$Q43=7),$P43,0)</f>
        <v>0</v>
      </c>
      <c r="CB43" s="410">
        <f t="shared" ref="CB43:CB106" si="69">IF(AND($G43="Assh",$Q43=7),$P43,0)</f>
        <v>0</v>
      </c>
      <c r="CC43" s="410">
        <f t="shared" ref="CC43:CC106" si="70">IF(AND($G43="LoyR",$Q43=7),$P43,0)</f>
        <v>0</v>
      </c>
      <c r="CD43" s="410">
        <f t="shared" ref="CD43:CD106" si="71">IF(AND($G43="web",$Q43=7),$P43,0)</f>
        <v>0</v>
      </c>
      <c r="CE43" s="410">
        <f t="shared" ref="CE43:CE106" si="72">IF(AND($G43="itH",$Q43=7),$P43,0)</f>
        <v>0</v>
      </c>
      <c r="CF43" s="410">
        <f t="shared" ref="CF43:CF106" si="73">IF(AND($G43="TxF",$Q43=7),$P43,0)</f>
        <v>0</v>
      </c>
      <c r="CG43" s="438">
        <f t="shared" ref="CG43:CG106" si="74">IF(AND($G43="Err",$Q43=7),$P43,0)</f>
        <v>0</v>
      </c>
      <c r="CH43" s="409">
        <f t="shared" ref="CH43:CH106" si="75">IF($Q43=7,$O43,0)</f>
        <v>0</v>
      </c>
      <c r="CI43" s="411">
        <f t="shared" ref="CI43:CI106" si="76">IF($Q43=7,$N43,0)</f>
        <v>0</v>
      </c>
      <c r="CJ43" s="440">
        <f t="shared" ref="CJ43:CJ106" si="77">IF(AND($G43="HQ",$Q43=8),$P43,0)</f>
        <v>0</v>
      </c>
      <c r="CK43" s="410">
        <f t="shared" ref="CK43:CK106" si="78">IF(AND($G43="gaz",$Q43=8),$P43,0)</f>
        <v>0</v>
      </c>
      <c r="CL43" s="410">
        <f t="shared" ref="CL43:CL106" si="79">IF(AND($G43="Assh",$Q43=8),$P43,0)</f>
        <v>0</v>
      </c>
      <c r="CM43" s="410">
        <f t="shared" ref="CM43:CM106" si="80">IF(AND($G43="LoyR",$Q43=8),$P43,0)</f>
        <v>0</v>
      </c>
      <c r="CN43" s="410">
        <f t="shared" ref="CN43:CN106" si="81">IF(AND($G43="web",$Q43=8),$P43,0)</f>
        <v>0</v>
      </c>
      <c r="CO43" s="410">
        <f t="shared" ref="CO43:CO106" si="82">IF(AND($G43="itH",$Q43=8),$P43,0)</f>
        <v>0</v>
      </c>
      <c r="CP43" s="410">
        <f t="shared" ref="CP43:CP106" si="83">IF(AND($G43="TxF",$Q43=8),$P43,0)</f>
        <v>0</v>
      </c>
      <c r="CQ43" s="438">
        <f t="shared" ref="CQ43:CQ106" si="84">IF(AND($G43="Err",$Q43=8),$P43,0)</f>
        <v>0</v>
      </c>
      <c r="CR43" s="409">
        <f t="shared" ref="CR43:CR106" si="85">IF($Q43=8,$O43,0)</f>
        <v>0</v>
      </c>
      <c r="CS43" s="411">
        <f t="shared" ref="CS43:CS106" si="86">IF($Q43=8,$N43,0)</f>
        <v>0</v>
      </c>
      <c r="CT43" s="440">
        <f t="shared" ref="CT43:CT106" si="87">IF(AND($G43="HQ",$Q43=9),$P43,0)</f>
        <v>0</v>
      </c>
      <c r="CU43" s="410">
        <f t="shared" ref="CU43:CU106" si="88">IF(AND($G43="gaz",$Q43=9),$P43,0)</f>
        <v>0</v>
      </c>
      <c r="CV43" s="410">
        <f t="shared" ref="CV43:CV106" si="89">IF(AND($G43="Assh",$Q43=9),$P43,0)</f>
        <v>0</v>
      </c>
      <c r="CW43" s="410">
        <f t="shared" ref="CW43:CW106" si="90">IF(AND($G43="LoyR",$Q43=9),$P43,0)</f>
        <v>0</v>
      </c>
      <c r="CX43" s="410">
        <f t="shared" ref="CX43:CX106" si="91">IF(AND($G43="web",$Q43=9),$P43,0)</f>
        <v>0</v>
      </c>
      <c r="CY43" s="410">
        <f t="shared" ref="CY43:CY106" si="92">IF(AND($G43="itH",$Q43=9),$P43,0)</f>
        <v>0</v>
      </c>
      <c r="CZ43" s="410">
        <f t="shared" ref="CZ43:CZ106" si="93">IF(AND($G43="TxF",$Q43=9),$P43,0)</f>
        <v>0</v>
      </c>
      <c r="DA43" s="438">
        <f t="shared" ref="DA43:DA106" si="94">IF(AND($G43="Err",$Q43=9),$P43,0)</f>
        <v>0</v>
      </c>
      <c r="DB43" s="409">
        <f t="shared" ref="DB43:DB106" si="95">IF($Q43=9,$O43,0)</f>
        <v>0</v>
      </c>
      <c r="DC43" s="411">
        <f t="shared" ref="DC43:DC106" si="96">IF($Q43=9,$N43,0)</f>
        <v>0</v>
      </c>
      <c r="DD43" s="440">
        <f t="shared" ref="DD43:DD106" si="97">IF(AND($G43="HQ",$Q43=10),$P43,0)</f>
        <v>0</v>
      </c>
      <c r="DE43" s="410">
        <f t="shared" ref="DE43:DE106" si="98">IF(AND($G43="gaz",$Q43=10),$P43,0)</f>
        <v>0</v>
      </c>
      <c r="DF43" s="410">
        <f t="shared" ref="DF43:DF106" si="99">IF(AND($G43="Assh",$Q43=10),$P43,0)</f>
        <v>0</v>
      </c>
      <c r="DG43" s="410">
        <f t="shared" ref="DG43:DG106" si="100">IF(AND($G43="LoyR",$Q43=10),$P43,0)</f>
        <v>0</v>
      </c>
      <c r="DH43" s="410">
        <f t="shared" ref="DH43:DH106" si="101">IF(AND($G43="web",$Q43=10),$P43,0)</f>
        <v>0</v>
      </c>
      <c r="DI43" s="410">
        <f t="shared" ref="DI43:DI106" si="102">IF(AND($G43="itH",$Q43=10),$P43,0)</f>
        <v>0</v>
      </c>
      <c r="DJ43" s="410">
        <f t="shared" ref="DJ43:DJ106" si="103">IF(AND($G43="TxF",$Q43=10),$P43,0)</f>
        <v>0</v>
      </c>
      <c r="DK43" s="438">
        <f t="shared" ref="DK43:DK106" si="104">IF(AND($G43="Err",$Q43=10),$P43,0)</f>
        <v>0</v>
      </c>
      <c r="DL43" s="409">
        <f t="shared" ref="DL43:DL106" si="105">IF($Q43=10,$O43,0)</f>
        <v>0</v>
      </c>
      <c r="DM43" s="411">
        <f t="shared" ref="DM43:DM106" si="106">IF($Q43=10,$N43,0)</f>
        <v>0</v>
      </c>
      <c r="DN43" s="440">
        <f t="shared" ref="DN43:DN106" si="107">IF(AND($G43="HQ",$Q43=11),$P43,0)</f>
        <v>0</v>
      </c>
      <c r="DO43" s="410">
        <f t="shared" ref="DO43:DO106" si="108">IF(AND($G43="gaz",$Q43=11),$P43,0)</f>
        <v>0</v>
      </c>
      <c r="DP43" s="410">
        <f t="shared" ref="DP43:DP106" si="109">IF(AND($G43="Assh",$Q43=11),$P43,0)</f>
        <v>0</v>
      </c>
      <c r="DQ43" s="410">
        <f t="shared" ref="DQ43:DQ106" si="110">IF(AND($G43="LoyR",$Q43=11),$P43,0)</f>
        <v>0</v>
      </c>
      <c r="DR43" s="410">
        <f t="shared" ref="DR43:DR106" si="111">IF(AND($G43="web",$Q43=11),$P43,0)</f>
        <v>0</v>
      </c>
      <c r="DS43" s="410">
        <f t="shared" ref="DS43:DS106" si="112">IF(AND($G43="itH",$Q43=11),$P43,0)</f>
        <v>0</v>
      </c>
      <c r="DT43" s="410">
        <f t="shared" ref="DT43:DT106" si="113">IF(AND($G43="TxF",$Q43=11),$P43,0)</f>
        <v>0</v>
      </c>
      <c r="DU43" s="438">
        <f t="shared" ref="DU43:DU106" si="114">IF(AND($G43="Err",$Q43=11),$P43,0)</f>
        <v>0</v>
      </c>
      <c r="DV43" s="409">
        <f t="shared" ref="DV43:DV106" si="115">IF($Q43=11,$O43,0)</f>
        <v>0</v>
      </c>
      <c r="DW43" s="411">
        <f t="shared" ref="DW43:DW106" si="116">IF($Q43=11,$N43,0)</f>
        <v>0</v>
      </c>
      <c r="DX43" s="440">
        <f t="shared" ref="DX43:DX106" si="117">IF(AND($G43="HQ",$Q43=12),$P43,0)</f>
        <v>0</v>
      </c>
      <c r="DY43" s="410">
        <f t="shared" ref="DY43:DY106" si="118">IF(AND($G43="gaz",$Q43=12),$P43,0)</f>
        <v>0</v>
      </c>
      <c r="DZ43" s="410">
        <f t="shared" ref="DZ43:DZ106" si="119">IF(AND($G43="Assh",$Q43=12),$P43,0)</f>
        <v>0</v>
      </c>
      <c r="EA43" s="410">
        <f t="shared" ref="EA43:EA106" si="120">IF(AND($G43="LoyR",$Q43=12),$P43,0)</f>
        <v>0</v>
      </c>
      <c r="EB43" s="410">
        <f t="shared" ref="EB43:EB106" si="121">IF(AND($G43="web",$Q43=12),$P43,0)</f>
        <v>0</v>
      </c>
      <c r="EC43" s="410">
        <f t="shared" ref="EC43:EC106" si="122">IF(AND($G43="itH",$Q43=12),$P43,0)</f>
        <v>0</v>
      </c>
      <c r="ED43" s="410">
        <f t="shared" ref="ED43:ED106" si="123">IF(AND($G43="TxF",$Q43=12),$P43,0)</f>
        <v>0</v>
      </c>
      <c r="EE43" s="411">
        <f t="shared" ref="EE43:EE106" si="124">IF(AND($G43="Err",$Q43=12),$P43,0)</f>
        <v>0</v>
      </c>
      <c r="EF43" s="409">
        <f t="shared" ref="EF43:EF106" si="125">IF($Q43=12,$O43,0)</f>
        <v>0</v>
      </c>
      <c r="EG43" s="411">
        <f t="shared" ref="EG43:EG106" si="126">IF($Q43=12,$N43,0)</f>
        <v>0</v>
      </c>
      <c r="EH43" s="23"/>
      <c r="EJ43" s="23"/>
    </row>
    <row r="44" spans="1:140" ht="15.75" thickBot="1" x14ac:dyDescent="0.3">
      <c r="A44" s="152"/>
      <c r="B44" s="380"/>
      <c r="C44" s="420"/>
      <c r="D44" s="420"/>
      <c r="E44" s="420"/>
      <c r="F44" s="421"/>
      <c r="G44" s="276"/>
      <c r="H44" s="276"/>
      <c r="I44" s="422"/>
      <c r="J44" s="423">
        <f>IF(OR(G44="loyR",G44="AssH",G44="ItH",G44="TxF"),0,I44-I44/1.095)</f>
        <v>0</v>
      </c>
      <c r="K44" s="424">
        <f>IF(OR(G44="loyR",G44="AssH",G44="ItH",G44="TxF"),0,(I44-J44)/1.05*0.05)</f>
        <v>0</v>
      </c>
      <c r="L44" s="410">
        <f>I44-J44-K44</f>
        <v>0</v>
      </c>
      <c r="M44" s="410">
        <f>I44*H44</f>
        <v>0</v>
      </c>
      <c r="N44" s="410">
        <f t="shared" si="3"/>
        <v>0</v>
      </c>
      <c r="O44" s="410">
        <f t="shared" si="4"/>
        <v>0</v>
      </c>
      <c r="P44" s="410">
        <f t="shared" si="5"/>
        <v>0</v>
      </c>
      <c r="Q44" s="429">
        <f t="shared" si="6"/>
        <v>1</v>
      </c>
      <c r="R44" s="409">
        <f t="shared" si="7"/>
        <v>0</v>
      </c>
      <c r="S44" s="410">
        <f t="shared" si="8"/>
        <v>0</v>
      </c>
      <c r="T44" s="410">
        <f t="shared" si="9"/>
        <v>0</v>
      </c>
      <c r="U44" s="410">
        <f t="shared" si="10"/>
        <v>0</v>
      </c>
      <c r="V44" s="410">
        <f t="shared" si="11"/>
        <v>0</v>
      </c>
      <c r="W44" s="410">
        <f t="shared" si="12"/>
        <v>0</v>
      </c>
      <c r="X44" s="410">
        <f t="shared" si="13"/>
        <v>0</v>
      </c>
      <c r="Y44" s="438">
        <f t="shared" si="14"/>
        <v>0</v>
      </c>
      <c r="Z44" s="409">
        <f t="shared" si="15"/>
        <v>0</v>
      </c>
      <c r="AA44" s="411">
        <f t="shared" si="16"/>
        <v>0</v>
      </c>
      <c r="AB44" s="440">
        <f t="shared" si="17"/>
        <v>0</v>
      </c>
      <c r="AC44" s="410">
        <f t="shared" si="18"/>
        <v>0</v>
      </c>
      <c r="AD44" s="410">
        <f t="shared" si="19"/>
        <v>0</v>
      </c>
      <c r="AE44" s="410">
        <f t="shared" si="20"/>
        <v>0</v>
      </c>
      <c r="AF44" s="410">
        <f t="shared" si="21"/>
        <v>0</v>
      </c>
      <c r="AG44" s="410">
        <f t="shared" si="22"/>
        <v>0</v>
      </c>
      <c r="AH44" s="410">
        <f t="shared" si="23"/>
        <v>0</v>
      </c>
      <c r="AI44" s="438">
        <f t="shared" si="24"/>
        <v>0</v>
      </c>
      <c r="AJ44" s="409">
        <f t="shared" si="25"/>
        <v>0</v>
      </c>
      <c r="AK44" s="411">
        <f t="shared" si="26"/>
        <v>0</v>
      </c>
      <c r="AL44" s="440">
        <f t="shared" si="27"/>
        <v>0</v>
      </c>
      <c r="AM44" s="410">
        <f t="shared" si="28"/>
        <v>0</v>
      </c>
      <c r="AN44" s="410">
        <f t="shared" si="29"/>
        <v>0</v>
      </c>
      <c r="AO44" s="410">
        <f t="shared" si="30"/>
        <v>0</v>
      </c>
      <c r="AP44" s="410">
        <f t="shared" si="31"/>
        <v>0</v>
      </c>
      <c r="AQ44" s="410">
        <f t="shared" si="32"/>
        <v>0</v>
      </c>
      <c r="AR44" s="410">
        <f t="shared" si="33"/>
        <v>0</v>
      </c>
      <c r="AS44" s="438">
        <f t="shared" si="34"/>
        <v>0</v>
      </c>
      <c r="AT44" s="409">
        <f t="shared" si="35"/>
        <v>0</v>
      </c>
      <c r="AU44" s="411">
        <f t="shared" si="36"/>
        <v>0</v>
      </c>
      <c r="AV44" s="440">
        <f t="shared" si="37"/>
        <v>0</v>
      </c>
      <c r="AW44" s="410">
        <f t="shared" si="38"/>
        <v>0</v>
      </c>
      <c r="AX44" s="410">
        <f t="shared" si="39"/>
        <v>0</v>
      </c>
      <c r="AY44" s="410">
        <f t="shared" si="40"/>
        <v>0</v>
      </c>
      <c r="AZ44" s="410">
        <f t="shared" si="41"/>
        <v>0</v>
      </c>
      <c r="BA44" s="410">
        <f t="shared" si="42"/>
        <v>0</v>
      </c>
      <c r="BB44" s="410">
        <f t="shared" si="43"/>
        <v>0</v>
      </c>
      <c r="BC44" s="438">
        <f t="shared" si="44"/>
        <v>0</v>
      </c>
      <c r="BD44" s="409">
        <f t="shared" si="45"/>
        <v>0</v>
      </c>
      <c r="BE44" s="411">
        <f t="shared" si="46"/>
        <v>0</v>
      </c>
      <c r="BF44" s="440">
        <f t="shared" si="47"/>
        <v>0</v>
      </c>
      <c r="BG44" s="410">
        <f t="shared" si="48"/>
        <v>0</v>
      </c>
      <c r="BH44" s="410">
        <f t="shared" si="49"/>
        <v>0</v>
      </c>
      <c r="BI44" s="410">
        <f t="shared" si="50"/>
        <v>0</v>
      </c>
      <c r="BJ44" s="410">
        <f t="shared" si="51"/>
        <v>0</v>
      </c>
      <c r="BK44" s="410">
        <f t="shared" si="52"/>
        <v>0</v>
      </c>
      <c r="BL44" s="410">
        <f t="shared" si="53"/>
        <v>0</v>
      </c>
      <c r="BM44" s="438">
        <f t="shared" si="54"/>
        <v>0</v>
      </c>
      <c r="BN44" s="409">
        <f t="shared" si="55"/>
        <v>0</v>
      </c>
      <c r="BO44" s="411">
        <f t="shared" si="56"/>
        <v>0</v>
      </c>
      <c r="BP44" s="440">
        <f t="shared" si="57"/>
        <v>0</v>
      </c>
      <c r="BQ44" s="410">
        <f t="shared" si="58"/>
        <v>0</v>
      </c>
      <c r="BR44" s="410">
        <f t="shared" si="59"/>
        <v>0</v>
      </c>
      <c r="BS44" s="410">
        <f t="shared" si="60"/>
        <v>0</v>
      </c>
      <c r="BT44" s="410">
        <f t="shared" si="61"/>
        <v>0</v>
      </c>
      <c r="BU44" s="410">
        <f t="shared" si="62"/>
        <v>0</v>
      </c>
      <c r="BV44" s="410">
        <f t="shared" si="63"/>
        <v>0</v>
      </c>
      <c r="BW44" s="438">
        <f t="shared" si="64"/>
        <v>0</v>
      </c>
      <c r="BX44" s="409">
        <f t="shared" si="65"/>
        <v>0</v>
      </c>
      <c r="BY44" s="411">
        <f t="shared" si="66"/>
        <v>0</v>
      </c>
      <c r="BZ44" s="440">
        <f t="shared" si="67"/>
        <v>0</v>
      </c>
      <c r="CA44" s="410">
        <f t="shared" si="68"/>
        <v>0</v>
      </c>
      <c r="CB44" s="410">
        <f t="shared" si="69"/>
        <v>0</v>
      </c>
      <c r="CC44" s="410">
        <f t="shared" si="70"/>
        <v>0</v>
      </c>
      <c r="CD44" s="410">
        <f t="shared" si="71"/>
        <v>0</v>
      </c>
      <c r="CE44" s="410">
        <f t="shared" si="72"/>
        <v>0</v>
      </c>
      <c r="CF44" s="410">
        <f t="shared" si="73"/>
        <v>0</v>
      </c>
      <c r="CG44" s="438">
        <f t="shared" si="74"/>
        <v>0</v>
      </c>
      <c r="CH44" s="409">
        <f t="shared" si="75"/>
        <v>0</v>
      </c>
      <c r="CI44" s="411">
        <f t="shared" si="76"/>
        <v>0</v>
      </c>
      <c r="CJ44" s="440">
        <f t="shared" si="77"/>
        <v>0</v>
      </c>
      <c r="CK44" s="410">
        <f t="shared" si="78"/>
        <v>0</v>
      </c>
      <c r="CL44" s="410">
        <f t="shared" si="79"/>
        <v>0</v>
      </c>
      <c r="CM44" s="410">
        <f t="shared" si="80"/>
        <v>0</v>
      </c>
      <c r="CN44" s="410">
        <f t="shared" si="81"/>
        <v>0</v>
      </c>
      <c r="CO44" s="410">
        <f t="shared" si="82"/>
        <v>0</v>
      </c>
      <c r="CP44" s="410">
        <f t="shared" si="83"/>
        <v>0</v>
      </c>
      <c r="CQ44" s="438">
        <f t="shared" si="84"/>
        <v>0</v>
      </c>
      <c r="CR44" s="409">
        <f t="shared" si="85"/>
        <v>0</v>
      </c>
      <c r="CS44" s="411">
        <f t="shared" si="86"/>
        <v>0</v>
      </c>
      <c r="CT44" s="440">
        <f t="shared" si="87"/>
        <v>0</v>
      </c>
      <c r="CU44" s="410">
        <f t="shared" si="88"/>
        <v>0</v>
      </c>
      <c r="CV44" s="410">
        <f t="shared" si="89"/>
        <v>0</v>
      </c>
      <c r="CW44" s="410">
        <f t="shared" si="90"/>
        <v>0</v>
      </c>
      <c r="CX44" s="410">
        <f t="shared" si="91"/>
        <v>0</v>
      </c>
      <c r="CY44" s="410">
        <f t="shared" si="92"/>
        <v>0</v>
      </c>
      <c r="CZ44" s="410">
        <f t="shared" si="93"/>
        <v>0</v>
      </c>
      <c r="DA44" s="438">
        <f t="shared" si="94"/>
        <v>0</v>
      </c>
      <c r="DB44" s="409">
        <f t="shared" si="95"/>
        <v>0</v>
      </c>
      <c r="DC44" s="411">
        <f t="shared" si="96"/>
        <v>0</v>
      </c>
      <c r="DD44" s="440">
        <f t="shared" si="97"/>
        <v>0</v>
      </c>
      <c r="DE44" s="410">
        <f t="shared" si="98"/>
        <v>0</v>
      </c>
      <c r="DF44" s="410">
        <f t="shared" si="99"/>
        <v>0</v>
      </c>
      <c r="DG44" s="410">
        <f t="shared" si="100"/>
        <v>0</v>
      </c>
      <c r="DH44" s="410">
        <f t="shared" si="101"/>
        <v>0</v>
      </c>
      <c r="DI44" s="410">
        <f t="shared" si="102"/>
        <v>0</v>
      </c>
      <c r="DJ44" s="410">
        <f t="shared" si="103"/>
        <v>0</v>
      </c>
      <c r="DK44" s="438">
        <f t="shared" si="104"/>
        <v>0</v>
      </c>
      <c r="DL44" s="409">
        <f t="shared" si="105"/>
        <v>0</v>
      </c>
      <c r="DM44" s="411">
        <f t="shared" si="106"/>
        <v>0</v>
      </c>
      <c r="DN44" s="440">
        <f t="shared" si="107"/>
        <v>0</v>
      </c>
      <c r="DO44" s="410">
        <f t="shared" si="108"/>
        <v>0</v>
      </c>
      <c r="DP44" s="410">
        <f t="shared" si="109"/>
        <v>0</v>
      </c>
      <c r="DQ44" s="410">
        <f t="shared" si="110"/>
        <v>0</v>
      </c>
      <c r="DR44" s="410">
        <f t="shared" si="111"/>
        <v>0</v>
      </c>
      <c r="DS44" s="410">
        <f t="shared" si="112"/>
        <v>0</v>
      </c>
      <c r="DT44" s="410">
        <f t="shared" si="113"/>
        <v>0</v>
      </c>
      <c r="DU44" s="438">
        <f t="shared" si="114"/>
        <v>0</v>
      </c>
      <c r="DV44" s="409">
        <f t="shared" si="115"/>
        <v>0</v>
      </c>
      <c r="DW44" s="411">
        <f t="shared" si="116"/>
        <v>0</v>
      </c>
      <c r="DX44" s="440">
        <f t="shared" si="117"/>
        <v>0</v>
      </c>
      <c r="DY44" s="410">
        <f t="shared" si="118"/>
        <v>0</v>
      </c>
      <c r="DZ44" s="410">
        <f t="shared" si="119"/>
        <v>0</v>
      </c>
      <c r="EA44" s="410">
        <f t="shared" si="120"/>
        <v>0</v>
      </c>
      <c r="EB44" s="410">
        <f t="shared" si="121"/>
        <v>0</v>
      </c>
      <c r="EC44" s="410">
        <f t="shared" si="122"/>
        <v>0</v>
      </c>
      <c r="ED44" s="410">
        <f t="shared" si="123"/>
        <v>0</v>
      </c>
      <c r="EE44" s="411">
        <f t="shared" si="124"/>
        <v>0</v>
      </c>
      <c r="EF44" s="409">
        <f t="shared" si="125"/>
        <v>0</v>
      </c>
      <c r="EG44" s="411">
        <f t="shared" si="126"/>
        <v>0</v>
      </c>
      <c r="EH44" s="23"/>
      <c r="EJ44" s="23"/>
    </row>
    <row r="45" spans="1:140" ht="15.75" thickBot="1" x14ac:dyDescent="0.3">
      <c r="A45" s="152"/>
      <c r="B45" s="380"/>
      <c r="C45" s="420"/>
      <c r="D45" s="420"/>
      <c r="E45" s="420"/>
      <c r="F45" s="421"/>
      <c r="G45" s="276"/>
      <c r="H45" s="276"/>
      <c r="I45" s="422"/>
      <c r="J45" s="423">
        <f>IF(OR(G45="loyR",G45="AssH",G45="ItH",G45="TxF"),0,I45-I45/1.095)</f>
        <v>0</v>
      </c>
      <c r="K45" s="424">
        <f>IF(OR(G45="loyR",G45="AssH",G45="ItH",G45="TxF"),0,(I45-J45)/1.05*0.05)</f>
        <v>0</v>
      </c>
      <c r="L45" s="410">
        <f>I45-J45-K45</f>
        <v>0</v>
      </c>
      <c r="M45" s="410">
        <f>I45*H45</f>
        <v>0</v>
      </c>
      <c r="N45" s="410">
        <f t="shared" si="3"/>
        <v>0</v>
      </c>
      <c r="O45" s="410">
        <f t="shared" si="4"/>
        <v>0</v>
      </c>
      <c r="P45" s="410">
        <f t="shared" si="5"/>
        <v>0</v>
      </c>
      <c r="Q45" s="429">
        <f t="shared" si="6"/>
        <v>1</v>
      </c>
      <c r="R45" s="409">
        <f t="shared" si="7"/>
        <v>0</v>
      </c>
      <c r="S45" s="410">
        <f t="shared" si="8"/>
        <v>0</v>
      </c>
      <c r="T45" s="410">
        <f t="shared" si="9"/>
        <v>0</v>
      </c>
      <c r="U45" s="410">
        <f t="shared" si="10"/>
        <v>0</v>
      </c>
      <c r="V45" s="410">
        <f t="shared" si="11"/>
        <v>0</v>
      </c>
      <c r="W45" s="410">
        <f t="shared" si="12"/>
        <v>0</v>
      </c>
      <c r="X45" s="410">
        <f t="shared" si="13"/>
        <v>0</v>
      </c>
      <c r="Y45" s="438">
        <f t="shared" si="14"/>
        <v>0</v>
      </c>
      <c r="Z45" s="409">
        <f t="shared" si="15"/>
        <v>0</v>
      </c>
      <c r="AA45" s="411">
        <f t="shared" si="16"/>
        <v>0</v>
      </c>
      <c r="AB45" s="440">
        <f t="shared" si="17"/>
        <v>0</v>
      </c>
      <c r="AC45" s="410">
        <f t="shared" si="18"/>
        <v>0</v>
      </c>
      <c r="AD45" s="410">
        <f t="shared" si="19"/>
        <v>0</v>
      </c>
      <c r="AE45" s="410">
        <f t="shared" si="20"/>
        <v>0</v>
      </c>
      <c r="AF45" s="410">
        <f t="shared" si="21"/>
        <v>0</v>
      </c>
      <c r="AG45" s="410">
        <f t="shared" si="22"/>
        <v>0</v>
      </c>
      <c r="AH45" s="410">
        <f t="shared" si="23"/>
        <v>0</v>
      </c>
      <c r="AI45" s="438">
        <f t="shared" si="24"/>
        <v>0</v>
      </c>
      <c r="AJ45" s="409">
        <f t="shared" si="25"/>
        <v>0</v>
      </c>
      <c r="AK45" s="411">
        <f t="shared" si="26"/>
        <v>0</v>
      </c>
      <c r="AL45" s="440">
        <f t="shared" si="27"/>
        <v>0</v>
      </c>
      <c r="AM45" s="410">
        <f t="shared" si="28"/>
        <v>0</v>
      </c>
      <c r="AN45" s="410">
        <f t="shared" si="29"/>
        <v>0</v>
      </c>
      <c r="AO45" s="410">
        <f t="shared" si="30"/>
        <v>0</v>
      </c>
      <c r="AP45" s="410">
        <f t="shared" si="31"/>
        <v>0</v>
      </c>
      <c r="AQ45" s="410">
        <f t="shared" si="32"/>
        <v>0</v>
      </c>
      <c r="AR45" s="410">
        <f t="shared" si="33"/>
        <v>0</v>
      </c>
      <c r="AS45" s="438">
        <f t="shared" si="34"/>
        <v>0</v>
      </c>
      <c r="AT45" s="409">
        <f t="shared" si="35"/>
        <v>0</v>
      </c>
      <c r="AU45" s="411">
        <f t="shared" si="36"/>
        <v>0</v>
      </c>
      <c r="AV45" s="440">
        <f t="shared" si="37"/>
        <v>0</v>
      </c>
      <c r="AW45" s="410">
        <f t="shared" si="38"/>
        <v>0</v>
      </c>
      <c r="AX45" s="410">
        <f t="shared" si="39"/>
        <v>0</v>
      </c>
      <c r="AY45" s="410">
        <f t="shared" si="40"/>
        <v>0</v>
      </c>
      <c r="AZ45" s="410">
        <f t="shared" si="41"/>
        <v>0</v>
      </c>
      <c r="BA45" s="410">
        <f t="shared" si="42"/>
        <v>0</v>
      </c>
      <c r="BB45" s="410">
        <f t="shared" si="43"/>
        <v>0</v>
      </c>
      <c r="BC45" s="438">
        <f t="shared" si="44"/>
        <v>0</v>
      </c>
      <c r="BD45" s="409">
        <f t="shared" si="45"/>
        <v>0</v>
      </c>
      <c r="BE45" s="411">
        <f t="shared" si="46"/>
        <v>0</v>
      </c>
      <c r="BF45" s="440">
        <f t="shared" si="47"/>
        <v>0</v>
      </c>
      <c r="BG45" s="410">
        <f t="shared" si="48"/>
        <v>0</v>
      </c>
      <c r="BH45" s="410">
        <f t="shared" si="49"/>
        <v>0</v>
      </c>
      <c r="BI45" s="410">
        <f t="shared" si="50"/>
        <v>0</v>
      </c>
      <c r="BJ45" s="410">
        <f t="shared" si="51"/>
        <v>0</v>
      </c>
      <c r="BK45" s="410">
        <f t="shared" si="52"/>
        <v>0</v>
      </c>
      <c r="BL45" s="410">
        <f t="shared" si="53"/>
        <v>0</v>
      </c>
      <c r="BM45" s="438">
        <f t="shared" si="54"/>
        <v>0</v>
      </c>
      <c r="BN45" s="409">
        <f t="shared" si="55"/>
        <v>0</v>
      </c>
      <c r="BO45" s="411">
        <f t="shared" si="56"/>
        <v>0</v>
      </c>
      <c r="BP45" s="440">
        <f t="shared" si="57"/>
        <v>0</v>
      </c>
      <c r="BQ45" s="410">
        <f t="shared" si="58"/>
        <v>0</v>
      </c>
      <c r="BR45" s="410">
        <f t="shared" si="59"/>
        <v>0</v>
      </c>
      <c r="BS45" s="410">
        <f t="shared" si="60"/>
        <v>0</v>
      </c>
      <c r="BT45" s="410">
        <f t="shared" si="61"/>
        <v>0</v>
      </c>
      <c r="BU45" s="410">
        <f t="shared" si="62"/>
        <v>0</v>
      </c>
      <c r="BV45" s="410">
        <f t="shared" si="63"/>
        <v>0</v>
      </c>
      <c r="BW45" s="438">
        <f t="shared" si="64"/>
        <v>0</v>
      </c>
      <c r="BX45" s="409">
        <f t="shared" si="65"/>
        <v>0</v>
      </c>
      <c r="BY45" s="411">
        <f t="shared" si="66"/>
        <v>0</v>
      </c>
      <c r="BZ45" s="440">
        <f t="shared" si="67"/>
        <v>0</v>
      </c>
      <c r="CA45" s="410">
        <f t="shared" si="68"/>
        <v>0</v>
      </c>
      <c r="CB45" s="410">
        <f t="shared" si="69"/>
        <v>0</v>
      </c>
      <c r="CC45" s="410">
        <f t="shared" si="70"/>
        <v>0</v>
      </c>
      <c r="CD45" s="410">
        <f t="shared" si="71"/>
        <v>0</v>
      </c>
      <c r="CE45" s="410">
        <f t="shared" si="72"/>
        <v>0</v>
      </c>
      <c r="CF45" s="410">
        <f t="shared" si="73"/>
        <v>0</v>
      </c>
      <c r="CG45" s="438">
        <f t="shared" si="74"/>
        <v>0</v>
      </c>
      <c r="CH45" s="409">
        <f t="shared" si="75"/>
        <v>0</v>
      </c>
      <c r="CI45" s="411">
        <f t="shared" si="76"/>
        <v>0</v>
      </c>
      <c r="CJ45" s="440">
        <f t="shared" si="77"/>
        <v>0</v>
      </c>
      <c r="CK45" s="410">
        <f t="shared" si="78"/>
        <v>0</v>
      </c>
      <c r="CL45" s="410">
        <f t="shared" si="79"/>
        <v>0</v>
      </c>
      <c r="CM45" s="410">
        <f t="shared" si="80"/>
        <v>0</v>
      </c>
      <c r="CN45" s="410">
        <f t="shared" si="81"/>
        <v>0</v>
      </c>
      <c r="CO45" s="410">
        <f t="shared" si="82"/>
        <v>0</v>
      </c>
      <c r="CP45" s="410">
        <f t="shared" si="83"/>
        <v>0</v>
      </c>
      <c r="CQ45" s="438">
        <f t="shared" si="84"/>
        <v>0</v>
      </c>
      <c r="CR45" s="409">
        <f t="shared" si="85"/>
        <v>0</v>
      </c>
      <c r="CS45" s="411">
        <f t="shared" si="86"/>
        <v>0</v>
      </c>
      <c r="CT45" s="440">
        <f t="shared" si="87"/>
        <v>0</v>
      </c>
      <c r="CU45" s="410">
        <f t="shared" si="88"/>
        <v>0</v>
      </c>
      <c r="CV45" s="410">
        <f t="shared" si="89"/>
        <v>0</v>
      </c>
      <c r="CW45" s="410">
        <f t="shared" si="90"/>
        <v>0</v>
      </c>
      <c r="CX45" s="410">
        <f t="shared" si="91"/>
        <v>0</v>
      </c>
      <c r="CY45" s="410">
        <f t="shared" si="92"/>
        <v>0</v>
      </c>
      <c r="CZ45" s="410">
        <f t="shared" si="93"/>
        <v>0</v>
      </c>
      <c r="DA45" s="438">
        <f t="shared" si="94"/>
        <v>0</v>
      </c>
      <c r="DB45" s="409">
        <f t="shared" si="95"/>
        <v>0</v>
      </c>
      <c r="DC45" s="411">
        <f t="shared" si="96"/>
        <v>0</v>
      </c>
      <c r="DD45" s="440">
        <f t="shared" si="97"/>
        <v>0</v>
      </c>
      <c r="DE45" s="410">
        <f t="shared" si="98"/>
        <v>0</v>
      </c>
      <c r="DF45" s="410">
        <f t="shared" si="99"/>
        <v>0</v>
      </c>
      <c r="DG45" s="410">
        <f t="shared" si="100"/>
        <v>0</v>
      </c>
      <c r="DH45" s="410">
        <f t="shared" si="101"/>
        <v>0</v>
      </c>
      <c r="DI45" s="410">
        <f t="shared" si="102"/>
        <v>0</v>
      </c>
      <c r="DJ45" s="410">
        <f t="shared" si="103"/>
        <v>0</v>
      </c>
      <c r="DK45" s="438">
        <f t="shared" si="104"/>
        <v>0</v>
      </c>
      <c r="DL45" s="409">
        <f t="shared" si="105"/>
        <v>0</v>
      </c>
      <c r="DM45" s="411">
        <f t="shared" si="106"/>
        <v>0</v>
      </c>
      <c r="DN45" s="440">
        <f t="shared" si="107"/>
        <v>0</v>
      </c>
      <c r="DO45" s="410">
        <f t="shared" si="108"/>
        <v>0</v>
      </c>
      <c r="DP45" s="410">
        <f t="shared" si="109"/>
        <v>0</v>
      </c>
      <c r="DQ45" s="410">
        <f t="shared" si="110"/>
        <v>0</v>
      </c>
      <c r="DR45" s="410">
        <f t="shared" si="111"/>
        <v>0</v>
      </c>
      <c r="DS45" s="410">
        <f t="shared" si="112"/>
        <v>0</v>
      </c>
      <c r="DT45" s="410">
        <f t="shared" si="113"/>
        <v>0</v>
      </c>
      <c r="DU45" s="438">
        <f t="shared" si="114"/>
        <v>0</v>
      </c>
      <c r="DV45" s="409">
        <f t="shared" si="115"/>
        <v>0</v>
      </c>
      <c r="DW45" s="411">
        <f t="shared" si="116"/>
        <v>0</v>
      </c>
      <c r="DX45" s="440">
        <f t="shared" si="117"/>
        <v>0</v>
      </c>
      <c r="DY45" s="410">
        <f t="shared" si="118"/>
        <v>0</v>
      </c>
      <c r="DZ45" s="410">
        <f t="shared" si="119"/>
        <v>0</v>
      </c>
      <c r="EA45" s="410">
        <f t="shared" si="120"/>
        <v>0</v>
      </c>
      <c r="EB45" s="410">
        <f t="shared" si="121"/>
        <v>0</v>
      </c>
      <c r="EC45" s="410">
        <f t="shared" si="122"/>
        <v>0</v>
      </c>
      <c r="ED45" s="410">
        <f t="shared" si="123"/>
        <v>0</v>
      </c>
      <c r="EE45" s="411">
        <f t="shared" si="124"/>
        <v>0</v>
      </c>
      <c r="EF45" s="409">
        <f t="shared" si="125"/>
        <v>0</v>
      </c>
      <c r="EG45" s="411">
        <f t="shared" si="126"/>
        <v>0</v>
      </c>
      <c r="EH45" s="23"/>
      <c r="EJ45" s="23"/>
    </row>
    <row r="46" spans="1:140" ht="15.75" thickBot="1" x14ac:dyDescent="0.3">
      <c r="A46" s="152"/>
      <c r="B46" s="380"/>
      <c r="C46" s="420"/>
      <c r="D46" s="420"/>
      <c r="E46" s="420"/>
      <c r="F46" s="421"/>
      <c r="G46" s="276"/>
      <c r="H46" s="276"/>
      <c r="I46" s="422"/>
      <c r="J46" s="423">
        <f>IF(OR(G46="loyR",G46="AssH",G46="ItH",G46="TxF"),0,I46-I46/1.095)</f>
        <v>0</v>
      </c>
      <c r="K46" s="424">
        <f>IF(OR(G46="loyR",G46="AssH",G46="ItH",G46="TxF"),0,(I46-J46)/1.05*0.05)</f>
        <v>0</v>
      </c>
      <c r="L46" s="410">
        <f>I46-J46-K46</f>
        <v>0</v>
      </c>
      <c r="M46" s="410">
        <f>I46*H46</f>
        <v>0</v>
      </c>
      <c r="N46" s="410">
        <f t="shared" si="3"/>
        <v>0</v>
      </c>
      <c r="O46" s="410">
        <f t="shared" si="4"/>
        <v>0</v>
      </c>
      <c r="P46" s="410">
        <f t="shared" si="5"/>
        <v>0</v>
      </c>
      <c r="Q46" s="429">
        <f t="shared" si="6"/>
        <v>1</v>
      </c>
      <c r="R46" s="409">
        <f t="shared" si="7"/>
        <v>0</v>
      </c>
      <c r="S46" s="410">
        <f t="shared" si="8"/>
        <v>0</v>
      </c>
      <c r="T46" s="410">
        <f t="shared" si="9"/>
        <v>0</v>
      </c>
      <c r="U46" s="410">
        <f t="shared" si="10"/>
        <v>0</v>
      </c>
      <c r="V46" s="410">
        <f t="shared" si="11"/>
        <v>0</v>
      </c>
      <c r="W46" s="410">
        <f t="shared" si="12"/>
        <v>0</v>
      </c>
      <c r="X46" s="410">
        <f t="shared" si="13"/>
        <v>0</v>
      </c>
      <c r="Y46" s="438">
        <f t="shared" si="14"/>
        <v>0</v>
      </c>
      <c r="Z46" s="409">
        <f t="shared" si="15"/>
        <v>0</v>
      </c>
      <c r="AA46" s="411">
        <f t="shared" si="16"/>
        <v>0</v>
      </c>
      <c r="AB46" s="440">
        <f t="shared" si="17"/>
        <v>0</v>
      </c>
      <c r="AC46" s="410">
        <f t="shared" si="18"/>
        <v>0</v>
      </c>
      <c r="AD46" s="410">
        <f t="shared" si="19"/>
        <v>0</v>
      </c>
      <c r="AE46" s="410">
        <f t="shared" si="20"/>
        <v>0</v>
      </c>
      <c r="AF46" s="410">
        <f t="shared" si="21"/>
        <v>0</v>
      </c>
      <c r="AG46" s="410">
        <f t="shared" si="22"/>
        <v>0</v>
      </c>
      <c r="AH46" s="410">
        <f t="shared" si="23"/>
        <v>0</v>
      </c>
      <c r="AI46" s="438">
        <f t="shared" si="24"/>
        <v>0</v>
      </c>
      <c r="AJ46" s="409">
        <f t="shared" si="25"/>
        <v>0</v>
      </c>
      <c r="AK46" s="411">
        <f t="shared" si="26"/>
        <v>0</v>
      </c>
      <c r="AL46" s="440">
        <f t="shared" si="27"/>
        <v>0</v>
      </c>
      <c r="AM46" s="410">
        <f t="shared" si="28"/>
        <v>0</v>
      </c>
      <c r="AN46" s="410">
        <f t="shared" si="29"/>
        <v>0</v>
      </c>
      <c r="AO46" s="410">
        <f t="shared" si="30"/>
        <v>0</v>
      </c>
      <c r="AP46" s="410">
        <f t="shared" si="31"/>
        <v>0</v>
      </c>
      <c r="AQ46" s="410">
        <f t="shared" si="32"/>
        <v>0</v>
      </c>
      <c r="AR46" s="410">
        <f t="shared" si="33"/>
        <v>0</v>
      </c>
      <c r="AS46" s="438">
        <f t="shared" si="34"/>
        <v>0</v>
      </c>
      <c r="AT46" s="409">
        <f t="shared" si="35"/>
        <v>0</v>
      </c>
      <c r="AU46" s="411">
        <f t="shared" si="36"/>
        <v>0</v>
      </c>
      <c r="AV46" s="440">
        <f t="shared" si="37"/>
        <v>0</v>
      </c>
      <c r="AW46" s="410">
        <f t="shared" si="38"/>
        <v>0</v>
      </c>
      <c r="AX46" s="410">
        <f t="shared" si="39"/>
        <v>0</v>
      </c>
      <c r="AY46" s="410">
        <f t="shared" si="40"/>
        <v>0</v>
      </c>
      <c r="AZ46" s="410">
        <f t="shared" si="41"/>
        <v>0</v>
      </c>
      <c r="BA46" s="410">
        <f t="shared" si="42"/>
        <v>0</v>
      </c>
      <c r="BB46" s="410">
        <f t="shared" si="43"/>
        <v>0</v>
      </c>
      <c r="BC46" s="438">
        <f t="shared" si="44"/>
        <v>0</v>
      </c>
      <c r="BD46" s="409">
        <f t="shared" si="45"/>
        <v>0</v>
      </c>
      <c r="BE46" s="411">
        <f t="shared" si="46"/>
        <v>0</v>
      </c>
      <c r="BF46" s="440">
        <f t="shared" si="47"/>
        <v>0</v>
      </c>
      <c r="BG46" s="410">
        <f t="shared" si="48"/>
        <v>0</v>
      </c>
      <c r="BH46" s="410">
        <f t="shared" si="49"/>
        <v>0</v>
      </c>
      <c r="BI46" s="410">
        <f t="shared" si="50"/>
        <v>0</v>
      </c>
      <c r="BJ46" s="410">
        <f t="shared" si="51"/>
        <v>0</v>
      </c>
      <c r="BK46" s="410">
        <f t="shared" si="52"/>
        <v>0</v>
      </c>
      <c r="BL46" s="410">
        <f t="shared" si="53"/>
        <v>0</v>
      </c>
      <c r="BM46" s="438">
        <f t="shared" si="54"/>
        <v>0</v>
      </c>
      <c r="BN46" s="409">
        <f t="shared" si="55"/>
        <v>0</v>
      </c>
      <c r="BO46" s="411">
        <f t="shared" si="56"/>
        <v>0</v>
      </c>
      <c r="BP46" s="440">
        <f t="shared" si="57"/>
        <v>0</v>
      </c>
      <c r="BQ46" s="410">
        <f t="shared" si="58"/>
        <v>0</v>
      </c>
      <c r="BR46" s="410">
        <f t="shared" si="59"/>
        <v>0</v>
      </c>
      <c r="BS46" s="410">
        <f t="shared" si="60"/>
        <v>0</v>
      </c>
      <c r="BT46" s="410">
        <f t="shared" si="61"/>
        <v>0</v>
      </c>
      <c r="BU46" s="410">
        <f t="shared" si="62"/>
        <v>0</v>
      </c>
      <c r="BV46" s="410">
        <f t="shared" si="63"/>
        <v>0</v>
      </c>
      <c r="BW46" s="438">
        <f t="shared" si="64"/>
        <v>0</v>
      </c>
      <c r="BX46" s="409">
        <f t="shared" si="65"/>
        <v>0</v>
      </c>
      <c r="BY46" s="411">
        <f t="shared" si="66"/>
        <v>0</v>
      </c>
      <c r="BZ46" s="440">
        <f t="shared" si="67"/>
        <v>0</v>
      </c>
      <c r="CA46" s="410">
        <f t="shared" si="68"/>
        <v>0</v>
      </c>
      <c r="CB46" s="410">
        <f t="shared" si="69"/>
        <v>0</v>
      </c>
      <c r="CC46" s="410">
        <f t="shared" si="70"/>
        <v>0</v>
      </c>
      <c r="CD46" s="410">
        <f t="shared" si="71"/>
        <v>0</v>
      </c>
      <c r="CE46" s="410">
        <f t="shared" si="72"/>
        <v>0</v>
      </c>
      <c r="CF46" s="410">
        <f t="shared" si="73"/>
        <v>0</v>
      </c>
      <c r="CG46" s="438">
        <f t="shared" si="74"/>
        <v>0</v>
      </c>
      <c r="CH46" s="409">
        <f t="shared" si="75"/>
        <v>0</v>
      </c>
      <c r="CI46" s="411">
        <f t="shared" si="76"/>
        <v>0</v>
      </c>
      <c r="CJ46" s="440">
        <f t="shared" si="77"/>
        <v>0</v>
      </c>
      <c r="CK46" s="410">
        <f t="shared" si="78"/>
        <v>0</v>
      </c>
      <c r="CL46" s="410">
        <f t="shared" si="79"/>
        <v>0</v>
      </c>
      <c r="CM46" s="410">
        <f t="shared" si="80"/>
        <v>0</v>
      </c>
      <c r="CN46" s="410">
        <f t="shared" si="81"/>
        <v>0</v>
      </c>
      <c r="CO46" s="410">
        <f t="shared" si="82"/>
        <v>0</v>
      </c>
      <c r="CP46" s="410">
        <f t="shared" si="83"/>
        <v>0</v>
      </c>
      <c r="CQ46" s="438">
        <f t="shared" si="84"/>
        <v>0</v>
      </c>
      <c r="CR46" s="409">
        <f t="shared" si="85"/>
        <v>0</v>
      </c>
      <c r="CS46" s="411">
        <f t="shared" si="86"/>
        <v>0</v>
      </c>
      <c r="CT46" s="440">
        <f t="shared" si="87"/>
        <v>0</v>
      </c>
      <c r="CU46" s="410">
        <f t="shared" si="88"/>
        <v>0</v>
      </c>
      <c r="CV46" s="410">
        <f t="shared" si="89"/>
        <v>0</v>
      </c>
      <c r="CW46" s="410">
        <f t="shared" si="90"/>
        <v>0</v>
      </c>
      <c r="CX46" s="410">
        <f t="shared" si="91"/>
        <v>0</v>
      </c>
      <c r="CY46" s="410">
        <f t="shared" si="92"/>
        <v>0</v>
      </c>
      <c r="CZ46" s="410">
        <f t="shared" si="93"/>
        <v>0</v>
      </c>
      <c r="DA46" s="438">
        <f t="shared" si="94"/>
        <v>0</v>
      </c>
      <c r="DB46" s="409">
        <f t="shared" si="95"/>
        <v>0</v>
      </c>
      <c r="DC46" s="411">
        <f t="shared" si="96"/>
        <v>0</v>
      </c>
      <c r="DD46" s="440">
        <f t="shared" si="97"/>
        <v>0</v>
      </c>
      <c r="DE46" s="410">
        <f t="shared" si="98"/>
        <v>0</v>
      </c>
      <c r="DF46" s="410">
        <f t="shared" si="99"/>
        <v>0</v>
      </c>
      <c r="DG46" s="410">
        <f t="shared" si="100"/>
        <v>0</v>
      </c>
      <c r="DH46" s="410">
        <f t="shared" si="101"/>
        <v>0</v>
      </c>
      <c r="DI46" s="410">
        <f t="shared" si="102"/>
        <v>0</v>
      </c>
      <c r="DJ46" s="410">
        <f t="shared" si="103"/>
        <v>0</v>
      </c>
      <c r="DK46" s="438">
        <f t="shared" si="104"/>
        <v>0</v>
      </c>
      <c r="DL46" s="409">
        <f t="shared" si="105"/>
        <v>0</v>
      </c>
      <c r="DM46" s="411">
        <f t="shared" si="106"/>
        <v>0</v>
      </c>
      <c r="DN46" s="440">
        <f t="shared" si="107"/>
        <v>0</v>
      </c>
      <c r="DO46" s="410">
        <f t="shared" si="108"/>
        <v>0</v>
      </c>
      <c r="DP46" s="410">
        <f t="shared" si="109"/>
        <v>0</v>
      </c>
      <c r="DQ46" s="410">
        <f t="shared" si="110"/>
        <v>0</v>
      </c>
      <c r="DR46" s="410">
        <f t="shared" si="111"/>
        <v>0</v>
      </c>
      <c r="DS46" s="410">
        <f t="shared" si="112"/>
        <v>0</v>
      </c>
      <c r="DT46" s="410">
        <f t="shared" si="113"/>
        <v>0</v>
      </c>
      <c r="DU46" s="438">
        <f t="shared" si="114"/>
        <v>0</v>
      </c>
      <c r="DV46" s="409">
        <f t="shared" si="115"/>
        <v>0</v>
      </c>
      <c r="DW46" s="411">
        <f t="shared" si="116"/>
        <v>0</v>
      </c>
      <c r="DX46" s="440">
        <f t="shared" si="117"/>
        <v>0</v>
      </c>
      <c r="DY46" s="410">
        <f t="shared" si="118"/>
        <v>0</v>
      </c>
      <c r="DZ46" s="410">
        <f t="shared" si="119"/>
        <v>0</v>
      </c>
      <c r="EA46" s="410">
        <f t="shared" si="120"/>
        <v>0</v>
      </c>
      <c r="EB46" s="410">
        <f t="shared" si="121"/>
        <v>0</v>
      </c>
      <c r="EC46" s="410">
        <f t="shared" si="122"/>
        <v>0</v>
      </c>
      <c r="ED46" s="410">
        <f t="shared" si="123"/>
        <v>0</v>
      </c>
      <c r="EE46" s="411">
        <f t="shared" si="124"/>
        <v>0</v>
      </c>
      <c r="EF46" s="409">
        <f t="shared" si="125"/>
        <v>0</v>
      </c>
      <c r="EG46" s="411">
        <f t="shared" si="126"/>
        <v>0</v>
      </c>
      <c r="EH46" s="23"/>
      <c r="EJ46" s="23"/>
    </row>
    <row r="47" spans="1:140" ht="15.75" thickBot="1" x14ac:dyDescent="0.3">
      <c r="A47" s="152"/>
      <c r="B47" s="380"/>
      <c r="C47" s="420"/>
      <c r="D47" s="420"/>
      <c r="E47" s="420"/>
      <c r="F47" s="421"/>
      <c r="G47" s="276"/>
      <c r="H47" s="276"/>
      <c r="I47" s="422"/>
      <c r="J47" s="423">
        <f t="shared" ref="J47:J106" si="127">IF(OR(G47="loyR",G47="AssH",G47="ItH",G47="TxF"),0,I47-I47/1.095)</f>
        <v>0</v>
      </c>
      <c r="K47" s="424">
        <f t="shared" ref="K47:K106" si="128">IF(OR(G47="loyR",G47="AssH",G47="ItH",G47="TxF"),0,(I47-J47)/1.05*0.05)</f>
        <v>0</v>
      </c>
      <c r="L47" s="410">
        <f t="shared" ref="L47:L106" si="129">I47-J47-K47</f>
        <v>0</v>
      </c>
      <c r="M47" s="410">
        <f t="shared" ref="M47:M105" si="130">I47*H47</f>
        <v>0</v>
      </c>
      <c r="N47" s="410">
        <f t="shared" si="3"/>
        <v>0</v>
      </c>
      <c r="O47" s="410">
        <f t="shared" si="4"/>
        <v>0</v>
      </c>
      <c r="P47" s="410">
        <f t="shared" si="5"/>
        <v>0</v>
      </c>
      <c r="Q47" s="429">
        <f t="shared" si="6"/>
        <v>1</v>
      </c>
      <c r="R47" s="409">
        <f t="shared" si="7"/>
        <v>0</v>
      </c>
      <c r="S47" s="410">
        <f t="shared" si="8"/>
        <v>0</v>
      </c>
      <c r="T47" s="410">
        <f t="shared" si="9"/>
        <v>0</v>
      </c>
      <c r="U47" s="410">
        <f t="shared" si="10"/>
        <v>0</v>
      </c>
      <c r="V47" s="410">
        <f t="shared" si="11"/>
        <v>0</v>
      </c>
      <c r="W47" s="410">
        <f t="shared" si="12"/>
        <v>0</v>
      </c>
      <c r="X47" s="410">
        <f t="shared" si="13"/>
        <v>0</v>
      </c>
      <c r="Y47" s="438">
        <f t="shared" si="14"/>
        <v>0</v>
      </c>
      <c r="Z47" s="409">
        <f t="shared" si="15"/>
        <v>0</v>
      </c>
      <c r="AA47" s="411">
        <f t="shared" si="16"/>
        <v>0</v>
      </c>
      <c r="AB47" s="440">
        <f t="shared" si="17"/>
        <v>0</v>
      </c>
      <c r="AC47" s="410">
        <f t="shared" si="18"/>
        <v>0</v>
      </c>
      <c r="AD47" s="410">
        <f t="shared" si="19"/>
        <v>0</v>
      </c>
      <c r="AE47" s="410">
        <f t="shared" si="20"/>
        <v>0</v>
      </c>
      <c r="AF47" s="410">
        <f t="shared" si="21"/>
        <v>0</v>
      </c>
      <c r="AG47" s="410">
        <f t="shared" si="22"/>
        <v>0</v>
      </c>
      <c r="AH47" s="410">
        <f t="shared" si="23"/>
        <v>0</v>
      </c>
      <c r="AI47" s="438">
        <f t="shared" si="24"/>
        <v>0</v>
      </c>
      <c r="AJ47" s="409">
        <f t="shared" si="25"/>
        <v>0</v>
      </c>
      <c r="AK47" s="411">
        <f t="shared" si="26"/>
        <v>0</v>
      </c>
      <c r="AL47" s="440">
        <f t="shared" si="27"/>
        <v>0</v>
      </c>
      <c r="AM47" s="410">
        <f t="shared" si="28"/>
        <v>0</v>
      </c>
      <c r="AN47" s="410">
        <f t="shared" si="29"/>
        <v>0</v>
      </c>
      <c r="AO47" s="410">
        <f t="shared" si="30"/>
        <v>0</v>
      </c>
      <c r="AP47" s="410">
        <f t="shared" si="31"/>
        <v>0</v>
      </c>
      <c r="AQ47" s="410">
        <f t="shared" si="32"/>
        <v>0</v>
      </c>
      <c r="AR47" s="410">
        <f t="shared" si="33"/>
        <v>0</v>
      </c>
      <c r="AS47" s="438">
        <f t="shared" si="34"/>
        <v>0</v>
      </c>
      <c r="AT47" s="409">
        <f t="shared" si="35"/>
        <v>0</v>
      </c>
      <c r="AU47" s="411">
        <f t="shared" si="36"/>
        <v>0</v>
      </c>
      <c r="AV47" s="440">
        <f t="shared" si="37"/>
        <v>0</v>
      </c>
      <c r="AW47" s="410">
        <f t="shared" si="38"/>
        <v>0</v>
      </c>
      <c r="AX47" s="410">
        <f t="shared" si="39"/>
        <v>0</v>
      </c>
      <c r="AY47" s="410">
        <f t="shared" si="40"/>
        <v>0</v>
      </c>
      <c r="AZ47" s="410">
        <f t="shared" si="41"/>
        <v>0</v>
      </c>
      <c r="BA47" s="410">
        <f t="shared" si="42"/>
        <v>0</v>
      </c>
      <c r="BB47" s="410">
        <f t="shared" si="43"/>
        <v>0</v>
      </c>
      <c r="BC47" s="438">
        <f t="shared" si="44"/>
        <v>0</v>
      </c>
      <c r="BD47" s="409">
        <f t="shared" si="45"/>
        <v>0</v>
      </c>
      <c r="BE47" s="411">
        <f t="shared" si="46"/>
        <v>0</v>
      </c>
      <c r="BF47" s="440">
        <f t="shared" si="47"/>
        <v>0</v>
      </c>
      <c r="BG47" s="410">
        <f t="shared" si="48"/>
        <v>0</v>
      </c>
      <c r="BH47" s="410">
        <f t="shared" si="49"/>
        <v>0</v>
      </c>
      <c r="BI47" s="410">
        <f t="shared" si="50"/>
        <v>0</v>
      </c>
      <c r="BJ47" s="410">
        <f t="shared" si="51"/>
        <v>0</v>
      </c>
      <c r="BK47" s="410">
        <f t="shared" si="52"/>
        <v>0</v>
      </c>
      <c r="BL47" s="410">
        <f t="shared" si="53"/>
        <v>0</v>
      </c>
      <c r="BM47" s="438">
        <f t="shared" si="54"/>
        <v>0</v>
      </c>
      <c r="BN47" s="409">
        <f t="shared" si="55"/>
        <v>0</v>
      </c>
      <c r="BO47" s="411">
        <f t="shared" si="56"/>
        <v>0</v>
      </c>
      <c r="BP47" s="440">
        <f t="shared" si="57"/>
        <v>0</v>
      </c>
      <c r="BQ47" s="410">
        <f t="shared" si="58"/>
        <v>0</v>
      </c>
      <c r="BR47" s="410">
        <f t="shared" si="59"/>
        <v>0</v>
      </c>
      <c r="BS47" s="410">
        <f t="shared" si="60"/>
        <v>0</v>
      </c>
      <c r="BT47" s="410">
        <f t="shared" si="61"/>
        <v>0</v>
      </c>
      <c r="BU47" s="410">
        <f t="shared" si="62"/>
        <v>0</v>
      </c>
      <c r="BV47" s="410">
        <f t="shared" si="63"/>
        <v>0</v>
      </c>
      <c r="BW47" s="438">
        <f t="shared" si="64"/>
        <v>0</v>
      </c>
      <c r="BX47" s="409">
        <f t="shared" si="65"/>
        <v>0</v>
      </c>
      <c r="BY47" s="411">
        <f t="shared" si="66"/>
        <v>0</v>
      </c>
      <c r="BZ47" s="440">
        <f t="shared" si="67"/>
        <v>0</v>
      </c>
      <c r="CA47" s="410">
        <f t="shared" si="68"/>
        <v>0</v>
      </c>
      <c r="CB47" s="410">
        <f t="shared" si="69"/>
        <v>0</v>
      </c>
      <c r="CC47" s="410">
        <f t="shared" si="70"/>
        <v>0</v>
      </c>
      <c r="CD47" s="410">
        <f t="shared" si="71"/>
        <v>0</v>
      </c>
      <c r="CE47" s="410">
        <f t="shared" si="72"/>
        <v>0</v>
      </c>
      <c r="CF47" s="410">
        <f t="shared" si="73"/>
        <v>0</v>
      </c>
      <c r="CG47" s="438">
        <f t="shared" si="74"/>
        <v>0</v>
      </c>
      <c r="CH47" s="409">
        <f t="shared" si="75"/>
        <v>0</v>
      </c>
      <c r="CI47" s="411">
        <f t="shared" si="76"/>
        <v>0</v>
      </c>
      <c r="CJ47" s="440">
        <f t="shared" si="77"/>
        <v>0</v>
      </c>
      <c r="CK47" s="410">
        <f t="shared" si="78"/>
        <v>0</v>
      </c>
      <c r="CL47" s="410">
        <f t="shared" si="79"/>
        <v>0</v>
      </c>
      <c r="CM47" s="410">
        <f t="shared" si="80"/>
        <v>0</v>
      </c>
      <c r="CN47" s="410">
        <f t="shared" si="81"/>
        <v>0</v>
      </c>
      <c r="CO47" s="410">
        <f t="shared" si="82"/>
        <v>0</v>
      </c>
      <c r="CP47" s="410">
        <f t="shared" si="83"/>
        <v>0</v>
      </c>
      <c r="CQ47" s="438">
        <f t="shared" si="84"/>
        <v>0</v>
      </c>
      <c r="CR47" s="409">
        <f t="shared" si="85"/>
        <v>0</v>
      </c>
      <c r="CS47" s="411">
        <f t="shared" si="86"/>
        <v>0</v>
      </c>
      <c r="CT47" s="440">
        <f t="shared" si="87"/>
        <v>0</v>
      </c>
      <c r="CU47" s="410">
        <f t="shared" si="88"/>
        <v>0</v>
      </c>
      <c r="CV47" s="410">
        <f t="shared" si="89"/>
        <v>0</v>
      </c>
      <c r="CW47" s="410">
        <f t="shared" si="90"/>
        <v>0</v>
      </c>
      <c r="CX47" s="410">
        <f t="shared" si="91"/>
        <v>0</v>
      </c>
      <c r="CY47" s="410">
        <f t="shared" si="92"/>
        <v>0</v>
      </c>
      <c r="CZ47" s="410">
        <f t="shared" si="93"/>
        <v>0</v>
      </c>
      <c r="DA47" s="438">
        <f t="shared" si="94"/>
        <v>0</v>
      </c>
      <c r="DB47" s="409">
        <f t="shared" si="95"/>
        <v>0</v>
      </c>
      <c r="DC47" s="411">
        <f t="shared" si="96"/>
        <v>0</v>
      </c>
      <c r="DD47" s="440">
        <f t="shared" si="97"/>
        <v>0</v>
      </c>
      <c r="DE47" s="410">
        <f t="shared" si="98"/>
        <v>0</v>
      </c>
      <c r="DF47" s="410">
        <f t="shared" si="99"/>
        <v>0</v>
      </c>
      <c r="DG47" s="410">
        <f t="shared" si="100"/>
        <v>0</v>
      </c>
      <c r="DH47" s="410">
        <f t="shared" si="101"/>
        <v>0</v>
      </c>
      <c r="DI47" s="410">
        <f t="shared" si="102"/>
        <v>0</v>
      </c>
      <c r="DJ47" s="410">
        <f t="shared" si="103"/>
        <v>0</v>
      </c>
      <c r="DK47" s="438">
        <f t="shared" si="104"/>
        <v>0</v>
      </c>
      <c r="DL47" s="409">
        <f t="shared" si="105"/>
        <v>0</v>
      </c>
      <c r="DM47" s="411">
        <f t="shared" si="106"/>
        <v>0</v>
      </c>
      <c r="DN47" s="440">
        <f t="shared" si="107"/>
        <v>0</v>
      </c>
      <c r="DO47" s="410">
        <f t="shared" si="108"/>
        <v>0</v>
      </c>
      <c r="DP47" s="410">
        <f t="shared" si="109"/>
        <v>0</v>
      </c>
      <c r="DQ47" s="410">
        <f t="shared" si="110"/>
        <v>0</v>
      </c>
      <c r="DR47" s="410">
        <f t="shared" si="111"/>
        <v>0</v>
      </c>
      <c r="DS47" s="410">
        <f t="shared" si="112"/>
        <v>0</v>
      </c>
      <c r="DT47" s="410">
        <f t="shared" si="113"/>
        <v>0</v>
      </c>
      <c r="DU47" s="438">
        <f t="shared" si="114"/>
        <v>0</v>
      </c>
      <c r="DV47" s="409">
        <f t="shared" si="115"/>
        <v>0</v>
      </c>
      <c r="DW47" s="411">
        <f t="shared" si="116"/>
        <v>0</v>
      </c>
      <c r="DX47" s="440">
        <f t="shared" si="117"/>
        <v>0</v>
      </c>
      <c r="DY47" s="410">
        <f t="shared" si="118"/>
        <v>0</v>
      </c>
      <c r="DZ47" s="410">
        <f t="shared" si="119"/>
        <v>0</v>
      </c>
      <c r="EA47" s="410">
        <f t="shared" si="120"/>
        <v>0</v>
      </c>
      <c r="EB47" s="410">
        <f t="shared" si="121"/>
        <v>0</v>
      </c>
      <c r="EC47" s="410">
        <f t="shared" si="122"/>
        <v>0</v>
      </c>
      <c r="ED47" s="410">
        <f t="shared" si="123"/>
        <v>0</v>
      </c>
      <c r="EE47" s="411">
        <f t="shared" si="124"/>
        <v>0</v>
      </c>
      <c r="EF47" s="409">
        <f t="shared" si="125"/>
        <v>0</v>
      </c>
      <c r="EG47" s="411">
        <f t="shared" si="126"/>
        <v>0</v>
      </c>
      <c r="EH47" s="23"/>
      <c r="EJ47" s="23"/>
    </row>
    <row r="48" spans="1:140" ht="15.75" thickBot="1" x14ac:dyDescent="0.3">
      <c r="A48" s="152"/>
      <c r="B48" s="380"/>
      <c r="C48" s="420"/>
      <c r="D48" s="420"/>
      <c r="E48" s="420"/>
      <c r="F48" s="421"/>
      <c r="G48" s="276"/>
      <c r="H48" s="276"/>
      <c r="I48" s="422"/>
      <c r="J48" s="423">
        <f t="shared" si="127"/>
        <v>0</v>
      </c>
      <c r="K48" s="424">
        <f t="shared" si="128"/>
        <v>0</v>
      </c>
      <c r="L48" s="410">
        <f t="shared" si="129"/>
        <v>0</v>
      </c>
      <c r="M48" s="410">
        <f t="shared" si="130"/>
        <v>0</v>
      </c>
      <c r="N48" s="410">
        <f t="shared" si="3"/>
        <v>0</v>
      </c>
      <c r="O48" s="410">
        <f t="shared" si="4"/>
        <v>0</v>
      </c>
      <c r="P48" s="410">
        <f t="shared" si="5"/>
        <v>0</v>
      </c>
      <c r="Q48" s="429">
        <f t="shared" si="6"/>
        <v>1</v>
      </c>
      <c r="R48" s="409">
        <f t="shared" si="7"/>
        <v>0</v>
      </c>
      <c r="S48" s="410">
        <f t="shared" si="8"/>
        <v>0</v>
      </c>
      <c r="T48" s="410">
        <f t="shared" si="9"/>
        <v>0</v>
      </c>
      <c r="U48" s="410">
        <f t="shared" si="10"/>
        <v>0</v>
      </c>
      <c r="V48" s="410">
        <f t="shared" si="11"/>
        <v>0</v>
      </c>
      <c r="W48" s="410">
        <f t="shared" si="12"/>
        <v>0</v>
      </c>
      <c r="X48" s="410">
        <f t="shared" si="13"/>
        <v>0</v>
      </c>
      <c r="Y48" s="438">
        <f t="shared" si="14"/>
        <v>0</v>
      </c>
      <c r="Z48" s="409">
        <f t="shared" si="15"/>
        <v>0</v>
      </c>
      <c r="AA48" s="411">
        <f t="shared" si="16"/>
        <v>0</v>
      </c>
      <c r="AB48" s="440">
        <f t="shared" si="17"/>
        <v>0</v>
      </c>
      <c r="AC48" s="410">
        <f t="shared" si="18"/>
        <v>0</v>
      </c>
      <c r="AD48" s="410">
        <f t="shared" si="19"/>
        <v>0</v>
      </c>
      <c r="AE48" s="410">
        <f t="shared" si="20"/>
        <v>0</v>
      </c>
      <c r="AF48" s="410">
        <f t="shared" si="21"/>
        <v>0</v>
      </c>
      <c r="AG48" s="410">
        <f t="shared" si="22"/>
        <v>0</v>
      </c>
      <c r="AH48" s="410">
        <f t="shared" si="23"/>
        <v>0</v>
      </c>
      <c r="AI48" s="438">
        <f t="shared" si="24"/>
        <v>0</v>
      </c>
      <c r="AJ48" s="409">
        <f t="shared" si="25"/>
        <v>0</v>
      </c>
      <c r="AK48" s="411">
        <f t="shared" si="26"/>
        <v>0</v>
      </c>
      <c r="AL48" s="440">
        <f t="shared" si="27"/>
        <v>0</v>
      </c>
      <c r="AM48" s="410">
        <f t="shared" si="28"/>
        <v>0</v>
      </c>
      <c r="AN48" s="410">
        <f t="shared" si="29"/>
        <v>0</v>
      </c>
      <c r="AO48" s="410">
        <f t="shared" si="30"/>
        <v>0</v>
      </c>
      <c r="AP48" s="410">
        <f t="shared" si="31"/>
        <v>0</v>
      </c>
      <c r="AQ48" s="410">
        <f t="shared" si="32"/>
        <v>0</v>
      </c>
      <c r="AR48" s="410">
        <f t="shared" si="33"/>
        <v>0</v>
      </c>
      <c r="AS48" s="438">
        <f t="shared" si="34"/>
        <v>0</v>
      </c>
      <c r="AT48" s="409">
        <f t="shared" si="35"/>
        <v>0</v>
      </c>
      <c r="AU48" s="411">
        <f t="shared" si="36"/>
        <v>0</v>
      </c>
      <c r="AV48" s="440">
        <f t="shared" si="37"/>
        <v>0</v>
      </c>
      <c r="AW48" s="410">
        <f t="shared" si="38"/>
        <v>0</v>
      </c>
      <c r="AX48" s="410">
        <f t="shared" si="39"/>
        <v>0</v>
      </c>
      <c r="AY48" s="410">
        <f t="shared" si="40"/>
        <v>0</v>
      </c>
      <c r="AZ48" s="410">
        <f t="shared" si="41"/>
        <v>0</v>
      </c>
      <c r="BA48" s="410">
        <f t="shared" si="42"/>
        <v>0</v>
      </c>
      <c r="BB48" s="410">
        <f t="shared" si="43"/>
        <v>0</v>
      </c>
      <c r="BC48" s="438">
        <f t="shared" si="44"/>
        <v>0</v>
      </c>
      <c r="BD48" s="409">
        <f t="shared" si="45"/>
        <v>0</v>
      </c>
      <c r="BE48" s="411">
        <f t="shared" si="46"/>
        <v>0</v>
      </c>
      <c r="BF48" s="440">
        <f t="shared" si="47"/>
        <v>0</v>
      </c>
      <c r="BG48" s="410">
        <f t="shared" si="48"/>
        <v>0</v>
      </c>
      <c r="BH48" s="410">
        <f t="shared" si="49"/>
        <v>0</v>
      </c>
      <c r="BI48" s="410">
        <f t="shared" si="50"/>
        <v>0</v>
      </c>
      <c r="BJ48" s="410">
        <f t="shared" si="51"/>
        <v>0</v>
      </c>
      <c r="BK48" s="410">
        <f t="shared" si="52"/>
        <v>0</v>
      </c>
      <c r="BL48" s="410">
        <f t="shared" si="53"/>
        <v>0</v>
      </c>
      <c r="BM48" s="438">
        <f t="shared" si="54"/>
        <v>0</v>
      </c>
      <c r="BN48" s="409">
        <f t="shared" si="55"/>
        <v>0</v>
      </c>
      <c r="BO48" s="411">
        <f t="shared" si="56"/>
        <v>0</v>
      </c>
      <c r="BP48" s="440">
        <f t="shared" si="57"/>
        <v>0</v>
      </c>
      <c r="BQ48" s="410">
        <f t="shared" si="58"/>
        <v>0</v>
      </c>
      <c r="BR48" s="410">
        <f t="shared" si="59"/>
        <v>0</v>
      </c>
      <c r="BS48" s="410">
        <f t="shared" si="60"/>
        <v>0</v>
      </c>
      <c r="BT48" s="410">
        <f t="shared" si="61"/>
        <v>0</v>
      </c>
      <c r="BU48" s="410">
        <f t="shared" si="62"/>
        <v>0</v>
      </c>
      <c r="BV48" s="410">
        <f t="shared" si="63"/>
        <v>0</v>
      </c>
      <c r="BW48" s="438">
        <f t="shared" si="64"/>
        <v>0</v>
      </c>
      <c r="BX48" s="409">
        <f t="shared" si="65"/>
        <v>0</v>
      </c>
      <c r="BY48" s="411">
        <f t="shared" si="66"/>
        <v>0</v>
      </c>
      <c r="BZ48" s="440">
        <f t="shared" si="67"/>
        <v>0</v>
      </c>
      <c r="CA48" s="410">
        <f t="shared" si="68"/>
        <v>0</v>
      </c>
      <c r="CB48" s="410">
        <f t="shared" si="69"/>
        <v>0</v>
      </c>
      <c r="CC48" s="410">
        <f t="shared" si="70"/>
        <v>0</v>
      </c>
      <c r="CD48" s="410">
        <f t="shared" si="71"/>
        <v>0</v>
      </c>
      <c r="CE48" s="410">
        <f t="shared" si="72"/>
        <v>0</v>
      </c>
      <c r="CF48" s="410">
        <f t="shared" si="73"/>
        <v>0</v>
      </c>
      <c r="CG48" s="438">
        <f t="shared" si="74"/>
        <v>0</v>
      </c>
      <c r="CH48" s="409">
        <f t="shared" si="75"/>
        <v>0</v>
      </c>
      <c r="CI48" s="411">
        <f t="shared" si="76"/>
        <v>0</v>
      </c>
      <c r="CJ48" s="440">
        <f t="shared" si="77"/>
        <v>0</v>
      </c>
      <c r="CK48" s="410">
        <f t="shared" si="78"/>
        <v>0</v>
      </c>
      <c r="CL48" s="410">
        <f t="shared" si="79"/>
        <v>0</v>
      </c>
      <c r="CM48" s="410">
        <f t="shared" si="80"/>
        <v>0</v>
      </c>
      <c r="CN48" s="410">
        <f t="shared" si="81"/>
        <v>0</v>
      </c>
      <c r="CO48" s="410">
        <f t="shared" si="82"/>
        <v>0</v>
      </c>
      <c r="CP48" s="410">
        <f t="shared" si="83"/>
        <v>0</v>
      </c>
      <c r="CQ48" s="438">
        <f t="shared" si="84"/>
        <v>0</v>
      </c>
      <c r="CR48" s="409">
        <f t="shared" si="85"/>
        <v>0</v>
      </c>
      <c r="CS48" s="411">
        <f t="shared" si="86"/>
        <v>0</v>
      </c>
      <c r="CT48" s="440">
        <f t="shared" si="87"/>
        <v>0</v>
      </c>
      <c r="CU48" s="410">
        <f t="shared" si="88"/>
        <v>0</v>
      </c>
      <c r="CV48" s="410">
        <f t="shared" si="89"/>
        <v>0</v>
      </c>
      <c r="CW48" s="410">
        <f t="shared" si="90"/>
        <v>0</v>
      </c>
      <c r="CX48" s="410">
        <f t="shared" si="91"/>
        <v>0</v>
      </c>
      <c r="CY48" s="410">
        <f t="shared" si="92"/>
        <v>0</v>
      </c>
      <c r="CZ48" s="410">
        <f t="shared" si="93"/>
        <v>0</v>
      </c>
      <c r="DA48" s="438">
        <f t="shared" si="94"/>
        <v>0</v>
      </c>
      <c r="DB48" s="409">
        <f t="shared" si="95"/>
        <v>0</v>
      </c>
      <c r="DC48" s="411">
        <f t="shared" si="96"/>
        <v>0</v>
      </c>
      <c r="DD48" s="440">
        <f t="shared" si="97"/>
        <v>0</v>
      </c>
      <c r="DE48" s="410">
        <f t="shared" si="98"/>
        <v>0</v>
      </c>
      <c r="DF48" s="410">
        <f t="shared" si="99"/>
        <v>0</v>
      </c>
      <c r="DG48" s="410">
        <f t="shared" si="100"/>
        <v>0</v>
      </c>
      <c r="DH48" s="410">
        <f t="shared" si="101"/>
        <v>0</v>
      </c>
      <c r="DI48" s="410">
        <f t="shared" si="102"/>
        <v>0</v>
      </c>
      <c r="DJ48" s="410">
        <f t="shared" si="103"/>
        <v>0</v>
      </c>
      <c r="DK48" s="438">
        <f t="shared" si="104"/>
        <v>0</v>
      </c>
      <c r="DL48" s="409">
        <f t="shared" si="105"/>
        <v>0</v>
      </c>
      <c r="DM48" s="411">
        <f t="shared" si="106"/>
        <v>0</v>
      </c>
      <c r="DN48" s="440">
        <f t="shared" si="107"/>
        <v>0</v>
      </c>
      <c r="DO48" s="410">
        <f t="shared" si="108"/>
        <v>0</v>
      </c>
      <c r="DP48" s="410">
        <f t="shared" si="109"/>
        <v>0</v>
      </c>
      <c r="DQ48" s="410">
        <f t="shared" si="110"/>
        <v>0</v>
      </c>
      <c r="DR48" s="410">
        <f t="shared" si="111"/>
        <v>0</v>
      </c>
      <c r="DS48" s="410">
        <f t="shared" si="112"/>
        <v>0</v>
      </c>
      <c r="DT48" s="410">
        <f t="shared" si="113"/>
        <v>0</v>
      </c>
      <c r="DU48" s="438">
        <f t="shared" si="114"/>
        <v>0</v>
      </c>
      <c r="DV48" s="409">
        <f t="shared" si="115"/>
        <v>0</v>
      </c>
      <c r="DW48" s="411">
        <f t="shared" si="116"/>
        <v>0</v>
      </c>
      <c r="DX48" s="440">
        <f t="shared" si="117"/>
        <v>0</v>
      </c>
      <c r="DY48" s="410">
        <f t="shared" si="118"/>
        <v>0</v>
      </c>
      <c r="DZ48" s="410">
        <f t="shared" si="119"/>
        <v>0</v>
      </c>
      <c r="EA48" s="410">
        <f t="shared" si="120"/>
        <v>0</v>
      </c>
      <c r="EB48" s="410">
        <f t="shared" si="121"/>
        <v>0</v>
      </c>
      <c r="EC48" s="410">
        <f t="shared" si="122"/>
        <v>0</v>
      </c>
      <c r="ED48" s="410">
        <f t="shared" si="123"/>
        <v>0</v>
      </c>
      <c r="EE48" s="411">
        <f t="shared" si="124"/>
        <v>0</v>
      </c>
      <c r="EF48" s="409">
        <f t="shared" si="125"/>
        <v>0</v>
      </c>
      <c r="EG48" s="411">
        <f t="shared" si="126"/>
        <v>0</v>
      </c>
      <c r="EH48" s="23"/>
      <c r="EJ48" s="23"/>
    </row>
    <row r="49" spans="1:140" ht="15.75" thickBot="1" x14ac:dyDescent="0.3">
      <c r="A49" s="152"/>
      <c r="B49" s="380"/>
      <c r="C49" s="420"/>
      <c r="D49" s="420"/>
      <c r="E49" s="420"/>
      <c r="F49" s="421"/>
      <c r="G49" s="276"/>
      <c r="H49" s="276"/>
      <c r="I49" s="422"/>
      <c r="J49" s="423">
        <f t="shared" si="127"/>
        <v>0</v>
      </c>
      <c r="K49" s="424">
        <f t="shared" si="128"/>
        <v>0</v>
      </c>
      <c r="L49" s="410">
        <f t="shared" si="129"/>
        <v>0</v>
      </c>
      <c r="M49" s="410">
        <f t="shared" si="130"/>
        <v>0</v>
      </c>
      <c r="N49" s="410">
        <f t="shared" si="3"/>
        <v>0</v>
      </c>
      <c r="O49" s="410">
        <f t="shared" si="4"/>
        <v>0</v>
      </c>
      <c r="P49" s="410">
        <f t="shared" si="5"/>
        <v>0</v>
      </c>
      <c r="Q49" s="429">
        <f t="shared" si="6"/>
        <v>1</v>
      </c>
      <c r="R49" s="409">
        <f t="shared" si="7"/>
        <v>0</v>
      </c>
      <c r="S49" s="410">
        <f t="shared" si="8"/>
        <v>0</v>
      </c>
      <c r="T49" s="410">
        <f t="shared" si="9"/>
        <v>0</v>
      </c>
      <c r="U49" s="410">
        <f t="shared" si="10"/>
        <v>0</v>
      </c>
      <c r="V49" s="410">
        <f t="shared" si="11"/>
        <v>0</v>
      </c>
      <c r="W49" s="410">
        <f t="shared" si="12"/>
        <v>0</v>
      </c>
      <c r="X49" s="410">
        <f t="shared" si="13"/>
        <v>0</v>
      </c>
      <c r="Y49" s="438">
        <f t="shared" si="14"/>
        <v>0</v>
      </c>
      <c r="Z49" s="409">
        <f t="shared" si="15"/>
        <v>0</v>
      </c>
      <c r="AA49" s="411">
        <f t="shared" si="16"/>
        <v>0</v>
      </c>
      <c r="AB49" s="440">
        <f t="shared" si="17"/>
        <v>0</v>
      </c>
      <c r="AC49" s="410">
        <f t="shared" si="18"/>
        <v>0</v>
      </c>
      <c r="AD49" s="410">
        <f t="shared" si="19"/>
        <v>0</v>
      </c>
      <c r="AE49" s="410">
        <f t="shared" si="20"/>
        <v>0</v>
      </c>
      <c r="AF49" s="410">
        <f t="shared" si="21"/>
        <v>0</v>
      </c>
      <c r="AG49" s="410">
        <f t="shared" si="22"/>
        <v>0</v>
      </c>
      <c r="AH49" s="410">
        <f t="shared" si="23"/>
        <v>0</v>
      </c>
      <c r="AI49" s="438">
        <f t="shared" si="24"/>
        <v>0</v>
      </c>
      <c r="AJ49" s="409">
        <f t="shared" si="25"/>
        <v>0</v>
      </c>
      <c r="AK49" s="411">
        <f t="shared" si="26"/>
        <v>0</v>
      </c>
      <c r="AL49" s="440">
        <f t="shared" si="27"/>
        <v>0</v>
      </c>
      <c r="AM49" s="410">
        <f t="shared" si="28"/>
        <v>0</v>
      </c>
      <c r="AN49" s="410">
        <f t="shared" si="29"/>
        <v>0</v>
      </c>
      <c r="AO49" s="410">
        <f t="shared" si="30"/>
        <v>0</v>
      </c>
      <c r="AP49" s="410">
        <f t="shared" si="31"/>
        <v>0</v>
      </c>
      <c r="AQ49" s="410">
        <f t="shared" si="32"/>
        <v>0</v>
      </c>
      <c r="AR49" s="410">
        <f t="shared" si="33"/>
        <v>0</v>
      </c>
      <c r="AS49" s="438">
        <f t="shared" si="34"/>
        <v>0</v>
      </c>
      <c r="AT49" s="409">
        <f t="shared" si="35"/>
        <v>0</v>
      </c>
      <c r="AU49" s="411">
        <f t="shared" si="36"/>
        <v>0</v>
      </c>
      <c r="AV49" s="440">
        <f t="shared" si="37"/>
        <v>0</v>
      </c>
      <c r="AW49" s="410">
        <f t="shared" si="38"/>
        <v>0</v>
      </c>
      <c r="AX49" s="410">
        <f t="shared" si="39"/>
        <v>0</v>
      </c>
      <c r="AY49" s="410">
        <f t="shared" si="40"/>
        <v>0</v>
      </c>
      <c r="AZ49" s="410">
        <f t="shared" si="41"/>
        <v>0</v>
      </c>
      <c r="BA49" s="410">
        <f t="shared" si="42"/>
        <v>0</v>
      </c>
      <c r="BB49" s="410">
        <f t="shared" si="43"/>
        <v>0</v>
      </c>
      <c r="BC49" s="438">
        <f t="shared" si="44"/>
        <v>0</v>
      </c>
      <c r="BD49" s="409">
        <f t="shared" si="45"/>
        <v>0</v>
      </c>
      <c r="BE49" s="411">
        <f t="shared" si="46"/>
        <v>0</v>
      </c>
      <c r="BF49" s="440">
        <f t="shared" si="47"/>
        <v>0</v>
      </c>
      <c r="BG49" s="410">
        <f t="shared" si="48"/>
        <v>0</v>
      </c>
      <c r="BH49" s="410">
        <f t="shared" si="49"/>
        <v>0</v>
      </c>
      <c r="BI49" s="410">
        <f t="shared" si="50"/>
        <v>0</v>
      </c>
      <c r="BJ49" s="410">
        <f t="shared" si="51"/>
        <v>0</v>
      </c>
      <c r="BK49" s="410">
        <f t="shared" si="52"/>
        <v>0</v>
      </c>
      <c r="BL49" s="410">
        <f t="shared" si="53"/>
        <v>0</v>
      </c>
      <c r="BM49" s="438">
        <f t="shared" si="54"/>
        <v>0</v>
      </c>
      <c r="BN49" s="409">
        <f t="shared" si="55"/>
        <v>0</v>
      </c>
      <c r="BO49" s="411">
        <f t="shared" si="56"/>
        <v>0</v>
      </c>
      <c r="BP49" s="440">
        <f t="shared" si="57"/>
        <v>0</v>
      </c>
      <c r="BQ49" s="410">
        <f t="shared" si="58"/>
        <v>0</v>
      </c>
      <c r="BR49" s="410">
        <f t="shared" si="59"/>
        <v>0</v>
      </c>
      <c r="BS49" s="410">
        <f t="shared" si="60"/>
        <v>0</v>
      </c>
      <c r="BT49" s="410">
        <f t="shared" si="61"/>
        <v>0</v>
      </c>
      <c r="BU49" s="410">
        <f t="shared" si="62"/>
        <v>0</v>
      </c>
      <c r="BV49" s="410">
        <f t="shared" si="63"/>
        <v>0</v>
      </c>
      <c r="BW49" s="438">
        <f t="shared" si="64"/>
        <v>0</v>
      </c>
      <c r="BX49" s="409">
        <f t="shared" si="65"/>
        <v>0</v>
      </c>
      <c r="BY49" s="411">
        <f t="shared" si="66"/>
        <v>0</v>
      </c>
      <c r="BZ49" s="440">
        <f t="shared" si="67"/>
        <v>0</v>
      </c>
      <c r="CA49" s="410">
        <f t="shared" si="68"/>
        <v>0</v>
      </c>
      <c r="CB49" s="410">
        <f t="shared" si="69"/>
        <v>0</v>
      </c>
      <c r="CC49" s="410">
        <f t="shared" si="70"/>
        <v>0</v>
      </c>
      <c r="CD49" s="410">
        <f t="shared" si="71"/>
        <v>0</v>
      </c>
      <c r="CE49" s="410">
        <f t="shared" si="72"/>
        <v>0</v>
      </c>
      <c r="CF49" s="410">
        <f t="shared" si="73"/>
        <v>0</v>
      </c>
      <c r="CG49" s="438">
        <f t="shared" si="74"/>
        <v>0</v>
      </c>
      <c r="CH49" s="409">
        <f t="shared" si="75"/>
        <v>0</v>
      </c>
      <c r="CI49" s="411">
        <f t="shared" si="76"/>
        <v>0</v>
      </c>
      <c r="CJ49" s="440">
        <f t="shared" si="77"/>
        <v>0</v>
      </c>
      <c r="CK49" s="410">
        <f t="shared" si="78"/>
        <v>0</v>
      </c>
      <c r="CL49" s="410">
        <f t="shared" si="79"/>
        <v>0</v>
      </c>
      <c r="CM49" s="410">
        <f t="shared" si="80"/>
        <v>0</v>
      </c>
      <c r="CN49" s="410">
        <f t="shared" si="81"/>
        <v>0</v>
      </c>
      <c r="CO49" s="410">
        <f t="shared" si="82"/>
        <v>0</v>
      </c>
      <c r="CP49" s="410">
        <f t="shared" si="83"/>
        <v>0</v>
      </c>
      <c r="CQ49" s="438">
        <f t="shared" si="84"/>
        <v>0</v>
      </c>
      <c r="CR49" s="409">
        <f t="shared" si="85"/>
        <v>0</v>
      </c>
      <c r="CS49" s="411">
        <f t="shared" si="86"/>
        <v>0</v>
      </c>
      <c r="CT49" s="440">
        <f t="shared" si="87"/>
        <v>0</v>
      </c>
      <c r="CU49" s="410">
        <f t="shared" si="88"/>
        <v>0</v>
      </c>
      <c r="CV49" s="410">
        <f t="shared" si="89"/>
        <v>0</v>
      </c>
      <c r="CW49" s="410">
        <f t="shared" si="90"/>
        <v>0</v>
      </c>
      <c r="CX49" s="410">
        <f t="shared" si="91"/>
        <v>0</v>
      </c>
      <c r="CY49" s="410">
        <f t="shared" si="92"/>
        <v>0</v>
      </c>
      <c r="CZ49" s="410">
        <f t="shared" si="93"/>
        <v>0</v>
      </c>
      <c r="DA49" s="438">
        <f t="shared" si="94"/>
        <v>0</v>
      </c>
      <c r="DB49" s="409">
        <f t="shared" si="95"/>
        <v>0</v>
      </c>
      <c r="DC49" s="411">
        <f t="shared" si="96"/>
        <v>0</v>
      </c>
      <c r="DD49" s="440">
        <f t="shared" si="97"/>
        <v>0</v>
      </c>
      <c r="DE49" s="410">
        <f t="shared" si="98"/>
        <v>0</v>
      </c>
      <c r="DF49" s="410">
        <f t="shared" si="99"/>
        <v>0</v>
      </c>
      <c r="DG49" s="410">
        <f t="shared" si="100"/>
        <v>0</v>
      </c>
      <c r="DH49" s="410">
        <f t="shared" si="101"/>
        <v>0</v>
      </c>
      <c r="DI49" s="410">
        <f t="shared" si="102"/>
        <v>0</v>
      </c>
      <c r="DJ49" s="410">
        <f t="shared" si="103"/>
        <v>0</v>
      </c>
      <c r="DK49" s="438">
        <f t="shared" si="104"/>
        <v>0</v>
      </c>
      <c r="DL49" s="409">
        <f t="shared" si="105"/>
        <v>0</v>
      </c>
      <c r="DM49" s="411">
        <f t="shared" si="106"/>
        <v>0</v>
      </c>
      <c r="DN49" s="440">
        <f t="shared" si="107"/>
        <v>0</v>
      </c>
      <c r="DO49" s="410">
        <f t="shared" si="108"/>
        <v>0</v>
      </c>
      <c r="DP49" s="410">
        <f t="shared" si="109"/>
        <v>0</v>
      </c>
      <c r="DQ49" s="410">
        <f t="shared" si="110"/>
        <v>0</v>
      </c>
      <c r="DR49" s="410">
        <f t="shared" si="111"/>
        <v>0</v>
      </c>
      <c r="DS49" s="410">
        <f t="shared" si="112"/>
        <v>0</v>
      </c>
      <c r="DT49" s="410">
        <f t="shared" si="113"/>
        <v>0</v>
      </c>
      <c r="DU49" s="438">
        <f t="shared" si="114"/>
        <v>0</v>
      </c>
      <c r="DV49" s="409">
        <f t="shared" si="115"/>
        <v>0</v>
      </c>
      <c r="DW49" s="411">
        <f t="shared" si="116"/>
        <v>0</v>
      </c>
      <c r="DX49" s="440">
        <f t="shared" si="117"/>
        <v>0</v>
      </c>
      <c r="DY49" s="410">
        <f t="shared" si="118"/>
        <v>0</v>
      </c>
      <c r="DZ49" s="410">
        <f t="shared" si="119"/>
        <v>0</v>
      </c>
      <c r="EA49" s="410">
        <f t="shared" si="120"/>
        <v>0</v>
      </c>
      <c r="EB49" s="410">
        <f t="shared" si="121"/>
        <v>0</v>
      </c>
      <c r="EC49" s="410">
        <f t="shared" si="122"/>
        <v>0</v>
      </c>
      <c r="ED49" s="410">
        <f t="shared" si="123"/>
        <v>0</v>
      </c>
      <c r="EE49" s="411">
        <f t="shared" si="124"/>
        <v>0</v>
      </c>
      <c r="EF49" s="409">
        <f t="shared" si="125"/>
        <v>0</v>
      </c>
      <c r="EG49" s="411">
        <f t="shared" si="126"/>
        <v>0</v>
      </c>
      <c r="EH49" s="23"/>
      <c r="EJ49" s="23"/>
    </row>
    <row r="50" spans="1:140" ht="15.75" thickBot="1" x14ac:dyDescent="0.3">
      <c r="A50" s="152"/>
      <c r="B50" s="380"/>
      <c r="C50" s="420"/>
      <c r="D50" s="420"/>
      <c r="E50" s="420"/>
      <c r="F50" s="421"/>
      <c r="G50" s="276"/>
      <c r="H50" s="276"/>
      <c r="I50" s="422"/>
      <c r="J50" s="423">
        <f t="shared" si="127"/>
        <v>0</v>
      </c>
      <c r="K50" s="424">
        <f t="shared" si="128"/>
        <v>0</v>
      </c>
      <c r="L50" s="410">
        <f t="shared" si="129"/>
        <v>0</v>
      </c>
      <c r="M50" s="410">
        <f t="shared" si="130"/>
        <v>0</v>
      </c>
      <c r="N50" s="410">
        <f t="shared" si="3"/>
        <v>0</v>
      </c>
      <c r="O50" s="410">
        <f t="shared" si="4"/>
        <v>0</v>
      </c>
      <c r="P50" s="410">
        <f t="shared" si="5"/>
        <v>0</v>
      </c>
      <c r="Q50" s="429">
        <f t="shared" si="6"/>
        <v>1</v>
      </c>
      <c r="R50" s="409">
        <f t="shared" si="7"/>
        <v>0</v>
      </c>
      <c r="S50" s="410">
        <f t="shared" si="8"/>
        <v>0</v>
      </c>
      <c r="T50" s="410">
        <f t="shared" si="9"/>
        <v>0</v>
      </c>
      <c r="U50" s="410">
        <f t="shared" si="10"/>
        <v>0</v>
      </c>
      <c r="V50" s="410">
        <f t="shared" si="11"/>
        <v>0</v>
      </c>
      <c r="W50" s="410">
        <f t="shared" si="12"/>
        <v>0</v>
      </c>
      <c r="X50" s="410">
        <f t="shared" si="13"/>
        <v>0</v>
      </c>
      <c r="Y50" s="438">
        <f t="shared" si="14"/>
        <v>0</v>
      </c>
      <c r="Z50" s="409">
        <f t="shared" si="15"/>
        <v>0</v>
      </c>
      <c r="AA50" s="411">
        <f t="shared" si="16"/>
        <v>0</v>
      </c>
      <c r="AB50" s="440">
        <f t="shared" si="17"/>
        <v>0</v>
      </c>
      <c r="AC50" s="410">
        <f t="shared" si="18"/>
        <v>0</v>
      </c>
      <c r="AD50" s="410">
        <f t="shared" si="19"/>
        <v>0</v>
      </c>
      <c r="AE50" s="410">
        <f t="shared" si="20"/>
        <v>0</v>
      </c>
      <c r="AF50" s="410">
        <f t="shared" si="21"/>
        <v>0</v>
      </c>
      <c r="AG50" s="410">
        <f t="shared" si="22"/>
        <v>0</v>
      </c>
      <c r="AH50" s="410">
        <f t="shared" si="23"/>
        <v>0</v>
      </c>
      <c r="AI50" s="438">
        <f t="shared" si="24"/>
        <v>0</v>
      </c>
      <c r="AJ50" s="409">
        <f t="shared" si="25"/>
        <v>0</v>
      </c>
      <c r="AK50" s="411">
        <f t="shared" si="26"/>
        <v>0</v>
      </c>
      <c r="AL50" s="440">
        <f t="shared" si="27"/>
        <v>0</v>
      </c>
      <c r="AM50" s="410">
        <f t="shared" si="28"/>
        <v>0</v>
      </c>
      <c r="AN50" s="410">
        <f t="shared" si="29"/>
        <v>0</v>
      </c>
      <c r="AO50" s="410">
        <f t="shared" si="30"/>
        <v>0</v>
      </c>
      <c r="AP50" s="410">
        <f t="shared" si="31"/>
        <v>0</v>
      </c>
      <c r="AQ50" s="410">
        <f t="shared" si="32"/>
        <v>0</v>
      </c>
      <c r="AR50" s="410">
        <f t="shared" si="33"/>
        <v>0</v>
      </c>
      <c r="AS50" s="438">
        <f t="shared" si="34"/>
        <v>0</v>
      </c>
      <c r="AT50" s="409">
        <f t="shared" si="35"/>
        <v>0</v>
      </c>
      <c r="AU50" s="411">
        <f t="shared" si="36"/>
        <v>0</v>
      </c>
      <c r="AV50" s="440">
        <f t="shared" si="37"/>
        <v>0</v>
      </c>
      <c r="AW50" s="410">
        <f t="shared" si="38"/>
        <v>0</v>
      </c>
      <c r="AX50" s="410">
        <f t="shared" si="39"/>
        <v>0</v>
      </c>
      <c r="AY50" s="410">
        <f t="shared" si="40"/>
        <v>0</v>
      </c>
      <c r="AZ50" s="410">
        <f t="shared" si="41"/>
        <v>0</v>
      </c>
      <c r="BA50" s="410">
        <f t="shared" si="42"/>
        <v>0</v>
      </c>
      <c r="BB50" s="410">
        <f t="shared" si="43"/>
        <v>0</v>
      </c>
      <c r="BC50" s="438">
        <f t="shared" si="44"/>
        <v>0</v>
      </c>
      <c r="BD50" s="409">
        <f t="shared" si="45"/>
        <v>0</v>
      </c>
      <c r="BE50" s="411">
        <f t="shared" si="46"/>
        <v>0</v>
      </c>
      <c r="BF50" s="440">
        <f t="shared" si="47"/>
        <v>0</v>
      </c>
      <c r="BG50" s="410">
        <f t="shared" si="48"/>
        <v>0</v>
      </c>
      <c r="BH50" s="410">
        <f t="shared" si="49"/>
        <v>0</v>
      </c>
      <c r="BI50" s="410">
        <f t="shared" si="50"/>
        <v>0</v>
      </c>
      <c r="BJ50" s="410">
        <f t="shared" si="51"/>
        <v>0</v>
      </c>
      <c r="BK50" s="410">
        <f t="shared" si="52"/>
        <v>0</v>
      </c>
      <c r="BL50" s="410">
        <f t="shared" si="53"/>
        <v>0</v>
      </c>
      <c r="BM50" s="438">
        <f t="shared" si="54"/>
        <v>0</v>
      </c>
      <c r="BN50" s="409">
        <f t="shared" si="55"/>
        <v>0</v>
      </c>
      <c r="BO50" s="411">
        <f t="shared" si="56"/>
        <v>0</v>
      </c>
      <c r="BP50" s="440">
        <f t="shared" si="57"/>
        <v>0</v>
      </c>
      <c r="BQ50" s="410">
        <f t="shared" si="58"/>
        <v>0</v>
      </c>
      <c r="BR50" s="410">
        <f t="shared" si="59"/>
        <v>0</v>
      </c>
      <c r="BS50" s="410">
        <f t="shared" si="60"/>
        <v>0</v>
      </c>
      <c r="BT50" s="410">
        <f t="shared" si="61"/>
        <v>0</v>
      </c>
      <c r="BU50" s="410">
        <f t="shared" si="62"/>
        <v>0</v>
      </c>
      <c r="BV50" s="410">
        <f t="shared" si="63"/>
        <v>0</v>
      </c>
      <c r="BW50" s="438">
        <f t="shared" si="64"/>
        <v>0</v>
      </c>
      <c r="BX50" s="409">
        <f t="shared" si="65"/>
        <v>0</v>
      </c>
      <c r="BY50" s="411">
        <f t="shared" si="66"/>
        <v>0</v>
      </c>
      <c r="BZ50" s="440">
        <f t="shared" si="67"/>
        <v>0</v>
      </c>
      <c r="CA50" s="410">
        <f t="shared" si="68"/>
        <v>0</v>
      </c>
      <c r="CB50" s="410">
        <f t="shared" si="69"/>
        <v>0</v>
      </c>
      <c r="CC50" s="410">
        <f t="shared" si="70"/>
        <v>0</v>
      </c>
      <c r="CD50" s="410">
        <f t="shared" si="71"/>
        <v>0</v>
      </c>
      <c r="CE50" s="410">
        <f t="shared" si="72"/>
        <v>0</v>
      </c>
      <c r="CF50" s="410">
        <f t="shared" si="73"/>
        <v>0</v>
      </c>
      <c r="CG50" s="438">
        <f t="shared" si="74"/>
        <v>0</v>
      </c>
      <c r="CH50" s="409">
        <f t="shared" si="75"/>
        <v>0</v>
      </c>
      <c r="CI50" s="411">
        <f t="shared" si="76"/>
        <v>0</v>
      </c>
      <c r="CJ50" s="440">
        <f t="shared" si="77"/>
        <v>0</v>
      </c>
      <c r="CK50" s="410">
        <f t="shared" si="78"/>
        <v>0</v>
      </c>
      <c r="CL50" s="410">
        <f t="shared" si="79"/>
        <v>0</v>
      </c>
      <c r="CM50" s="410">
        <f t="shared" si="80"/>
        <v>0</v>
      </c>
      <c r="CN50" s="410">
        <f t="shared" si="81"/>
        <v>0</v>
      </c>
      <c r="CO50" s="410">
        <f t="shared" si="82"/>
        <v>0</v>
      </c>
      <c r="CP50" s="410">
        <f t="shared" si="83"/>
        <v>0</v>
      </c>
      <c r="CQ50" s="438">
        <f t="shared" si="84"/>
        <v>0</v>
      </c>
      <c r="CR50" s="409">
        <f t="shared" si="85"/>
        <v>0</v>
      </c>
      <c r="CS50" s="411">
        <f t="shared" si="86"/>
        <v>0</v>
      </c>
      <c r="CT50" s="440">
        <f t="shared" si="87"/>
        <v>0</v>
      </c>
      <c r="CU50" s="410">
        <f t="shared" si="88"/>
        <v>0</v>
      </c>
      <c r="CV50" s="410">
        <f t="shared" si="89"/>
        <v>0</v>
      </c>
      <c r="CW50" s="410">
        <f t="shared" si="90"/>
        <v>0</v>
      </c>
      <c r="CX50" s="410">
        <f t="shared" si="91"/>
        <v>0</v>
      </c>
      <c r="CY50" s="410">
        <f t="shared" si="92"/>
        <v>0</v>
      </c>
      <c r="CZ50" s="410">
        <f t="shared" si="93"/>
        <v>0</v>
      </c>
      <c r="DA50" s="438">
        <f t="shared" si="94"/>
        <v>0</v>
      </c>
      <c r="DB50" s="409">
        <f t="shared" si="95"/>
        <v>0</v>
      </c>
      <c r="DC50" s="411">
        <f t="shared" si="96"/>
        <v>0</v>
      </c>
      <c r="DD50" s="440">
        <f t="shared" si="97"/>
        <v>0</v>
      </c>
      <c r="DE50" s="410">
        <f t="shared" si="98"/>
        <v>0</v>
      </c>
      <c r="DF50" s="410">
        <f t="shared" si="99"/>
        <v>0</v>
      </c>
      <c r="DG50" s="410">
        <f t="shared" si="100"/>
        <v>0</v>
      </c>
      <c r="DH50" s="410">
        <f t="shared" si="101"/>
        <v>0</v>
      </c>
      <c r="DI50" s="410">
        <f t="shared" si="102"/>
        <v>0</v>
      </c>
      <c r="DJ50" s="410">
        <f t="shared" si="103"/>
        <v>0</v>
      </c>
      <c r="DK50" s="438">
        <f t="shared" si="104"/>
        <v>0</v>
      </c>
      <c r="DL50" s="409">
        <f t="shared" si="105"/>
        <v>0</v>
      </c>
      <c r="DM50" s="411">
        <f t="shared" si="106"/>
        <v>0</v>
      </c>
      <c r="DN50" s="440">
        <f t="shared" si="107"/>
        <v>0</v>
      </c>
      <c r="DO50" s="410">
        <f t="shared" si="108"/>
        <v>0</v>
      </c>
      <c r="DP50" s="410">
        <f t="shared" si="109"/>
        <v>0</v>
      </c>
      <c r="DQ50" s="410">
        <f t="shared" si="110"/>
        <v>0</v>
      </c>
      <c r="DR50" s="410">
        <f t="shared" si="111"/>
        <v>0</v>
      </c>
      <c r="DS50" s="410">
        <f t="shared" si="112"/>
        <v>0</v>
      </c>
      <c r="DT50" s="410">
        <f t="shared" si="113"/>
        <v>0</v>
      </c>
      <c r="DU50" s="438">
        <f t="shared" si="114"/>
        <v>0</v>
      </c>
      <c r="DV50" s="409">
        <f t="shared" si="115"/>
        <v>0</v>
      </c>
      <c r="DW50" s="411">
        <f t="shared" si="116"/>
        <v>0</v>
      </c>
      <c r="DX50" s="440">
        <f t="shared" si="117"/>
        <v>0</v>
      </c>
      <c r="DY50" s="410">
        <f t="shared" si="118"/>
        <v>0</v>
      </c>
      <c r="DZ50" s="410">
        <f t="shared" si="119"/>
        <v>0</v>
      </c>
      <c r="EA50" s="410">
        <f t="shared" si="120"/>
        <v>0</v>
      </c>
      <c r="EB50" s="410">
        <f t="shared" si="121"/>
        <v>0</v>
      </c>
      <c r="EC50" s="410">
        <f t="shared" si="122"/>
        <v>0</v>
      </c>
      <c r="ED50" s="410">
        <f t="shared" si="123"/>
        <v>0</v>
      </c>
      <c r="EE50" s="411">
        <f t="shared" si="124"/>
        <v>0</v>
      </c>
      <c r="EF50" s="409">
        <f t="shared" si="125"/>
        <v>0</v>
      </c>
      <c r="EG50" s="411">
        <f t="shared" si="126"/>
        <v>0</v>
      </c>
      <c r="EH50" s="23"/>
      <c r="EJ50" s="23"/>
    </row>
    <row r="51" spans="1:140" ht="15.75" thickBot="1" x14ac:dyDescent="0.3">
      <c r="A51" s="152"/>
      <c r="B51" s="380"/>
      <c r="C51" s="420"/>
      <c r="D51" s="420"/>
      <c r="E51" s="420"/>
      <c r="F51" s="421"/>
      <c r="G51" s="276"/>
      <c r="H51" s="276"/>
      <c r="I51" s="422"/>
      <c r="J51" s="423">
        <f t="shared" si="127"/>
        <v>0</v>
      </c>
      <c r="K51" s="424">
        <f t="shared" si="128"/>
        <v>0</v>
      </c>
      <c r="L51" s="410">
        <f t="shared" si="129"/>
        <v>0</v>
      </c>
      <c r="M51" s="410">
        <f t="shared" si="130"/>
        <v>0</v>
      </c>
      <c r="N51" s="410">
        <f t="shared" si="3"/>
        <v>0</v>
      </c>
      <c r="O51" s="410">
        <f t="shared" si="4"/>
        <v>0</v>
      </c>
      <c r="P51" s="410">
        <f t="shared" si="5"/>
        <v>0</v>
      </c>
      <c r="Q51" s="429">
        <f t="shared" si="6"/>
        <v>1</v>
      </c>
      <c r="R51" s="409">
        <f t="shared" si="7"/>
        <v>0</v>
      </c>
      <c r="S51" s="410">
        <f t="shared" si="8"/>
        <v>0</v>
      </c>
      <c r="T51" s="410">
        <f t="shared" si="9"/>
        <v>0</v>
      </c>
      <c r="U51" s="410">
        <f t="shared" si="10"/>
        <v>0</v>
      </c>
      <c r="V51" s="410">
        <f t="shared" si="11"/>
        <v>0</v>
      </c>
      <c r="W51" s="410">
        <f t="shared" si="12"/>
        <v>0</v>
      </c>
      <c r="X51" s="410">
        <f t="shared" si="13"/>
        <v>0</v>
      </c>
      <c r="Y51" s="438">
        <f t="shared" si="14"/>
        <v>0</v>
      </c>
      <c r="Z51" s="409">
        <f t="shared" si="15"/>
        <v>0</v>
      </c>
      <c r="AA51" s="411">
        <f t="shared" si="16"/>
        <v>0</v>
      </c>
      <c r="AB51" s="440">
        <f t="shared" si="17"/>
        <v>0</v>
      </c>
      <c r="AC51" s="410">
        <f t="shared" si="18"/>
        <v>0</v>
      </c>
      <c r="AD51" s="410">
        <f t="shared" si="19"/>
        <v>0</v>
      </c>
      <c r="AE51" s="410">
        <f t="shared" si="20"/>
        <v>0</v>
      </c>
      <c r="AF51" s="410">
        <f t="shared" si="21"/>
        <v>0</v>
      </c>
      <c r="AG51" s="410">
        <f t="shared" si="22"/>
        <v>0</v>
      </c>
      <c r="AH51" s="410">
        <f t="shared" si="23"/>
        <v>0</v>
      </c>
      <c r="AI51" s="438">
        <f t="shared" si="24"/>
        <v>0</v>
      </c>
      <c r="AJ51" s="409">
        <f t="shared" si="25"/>
        <v>0</v>
      </c>
      <c r="AK51" s="411">
        <f t="shared" si="26"/>
        <v>0</v>
      </c>
      <c r="AL51" s="440">
        <f t="shared" si="27"/>
        <v>0</v>
      </c>
      <c r="AM51" s="410">
        <f t="shared" si="28"/>
        <v>0</v>
      </c>
      <c r="AN51" s="410">
        <f t="shared" si="29"/>
        <v>0</v>
      </c>
      <c r="AO51" s="410">
        <f t="shared" si="30"/>
        <v>0</v>
      </c>
      <c r="AP51" s="410">
        <f t="shared" si="31"/>
        <v>0</v>
      </c>
      <c r="AQ51" s="410">
        <f t="shared" si="32"/>
        <v>0</v>
      </c>
      <c r="AR51" s="410">
        <f t="shared" si="33"/>
        <v>0</v>
      </c>
      <c r="AS51" s="438">
        <f t="shared" si="34"/>
        <v>0</v>
      </c>
      <c r="AT51" s="409">
        <f t="shared" si="35"/>
        <v>0</v>
      </c>
      <c r="AU51" s="411">
        <f t="shared" si="36"/>
        <v>0</v>
      </c>
      <c r="AV51" s="440">
        <f t="shared" si="37"/>
        <v>0</v>
      </c>
      <c r="AW51" s="410">
        <f t="shared" si="38"/>
        <v>0</v>
      </c>
      <c r="AX51" s="410">
        <f t="shared" si="39"/>
        <v>0</v>
      </c>
      <c r="AY51" s="410">
        <f t="shared" si="40"/>
        <v>0</v>
      </c>
      <c r="AZ51" s="410">
        <f t="shared" si="41"/>
        <v>0</v>
      </c>
      <c r="BA51" s="410">
        <f t="shared" si="42"/>
        <v>0</v>
      </c>
      <c r="BB51" s="410">
        <f t="shared" si="43"/>
        <v>0</v>
      </c>
      <c r="BC51" s="438">
        <f t="shared" si="44"/>
        <v>0</v>
      </c>
      <c r="BD51" s="409">
        <f t="shared" si="45"/>
        <v>0</v>
      </c>
      <c r="BE51" s="411">
        <f t="shared" si="46"/>
        <v>0</v>
      </c>
      <c r="BF51" s="440">
        <f t="shared" si="47"/>
        <v>0</v>
      </c>
      <c r="BG51" s="410">
        <f t="shared" si="48"/>
        <v>0</v>
      </c>
      <c r="BH51" s="410">
        <f t="shared" si="49"/>
        <v>0</v>
      </c>
      <c r="BI51" s="410">
        <f t="shared" si="50"/>
        <v>0</v>
      </c>
      <c r="BJ51" s="410">
        <f t="shared" si="51"/>
        <v>0</v>
      </c>
      <c r="BK51" s="410">
        <f t="shared" si="52"/>
        <v>0</v>
      </c>
      <c r="BL51" s="410">
        <f t="shared" si="53"/>
        <v>0</v>
      </c>
      <c r="BM51" s="438">
        <f t="shared" si="54"/>
        <v>0</v>
      </c>
      <c r="BN51" s="409">
        <f t="shared" si="55"/>
        <v>0</v>
      </c>
      <c r="BO51" s="411">
        <f t="shared" si="56"/>
        <v>0</v>
      </c>
      <c r="BP51" s="440">
        <f t="shared" si="57"/>
        <v>0</v>
      </c>
      <c r="BQ51" s="410">
        <f t="shared" si="58"/>
        <v>0</v>
      </c>
      <c r="BR51" s="410">
        <f t="shared" si="59"/>
        <v>0</v>
      </c>
      <c r="BS51" s="410">
        <f t="shared" si="60"/>
        <v>0</v>
      </c>
      <c r="BT51" s="410">
        <f t="shared" si="61"/>
        <v>0</v>
      </c>
      <c r="BU51" s="410">
        <f t="shared" si="62"/>
        <v>0</v>
      </c>
      <c r="BV51" s="410">
        <f t="shared" si="63"/>
        <v>0</v>
      </c>
      <c r="BW51" s="438">
        <f t="shared" si="64"/>
        <v>0</v>
      </c>
      <c r="BX51" s="409">
        <f t="shared" si="65"/>
        <v>0</v>
      </c>
      <c r="BY51" s="411">
        <f t="shared" si="66"/>
        <v>0</v>
      </c>
      <c r="BZ51" s="440">
        <f t="shared" si="67"/>
        <v>0</v>
      </c>
      <c r="CA51" s="410">
        <f t="shared" si="68"/>
        <v>0</v>
      </c>
      <c r="CB51" s="410">
        <f t="shared" si="69"/>
        <v>0</v>
      </c>
      <c r="CC51" s="410">
        <f t="shared" si="70"/>
        <v>0</v>
      </c>
      <c r="CD51" s="410">
        <f t="shared" si="71"/>
        <v>0</v>
      </c>
      <c r="CE51" s="410">
        <f t="shared" si="72"/>
        <v>0</v>
      </c>
      <c r="CF51" s="410">
        <f t="shared" si="73"/>
        <v>0</v>
      </c>
      <c r="CG51" s="438">
        <f t="shared" si="74"/>
        <v>0</v>
      </c>
      <c r="CH51" s="409">
        <f t="shared" si="75"/>
        <v>0</v>
      </c>
      <c r="CI51" s="411">
        <f t="shared" si="76"/>
        <v>0</v>
      </c>
      <c r="CJ51" s="440">
        <f t="shared" si="77"/>
        <v>0</v>
      </c>
      <c r="CK51" s="410">
        <f t="shared" si="78"/>
        <v>0</v>
      </c>
      <c r="CL51" s="410">
        <f t="shared" si="79"/>
        <v>0</v>
      </c>
      <c r="CM51" s="410">
        <f t="shared" si="80"/>
        <v>0</v>
      </c>
      <c r="CN51" s="410">
        <f t="shared" si="81"/>
        <v>0</v>
      </c>
      <c r="CO51" s="410">
        <f t="shared" si="82"/>
        <v>0</v>
      </c>
      <c r="CP51" s="410">
        <f t="shared" si="83"/>
        <v>0</v>
      </c>
      <c r="CQ51" s="438">
        <f t="shared" si="84"/>
        <v>0</v>
      </c>
      <c r="CR51" s="409">
        <f t="shared" si="85"/>
        <v>0</v>
      </c>
      <c r="CS51" s="411">
        <f t="shared" si="86"/>
        <v>0</v>
      </c>
      <c r="CT51" s="440">
        <f t="shared" si="87"/>
        <v>0</v>
      </c>
      <c r="CU51" s="410">
        <f t="shared" si="88"/>
        <v>0</v>
      </c>
      <c r="CV51" s="410">
        <f t="shared" si="89"/>
        <v>0</v>
      </c>
      <c r="CW51" s="410">
        <f t="shared" si="90"/>
        <v>0</v>
      </c>
      <c r="CX51" s="410">
        <f t="shared" si="91"/>
        <v>0</v>
      </c>
      <c r="CY51" s="410">
        <f t="shared" si="92"/>
        <v>0</v>
      </c>
      <c r="CZ51" s="410">
        <f t="shared" si="93"/>
        <v>0</v>
      </c>
      <c r="DA51" s="438">
        <f t="shared" si="94"/>
        <v>0</v>
      </c>
      <c r="DB51" s="409">
        <f t="shared" si="95"/>
        <v>0</v>
      </c>
      <c r="DC51" s="411">
        <f t="shared" si="96"/>
        <v>0</v>
      </c>
      <c r="DD51" s="440">
        <f t="shared" si="97"/>
        <v>0</v>
      </c>
      <c r="DE51" s="410">
        <f t="shared" si="98"/>
        <v>0</v>
      </c>
      <c r="DF51" s="410">
        <f t="shared" si="99"/>
        <v>0</v>
      </c>
      <c r="DG51" s="410">
        <f t="shared" si="100"/>
        <v>0</v>
      </c>
      <c r="DH51" s="410">
        <f t="shared" si="101"/>
        <v>0</v>
      </c>
      <c r="DI51" s="410">
        <f t="shared" si="102"/>
        <v>0</v>
      </c>
      <c r="DJ51" s="410">
        <f t="shared" si="103"/>
        <v>0</v>
      </c>
      <c r="DK51" s="438">
        <f t="shared" si="104"/>
        <v>0</v>
      </c>
      <c r="DL51" s="409">
        <f t="shared" si="105"/>
        <v>0</v>
      </c>
      <c r="DM51" s="411">
        <f t="shared" si="106"/>
        <v>0</v>
      </c>
      <c r="DN51" s="440">
        <f t="shared" si="107"/>
        <v>0</v>
      </c>
      <c r="DO51" s="410">
        <f t="shared" si="108"/>
        <v>0</v>
      </c>
      <c r="DP51" s="410">
        <f t="shared" si="109"/>
        <v>0</v>
      </c>
      <c r="DQ51" s="410">
        <f t="shared" si="110"/>
        <v>0</v>
      </c>
      <c r="DR51" s="410">
        <f t="shared" si="111"/>
        <v>0</v>
      </c>
      <c r="DS51" s="410">
        <f t="shared" si="112"/>
        <v>0</v>
      </c>
      <c r="DT51" s="410">
        <f t="shared" si="113"/>
        <v>0</v>
      </c>
      <c r="DU51" s="438">
        <f t="shared" si="114"/>
        <v>0</v>
      </c>
      <c r="DV51" s="409">
        <f t="shared" si="115"/>
        <v>0</v>
      </c>
      <c r="DW51" s="411">
        <f t="shared" si="116"/>
        <v>0</v>
      </c>
      <c r="DX51" s="440">
        <f t="shared" si="117"/>
        <v>0</v>
      </c>
      <c r="DY51" s="410">
        <f t="shared" si="118"/>
        <v>0</v>
      </c>
      <c r="DZ51" s="410">
        <f t="shared" si="119"/>
        <v>0</v>
      </c>
      <c r="EA51" s="410">
        <f t="shared" si="120"/>
        <v>0</v>
      </c>
      <c r="EB51" s="410">
        <f t="shared" si="121"/>
        <v>0</v>
      </c>
      <c r="EC51" s="410">
        <f t="shared" si="122"/>
        <v>0</v>
      </c>
      <c r="ED51" s="410">
        <f t="shared" si="123"/>
        <v>0</v>
      </c>
      <c r="EE51" s="411">
        <f t="shared" si="124"/>
        <v>0</v>
      </c>
      <c r="EF51" s="409">
        <f t="shared" si="125"/>
        <v>0</v>
      </c>
      <c r="EG51" s="411">
        <f t="shared" si="126"/>
        <v>0</v>
      </c>
      <c r="EH51" s="23"/>
      <c r="EJ51" s="23"/>
    </row>
    <row r="52" spans="1:140" ht="15.75" thickBot="1" x14ac:dyDescent="0.3">
      <c r="A52" s="152"/>
      <c r="B52" s="380"/>
      <c r="C52" s="420"/>
      <c r="D52" s="420"/>
      <c r="E52" s="420"/>
      <c r="F52" s="421"/>
      <c r="G52" s="276"/>
      <c r="H52" s="276"/>
      <c r="I52" s="422"/>
      <c r="J52" s="423">
        <f t="shared" si="127"/>
        <v>0</v>
      </c>
      <c r="K52" s="424">
        <f t="shared" si="128"/>
        <v>0</v>
      </c>
      <c r="L52" s="410">
        <f t="shared" si="129"/>
        <v>0</v>
      </c>
      <c r="M52" s="410">
        <f t="shared" si="130"/>
        <v>0</v>
      </c>
      <c r="N52" s="410">
        <f t="shared" si="3"/>
        <v>0</v>
      </c>
      <c r="O52" s="410">
        <f t="shared" si="4"/>
        <v>0</v>
      </c>
      <c r="P52" s="410">
        <f t="shared" si="5"/>
        <v>0</v>
      </c>
      <c r="Q52" s="429">
        <f t="shared" si="6"/>
        <v>1</v>
      </c>
      <c r="R52" s="409">
        <f t="shared" si="7"/>
        <v>0</v>
      </c>
      <c r="S52" s="410">
        <f t="shared" si="8"/>
        <v>0</v>
      </c>
      <c r="T52" s="410">
        <f t="shared" si="9"/>
        <v>0</v>
      </c>
      <c r="U52" s="410">
        <f t="shared" si="10"/>
        <v>0</v>
      </c>
      <c r="V52" s="410">
        <f t="shared" si="11"/>
        <v>0</v>
      </c>
      <c r="W52" s="410">
        <f t="shared" si="12"/>
        <v>0</v>
      </c>
      <c r="X52" s="410">
        <f t="shared" si="13"/>
        <v>0</v>
      </c>
      <c r="Y52" s="438">
        <f t="shared" si="14"/>
        <v>0</v>
      </c>
      <c r="Z52" s="409">
        <f t="shared" si="15"/>
        <v>0</v>
      </c>
      <c r="AA52" s="411">
        <f t="shared" si="16"/>
        <v>0</v>
      </c>
      <c r="AB52" s="440">
        <f t="shared" si="17"/>
        <v>0</v>
      </c>
      <c r="AC52" s="410">
        <f t="shared" si="18"/>
        <v>0</v>
      </c>
      <c r="AD52" s="410">
        <f t="shared" si="19"/>
        <v>0</v>
      </c>
      <c r="AE52" s="410">
        <f t="shared" si="20"/>
        <v>0</v>
      </c>
      <c r="AF52" s="410">
        <f t="shared" si="21"/>
        <v>0</v>
      </c>
      <c r="AG52" s="410">
        <f t="shared" si="22"/>
        <v>0</v>
      </c>
      <c r="AH52" s="410">
        <f t="shared" si="23"/>
        <v>0</v>
      </c>
      <c r="AI52" s="438">
        <f t="shared" si="24"/>
        <v>0</v>
      </c>
      <c r="AJ52" s="409">
        <f t="shared" si="25"/>
        <v>0</v>
      </c>
      <c r="AK52" s="411">
        <f t="shared" si="26"/>
        <v>0</v>
      </c>
      <c r="AL52" s="440">
        <f t="shared" si="27"/>
        <v>0</v>
      </c>
      <c r="AM52" s="410">
        <f t="shared" si="28"/>
        <v>0</v>
      </c>
      <c r="AN52" s="410">
        <f t="shared" si="29"/>
        <v>0</v>
      </c>
      <c r="AO52" s="410">
        <f t="shared" si="30"/>
        <v>0</v>
      </c>
      <c r="AP52" s="410">
        <f t="shared" si="31"/>
        <v>0</v>
      </c>
      <c r="AQ52" s="410">
        <f t="shared" si="32"/>
        <v>0</v>
      </c>
      <c r="AR52" s="410">
        <f t="shared" si="33"/>
        <v>0</v>
      </c>
      <c r="AS52" s="438">
        <f t="shared" si="34"/>
        <v>0</v>
      </c>
      <c r="AT52" s="409">
        <f t="shared" si="35"/>
        <v>0</v>
      </c>
      <c r="AU52" s="411">
        <f t="shared" si="36"/>
        <v>0</v>
      </c>
      <c r="AV52" s="440">
        <f t="shared" si="37"/>
        <v>0</v>
      </c>
      <c r="AW52" s="410">
        <f t="shared" si="38"/>
        <v>0</v>
      </c>
      <c r="AX52" s="410">
        <f t="shared" si="39"/>
        <v>0</v>
      </c>
      <c r="AY52" s="410">
        <f t="shared" si="40"/>
        <v>0</v>
      </c>
      <c r="AZ52" s="410">
        <f t="shared" si="41"/>
        <v>0</v>
      </c>
      <c r="BA52" s="410">
        <f t="shared" si="42"/>
        <v>0</v>
      </c>
      <c r="BB52" s="410">
        <f t="shared" si="43"/>
        <v>0</v>
      </c>
      <c r="BC52" s="438">
        <f t="shared" si="44"/>
        <v>0</v>
      </c>
      <c r="BD52" s="409">
        <f t="shared" si="45"/>
        <v>0</v>
      </c>
      <c r="BE52" s="411">
        <f t="shared" si="46"/>
        <v>0</v>
      </c>
      <c r="BF52" s="440">
        <f t="shared" si="47"/>
        <v>0</v>
      </c>
      <c r="BG52" s="410">
        <f t="shared" si="48"/>
        <v>0</v>
      </c>
      <c r="BH52" s="410">
        <f t="shared" si="49"/>
        <v>0</v>
      </c>
      <c r="BI52" s="410">
        <f t="shared" si="50"/>
        <v>0</v>
      </c>
      <c r="BJ52" s="410">
        <f t="shared" si="51"/>
        <v>0</v>
      </c>
      <c r="BK52" s="410">
        <f t="shared" si="52"/>
        <v>0</v>
      </c>
      <c r="BL52" s="410">
        <f t="shared" si="53"/>
        <v>0</v>
      </c>
      <c r="BM52" s="438">
        <f t="shared" si="54"/>
        <v>0</v>
      </c>
      <c r="BN52" s="409">
        <f t="shared" si="55"/>
        <v>0</v>
      </c>
      <c r="BO52" s="411">
        <f t="shared" si="56"/>
        <v>0</v>
      </c>
      <c r="BP52" s="440">
        <f t="shared" si="57"/>
        <v>0</v>
      </c>
      <c r="BQ52" s="410">
        <f t="shared" si="58"/>
        <v>0</v>
      </c>
      <c r="BR52" s="410">
        <f t="shared" si="59"/>
        <v>0</v>
      </c>
      <c r="BS52" s="410">
        <f t="shared" si="60"/>
        <v>0</v>
      </c>
      <c r="BT52" s="410">
        <f t="shared" si="61"/>
        <v>0</v>
      </c>
      <c r="BU52" s="410">
        <f t="shared" si="62"/>
        <v>0</v>
      </c>
      <c r="BV52" s="410">
        <f t="shared" si="63"/>
        <v>0</v>
      </c>
      <c r="BW52" s="438">
        <f t="shared" si="64"/>
        <v>0</v>
      </c>
      <c r="BX52" s="409">
        <f t="shared" si="65"/>
        <v>0</v>
      </c>
      <c r="BY52" s="411">
        <f t="shared" si="66"/>
        <v>0</v>
      </c>
      <c r="BZ52" s="440">
        <f t="shared" si="67"/>
        <v>0</v>
      </c>
      <c r="CA52" s="410">
        <f t="shared" si="68"/>
        <v>0</v>
      </c>
      <c r="CB52" s="410">
        <f t="shared" si="69"/>
        <v>0</v>
      </c>
      <c r="CC52" s="410">
        <f t="shared" si="70"/>
        <v>0</v>
      </c>
      <c r="CD52" s="410">
        <f t="shared" si="71"/>
        <v>0</v>
      </c>
      <c r="CE52" s="410">
        <f t="shared" si="72"/>
        <v>0</v>
      </c>
      <c r="CF52" s="410">
        <f t="shared" si="73"/>
        <v>0</v>
      </c>
      <c r="CG52" s="438">
        <f t="shared" si="74"/>
        <v>0</v>
      </c>
      <c r="CH52" s="409">
        <f t="shared" si="75"/>
        <v>0</v>
      </c>
      <c r="CI52" s="411">
        <f t="shared" si="76"/>
        <v>0</v>
      </c>
      <c r="CJ52" s="440">
        <f t="shared" si="77"/>
        <v>0</v>
      </c>
      <c r="CK52" s="410">
        <f t="shared" si="78"/>
        <v>0</v>
      </c>
      <c r="CL52" s="410">
        <f t="shared" si="79"/>
        <v>0</v>
      </c>
      <c r="CM52" s="410">
        <f t="shared" si="80"/>
        <v>0</v>
      </c>
      <c r="CN52" s="410">
        <f t="shared" si="81"/>
        <v>0</v>
      </c>
      <c r="CO52" s="410">
        <f t="shared" si="82"/>
        <v>0</v>
      </c>
      <c r="CP52" s="410">
        <f t="shared" si="83"/>
        <v>0</v>
      </c>
      <c r="CQ52" s="438">
        <f t="shared" si="84"/>
        <v>0</v>
      </c>
      <c r="CR52" s="409">
        <f t="shared" si="85"/>
        <v>0</v>
      </c>
      <c r="CS52" s="411">
        <f t="shared" si="86"/>
        <v>0</v>
      </c>
      <c r="CT52" s="440">
        <f t="shared" si="87"/>
        <v>0</v>
      </c>
      <c r="CU52" s="410">
        <f t="shared" si="88"/>
        <v>0</v>
      </c>
      <c r="CV52" s="410">
        <f t="shared" si="89"/>
        <v>0</v>
      </c>
      <c r="CW52" s="410">
        <f t="shared" si="90"/>
        <v>0</v>
      </c>
      <c r="CX52" s="410">
        <f t="shared" si="91"/>
        <v>0</v>
      </c>
      <c r="CY52" s="410">
        <f t="shared" si="92"/>
        <v>0</v>
      </c>
      <c r="CZ52" s="410">
        <f t="shared" si="93"/>
        <v>0</v>
      </c>
      <c r="DA52" s="438">
        <f t="shared" si="94"/>
        <v>0</v>
      </c>
      <c r="DB52" s="409">
        <f t="shared" si="95"/>
        <v>0</v>
      </c>
      <c r="DC52" s="411">
        <f t="shared" si="96"/>
        <v>0</v>
      </c>
      <c r="DD52" s="440">
        <f t="shared" si="97"/>
        <v>0</v>
      </c>
      <c r="DE52" s="410">
        <f t="shared" si="98"/>
        <v>0</v>
      </c>
      <c r="DF52" s="410">
        <f t="shared" si="99"/>
        <v>0</v>
      </c>
      <c r="DG52" s="410">
        <f t="shared" si="100"/>
        <v>0</v>
      </c>
      <c r="DH52" s="410">
        <f t="shared" si="101"/>
        <v>0</v>
      </c>
      <c r="DI52" s="410">
        <f t="shared" si="102"/>
        <v>0</v>
      </c>
      <c r="DJ52" s="410">
        <f t="shared" si="103"/>
        <v>0</v>
      </c>
      <c r="DK52" s="438">
        <f t="shared" si="104"/>
        <v>0</v>
      </c>
      <c r="DL52" s="409">
        <f t="shared" si="105"/>
        <v>0</v>
      </c>
      <c r="DM52" s="411">
        <f t="shared" si="106"/>
        <v>0</v>
      </c>
      <c r="DN52" s="440">
        <f t="shared" si="107"/>
        <v>0</v>
      </c>
      <c r="DO52" s="410">
        <f t="shared" si="108"/>
        <v>0</v>
      </c>
      <c r="DP52" s="410">
        <f t="shared" si="109"/>
        <v>0</v>
      </c>
      <c r="DQ52" s="410">
        <f t="shared" si="110"/>
        <v>0</v>
      </c>
      <c r="DR52" s="410">
        <f t="shared" si="111"/>
        <v>0</v>
      </c>
      <c r="DS52" s="410">
        <f t="shared" si="112"/>
        <v>0</v>
      </c>
      <c r="DT52" s="410">
        <f t="shared" si="113"/>
        <v>0</v>
      </c>
      <c r="DU52" s="438">
        <f t="shared" si="114"/>
        <v>0</v>
      </c>
      <c r="DV52" s="409">
        <f t="shared" si="115"/>
        <v>0</v>
      </c>
      <c r="DW52" s="411">
        <f t="shared" si="116"/>
        <v>0</v>
      </c>
      <c r="DX52" s="440">
        <f t="shared" si="117"/>
        <v>0</v>
      </c>
      <c r="DY52" s="410">
        <f t="shared" si="118"/>
        <v>0</v>
      </c>
      <c r="DZ52" s="410">
        <f t="shared" si="119"/>
        <v>0</v>
      </c>
      <c r="EA52" s="410">
        <f t="shared" si="120"/>
        <v>0</v>
      </c>
      <c r="EB52" s="410">
        <f t="shared" si="121"/>
        <v>0</v>
      </c>
      <c r="EC52" s="410">
        <f t="shared" si="122"/>
        <v>0</v>
      </c>
      <c r="ED52" s="410">
        <f t="shared" si="123"/>
        <v>0</v>
      </c>
      <c r="EE52" s="411">
        <f t="shared" si="124"/>
        <v>0</v>
      </c>
      <c r="EF52" s="409">
        <f t="shared" si="125"/>
        <v>0</v>
      </c>
      <c r="EG52" s="411">
        <f t="shared" si="126"/>
        <v>0</v>
      </c>
      <c r="EH52" s="23"/>
      <c r="EJ52" s="23"/>
    </row>
    <row r="53" spans="1:140" ht="15.75" thickBot="1" x14ac:dyDescent="0.3">
      <c r="A53" s="152"/>
      <c r="B53" s="380"/>
      <c r="C53" s="420"/>
      <c r="D53" s="420"/>
      <c r="E53" s="420"/>
      <c r="F53" s="421"/>
      <c r="G53" s="276"/>
      <c r="H53" s="276"/>
      <c r="I53" s="422"/>
      <c r="J53" s="423">
        <f t="shared" si="127"/>
        <v>0</v>
      </c>
      <c r="K53" s="424">
        <f t="shared" si="128"/>
        <v>0</v>
      </c>
      <c r="L53" s="410">
        <f t="shared" si="129"/>
        <v>0</v>
      </c>
      <c r="M53" s="410">
        <f t="shared" si="130"/>
        <v>0</v>
      </c>
      <c r="N53" s="410">
        <f t="shared" si="3"/>
        <v>0</v>
      </c>
      <c r="O53" s="410">
        <f t="shared" si="4"/>
        <v>0</v>
      </c>
      <c r="P53" s="410">
        <f t="shared" si="5"/>
        <v>0</v>
      </c>
      <c r="Q53" s="429">
        <f t="shared" si="6"/>
        <v>1</v>
      </c>
      <c r="R53" s="409">
        <f t="shared" si="7"/>
        <v>0</v>
      </c>
      <c r="S53" s="410">
        <f t="shared" si="8"/>
        <v>0</v>
      </c>
      <c r="T53" s="410">
        <f t="shared" si="9"/>
        <v>0</v>
      </c>
      <c r="U53" s="410">
        <f t="shared" si="10"/>
        <v>0</v>
      </c>
      <c r="V53" s="410">
        <f t="shared" si="11"/>
        <v>0</v>
      </c>
      <c r="W53" s="410">
        <f t="shared" si="12"/>
        <v>0</v>
      </c>
      <c r="X53" s="410">
        <f t="shared" si="13"/>
        <v>0</v>
      </c>
      <c r="Y53" s="438">
        <f t="shared" si="14"/>
        <v>0</v>
      </c>
      <c r="Z53" s="409">
        <f t="shared" si="15"/>
        <v>0</v>
      </c>
      <c r="AA53" s="411">
        <f t="shared" si="16"/>
        <v>0</v>
      </c>
      <c r="AB53" s="440">
        <f t="shared" si="17"/>
        <v>0</v>
      </c>
      <c r="AC53" s="410">
        <f t="shared" si="18"/>
        <v>0</v>
      </c>
      <c r="AD53" s="410">
        <f t="shared" si="19"/>
        <v>0</v>
      </c>
      <c r="AE53" s="410">
        <f t="shared" si="20"/>
        <v>0</v>
      </c>
      <c r="AF53" s="410">
        <f t="shared" si="21"/>
        <v>0</v>
      </c>
      <c r="AG53" s="410">
        <f t="shared" si="22"/>
        <v>0</v>
      </c>
      <c r="AH53" s="410">
        <f t="shared" si="23"/>
        <v>0</v>
      </c>
      <c r="AI53" s="438">
        <f t="shared" si="24"/>
        <v>0</v>
      </c>
      <c r="AJ53" s="409">
        <f t="shared" si="25"/>
        <v>0</v>
      </c>
      <c r="AK53" s="411">
        <f t="shared" si="26"/>
        <v>0</v>
      </c>
      <c r="AL53" s="440">
        <f t="shared" si="27"/>
        <v>0</v>
      </c>
      <c r="AM53" s="410">
        <f t="shared" si="28"/>
        <v>0</v>
      </c>
      <c r="AN53" s="410">
        <f t="shared" si="29"/>
        <v>0</v>
      </c>
      <c r="AO53" s="410">
        <f t="shared" si="30"/>
        <v>0</v>
      </c>
      <c r="AP53" s="410">
        <f t="shared" si="31"/>
        <v>0</v>
      </c>
      <c r="AQ53" s="410">
        <f t="shared" si="32"/>
        <v>0</v>
      </c>
      <c r="AR53" s="410">
        <f t="shared" si="33"/>
        <v>0</v>
      </c>
      <c r="AS53" s="438">
        <f t="shared" si="34"/>
        <v>0</v>
      </c>
      <c r="AT53" s="409">
        <f t="shared" si="35"/>
        <v>0</v>
      </c>
      <c r="AU53" s="411">
        <f t="shared" si="36"/>
        <v>0</v>
      </c>
      <c r="AV53" s="440">
        <f t="shared" si="37"/>
        <v>0</v>
      </c>
      <c r="AW53" s="410">
        <f t="shared" si="38"/>
        <v>0</v>
      </c>
      <c r="AX53" s="410">
        <f t="shared" si="39"/>
        <v>0</v>
      </c>
      <c r="AY53" s="410">
        <f t="shared" si="40"/>
        <v>0</v>
      </c>
      <c r="AZ53" s="410">
        <f t="shared" si="41"/>
        <v>0</v>
      </c>
      <c r="BA53" s="410">
        <f t="shared" si="42"/>
        <v>0</v>
      </c>
      <c r="BB53" s="410">
        <f t="shared" si="43"/>
        <v>0</v>
      </c>
      <c r="BC53" s="438">
        <f t="shared" si="44"/>
        <v>0</v>
      </c>
      <c r="BD53" s="409">
        <f t="shared" si="45"/>
        <v>0</v>
      </c>
      <c r="BE53" s="411">
        <f t="shared" si="46"/>
        <v>0</v>
      </c>
      <c r="BF53" s="440">
        <f t="shared" si="47"/>
        <v>0</v>
      </c>
      <c r="BG53" s="410">
        <f t="shared" si="48"/>
        <v>0</v>
      </c>
      <c r="BH53" s="410">
        <f t="shared" si="49"/>
        <v>0</v>
      </c>
      <c r="BI53" s="410">
        <f t="shared" si="50"/>
        <v>0</v>
      </c>
      <c r="BJ53" s="410">
        <f t="shared" si="51"/>
        <v>0</v>
      </c>
      <c r="BK53" s="410">
        <f t="shared" si="52"/>
        <v>0</v>
      </c>
      <c r="BL53" s="410">
        <f t="shared" si="53"/>
        <v>0</v>
      </c>
      <c r="BM53" s="438">
        <f t="shared" si="54"/>
        <v>0</v>
      </c>
      <c r="BN53" s="409">
        <f t="shared" si="55"/>
        <v>0</v>
      </c>
      <c r="BO53" s="411">
        <f t="shared" si="56"/>
        <v>0</v>
      </c>
      <c r="BP53" s="440">
        <f t="shared" si="57"/>
        <v>0</v>
      </c>
      <c r="BQ53" s="410">
        <f t="shared" si="58"/>
        <v>0</v>
      </c>
      <c r="BR53" s="410">
        <f t="shared" si="59"/>
        <v>0</v>
      </c>
      <c r="BS53" s="410">
        <f t="shared" si="60"/>
        <v>0</v>
      </c>
      <c r="BT53" s="410">
        <f t="shared" si="61"/>
        <v>0</v>
      </c>
      <c r="BU53" s="410">
        <f t="shared" si="62"/>
        <v>0</v>
      </c>
      <c r="BV53" s="410">
        <f t="shared" si="63"/>
        <v>0</v>
      </c>
      <c r="BW53" s="438">
        <f t="shared" si="64"/>
        <v>0</v>
      </c>
      <c r="BX53" s="409">
        <f t="shared" si="65"/>
        <v>0</v>
      </c>
      <c r="BY53" s="411">
        <f t="shared" si="66"/>
        <v>0</v>
      </c>
      <c r="BZ53" s="440">
        <f t="shared" si="67"/>
        <v>0</v>
      </c>
      <c r="CA53" s="410">
        <f t="shared" si="68"/>
        <v>0</v>
      </c>
      <c r="CB53" s="410">
        <f t="shared" si="69"/>
        <v>0</v>
      </c>
      <c r="CC53" s="410">
        <f t="shared" si="70"/>
        <v>0</v>
      </c>
      <c r="CD53" s="410">
        <f t="shared" si="71"/>
        <v>0</v>
      </c>
      <c r="CE53" s="410">
        <f t="shared" si="72"/>
        <v>0</v>
      </c>
      <c r="CF53" s="410">
        <f t="shared" si="73"/>
        <v>0</v>
      </c>
      <c r="CG53" s="438">
        <f t="shared" si="74"/>
        <v>0</v>
      </c>
      <c r="CH53" s="409">
        <f t="shared" si="75"/>
        <v>0</v>
      </c>
      <c r="CI53" s="411">
        <f t="shared" si="76"/>
        <v>0</v>
      </c>
      <c r="CJ53" s="440">
        <f t="shared" si="77"/>
        <v>0</v>
      </c>
      <c r="CK53" s="410">
        <f t="shared" si="78"/>
        <v>0</v>
      </c>
      <c r="CL53" s="410">
        <f t="shared" si="79"/>
        <v>0</v>
      </c>
      <c r="CM53" s="410">
        <f t="shared" si="80"/>
        <v>0</v>
      </c>
      <c r="CN53" s="410">
        <f t="shared" si="81"/>
        <v>0</v>
      </c>
      <c r="CO53" s="410">
        <f t="shared" si="82"/>
        <v>0</v>
      </c>
      <c r="CP53" s="410">
        <f t="shared" si="83"/>
        <v>0</v>
      </c>
      <c r="CQ53" s="438">
        <f t="shared" si="84"/>
        <v>0</v>
      </c>
      <c r="CR53" s="409">
        <f t="shared" si="85"/>
        <v>0</v>
      </c>
      <c r="CS53" s="411">
        <f t="shared" si="86"/>
        <v>0</v>
      </c>
      <c r="CT53" s="440">
        <f t="shared" si="87"/>
        <v>0</v>
      </c>
      <c r="CU53" s="410">
        <f t="shared" si="88"/>
        <v>0</v>
      </c>
      <c r="CV53" s="410">
        <f t="shared" si="89"/>
        <v>0</v>
      </c>
      <c r="CW53" s="410">
        <f t="shared" si="90"/>
        <v>0</v>
      </c>
      <c r="CX53" s="410">
        <f t="shared" si="91"/>
        <v>0</v>
      </c>
      <c r="CY53" s="410">
        <f t="shared" si="92"/>
        <v>0</v>
      </c>
      <c r="CZ53" s="410">
        <f t="shared" si="93"/>
        <v>0</v>
      </c>
      <c r="DA53" s="438">
        <f t="shared" si="94"/>
        <v>0</v>
      </c>
      <c r="DB53" s="409">
        <f t="shared" si="95"/>
        <v>0</v>
      </c>
      <c r="DC53" s="411">
        <f t="shared" si="96"/>
        <v>0</v>
      </c>
      <c r="DD53" s="440">
        <f t="shared" si="97"/>
        <v>0</v>
      </c>
      <c r="DE53" s="410">
        <f t="shared" si="98"/>
        <v>0</v>
      </c>
      <c r="DF53" s="410">
        <f t="shared" si="99"/>
        <v>0</v>
      </c>
      <c r="DG53" s="410">
        <f t="shared" si="100"/>
        <v>0</v>
      </c>
      <c r="DH53" s="410">
        <f t="shared" si="101"/>
        <v>0</v>
      </c>
      <c r="DI53" s="410">
        <f t="shared" si="102"/>
        <v>0</v>
      </c>
      <c r="DJ53" s="410">
        <f t="shared" si="103"/>
        <v>0</v>
      </c>
      <c r="DK53" s="438">
        <f t="shared" si="104"/>
        <v>0</v>
      </c>
      <c r="DL53" s="409">
        <f t="shared" si="105"/>
        <v>0</v>
      </c>
      <c r="DM53" s="411">
        <f t="shared" si="106"/>
        <v>0</v>
      </c>
      <c r="DN53" s="440">
        <f t="shared" si="107"/>
        <v>0</v>
      </c>
      <c r="DO53" s="410">
        <f t="shared" si="108"/>
        <v>0</v>
      </c>
      <c r="DP53" s="410">
        <f t="shared" si="109"/>
        <v>0</v>
      </c>
      <c r="DQ53" s="410">
        <f t="shared" si="110"/>
        <v>0</v>
      </c>
      <c r="DR53" s="410">
        <f t="shared" si="111"/>
        <v>0</v>
      </c>
      <c r="DS53" s="410">
        <f t="shared" si="112"/>
        <v>0</v>
      </c>
      <c r="DT53" s="410">
        <f t="shared" si="113"/>
        <v>0</v>
      </c>
      <c r="DU53" s="438">
        <f t="shared" si="114"/>
        <v>0</v>
      </c>
      <c r="DV53" s="409">
        <f t="shared" si="115"/>
        <v>0</v>
      </c>
      <c r="DW53" s="411">
        <f t="shared" si="116"/>
        <v>0</v>
      </c>
      <c r="DX53" s="440">
        <f t="shared" si="117"/>
        <v>0</v>
      </c>
      <c r="DY53" s="410">
        <f t="shared" si="118"/>
        <v>0</v>
      </c>
      <c r="DZ53" s="410">
        <f t="shared" si="119"/>
        <v>0</v>
      </c>
      <c r="EA53" s="410">
        <f t="shared" si="120"/>
        <v>0</v>
      </c>
      <c r="EB53" s="410">
        <f t="shared" si="121"/>
        <v>0</v>
      </c>
      <c r="EC53" s="410">
        <f t="shared" si="122"/>
        <v>0</v>
      </c>
      <c r="ED53" s="410">
        <f t="shared" si="123"/>
        <v>0</v>
      </c>
      <c r="EE53" s="411">
        <f t="shared" si="124"/>
        <v>0</v>
      </c>
      <c r="EF53" s="409">
        <f t="shared" si="125"/>
        <v>0</v>
      </c>
      <c r="EG53" s="411">
        <f t="shared" si="126"/>
        <v>0</v>
      </c>
      <c r="EH53" s="23"/>
      <c r="EJ53" s="23"/>
    </row>
    <row r="54" spans="1:140" ht="15.75" thickBot="1" x14ac:dyDescent="0.3">
      <c r="A54" s="152"/>
      <c r="B54" s="380"/>
      <c r="C54" s="420"/>
      <c r="D54" s="420"/>
      <c r="E54" s="420"/>
      <c r="F54" s="421"/>
      <c r="G54" s="276"/>
      <c r="H54" s="276"/>
      <c r="I54" s="422"/>
      <c r="J54" s="423">
        <f t="shared" si="127"/>
        <v>0</v>
      </c>
      <c r="K54" s="424">
        <f t="shared" si="128"/>
        <v>0</v>
      </c>
      <c r="L54" s="410">
        <f t="shared" si="129"/>
        <v>0</v>
      </c>
      <c r="M54" s="410">
        <f t="shared" si="130"/>
        <v>0</v>
      </c>
      <c r="N54" s="410">
        <f t="shared" si="3"/>
        <v>0</v>
      </c>
      <c r="O54" s="410">
        <f t="shared" si="4"/>
        <v>0</v>
      </c>
      <c r="P54" s="410">
        <f t="shared" si="5"/>
        <v>0</v>
      </c>
      <c r="Q54" s="429">
        <f t="shared" si="6"/>
        <v>1</v>
      </c>
      <c r="R54" s="409">
        <f t="shared" si="7"/>
        <v>0</v>
      </c>
      <c r="S54" s="410">
        <f t="shared" si="8"/>
        <v>0</v>
      </c>
      <c r="T54" s="410">
        <f t="shared" si="9"/>
        <v>0</v>
      </c>
      <c r="U54" s="410">
        <f t="shared" si="10"/>
        <v>0</v>
      </c>
      <c r="V54" s="410">
        <f t="shared" si="11"/>
        <v>0</v>
      </c>
      <c r="W54" s="410">
        <f t="shared" si="12"/>
        <v>0</v>
      </c>
      <c r="X54" s="410">
        <f t="shared" si="13"/>
        <v>0</v>
      </c>
      <c r="Y54" s="438">
        <f t="shared" si="14"/>
        <v>0</v>
      </c>
      <c r="Z54" s="409">
        <f t="shared" si="15"/>
        <v>0</v>
      </c>
      <c r="AA54" s="411">
        <f t="shared" si="16"/>
        <v>0</v>
      </c>
      <c r="AB54" s="440">
        <f t="shared" si="17"/>
        <v>0</v>
      </c>
      <c r="AC54" s="410">
        <f t="shared" si="18"/>
        <v>0</v>
      </c>
      <c r="AD54" s="410">
        <f t="shared" si="19"/>
        <v>0</v>
      </c>
      <c r="AE54" s="410">
        <f t="shared" si="20"/>
        <v>0</v>
      </c>
      <c r="AF54" s="410">
        <f t="shared" si="21"/>
        <v>0</v>
      </c>
      <c r="AG54" s="410">
        <f t="shared" si="22"/>
        <v>0</v>
      </c>
      <c r="AH54" s="410">
        <f t="shared" si="23"/>
        <v>0</v>
      </c>
      <c r="AI54" s="438">
        <f t="shared" si="24"/>
        <v>0</v>
      </c>
      <c r="AJ54" s="409">
        <f t="shared" si="25"/>
        <v>0</v>
      </c>
      <c r="AK54" s="411">
        <f t="shared" si="26"/>
        <v>0</v>
      </c>
      <c r="AL54" s="440">
        <f t="shared" si="27"/>
        <v>0</v>
      </c>
      <c r="AM54" s="410">
        <f t="shared" si="28"/>
        <v>0</v>
      </c>
      <c r="AN54" s="410">
        <f t="shared" si="29"/>
        <v>0</v>
      </c>
      <c r="AO54" s="410">
        <f t="shared" si="30"/>
        <v>0</v>
      </c>
      <c r="AP54" s="410">
        <f t="shared" si="31"/>
        <v>0</v>
      </c>
      <c r="AQ54" s="410">
        <f t="shared" si="32"/>
        <v>0</v>
      </c>
      <c r="AR54" s="410">
        <f t="shared" si="33"/>
        <v>0</v>
      </c>
      <c r="AS54" s="438">
        <f t="shared" si="34"/>
        <v>0</v>
      </c>
      <c r="AT54" s="409">
        <f t="shared" si="35"/>
        <v>0</v>
      </c>
      <c r="AU54" s="411">
        <f t="shared" si="36"/>
        <v>0</v>
      </c>
      <c r="AV54" s="440">
        <f t="shared" si="37"/>
        <v>0</v>
      </c>
      <c r="AW54" s="410">
        <f t="shared" si="38"/>
        <v>0</v>
      </c>
      <c r="AX54" s="410">
        <f t="shared" si="39"/>
        <v>0</v>
      </c>
      <c r="AY54" s="410">
        <f t="shared" si="40"/>
        <v>0</v>
      </c>
      <c r="AZ54" s="410">
        <f t="shared" si="41"/>
        <v>0</v>
      </c>
      <c r="BA54" s="410">
        <f t="shared" si="42"/>
        <v>0</v>
      </c>
      <c r="BB54" s="410">
        <f t="shared" si="43"/>
        <v>0</v>
      </c>
      <c r="BC54" s="438">
        <f t="shared" si="44"/>
        <v>0</v>
      </c>
      <c r="BD54" s="409">
        <f t="shared" si="45"/>
        <v>0</v>
      </c>
      <c r="BE54" s="411">
        <f t="shared" si="46"/>
        <v>0</v>
      </c>
      <c r="BF54" s="440">
        <f t="shared" si="47"/>
        <v>0</v>
      </c>
      <c r="BG54" s="410">
        <f t="shared" si="48"/>
        <v>0</v>
      </c>
      <c r="BH54" s="410">
        <f t="shared" si="49"/>
        <v>0</v>
      </c>
      <c r="BI54" s="410">
        <f t="shared" si="50"/>
        <v>0</v>
      </c>
      <c r="BJ54" s="410">
        <f t="shared" si="51"/>
        <v>0</v>
      </c>
      <c r="BK54" s="410">
        <f t="shared" si="52"/>
        <v>0</v>
      </c>
      <c r="BL54" s="410">
        <f t="shared" si="53"/>
        <v>0</v>
      </c>
      <c r="BM54" s="438">
        <f t="shared" si="54"/>
        <v>0</v>
      </c>
      <c r="BN54" s="409">
        <f t="shared" si="55"/>
        <v>0</v>
      </c>
      <c r="BO54" s="411">
        <f t="shared" si="56"/>
        <v>0</v>
      </c>
      <c r="BP54" s="440">
        <f t="shared" si="57"/>
        <v>0</v>
      </c>
      <c r="BQ54" s="410">
        <f t="shared" si="58"/>
        <v>0</v>
      </c>
      <c r="BR54" s="410">
        <f t="shared" si="59"/>
        <v>0</v>
      </c>
      <c r="BS54" s="410">
        <f t="shared" si="60"/>
        <v>0</v>
      </c>
      <c r="BT54" s="410">
        <f t="shared" si="61"/>
        <v>0</v>
      </c>
      <c r="BU54" s="410">
        <f t="shared" si="62"/>
        <v>0</v>
      </c>
      <c r="BV54" s="410">
        <f t="shared" si="63"/>
        <v>0</v>
      </c>
      <c r="BW54" s="438">
        <f t="shared" si="64"/>
        <v>0</v>
      </c>
      <c r="BX54" s="409">
        <f t="shared" si="65"/>
        <v>0</v>
      </c>
      <c r="BY54" s="411">
        <f t="shared" si="66"/>
        <v>0</v>
      </c>
      <c r="BZ54" s="440">
        <f t="shared" si="67"/>
        <v>0</v>
      </c>
      <c r="CA54" s="410">
        <f t="shared" si="68"/>
        <v>0</v>
      </c>
      <c r="CB54" s="410">
        <f t="shared" si="69"/>
        <v>0</v>
      </c>
      <c r="CC54" s="410">
        <f t="shared" si="70"/>
        <v>0</v>
      </c>
      <c r="CD54" s="410">
        <f t="shared" si="71"/>
        <v>0</v>
      </c>
      <c r="CE54" s="410">
        <f t="shared" si="72"/>
        <v>0</v>
      </c>
      <c r="CF54" s="410">
        <f t="shared" si="73"/>
        <v>0</v>
      </c>
      <c r="CG54" s="438">
        <f t="shared" si="74"/>
        <v>0</v>
      </c>
      <c r="CH54" s="409">
        <f t="shared" si="75"/>
        <v>0</v>
      </c>
      <c r="CI54" s="411">
        <f t="shared" si="76"/>
        <v>0</v>
      </c>
      <c r="CJ54" s="440">
        <f t="shared" si="77"/>
        <v>0</v>
      </c>
      <c r="CK54" s="410">
        <f t="shared" si="78"/>
        <v>0</v>
      </c>
      <c r="CL54" s="410">
        <f t="shared" si="79"/>
        <v>0</v>
      </c>
      <c r="CM54" s="410">
        <f t="shared" si="80"/>
        <v>0</v>
      </c>
      <c r="CN54" s="410">
        <f t="shared" si="81"/>
        <v>0</v>
      </c>
      <c r="CO54" s="410">
        <f t="shared" si="82"/>
        <v>0</v>
      </c>
      <c r="CP54" s="410">
        <f t="shared" si="83"/>
        <v>0</v>
      </c>
      <c r="CQ54" s="438">
        <f t="shared" si="84"/>
        <v>0</v>
      </c>
      <c r="CR54" s="409">
        <f t="shared" si="85"/>
        <v>0</v>
      </c>
      <c r="CS54" s="411">
        <f t="shared" si="86"/>
        <v>0</v>
      </c>
      <c r="CT54" s="440">
        <f t="shared" si="87"/>
        <v>0</v>
      </c>
      <c r="CU54" s="410">
        <f t="shared" si="88"/>
        <v>0</v>
      </c>
      <c r="CV54" s="410">
        <f t="shared" si="89"/>
        <v>0</v>
      </c>
      <c r="CW54" s="410">
        <f t="shared" si="90"/>
        <v>0</v>
      </c>
      <c r="CX54" s="410">
        <f t="shared" si="91"/>
        <v>0</v>
      </c>
      <c r="CY54" s="410">
        <f t="shared" si="92"/>
        <v>0</v>
      </c>
      <c r="CZ54" s="410">
        <f t="shared" si="93"/>
        <v>0</v>
      </c>
      <c r="DA54" s="438">
        <f t="shared" si="94"/>
        <v>0</v>
      </c>
      <c r="DB54" s="409">
        <f t="shared" si="95"/>
        <v>0</v>
      </c>
      <c r="DC54" s="411">
        <f t="shared" si="96"/>
        <v>0</v>
      </c>
      <c r="DD54" s="440">
        <f t="shared" si="97"/>
        <v>0</v>
      </c>
      <c r="DE54" s="410">
        <f t="shared" si="98"/>
        <v>0</v>
      </c>
      <c r="DF54" s="410">
        <f t="shared" si="99"/>
        <v>0</v>
      </c>
      <c r="DG54" s="410">
        <f t="shared" si="100"/>
        <v>0</v>
      </c>
      <c r="DH54" s="410">
        <f t="shared" si="101"/>
        <v>0</v>
      </c>
      <c r="DI54" s="410">
        <f t="shared" si="102"/>
        <v>0</v>
      </c>
      <c r="DJ54" s="410">
        <f t="shared" si="103"/>
        <v>0</v>
      </c>
      <c r="DK54" s="438">
        <f t="shared" si="104"/>
        <v>0</v>
      </c>
      <c r="DL54" s="409">
        <f t="shared" si="105"/>
        <v>0</v>
      </c>
      <c r="DM54" s="411">
        <f t="shared" si="106"/>
        <v>0</v>
      </c>
      <c r="DN54" s="440">
        <f t="shared" si="107"/>
        <v>0</v>
      </c>
      <c r="DO54" s="410">
        <f t="shared" si="108"/>
        <v>0</v>
      </c>
      <c r="DP54" s="410">
        <f t="shared" si="109"/>
        <v>0</v>
      </c>
      <c r="DQ54" s="410">
        <f t="shared" si="110"/>
        <v>0</v>
      </c>
      <c r="DR54" s="410">
        <f t="shared" si="111"/>
        <v>0</v>
      </c>
      <c r="DS54" s="410">
        <f t="shared" si="112"/>
        <v>0</v>
      </c>
      <c r="DT54" s="410">
        <f t="shared" si="113"/>
        <v>0</v>
      </c>
      <c r="DU54" s="438">
        <f t="shared" si="114"/>
        <v>0</v>
      </c>
      <c r="DV54" s="409">
        <f t="shared" si="115"/>
        <v>0</v>
      </c>
      <c r="DW54" s="411">
        <f t="shared" si="116"/>
        <v>0</v>
      </c>
      <c r="DX54" s="440">
        <f t="shared" si="117"/>
        <v>0</v>
      </c>
      <c r="DY54" s="410">
        <f t="shared" si="118"/>
        <v>0</v>
      </c>
      <c r="DZ54" s="410">
        <f t="shared" si="119"/>
        <v>0</v>
      </c>
      <c r="EA54" s="410">
        <f t="shared" si="120"/>
        <v>0</v>
      </c>
      <c r="EB54" s="410">
        <f t="shared" si="121"/>
        <v>0</v>
      </c>
      <c r="EC54" s="410">
        <f t="shared" si="122"/>
        <v>0</v>
      </c>
      <c r="ED54" s="410">
        <f t="shared" si="123"/>
        <v>0</v>
      </c>
      <c r="EE54" s="411">
        <f t="shared" si="124"/>
        <v>0</v>
      </c>
      <c r="EF54" s="409">
        <f t="shared" si="125"/>
        <v>0</v>
      </c>
      <c r="EG54" s="411">
        <f t="shared" si="126"/>
        <v>0</v>
      </c>
      <c r="EH54" s="23"/>
      <c r="EJ54" s="23"/>
    </row>
    <row r="55" spans="1:140" ht="15.75" thickBot="1" x14ac:dyDescent="0.3">
      <c r="A55" s="152"/>
      <c r="B55" s="380"/>
      <c r="C55" s="420"/>
      <c r="D55" s="420"/>
      <c r="E55" s="420"/>
      <c r="F55" s="421"/>
      <c r="G55" s="276"/>
      <c r="H55" s="276"/>
      <c r="I55" s="422"/>
      <c r="J55" s="423">
        <f t="shared" si="127"/>
        <v>0</v>
      </c>
      <c r="K55" s="424">
        <f t="shared" si="128"/>
        <v>0</v>
      </c>
      <c r="L55" s="410">
        <f t="shared" si="129"/>
        <v>0</v>
      </c>
      <c r="M55" s="410">
        <f t="shared" si="130"/>
        <v>0</v>
      </c>
      <c r="N55" s="410">
        <f t="shared" si="3"/>
        <v>0</v>
      </c>
      <c r="O55" s="410">
        <f t="shared" si="4"/>
        <v>0</v>
      </c>
      <c r="P55" s="410">
        <f t="shared" si="5"/>
        <v>0</v>
      </c>
      <c r="Q55" s="429">
        <f t="shared" si="6"/>
        <v>1</v>
      </c>
      <c r="R55" s="409">
        <f t="shared" si="7"/>
        <v>0</v>
      </c>
      <c r="S55" s="410">
        <f t="shared" si="8"/>
        <v>0</v>
      </c>
      <c r="T55" s="410">
        <f t="shared" si="9"/>
        <v>0</v>
      </c>
      <c r="U55" s="410">
        <f t="shared" si="10"/>
        <v>0</v>
      </c>
      <c r="V55" s="410">
        <f t="shared" si="11"/>
        <v>0</v>
      </c>
      <c r="W55" s="410">
        <f t="shared" si="12"/>
        <v>0</v>
      </c>
      <c r="X55" s="410">
        <f t="shared" si="13"/>
        <v>0</v>
      </c>
      <c r="Y55" s="438">
        <f t="shared" si="14"/>
        <v>0</v>
      </c>
      <c r="Z55" s="409">
        <f t="shared" si="15"/>
        <v>0</v>
      </c>
      <c r="AA55" s="411">
        <f t="shared" si="16"/>
        <v>0</v>
      </c>
      <c r="AB55" s="440">
        <f t="shared" si="17"/>
        <v>0</v>
      </c>
      <c r="AC55" s="410">
        <f t="shared" si="18"/>
        <v>0</v>
      </c>
      <c r="AD55" s="410">
        <f t="shared" si="19"/>
        <v>0</v>
      </c>
      <c r="AE55" s="410">
        <f t="shared" si="20"/>
        <v>0</v>
      </c>
      <c r="AF55" s="410">
        <f t="shared" si="21"/>
        <v>0</v>
      </c>
      <c r="AG55" s="410">
        <f t="shared" si="22"/>
        <v>0</v>
      </c>
      <c r="AH55" s="410">
        <f t="shared" si="23"/>
        <v>0</v>
      </c>
      <c r="AI55" s="438">
        <f t="shared" si="24"/>
        <v>0</v>
      </c>
      <c r="AJ55" s="409">
        <f t="shared" si="25"/>
        <v>0</v>
      </c>
      <c r="AK55" s="411">
        <f t="shared" si="26"/>
        <v>0</v>
      </c>
      <c r="AL55" s="440">
        <f t="shared" si="27"/>
        <v>0</v>
      </c>
      <c r="AM55" s="410">
        <f t="shared" si="28"/>
        <v>0</v>
      </c>
      <c r="AN55" s="410">
        <f t="shared" si="29"/>
        <v>0</v>
      </c>
      <c r="AO55" s="410">
        <f t="shared" si="30"/>
        <v>0</v>
      </c>
      <c r="AP55" s="410">
        <f t="shared" si="31"/>
        <v>0</v>
      </c>
      <c r="AQ55" s="410">
        <f t="shared" si="32"/>
        <v>0</v>
      </c>
      <c r="AR55" s="410">
        <f t="shared" si="33"/>
        <v>0</v>
      </c>
      <c r="AS55" s="438">
        <f t="shared" si="34"/>
        <v>0</v>
      </c>
      <c r="AT55" s="409">
        <f t="shared" si="35"/>
        <v>0</v>
      </c>
      <c r="AU55" s="411">
        <f t="shared" si="36"/>
        <v>0</v>
      </c>
      <c r="AV55" s="440">
        <f t="shared" si="37"/>
        <v>0</v>
      </c>
      <c r="AW55" s="410">
        <f t="shared" si="38"/>
        <v>0</v>
      </c>
      <c r="AX55" s="410">
        <f t="shared" si="39"/>
        <v>0</v>
      </c>
      <c r="AY55" s="410">
        <f t="shared" si="40"/>
        <v>0</v>
      </c>
      <c r="AZ55" s="410">
        <f t="shared" si="41"/>
        <v>0</v>
      </c>
      <c r="BA55" s="410">
        <f t="shared" si="42"/>
        <v>0</v>
      </c>
      <c r="BB55" s="410">
        <f t="shared" si="43"/>
        <v>0</v>
      </c>
      <c r="BC55" s="438">
        <f t="shared" si="44"/>
        <v>0</v>
      </c>
      <c r="BD55" s="409">
        <f t="shared" si="45"/>
        <v>0</v>
      </c>
      <c r="BE55" s="411">
        <f t="shared" si="46"/>
        <v>0</v>
      </c>
      <c r="BF55" s="440">
        <f t="shared" si="47"/>
        <v>0</v>
      </c>
      <c r="BG55" s="410">
        <f t="shared" si="48"/>
        <v>0</v>
      </c>
      <c r="BH55" s="410">
        <f t="shared" si="49"/>
        <v>0</v>
      </c>
      <c r="BI55" s="410">
        <f t="shared" si="50"/>
        <v>0</v>
      </c>
      <c r="BJ55" s="410">
        <f t="shared" si="51"/>
        <v>0</v>
      </c>
      <c r="BK55" s="410">
        <f t="shared" si="52"/>
        <v>0</v>
      </c>
      <c r="BL55" s="410">
        <f t="shared" si="53"/>
        <v>0</v>
      </c>
      <c r="BM55" s="438">
        <f t="shared" si="54"/>
        <v>0</v>
      </c>
      <c r="BN55" s="409">
        <f t="shared" si="55"/>
        <v>0</v>
      </c>
      <c r="BO55" s="411">
        <f t="shared" si="56"/>
        <v>0</v>
      </c>
      <c r="BP55" s="440">
        <f t="shared" si="57"/>
        <v>0</v>
      </c>
      <c r="BQ55" s="410">
        <f t="shared" si="58"/>
        <v>0</v>
      </c>
      <c r="BR55" s="410">
        <f t="shared" si="59"/>
        <v>0</v>
      </c>
      <c r="BS55" s="410">
        <f t="shared" si="60"/>
        <v>0</v>
      </c>
      <c r="BT55" s="410">
        <f t="shared" si="61"/>
        <v>0</v>
      </c>
      <c r="BU55" s="410">
        <f t="shared" si="62"/>
        <v>0</v>
      </c>
      <c r="BV55" s="410">
        <f t="shared" si="63"/>
        <v>0</v>
      </c>
      <c r="BW55" s="438">
        <f t="shared" si="64"/>
        <v>0</v>
      </c>
      <c r="BX55" s="409">
        <f t="shared" si="65"/>
        <v>0</v>
      </c>
      <c r="BY55" s="411">
        <f t="shared" si="66"/>
        <v>0</v>
      </c>
      <c r="BZ55" s="440">
        <f t="shared" si="67"/>
        <v>0</v>
      </c>
      <c r="CA55" s="410">
        <f t="shared" si="68"/>
        <v>0</v>
      </c>
      <c r="CB55" s="410">
        <f t="shared" si="69"/>
        <v>0</v>
      </c>
      <c r="CC55" s="410">
        <f t="shared" si="70"/>
        <v>0</v>
      </c>
      <c r="CD55" s="410">
        <f t="shared" si="71"/>
        <v>0</v>
      </c>
      <c r="CE55" s="410">
        <f t="shared" si="72"/>
        <v>0</v>
      </c>
      <c r="CF55" s="410">
        <f t="shared" si="73"/>
        <v>0</v>
      </c>
      <c r="CG55" s="438">
        <f t="shared" si="74"/>
        <v>0</v>
      </c>
      <c r="CH55" s="409">
        <f t="shared" si="75"/>
        <v>0</v>
      </c>
      <c r="CI55" s="411">
        <f t="shared" si="76"/>
        <v>0</v>
      </c>
      <c r="CJ55" s="440">
        <f t="shared" si="77"/>
        <v>0</v>
      </c>
      <c r="CK55" s="410">
        <f t="shared" si="78"/>
        <v>0</v>
      </c>
      <c r="CL55" s="410">
        <f t="shared" si="79"/>
        <v>0</v>
      </c>
      <c r="CM55" s="410">
        <f t="shared" si="80"/>
        <v>0</v>
      </c>
      <c r="CN55" s="410">
        <f t="shared" si="81"/>
        <v>0</v>
      </c>
      <c r="CO55" s="410">
        <f t="shared" si="82"/>
        <v>0</v>
      </c>
      <c r="CP55" s="410">
        <f t="shared" si="83"/>
        <v>0</v>
      </c>
      <c r="CQ55" s="438">
        <f t="shared" si="84"/>
        <v>0</v>
      </c>
      <c r="CR55" s="409">
        <f t="shared" si="85"/>
        <v>0</v>
      </c>
      <c r="CS55" s="411">
        <f t="shared" si="86"/>
        <v>0</v>
      </c>
      <c r="CT55" s="440">
        <f t="shared" si="87"/>
        <v>0</v>
      </c>
      <c r="CU55" s="410">
        <f t="shared" si="88"/>
        <v>0</v>
      </c>
      <c r="CV55" s="410">
        <f t="shared" si="89"/>
        <v>0</v>
      </c>
      <c r="CW55" s="410">
        <f t="shared" si="90"/>
        <v>0</v>
      </c>
      <c r="CX55" s="410">
        <f t="shared" si="91"/>
        <v>0</v>
      </c>
      <c r="CY55" s="410">
        <f t="shared" si="92"/>
        <v>0</v>
      </c>
      <c r="CZ55" s="410">
        <f t="shared" si="93"/>
        <v>0</v>
      </c>
      <c r="DA55" s="438">
        <f t="shared" si="94"/>
        <v>0</v>
      </c>
      <c r="DB55" s="409">
        <f t="shared" si="95"/>
        <v>0</v>
      </c>
      <c r="DC55" s="411">
        <f t="shared" si="96"/>
        <v>0</v>
      </c>
      <c r="DD55" s="440">
        <f t="shared" si="97"/>
        <v>0</v>
      </c>
      <c r="DE55" s="410">
        <f t="shared" si="98"/>
        <v>0</v>
      </c>
      <c r="DF55" s="410">
        <f t="shared" si="99"/>
        <v>0</v>
      </c>
      <c r="DG55" s="410">
        <f t="shared" si="100"/>
        <v>0</v>
      </c>
      <c r="DH55" s="410">
        <f t="shared" si="101"/>
        <v>0</v>
      </c>
      <c r="DI55" s="410">
        <f t="shared" si="102"/>
        <v>0</v>
      </c>
      <c r="DJ55" s="410">
        <f t="shared" si="103"/>
        <v>0</v>
      </c>
      <c r="DK55" s="438">
        <f t="shared" si="104"/>
        <v>0</v>
      </c>
      <c r="DL55" s="409">
        <f t="shared" si="105"/>
        <v>0</v>
      </c>
      <c r="DM55" s="411">
        <f t="shared" si="106"/>
        <v>0</v>
      </c>
      <c r="DN55" s="440">
        <f t="shared" si="107"/>
        <v>0</v>
      </c>
      <c r="DO55" s="410">
        <f t="shared" si="108"/>
        <v>0</v>
      </c>
      <c r="DP55" s="410">
        <f t="shared" si="109"/>
        <v>0</v>
      </c>
      <c r="DQ55" s="410">
        <f t="shared" si="110"/>
        <v>0</v>
      </c>
      <c r="DR55" s="410">
        <f t="shared" si="111"/>
        <v>0</v>
      </c>
      <c r="DS55" s="410">
        <f t="shared" si="112"/>
        <v>0</v>
      </c>
      <c r="DT55" s="410">
        <f t="shared" si="113"/>
        <v>0</v>
      </c>
      <c r="DU55" s="438">
        <f t="shared" si="114"/>
        <v>0</v>
      </c>
      <c r="DV55" s="409">
        <f t="shared" si="115"/>
        <v>0</v>
      </c>
      <c r="DW55" s="411">
        <f t="shared" si="116"/>
        <v>0</v>
      </c>
      <c r="DX55" s="440">
        <f t="shared" si="117"/>
        <v>0</v>
      </c>
      <c r="DY55" s="410">
        <f t="shared" si="118"/>
        <v>0</v>
      </c>
      <c r="DZ55" s="410">
        <f t="shared" si="119"/>
        <v>0</v>
      </c>
      <c r="EA55" s="410">
        <f t="shared" si="120"/>
        <v>0</v>
      </c>
      <c r="EB55" s="410">
        <f t="shared" si="121"/>
        <v>0</v>
      </c>
      <c r="EC55" s="410">
        <f t="shared" si="122"/>
        <v>0</v>
      </c>
      <c r="ED55" s="410">
        <f t="shared" si="123"/>
        <v>0</v>
      </c>
      <c r="EE55" s="411">
        <f t="shared" si="124"/>
        <v>0</v>
      </c>
      <c r="EF55" s="409">
        <f t="shared" si="125"/>
        <v>0</v>
      </c>
      <c r="EG55" s="411">
        <f t="shared" si="126"/>
        <v>0</v>
      </c>
      <c r="EH55" s="23"/>
      <c r="EJ55" s="23"/>
    </row>
    <row r="56" spans="1:140" ht="15.75" thickBot="1" x14ac:dyDescent="0.3">
      <c r="A56" s="152"/>
      <c r="B56" s="380"/>
      <c r="C56" s="420"/>
      <c r="D56" s="420"/>
      <c r="E56" s="420"/>
      <c r="F56" s="421"/>
      <c r="G56" s="276"/>
      <c r="H56" s="276"/>
      <c r="I56" s="422"/>
      <c r="J56" s="423">
        <f t="shared" si="127"/>
        <v>0</v>
      </c>
      <c r="K56" s="424">
        <f t="shared" si="128"/>
        <v>0</v>
      </c>
      <c r="L56" s="410">
        <f t="shared" si="129"/>
        <v>0</v>
      </c>
      <c r="M56" s="410">
        <f t="shared" si="130"/>
        <v>0</v>
      </c>
      <c r="N56" s="410">
        <f t="shared" si="3"/>
        <v>0</v>
      </c>
      <c r="O56" s="410">
        <f t="shared" si="4"/>
        <v>0</v>
      </c>
      <c r="P56" s="410">
        <f t="shared" si="5"/>
        <v>0</v>
      </c>
      <c r="Q56" s="429">
        <f t="shared" si="6"/>
        <v>1</v>
      </c>
      <c r="R56" s="409">
        <f t="shared" si="7"/>
        <v>0</v>
      </c>
      <c r="S56" s="410">
        <f t="shared" si="8"/>
        <v>0</v>
      </c>
      <c r="T56" s="410">
        <f t="shared" si="9"/>
        <v>0</v>
      </c>
      <c r="U56" s="410">
        <f t="shared" si="10"/>
        <v>0</v>
      </c>
      <c r="V56" s="410">
        <f t="shared" si="11"/>
        <v>0</v>
      </c>
      <c r="W56" s="410">
        <f t="shared" si="12"/>
        <v>0</v>
      </c>
      <c r="X56" s="410">
        <f t="shared" si="13"/>
        <v>0</v>
      </c>
      <c r="Y56" s="438">
        <f t="shared" si="14"/>
        <v>0</v>
      </c>
      <c r="Z56" s="409">
        <f t="shared" si="15"/>
        <v>0</v>
      </c>
      <c r="AA56" s="411">
        <f t="shared" si="16"/>
        <v>0</v>
      </c>
      <c r="AB56" s="440">
        <f t="shared" si="17"/>
        <v>0</v>
      </c>
      <c r="AC56" s="410">
        <f t="shared" si="18"/>
        <v>0</v>
      </c>
      <c r="AD56" s="410">
        <f t="shared" si="19"/>
        <v>0</v>
      </c>
      <c r="AE56" s="410">
        <f t="shared" si="20"/>
        <v>0</v>
      </c>
      <c r="AF56" s="410">
        <f t="shared" si="21"/>
        <v>0</v>
      </c>
      <c r="AG56" s="410">
        <f t="shared" si="22"/>
        <v>0</v>
      </c>
      <c r="AH56" s="410">
        <f t="shared" si="23"/>
        <v>0</v>
      </c>
      <c r="AI56" s="438">
        <f t="shared" si="24"/>
        <v>0</v>
      </c>
      <c r="AJ56" s="409">
        <f t="shared" si="25"/>
        <v>0</v>
      </c>
      <c r="AK56" s="411">
        <f t="shared" si="26"/>
        <v>0</v>
      </c>
      <c r="AL56" s="440">
        <f t="shared" si="27"/>
        <v>0</v>
      </c>
      <c r="AM56" s="410">
        <f t="shared" si="28"/>
        <v>0</v>
      </c>
      <c r="AN56" s="410">
        <f t="shared" si="29"/>
        <v>0</v>
      </c>
      <c r="AO56" s="410">
        <f t="shared" si="30"/>
        <v>0</v>
      </c>
      <c r="AP56" s="410">
        <f t="shared" si="31"/>
        <v>0</v>
      </c>
      <c r="AQ56" s="410">
        <f t="shared" si="32"/>
        <v>0</v>
      </c>
      <c r="AR56" s="410">
        <f t="shared" si="33"/>
        <v>0</v>
      </c>
      <c r="AS56" s="438">
        <f t="shared" si="34"/>
        <v>0</v>
      </c>
      <c r="AT56" s="409">
        <f t="shared" si="35"/>
        <v>0</v>
      </c>
      <c r="AU56" s="411">
        <f t="shared" si="36"/>
        <v>0</v>
      </c>
      <c r="AV56" s="440">
        <f t="shared" si="37"/>
        <v>0</v>
      </c>
      <c r="AW56" s="410">
        <f t="shared" si="38"/>
        <v>0</v>
      </c>
      <c r="AX56" s="410">
        <f t="shared" si="39"/>
        <v>0</v>
      </c>
      <c r="AY56" s="410">
        <f t="shared" si="40"/>
        <v>0</v>
      </c>
      <c r="AZ56" s="410">
        <f t="shared" si="41"/>
        <v>0</v>
      </c>
      <c r="BA56" s="410">
        <f t="shared" si="42"/>
        <v>0</v>
      </c>
      <c r="BB56" s="410">
        <f t="shared" si="43"/>
        <v>0</v>
      </c>
      <c r="BC56" s="438">
        <f t="shared" si="44"/>
        <v>0</v>
      </c>
      <c r="BD56" s="409">
        <f t="shared" si="45"/>
        <v>0</v>
      </c>
      <c r="BE56" s="411">
        <f t="shared" si="46"/>
        <v>0</v>
      </c>
      <c r="BF56" s="440">
        <f t="shared" si="47"/>
        <v>0</v>
      </c>
      <c r="BG56" s="410">
        <f t="shared" si="48"/>
        <v>0</v>
      </c>
      <c r="BH56" s="410">
        <f t="shared" si="49"/>
        <v>0</v>
      </c>
      <c r="BI56" s="410">
        <f t="shared" si="50"/>
        <v>0</v>
      </c>
      <c r="BJ56" s="410">
        <f t="shared" si="51"/>
        <v>0</v>
      </c>
      <c r="BK56" s="410">
        <f t="shared" si="52"/>
        <v>0</v>
      </c>
      <c r="BL56" s="410">
        <f t="shared" si="53"/>
        <v>0</v>
      </c>
      <c r="BM56" s="438">
        <f t="shared" si="54"/>
        <v>0</v>
      </c>
      <c r="BN56" s="409">
        <f t="shared" si="55"/>
        <v>0</v>
      </c>
      <c r="BO56" s="411">
        <f t="shared" si="56"/>
        <v>0</v>
      </c>
      <c r="BP56" s="440">
        <f t="shared" si="57"/>
        <v>0</v>
      </c>
      <c r="BQ56" s="410">
        <f t="shared" si="58"/>
        <v>0</v>
      </c>
      <c r="BR56" s="410">
        <f t="shared" si="59"/>
        <v>0</v>
      </c>
      <c r="BS56" s="410">
        <f t="shared" si="60"/>
        <v>0</v>
      </c>
      <c r="BT56" s="410">
        <f t="shared" si="61"/>
        <v>0</v>
      </c>
      <c r="BU56" s="410">
        <f t="shared" si="62"/>
        <v>0</v>
      </c>
      <c r="BV56" s="410">
        <f t="shared" si="63"/>
        <v>0</v>
      </c>
      <c r="BW56" s="438">
        <f t="shared" si="64"/>
        <v>0</v>
      </c>
      <c r="BX56" s="409">
        <f t="shared" si="65"/>
        <v>0</v>
      </c>
      <c r="BY56" s="411">
        <f t="shared" si="66"/>
        <v>0</v>
      </c>
      <c r="BZ56" s="440">
        <f t="shared" si="67"/>
        <v>0</v>
      </c>
      <c r="CA56" s="410">
        <f t="shared" si="68"/>
        <v>0</v>
      </c>
      <c r="CB56" s="410">
        <f t="shared" si="69"/>
        <v>0</v>
      </c>
      <c r="CC56" s="410">
        <f t="shared" si="70"/>
        <v>0</v>
      </c>
      <c r="CD56" s="410">
        <f t="shared" si="71"/>
        <v>0</v>
      </c>
      <c r="CE56" s="410">
        <f t="shared" si="72"/>
        <v>0</v>
      </c>
      <c r="CF56" s="410">
        <f t="shared" si="73"/>
        <v>0</v>
      </c>
      <c r="CG56" s="438">
        <f t="shared" si="74"/>
        <v>0</v>
      </c>
      <c r="CH56" s="409">
        <f t="shared" si="75"/>
        <v>0</v>
      </c>
      <c r="CI56" s="411">
        <f t="shared" si="76"/>
        <v>0</v>
      </c>
      <c r="CJ56" s="440">
        <f t="shared" si="77"/>
        <v>0</v>
      </c>
      <c r="CK56" s="410">
        <f t="shared" si="78"/>
        <v>0</v>
      </c>
      <c r="CL56" s="410">
        <f t="shared" si="79"/>
        <v>0</v>
      </c>
      <c r="CM56" s="410">
        <f t="shared" si="80"/>
        <v>0</v>
      </c>
      <c r="CN56" s="410">
        <f t="shared" si="81"/>
        <v>0</v>
      </c>
      <c r="CO56" s="410">
        <f t="shared" si="82"/>
        <v>0</v>
      </c>
      <c r="CP56" s="410">
        <f t="shared" si="83"/>
        <v>0</v>
      </c>
      <c r="CQ56" s="438">
        <f t="shared" si="84"/>
        <v>0</v>
      </c>
      <c r="CR56" s="409">
        <f t="shared" si="85"/>
        <v>0</v>
      </c>
      <c r="CS56" s="411">
        <f t="shared" si="86"/>
        <v>0</v>
      </c>
      <c r="CT56" s="440">
        <f t="shared" si="87"/>
        <v>0</v>
      </c>
      <c r="CU56" s="410">
        <f t="shared" si="88"/>
        <v>0</v>
      </c>
      <c r="CV56" s="410">
        <f t="shared" si="89"/>
        <v>0</v>
      </c>
      <c r="CW56" s="410">
        <f t="shared" si="90"/>
        <v>0</v>
      </c>
      <c r="CX56" s="410">
        <f t="shared" si="91"/>
        <v>0</v>
      </c>
      <c r="CY56" s="410">
        <f t="shared" si="92"/>
        <v>0</v>
      </c>
      <c r="CZ56" s="410">
        <f t="shared" si="93"/>
        <v>0</v>
      </c>
      <c r="DA56" s="438">
        <f t="shared" si="94"/>
        <v>0</v>
      </c>
      <c r="DB56" s="409">
        <f t="shared" si="95"/>
        <v>0</v>
      </c>
      <c r="DC56" s="411">
        <f t="shared" si="96"/>
        <v>0</v>
      </c>
      <c r="DD56" s="440">
        <f t="shared" si="97"/>
        <v>0</v>
      </c>
      <c r="DE56" s="410">
        <f t="shared" si="98"/>
        <v>0</v>
      </c>
      <c r="DF56" s="410">
        <f t="shared" si="99"/>
        <v>0</v>
      </c>
      <c r="DG56" s="410">
        <f t="shared" si="100"/>
        <v>0</v>
      </c>
      <c r="DH56" s="410">
        <f t="shared" si="101"/>
        <v>0</v>
      </c>
      <c r="DI56" s="410">
        <f t="shared" si="102"/>
        <v>0</v>
      </c>
      <c r="DJ56" s="410">
        <f t="shared" si="103"/>
        <v>0</v>
      </c>
      <c r="DK56" s="438">
        <f t="shared" si="104"/>
        <v>0</v>
      </c>
      <c r="DL56" s="409">
        <f t="shared" si="105"/>
        <v>0</v>
      </c>
      <c r="DM56" s="411">
        <f t="shared" si="106"/>
        <v>0</v>
      </c>
      <c r="DN56" s="440">
        <f t="shared" si="107"/>
        <v>0</v>
      </c>
      <c r="DO56" s="410">
        <f t="shared" si="108"/>
        <v>0</v>
      </c>
      <c r="DP56" s="410">
        <f t="shared" si="109"/>
        <v>0</v>
      </c>
      <c r="DQ56" s="410">
        <f t="shared" si="110"/>
        <v>0</v>
      </c>
      <c r="DR56" s="410">
        <f t="shared" si="111"/>
        <v>0</v>
      </c>
      <c r="DS56" s="410">
        <f t="shared" si="112"/>
        <v>0</v>
      </c>
      <c r="DT56" s="410">
        <f t="shared" si="113"/>
        <v>0</v>
      </c>
      <c r="DU56" s="438">
        <f t="shared" si="114"/>
        <v>0</v>
      </c>
      <c r="DV56" s="409">
        <f t="shared" si="115"/>
        <v>0</v>
      </c>
      <c r="DW56" s="411">
        <f t="shared" si="116"/>
        <v>0</v>
      </c>
      <c r="DX56" s="440">
        <f t="shared" si="117"/>
        <v>0</v>
      </c>
      <c r="DY56" s="410">
        <f t="shared" si="118"/>
        <v>0</v>
      </c>
      <c r="DZ56" s="410">
        <f t="shared" si="119"/>
        <v>0</v>
      </c>
      <c r="EA56" s="410">
        <f t="shared" si="120"/>
        <v>0</v>
      </c>
      <c r="EB56" s="410">
        <f t="shared" si="121"/>
        <v>0</v>
      </c>
      <c r="EC56" s="410">
        <f t="shared" si="122"/>
        <v>0</v>
      </c>
      <c r="ED56" s="410">
        <f t="shared" si="123"/>
        <v>0</v>
      </c>
      <c r="EE56" s="411">
        <f t="shared" si="124"/>
        <v>0</v>
      </c>
      <c r="EF56" s="409">
        <f t="shared" si="125"/>
        <v>0</v>
      </c>
      <c r="EG56" s="411">
        <f t="shared" si="126"/>
        <v>0</v>
      </c>
      <c r="EH56" s="23"/>
      <c r="EJ56" s="23"/>
    </row>
    <row r="57" spans="1:140" ht="15.75" thickBot="1" x14ac:dyDescent="0.3">
      <c r="A57" s="152"/>
      <c r="B57" s="380"/>
      <c r="C57" s="420"/>
      <c r="D57" s="420"/>
      <c r="E57" s="420"/>
      <c r="F57" s="421"/>
      <c r="G57" s="276"/>
      <c r="H57" s="276"/>
      <c r="I57" s="422"/>
      <c r="J57" s="423">
        <f t="shared" si="127"/>
        <v>0</v>
      </c>
      <c r="K57" s="424">
        <f t="shared" si="128"/>
        <v>0</v>
      </c>
      <c r="L57" s="410">
        <f t="shared" si="129"/>
        <v>0</v>
      </c>
      <c r="M57" s="410">
        <f t="shared" si="130"/>
        <v>0</v>
      </c>
      <c r="N57" s="410">
        <f t="shared" si="3"/>
        <v>0</v>
      </c>
      <c r="O57" s="410">
        <f t="shared" si="4"/>
        <v>0</v>
      </c>
      <c r="P57" s="410">
        <f t="shared" si="5"/>
        <v>0</v>
      </c>
      <c r="Q57" s="429">
        <f t="shared" si="6"/>
        <v>1</v>
      </c>
      <c r="R57" s="409">
        <f t="shared" si="7"/>
        <v>0</v>
      </c>
      <c r="S57" s="410">
        <f t="shared" si="8"/>
        <v>0</v>
      </c>
      <c r="T57" s="410">
        <f t="shared" si="9"/>
        <v>0</v>
      </c>
      <c r="U57" s="410">
        <f t="shared" si="10"/>
        <v>0</v>
      </c>
      <c r="V57" s="410">
        <f t="shared" si="11"/>
        <v>0</v>
      </c>
      <c r="W57" s="410">
        <f t="shared" si="12"/>
        <v>0</v>
      </c>
      <c r="X57" s="410">
        <f t="shared" si="13"/>
        <v>0</v>
      </c>
      <c r="Y57" s="438">
        <f t="shared" si="14"/>
        <v>0</v>
      </c>
      <c r="Z57" s="409">
        <f t="shared" si="15"/>
        <v>0</v>
      </c>
      <c r="AA57" s="411">
        <f t="shared" si="16"/>
        <v>0</v>
      </c>
      <c r="AB57" s="440">
        <f t="shared" si="17"/>
        <v>0</v>
      </c>
      <c r="AC57" s="410">
        <f t="shared" si="18"/>
        <v>0</v>
      </c>
      <c r="AD57" s="410">
        <f t="shared" si="19"/>
        <v>0</v>
      </c>
      <c r="AE57" s="410">
        <f t="shared" si="20"/>
        <v>0</v>
      </c>
      <c r="AF57" s="410">
        <f t="shared" si="21"/>
        <v>0</v>
      </c>
      <c r="AG57" s="410">
        <f t="shared" si="22"/>
        <v>0</v>
      </c>
      <c r="AH57" s="410">
        <f t="shared" si="23"/>
        <v>0</v>
      </c>
      <c r="AI57" s="438">
        <f t="shared" si="24"/>
        <v>0</v>
      </c>
      <c r="AJ57" s="409">
        <f t="shared" si="25"/>
        <v>0</v>
      </c>
      <c r="AK57" s="411">
        <f t="shared" si="26"/>
        <v>0</v>
      </c>
      <c r="AL57" s="440">
        <f t="shared" si="27"/>
        <v>0</v>
      </c>
      <c r="AM57" s="410">
        <f t="shared" si="28"/>
        <v>0</v>
      </c>
      <c r="AN57" s="410">
        <f t="shared" si="29"/>
        <v>0</v>
      </c>
      <c r="AO57" s="410">
        <f t="shared" si="30"/>
        <v>0</v>
      </c>
      <c r="AP57" s="410">
        <f t="shared" si="31"/>
        <v>0</v>
      </c>
      <c r="AQ57" s="410">
        <f t="shared" si="32"/>
        <v>0</v>
      </c>
      <c r="AR57" s="410">
        <f t="shared" si="33"/>
        <v>0</v>
      </c>
      <c r="AS57" s="438">
        <f t="shared" si="34"/>
        <v>0</v>
      </c>
      <c r="AT57" s="409">
        <f t="shared" si="35"/>
        <v>0</v>
      </c>
      <c r="AU57" s="411">
        <f t="shared" si="36"/>
        <v>0</v>
      </c>
      <c r="AV57" s="440">
        <f t="shared" si="37"/>
        <v>0</v>
      </c>
      <c r="AW57" s="410">
        <f t="shared" si="38"/>
        <v>0</v>
      </c>
      <c r="AX57" s="410">
        <f t="shared" si="39"/>
        <v>0</v>
      </c>
      <c r="AY57" s="410">
        <f t="shared" si="40"/>
        <v>0</v>
      </c>
      <c r="AZ57" s="410">
        <f t="shared" si="41"/>
        <v>0</v>
      </c>
      <c r="BA57" s="410">
        <f t="shared" si="42"/>
        <v>0</v>
      </c>
      <c r="BB57" s="410">
        <f t="shared" si="43"/>
        <v>0</v>
      </c>
      <c r="BC57" s="438">
        <f t="shared" si="44"/>
        <v>0</v>
      </c>
      <c r="BD57" s="409">
        <f t="shared" si="45"/>
        <v>0</v>
      </c>
      <c r="BE57" s="411">
        <f t="shared" si="46"/>
        <v>0</v>
      </c>
      <c r="BF57" s="440">
        <f t="shared" si="47"/>
        <v>0</v>
      </c>
      <c r="BG57" s="410">
        <f t="shared" si="48"/>
        <v>0</v>
      </c>
      <c r="BH57" s="410">
        <f t="shared" si="49"/>
        <v>0</v>
      </c>
      <c r="BI57" s="410">
        <f t="shared" si="50"/>
        <v>0</v>
      </c>
      <c r="BJ57" s="410">
        <f t="shared" si="51"/>
        <v>0</v>
      </c>
      <c r="BK57" s="410">
        <f t="shared" si="52"/>
        <v>0</v>
      </c>
      <c r="BL57" s="410">
        <f t="shared" si="53"/>
        <v>0</v>
      </c>
      <c r="BM57" s="438">
        <f t="shared" si="54"/>
        <v>0</v>
      </c>
      <c r="BN57" s="409">
        <f t="shared" si="55"/>
        <v>0</v>
      </c>
      <c r="BO57" s="411">
        <f t="shared" si="56"/>
        <v>0</v>
      </c>
      <c r="BP57" s="440">
        <f t="shared" si="57"/>
        <v>0</v>
      </c>
      <c r="BQ57" s="410">
        <f t="shared" si="58"/>
        <v>0</v>
      </c>
      <c r="BR57" s="410">
        <f t="shared" si="59"/>
        <v>0</v>
      </c>
      <c r="BS57" s="410">
        <f t="shared" si="60"/>
        <v>0</v>
      </c>
      <c r="BT57" s="410">
        <f t="shared" si="61"/>
        <v>0</v>
      </c>
      <c r="BU57" s="410">
        <f t="shared" si="62"/>
        <v>0</v>
      </c>
      <c r="BV57" s="410">
        <f t="shared" si="63"/>
        <v>0</v>
      </c>
      <c r="BW57" s="438">
        <f t="shared" si="64"/>
        <v>0</v>
      </c>
      <c r="BX57" s="409">
        <f t="shared" si="65"/>
        <v>0</v>
      </c>
      <c r="BY57" s="411">
        <f t="shared" si="66"/>
        <v>0</v>
      </c>
      <c r="BZ57" s="440">
        <f t="shared" si="67"/>
        <v>0</v>
      </c>
      <c r="CA57" s="410">
        <f t="shared" si="68"/>
        <v>0</v>
      </c>
      <c r="CB57" s="410">
        <f t="shared" si="69"/>
        <v>0</v>
      </c>
      <c r="CC57" s="410">
        <f t="shared" si="70"/>
        <v>0</v>
      </c>
      <c r="CD57" s="410">
        <f t="shared" si="71"/>
        <v>0</v>
      </c>
      <c r="CE57" s="410">
        <f t="shared" si="72"/>
        <v>0</v>
      </c>
      <c r="CF57" s="410">
        <f t="shared" si="73"/>
        <v>0</v>
      </c>
      <c r="CG57" s="438">
        <f t="shared" si="74"/>
        <v>0</v>
      </c>
      <c r="CH57" s="409">
        <f t="shared" si="75"/>
        <v>0</v>
      </c>
      <c r="CI57" s="411">
        <f t="shared" si="76"/>
        <v>0</v>
      </c>
      <c r="CJ57" s="440">
        <f t="shared" si="77"/>
        <v>0</v>
      </c>
      <c r="CK57" s="410">
        <f t="shared" si="78"/>
        <v>0</v>
      </c>
      <c r="CL57" s="410">
        <f t="shared" si="79"/>
        <v>0</v>
      </c>
      <c r="CM57" s="410">
        <f t="shared" si="80"/>
        <v>0</v>
      </c>
      <c r="CN57" s="410">
        <f t="shared" si="81"/>
        <v>0</v>
      </c>
      <c r="CO57" s="410">
        <f t="shared" si="82"/>
        <v>0</v>
      </c>
      <c r="CP57" s="410">
        <f t="shared" si="83"/>
        <v>0</v>
      </c>
      <c r="CQ57" s="438">
        <f t="shared" si="84"/>
        <v>0</v>
      </c>
      <c r="CR57" s="409">
        <f t="shared" si="85"/>
        <v>0</v>
      </c>
      <c r="CS57" s="411">
        <f t="shared" si="86"/>
        <v>0</v>
      </c>
      <c r="CT57" s="440">
        <f t="shared" si="87"/>
        <v>0</v>
      </c>
      <c r="CU57" s="410">
        <f t="shared" si="88"/>
        <v>0</v>
      </c>
      <c r="CV57" s="410">
        <f t="shared" si="89"/>
        <v>0</v>
      </c>
      <c r="CW57" s="410">
        <f t="shared" si="90"/>
        <v>0</v>
      </c>
      <c r="CX57" s="410">
        <f t="shared" si="91"/>
        <v>0</v>
      </c>
      <c r="CY57" s="410">
        <f t="shared" si="92"/>
        <v>0</v>
      </c>
      <c r="CZ57" s="410">
        <f t="shared" si="93"/>
        <v>0</v>
      </c>
      <c r="DA57" s="438">
        <f t="shared" si="94"/>
        <v>0</v>
      </c>
      <c r="DB57" s="409">
        <f t="shared" si="95"/>
        <v>0</v>
      </c>
      <c r="DC57" s="411">
        <f t="shared" si="96"/>
        <v>0</v>
      </c>
      <c r="DD57" s="440">
        <f t="shared" si="97"/>
        <v>0</v>
      </c>
      <c r="DE57" s="410">
        <f t="shared" si="98"/>
        <v>0</v>
      </c>
      <c r="DF57" s="410">
        <f t="shared" si="99"/>
        <v>0</v>
      </c>
      <c r="DG57" s="410">
        <f t="shared" si="100"/>
        <v>0</v>
      </c>
      <c r="DH57" s="410">
        <f t="shared" si="101"/>
        <v>0</v>
      </c>
      <c r="DI57" s="410">
        <f t="shared" si="102"/>
        <v>0</v>
      </c>
      <c r="DJ57" s="410">
        <f t="shared" si="103"/>
        <v>0</v>
      </c>
      <c r="DK57" s="438">
        <f t="shared" si="104"/>
        <v>0</v>
      </c>
      <c r="DL57" s="409">
        <f t="shared" si="105"/>
        <v>0</v>
      </c>
      <c r="DM57" s="411">
        <f t="shared" si="106"/>
        <v>0</v>
      </c>
      <c r="DN57" s="440">
        <f t="shared" si="107"/>
        <v>0</v>
      </c>
      <c r="DO57" s="410">
        <f t="shared" si="108"/>
        <v>0</v>
      </c>
      <c r="DP57" s="410">
        <f t="shared" si="109"/>
        <v>0</v>
      </c>
      <c r="DQ57" s="410">
        <f t="shared" si="110"/>
        <v>0</v>
      </c>
      <c r="DR57" s="410">
        <f t="shared" si="111"/>
        <v>0</v>
      </c>
      <c r="DS57" s="410">
        <f t="shared" si="112"/>
        <v>0</v>
      </c>
      <c r="DT57" s="410">
        <f t="shared" si="113"/>
        <v>0</v>
      </c>
      <c r="DU57" s="438">
        <f t="shared" si="114"/>
        <v>0</v>
      </c>
      <c r="DV57" s="409">
        <f t="shared" si="115"/>
        <v>0</v>
      </c>
      <c r="DW57" s="411">
        <f t="shared" si="116"/>
        <v>0</v>
      </c>
      <c r="DX57" s="440">
        <f t="shared" si="117"/>
        <v>0</v>
      </c>
      <c r="DY57" s="410">
        <f t="shared" si="118"/>
        <v>0</v>
      </c>
      <c r="DZ57" s="410">
        <f t="shared" si="119"/>
        <v>0</v>
      </c>
      <c r="EA57" s="410">
        <f t="shared" si="120"/>
        <v>0</v>
      </c>
      <c r="EB57" s="410">
        <f t="shared" si="121"/>
        <v>0</v>
      </c>
      <c r="EC57" s="410">
        <f t="shared" si="122"/>
        <v>0</v>
      </c>
      <c r="ED57" s="410">
        <f t="shared" si="123"/>
        <v>0</v>
      </c>
      <c r="EE57" s="411">
        <f t="shared" si="124"/>
        <v>0</v>
      </c>
      <c r="EF57" s="409">
        <f t="shared" si="125"/>
        <v>0</v>
      </c>
      <c r="EG57" s="411">
        <f t="shared" si="126"/>
        <v>0</v>
      </c>
      <c r="EH57" s="23"/>
      <c r="EJ57" s="23"/>
    </row>
    <row r="58" spans="1:140" ht="15.75" thickBot="1" x14ac:dyDescent="0.3">
      <c r="A58" s="152"/>
      <c r="B58" s="380"/>
      <c r="C58" s="420"/>
      <c r="D58" s="420"/>
      <c r="E58" s="420"/>
      <c r="F58" s="421"/>
      <c r="G58" s="276"/>
      <c r="H58" s="276"/>
      <c r="I58" s="422"/>
      <c r="J58" s="423">
        <f t="shared" si="127"/>
        <v>0</v>
      </c>
      <c r="K58" s="424">
        <f t="shared" si="128"/>
        <v>0</v>
      </c>
      <c r="L58" s="410">
        <f t="shared" si="129"/>
        <v>0</v>
      </c>
      <c r="M58" s="410">
        <f t="shared" si="130"/>
        <v>0</v>
      </c>
      <c r="N58" s="410">
        <f t="shared" si="3"/>
        <v>0</v>
      </c>
      <c r="O58" s="410">
        <f t="shared" si="4"/>
        <v>0</v>
      </c>
      <c r="P58" s="410">
        <f t="shared" si="5"/>
        <v>0</v>
      </c>
      <c r="Q58" s="429">
        <f t="shared" si="6"/>
        <v>1</v>
      </c>
      <c r="R58" s="409">
        <f t="shared" si="7"/>
        <v>0</v>
      </c>
      <c r="S58" s="410">
        <f t="shared" si="8"/>
        <v>0</v>
      </c>
      <c r="T58" s="410">
        <f t="shared" si="9"/>
        <v>0</v>
      </c>
      <c r="U58" s="410">
        <f t="shared" si="10"/>
        <v>0</v>
      </c>
      <c r="V58" s="410">
        <f t="shared" si="11"/>
        <v>0</v>
      </c>
      <c r="W58" s="410">
        <f t="shared" si="12"/>
        <v>0</v>
      </c>
      <c r="X58" s="410">
        <f t="shared" si="13"/>
        <v>0</v>
      </c>
      <c r="Y58" s="438">
        <f t="shared" si="14"/>
        <v>0</v>
      </c>
      <c r="Z58" s="409">
        <f t="shared" si="15"/>
        <v>0</v>
      </c>
      <c r="AA58" s="411">
        <f t="shared" si="16"/>
        <v>0</v>
      </c>
      <c r="AB58" s="440">
        <f t="shared" si="17"/>
        <v>0</v>
      </c>
      <c r="AC58" s="410">
        <f t="shared" si="18"/>
        <v>0</v>
      </c>
      <c r="AD58" s="410">
        <f t="shared" si="19"/>
        <v>0</v>
      </c>
      <c r="AE58" s="410">
        <f t="shared" si="20"/>
        <v>0</v>
      </c>
      <c r="AF58" s="410">
        <f t="shared" si="21"/>
        <v>0</v>
      </c>
      <c r="AG58" s="410">
        <f t="shared" si="22"/>
        <v>0</v>
      </c>
      <c r="AH58" s="410">
        <f t="shared" si="23"/>
        <v>0</v>
      </c>
      <c r="AI58" s="438">
        <f t="shared" si="24"/>
        <v>0</v>
      </c>
      <c r="AJ58" s="409">
        <f t="shared" si="25"/>
        <v>0</v>
      </c>
      <c r="AK58" s="411">
        <f t="shared" si="26"/>
        <v>0</v>
      </c>
      <c r="AL58" s="440">
        <f t="shared" si="27"/>
        <v>0</v>
      </c>
      <c r="AM58" s="410">
        <f t="shared" si="28"/>
        <v>0</v>
      </c>
      <c r="AN58" s="410">
        <f t="shared" si="29"/>
        <v>0</v>
      </c>
      <c r="AO58" s="410">
        <f t="shared" si="30"/>
        <v>0</v>
      </c>
      <c r="AP58" s="410">
        <f t="shared" si="31"/>
        <v>0</v>
      </c>
      <c r="AQ58" s="410">
        <f t="shared" si="32"/>
        <v>0</v>
      </c>
      <c r="AR58" s="410">
        <f t="shared" si="33"/>
        <v>0</v>
      </c>
      <c r="AS58" s="438">
        <f t="shared" si="34"/>
        <v>0</v>
      </c>
      <c r="AT58" s="409">
        <f t="shared" si="35"/>
        <v>0</v>
      </c>
      <c r="AU58" s="411">
        <f t="shared" si="36"/>
        <v>0</v>
      </c>
      <c r="AV58" s="440">
        <f t="shared" si="37"/>
        <v>0</v>
      </c>
      <c r="AW58" s="410">
        <f t="shared" si="38"/>
        <v>0</v>
      </c>
      <c r="AX58" s="410">
        <f t="shared" si="39"/>
        <v>0</v>
      </c>
      <c r="AY58" s="410">
        <f t="shared" si="40"/>
        <v>0</v>
      </c>
      <c r="AZ58" s="410">
        <f t="shared" si="41"/>
        <v>0</v>
      </c>
      <c r="BA58" s="410">
        <f t="shared" si="42"/>
        <v>0</v>
      </c>
      <c r="BB58" s="410">
        <f t="shared" si="43"/>
        <v>0</v>
      </c>
      <c r="BC58" s="438">
        <f t="shared" si="44"/>
        <v>0</v>
      </c>
      <c r="BD58" s="409">
        <f t="shared" si="45"/>
        <v>0</v>
      </c>
      <c r="BE58" s="411">
        <f t="shared" si="46"/>
        <v>0</v>
      </c>
      <c r="BF58" s="440">
        <f t="shared" si="47"/>
        <v>0</v>
      </c>
      <c r="BG58" s="410">
        <f t="shared" si="48"/>
        <v>0</v>
      </c>
      <c r="BH58" s="410">
        <f t="shared" si="49"/>
        <v>0</v>
      </c>
      <c r="BI58" s="410">
        <f t="shared" si="50"/>
        <v>0</v>
      </c>
      <c r="BJ58" s="410">
        <f t="shared" si="51"/>
        <v>0</v>
      </c>
      <c r="BK58" s="410">
        <f t="shared" si="52"/>
        <v>0</v>
      </c>
      <c r="BL58" s="410">
        <f t="shared" si="53"/>
        <v>0</v>
      </c>
      <c r="BM58" s="438">
        <f t="shared" si="54"/>
        <v>0</v>
      </c>
      <c r="BN58" s="409">
        <f t="shared" si="55"/>
        <v>0</v>
      </c>
      <c r="BO58" s="411">
        <f t="shared" si="56"/>
        <v>0</v>
      </c>
      <c r="BP58" s="440">
        <f t="shared" si="57"/>
        <v>0</v>
      </c>
      <c r="BQ58" s="410">
        <f t="shared" si="58"/>
        <v>0</v>
      </c>
      <c r="BR58" s="410">
        <f t="shared" si="59"/>
        <v>0</v>
      </c>
      <c r="BS58" s="410">
        <f t="shared" si="60"/>
        <v>0</v>
      </c>
      <c r="BT58" s="410">
        <f t="shared" si="61"/>
        <v>0</v>
      </c>
      <c r="BU58" s="410">
        <f t="shared" si="62"/>
        <v>0</v>
      </c>
      <c r="BV58" s="410">
        <f t="shared" si="63"/>
        <v>0</v>
      </c>
      <c r="BW58" s="438">
        <f t="shared" si="64"/>
        <v>0</v>
      </c>
      <c r="BX58" s="409">
        <f t="shared" si="65"/>
        <v>0</v>
      </c>
      <c r="BY58" s="411">
        <f t="shared" si="66"/>
        <v>0</v>
      </c>
      <c r="BZ58" s="440">
        <f t="shared" si="67"/>
        <v>0</v>
      </c>
      <c r="CA58" s="410">
        <f t="shared" si="68"/>
        <v>0</v>
      </c>
      <c r="CB58" s="410">
        <f t="shared" si="69"/>
        <v>0</v>
      </c>
      <c r="CC58" s="410">
        <f t="shared" si="70"/>
        <v>0</v>
      </c>
      <c r="CD58" s="410">
        <f t="shared" si="71"/>
        <v>0</v>
      </c>
      <c r="CE58" s="410">
        <f t="shared" si="72"/>
        <v>0</v>
      </c>
      <c r="CF58" s="410">
        <f t="shared" si="73"/>
        <v>0</v>
      </c>
      <c r="CG58" s="438">
        <f t="shared" si="74"/>
        <v>0</v>
      </c>
      <c r="CH58" s="409">
        <f t="shared" si="75"/>
        <v>0</v>
      </c>
      <c r="CI58" s="411">
        <f t="shared" si="76"/>
        <v>0</v>
      </c>
      <c r="CJ58" s="440">
        <f t="shared" si="77"/>
        <v>0</v>
      </c>
      <c r="CK58" s="410">
        <f t="shared" si="78"/>
        <v>0</v>
      </c>
      <c r="CL58" s="410">
        <f t="shared" si="79"/>
        <v>0</v>
      </c>
      <c r="CM58" s="410">
        <f t="shared" si="80"/>
        <v>0</v>
      </c>
      <c r="CN58" s="410">
        <f t="shared" si="81"/>
        <v>0</v>
      </c>
      <c r="CO58" s="410">
        <f t="shared" si="82"/>
        <v>0</v>
      </c>
      <c r="CP58" s="410">
        <f t="shared" si="83"/>
        <v>0</v>
      </c>
      <c r="CQ58" s="438">
        <f t="shared" si="84"/>
        <v>0</v>
      </c>
      <c r="CR58" s="409">
        <f t="shared" si="85"/>
        <v>0</v>
      </c>
      <c r="CS58" s="411">
        <f t="shared" si="86"/>
        <v>0</v>
      </c>
      <c r="CT58" s="440">
        <f t="shared" si="87"/>
        <v>0</v>
      </c>
      <c r="CU58" s="410">
        <f t="shared" si="88"/>
        <v>0</v>
      </c>
      <c r="CV58" s="410">
        <f t="shared" si="89"/>
        <v>0</v>
      </c>
      <c r="CW58" s="410">
        <f t="shared" si="90"/>
        <v>0</v>
      </c>
      <c r="CX58" s="410">
        <f t="shared" si="91"/>
        <v>0</v>
      </c>
      <c r="CY58" s="410">
        <f t="shared" si="92"/>
        <v>0</v>
      </c>
      <c r="CZ58" s="410">
        <f t="shared" si="93"/>
        <v>0</v>
      </c>
      <c r="DA58" s="438">
        <f t="shared" si="94"/>
        <v>0</v>
      </c>
      <c r="DB58" s="409">
        <f t="shared" si="95"/>
        <v>0</v>
      </c>
      <c r="DC58" s="411">
        <f t="shared" si="96"/>
        <v>0</v>
      </c>
      <c r="DD58" s="440">
        <f t="shared" si="97"/>
        <v>0</v>
      </c>
      <c r="DE58" s="410">
        <f t="shared" si="98"/>
        <v>0</v>
      </c>
      <c r="DF58" s="410">
        <f t="shared" si="99"/>
        <v>0</v>
      </c>
      <c r="DG58" s="410">
        <f t="shared" si="100"/>
        <v>0</v>
      </c>
      <c r="DH58" s="410">
        <f t="shared" si="101"/>
        <v>0</v>
      </c>
      <c r="DI58" s="410">
        <f t="shared" si="102"/>
        <v>0</v>
      </c>
      <c r="DJ58" s="410">
        <f t="shared" si="103"/>
        <v>0</v>
      </c>
      <c r="DK58" s="438">
        <f t="shared" si="104"/>
        <v>0</v>
      </c>
      <c r="DL58" s="409">
        <f t="shared" si="105"/>
        <v>0</v>
      </c>
      <c r="DM58" s="411">
        <f t="shared" si="106"/>
        <v>0</v>
      </c>
      <c r="DN58" s="440">
        <f t="shared" si="107"/>
        <v>0</v>
      </c>
      <c r="DO58" s="410">
        <f t="shared" si="108"/>
        <v>0</v>
      </c>
      <c r="DP58" s="410">
        <f t="shared" si="109"/>
        <v>0</v>
      </c>
      <c r="DQ58" s="410">
        <f t="shared" si="110"/>
        <v>0</v>
      </c>
      <c r="DR58" s="410">
        <f t="shared" si="111"/>
        <v>0</v>
      </c>
      <c r="DS58" s="410">
        <f t="shared" si="112"/>
        <v>0</v>
      </c>
      <c r="DT58" s="410">
        <f t="shared" si="113"/>
        <v>0</v>
      </c>
      <c r="DU58" s="438">
        <f t="shared" si="114"/>
        <v>0</v>
      </c>
      <c r="DV58" s="409">
        <f t="shared" si="115"/>
        <v>0</v>
      </c>
      <c r="DW58" s="411">
        <f t="shared" si="116"/>
        <v>0</v>
      </c>
      <c r="DX58" s="440">
        <f t="shared" si="117"/>
        <v>0</v>
      </c>
      <c r="DY58" s="410">
        <f t="shared" si="118"/>
        <v>0</v>
      </c>
      <c r="DZ58" s="410">
        <f t="shared" si="119"/>
        <v>0</v>
      </c>
      <c r="EA58" s="410">
        <f t="shared" si="120"/>
        <v>0</v>
      </c>
      <c r="EB58" s="410">
        <f t="shared" si="121"/>
        <v>0</v>
      </c>
      <c r="EC58" s="410">
        <f t="shared" si="122"/>
        <v>0</v>
      </c>
      <c r="ED58" s="410">
        <f t="shared" si="123"/>
        <v>0</v>
      </c>
      <c r="EE58" s="411">
        <f t="shared" si="124"/>
        <v>0</v>
      </c>
      <c r="EF58" s="409">
        <f t="shared" si="125"/>
        <v>0</v>
      </c>
      <c r="EG58" s="411">
        <f t="shared" si="126"/>
        <v>0</v>
      </c>
      <c r="EH58" s="23"/>
      <c r="EJ58" s="23"/>
    </row>
    <row r="59" spans="1:140" ht="15.75" thickBot="1" x14ac:dyDescent="0.3">
      <c r="A59" s="152"/>
      <c r="B59" s="380"/>
      <c r="C59" s="420"/>
      <c r="D59" s="420"/>
      <c r="E59" s="420"/>
      <c r="F59" s="421"/>
      <c r="G59" s="276"/>
      <c r="H59" s="276"/>
      <c r="I59" s="422"/>
      <c r="J59" s="423">
        <f t="shared" si="127"/>
        <v>0</v>
      </c>
      <c r="K59" s="424">
        <f t="shared" si="128"/>
        <v>0</v>
      </c>
      <c r="L59" s="410">
        <f t="shared" si="129"/>
        <v>0</v>
      </c>
      <c r="M59" s="410">
        <f t="shared" si="130"/>
        <v>0</v>
      </c>
      <c r="N59" s="410">
        <f t="shared" si="3"/>
        <v>0</v>
      </c>
      <c r="O59" s="410">
        <f t="shared" si="4"/>
        <v>0</v>
      </c>
      <c r="P59" s="410">
        <f t="shared" si="5"/>
        <v>0</v>
      </c>
      <c r="Q59" s="429">
        <f t="shared" si="6"/>
        <v>1</v>
      </c>
      <c r="R59" s="409">
        <f t="shared" si="7"/>
        <v>0</v>
      </c>
      <c r="S59" s="410">
        <f t="shared" si="8"/>
        <v>0</v>
      </c>
      <c r="T59" s="410">
        <f t="shared" si="9"/>
        <v>0</v>
      </c>
      <c r="U59" s="410">
        <f t="shared" si="10"/>
        <v>0</v>
      </c>
      <c r="V59" s="410">
        <f t="shared" si="11"/>
        <v>0</v>
      </c>
      <c r="W59" s="410">
        <f t="shared" si="12"/>
        <v>0</v>
      </c>
      <c r="X59" s="410">
        <f t="shared" si="13"/>
        <v>0</v>
      </c>
      <c r="Y59" s="438">
        <f t="shared" si="14"/>
        <v>0</v>
      </c>
      <c r="Z59" s="409">
        <f t="shared" si="15"/>
        <v>0</v>
      </c>
      <c r="AA59" s="411">
        <f t="shared" si="16"/>
        <v>0</v>
      </c>
      <c r="AB59" s="440">
        <f t="shared" si="17"/>
        <v>0</v>
      </c>
      <c r="AC59" s="410">
        <f t="shared" si="18"/>
        <v>0</v>
      </c>
      <c r="AD59" s="410">
        <f t="shared" si="19"/>
        <v>0</v>
      </c>
      <c r="AE59" s="410">
        <f t="shared" si="20"/>
        <v>0</v>
      </c>
      <c r="AF59" s="410">
        <f t="shared" si="21"/>
        <v>0</v>
      </c>
      <c r="AG59" s="410">
        <f t="shared" si="22"/>
        <v>0</v>
      </c>
      <c r="AH59" s="410">
        <f t="shared" si="23"/>
        <v>0</v>
      </c>
      <c r="AI59" s="438">
        <f t="shared" si="24"/>
        <v>0</v>
      </c>
      <c r="AJ59" s="409">
        <f t="shared" si="25"/>
        <v>0</v>
      </c>
      <c r="AK59" s="411">
        <f t="shared" si="26"/>
        <v>0</v>
      </c>
      <c r="AL59" s="440">
        <f t="shared" si="27"/>
        <v>0</v>
      </c>
      <c r="AM59" s="410">
        <f t="shared" si="28"/>
        <v>0</v>
      </c>
      <c r="AN59" s="410">
        <f t="shared" si="29"/>
        <v>0</v>
      </c>
      <c r="AO59" s="410">
        <f t="shared" si="30"/>
        <v>0</v>
      </c>
      <c r="AP59" s="410">
        <f t="shared" si="31"/>
        <v>0</v>
      </c>
      <c r="AQ59" s="410">
        <f t="shared" si="32"/>
        <v>0</v>
      </c>
      <c r="AR59" s="410">
        <f t="shared" si="33"/>
        <v>0</v>
      </c>
      <c r="AS59" s="438">
        <f t="shared" si="34"/>
        <v>0</v>
      </c>
      <c r="AT59" s="409">
        <f t="shared" si="35"/>
        <v>0</v>
      </c>
      <c r="AU59" s="411">
        <f t="shared" si="36"/>
        <v>0</v>
      </c>
      <c r="AV59" s="440">
        <f t="shared" si="37"/>
        <v>0</v>
      </c>
      <c r="AW59" s="410">
        <f t="shared" si="38"/>
        <v>0</v>
      </c>
      <c r="AX59" s="410">
        <f t="shared" si="39"/>
        <v>0</v>
      </c>
      <c r="AY59" s="410">
        <f t="shared" si="40"/>
        <v>0</v>
      </c>
      <c r="AZ59" s="410">
        <f t="shared" si="41"/>
        <v>0</v>
      </c>
      <c r="BA59" s="410">
        <f t="shared" si="42"/>
        <v>0</v>
      </c>
      <c r="BB59" s="410">
        <f t="shared" si="43"/>
        <v>0</v>
      </c>
      <c r="BC59" s="438">
        <f t="shared" si="44"/>
        <v>0</v>
      </c>
      <c r="BD59" s="409">
        <f t="shared" si="45"/>
        <v>0</v>
      </c>
      <c r="BE59" s="411">
        <f t="shared" si="46"/>
        <v>0</v>
      </c>
      <c r="BF59" s="440">
        <f t="shared" si="47"/>
        <v>0</v>
      </c>
      <c r="BG59" s="410">
        <f t="shared" si="48"/>
        <v>0</v>
      </c>
      <c r="BH59" s="410">
        <f t="shared" si="49"/>
        <v>0</v>
      </c>
      <c r="BI59" s="410">
        <f t="shared" si="50"/>
        <v>0</v>
      </c>
      <c r="BJ59" s="410">
        <f t="shared" si="51"/>
        <v>0</v>
      </c>
      <c r="BK59" s="410">
        <f t="shared" si="52"/>
        <v>0</v>
      </c>
      <c r="BL59" s="410">
        <f t="shared" si="53"/>
        <v>0</v>
      </c>
      <c r="BM59" s="438">
        <f t="shared" si="54"/>
        <v>0</v>
      </c>
      <c r="BN59" s="409">
        <f t="shared" si="55"/>
        <v>0</v>
      </c>
      <c r="BO59" s="411">
        <f t="shared" si="56"/>
        <v>0</v>
      </c>
      <c r="BP59" s="440">
        <f t="shared" si="57"/>
        <v>0</v>
      </c>
      <c r="BQ59" s="410">
        <f t="shared" si="58"/>
        <v>0</v>
      </c>
      <c r="BR59" s="410">
        <f t="shared" si="59"/>
        <v>0</v>
      </c>
      <c r="BS59" s="410">
        <f t="shared" si="60"/>
        <v>0</v>
      </c>
      <c r="BT59" s="410">
        <f t="shared" si="61"/>
        <v>0</v>
      </c>
      <c r="BU59" s="410">
        <f t="shared" si="62"/>
        <v>0</v>
      </c>
      <c r="BV59" s="410">
        <f t="shared" si="63"/>
        <v>0</v>
      </c>
      <c r="BW59" s="438">
        <f t="shared" si="64"/>
        <v>0</v>
      </c>
      <c r="BX59" s="409">
        <f t="shared" si="65"/>
        <v>0</v>
      </c>
      <c r="BY59" s="411">
        <f t="shared" si="66"/>
        <v>0</v>
      </c>
      <c r="BZ59" s="440">
        <f t="shared" si="67"/>
        <v>0</v>
      </c>
      <c r="CA59" s="410">
        <f t="shared" si="68"/>
        <v>0</v>
      </c>
      <c r="CB59" s="410">
        <f t="shared" si="69"/>
        <v>0</v>
      </c>
      <c r="CC59" s="410">
        <f t="shared" si="70"/>
        <v>0</v>
      </c>
      <c r="CD59" s="410">
        <f t="shared" si="71"/>
        <v>0</v>
      </c>
      <c r="CE59" s="410">
        <f t="shared" si="72"/>
        <v>0</v>
      </c>
      <c r="CF59" s="410">
        <f t="shared" si="73"/>
        <v>0</v>
      </c>
      <c r="CG59" s="438">
        <f t="shared" si="74"/>
        <v>0</v>
      </c>
      <c r="CH59" s="409">
        <f t="shared" si="75"/>
        <v>0</v>
      </c>
      <c r="CI59" s="411">
        <f t="shared" si="76"/>
        <v>0</v>
      </c>
      <c r="CJ59" s="440">
        <f t="shared" si="77"/>
        <v>0</v>
      </c>
      <c r="CK59" s="410">
        <f t="shared" si="78"/>
        <v>0</v>
      </c>
      <c r="CL59" s="410">
        <f t="shared" si="79"/>
        <v>0</v>
      </c>
      <c r="CM59" s="410">
        <f t="shared" si="80"/>
        <v>0</v>
      </c>
      <c r="CN59" s="410">
        <f t="shared" si="81"/>
        <v>0</v>
      </c>
      <c r="CO59" s="410">
        <f t="shared" si="82"/>
        <v>0</v>
      </c>
      <c r="CP59" s="410">
        <f t="shared" si="83"/>
        <v>0</v>
      </c>
      <c r="CQ59" s="438">
        <f t="shared" si="84"/>
        <v>0</v>
      </c>
      <c r="CR59" s="409">
        <f t="shared" si="85"/>
        <v>0</v>
      </c>
      <c r="CS59" s="411">
        <f t="shared" si="86"/>
        <v>0</v>
      </c>
      <c r="CT59" s="440">
        <f t="shared" si="87"/>
        <v>0</v>
      </c>
      <c r="CU59" s="410">
        <f t="shared" si="88"/>
        <v>0</v>
      </c>
      <c r="CV59" s="410">
        <f t="shared" si="89"/>
        <v>0</v>
      </c>
      <c r="CW59" s="410">
        <f t="shared" si="90"/>
        <v>0</v>
      </c>
      <c r="CX59" s="410">
        <f t="shared" si="91"/>
        <v>0</v>
      </c>
      <c r="CY59" s="410">
        <f t="shared" si="92"/>
        <v>0</v>
      </c>
      <c r="CZ59" s="410">
        <f t="shared" si="93"/>
        <v>0</v>
      </c>
      <c r="DA59" s="438">
        <f t="shared" si="94"/>
        <v>0</v>
      </c>
      <c r="DB59" s="409">
        <f t="shared" si="95"/>
        <v>0</v>
      </c>
      <c r="DC59" s="411">
        <f t="shared" si="96"/>
        <v>0</v>
      </c>
      <c r="DD59" s="440">
        <f t="shared" si="97"/>
        <v>0</v>
      </c>
      <c r="DE59" s="410">
        <f t="shared" si="98"/>
        <v>0</v>
      </c>
      <c r="DF59" s="410">
        <f t="shared" si="99"/>
        <v>0</v>
      </c>
      <c r="DG59" s="410">
        <f t="shared" si="100"/>
        <v>0</v>
      </c>
      <c r="DH59" s="410">
        <f t="shared" si="101"/>
        <v>0</v>
      </c>
      <c r="DI59" s="410">
        <f t="shared" si="102"/>
        <v>0</v>
      </c>
      <c r="DJ59" s="410">
        <f t="shared" si="103"/>
        <v>0</v>
      </c>
      <c r="DK59" s="438">
        <f t="shared" si="104"/>
        <v>0</v>
      </c>
      <c r="DL59" s="409">
        <f t="shared" si="105"/>
        <v>0</v>
      </c>
      <c r="DM59" s="411">
        <f t="shared" si="106"/>
        <v>0</v>
      </c>
      <c r="DN59" s="440">
        <f t="shared" si="107"/>
        <v>0</v>
      </c>
      <c r="DO59" s="410">
        <f t="shared" si="108"/>
        <v>0</v>
      </c>
      <c r="DP59" s="410">
        <f t="shared" si="109"/>
        <v>0</v>
      </c>
      <c r="DQ59" s="410">
        <f t="shared" si="110"/>
        <v>0</v>
      </c>
      <c r="DR59" s="410">
        <f t="shared" si="111"/>
        <v>0</v>
      </c>
      <c r="DS59" s="410">
        <f t="shared" si="112"/>
        <v>0</v>
      </c>
      <c r="DT59" s="410">
        <f t="shared" si="113"/>
        <v>0</v>
      </c>
      <c r="DU59" s="438">
        <f t="shared" si="114"/>
        <v>0</v>
      </c>
      <c r="DV59" s="409">
        <f t="shared" si="115"/>
        <v>0</v>
      </c>
      <c r="DW59" s="411">
        <f t="shared" si="116"/>
        <v>0</v>
      </c>
      <c r="DX59" s="440">
        <f t="shared" si="117"/>
        <v>0</v>
      </c>
      <c r="DY59" s="410">
        <f t="shared" si="118"/>
        <v>0</v>
      </c>
      <c r="DZ59" s="410">
        <f t="shared" si="119"/>
        <v>0</v>
      </c>
      <c r="EA59" s="410">
        <f t="shared" si="120"/>
        <v>0</v>
      </c>
      <c r="EB59" s="410">
        <f t="shared" si="121"/>
        <v>0</v>
      </c>
      <c r="EC59" s="410">
        <f t="shared" si="122"/>
        <v>0</v>
      </c>
      <c r="ED59" s="410">
        <f t="shared" si="123"/>
        <v>0</v>
      </c>
      <c r="EE59" s="411">
        <f t="shared" si="124"/>
        <v>0</v>
      </c>
      <c r="EF59" s="409">
        <f t="shared" si="125"/>
        <v>0</v>
      </c>
      <c r="EG59" s="411">
        <f t="shared" si="126"/>
        <v>0</v>
      </c>
      <c r="EH59" s="23"/>
      <c r="EJ59" s="23"/>
    </row>
    <row r="60" spans="1:140" ht="15.75" thickBot="1" x14ac:dyDescent="0.3">
      <c r="A60" s="152"/>
      <c r="B60" s="380"/>
      <c r="C60" s="420"/>
      <c r="D60" s="420"/>
      <c r="E60" s="420"/>
      <c r="F60" s="421"/>
      <c r="G60" s="276"/>
      <c r="H60" s="276"/>
      <c r="I60" s="422"/>
      <c r="J60" s="423">
        <f t="shared" si="127"/>
        <v>0</v>
      </c>
      <c r="K60" s="424">
        <f t="shared" si="128"/>
        <v>0</v>
      </c>
      <c r="L60" s="410">
        <f t="shared" si="129"/>
        <v>0</v>
      </c>
      <c r="M60" s="410">
        <f t="shared" si="130"/>
        <v>0</v>
      </c>
      <c r="N60" s="410">
        <f t="shared" si="3"/>
        <v>0</v>
      </c>
      <c r="O60" s="410">
        <f t="shared" si="4"/>
        <v>0</v>
      </c>
      <c r="P60" s="410">
        <f t="shared" si="5"/>
        <v>0</v>
      </c>
      <c r="Q60" s="429">
        <f t="shared" si="6"/>
        <v>1</v>
      </c>
      <c r="R60" s="409">
        <f t="shared" si="7"/>
        <v>0</v>
      </c>
      <c r="S60" s="410">
        <f t="shared" si="8"/>
        <v>0</v>
      </c>
      <c r="T60" s="410">
        <f t="shared" si="9"/>
        <v>0</v>
      </c>
      <c r="U60" s="410">
        <f t="shared" si="10"/>
        <v>0</v>
      </c>
      <c r="V60" s="410">
        <f t="shared" si="11"/>
        <v>0</v>
      </c>
      <c r="W60" s="410">
        <f t="shared" si="12"/>
        <v>0</v>
      </c>
      <c r="X60" s="410">
        <f t="shared" si="13"/>
        <v>0</v>
      </c>
      <c r="Y60" s="438">
        <f t="shared" si="14"/>
        <v>0</v>
      </c>
      <c r="Z60" s="409">
        <f t="shared" si="15"/>
        <v>0</v>
      </c>
      <c r="AA60" s="411">
        <f t="shared" si="16"/>
        <v>0</v>
      </c>
      <c r="AB60" s="440">
        <f t="shared" si="17"/>
        <v>0</v>
      </c>
      <c r="AC60" s="410">
        <f t="shared" si="18"/>
        <v>0</v>
      </c>
      <c r="AD60" s="410">
        <f t="shared" si="19"/>
        <v>0</v>
      </c>
      <c r="AE60" s="410">
        <f t="shared" si="20"/>
        <v>0</v>
      </c>
      <c r="AF60" s="410">
        <f t="shared" si="21"/>
        <v>0</v>
      </c>
      <c r="AG60" s="410">
        <f t="shared" si="22"/>
        <v>0</v>
      </c>
      <c r="AH60" s="410">
        <f t="shared" si="23"/>
        <v>0</v>
      </c>
      <c r="AI60" s="438">
        <f t="shared" si="24"/>
        <v>0</v>
      </c>
      <c r="AJ60" s="409">
        <f t="shared" si="25"/>
        <v>0</v>
      </c>
      <c r="AK60" s="411">
        <f t="shared" si="26"/>
        <v>0</v>
      </c>
      <c r="AL60" s="440">
        <f t="shared" si="27"/>
        <v>0</v>
      </c>
      <c r="AM60" s="410">
        <f t="shared" si="28"/>
        <v>0</v>
      </c>
      <c r="AN60" s="410">
        <f t="shared" si="29"/>
        <v>0</v>
      </c>
      <c r="AO60" s="410">
        <f t="shared" si="30"/>
        <v>0</v>
      </c>
      <c r="AP60" s="410">
        <f t="shared" si="31"/>
        <v>0</v>
      </c>
      <c r="AQ60" s="410">
        <f t="shared" si="32"/>
        <v>0</v>
      </c>
      <c r="AR60" s="410">
        <f t="shared" si="33"/>
        <v>0</v>
      </c>
      <c r="AS60" s="438">
        <f t="shared" si="34"/>
        <v>0</v>
      </c>
      <c r="AT60" s="409">
        <f t="shared" si="35"/>
        <v>0</v>
      </c>
      <c r="AU60" s="411">
        <f t="shared" si="36"/>
        <v>0</v>
      </c>
      <c r="AV60" s="440">
        <f t="shared" si="37"/>
        <v>0</v>
      </c>
      <c r="AW60" s="410">
        <f t="shared" si="38"/>
        <v>0</v>
      </c>
      <c r="AX60" s="410">
        <f t="shared" si="39"/>
        <v>0</v>
      </c>
      <c r="AY60" s="410">
        <f t="shared" si="40"/>
        <v>0</v>
      </c>
      <c r="AZ60" s="410">
        <f t="shared" si="41"/>
        <v>0</v>
      </c>
      <c r="BA60" s="410">
        <f t="shared" si="42"/>
        <v>0</v>
      </c>
      <c r="BB60" s="410">
        <f t="shared" si="43"/>
        <v>0</v>
      </c>
      <c r="BC60" s="438">
        <f t="shared" si="44"/>
        <v>0</v>
      </c>
      <c r="BD60" s="409">
        <f t="shared" si="45"/>
        <v>0</v>
      </c>
      <c r="BE60" s="411">
        <f t="shared" si="46"/>
        <v>0</v>
      </c>
      <c r="BF60" s="440">
        <f t="shared" si="47"/>
        <v>0</v>
      </c>
      <c r="BG60" s="410">
        <f t="shared" si="48"/>
        <v>0</v>
      </c>
      <c r="BH60" s="410">
        <f t="shared" si="49"/>
        <v>0</v>
      </c>
      <c r="BI60" s="410">
        <f t="shared" si="50"/>
        <v>0</v>
      </c>
      <c r="BJ60" s="410">
        <f t="shared" si="51"/>
        <v>0</v>
      </c>
      <c r="BK60" s="410">
        <f t="shared" si="52"/>
        <v>0</v>
      </c>
      <c r="BL60" s="410">
        <f t="shared" si="53"/>
        <v>0</v>
      </c>
      <c r="BM60" s="438">
        <f t="shared" si="54"/>
        <v>0</v>
      </c>
      <c r="BN60" s="409">
        <f t="shared" si="55"/>
        <v>0</v>
      </c>
      <c r="BO60" s="411">
        <f t="shared" si="56"/>
        <v>0</v>
      </c>
      <c r="BP60" s="440">
        <f t="shared" si="57"/>
        <v>0</v>
      </c>
      <c r="BQ60" s="410">
        <f t="shared" si="58"/>
        <v>0</v>
      </c>
      <c r="BR60" s="410">
        <f t="shared" si="59"/>
        <v>0</v>
      </c>
      <c r="BS60" s="410">
        <f t="shared" si="60"/>
        <v>0</v>
      </c>
      <c r="BT60" s="410">
        <f t="shared" si="61"/>
        <v>0</v>
      </c>
      <c r="BU60" s="410">
        <f t="shared" si="62"/>
        <v>0</v>
      </c>
      <c r="BV60" s="410">
        <f t="shared" si="63"/>
        <v>0</v>
      </c>
      <c r="BW60" s="438">
        <f t="shared" si="64"/>
        <v>0</v>
      </c>
      <c r="BX60" s="409">
        <f t="shared" si="65"/>
        <v>0</v>
      </c>
      <c r="BY60" s="411">
        <f t="shared" si="66"/>
        <v>0</v>
      </c>
      <c r="BZ60" s="440">
        <f t="shared" si="67"/>
        <v>0</v>
      </c>
      <c r="CA60" s="410">
        <f t="shared" si="68"/>
        <v>0</v>
      </c>
      <c r="CB60" s="410">
        <f t="shared" si="69"/>
        <v>0</v>
      </c>
      <c r="CC60" s="410">
        <f t="shared" si="70"/>
        <v>0</v>
      </c>
      <c r="CD60" s="410">
        <f t="shared" si="71"/>
        <v>0</v>
      </c>
      <c r="CE60" s="410">
        <f t="shared" si="72"/>
        <v>0</v>
      </c>
      <c r="CF60" s="410">
        <f t="shared" si="73"/>
        <v>0</v>
      </c>
      <c r="CG60" s="438">
        <f t="shared" si="74"/>
        <v>0</v>
      </c>
      <c r="CH60" s="409">
        <f t="shared" si="75"/>
        <v>0</v>
      </c>
      <c r="CI60" s="411">
        <f t="shared" si="76"/>
        <v>0</v>
      </c>
      <c r="CJ60" s="440">
        <f t="shared" si="77"/>
        <v>0</v>
      </c>
      <c r="CK60" s="410">
        <f t="shared" si="78"/>
        <v>0</v>
      </c>
      <c r="CL60" s="410">
        <f t="shared" si="79"/>
        <v>0</v>
      </c>
      <c r="CM60" s="410">
        <f t="shared" si="80"/>
        <v>0</v>
      </c>
      <c r="CN60" s="410">
        <f t="shared" si="81"/>
        <v>0</v>
      </c>
      <c r="CO60" s="410">
        <f t="shared" si="82"/>
        <v>0</v>
      </c>
      <c r="CP60" s="410">
        <f t="shared" si="83"/>
        <v>0</v>
      </c>
      <c r="CQ60" s="438">
        <f t="shared" si="84"/>
        <v>0</v>
      </c>
      <c r="CR60" s="409">
        <f t="shared" si="85"/>
        <v>0</v>
      </c>
      <c r="CS60" s="411">
        <f t="shared" si="86"/>
        <v>0</v>
      </c>
      <c r="CT60" s="440">
        <f t="shared" si="87"/>
        <v>0</v>
      </c>
      <c r="CU60" s="410">
        <f t="shared" si="88"/>
        <v>0</v>
      </c>
      <c r="CV60" s="410">
        <f t="shared" si="89"/>
        <v>0</v>
      </c>
      <c r="CW60" s="410">
        <f t="shared" si="90"/>
        <v>0</v>
      </c>
      <c r="CX60" s="410">
        <f t="shared" si="91"/>
        <v>0</v>
      </c>
      <c r="CY60" s="410">
        <f t="shared" si="92"/>
        <v>0</v>
      </c>
      <c r="CZ60" s="410">
        <f t="shared" si="93"/>
        <v>0</v>
      </c>
      <c r="DA60" s="438">
        <f t="shared" si="94"/>
        <v>0</v>
      </c>
      <c r="DB60" s="409">
        <f t="shared" si="95"/>
        <v>0</v>
      </c>
      <c r="DC60" s="411">
        <f t="shared" si="96"/>
        <v>0</v>
      </c>
      <c r="DD60" s="440">
        <f t="shared" si="97"/>
        <v>0</v>
      </c>
      <c r="DE60" s="410">
        <f t="shared" si="98"/>
        <v>0</v>
      </c>
      <c r="DF60" s="410">
        <f t="shared" si="99"/>
        <v>0</v>
      </c>
      <c r="DG60" s="410">
        <f t="shared" si="100"/>
        <v>0</v>
      </c>
      <c r="DH60" s="410">
        <f t="shared" si="101"/>
        <v>0</v>
      </c>
      <c r="DI60" s="410">
        <f t="shared" si="102"/>
        <v>0</v>
      </c>
      <c r="DJ60" s="410">
        <f t="shared" si="103"/>
        <v>0</v>
      </c>
      <c r="DK60" s="438">
        <f t="shared" si="104"/>
        <v>0</v>
      </c>
      <c r="DL60" s="409">
        <f t="shared" si="105"/>
        <v>0</v>
      </c>
      <c r="DM60" s="411">
        <f t="shared" si="106"/>
        <v>0</v>
      </c>
      <c r="DN60" s="440">
        <f t="shared" si="107"/>
        <v>0</v>
      </c>
      <c r="DO60" s="410">
        <f t="shared" si="108"/>
        <v>0</v>
      </c>
      <c r="DP60" s="410">
        <f t="shared" si="109"/>
        <v>0</v>
      </c>
      <c r="DQ60" s="410">
        <f t="shared" si="110"/>
        <v>0</v>
      </c>
      <c r="DR60" s="410">
        <f t="shared" si="111"/>
        <v>0</v>
      </c>
      <c r="DS60" s="410">
        <f t="shared" si="112"/>
        <v>0</v>
      </c>
      <c r="DT60" s="410">
        <f t="shared" si="113"/>
        <v>0</v>
      </c>
      <c r="DU60" s="438">
        <f t="shared" si="114"/>
        <v>0</v>
      </c>
      <c r="DV60" s="409">
        <f t="shared" si="115"/>
        <v>0</v>
      </c>
      <c r="DW60" s="411">
        <f t="shared" si="116"/>
        <v>0</v>
      </c>
      <c r="DX60" s="440">
        <f t="shared" si="117"/>
        <v>0</v>
      </c>
      <c r="DY60" s="410">
        <f t="shared" si="118"/>
        <v>0</v>
      </c>
      <c r="DZ60" s="410">
        <f t="shared" si="119"/>
        <v>0</v>
      </c>
      <c r="EA60" s="410">
        <f t="shared" si="120"/>
        <v>0</v>
      </c>
      <c r="EB60" s="410">
        <f t="shared" si="121"/>
        <v>0</v>
      </c>
      <c r="EC60" s="410">
        <f t="shared" si="122"/>
        <v>0</v>
      </c>
      <c r="ED60" s="410">
        <f t="shared" si="123"/>
        <v>0</v>
      </c>
      <c r="EE60" s="411">
        <f t="shared" si="124"/>
        <v>0</v>
      </c>
      <c r="EF60" s="409">
        <f t="shared" si="125"/>
        <v>0</v>
      </c>
      <c r="EG60" s="411">
        <f t="shared" si="126"/>
        <v>0</v>
      </c>
      <c r="EH60" s="23"/>
      <c r="EJ60" s="23"/>
    </row>
    <row r="61" spans="1:140" ht="15.75" thickBot="1" x14ac:dyDescent="0.3">
      <c r="A61" s="152"/>
      <c r="B61" s="380"/>
      <c r="C61" s="420"/>
      <c r="D61" s="420"/>
      <c r="E61" s="420"/>
      <c r="F61" s="421"/>
      <c r="G61" s="276"/>
      <c r="H61" s="276"/>
      <c r="I61" s="422"/>
      <c r="J61" s="423">
        <f t="shared" si="127"/>
        <v>0</v>
      </c>
      <c r="K61" s="424">
        <f t="shared" si="128"/>
        <v>0</v>
      </c>
      <c r="L61" s="410">
        <f t="shared" si="129"/>
        <v>0</v>
      </c>
      <c r="M61" s="410">
        <f t="shared" si="130"/>
        <v>0</v>
      </c>
      <c r="N61" s="410">
        <f t="shared" si="3"/>
        <v>0</v>
      </c>
      <c r="O61" s="410">
        <f t="shared" si="4"/>
        <v>0</v>
      </c>
      <c r="P61" s="410">
        <f t="shared" si="5"/>
        <v>0</v>
      </c>
      <c r="Q61" s="429">
        <f t="shared" si="6"/>
        <v>1</v>
      </c>
      <c r="R61" s="409">
        <f t="shared" si="7"/>
        <v>0</v>
      </c>
      <c r="S61" s="410">
        <f t="shared" si="8"/>
        <v>0</v>
      </c>
      <c r="T61" s="410">
        <f t="shared" si="9"/>
        <v>0</v>
      </c>
      <c r="U61" s="410">
        <f t="shared" si="10"/>
        <v>0</v>
      </c>
      <c r="V61" s="410">
        <f t="shared" si="11"/>
        <v>0</v>
      </c>
      <c r="W61" s="410">
        <f t="shared" si="12"/>
        <v>0</v>
      </c>
      <c r="X61" s="410">
        <f t="shared" si="13"/>
        <v>0</v>
      </c>
      <c r="Y61" s="438">
        <f t="shared" si="14"/>
        <v>0</v>
      </c>
      <c r="Z61" s="409">
        <f t="shared" si="15"/>
        <v>0</v>
      </c>
      <c r="AA61" s="411">
        <f t="shared" si="16"/>
        <v>0</v>
      </c>
      <c r="AB61" s="440">
        <f t="shared" si="17"/>
        <v>0</v>
      </c>
      <c r="AC61" s="410">
        <f t="shared" si="18"/>
        <v>0</v>
      </c>
      <c r="AD61" s="410">
        <f t="shared" si="19"/>
        <v>0</v>
      </c>
      <c r="AE61" s="410">
        <f t="shared" si="20"/>
        <v>0</v>
      </c>
      <c r="AF61" s="410">
        <f t="shared" si="21"/>
        <v>0</v>
      </c>
      <c r="AG61" s="410">
        <f t="shared" si="22"/>
        <v>0</v>
      </c>
      <c r="AH61" s="410">
        <f t="shared" si="23"/>
        <v>0</v>
      </c>
      <c r="AI61" s="438">
        <f t="shared" si="24"/>
        <v>0</v>
      </c>
      <c r="AJ61" s="409">
        <f t="shared" si="25"/>
        <v>0</v>
      </c>
      <c r="AK61" s="411">
        <f t="shared" si="26"/>
        <v>0</v>
      </c>
      <c r="AL61" s="440">
        <f t="shared" si="27"/>
        <v>0</v>
      </c>
      <c r="AM61" s="410">
        <f t="shared" si="28"/>
        <v>0</v>
      </c>
      <c r="AN61" s="410">
        <f t="shared" si="29"/>
        <v>0</v>
      </c>
      <c r="AO61" s="410">
        <f t="shared" si="30"/>
        <v>0</v>
      </c>
      <c r="AP61" s="410">
        <f t="shared" si="31"/>
        <v>0</v>
      </c>
      <c r="AQ61" s="410">
        <f t="shared" si="32"/>
        <v>0</v>
      </c>
      <c r="AR61" s="410">
        <f t="shared" si="33"/>
        <v>0</v>
      </c>
      <c r="AS61" s="438">
        <f t="shared" si="34"/>
        <v>0</v>
      </c>
      <c r="AT61" s="409">
        <f t="shared" si="35"/>
        <v>0</v>
      </c>
      <c r="AU61" s="411">
        <f t="shared" si="36"/>
        <v>0</v>
      </c>
      <c r="AV61" s="440">
        <f t="shared" si="37"/>
        <v>0</v>
      </c>
      <c r="AW61" s="410">
        <f t="shared" si="38"/>
        <v>0</v>
      </c>
      <c r="AX61" s="410">
        <f t="shared" si="39"/>
        <v>0</v>
      </c>
      <c r="AY61" s="410">
        <f t="shared" si="40"/>
        <v>0</v>
      </c>
      <c r="AZ61" s="410">
        <f t="shared" si="41"/>
        <v>0</v>
      </c>
      <c r="BA61" s="410">
        <f t="shared" si="42"/>
        <v>0</v>
      </c>
      <c r="BB61" s="410">
        <f t="shared" si="43"/>
        <v>0</v>
      </c>
      <c r="BC61" s="438">
        <f t="shared" si="44"/>
        <v>0</v>
      </c>
      <c r="BD61" s="409">
        <f t="shared" si="45"/>
        <v>0</v>
      </c>
      <c r="BE61" s="411">
        <f t="shared" si="46"/>
        <v>0</v>
      </c>
      <c r="BF61" s="440">
        <f t="shared" si="47"/>
        <v>0</v>
      </c>
      <c r="BG61" s="410">
        <f t="shared" si="48"/>
        <v>0</v>
      </c>
      <c r="BH61" s="410">
        <f t="shared" si="49"/>
        <v>0</v>
      </c>
      <c r="BI61" s="410">
        <f t="shared" si="50"/>
        <v>0</v>
      </c>
      <c r="BJ61" s="410">
        <f t="shared" si="51"/>
        <v>0</v>
      </c>
      <c r="BK61" s="410">
        <f t="shared" si="52"/>
        <v>0</v>
      </c>
      <c r="BL61" s="410">
        <f t="shared" si="53"/>
        <v>0</v>
      </c>
      <c r="BM61" s="438">
        <f t="shared" si="54"/>
        <v>0</v>
      </c>
      <c r="BN61" s="409">
        <f t="shared" si="55"/>
        <v>0</v>
      </c>
      <c r="BO61" s="411">
        <f t="shared" si="56"/>
        <v>0</v>
      </c>
      <c r="BP61" s="440">
        <f t="shared" si="57"/>
        <v>0</v>
      </c>
      <c r="BQ61" s="410">
        <f t="shared" si="58"/>
        <v>0</v>
      </c>
      <c r="BR61" s="410">
        <f t="shared" si="59"/>
        <v>0</v>
      </c>
      <c r="BS61" s="410">
        <f t="shared" si="60"/>
        <v>0</v>
      </c>
      <c r="BT61" s="410">
        <f t="shared" si="61"/>
        <v>0</v>
      </c>
      <c r="BU61" s="410">
        <f t="shared" si="62"/>
        <v>0</v>
      </c>
      <c r="BV61" s="410">
        <f t="shared" si="63"/>
        <v>0</v>
      </c>
      <c r="BW61" s="438">
        <f t="shared" si="64"/>
        <v>0</v>
      </c>
      <c r="BX61" s="409">
        <f t="shared" si="65"/>
        <v>0</v>
      </c>
      <c r="BY61" s="411">
        <f t="shared" si="66"/>
        <v>0</v>
      </c>
      <c r="BZ61" s="440">
        <f t="shared" si="67"/>
        <v>0</v>
      </c>
      <c r="CA61" s="410">
        <f t="shared" si="68"/>
        <v>0</v>
      </c>
      <c r="CB61" s="410">
        <f t="shared" si="69"/>
        <v>0</v>
      </c>
      <c r="CC61" s="410">
        <f t="shared" si="70"/>
        <v>0</v>
      </c>
      <c r="CD61" s="410">
        <f t="shared" si="71"/>
        <v>0</v>
      </c>
      <c r="CE61" s="410">
        <f t="shared" si="72"/>
        <v>0</v>
      </c>
      <c r="CF61" s="410">
        <f t="shared" si="73"/>
        <v>0</v>
      </c>
      <c r="CG61" s="438">
        <f t="shared" si="74"/>
        <v>0</v>
      </c>
      <c r="CH61" s="409">
        <f t="shared" si="75"/>
        <v>0</v>
      </c>
      <c r="CI61" s="411">
        <f t="shared" si="76"/>
        <v>0</v>
      </c>
      <c r="CJ61" s="440">
        <f t="shared" si="77"/>
        <v>0</v>
      </c>
      <c r="CK61" s="410">
        <f t="shared" si="78"/>
        <v>0</v>
      </c>
      <c r="CL61" s="410">
        <f t="shared" si="79"/>
        <v>0</v>
      </c>
      <c r="CM61" s="410">
        <f t="shared" si="80"/>
        <v>0</v>
      </c>
      <c r="CN61" s="410">
        <f t="shared" si="81"/>
        <v>0</v>
      </c>
      <c r="CO61" s="410">
        <f t="shared" si="82"/>
        <v>0</v>
      </c>
      <c r="CP61" s="410">
        <f t="shared" si="83"/>
        <v>0</v>
      </c>
      <c r="CQ61" s="438">
        <f t="shared" si="84"/>
        <v>0</v>
      </c>
      <c r="CR61" s="409">
        <f t="shared" si="85"/>
        <v>0</v>
      </c>
      <c r="CS61" s="411">
        <f t="shared" si="86"/>
        <v>0</v>
      </c>
      <c r="CT61" s="440">
        <f t="shared" si="87"/>
        <v>0</v>
      </c>
      <c r="CU61" s="410">
        <f t="shared" si="88"/>
        <v>0</v>
      </c>
      <c r="CV61" s="410">
        <f t="shared" si="89"/>
        <v>0</v>
      </c>
      <c r="CW61" s="410">
        <f t="shared" si="90"/>
        <v>0</v>
      </c>
      <c r="CX61" s="410">
        <f t="shared" si="91"/>
        <v>0</v>
      </c>
      <c r="CY61" s="410">
        <f t="shared" si="92"/>
        <v>0</v>
      </c>
      <c r="CZ61" s="410">
        <f t="shared" si="93"/>
        <v>0</v>
      </c>
      <c r="DA61" s="438">
        <f t="shared" si="94"/>
        <v>0</v>
      </c>
      <c r="DB61" s="409">
        <f t="shared" si="95"/>
        <v>0</v>
      </c>
      <c r="DC61" s="411">
        <f t="shared" si="96"/>
        <v>0</v>
      </c>
      <c r="DD61" s="440">
        <f t="shared" si="97"/>
        <v>0</v>
      </c>
      <c r="DE61" s="410">
        <f t="shared" si="98"/>
        <v>0</v>
      </c>
      <c r="DF61" s="410">
        <f t="shared" si="99"/>
        <v>0</v>
      </c>
      <c r="DG61" s="410">
        <f t="shared" si="100"/>
        <v>0</v>
      </c>
      <c r="DH61" s="410">
        <f t="shared" si="101"/>
        <v>0</v>
      </c>
      <c r="DI61" s="410">
        <f t="shared" si="102"/>
        <v>0</v>
      </c>
      <c r="DJ61" s="410">
        <f t="shared" si="103"/>
        <v>0</v>
      </c>
      <c r="DK61" s="438">
        <f t="shared" si="104"/>
        <v>0</v>
      </c>
      <c r="DL61" s="409">
        <f t="shared" si="105"/>
        <v>0</v>
      </c>
      <c r="DM61" s="411">
        <f t="shared" si="106"/>
        <v>0</v>
      </c>
      <c r="DN61" s="440">
        <f t="shared" si="107"/>
        <v>0</v>
      </c>
      <c r="DO61" s="410">
        <f t="shared" si="108"/>
        <v>0</v>
      </c>
      <c r="DP61" s="410">
        <f t="shared" si="109"/>
        <v>0</v>
      </c>
      <c r="DQ61" s="410">
        <f t="shared" si="110"/>
        <v>0</v>
      </c>
      <c r="DR61" s="410">
        <f t="shared" si="111"/>
        <v>0</v>
      </c>
      <c r="DS61" s="410">
        <f t="shared" si="112"/>
        <v>0</v>
      </c>
      <c r="DT61" s="410">
        <f t="shared" si="113"/>
        <v>0</v>
      </c>
      <c r="DU61" s="438">
        <f t="shared" si="114"/>
        <v>0</v>
      </c>
      <c r="DV61" s="409">
        <f t="shared" si="115"/>
        <v>0</v>
      </c>
      <c r="DW61" s="411">
        <f t="shared" si="116"/>
        <v>0</v>
      </c>
      <c r="DX61" s="440">
        <f t="shared" si="117"/>
        <v>0</v>
      </c>
      <c r="DY61" s="410">
        <f t="shared" si="118"/>
        <v>0</v>
      </c>
      <c r="DZ61" s="410">
        <f t="shared" si="119"/>
        <v>0</v>
      </c>
      <c r="EA61" s="410">
        <f t="shared" si="120"/>
        <v>0</v>
      </c>
      <c r="EB61" s="410">
        <f t="shared" si="121"/>
        <v>0</v>
      </c>
      <c r="EC61" s="410">
        <f t="shared" si="122"/>
        <v>0</v>
      </c>
      <c r="ED61" s="410">
        <f t="shared" si="123"/>
        <v>0</v>
      </c>
      <c r="EE61" s="411">
        <f t="shared" si="124"/>
        <v>0</v>
      </c>
      <c r="EF61" s="409">
        <f t="shared" si="125"/>
        <v>0</v>
      </c>
      <c r="EG61" s="411">
        <f t="shared" si="126"/>
        <v>0</v>
      </c>
      <c r="EH61" s="23"/>
      <c r="EJ61" s="23"/>
    </row>
    <row r="62" spans="1:140" ht="15.75" thickBot="1" x14ac:dyDescent="0.3">
      <c r="A62" s="152"/>
      <c r="B62" s="380"/>
      <c r="C62" s="420"/>
      <c r="D62" s="420"/>
      <c r="E62" s="420"/>
      <c r="F62" s="421"/>
      <c r="G62" s="276"/>
      <c r="H62" s="276"/>
      <c r="I62" s="422"/>
      <c r="J62" s="423">
        <f t="shared" si="127"/>
        <v>0</v>
      </c>
      <c r="K62" s="424">
        <f t="shared" si="128"/>
        <v>0</v>
      </c>
      <c r="L62" s="410">
        <f t="shared" si="129"/>
        <v>0</v>
      </c>
      <c r="M62" s="410">
        <f t="shared" si="130"/>
        <v>0</v>
      </c>
      <c r="N62" s="410">
        <f t="shared" si="3"/>
        <v>0</v>
      </c>
      <c r="O62" s="410">
        <f t="shared" si="4"/>
        <v>0</v>
      </c>
      <c r="P62" s="410">
        <f t="shared" si="5"/>
        <v>0</v>
      </c>
      <c r="Q62" s="429">
        <f t="shared" si="6"/>
        <v>1</v>
      </c>
      <c r="R62" s="409">
        <f t="shared" si="7"/>
        <v>0</v>
      </c>
      <c r="S62" s="410">
        <f t="shared" si="8"/>
        <v>0</v>
      </c>
      <c r="T62" s="410">
        <f t="shared" si="9"/>
        <v>0</v>
      </c>
      <c r="U62" s="410">
        <f t="shared" si="10"/>
        <v>0</v>
      </c>
      <c r="V62" s="410">
        <f t="shared" si="11"/>
        <v>0</v>
      </c>
      <c r="W62" s="410">
        <f t="shared" si="12"/>
        <v>0</v>
      </c>
      <c r="X62" s="410">
        <f t="shared" si="13"/>
        <v>0</v>
      </c>
      <c r="Y62" s="438">
        <f t="shared" si="14"/>
        <v>0</v>
      </c>
      <c r="Z62" s="409">
        <f t="shared" si="15"/>
        <v>0</v>
      </c>
      <c r="AA62" s="411">
        <f t="shared" si="16"/>
        <v>0</v>
      </c>
      <c r="AB62" s="440">
        <f t="shared" si="17"/>
        <v>0</v>
      </c>
      <c r="AC62" s="410">
        <f t="shared" si="18"/>
        <v>0</v>
      </c>
      <c r="AD62" s="410">
        <f t="shared" si="19"/>
        <v>0</v>
      </c>
      <c r="AE62" s="410">
        <f t="shared" si="20"/>
        <v>0</v>
      </c>
      <c r="AF62" s="410">
        <f t="shared" si="21"/>
        <v>0</v>
      </c>
      <c r="AG62" s="410">
        <f t="shared" si="22"/>
        <v>0</v>
      </c>
      <c r="AH62" s="410">
        <f t="shared" si="23"/>
        <v>0</v>
      </c>
      <c r="AI62" s="438">
        <f t="shared" si="24"/>
        <v>0</v>
      </c>
      <c r="AJ62" s="409">
        <f t="shared" si="25"/>
        <v>0</v>
      </c>
      <c r="AK62" s="411">
        <f t="shared" si="26"/>
        <v>0</v>
      </c>
      <c r="AL62" s="440">
        <f t="shared" si="27"/>
        <v>0</v>
      </c>
      <c r="AM62" s="410">
        <f t="shared" si="28"/>
        <v>0</v>
      </c>
      <c r="AN62" s="410">
        <f t="shared" si="29"/>
        <v>0</v>
      </c>
      <c r="AO62" s="410">
        <f t="shared" si="30"/>
        <v>0</v>
      </c>
      <c r="AP62" s="410">
        <f t="shared" si="31"/>
        <v>0</v>
      </c>
      <c r="AQ62" s="410">
        <f t="shared" si="32"/>
        <v>0</v>
      </c>
      <c r="AR62" s="410">
        <f t="shared" si="33"/>
        <v>0</v>
      </c>
      <c r="AS62" s="438">
        <f t="shared" si="34"/>
        <v>0</v>
      </c>
      <c r="AT62" s="409">
        <f t="shared" si="35"/>
        <v>0</v>
      </c>
      <c r="AU62" s="411">
        <f t="shared" si="36"/>
        <v>0</v>
      </c>
      <c r="AV62" s="440">
        <f t="shared" si="37"/>
        <v>0</v>
      </c>
      <c r="AW62" s="410">
        <f t="shared" si="38"/>
        <v>0</v>
      </c>
      <c r="AX62" s="410">
        <f t="shared" si="39"/>
        <v>0</v>
      </c>
      <c r="AY62" s="410">
        <f t="shared" si="40"/>
        <v>0</v>
      </c>
      <c r="AZ62" s="410">
        <f t="shared" si="41"/>
        <v>0</v>
      </c>
      <c r="BA62" s="410">
        <f t="shared" si="42"/>
        <v>0</v>
      </c>
      <c r="BB62" s="410">
        <f t="shared" si="43"/>
        <v>0</v>
      </c>
      <c r="BC62" s="438">
        <f t="shared" si="44"/>
        <v>0</v>
      </c>
      <c r="BD62" s="409">
        <f t="shared" si="45"/>
        <v>0</v>
      </c>
      <c r="BE62" s="411">
        <f t="shared" si="46"/>
        <v>0</v>
      </c>
      <c r="BF62" s="440">
        <f t="shared" si="47"/>
        <v>0</v>
      </c>
      <c r="BG62" s="410">
        <f t="shared" si="48"/>
        <v>0</v>
      </c>
      <c r="BH62" s="410">
        <f t="shared" si="49"/>
        <v>0</v>
      </c>
      <c r="BI62" s="410">
        <f t="shared" si="50"/>
        <v>0</v>
      </c>
      <c r="BJ62" s="410">
        <f t="shared" si="51"/>
        <v>0</v>
      </c>
      <c r="BK62" s="410">
        <f t="shared" si="52"/>
        <v>0</v>
      </c>
      <c r="BL62" s="410">
        <f t="shared" si="53"/>
        <v>0</v>
      </c>
      <c r="BM62" s="438">
        <f t="shared" si="54"/>
        <v>0</v>
      </c>
      <c r="BN62" s="409">
        <f t="shared" si="55"/>
        <v>0</v>
      </c>
      <c r="BO62" s="411">
        <f t="shared" si="56"/>
        <v>0</v>
      </c>
      <c r="BP62" s="440">
        <f t="shared" si="57"/>
        <v>0</v>
      </c>
      <c r="BQ62" s="410">
        <f t="shared" si="58"/>
        <v>0</v>
      </c>
      <c r="BR62" s="410">
        <f t="shared" si="59"/>
        <v>0</v>
      </c>
      <c r="BS62" s="410">
        <f t="shared" si="60"/>
        <v>0</v>
      </c>
      <c r="BT62" s="410">
        <f t="shared" si="61"/>
        <v>0</v>
      </c>
      <c r="BU62" s="410">
        <f t="shared" si="62"/>
        <v>0</v>
      </c>
      <c r="BV62" s="410">
        <f t="shared" si="63"/>
        <v>0</v>
      </c>
      <c r="BW62" s="438">
        <f t="shared" si="64"/>
        <v>0</v>
      </c>
      <c r="BX62" s="409">
        <f t="shared" si="65"/>
        <v>0</v>
      </c>
      <c r="BY62" s="411">
        <f t="shared" si="66"/>
        <v>0</v>
      </c>
      <c r="BZ62" s="440">
        <f t="shared" si="67"/>
        <v>0</v>
      </c>
      <c r="CA62" s="410">
        <f t="shared" si="68"/>
        <v>0</v>
      </c>
      <c r="CB62" s="410">
        <f t="shared" si="69"/>
        <v>0</v>
      </c>
      <c r="CC62" s="410">
        <f t="shared" si="70"/>
        <v>0</v>
      </c>
      <c r="CD62" s="410">
        <f t="shared" si="71"/>
        <v>0</v>
      </c>
      <c r="CE62" s="410">
        <f t="shared" si="72"/>
        <v>0</v>
      </c>
      <c r="CF62" s="410">
        <f t="shared" si="73"/>
        <v>0</v>
      </c>
      <c r="CG62" s="438">
        <f t="shared" si="74"/>
        <v>0</v>
      </c>
      <c r="CH62" s="409">
        <f t="shared" si="75"/>
        <v>0</v>
      </c>
      <c r="CI62" s="411">
        <f t="shared" si="76"/>
        <v>0</v>
      </c>
      <c r="CJ62" s="440">
        <f t="shared" si="77"/>
        <v>0</v>
      </c>
      <c r="CK62" s="410">
        <f t="shared" si="78"/>
        <v>0</v>
      </c>
      <c r="CL62" s="410">
        <f t="shared" si="79"/>
        <v>0</v>
      </c>
      <c r="CM62" s="410">
        <f t="shared" si="80"/>
        <v>0</v>
      </c>
      <c r="CN62" s="410">
        <f t="shared" si="81"/>
        <v>0</v>
      </c>
      <c r="CO62" s="410">
        <f t="shared" si="82"/>
        <v>0</v>
      </c>
      <c r="CP62" s="410">
        <f t="shared" si="83"/>
        <v>0</v>
      </c>
      <c r="CQ62" s="438">
        <f t="shared" si="84"/>
        <v>0</v>
      </c>
      <c r="CR62" s="409">
        <f t="shared" si="85"/>
        <v>0</v>
      </c>
      <c r="CS62" s="411">
        <f t="shared" si="86"/>
        <v>0</v>
      </c>
      <c r="CT62" s="440">
        <f t="shared" si="87"/>
        <v>0</v>
      </c>
      <c r="CU62" s="410">
        <f t="shared" si="88"/>
        <v>0</v>
      </c>
      <c r="CV62" s="410">
        <f t="shared" si="89"/>
        <v>0</v>
      </c>
      <c r="CW62" s="410">
        <f t="shared" si="90"/>
        <v>0</v>
      </c>
      <c r="CX62" s="410">
        <f t="shared" si="91"/>
        <v>0</v>
      </c>
      <c r="CY62" s="410">
        <f t="shared" si="92"/>
        <v>0</v>
      </c>
      <c r="CZ62" s="410">
        <f t="shared" si="93"/>
        <v>0</v>
      </c>
      <c r="DA62" s="438">
        <f t="shared" si="94"/>
        <v>0</v>
      </c>
      <c r="DB62" s="409">
        <f t="shared" si="95"/>
        <v>0</v>
      </c>
      <c r="DC62" s="411">
        <f t="shared" si="96"/>
        <v>0</v>
      </c>
      <c r="DD62" s="440">
        <f t="shared" si="97"/>
        <v>0</v>
      </c>
      <c r="DE62" s="410">
        <f t="shared" si="98"/>
        <v>0</v>
      </c>
      <c r="DF62" s="410">
        <f t="shared" si="99"/>
        <v>0</v>
      </c>
      <c r="DG62" s="410">
        <f t="shared" si="100"/>
        <v>0</v>
      </c>
      <c r="DH62" s="410">
        <f t="shared" si="101"/>
        <v>0</v>
      </c>
      <c r="DI62" s="410">
        <f t="shared" si="102"/>
        <v>0</v>
      </c>
      <c r="DJ62" s="410">
        <f t="shared" si="103"/>
        <v>0</v>
      </c>
      <c r="DK62" s="438">
        <f t="shared" si="104"/>
        <v>0</v>
      </c>
      <c r="DL62" s="409">
        <f t="shared" si="105"/>
        <v>0</v>
      </c>
      <c r="DM62" s="411">
        <f t="shared" si="106"/>
        <v>0</v>
      </c>
      <c r="DN62" s="440">
        <f t="shared" si="107"/>
        <v>0</v>
      </c>
      <c r="DO62" s="410">
        <f t="shared" si="108"/>
        <v>0</v>
      </c>
      <c r="DP62" s="410">
        <f t="shared" si="109"/>
        <v>0</v>
      </c>
      <c r="DQ62" s="410">
        <f t="shared" si="110"/>
        <v>0</v>
      </c>
      <c r="DR62" s="410">
        <f t="shared" si="111"/>
        <v>0</v>
      </c>
      <c r="DS62" s="410">
        <f t="shared" si="112"/>
        <v>0</v>
      </c>
      <c r="DT62" s="410">
        <f t="shared" si="113"/>
        <v>0</v>
      </c>
      <c r="DU62" s="438">
        <f t="shared" si="114"/>
        <v>0</v>
      </c>
      <c r="DV62" s="409">
        <f t="shared" si="115"/>
        <v>0</v>
      </c>
      <c r="DW62" s="411">
        <f t="shared" si="116"/>
        <v>0</v>
      </c>
      <c r="DX62" s="440">
        <f t="shared" si="117"/>
        <v>0</v>
      </c>
      <c r="DY62" s="410">
        <f t="shared" si="118"/>
        <v>0</v>
      </c>
      <c r="DZ62" s="410">
        <f t="shared" si="119"/>
        <v>0</v>
      </c>
      <c r="EA62" s="410">
        <f t="shared" si="120"/>
        <v>0</v>
      </c>
      <c r="EB62" s="410">
        <f t="shared" si="121"/>
        <v>0</v>
      </c>
      <c r="EC62" s="410">
        <f t="shared" si="122"/>
        <v>0</v>
      </c>
      <c r="ED62" s="410">
        <f t="shared" si="123"/>
        <v>0</v>
      </c>
      <c r="EE62" s="411">
        <f t="shared" si="124"/>
        <v>0</v>
      </c>
      <c r="EF62" s="409">
        <f t="shared" si="125"/>
        <v>0</v>
      </c>
      <c r="EG62" s="411">
        <f t="shared" si="126"/>
        <v>0</v>
      </c>
      <c r="EH62" s="23"/>
      <c r="EJ62" s="23"/>
    </row>
    <row r="63" spans="1:140" ht="15.75" thickBot="1" x14ac:dyDescent="0.3">
      <c r="A63" s="152"/>
      <c r="B63" s="380"/>
      <c r="C63" s="420"/>
      <c r="D63" s="420"/>
      <c r="E63" s="420"/>
      <c r="F63" s="421"/>
      <c r="G63" s="276"/>
      <c r="H63" s="276"/>
      <c r="I63" s="422"/>
      <c r="J63" s="423">
        <f t="shared" si="127"/>
        <v>0</v>
      </c>
      <c r="K63" s="424">
        <f t="shared" si="128"/>
        <v>0</v>
      </c>
      <c r="L63" s="410">
        <f t="shared" si="129"/>
        <v>0</v>
      </c>
      <c r="M63" s="410">
        <f t="shared" si="130"/>
        <v>0</v>
      </c>
      <c r="N63" s="410">
        <f t="shared" si="3"/>
        <v>0</v>
      </c>
      <c r="O63" s="410">
        <f t="shared" si="4"/>
        <v>0</v>
      </c>
      <c r="P63" s="410">
        <f t="shared" si="5"/>
        <v>0</v>
      </c>
      <c r="Q63" s="429">
        <f t="shared" si="6"/>
        <v>1</v>
      </c>
      <c r="R63" s="409">
        <f t="shared" si="7"/>
        <v>0</v>
      </c>
      <c r="S63" s="410">
        <f t="shared" si="8"/>
        <v>0</v>
      </c>
      <c r="T63" s="410">
        <f t="shared" si="9"/>
        <v>0</v>
      </c>
      <c r="U63" s="410">
        <f t="shared" si="10"/>
        <v>0</v>
      </c>
      <c r="V63" s="410">
        <f t="shared" si="11"/>
        <v>0</v>
      </c>
      <c r="W63" s="410">
        <f t="shared" si="12"/>
        <v>0</v>
      </c>
      <c r="X63" s="410">
        <f t="shared" si="13"/>
        <v>0</v>
      </c>
      <c r="Y63" s="438">
        <f t="shared" si="14"/>
        <v>0</v>
      </c>
      <c r="Z63" s="409">
        <f t="shared" si="15"/>
        <v>0</v>
      </c>
      <c r="AA63" s="411">
        <f t="shared" si="16"/>
        <v>0</v>
      </c>
      <c r="AB63" s="440">
        <f t="shared" si="17"/>
        <v>0</v>
      </c>
      <c r="AC63" s="410">
        <f t="shared" si="18"/>
        <v>0</v>
      </c>
      <c r="AD63" s="410">
        <f t="shared" si="19"/>
        <v>0</v>
      </c>
      <c r="AE63" s="410">
        <f t="shared" si="20"/>
        <v>0</v>
      </c>
      <c r="AF63" s="410">
        <f t="shared" si="21"/>
        <v>0</v>
      </c>
      <c r="AG63" s="410">
        <f t="shared" si="22"/>
        <v>0</v>
      </c>
      <c r="AH63" s="410">
        <f t="shared" si="23"/>
        <v>0</v>
      </c>
      <c r="AI63" s="438">
        <f t="shared" si="24"/>
        <v>0</v>
      </c>
      <c r="AJ63" s="409">
        <f t="shared" si="25"/>
        <v>0</v>
      </c>
      <c r="AK63" s="411">
        <f t="shared" si="26"/>
        <v>0</v>
      </c>
      <c r="AL63" s="440">
        <f t="shared" si="27"/>
        <v>0</v>
      </c>
      <c r="AM63" s="410">
        <f t="shared" si="28"/>
        <v>0</v>
      </c>
      <c r="AN63" s="410">
        <f t="shared" si="29"/>
        <v>0</v>
      </c>
      <c r="AO63" s="410">
        <f t="shared" si="30"/>
        <v>0</v>
      </c>
      <c r="AP63" s="410">
        <f t="shared" si="31"/>
        <v>0</v>
      </c>
      <c r="AQ63" s="410">
        <f t="shared" si="32"/>
        <v>0</v>
      </c>
      <c r="AR63" s="410">
        <f t="shared" si="33"/>
        <v>0</v>
      </c>
      <c r="AS63" s="438">
        <f t="shared" si="34"/>
        <v>0</v>
      </c>
      <c r="AT63" s="409">
        <f t="shared" si="35"/>
        <v>0</v>
      </c>
      <c r="AU63" s="411">
        <f t="shared" si="36"/>
        <v>0</v>
      </c>
      <c r="AV63" s="440">
        <f t="shared" si="37"/>
        <v>0</v>
      </c>
      <c r="AW63" s="410">
        <f t="shared" si="38"/>
        <v>0</v>
      </c>
      <c r="AX63" s="410">
        <f t="shared" si="39"/>
        <v>0</v>
      </c>
      <c r="AY63" s="410">
        <f t="shared" si="40"/>
        <v>0</v>
      </c>
      <c r="AZ63" s="410">
        <f t="shared" si="41"/>
        <v>0</v>
      </c>
      <c r="BA63" s="410">
        <f t="shared" si="42"/>
        <v>0</v>
      </c>
      <c r="BB63" s="410">
        <f t="shared" si="43"/>
        <v>0</v>
      </c>
      <c r="BC63" s="438">
        <f t="shared" si="44"/>
        <v>0</v>
      </c>
      <c r="BD63" s="409">
        <f t="shared" si="45"/>
        <v>0</v>
      </c>
      <c r="BE63" s="411">
        <f t="shared" si="46"/>
        <v>0</v>
      </c>
      <c r="BF63" s="440">
        <f t="shared" si="47"/>
        <v>0</v>
      </c>
      <c r="BG63" s="410">
        <f t="shared" si="48"/>
        <v>0</v>
      </c>
      <c r="BH63" s="410">
        <f t="shared" si="49"/>
        <v>0</v>
      </c>
      <c r="BI63" s="410">
        <f t="shared" si="50"/>
        <v>0</v>
      </c>
      <c r="BJ63" s="410">
        <f t="shared" si="51"/>
        <v>0</v>
      </c>
      <c r="BK63" s="410">
        <f t="shared" si="52"/>
        <v>0</v>
      </c>
      <c r="BL63" s="410">
        <f t="shared" si="53"/>
        <v>0</v>
      </c>
      <c r="BM63" s="438">
        <f t="shared" si="54"/>
        <v>0</v>
      </c>
      <c r="BN63" s="409">
        <f t="shared" si="55"/>
        <v>0</v>
      </c>
      <c r="BO63" s="411">
        <f t="shared" si="56"/>
        <v>0</v>
      </c>
      <c r="BP63" s="440">
        <f t="shared" si="57"/>
        <v>0</v>
      </c>
      <c r="BQ63" s="410">
        <f t="shared" si="58"/>
        <v>0</v>
      </c>
      <c r="BR63" s="410">
        <f t="shared" si="59"/>
        <v>0</v>
      </c>
      <c r="BS63" s="410">
        <f t="shared" si="60"/>
        <v>0</v>
      </c>
      <c r="BT63" s="410">
        <f t="shared" si="61"/>
        <v>0</v>
      </c>
      <c r="BU63" s="410">
        <f t="shared" si="62"/>
        <v>0</v>
      </c>
      <c r="BV63" s="410">
        <f t="shared" si="63"/>
        <v>0</v>
      </c>
      <c r="BW63" s="438">
        <f t="shared" si="64"/>
        <v>0</v>
      </c>
      <c r="BX63" s="409">
        <f t="shared" si="65"/>
        <v>0</v>
      </c>
      <c r="BY63" s="411">
        <f t="shared" si="66"/>
        <v>0</v>
      </c>
      <c r="BZ63" s="440">
        <f t="shared" si="67"/>
        <v>0</v>
      </c>
      <c r="CA63" s="410">
        <f t="shared" si="68"/>
        <v>0</v>
      </c>
      <c r="CB63" s="410">
        <f t="shared" si="69"/>
        <v>0</v>
      </c>
      <c r="CC63" s="410">
        <f t="shared" si="70"/>
        <v>0</v>
      </c>
      <c r="CD63" s="410">
        <f t="shared" si="71"/>
        <v>0</v>
      </c>
      <c r="CE63" s="410">
        <f t="shared" si="72"/>
        <v>0</v>
      </c>
      <c r="CF63" s="410">
        <f t="shared" si="73"/>
        <v>0</v>
      </c>
      <c r="CG63" s="438">
        <f t="shared" si="74"/>
        <v>0</v>
      </c>
      <c r="CH63" s="409">
        <f t="shared" si="75"/>
        <v>0</v>
      </c>
      <c r="CI63" s="411">
        <f t="shared" si="76"/>
        <v>0</v>
      </c>
      <c r="CJ63" s="440">
        <f t="shared" si="77"/>
        <v>0</v>
      </c>
      <c r="CK63" s="410">
        <f t="shared" si="78"/>
        <v>0</v>
      </c>
      <c r="CL63" s="410">
        <f t="shared" si="79"/>
        <v>0</v>
      </c>
      <c r="CM63" s="410">
        <f t="shared" si="80"/>
        <v>0</v>
      </c>
      <c r="CN63" s="410">
        <f t="shared" si="81"/>
        <v>0</v>
      </c>
      <c r="CO63" s="410">
        <f t="shared" si="82"/>
        <v>0</v>
      </c>
      <c r="CP63" s="410">
        <f t="shared" si="83"/>
        <v>0</v>
      </c>
      <c r="CQ63" s="438">
        <f t="shared" si="84"/>
        <v>0</v>
      </c>
      <c r="CR63" s="409">
        <f t="shared" si="85"/>
        <v>0</v>
      </c>
      <c r="CS63" s="411">
        <f t="shared" si="86"/>
        <v>0</v>
      </c>
      <c r="CT63" s="440">
        <f t="shared" si="87"/>
        <v>0</v>
      </c>
      <c r="CU63" s="410">
        <f t="shared" si="88"/>
        <v>0</v>
      </c>
      <c r="CV63" s="410">
        <f t="shared" si="89"/>
        <v>0</v>
      </c>
      <c r="CW63" s="410">
        <f t="shared" si="90"/>
        <v>0</v>
      </c>
      <c r="CX63" s="410">
        <f t="shared" si="91"/>
        <v>0</v>
      </c>
      <c r="CY63" s="410">
        <f t="shared" si="92"/>
        <v>0</v>
      </c>
      <c r="CZ63" s="410">
        <f t="shared" si="93"/>
        <v>0</v>
      </c>
      <c r="DA63" s="438">
        <f t="shared" si="94"/>
        <v>0</v>
      </c>
      <c r="DB63" s="409">
        <f t="shared" si="95"/>
        <v>0</v>
      </c>
      <c r="DC63" s="411">
        <f t="shared" si="96"/>
        <v>0</v>
      </c>
      <c r="DD63" s="440">
        <f t="shared" si="97"/>
        <v>0</v>
      </c>
      <c r="DE63" s="410">
        <f t="shared" si="98"/>
        <v>0</v>
      </c>
      <c r="DF63" s="410">
        <f t="shared" si="99"/>
        <v>0</v>
      </c>
      <c r="DG63" s="410">
        <f t="shared" si="100"/>
        <v>0</v>
      </c>
      <c r="DH63" s="410">
        <f t="shared" si="101"/>
        <v>0</v>
      </c>
      <c r="DI63" s="410">
        <f t="shared" si="102"/>
        <v>0</v>
      </c>
      <c r="DJ63" s="410">
        <f t="shared" si="103"/>
        <v>0</v>
      </c>
      <c r="DK63" s="438">
        <f t="shared" si="104"/>
        <v>0</v>
      </c>
      <c r="DL63" s="409">
        <f t="shared" si="105"/>
        <v>0</v>
      </c>
      <c r="DM63" s="411">
        <f t="shared" si="106"/>
        <v>0</v>
      </c>
      <c r="DN63" s="440">
        <f t="shared" si="107"/>
        <v>0</v>
      </c>
      <c r="DO63" s="410">
        <f t="shared" si="108"/>
        <v>0</v>
      </c>
      <c r="DP63" s="410">
        <f t="shared" si="109"/>
        <v>0</v>
      </c>
      <c r="DQ63" s="410">
        <f t="shared" si="110"/>
        <v>0</v>
      </c>
      <c r="DR63" s="410">
        <f t="shared" si="111"/>
        <v>0</v>
      </c>
      <c r="DS63" s="410">
        <f t="shared" si="112"/>
        <v>0</v>
      </c>
      <c r="DT63" s="410">
        <f t="shared" si="113"/>
        <v>0</v>
      </c>
      <c r="DU63" s="438">
        <f t="shared" si="114"/>
        <v>0</v>
      </c>
      <c r="DV63" s="409">
        <f t="shared" si="115"/>
        <v>0</v>
      </c>
      <c r="DW63" s="411">
        <f t="shared" si="116"/>
        <v>0</v>
      </c>
      <c r="DX63" s="440">
        <f t="shared" si="117"/>
        <v>0</v>
      </c>
      <c r="DY63" s="410">
        <f t="shared" si="118"/>
        <v>0</v>
      </c>
      <c r="DZ63" s="410">
        <f t="shared" si="119"/>
        <v>0</v>
      </c>
      <c r="EA63" s="410">
        <f t="shared" si="120"/>
        <v>0</v>
      </c>
      <c r="EB63" s="410">
        <f t="shared" si="121"/>
        <v>0</v>
      </c>
      <c r="EC63" s="410">
        <f t="shared" si="122"/>
        <v>0</v>
      </c>
      <c r="ED63" s="410">
        <f t="shared" si="123"/>
        <v>0</v>
      </c>
      <c r="EE63" s="411">
        <f t="shared" si="124"/>
        <v>0</v>
      </c>
      <c r="EF63" s="409">
        <f t="shared" si="125"/>
        <v>0</v>
      </c>
      <c r="EG63" s="411">
        <f t="shared" si="126"/>
        <v>0</v>
      </c>
      <c r="EH63" s="23"/>
      <c r="EJ63" s="23"/>
    </row>
    <row r="64" spans="1:140" ht="15.75" thickBot="1" x14ac:dyDescent="0.3">
      <c r="A64" s="152"/>
      <c r="B64" s="380"/>
      <c r="C64" s="420"/>
      <c r="D64" s="420"/>
      <c r="E64" s="420"/>
      <c r="F64" s="421"/>
      <c r="G64" s="276"/>
      <c r="H64" s="276"/>
      <c r="I64" s="422"/>
      <c r="J64" s="423">
        <f t="shared" si="127"/>
        <v>0</v>
      </c>
      <c r="K64" s="424">
        <f t="shared" si="128"/>
        <v>0</v>
      </c>
      <c r="L64" s="410">
        <f t="shared" si="129"/>
        <v>0</v>
      </c>
      <c r="M64" s="410">
        <f t="shared" si="130"/>
        <v>0</v>
      </c>
      <c r="N64" s="410">
        <f t="shared" si="3"/>
        <v>0</v>
      </c>
      <c r="O64" s="410">
        <f t="shared" si="4"/>
        <v>0</v>
      </c>
      <c r="P64" s="410">
        <f t="shared" si="5"/>
        <v>0</v>
      </c>
      <c r="Q64" s="429">
        <f t="shared" si="6"/>
        <v>1</v>
      </c>
      <c r="R64" s="409">
        <f t="shared" si="7"/>
        <v>0</v>
      </c>
      <c r="S64" s="410">
        <f t="shared" si="8"/>
        <v>0</v>
      </c>
      <c r="T64" s="410">
        <f t="shared" si="9"/>
        <v>0</v>
      </c>
      <c r="U64" s="410">
        <f t="shared" si="10"/>
        <v>0</v>
      </c>
      <c r="V64" s="410">
        <f t="shared" si="11"/>
        <v>0</v>
      </c>
      <c r="W64" s="410">
        <f t="shared" si="12"/>
        <v>0</v>
      </c>
      <c r="X64" s="410">
        <f t="shared" si="13"/>
        <v>0</v>
      </c>
      <c r="Y64" s="438">
        <f t="shared" si="14"/>
        <v>0</v>
      </c>
      <c r="Z64" s="409">
        <f t="shared" si="15"/>
        <v>0</v>
      </c>
      <c r="AA64" s="411">
        <f t="shared" si="16"/>
        <v>0</v>
      </c>
      <c r="AB64" s="440">
        <f t="shared" si="17"/>
        <v>0</v>
      </c>
      <c r="AC64" s="410">
        <f t="shared" si="18"/>
        <v>0</v>
      </c>
      <c r="AD64" s="410">
        <f t="shared" si="19"/>
        <v>0</v>
      </c>
      <c r="AE64" s="410">
        <f t="shared" si="20"/>
        <v>0</v>
      </c>
      <c r="AF64" s="410">
        <f t="shared" si="21"/>
        <v>0</v>
      </c>
      <c r="AG64" s="410">
        <f t="shared" si="22"/>
        <v>0</v>
      </c>
      <c r="AH64" s="410">
        <f t="shared" si="23"/>
        <v>0</v>
      </c>
      <c r="AI64" s="438">
        <f t="shared" si="24"/>
        <v>0</v>
      </c>
      <c r="AJ64" s="409">
        <f t="shared" si="25"/>
        <v>0</v>
      </c>
      <c r="AK64" s="411">
        <f t="shared" si="26"/>
        <v>0</v>
      </c>
      <c r="AL64" s="440">
        <f t="shared" si="27"/>
        <v>0</v>
      </c>
      <c r="AM64" s="410">
        <f t="shared" si="28"/>
        <v>0</v>
      </c>
      <c r="AN64" s="410">
        <f t="shared" si="29"/>
        <v>0</v>
      </c>
      <c r="AO64" s="410">
        <f t="shared" si="30"/>
        <v>0</v>
      </c>
      <c r="AP64" s="410">
        <f t="shared" si="31"/>
        <v>0</v>
      </c>
      <c r="AQ64" s="410">
        <f t="shared" si="32"/>
        <v>0</v>
      </c>
      <c r="AR64" s="410">
        <f t="shared" si="33"/>
        <v>0</v>
      </c>
      <c r="AS64" s="438">
        <f t="shared" si="34"/>
        <v>0</v>
      </c>
      <c r="AT64" s="409">
        <f t="shared" si="35"/>
        <v>0</v>
      </c>
      <c r="AU64" s="411">
        <f t="shared" si="36"/>
        <v>0</v>
      </c>
      <c r="AV64" s="440">
        <f t="shared" si="37"/>
        <v>0</v>
      </c>
      <c r="AW64" s="410">
        <f t="shared" si="38"/>
        <v>0</v>
      </c>
      <c r="AX64" s="410">
        <f t="shared" si="39"/>
        <v>0</v>
      </c>
      <c r="AY64" s="410">
        <f t="shared" si="40"/>
        <v>0</v>
      </c>
      <c r="AZ64" s="410">
        <f t="shared" si="41"/>
        <v>0</v>
      </c>
      <c r="BA64" s="410">
        <f t="shared" si="42"/>
        <v>0</v>
      </c>
      <c r="BB64" s="410">
        <f t="shared" si="43"/>
        <v>0</v>
      </c>
      <c r="BC64" s="438">
        <f t="shared" si="44"/>
        <v>0</v>
      </c>
      <c r="BD64" s="409">
        <f t="shared" si="45"/>
        <v>0</v>
      </c>
      <c r="BE64" s="411">
        <f t="shared" si="46"/>
        <v>0</v>
      </c>
      <c r="BF64" s="440">
        <f t="shared" si="47"/>
        <v>0</v>
      </c>
      <c r="BG64" s="410">
        <f t="shared" si="48"/>
        <v>0</v>
      </c>
      <c r="BH64" s="410">
        <f t="shared" si="49"/>
        <v>0</v>
      </c>
      <c r="BI64" s="410">
        <f t="shared" si="50"/>
        <v>0</v>
      </c>
      <c r="BJ64" s="410">
        <f t="shared" si="51"/>
        <v>0</v>
      </c>
      <c r="BK64" s="410">
        <f t="shared" si="52"/>
        <v>0</v>
      </c>
      <c r="BL64" s="410">
        <f t="shared" si="53"/>
        <v>0</v>
      </c>
      <c r="BM64" s="438">
        <f t="shared" si="54"/>
        <v>0</v>
      </c>
      <c r="BN64" s="409">
        <f t="shared" si="55"/>
        <v>0</v>
      </c>
      <c r="BO64" s="411">
        <f t="shared" si="56"/>
        <v>0</v>
      </c>
      <c r="BP64" s="440">
        <f t="shared" si="57"/>
        <v>0</v>
      </c>
      <c r="BQ64" s="410">
        <f t="shared" si="58"/>
        <v>0</v>
      </c>
      <c r="BR64" s="410">
        <f t="shared" si="59"/>
        <v>0</v>
      </c>
      <c r="BS64" s="410">
        <f t="shared" si="60"/>
        <v>0</v>
      </c>
      <c r="BT64" s="410">
        <f t="shared" si="61"/>
        <v>0</v>
      </c>
      <c r="BU64" s="410">
        <f t="shared" si="62"/>
        <v>0</v>
      </c>
      <c r="BV64" s="410">
        <f t="shared" si="63"/>
        <v>0</v>
      </c>
      <c r="BW64" s="438">
        <f t="shared" si="64"/>
        <v>0</v>
      </c>
      <c r="BX64" s="409">
        <f t="shared" si="65"/>
        <v>0</v>
      </c>
      <c r="BY64" s="411">
        <f t="shared" si="66"/>
        <v>0</v>
      </c>
      <c r="BZ64" s="440">
        <f t="shared" si="67"/>
        <v>0</v>
      </c>
      <c r="CA64" s="410">
        <f t="shared" si="68"/>
        <v>0</v>
      </c>
      <c r="CB64" s="410">
        <f t="shared" si="69"/>
        <v>0</v>
      </c>
      <c r="CC64" s="410">
        <f t="shared" si="70"/>
        <v>0</v>
      </c>
      <c r="CD64" s="410">
        <f t="shared" si="71"/>
        <v>0</v>
      </c>
      <c r="CE64" s="410">
        <f t="shared" si="72"/>
        <v>0</v>
      </c>
      <c r="CF64" s="410">
        <f t="shared" si="73"/>
        <v>0</v>
      </c>
      <c r="CG64" s="438">
        <f t="shared" si="74"/>
        <v>0</v>
      </c>
      <c r="CH64" s="409">
        <f t="shared" si="75"/>
        <v>0</v>
      </c>
      <c r="CI64" s="411">
        <f t="shared" si="76"/>
        <v>0</v>
      </c>
      <c r="CJ64" s="440">
        <f t="shared" si="77"/>
        <v>0</v>
      </c>
      <c r="CK64" s="410">
        <f t="shared" si="78"/>
        <v>0</v>
      </c>
      <c r="CL64" s="410">
        <f t="shared" si="79"/>
        <v>0</v>
      </c>
      <c r="CM64" s="410">
        <f t="shared" si="80"/>
        <v>0</v>
      </c>
      <c r="CN64" s="410">
        <f t="shared" si="81"/>
        <v>0</v>
      </c>
      <c r="CO64" s="410">
        <f t="shared" si="82"/>
        <v>0</v>
      </c>
      <c r="CP64" s="410">
        <f t="shared" si="83"/>
        <v>0</v>
      </c>
      <c r="CQ64" s="438">
        <f t="shared" si="84"/>
        <v>0</v>
      </c>
      <c r="CR64" s="409">
        <f t="shared" si="85"/>
        <v>0</v>
      </c>
      <c r="CS64" s="411">
        <f t="shared" si="86"/>
        <v>0</v>
      </c>
      <c r="CT64" s="440">
        <f t="shared" si="87"/>
        <v>0</v>
      </c>
      <c r="CU64" s="410">
        <f t="shared" si="88"/>
        <v>0</v>
      </c>
      <c r="CV64" s="410">
        <f t="shared" si="89"/>
        <v>0</v>
      </c>
      <c r="CW64" s="410">
        <f t="shared" si="90"/>
        <v>0</v>
      </c>
      <c r="CX64" s="410">
        <f t="shared" si="91"/>
        <v>0</v>
      </c>
      <c r="CY64" s="410">
        <f t="shared" si="92"/>
        <v>0</v>
      </c>
      <c r="CZ64" s="410">
        <f t="shared" si="93"/>
        <v>0</v>
      </c>
      <c r="DA64" s="438">
        <f t="shared" si="94"/>
        <v>0</v>
      </c>
      <c r="DB64" s="409">
        <f t="shared" si="95"/>
        <v>0</v>
      </c>
      <c r="DC64" s="411">
        <f t="shared" si="96"/>
        <v>0</v>
      </c>
      <c r="DD64" s="440">
        <f t="shared" si="97"/>
        <v>0</v>
      </c>
      <c r="DE64" s="410">
        <f t="shared" si="98"/>
        <v>0</v>
      </c>
      <c r="DF64" s="410">
        <f t="shared" si="99"/>
        <v>0</v>
      </c>
      <c r="DG64" s="410">
        <f t="shared" si="100"/>
        <v>0</v>
      </c>
      <c r="DH64" s="410">
        <f t="shared" si="101"/>
        <v>0</v>
      </c>
      <c r="DI64" s="410">
        <f t="shared" si="102"/>
        <v>0</v>
      </c>
      <c r="DJ64" s="410">
        <f t="shared" si="103"/>
        <v>0</v>
      </c>
      <c r="DK64" s="438">
        <f t="shared" si="104"/>
        <v>0</v>
      </c>
      <c r="DL64" s="409">
        <f t="shared" si="105"/>
        <v>0</v>
      </c>
      <c r="DM64" s="411">
        <f t="shared" si="106"/>
        <v>0</v>
      </c>
      <c r="DN64" s="440">
        <f t="shared" si="107"/>
        <v>0</v>
      </c>
      <c r="DO64" s="410">
        <f t="shared" si="108"/>
        <v>0</v>
      </c>
      <c r="DP64" s="410">
        <f t="shared" si="109"/>
        <v>0</v>
      </c>
      <c r="DQ64" s="410">
        <f t="shared" si="110"/>
        <v>0</v>
      </c>
      <c r="DR64" s="410">
        <f t="shared" si="111"/>
        <v>0</v>
      </c>
      <c r="DS64" s="410">
        <f t="shared" si="112"/>
        <v>0</v>
      </c>
      <c r="DT64" s="410">
        <f t="shared" si="113"/>
        <v>0</v>
      </c>
      <c r="DU64" s="438">
        <f t="shared" si="114"/>
        <v>0</v>
      </c>
      <c r="DV64" s="409">
        <f t="shared" si="115"/>
        <v>0</v>
      </c>
      <c r="DW64" s="411">
        <f t="shared" si="116"/>
        <v>0</v>
      </c>
      <c r="DX64" s="440">
        <f t="shared" si="117"/>
        <v>0</v>
      </c>
      <c r="DY64" s="410">
        <f t="shared" si="118"/>
        <v>0</v>
      </c>
      <c r="DZ64" s="410">
        <f t="shared" si="119"/>
        <v>0</v>
      </c>
      <c r="EA64" s="410">
        <f t="shared" si="120"/>
        <v>0</v>
      </c>
      <c r="EB64" s="410">
        <f t="shared" si="121"/>
        <v>0</v>
      </c>
      <c r="EC64" s="410">
        <f t="shared" si="122"/>
        <v>0</v>
      </c>
      <c r="ED64" s="410">
        <f t="shared" si="123"/>
        <v>0</v>
      </c>
      <c r="EE64" s="411">
        <f t="shared" si="124"/>
        <v>0</v>
      </c>
      <c r="EF64" s="409">
        <f t="shared" si="125"/>
        <v>0</v>
      </c>
      <c r="EG64" s="411">
        <f t="shared" si="126"/>
        <v>0</v>
      </c>
      <c r="EH64" s="23"/>
      <c r="EJ64" s="23"/>
    </row>
    <row r="65" spans="1:140" ht="15.75" thickBot="1" x14ac:dyDescent="0.3">
      <c r="A65" s="152"/>
      <c r="B65" s="380"/>
      <c r="C65" s="420"/>
      <c r="D65" s="420"/>
      <c r="E65" s="420"/>
      <c r="F65" s="421"/>
      <c r="G65" s="276"/>
      <c r="H65" s="276"/>
      <c r="I65" s="422"/>
      <c r="J65" s="423">
        <f t="shared" si="127"/>
        <v>0</v>
      </c>
      <c r="K65" s="424">
        <f t="shared" si="128"/>
        <v>0</v>
      </c>
      <c r="L65" s="410">
        <f t="shared" si="129"/>
        <v>0</v>
      </c>
      <c r="M65" s="410">
        <f t="shared" si="130"/>
        <v>0</v>
      </c>
      <c r="N65" s="410">
        <f t="shared" si="3"/>
        <v>0</v>
      </c>
      <c r="O65" s="410">
        <f t="shared" si="4"/>
        <v>0</v>
      </c>
      <c r="P65" s="410">
        <f t="shared" si="5"/>
        <v>0</v>
      </c>
      <c r="Q65" s="429">
        <f t="shared" si="6"/>
        <v>1</v>
      </c>
      <c r="R65" s="409">
        <f t="shared" si="7"/>
        <v>0</v>
      </c>
      <c r="S65" s="410">
        <f t="shared" si="8"/>
        <v>0</v>
      </c>
      <c r="T65" s="410">
        <f t="shared" si="9"/>
        <v>0</v>
      </c>
      <c r="U65" s="410">
        <f t="shared" si="10"/>
        <v>0</v>
      </c>
      <c r="V65" s="410">
        <f t="shared" si="11"/>
        <v>0</v>
      </c>
      <c r="W65" s="410">
        <f t="shared" si="12"/>
        <v>0</v>
      </c>
      <c r="X65" s="410">
        <f t="shared" si="13"/>
        <v>0</v>
      </c>
      <c r="Y65" s="438">
        <f t="shared" si="14"/>
        <v>0</v>
      </c>
      <c r="Z65" s="409">
        <f t="shared" si="15"/>
        <v>0</v>
      </c>
      <c r="AA65" s="411">
        <f t="shared" si="16"/>
        <v>0</v>
      </c>
      <c r="AB65" s="440">
        <f t="shared" si="17"/>
        <v>0</v>
      </c>
      <c r="AC65" s="410">
        <f t="shared" si="18"/>
        <v>0</v>
      </c>
      <c r="AD65" s="410">
        <f t="shared" si="19"/>
        <v>0</v>
      </c>
      <c r="AE65" s="410">
        <f t="shared" si="20"/>
        <v>0</v>
      </c>
      <c r="AF65" s="410">
        <f t="shared" si="21"/>
        <v>0</v>
      </c>
      <c r="AG65" s="410">
        <f t="shared" si="22"/>
        <v>0</v>
      </c>
      <c r="AH65" s="410">
        <f t="shared" si="23"/>
        <v>0</v>
      </c>
      <c r="AI65" s="438">
        <f t="shared" si="24"/>
        <v>0</v>
      </c>
      <c r="AJ65" s="409">
        <f t="shared" si="25"/>
        <v>0</v>
      </c>
      <c r="AK65" s="411">
        <f t="shared" si="26"/>
        <v>0</v>
      </c>
      <c r="AL65" s="440">
        <f t="shared" si="27"/>
        <v>0</v>
      </c>
      <c r="AM65" s="410">
        <f t="shared" si="28"/>
        <v>0</v>
      </c>
      <c r="AN65" s="410">
        <f t="shared" si="29"/>
        <v>0</v>
      </c>
      <c r="AO65" s="410">
        <f t="shared" si="30"/>
        <v>0</v>
      </c>
      <c r="AP65" s="410">
        <f t="shared" si="31"/>
        <v>0</v>
      </c>
      <c r="AQ65" s="410">
        <f t="shared" si="32"/>
        <v>0</v>
      </c>
      <c r="AR65" s="410">
        <f t="shared" si="33"/>
        <v>0</v>
      </c>
      <c r="AS65" s="438">
        <f t="shared" si="34"/>
        <v>0</v>
      </c>
      <c r="AT65" s="409">
        <f t="shared" si="35"/>
        <v>0</v>
      </c>
      <c r="AU65" s="411">
        <f t="shared" si="36"/>
        <v>0</v>
      </c>
      <c r="AV65" s="440">
        <f t="shared" si="37"/>
        <v>0</v>
      </c>
      <c r="AW65" s="410">
        <f t="shared" si="38"/>
        <v>0</v>
      </c>
      <c r="AX65" s="410">
        <f t="shared" si="39"/>
        <v>0</v>
      </c>
      <c r="AY65" s="410">
        <f t="shared" si="40"/>
        <v>0</v>
      </c>
      <c r="AZ65" s="410">
        <f t="shared" si="41"/>
        <v>0</v>
      </c>
      <c r="BA65" s="410">
        <f t="shared" si="42"/>
        <v>0</v>
      </c>
      <c r="BB65" s="410">
        <f t="shared" si="43"/>
        <v>0</v>
      </c>
      <c r="BC65" s="438">
        <f t="shared" si="44"/>
        <v>0</v>
      </c>
      <c r="BD65" s="409">
        <f t="shared" si="45"/>
        <v>0</v>
      </c>
      <c r="BE65" s="411">
        <f t="shared" si="46"/>
        <v>0</v>
      </c>
      <c r="BF65" s="440">
        <f t="shared" si="47"/>
        <v>0</v>
      </c>
      <c r="BG65" s="410">
        <f t="shared" si="48"/>
        <v>0</v>
      </c>
      <c r="BH65" s="410">
        <f t="shared" si="49"/>
        <v>0</v>
      </c>
      <c r="BI65" s="410">
        <f t="shared" si="50"/>
        <v>0</v>
      </c>
      <c r="BJ65" s="410">
        <f t="shared" si="51"/>
        <v>0</v>
      </c>
      <c r="BK65" s="410">
        <f t="shared" si="52"/>
        <v>0</v>
      </c>
      <c r="BL65" s="410">
        <f t="shared" si="53"/>
        <v>0</v>
      </c>
      <c r="BM65" s="438">
        <f t="shared" si="54"/>
        <v>0</v>
      </c>
      <c r="BN65" s="409">
        <f t="shared" si="55"/>
        <v>0</v>
      </c>
      <c r="BO65" s="411">
        <f t="shared" si="56"/>
        <v>0</v>
      </c>
      <c r="BP65" s="440">
        <f t="shared" si="57"/>
        <v>0</v>
      </c>
      <c r="BQ65" s="410">
        <f t="shared" si="58"/>
        <v>0</v>
      </c>
      <c r="BR65" s="410">
        <f t="shared" si="59"/>
        <v>0</v>
      </c>
      <c r="BS65" s="410">
        <f t="shared" si="60"/>
        <v>0</v>
      </c>
      <c r="BT65" s="410">
        <f t="shared" si="61"/>
        <v>0</v>
      </c>
      <c r="BU65" s="410">
        <f t="shared" si="62"/>
        <v>0</v>
      </c>
      <c r="BV65" s="410">
        <f t="shared" si="63"/>
        <v>0</v>
      </c>
      <c r="BW65" s="438">
        <f t="shared" si="64"/>
        <v>0</v>
      </c>
      <c r="BX65" s="409">
        <f t="shared" si="65"/>
        <v>0</v>
      </c>
      <c r="BY65" s="411">
        <f t="shared" si="66"/>
        <v>0</v>
      </c>
      <c r="BZ65" s="440">
        <f t="shared" si="67"/>
        <v>0</v>
      </c>
      <c r="CA65" s="410">
        <f t="shared" si="68"/>
        <v>0</v>
      </c>
      <c r="CB65" s="410">
        <f t="shared" si="69"/>
        <v>0</v>
      </c>
      <c r="CC65" s="410">
        <f t="shared" si="70"/>
        <v>0</v>
      </c>
      <c r="CD65" s="410">
        <f t="shared" si="71"/>
        <v>0</v>
      </c>
      <c r="CE65" s="410">
        <f t="shared" si="72"/>
        <v>0</v>
      </c>
      <c r="CF65" s="410">
        <f t="shared" si="73"/>
        <v>0</v>
      </c>
      <c r="CG65" s="438">
        <f t="shared" si="74"/>
        <v>0</v>
      </c>
      <c r="CH65" s="409">
        <f t="shared" si="75"/>
        <v>0</v>
      </c>
      <c r="CI65" s="411">
        <f t="shared" si="76"/>
        <v>0</v>
      </c>
      <c r="CJ65" s="440">
        <f t="shared" si="77"/>
        <v>0</v>
      </c>
      <c r="CK65" s="410">
        <f t="shared" si="78"/>
        <v>0</v>
      </c>
      <c r="CL65" s="410">
        <f t="shared" si="79"/>
        <v>0</v>
      </c>
      <c r="CM65" s="410">
        <f t="shared" si="80"/>
        <v>0</v>
      </c>
      <c r="CN65" s="410">
        <f t="shared" si="81"/>
        <v>0</v>
      </c>
      <c r="CO65" s="410">
        <f t="shared" si="82"/>
        <v>0</v>
      </c>
      <c r="CP65" s="410">
        <f t="shared" si="83"/>
        <v>0</v>
      </c>
      <c r="CQ65" s="438">
        <f t="shared" si="84"/>
        <v>0</v>
      </c>
      <c r="CR65" s="409">
        <f t="shared" si="85"/>
        <v>0</v>
      </c>
      <c r="CS65" s="411">
        <f t="shared" si="86"/>
        <v>0</v>
      </c>
      <c r="CT65" s="440">
        <f t="shared" si="87"/>
        <v>0</v>
      </c>
      <c r="CU65" s="410">
        <f t="shared" si="88"/>
        <v>0</v>
      </c>
      <c r="CV65" s="410">
        <f t="shared" si="89"/>
        <v>0</v>
      </c>
      <c r="CW65" s="410">
        <f t="shared" si="90"/>
        <v>0</v>
      </c>
      <c r="CX65" s="410">
        <f t="shared" si="91"/>
        <v>0</v>
      </c>
      <c r="CY65" s="410">
        <f t="shared" si="92"/>
        <v>0</v>
      </c>
      <c r="CZ65" s="410">
        <f t="shared" si="93"/>
        <v>0</v>
      </c>
      <c r="DA65" s="438">
        <f t="shared" si="94"/>
        <v>0</v>
      </c>
      <c r="DB65" s="409">
        <f t="shared" si="95"/>
        <v>0</v>
      </c>
      <c r="DC65" s="411">
        <f t="shared" si="96"/>
        <v>0</v>
      </c>
      <c r="DD65" s="440">
        <f t="shared" si="97"/>
        <v>0</v>
      </c>
      <c r="DE65" s="410">
        <f t="shared" si="98"/>
        <v>0</v>
      </c>
      <c r="DF65" s="410">
        <f t="shared" si="99"/>
        <v>0</v>
      </c>
      <c r="DG65" s="410">
        <f t="shared" si="100"/>
        <v>0</v>
      </c>
      <c r="DH65" s="410">
        <f t="shared" si="101"/>
        <v>0</v>
      </c>
      <c r="DI65" s="410">
        <f t="shared" si="102"/>
        <v>0</v>
      </c>
      <c r="DJ65" s="410">
        <f t="shared" si="103"/>
        <v>0</v>
      </c>
      <c r="DK65" s="438">
        <f t="shared" si="104"/>
        <v>0</v>
      </c>
      <c r="DL65" s="409">
        <f t="shared" si="105"/>
        <v>0</v>
      </c>
      <c r="DM65" s="411">
        <f t="shared" si="106"/>
        <v>0</v>
      </c>
      <c r="DN65" s="440">
        <f t="shared" si="107"/>
        <v>0</v>
      </c>
      <c r="DO65" s="410">
        <f t="shared" si="108"/>
        <v>0</v>
      </c>
      <c r="DP65" s="410">
        <f t="shared" si="109"/>
        <v>0</v>
      </c>
      <c r="DQ65" s="410">
        <f t="shared" si="110"/>
        <v>0</v>
      </c>
      <c r="DR65" s="410">
        <f t="shared" si="111"/>
        <v>0</v>
      </c>
      <c r="DS65" s="410">
        <f t="shared" si="112"/>
        <v>0</v>
      </c>
      <c r="DT65" s="410">
        <f t="shared" si="113"/>
        <v>0</v>
      </c>
      <c r="DU65" s="438">
        <f t="shared" si="114"/>
        <v>0</v>
      </c>
      <c r="DV65" s="409">
        <f t="shared" si="115"/>
        <v>0</v>
      </c>
      <c r="DW65" s="411">
        <f t="shared" si="116"/>
        <v>0</v>
      </c>
      <c r="DX65" s="440">
        <f t="shared" si="117"/>
        <v>0</v>
      </c>
      <c r="DY65" s="410">
        <f t="shared" si="118"/>
        <v>0</v>
      </c>
      <c r="DZ65" s="410">
        <f t="shared" si="119"/>
        <v>0</v>
      </c>
      <c r="EA65" s="410">
        <f t="shared" si="120"/>
        <v>0</v>
      </c>
      <c r="EB65" s="410">
        <f t="shared" si="121"/>
        <v>0</v>
      </c>
      <c r="EC65" s="410">
        <f t="shared" si="122"/>
        <v>0</v>
      </c>
      <c r="ED65" s="410">
        <f t="shared" si="123"/>
        <v>0</v>
      </c>
      <c r="EE65" s="411">
        <f t="shared" si="124"/>
        <v>0</v>
      </c>
      <c r="EF65" s="409">
        <f t="shared" si="125"/>
        <v>0</v>
      </c>
      <c r="EG65" s="411">
        <f t="shared" si="126"/>
        <v>0</v>
      </c>
      <c r="EH65" s="23"/>
      <c r="EJ65" s="23"/>
    </row>
    <row r="66" spans="1:140" ht="15.75" thickBot="1" x14ac:dyDescent="0.3">
      <c r="A66" s="152"/>
      <c r="B66" s="380"/>
      <c r="C66" s="420"/>
      <c r="D66" s="420"/>
      <c r="E66" s="420"/>
      <c r="F66" s="421"/>
      <c r="G66" s="276"/>
      <c r="H66" s="276"/>
      <c r="I66" s="422"/>
      <c r="J66" s="423">
        <f t="shared" si="127"/>
        <v>0</v>
      </c>
      <c r="K66" s="424">
        <f t="shared" si="128"/>
        <v>0</v>
      </c>
      <c r="L66" s="410">
        <f t="shared" si="129"/>
        <v>0</v>
      </c>
      <c r="M66" s="410">
        <f t="shared" si="130"/>
        <v>0</v>
      </c>
      <c r="N66" s="410">
        <f t="shared" si="3"/>
        <v>0</v>
      </c>
      <c r="O66" s="410">
        <f t="shared" si="4"/>
        <v>0</v>
      </c>
      <c r="P66" s="410">
        <f t="shared" si="5"/>
        <v>0</v>
      </c>
      <c r="Q66" s="429">
        <f t="shared" si="6"/>
        <v>1</v>
      </c>
      <c r="R66" s="409">
        <f t="shared" si="7"/>
        <v>0</v>
      </c>
      <c r="S66" s="410">
        <f t="shared" si="8"/>
        <v>0</v>
      </c>
      <c r="T66" s="410">
        <f t="shared" si="9"/>
        <v>0</v>
      </c>
      <c r="U66" s="410">
        <f t="shared" si="10"/>
        <v>0</v>
      </c>
      <c r="V66" s="410">
        <f t="shared" si="11"/>
        <v>0</v>
      </c>
      <c r="W66" s="410">
        <f t="shared" si="12"/>
        <v>0</v>
      </c>
      <c r="X66" s="410">
        <f t="shared" si="13"/>
        <v>0</v>
      </c>
      <c r="Y66" s="438">
        <f t="shared" si="14"/>
        <v>0</v>
      </c>
      <c r="Z66" s="409">
        <f t="shared" si="15"/>
        <v>0</v>
      </c>
      <c r="AA66" s="411">
        <f t="shared" si="16"/>
        <v>0</v>
      </c>
      <c r="AB66" s="440">
        <f t="shared" si="17"/>
        <v>0</v>
      </c>
      <c r="AC66" s="410">
        <f t="shared" si="18"/>
        <v>0</v>
      </c>
      <c r="AD66" s="410">
        <f t="shared" si="19"/>
        <v>0</v>
      </c>
      <c r="AE66" s="410">
        <f t="shared" si="20"/>
        <v>0</v>
      </c>
      <c r="AF66" s="410">
        <f t="shared" si="21"/>
        <v>0</v>
      </c>
      <c r="AG66" s="410">
        <f t="shared" si="22"/>
        <v>0</v>
      </c>
      <c r="AH66" s="410">
        <f t="shared" si="23"/>
        <v>0</v>
      </c>
      <c r="AI66" s="438">
        <f t="shared" si="24"/>
        <v>0</v>
      </c>
      <c r="AJ66" s="409">
        <f t="shared" si="25"/>
        <v>0</v>
      </c>
      <c r="AK66" s="411">
        <f t="shared" si="26"/>
        <v>0</v>
      </c>
      <c r="AL66" s="440">
        <f t="shared" si="27"/>
        <v>0</v>
      </c>
      <c r="AM66" s="410">
        <f t="shared" si="28"/>
        <v>0</v>
      </c>
      <c r="AN66" s="410">
        <f t="shared" si="29"/>
        <v>0</v>
      </c>
      <c r="AO66" s="410">
        <f t="shared" si="30"/>
        <v>0</v>
      </c>
      <c r="AP66" s="410">
        <f t="shared" si="31"/>
        <v>0</v>
      </c>
      <c r="AQ66" s="410">
        <f t="shared" si="32"/>
        <v>0</v>
      </c>
      <c r="AR66" s="410">
        <f t="shared" si="33"/>
        <v>0</v>
      </c>
      <c r="AS66" s="438">
        <f t="shared" si="34"/>
        <v>0</v>
      </c>
      <c r="AT66" s="409">
        <f t="shared" si="35"/>
        <v>0</v>
      </c>
      <c r="AU66" s="411">
        <f t="shared" si="36"/>
        <v>0</v>
      </c>
      <c r="AV66" s="440">
        <f t="shared" si="37"/>
        <v>0</v>
      </c>
      <c r="AW66" s="410">
        <f t="shared" si="38"/>
        <v>0</v>
      </c>
      <c r="AX66" s="410">
        <f t="shared" si="39"/>
        <v>0</v>
      </c>
      <c r="AY66" s="410">
        <f t="shared" si="40"/>
        <v>0</v>
      </c>
      <c r="AZ66" s="410">
        <f t="shared" si="41"/>
        <v>0</v>
      </c>
      <c r="BA66" s="410">
        <f t="shared" si="42"/>
        <v>0</v>
      </c>
      <c r="BB66" s="410">
        <f t="shared" si="43"/>
        <v>0</v>
      </c>
      <c r="BC66" s="438">
        <f t="shared" si="44"/>
        <v>0</v>
      </c>
      <c r="BD66" s="409">
        <f t="shared" si="45"/>
        <v>0</v>
      </c>
      <c r="BE66" s="411">
        <f t="shared" si="46"/>
        <v>0</v>
      </c>
      <c r="BF66" s="440">
        <f t="shared" si="47"/>
        <v>0</v>
      </c>
      <c r="BG66" s="410">
        <f t="shared" si="48"/>
        <v>0</v>
      </c>
      <c r="BH66" s="410">
        <f t="shared" si="49"/>
        <v>0</v>
      </c>
      <c r="BI66" s="410">
        <f t="shared" si="50"/>
        <v>0</v>
      </c>
      <c r="BJ66" s="410">
        <f t="shared" si="51"/>
        <v>0</v>
      </c>
      <c r="BK66" s="410">
        <f t="shared" si="52"/>
        <v>0</v>
      </c>
      <c r="BL66" s="410">
        <f t="shared" si="53"/>
        <v>0</v>
      </c>
      <c r="BM66" s="438">
        <f t="shared" si="54"/>
        <v>0</v>
      </c>
      <c r="BN66" s="409">
        <f t="shared" si="55"/>
        <v>0</v>
      </c>
      <c r="BO66" s="411">
        <f t="shared" si="56"/>
        <v>0</v>
      </c>
      <c r="BP66" s="440">
        <f t="shared" si="57"/>
        <v>0</v>
      </c>
      <c r="BQ66" s="410">
        <f t="shared" si="58"/>
        <v>0</v>
      </c>
      <c r="BR66" s="410">
        <f t="shared" si="59"/>
        <v>0</v>
      </c>
      <c r="BS66" s="410">
        <f t="shared" si="60"/>
        <v>0</v>
      </c>
      <c r="BT66" s="410">
        <f t="shared" si="61"/>
        <v>0</v>
      </c>
      <c r="BU66" s="410">
        <f t="shared" si="62"/>
        <v>0</v>
      </c>
      <c r="BV66" s="410">
        <f t="shared" si="63"/>
        <v>0</v>
      </c>
      <c r="BW66" s="438">
        <f t="shared" si="64"/>
        <v>0</v>
      </c>
      <c r="BX66" s="409">
        <f t="shared" si="65"/>
        <v>0</v>
      </c>
      <c r="BY66" s="411">
        <f t="shared" si="66"/>
        <v>0</v>
      </c>
      <c r="BZ66" s="440">
        <f t="shared" si="67"/>
        <v>0</v>
      </c>
      <c r="CA66" s="410">
        <f t="shared" si="68"/>
        <v>0</v>
      </c>
      <c r="CB66" s="410">
        <f t="shared" si="69"/>
        <v>0</v>
      </c>
      <c r="CC66" s="410">
        <f t="shared" si="70"/>
        <v>0</v>
      </c>
      <c r="CD66" s="410">
        <f t="shared" si="71"/>
        <v>0</v>
      </c>
      <c r="CE66" s="410">
        <f t="shared" si="72"/>
        <v>0</v>
      </c>
      <c r="CF66" s="410">
        <f t="shared" si="73"/>
        <v>0</v>
      </c>
      <c r="CG66" s="438">
        <f t="shared" si="74"/>
        <v>0</v>
      </c>
      <c r="CH66" s="409">
        <f t="shared" si="75"/>
        <v>0</v>
      </c>
      <c r="CI66" s="411">
        <f t="shared" si="76"/>
        <v>0</v>
      </c>
      <c r="CJ66" s="440">
        <f t="shared" si="77"/>
        <v>0</v>
      </c>
      <c r="CK66" s="410">
        <f t="shared" si="78"/>
        <v>0</v>
      </c>
      <c r="CL66" s="410">
        <f t="shared" si="79"/>
        <v>0</v>
      </c>
      <c r="CM66" s="410">
        <f t="shared" si="80"/>
        <v>0</v>
      </c>
      <c r="CN66" s="410">
        <f t="shared" si="81"/>
        <v>0</v>
      </c>
      <c r="CO66" s="410">
        <f t="shared" si="82"/>
        <v>0</v>
      </c>
      <c r="CP66" s="410">
        <f t="shared" si="83"/>
        <v>0</v>
      </c>
      <c r="CQ66" s="438">
        <f t="shared" si="84"/>
        <v>0</v>
      </c>
      <c r="CR66" s="409">
        <f t="shared" si="85"/>
        <v>0</v>
      </c>
      <c r="CS66" s="411">
        <f t="shared" si="86"/>
        <v>0</v>
      </c>
      <c r="CT66" s="440">
        <f t="shared" si="87"/>
        <v>0</v>
      </c>
      <c r="CU66" s="410">
        <f t="shared" si="88"/>
        <v>0</v>
      </c>
      <c r="CV66" s="410">
        <f t="shared" si="89"/>
        <v>0</v>
      </c>
      <c r="CW66" s="410">
        <f t="shared" si="90"/>
        <v>0</v>
      </c>
      <c r="CX66" s="410">
        <f t="shared" si="91"/>
        <v>0</v>
      </c>
      <c r="CY66" s="410">
        <f t="shared" si="92"/>
        <v>0</v>
      </c>
      <c r="CZ66" s="410">
        <f t="shared" si="93"/>
        <v>0</v>
      </c>
      <c r="DA66" s="438">
        <f t="shared" si="94"/>
        <v>0</v>
      </c>
      <c r="DB66" s="409">
        <f t="shared" si="95"/>
        <v>0</v>
      </c>
      <c r="DC66" s="411">
        <f t="shared" si="96"/>
        <v>0</v>
      </c>
      <c r="DD66" s="440">
        <f t="shared" si="97"/>
        <v>0</v>
      </c>
      <c r="DE66" s="410">
        <f t="shared" si="98"/>
        <v>0</v>
      </c>
      <c r="DF66" s="410">
        <f t="shared" si="99"/>
        <v>0</v>
      </c>
      <c r="DG66" s="410">
        <f t="shared" si="100"/>
        <v>0</v>
      </c>
      <c r="DH66" s="410">
        <f t="shared" si="101"/>
        <v>0</v>
      </c>
      <c r="DI66" s="410">
        <f t="shared" si="102"/>
        <v>0</v>
      </c>
      <c r="DJ66" s="410">
        <f t="shared" si="103"/>
        <v>0</v>
      </c>
      <c r="DK66" s="438">
        <f t="shared" si="104"/>
        <v>0</v>
      </c>
      <c r="DL66" s="409">
        <f t="shared" si="105"/>
        <v>0</v>
      </c>
      <c r="DM66" s="411">
        <f t="shared" si="106"/>
        <v>0</v>
      </c>
      <c r="DN66" s="440">
        <f t="shared" si="107"/>
        <v>0</v>
      </c>
      <c r="DO66" s="410">
        <f t="shared" si="108"/>
        <v>0</v>
      </c>
      <c r="DP66" s="410">
        <f t="shared" si="109"/>
        <v>0</v>
      </c>
      <c r="DQ66" s="410">
        <f t="shared" si="110"/>
        <v>0</v>
      </c>
      <c r="DR66" s="410">
        <f t="shared" si="111"/>
        <v>0</v>
      </c>
      <c r="DS66" s="410">
        <f t="shared" si="112"/>
        <v>0</v>
      </c>
      <c r="DT66" s="410">
        <f t="shared" si="113"/>
        <v>0</v>
      </c>
      <c r="DU66" s="438">
        <f t="shared" si="114"/>
        <v>0</v>
      </c>
      <c r="DV66" s="409">
        <f t="shared" si="115"/>
        <v>0</v>
      </c>
      <c r="DW66" s="411">
        <f t="shared" si="116"/>
        <v>0</v>
      </c>
      <c r="DX66" s="440">
        <f t="shared" si="117"/>
        <v>0</v>
      </c>
      <c r="DY66" s="410">
        <f t="shared" si="118"/>
        <v>0</v>
      </c>
      <c r="DZ66" s="410">
        <f t="shared" si="119"/>
        <v>0</v>
      </c>
      <c r="EA66" s="410">
        <f t="shared" si="120"/>
        <v>0</v>
      </c>
      <c r="EB66" s="410">
        <f t="shared" si="121"/>
        <v>0</v>
      </c>
      <c r="EC66" s="410">
        <f t="shared" si="122"/>
        <v>0</v>
      </c>
      <c r="ED66" s="410">
        <f t="shared" si="123"/>
        <v>0</v>
      </c>
      <c r="EE66" s="411">
        <f t="shared" si="124"/>
        <v>0</v>
      </c>
      <c r="EF66" s="409">
        <f t="shared" si="125"/>
        <v>0</v>
      </c>
      <c r="EG66" s="411">
        <f t="shared" si="126"/>
        <v>0</v>
      </c>
      <c r="EH66" s="23"/>
      <c r="EJ66" s="23"/>
    </row>
    <row r="67" spans="1:140" ht="15.75" thickBot="1" x14ac:dyDescent="0.3">
      <c r="A67" s="152"/>
      <c r="B67" s="380"/>
      <c r="C67" s="420"/>
      <c r="D67" s="420"/>
      <c r="E67" s="420"/>
      <c r="F67" s="421"/>
      <c r="G67" s="276"/>
      <c r="H67" s="276"/>
      <c r="I67" s="422"/>
      <c r="J67" s="423">
        <f t="shared" si="127"/>
        <v>0</v>
      </c>
      <c r="K67" s="424">
        <f t="shared" si="128"/>
        <v>0</v>
      </c>
      <c r="L67" s="410">
        <f t="shared" si="129"/>
        <v>0</v>
      </c>
      <c r="M67" s="410">
        <f t="shared" si="130"/>
        <v>0</v>
      </c>
      <c r="N67" s="410">
        <f t="shared" si="3"/>
        <v>0</v>
      </c>
      <c r="O67" s="410">
        <f t="shared" si="4"/>
        <v>0</v>
      </c>
      <c r="P67" s="410">
        <f t="shared" si="5"/>
        <v>0</v>
      </c>
      <c r="Q67" s="429">
        <f t="shared" si="6"/>
        <v>1</v>
      </c>
      <c r="R67" s="409">
        <f t="shared" si="7"/>
        <v>0</v>
      </c>
      <c r="S67" s="410">
        <f t="shared" si="8"/>
        <v>0</v>
      </c>
      <c r="T67" s="410">
        <f t="shared" si="9"/>
        <v>0</v>
      </c>
      <c r="U67" s="410">
        <f t="shared" si="10"/>
        <v>0</v>
      </c>
      <c r="V67" s="410">
        <f t="shared" si="11"/>
        <v>0</v>
      </c>
      <c r="W67" s="410">
        <f t="shared" si="12"/>
        <v>0</v>
      </c>
      <c r="X67" s="410">
        <f t="shared" si="13"/>
        <v>0</v>
      </c>
      <c r="Y67" s="438">
        <f t="shared" si="14"/>
        <v>0</v>
      </c>
      <c r="Z67" s="409">
        <f t="shared" si="15"/>
        <v>0</v>
      </c>
      <c r="AA67" s="411">
        <f t="shared" si="16"/>
        <v>0</v>
      </c>
      <c r="AB67" s="440">
        <f t="shared" si="17"/>
        <v>0</v>
      </c>
      <c r="AC67" s="410">
        <f t="shared" si="18"/>
        <v>0</v>
      </c>
      <c r="AD67" s="410">
        <f t="shared" si="19"/>
        <v>0</v>
      </c>
      <c r="AE67" s="410">
        <f t="shared" si="20"/>
        <v>0</v>
      </c>
      <c r="AF67" s="410">
        <f t="shared" si="21"/>
        <v>0</v>
      </c>
      <c r="AG67" s="410">
        <f t="shared" si="22"/>
        <v>0</v>
      </c>
      <c r="AH67" s="410">
        <f t="shared" si="23"/>
        <v>0</v>
      </c>
      <c r="AI67" s="438">
        <f t="shared" si="24"/>
        <v>0</v>
      </c>
      <c r="AJ67" s="409">
        <f t="shared" si="25"/>
        <v>0</v>
      </c>
      <c r="AK67" s="411">
        <f t="shared" si="26"/>
        <v>0</v>
      </c>
      <c r="AL67" s="440">
        <f t="shared" si="27"/>
        <v>0</v>
      </c>
      <c r="AM67" s="410">
        <f t="shared" si="28"/>
        <v>0</v>
      </c>
      <c r="AN67" s="410">
        <f t="shared" si="29"/>
        <v>0</v>
      </c>
      <c r="AO67" s="410">
        <f t="shared" si="30"/>
        <v>0</v>
      </c>
      <c r="AP67" s="410">
        <f t="shared" si="31"/>
        <v>0</v>
      </c>
      <c r="AQ67" s="410">
        <f t="shared" si="32"/>
        <v>0</v>
      </c>
      <c r="AR67" s="410">
        <f t="shared" si="33"/>
        <v>0</v>
      </c>
      <c r="AS67" s="438">
        <f t="shared" si="34"/>
        <v>0</v>
      </c>
      <c r="AT67" s="409">
        <f t="shared" si="35"/>
        <v>0</v>
      </c>
      <c r="AU67" s="411">
        <f t="shared" si="36"/>
        <v>0</v>
      </c>
      <c r="AV67" s="440">
        <f t="shared" si="37"/>
        <v>0</v>
      </c>
      <c r="AW67" s="410">
        <f t="shared" si="38"/>
        <v>0</v>
      </c>
      <c r="AX67" s="410">
        <f t="shared" si="39"/>
        <v>0</v>
      </c>
      <c r="AY67" s="410">
        <f t="shared" si="40"/>
        <v>0</v>
      </c>
      <c r="AZ67" s="410">
        <f t="shared" si="41"/>
        <v>0</v>
      </c>
      <c r="BA67" s="410">
        <f t="shared" si="42"/>
        <v>0</v>
      </c>
      <c r="BB67" s="410">
        <f t="shared" si="43"/>
        <v>0</v>
      </c>
      <c r="BC67" s="438">
        <f t="shared" si="44"/>
        <v>0</v>
      </c>
      <c r="BD67" s="409">
        <f t="shared" si="45"/>
        <v>0</v>
      </c>
      <c r="BE67" s="411">
        <f t="shared" si="46"/>
        <v>0</v>
      </c>
      <c r="BF67" s="440">
        <f t="shared" si="47"/>
        <v>0</v>
      </c>
      <c r="BG67" s="410">
        <f t="shared" si="48"/>
        <v>0</v>
      </c>
      <c r="BH67" s="410">
        <f t="shared" si="49"/>
        <v>0</v>
      </c>
      <c r="BI67" s="410">
        <f t="shared" si="50"/>
        <v>0</v>
      </c>
      <c r="BJ67" s="410">
        <f t="shared" si="51"/>
        <v>0</v>
      </c>
      <c r="BK67" s="410">
        <f t="shared" si="52"/>
        <v>0</v>
      </c>
      <c r="BL67" s="410">
        <f t="shared" si="53"/>
        <v>0</v>
      </c>
      <c r="BM67" s="438">
        <f t="shared" si="54"/>
        <v>0</v>
      </c>
      <c r="BN67" s="409">
        <f t="shared" si="55"/>
        <v>0</v>
      </c>
      <c r="BO67" s="411">
        <f t="shared" si="56"/>
        <v>0</v>
      </c>
      <c r="BP67" s="440">
        <f t="shared" si="57"/>
        <v>0</v>
      </c>
      <c r="BQ67" s="410">
        <f t="shared" si="58"/>
        <v>0</v>
      </c>
      <c r="BR67" s="410">
        <f t="shared" si="59"/>
        <v>0</v>
      </c>
      <c r="BS67" s="410">
        <f t="shared" si="60"/>
        <v>0</v>
      </c>
      <c r="BT67" s="410">
        <f t="shared" si="61"/>
        <v>0</v>
      </c>
      <c r="BU67" s="410">
        <f t="shared" si="62"/>
        <v>0</v>
      </c>
      <c r="BV67" s="410">
        <f t="shared" si="63"/>
        <v>0</v>
      </c>
      <c r="BW67" s="438">
        <f t="shared" si="64"/>
        <v>0</v>
      </c>
      <c r="BX67" s="409">
        <f t="shared" si="65"/>
        <v>0</v>
      </c>
      <c r="BY67" s="411">
        <f t="shared" si="66"/>
        <v>0</v>
      </c>
      <c r="BZ67" s="440">
        <f t="shared" si="67"/>
        <v>0</v>
      </c>
      <c r="CA67" s="410">
        <f t="shared" si="68"/>
        <v>0</v>
      </c>
      <c r="CB67" s="410">
        <f t="shared" si="69"/>
        <v>0</v>
      </c>
      <c r="CC67" s="410">
        <f t="shared" si="70"/>
        <v>0</v>
      </c>
      <c r="CD67" s="410">
        <f t="shared" si="71"/>
        <v>0</v>
      </c>
      <c r="CE67" s="410">
        <f t="shared" si="72"/>
        <v>0</v>
      </c>
      <c r="CF67" s="410">
        <f t="shared" si="73"/>
        <v>0</v>
      </c>
      <c r="CG67" s="438">
        <f t="shared" si="74"/>
        <v>0</v>
      </c>
      <c r="CH67" s="409">
        <f t="shared" si="75"/>
        <v>0</v>
      </c>
      <c r="CI67" s="411">
        <f t="shared" si="76"/>
        <v>0</v>
      </c>
      <c r="CJ67" s="440">
        <f t="shared" si="77"/>
        <v>0</v>
      </c>
      <c r="CK67" s="410">
        <f t="shared" si="78"/>
        <v>0</v>
      </c>
      <c r="CL67" s="410">
        <f t="shared" si="79"/>
        <v>0</v>
      </c>
      <c r="CM67" s="410">
        <f t="shared" si="80"/>
        <v>0</v>
      </c>
      <c r="CN67" s="410">
        <f t="shared" si="81"/>
        <v>0</v>
      </c>
      <c r="CO67" s="410">
        <f t="shared" si="82"/>
        <v>0</v>
      </c>
      <c r="CP67" s="410">
        <f t="shared" si="83"/>
        <v>0</v>
      </c>
      <c r="CQ67" s="438">
        <f t="shared" si="84"/>
        <v>0</v>
      </c>
      <c r="CR67" s="409">
        <f t="shared" si="85"/>
        <v>0</v>
      </c>
      <c r="CS67" s="411">
        <f t="shared" si="86"/>
        <v>0</v>
      </c>
      <c r="CT67" s="440">
        <f t="shared" si="87"/>
        <v>0</v>
      </c>
      <c r="CU67" s="410">
        <f t="shared" si="88"/>
        <v>0</v>
      </c>
      <c r="CV67" s="410">
        <f t="shared" si="89"/>
        <v>0</v>
      </c>
      <c r="CW67" s="410">
        <f t="shared" si="90"/>
        <v>0</v>
      </c>
      <c r="CX67" s="410">
        <f t="shared" si="91"/>
        <v>0</v>
      </c>
      <c r="CY67" s="410">
        <f t="shared" si="92"/>
        <v>0</v>
      </c>
      <c r="CZ67" s="410">
        <f t="shared" si="93"/>
        <v>0</v>
      </c>
      <c r="DA67" s="438">
        <f t="shared" si="94"/>
        <v>0</v>
      </c>
      <c r="DB67" s="409">
        <f t="shared" si="95"/>
        <v>0</v>
      </c>
      <c r="DC67" s="411">
        <f t="shared" si="96"/>
        <v>0</v>
      </c>
      <c r="DD67" s="440">
        <f t="shared" si="97"/>
        <v>0</v>
      </c>
      <c r="DE67" s="410">
        <f t="shared" si="98"/>
        <v>0</v>
      </c>
      <c r="DF67" s="410">
        <f t="shared" si="99"/>
        <v>0</v>
      </c>
      <c r="DG67" s="410">
        <f t="shared" si="100"/>
        <v>0</v>
      </c>
      <c r="DH67" s="410">
        <f t="shared" si="101"/>
        <v>0</v>
      </c>
      <c r="DI67" s="410">
        <f t="shared" si="102"/>
        <v>0</v>
      </c>
      <c r="DJ67" s="410">
        <f t="shared" si="103"/>
        <v>0</v>
      </c>
      <c r="DK67" s="438">
        <f t="shared" si="104"/>
        <v>0</v>
      </c>
      <c r="DL67" s="409">
        <f t="shared" si="105"/>
        <v>0</v>
      </c>
      <c r="DM67" s="411">
        <f t="shared" si="106"/>
        <v>0</v>
      </c>
      <c r="DN67" s="440">
        <f t="shared" si="107"/>
        <v>0</v>
      </c>
      <c r="DO67" s="410">
        <f t="shared" si="108"/>
        <v>0</v>
      </c>
      <c r="DP67" s="410">
        <f t="shared" si="109"/>
        <v>0</v>
      </c>
      <c r="DQ67" s="410">
        <f t="shared" si="110"/>
        <v>0</v>
      </c>
      <c r="DR67" s="410">
        <f t="shared" si="111"/>
        <v>0</v>
      </c>
      <c r="DS67" s="410">
        <f t="shared" si="112"/>
        <v>0</v>
      </c>
      <c r="DT67" s="410">
        <f t="shared" si="113"/>
        <v>0</v>
      </c>
      <c r="DU67" s="438">
        <f t="shared" si="114"/>
        <v>0</v>
      </c>
      <c r="DV67" s="409">
        <f t="shared" si="115"/>
        <v>0</v>
      </c>
      <c r="DW67" s="411">
        <f t="shared" si="116"/>
        <v>0</v>
      </c>
      <c r="DX67" s="440">
        <f t="shared" si="117"/>
        <v>0</v>
      </c>
      <c r="DY67" s="410">
        <f t="shared" si="118"/>
        <v>0</v>
      </c>
      <c r="DZ67" s="410">
        <f t="shared" si="119"/>
        <v>0</v>
      </c>
      <c r="EA67" s="410">
        <f t="shared" si="120"/>
        <v>0</v>
      </c>
      <c r="EB67" s="410">
        <f t="shared" si="121"/>
        <v>0</v>
      </c>
      <c r="EC67" s="410">
        <f t="shared" si="122"/>
        <v>0</v>
      </c>
      <c r="ED67" s="410">
        <f t="shared" si="123"/>
        <v>0</v>
      </c>
      <c r="EE67" s="411">
        <f t="shared" si="124"/>
        <v>0</v>
      </c>
      <c r="EF67" s="409">
        <f t="shared" si="125"/>
        <v>0</v>
      </c>
      <c r="EG67" s="411">
        <f t="shared" si="126"/>
        <v>0</v>
      </c>
      <c r="EH67" s="23"/>
      <c r="EJ67" s="23"/>
    </row>
    <row r="68" spans="1:140" ht="15.75" thickBot="1" x14ac:dyDescent="0.3">
      <c r="A68" s="152"/>
      <c r="B68" s="380"/>
      <c r="C68" s="420"/>
      <c r="D68" s="420"/>
      <c r="E68" s="420"/>
      <c r="F68" s="421"/>
      <c r="G68" s="276"/>
      <c r="H68" s="276"/>
      <c r="I68" s="422"/>
      <c r="J68" s="423">
        <f t="shared" si="127"/>
        <v>0</v>
      </c>
      <c r="K68" s="424">
        <f t="shared" si="128"/>
        <v>0</v>
      </c>
      <c r="L68" s="410">
        <f t="shared" si="129"/>
        <v>0</v>
      </c>
      <c r="M68" s="410">
        <f t="shared" si="130"/>
        <v>0</v>
      </c>
      <c r="N68" s="410">
        <f t="shared" si="3"/>
        <v>0</v>
      </c>
      <c r="O68" s="410">
        <f t="shared" si="4"/>
        <v>0</v>
      </c>
      <c r="P68" s="410">
        <f t="shared" si="5"/>
        <v>0</v>
      </c>
      <c r="Q68" s="429">
        <f t="shared" si="6"/>
        <v>1</v>
      </c>
      <c r="R68" s="409">
        <f t="shared" si="7"/>
        <v>0</v>
      </c>
      <c r="S68" s="410">
        <f t="shared" si="8"/>
        <v>0</v>
      </c>
      <c r="T68" s="410">
        <f t="shared" si="9"/>
        <v>0</v>
      </c>
      <c r="U68" s="410">
        <f t="shared" si="10"/>
        <v>0</v>
      </c>
      <c r="V68" s="410">
        <f t="shared" si="11"/>
        <v>0</v>
      </c>
      <c r="W68" s="410">
        <f t="shared" si="12"/>
        <v>0</v>
      </c>
      <c r="X68" s="410">
        <f t="shared" si="13"/>
        <v>0</v>
      </c>
      <c r="Y68" s="438">
        <f t="shared" si="14"/>
        <v>0</v>
      </c>
      <c r="Z68" s="409">
        <f t="shared" si="15"/>
        <v>0</v>
      </c>
      <c r="AA68" s="411">
        <f t="shared" si="16"/>
        <v>0</v>
      </c>
      <c r="AB68" s="440">
        <f t="shared" si="17"/>
        <v>0</v>
      </c>
      <c r="AC68" s="410">
        <f t="shared" si="18"/>
        <v>0</v>
      </c>
      <c r="AD68" s="410">
        <f t="shared" si="19"/>
        <v>0</v>
      </c>
      <c r="AE68" s="410">
        <f t="shared" si="20"/>
        <v>0</v>
      </c>
      <c r="AF68" s="410">
        <f t="shared" si="21"/>
        <v>0</v>
      </c>
      <c r="AG68" s="410">
        <f t="shared" si="22"/>
        <v>0</v>
      </c>
      <c r="AH68" s="410">
        <f t="shared" si="23"/>
        <v>0</v>
      </c>
      <c r="AI68" s="438">
        <f t="shared" si="24"/>
        <v>0</v>
      </c>
      <c r="AJ68" s="409">
        <f t="shared" si="25"/>
        <v>0</v>
      </c>
      <c r="AK68" s="411">
        <f t="shared" si="26"/>
        <v>0</v>
      </c>
      <c r="AL68" s="440">
        <f t="shared" si="27"/>
        <v>0</v>
      </c>
      <c r="AM68" s="410">
        <f t="shared" si="28"/>
        <v>0</v>
      </c>
      <c r="AN68" s="410">
        <f t="shared" si="29"/>
        <v>0</v>
      </c>
      <c r="AO68" s="410">
        <f t="shared" si="30"/>
        <v>0</v>
      </c>
      <c r="AP68" s="410">
        <f t="shared" si="31"/>
        <v>0</v>
      </c>
      <c r="AQ68" s="410">
        <f t="shared" si="32"/>
        <v>0</v>
      </c>
      <c r="AR68" s="410">
        <f t="shared" si="33"/>
        <v>0</v>
      </c>
      <c r="AS68" s="438">
        <f t="shared" si="34"/>
        <v>0</v>
      </c>
      <c r="AT68" s="409">
        <f t="shared" si="35"/>
        <v>0</v>
      </c>
      <c r="AU68" s="411">
        <f t="shared" si="36"/>
        <v>0</v>
      </c>
      <c r="AV68" s="440">
        <f t="shared" si="37"/>
        <v>0</v>
      </c>
      <c r="AW68" s="410">
        <f t="shared" si="38"/>
        <v>0</v>
      </c>
      <c r="AX68" s="410">
        <f t="shared" si="39"/>
        <v>0</v>
      </c>
      <c r="AY68" s="410">
        <f t="shared" si="40"/>
        <v>0</v>
      </c>
      <c r="AZ68" s="410">
        <f t="shared" si="41"/>
        <v>0</v>
      </c>
      <c r="BA68" s="410">
        <f t="shared" si="42"/>
        <v>0</v>
      </c>
      <c r="BB68" s="410">
        <f t="shared" si="43"/>
        <v>0</v>
      </c>
      <c r="BC68" s="438">
        <f t="shared" si="44"/>
        <v>0</v>
      </c>
      <c r="BD68" s="409">
        <f t="shared" si="45"/>
        <v>0</v>
      </c>
      <c r="BE68" s="411">
        <f t="shared" si="46"/>
        <v>0</v>
      </c>
      <c r="BF68" s="440">
        <f t="shared" si="47"/>
        <v>0</v>
      </c>
      <c r="BG68" s="410">
        <f t="shared" si="48"/>
        <v>0</v>
      </c>
      <c r="BH68" s="410">
        <f t="shared" si="49"/>
        <v>0</v>
      </c>
      <c r="BI68" s="410">
        <f t="shared" si="50"/>
        <v>0</v>
      </c>
      <c r="BJ68" s="410">
        <f t="shared" si="51"/>
        <v>0</v>
      </c>
      <c r="BK68" s="410">
        <f t="shared" si="52"/>
        <v>0</v>
      </c>
      <c r="BL68" s="410">
        <f t="shared" si="53"/>
        <v>0</v>
      </c>
      <c r="BM68" s="438">
        <f t="shared" si="54"/>
        <v>0</v>
      </c>
      <c r="BN68" s="409">
        <f t="shared" si="55"/>
        <v>0</v>
      </c>
      <c r="BO68" s="411">
        <f t="shared" si="56"/>
        <v>0</v>
      </c>
      <c r="BP68" s="440">
        <f t="shared" si="57"/>
        <v>0</v>
      </c>
      <c r="BQ68" s="410">
        <f t="shared" si="58"/>
        <v>0</v>
      </c>
      <c r="BR68" s="410">
        <f t="shared" si="59"/>
        <v>0</v>
      </c>
      <c r="BS68" s="410">
        <f t="shared" si="60"/>
        <v>0</v>
      </c>
      <c r="BT68" s="410">
        <f t="shared" si="61"/>
        <v>0</v>
      </c>
      <c r="BU68" s="410">
        <f t="shared" si="62"/>
        <v>0</v>
      </c>
      <c r="BV68" s="410">
        <f t="shared" si="63"/>
        <v>0</v>
      </c>
      <c r="BW68" s="438">
        <f t="shared" si="64"/>
        <v>0</v>
      </c>
      <c r="BX68" s="409">
        <f t="shared" si="65"/>
        <v>0</v>
      </c>
      <c r="BY68" s="411">
        <f t="shared" si="66"/>
        <v>0</v>
      </c>
      <c r="BZ68" s="440">
        <f t="shared" si="67"/>
        <v>0</v>
      </c>
      <c r="CA68" s="410">
        <f t="shared" si="68"/>
        <v>0</v>
      </c>
      <c r="CB68" s="410">
        <f t="shared" si="69"/>
        <v>0</v>
      </c>
      <c r="CC68" s="410">
        <f t="shared" si="70"/>
        <v>0</v>
      </c>
      <c r="CD68" s="410">
        <f t="shared" si="71"/>
        <v>0</v>
      </c>
      <c r="CE68" s="410">
        <f t="shared" si="72"/>
        <v>0</v>
      </c>
      <c r="CF68" s="410">
        <f t="shared" si="73"/>
        <v>0</v>
      </c>
      <c r="CG68" s="438">
        <f t="shared" si="74"/>
        <v>0</v>
      </c>
      <c r="CH68" s="409">
        <f t="shared" si="75"/>
        <v>0</v>
      </c>
      <c r="CI68" s="411">
        <f t="shared" si="76"/>
        <v>0</v>
      </c>
      <c r="CJ68" s="440">
        <f t="shared" si="77"/>
        <v>0</v>
      </c>
      <c r="CK68" s="410">
        <f t="shared" si="78"/>
        <v>0</v>
      </c>
      <c r="CL68" s="410">
        <f t="shared" si="79"/>
        <v>0</v>
      </c>
      <c r="CM68" s="410">
        <f t="shared" si="80"/>
        <v>0</v>
      </c>
      <c r="CN68" s="410">
        <f t="shared" si="81"/>
        <v>0</v>
      </c>
      <c r="CO68" s="410">
        <f t="shared" si="82"/>
        <v>0</v>
      </c>
      <c r="CP68" s="410">
        <f t="shared" si="83"/>
        <v>0</v>
      </c>
      <c r="CQ68" s="438">
        <f t="shared" si="84"/>
        <v>0</v>
      </c>
      <c r="CR68" s="409">
        <f t="shared" si="85"/>
        <v>0</v>
      </c>
      <c r="CS68" s="411">
        <f t="shared" si="86"/>
        <v>0</v>
      </c>
      <c r="CT68" s="440">
        <f t="shared" si="87"/>
        <v>0</v>
      </c>
      <c r="CU68" s="410">
        <f t="shared" si="88"/>
        <v>0</v>
      </c>
      <c r="CV68" s="410">
        <f t="shared" si="89"/>
        <v>0</v>
      </c>
      <c r="CW68" s="410">
        <f t="shared" si="90"/>
        <v>0</v>
      </c>
      <c r="CX68" s="410">
        <f t="shared" si="91"/>
        <v>0</v>
      </c>
      <c r="CY68" s="410">
        <f t="shared" si="92"/>
        <v>0</v>
      </c>
      <c r="CZ68" s="410">
        <f t="shared" si="93"/>
        <v>0</v>
      </c>
      <c r="DA68" s="438">
        <f t="shared" si="94"/>
        <v>0</v>
      </c>
      <c r="DB68" s="409">
        <f t="shared" si="95"/>
        <v>0</v>
      </c>
      <c r="DC68" s="411">
        <f t="shared" si="96"/>
        <v>0</v>
      </c>
      <c r="DD68" s="440">
        <f t="shared" si="97"/>
        <v>0</v>
      </c>
      <c r="DE68" s="410">
        <f t="shared" si="98"/>
        <v>0</v>
      </c>
      <c r="DF68" s="410">
        <f t="shared" si="99"/>
        <v>0</v>
      </c>
      <c r="DG68" s="410">
        <f t="shared" si="100"/>
        <v>0</v>
      </c>
      <c r="DH68" s="410">
        <f t="shared" si="101"/>
        <v>0</v>
      </c>
      <c r="DI68" s="410">
        <f t="shared" si="102"/>
        <v>0</v>
      </c>
      <c r="DJ68" s="410">
        <f t="shared" si="103"/>
        <v>0</v>
      </c>
      <c r="DK68" s="438">
        <f t="shared" si="104"/>
        <v>0</v>
      </c>
      <c r="DL68" s="409">
        <f t="shared" si="105"/>
        <v>0</v>
      </c>
      <c r="DM68" s="411">
        <f t="shared" si="106"/>
        <v>0</v>
      </c>
      <c r="DN68" s="440">
        <f t="shared" si="107"/>
        <v>0</v>
      </c>
      <c r="DO68" s="410">
        <f t="shared" si="108"/>
        <v>0</v>
      </c>
      <c r="DP68" s="410">
        <f t="shared" si="109"/>
        <v>0</v>
      </c>
      <c r="DQ68" s="410">
        <f t="shared" si="110"/>
        <v>0</v>
      </c>
      <c r="DR68" s="410">
        <f t="shared" si="111"/>
        <v>0</v>
      </c>
      <c r="DS68" s="410">
        <f t="shared" si="112"/>
        <v>0</v>
      </c>
      <c r="DT68" s="410">
        <f t="shared" si="113"/>
        <v>0</v>
      </c>
      <c r="DU68" s="438">
        <f t="shared" si="114"/>
        <v>0</v>
      </c>
      <c r="DV68" s="409">
        <f t="shared" si="115"/>
        <v>0</v>
      </c>
      <c r="DW68" s="411">
        <f t="shared" si="116"/>
        <v>0</v>
      </c>
      <c r="DX68" s="440">
        <f t="shared" si="117"/>
        <v>0</v>
      </c>
      <c r="DY68" s="410">
        <f t="shared" si="118"/>
        <v>0</v>
      </c>
      <c r="DZ68" s="410">
        <f t="shared" si="119"/>
        <v>0</v>
      </c>
      <c r="EA68" s="410">
        <f t="shared" si="120"/>
        <v>0</v>
      </c>
      <c r="EB68" s="410">
        <f t="shared" si="121"/>
        <v>0</v>
      </c>
      <c r="EC68" s="410">
        <f t="shared" si="122"/>
        <v>0</v>
      </c>
      <c r="ED68" s="410">
        <f t="shared" si="123"/>
        <v>0</v>
      </c>
      <c r="EE68" s="411">
        <f t="shared" si="124"/>
        <v>0</v>
      </c>
      <c r="EF68" s="409">
        <f t="shared" si="125"/>
        <v>0</v>
      </c>
      <c r="EG68" s="411">
        <f t="shared" si="126"/>
        <v>0</v>
      </c>
      <c r="EH68" s="23"/>
      <c r="EJ68" s="23"/>
    </row>
    <row r="69" spans="1:140" ht="15.75" thickBot="1" x14ac:dyDescent="0.3">
      <c r="A69" s="152"/>
      <c r="B69" s="380"/>
      <c r="C69" s="420"/>
      <c r="D69" s="420"/>
      <c r="E69" s="420"/>
      <c r="F69" s="421"/>
      <c r="G69" s="276"/>
      <c r="H69" s="276"/>
      <c r="I69" s="422"/>
      <c r="J69" s="423">
        <f t="shared" si="127"/>
        <v>0</v>
      </c>
      <c r="K69" s="424">
        <f t="shared" si="128"/>
        <v>0</v>
      </c>
      <c r="L69" s="410">
        <f t="shared" si="129"/>
        <v>0</v>
      </c>
      <c r="M69" s="410">
        <f t="shared" si="130"/>
        <v>0</v>
      </c>
      <c r="N69" s="410">
        <f t="shared" si="3"/>
        <v>0</v>
      </c>
      <c r="O69" s="410">
        <f t="shared" si="4"/>
        <v>0</v>
      </c>
      <c r="P69" s="410">
        <f t="shared" si="5"/>
        <v>0</v>
      </c>
      <c r="Q69" s="429">
        <f t="shared" si="6"/>
        <v>1</v>
      </c>
      <c r="R69" s="409">
        <f t="shared" si="7"/>
        <v>0</v>
      </c>
      <c r="S69" s="410">
        <f t="shared" si="8"/>
        <v>0</v>
      </c>
      <c r="T69" s="410">
        <f t="shared" si="9"/>
        <v>0</v>
      </c>
      <c r="U69" s="410">
        <f t="shared" si="10"/>
        <v>0</v>
      </c>
      <c r="V69" s="410">
        <f t="shared" si="11"/>
        <v>0</v>
      </c>
      <c r="W69" s="410">
        <f t="shared" si="12"/>
        <v>0</v>
      </c>
      <c r="X69" s="410">
        <f t="shared" si="13"/>
        <v>0</v>
      </c>
      <c r="Y69" s="438">
        <f t="shared" si="14"/>
        <v>0</v>
      </c>
      <c r="Z69" s="409">
        <f t="shared" si="15"/>
        <v>0</v>
      </c>
      <c r="AA69" s="411">
        <f t="shared" si="16"/>
        <v>0</v>
      </c>
      <c r="AB69" s="440">
        <f t="shared" si="17"/>
        <v>0</v>
      </c>
      <c r="AC69" s="410">
        <f t="shared" si="18"/>
        <v>0</v>
      </c>
      <c r="AD69" s="410">
        <f t="shared" si="19"/>
        <v>0</v>
      </c>
      <c r="AE69" s="410">
        <f t="shared" si="20"/>
        <v>0</v>
      </c>
      <c r="AF69" s="410">
        <f t="shared" si="21"/>
        <v>0</v>
      </c>
      <c r="AG69" s="410">
        <f t="shared" si="22"/>
        <v>0</v>
      </c>
      <c r="AH69" s="410">
        <f t="shared" si="23"/>
        <v>0</v>
      </c>
      <c r="AI69" s="438">
        <f t="shared" si="24"/>
        <v>0</v>
      </c>
      <c r="AJ69" s="409">
        <f t="shared" si="25"/>
        <v>0</v>
      </c>
      <c r="AK69" s="411">
        <f t="shared" si="26"/>
        <v>0</v>
      </c>
      <c r="AL69" s="440">
        <f t="shared" si="27"/>
        <v>0</v>
      </c>
      <c r="AM69" s="410">
        <f t="shared" si="28"/>
        <v>0</v>
      </c>
      <c r="AN69" s="410">
        <f t="shared" si="29"/>
        <v>0</v>
      </c>
      <c r="AO69" s="410">
        <f t="shared" si="30"/>
        <v>0</v>
      </c>
      <c r="AP69" s="410">
        <f t="shared" si="31"/>
        <v>0</v>
      </c>
      <c r="AQ69" s="410">
        <f t="shared" si="32"/>
        <v>0</v>
      </c>
      <c r="AR69" s="410">
        <f t="shared" si="33"/>
        <v>0</v>
      </c>
      <c r="AS69" s="438">
        <f t="shared" si="34"/>
        <v>0</v>
      </c>
      <c r="AT69" s="409">
        <f t="shared" si="35"/>
        <v>0</v>
      </c>
      <c r="AU69" s="411">
        <f t="shared" si="36"/>
        <v>0</v>
      </c>
      <c r="AV69" s="440">
        <f t="shared" si="37"/>
        <v>0</v>
      </c>
      <c r="AW69" s="410">
        <f t="shared" si="38"/>
        <v>0</v>
      </c>
      <c r="AX69" s="410">
        <f t="shared" si="39"/>
        <v>0</v>
      </c>
      <c r="AY69" s="410">
        <f t="shared" si="40"/>
        <v>0</v>
      </c>
      <c r="AZ69" s="410">
        <f t="shared" si="41"/>
        <v>0</v>
      </c>
      <c r="BA69" s="410">
        <f t="shared" si="42"/>
        <v>0</v>
      </c>
      <c r="BB69" s="410">
        <f t="shared" si="43"/>
        <v>0</v>
      </c>
      <c r="BC69" s="438">
        <f t="shared" si="44"/>
        <v>0</v>
      </c>
      <c r="BD69" s="409">
        <f t="shared" si="45"/>
        <v>0</v>
      </c>
      <c r="BE69" s="411">
        <f t="shared" si="46"/>
        <v>0</v>
      </c>
      <c r="BF69" s="440">
        <f t="shared" si="47"/>
        <v>0</v>
      </c>
      <c r="BG69" s="410">
        <f t="shared" si="48"/>
        <v>0</v>
      </c>
      <c r="BH69" s="410">
        <f t="shared" si="49"/>
        <v>0</v>
      </c>
      <c r="BI69" s="410">
        <f t="shared" si="50"/>
        <v>0</v>
      </c>
      <c r="BJ69" s="410">
        <f t="shared" si="51"/>
        <v>0</v>
      </c>
      <c r="BK69" s="410">
        <f t="shared" si="52"/>
        <v>0</v>
      </c>
      <c r="BL69" s="410">
        <f t="shared" si="53"/>
        <v>0</v>
      </c>
      <c r="BM69" s="438">
        <f t="shared" si="54"/>
        <v>0</v>
      </c>
      <c r="BN69" s="409">
        <f t="shared" si="55"/>
        <v>0</v>
      </c>
      <c r="BO69" s="411">
        <f t="shared" si="56"/>
        <v>0</v>
      </c>
      <c r="BP69" s="440">
        <f t="shared" si="57"/>
        <v>0</v>
      </c>
      <c r="BQ69" s="410">
        <f t="shared" si="58"/>
        <v>0</v>
      </c>
      <c r="BR69" s="410">
        <f t="shared" si="59"/>
        <v>0</v>
      </c>
      <c r="BS69" s="410">
        <f t="shared" si="60"/>
        <v>0</v>
      </c>
      <c r="BT69" s="410">
        <f t="shared" si="61"/>
        <v>0</v>
      </c>
      <c r="BU69" s="410">
        <f t="shared" si="62"/>
        <v>0</v>
      </c>
      <c r="BV69" s="410">
        <f t="shared" si="63"/>
        <v>0</v>
      </c>
      <c r="BW69" s="438">
        <f t="shared" si="64"/>
        <v>0</v>
      </c>
      <c r="BX69" s="409">
        <f t="shared" si="65"/>
        <v>0</v>
      </c>
      <c r="BY69" s="411">
        <f t="shared" si="66"/>
        <v>0</v>
      </c>
      <c r="BZ69" s="440">
        <f t="shared" si="67"/>
        <v>0</v>
      </c>
      <c r="CA69" s="410">
        <f t="shared" si="68"/>
        <v>0</v>
      </c>
      <c r="CB69" s="410">
        <f t="shared" si="69"/>
        <v>0</v>
      </c>
      <c r="CC69" s="410">
        <f t="shared" si="70"/>
        <v>0</v>
      </c>
      <c r="CD69" s="410">
        <f t="shared" si="71"/>
        <v>0</v>
      </c>
      <c r="CE69" s="410">
        <f t="shared" si="72"/>
        <v>0</v>
      </c>
      <c r="CF69" s="410">
        <f t="shared" si="73"/>
        <v>0</v>
      </c>
      <c r="CG69" s="438">
        <f t="shared" si="74"/>
        <v>0</v>
      </c>
      <c r="CH69" s="409">
        <f t="shared" si="75"/>
        <v>0</v>
      </c>
      <c r="CI69" s="411">
        <f t="shared" si="76"/>
        <v>0</v>
      </c>
      <c r="CJ69" s="440">
        <f t="shared" si="77"/>
        <v>0</v>
      </c>
      <c r="CK69" s="410">
        <f t="shared" si="78"/>
        <v>0</v>
      </c>
      <c r="CL69" s="410">
        <f t="shared" si="79"/>
        <v>0</v>
      </c>
      <c r="CM69" s="410">
        <f t="shared" si="80"/>
        <v>0</v>
      </c>
      <c r="CN69" s="410">
        <f t="shared" si="81"/>
        <v>0</v>
      </c>
      <c r="CO69" s="410">
        <f t="shared" si="82"/>
        <v>0</v>
      </c>
      <c r="CP69" s="410">
        <f t="shared" si="83"/>
        <v>0</v>
      </c>
      <c r="CQ69" s="438">
        <f t="shared" si="84"/>
        <v>0</v>
      </c>
      <c r="CR69" s="409">
        <f t="shared" si="85"/>
        <v>0</v>
      </c>
      <c r="CS69" s="411">
        <f t="shared" si="86"/>
        <v>0</v>
      </c>
      <c r="CT69" s="440">
        <f t="shared" si="87"/>
        <v>0</v>
      </c>
      <c r="CU69" s="410">
        <f t="shared" si="88"/>
        <v>0</v>
      </c>
      <c r="CV69" s="410">
        <f t="shared" si="89"/>
        <v>0</v>
      </c>
      <c r="CW69" s="410">
        <f t="shared" si="90"/>
        <v>0</v>
      </c>
      <c r="CX69" s="410">
        <f t="shared" si="91"/>
        <v>0</v>
      </c>
      <c r="CY69" s="410">
        <f t="shared" si="92"/>
        <v>0</v>
      </c>
      <c r="CZ69" s="410">
        <f t="shared" si="93"/>
        <v>0</v>
      </c>
      <c r="DA69" s="438">
        <f t="shared" si="94"/>
        <v>0</v>
      </c>
      <c r="DB69" s="409">
        <f t="shared" si="95"/>
        <v>0</v>
      </c>
      <c r="DC69" s="411">
        <f t="shared" si="96"/>
        <v>0</v>
      </c>
      <c r="DD69" s="440">
        <f t="shared" si="97"/>
        <v>0</v>
      </c>
      <c r="DE69" s="410">
        <f t="shared" si="98"/>
        <v>0</v>
      </c>
      <c r="DF69" s="410">
        <f t="shared" si="99"/>
        <v>0</v>
      </c>
      <c r="DG69" s="410">
        <f t="shared" si="100"/>
        <v>0</v>
      </c>
      <c r="DH69" s="410">
        <f t="shared" si="101"/>
        <v>0</v>
      </c>
      <c r="DI69" s="410">
        <f t="shared" si="102"/>
        <v>0</v>
      </c>
      <c r="DJ69" s="410">
        <f t="shared" si="103"/>
        <v>0</v>
      </c>
      <c r="DK69" s="438">
        <f t="shared" si="104"/>
        <v>0</v>
      </c>
      <c r="DL69" s="409">
        <f t="shared" si="105"/>
        <v>0</v>
      </c>
      <c r="DM69" s="411">
        <f t="shared" si="106"/>
        <v>0</v>
      </c>
      <c r="DN69" s="440">
        <f t="shared" si="107"/>
        <v>0</v>
      </c>
      <c r="DO69" s="410">
        <f t="shared" si="108"/>
        <v>0</v>
      </c>
      <c r="DP69" s="410">
        <f t="shared" si="109"/>
        <v>0</v>
      </c>
      <c r="DQ69" s="410">
        <f t="shared" si="110"/>
        <v>0</v>
      </c>
      <c r="DR69" s="410">
        <f t="shared" si="111"/>
        <v>0</v>
      </c>
      <c r="DS69" s="410">
        <f t="shared" si="112"/>
        <v>0</v>
      </c>
      <c r="DT69" s="410">
        <f t="shared" si="113"/>
        <v>0</v>
      </c>
      <c r="DU69" s="438">
        <f t="shared" si="114"/>
        <v>0</v>
      </c>
      <c r="DV69" s="409">
        <f t="shared" si="115"/>
        <v>0</v>
      </c>
      <c r="DW69" s="411">
        <f t="shared" si="116"/>
        <v>0</v>
      </c>
      <c r="DX69" s="440">
        <f t="shared" si="117"/>
        <v>0</v>
      </c>
      <c r="DY69" s="410">
        <f t="shared" si="118"/>
        <v>0</v>
      </c>
      <c r="DZ69" s="410">
        <f t="shared" si="119"/>
        <v>0</v>
      </c>
      <c r="EA69" s="410">
        <f t="shared" si="120"/>
        <v>0</v>
      </c>
      <c r="EB69" s="410">
        <f t="shared" si="121"/>
        <v>0</v>
      </c>
      <c r="EC69" s="410">
        <f t="shared" si="122"/>
        <v>0</v>
      </c>
      <c r="ED69" s="410">
        <f t="shared" si="123"/>
        <v>0</v>
      </c>
      <c r="EE69" s="411">
        <f t="shared" si="124"/>
        <v>0</v>
      </c>
      <c r="EF69" s="409">
        <f t="shared" si="125"/>
        <v>0</v>
      </c>
      <c r="EG69" s="411">
        <f t="shared" si="126"/>
        <v>0</v>
      </c>
      <c r="EH69" s="23"/>
      <c r="EJ69" s="23"/>
    </row>
    <row r="70" spans="1:140" ht="15.75" thickBot="1" x14ac:dyDescent="0.3">
      <c r="A70" s="152"/>
      <c r="B70" s="380"/>
      <c r="C70" s="420"/>
      <c r="D70" s="420"/>
      <c r="E70" s="420"/>
      <c r="F70" s="421"/>
      <c r="G70" s="276"/>
      <c r="H70" s="276"/>
      <c r="I70" s="422"/>
      <c r="J70" s="423">
        <f t="shared" si="127"/>
        <v>0</v>
      </c>
      <c r="K70" s="424">
        <f t="shared" si="128"/>
        <v>0</v>
      </c>
      <c r="L70" s="410">
        <f t="shared" si="129"/>
        <v>0</v>
      </c>
      <c r="M70" s="410">
        <f t="shared" si="130"/>
        <v>0</v>
      </c>
      <c r="N70" s="410">
        <f t="shared" si="3"/>
        <v>0</v>
      </c>
      <c r="O70" s="410">
        <f t="shared" si="4"/>
        <v>0</v>
      </c>
      <c r="P70" s="410">
        <f t="shared" si="5"/>
        <v>0</v>
      </c>
      <c r="Q70" s="429">
        <f t="shared" si="6"/>
        <v>1</v>
      </c>
      <c r="R70" s="409">
        <f t="shared" si="7"/>
        <v>0</v>
      </c>
      <c r="S70" s="410">
        <f t="shared" si="8"/>
        <v>0</v>
      </c>
      <c r="T70" s="410">
        <f t="shared" si="9"/>
        <v>0</v>
      </c>
      <c r="U70" s="410">
        <f t="shared" si="10"/>
        <v>0</v>
      </c>
      <c r="V70" s="410">
        <f t="shared" si="11"/>
        <v>0</v>
      </c>
      <c r="W70" s="410">
        <f t="shared" si="12"/>
        <v>0</v>
      </c>
      <c r="X70" s="410">
        <f t="shared" si="13"/>
        <v>0</v>
      </c>
      <c r="Y70" s="438">
        <f t="shared" si="14"/>
        <v>0</v>
      </c>
      <c r="Z70" s="409">
        <f t="shared" si="15"/>
        <v>0</v>
      </c>
      <c r="AA70" s="411">
        <f t="shared" si="16"/>
        <v>0</v>
      </c>
      <c r="AB70" s="440">
        <f t="shared" si="17"/>
        <v>0</v>
      </c>
      <c r="AC70" s="410">
        <f t="shared" si="18"/>
        <v>0</v>
      </c>
      <c r="AD70" s="410">
        <f t="shared" si="19"/>
        <v>0</v>
      </c>
      <c r="AE70" s="410">
        <f t="shared" si="20"/>
        <v>0</v>
      </c>
      <c r="AF70" s="410">
        <f t="shared" si="21"/>
        <v>0</v>
      </c>
      <c r="AG70" s="410">
        <f t="shared" si="22"/>
        <v>0</v>
      </c>
      <c r="AH70" s="410">
        <f t="shared" si="23"/>
        <v>0</v>
      </c>
      <c r="AI70" s="438">
        <f t="shared" si="24"/>
        <v>0</v>
      </c>
      <c r="AJ70" s="409">
        <f t="shared" si="25"/>
        <v>0</v>
      </c>
      <c r="AK70" s="411">
        <f t="shared" si="26"/>
        <v>0</v>
      </c>
      <c r="AL70" s="440">
        <f t="shared" si="27"/>
        <v>0</v>
      </c>
      <c r="AM70" s="410">
        <f t="shared" si="28"/>
        <v>0</v>
      </c>
      <c r="AN70" s="410">
        <f t="shared" si="29"/>
        <v>0</v>
      </c>
      <c r="AO70" s="410">
        <f t="shared" si="30"/>
        <v>0</v>
      </c>
      <c r="AP70" s="410">
        <f t="shared" si="31"/>
        <v>0</v>
      </c>
      <c r="AQ70" s="410">
        <f t="shared" si="32"/>
        <v>0</v>
      </c>
      <c r="AR70" s="410">
        <f t="shared" si="33"/>
        <v>0</v>
      </c>
      <c r="AS70" s="438">
        <f t="shared" si="34"/>
        <v>0</v>
      </c>
      <c r="AT70" s="409">
        <f t="shared" si="35"/>
        <v>0</v>
      </c>
      <c r="AU70" s="411">
        <f t="shared" si="36"/>
        <v>0</v>
      </c>
      <c r="AV70" s="440">
        <f t="shared" si="37"/>
        <v>0</v>
      </c>
      <c r="AW70" s="410">
        <f t="shared" si="38"/>
        <v>0</v>
      </c>
      <c r="AX70" s="410">
        <f t="shared" si="39"/>
        <v>0</v>
      </c>
      <c r="AY70" s="410">
        <f t="shared" si="40"/>
        <v>0</v>
      </c>
      <c r="AZ70" s="410">
        <f t="shared" si="41"/>
        <v>0</v>
      </c>
      <c r="BA70" s="410">
        <f t="shared" si="42"/>
        <v>0</v>
      </c>
      <c r="BB70" s="410">
        <f t="shared" si="43"/>
        <v>0</v>
      </c>
      <c r="BC70" s="438">
        <f t="shared" si="44"/>
        <v>0</v>
      </c>
      <c r="BD70" s="409">
        <f t="shared" si="45"/>
        <v>0</v>
      </c>
      <c r="BE70" s="411">
        <f t="shared" si="46"/>
        <v>0</v>
      </c>
      <c r="BF70" s="440">
        <f t="shared" si="47"/>
        <v>0</v>
      </c>
      <c r="BG70" s="410">
        <f t="shared" si="48"/>
        <v>0</v>
      </c>
      <c r="BH70" s="410">
        <f t="shared" si="49"/>
        <v>0</v>
      </c>
      <c r="BI70" s="410">
        <f t="shared" si="50"/>
        <v>0</v>
      </c>
      <c r="BJ70" s="410">
        <f t="shared" si="51"/>
        <v>0</v>
      </c>
      <c r="BK70" s="410">
        <f t="shared" si="52"/>
        <v>0</v>
      </c>
      <c r="BL70" s="410">
        <f t="shared" si="53"/>
        <v>0</v>
      </c>
      <c r="BM70" s="438">
        <f t="shared" si="54"/>
        <v>0</v>
      </c>
      <c r="BN70" s="409">
        <f t="shared" si="55"/>
        <v>0</v>
      </c>
      <c r="BO70" s="411">
        <f t="shared" si="56"/>
        <v>0</v>
      </c>
      <c r="BP70" s="440">
        <f t="shared" si="57"/>
        <v>0</v>
      </c>
      <c r="BQ70" s="410">
        <f t="shared" si="58"/>
        <v>0</v>
      </c>
      <c r="BR70" s="410">
        <f t="shared" si="59"/>
        <v>0</v>
      </c>
      <c r="BS70" s="410">
        <f t="shared" si="60"/>
        <v>0</v>
      </c>
      <c r="BT70" s="410">
        <f t="shared" si="61"/>
        <v>0</v>
      </c>
      <c r="BU70" s="410">
        <f t="shared" si="62"/>
        <v>0</v>
      </c>
      <c r="BV70" s="410">
        <f t="shared" si="63"/>
        <v>0</v>
      </c>
      <c r="BW70" s="438">
        <f t="shared" si="64"/>
        <v>0</v>
      </c>
      <c r="BX70" s="409">
        <f t="shared" si="65"/>
        <v>0</v>
      </c>
      <c r="BY70" s="411">
        <f t="shared" si="66"/>
        <v>0</v>
      </c>
      <c r="BZ70" s="440">
        <f t="shared" si="67"/>
        <v>0</v>
      </c>
      <c r="CA70" s="410">
        <f t="shared" si="68"/>
        <v>0</v>
      </c>
      <c r="CB70" s="410">
        <f t="shared" si="69"/>
        <v>0</v>
      </c>
      <c r="CC70" s="410">
        <f t="shared" si="70"/>
        <v>0</v>
      </c>
      <c r="CD70" s="410">
        <f t="shared" si="71"/>
        <v>0</v>
      </c>
      <c r="CE70" s="410">
        <f t="shared" si="72"/>
        <v>0</v>
      </c>
      <c r="CF70" s="410">
        <f t="shared" si="73"/>
        <v>0</v>
      </c>
      <c r="CG70" s="438">
        <f t="shared" si="74"/>
        <v>0</v>
      </c>
      <c r="CH70" s="409">
        <f t="shared" si="75"/>
        <v>0</v>
      </c>
      <c r="CI70" s="411">
        <f t="shared" si="76"/>
        <v>0</v>
      </c>
      <c r="CJ70" s="440">
        <f t="shared" si="77"/>
        <v>0</v>
      </c>
      <c r="CK70" s="410">
        <f t="shared" si="78"/>
        <v>0</v>
      </c>
      <c r="CL70" s="410">
        <f t="shared" si="79"/>
        <v>0</v>
      </c>
      <c r="CM70" s="410">
        <f t="shared" si="80"/>
        <v>0</v>
      </c>
      <c r="CN70" s="410">
        <f t="shared" si="81"/>
        <v>0</v>
      </c>
      <c r="CO70" s="410">
        <f t="shared" si="82"/>
        <v>0</v>
      </c>
      <c r="CP70" s="410">
        <f t="shared" si="83"/>
        <v>0</v>
      </c>
      <c r="CQ70" s="438">
        <f t="shared" si="84"/>
        <v>0</v>
      </c>
      <c r="CR70" s="409">
        <f t="shared" si="85"/>
        <v>0</v>
      </c>
      <c r="CS70" s="411">
        <f t="shared" si="86"/>
        <v>0</v>
      </c>
      <c r="CT70" s="440">
        <f t="shared" si="87"/>
        <v>0</v>
      </c>
      <c r="CU70" s="410">
        <f t="shared" si="88"/>
        <v>0</v>
      </c>
      <c r="CV70" s="410">
        <f t="shared" si="89"/>
        <v>0</v>
      </c>
      <c r="CW70" s="410">
        <f t="shared" si="90"/>
        <v>0</v>
      </c>
      <c r="CX70" s="410">
        <f t="shared" si="91"/>
        <v>0</v>
      </c>
      <c r="CY70" s="410">
        <f t="shared" si="92"/>
        <v>0</v>
      </c>
      <c r="CZ70" s="410">
        <f t="shared" si="93"/>
        <v>0</v>
      </c>
      <c r="DA70" s="438">
        <f t="shared" si="94"/>
        <v>0</v>
      </c>
      <c r="DB70" s="409">
        <f t="shared" si="95"/>
        <v>0</v>
      </c>
      <c r="DC70" s="411">
        <f t="shared" si="96"/>
        <v>0</v>
      </c>
      <c r="DD70" s="440">
        <f t="shared" si="97"/>
        <v>0</v>
      </c>
      <c r="DE70" s="410">
        <f t="shared" si="98"/>
        <v>0</v>
      </c>
      <c r="DF70" s="410">
        <f t="shared" si="99"/>
        <v>0</v>
      </c>
      <c r="DG70" s="410">
        <f t="shared" si="100"/>
        <v>0</v>
      </c>
      <c r="DH70" s="410">
        <f t="shared" si="101"/>
        <v>0</v>
      </c>
      <c r="DI70" s="410">
        <f t="shared" si="102"/>
        <v>0</v>
      </c>
      <c r="DJ70" s="410">
        <f t="shared" si="103"/>
        <v>0</v>
      </c>
      <c r="DK70" s="438">
        <f t="shared" si="104"/>
        <v>0</v>
      </c>
      <c r="DL70" s="409">
        <f t="shared" si="105"/>
        <v>0</v>
      </c>
      <c r="DM70" s="411">
        <f t="shared" si="106"/>
        <v>0</v>
      </c>
      <c r="DN70" s="440">
        <f t="shared" si="107"/>
        <v>0</v>
      </c>
      <c r="DO70" s="410">
        <f t="shared" si="108"/>
        <v>0</v>
      </c>
      <c r="DP70" s="410">
        <f t="shared" si="109"/>
        <v>0</v>
      </c>
      <c r="DQ70" s="410">
        <f t="shared" si="110"/>
        <v>0</v>
      </c>
      <c r="DR70" s="410">
        <f t="shared" si="111"/>
        <v>0</v>
      </c>
      <c r="DS70" s="410">
        <f t="shared" si="112"/>
        <v>0</v>
      </c>
      <c r="DT70" s="410">
        <f t="shared" si="113"/>
        <v>0</v>
      </c>
      <c r="DU70" s="438">
        <f t="shared" si="114"/>
        <v>0</v>
      </c>
      <c r="DV70" s="409">
        <f t="shared" si="115"/>
        <v>0</v>
      </c>
      <c r="DW70" s="411">
        <f t="shared" si="116"/>
        <v>0</v>
      </c>
      <c r="DX70" s="440">
        <f t="shared" si="117"/>
        <v>0</v>
      </c>
      <c r="DY70" s="410">
        <f t="shared" si="118"/>
        <v>0</v>
      </c>
      <c r="DZ70" s="410">
        <f t="shared" si="119"/>
        <v>0</v>
      </c>
      <c r="EA70" s="410">
        <f t="shared" si="120"/>
        <v>0</v>
      </c>
      <c r="EB70" s="410">
        <f t="shared" si="121"/>
        <v>0</v>
      </c>
      <c r="EC70" s="410">
        <f t="shared" si="122"/>
        <v>0</v>
      </c>
      <c r="ED70" s="410">
        <f t="shared" si="123"/>
        <v>0</v>
      </c>
      <c r="EE70" s="411">
        <f t="shared" si="124"/>
        <v>0</v>
      </c>
      <c r="EF70" s="409">
        <f t="shared" si="125"/>
        <v>0</v>
      </c>
      <c r="EG70" s="411">
        <f t="shared" si="126"/>
        <v>0</v>
      </c>
      <c r="EH70" s="23"/>
      <c r="EJ70" s="23"/>
    </row>
    <row r="71" spans="1:140" ht="15.75" thickBot="1" x14ac:dyDescent="0.3">
      <c r="A71" s="152"/>
      <c r="B71" s="380"/>
      <c r="C71" s="420"/>
      <c r="D71" s="420"/>
      <c r="E71" s="420"/>
      <c r="F71" s="421"/>
      <c r="G71" s="276"/>
      <c r="H71" s="276"/>
      <c r="I71" s="422"/>
      <c r="J71" s="423">
        <f t="shared" si="127"/>
        <v>0</v>
      </c>
      <c r="K71" s="424">
        <f t="shared" si="128"/>
        <v>0</v>
      </c>
      <c r="L71" s="410">
        <f t="shared" si="129"/>
        <v>0</v>
      </c>
      <c r="M71" s="410">
        <f t="shared" si="130"/>
        <v>0</v>
      </c>
      <c r="N71" s="410">
        <f t="shared" si="3"/>
        <v>0</v>
      </c>
      <c r="O71" s="410">
        <f t="shared" si="4"/>
        <v>0</v>
      </c>
      <c r="P71" s="410">
        <f t="shared" si="5"/>
        <v>0</v>
      </c>
      <c r="Q71" s="429">
        <f t="shared" si="6"/>
        <v>1</v>
      </c>
      <c r="R71" s="409">
        <f t="shared" si="7"/>
        <v>0</v>
      </c>
      <c r="S71" s="410">
        <f t="shared" si="8"/>
        <v>0</v>
      </c>
      <c r="T71" s="410">
        <f t="shared" si="9"/>
        <v>0</v>
      </c>
      <c r="U71" s="410">
        <f t="shared" si="10"/>
        <v>0</v>
      </c>
      <c r="V71" s="410">
        <f t="shared" si="11"/>
        <v>0</v>
      </c>
      <c r="W71" s="410">
        <f t="shared" si="12"/>
        <v>0</v>
      </c>
      <c r="X71" s="410">
        <f t="shared" si="13"/>
        <v>0</v>
      </c>
      <c r="Y71" s="438">
        <f t="shared" si="14"/>
        <v>0</v>
      </c>
      <c r="Z71" s="409">
        <f t="shared" si="15"/>
        <v>0</v>
      </c>
      <c r="AA71" s="411">
        <f t="shared" si="16"/>
        <v>0</v>
      </c>
      <c r="AB71" s="440">
        <f t="shared" si="17"/>
        <v>0</v>
      </c>
      <c r="AC71" s="410">
        <f t="shared" si="18"/>
        <v>0</v>
      </c>
      <c r="AD71" s="410">
        <f t="shared" si="19"/>
        <v>0</v>
      </c>
      <c r="AE71" s="410">
        <f t="shared" si="20"/>
        <v>0</v>
      </c>
      <c r="AF71" s="410">
        <f t="shared" si="21"/>
        <v>0</v>
      </c>
      <c r="AG71" s="410">
        <f t="shared" si="22"/>
        <v>0</v>
      </c>
      <c r="AH71" s="410">
        <f t="shared" si="23"/>
        <v>0</v>
      </c>
      <c r="AI71" s="438">
        <f t="shared" si="24"/>
        <v>0</v>
      </c>
      <c r="AJ71" s="409">
        <f t="shared" si="25"/>
        <v>0</v>
      </c>
      <c r="AK71" s="411">
        <f t="shared" si="26"/>
        <v>0</v>
      </c>
      <c r="AL71" s="440">
        <f t="shared" si="27"/>
        <v>0</v>
      </c>
      <c r="AM71" s="410">
        <f t="shared" si="28"/>
        <v>0</v>
      </c>
      <c r="AN71" s="410">
        <f t="shared" si="29"/>
        <v>0</v>
      </c>
      <c r="AO71" s="410">
        <f t="shared" si="30"/>
        <v>0</v>
      </c>
      <c r="AP71" s="410">
        <f t="shared" si="31"/>
        <v>0</v>
      </c>
      <c r="AQ71" s="410">
        <f t="shared" si="32"/>
        <v>0</v>
      </c>
      <c r="AR71" s="410">
        <f t="shared" si="33"/>
        <v>0</v>
      </c>
      <c r="AS71" s="438">
        <f t="shared" si="34"/>
        <v>0</v>
      </c>
      <c r="AT71" s="409">
        <f t="shared" si="35"/>
        <v>0</v>
      </c>
      <c r="AU71" s="411">
        <f t="shared" si="36"/>
        <v>0</v>
      </c>
      <c r="AV71" s="440">
        <f t="shared" si="37"/>
        <v>0</v>
      </c>
      <c r="AW71" s="410">
        <f t="shared" si="38"/>
        <v>0</v>
      </c>
      <c r="AX71" s="410">
        <f t="shared" si="39"/>
        <v>0</v>
      </c>
      <c r="AY71" s="410">
        <f t="shared" si="40"/>
        <v>0</v>
      </c>
      <c r="AZ71" s="410">
        <f t="shared" si="41"/>
        <v>0</v>
      </c>
      <c r="BA71" s="410">
        <f t="shared" si="42"/>
        <v>0</v>
      </c>
      <c r="BB71" s="410">
        <f t="shared" si="43"/>
        <v>0</v>
      </c>
      <c r="BC71" s="438">
        <f t="shared" si="44"/>
        <v>0</v>
      </c>
      <c r="BD71" s="409">
        <f t="shared" si="45"/>
        <v>0</v>
      </c>
      <c r="BE71" s="411">
        <f t="shared" si="46"/>
        <v>0</v>
      </c>
      <c r="BF71" s="440">
        <f t="shared" si="47"/>
        <v>0</v>
      </c>
      <c r="BG71" s="410">
        <f t="shared" si="48"/>
        <v>0</v>
      </c>
      <c r="BH71" s="410">
        <f t="shared" si="49"/>
        <v>0</v>
      </c>
      <c r="BI71" s="410">
        <f t="shared" si="50"/>
        <v>0</v>
      </c>
      <c r="BJ71" s="410">
        <f t="shared" si="51"/>
        <v>0</v>
      </c>
      <c r="BK71" s="410">
        <f t="shared" si="52"/>
        <v>0</v>
      </c>
      <c r="BL71" s="410">
        <f t="shared" si="53"/>
        <v>0</v>
      </c>
      <c r="BM71" s="438">
        <f t="shared" si="54"/>
        <v>0</v>
      </c>
      <c r="BN71" s="409">
        <f t="shared" si="55"/>
        <v>0</v>
      </c>
      <c r="BO71" s="411">
        <f t="shared" si="56"/>
        <v>0</v>
      </c>
      <c r="BP71" s="440">
        <f t="shared" si="57"/>
        <v>0</v>
      </c>
      <c r="BQ71" s="410">
        <f t="shared" si="58"/>
        <v>0</v>
      </c>
      <c r="BR71" s="410">
        <f t="shared" si="59"/>
        <v>0</v>
      </c>
      <c r="BS71" s="410">
        <f t="shared" si="60"/>
        <v>0</v>
      </c>
      <c r="BT71" s="410">
        <f t="shared" si="61"/>
        <v>0</v>
      </c>
      <c r="BU71" s="410">
        <f t="shared" si="62"/>
        <v>0</v>
      </c>
      <c r="BV71" s="410">
        <f t="shared" si="63"/>
        <v>0</v>
      </c>
      <c r="BW71" s="438">
        <f t="shared" si="64"/>
        <v>0</v>
      </c>
      <c r="BX71" s="409">
        <f t="shared" si="65"/>
        <v>0</v>
      </c>
      <c r="BY71" s="411">
        <f t="shared" si="66"/>
        <v>0</v>
      </c>
      <c r="BZ71" s="440">
        <f t="shared" si="67"/>
        <v>0</v>
      </c>
      <c r="CA71" s="410">
        <f t="shared" si="68"/>
        <v>0</v>
      </c>
      <c r="CB71" s="410">
        <f t="shared" si="69"/>
        <v>0</v>
      </c>
      <c r="CC71" s="410">
        <f t="shared" si="70"/>
        <v>0</v>
      </c>
      <c r="CD71" s="410">
        <f t="shared" si="71"/>
        <v>0</v>
      </c>
      <c r="CE71" s="410">
        <f t="shared" si="72"/>
        <v>0</v>
      </c>
      <c r="CF71" s="410">
        <f t="shared" si="73"/>
        <v>0</v>
      </c>
      <c r="CG71" s="438">
        <f t="shared" si="74"/>
        <v>0</v>
      </c>
      <c r="CH71" s="409">
        <f t="shared" si="75"/>
        <v>0</v>
      </c>
      <c r="CI71" s="411">
        <f t="shared" si="76"/>
        <v>0</v>
      </c>
      <c r="CJ71" s="440">
        <f t="shared" si="77"/>
        <v>0</v>
      </c>
      <c r="CK71" s="410">
        <f t="shared" si="78"/>
        <v>0</v>
      </c>
      <c r="CL71" s="410">
        <f t="shared" si="79"/>
        <v>0</v>
      </c>
      <c r="CM71" s="410">
        <f t="shared" si="80"/>
        <v>0</v>
      </c>
      <c r="CN71" s="410">
        <f t="shared" si="81"/>
        <v>0</v>
      </c>
      <c r="CO71" s="410">
        <f t="shared" si="82"/>
        <v>0</v>
      </c>
      <c r="CP71" s="410">
        <f t="shared" si="83"/>
        <v>0</v>
      </c>
      <c r="CQ71" s="438">
        <f t="shared" si="84"/>
        <v>0</v>
      </c>
      <c r="CR71" s="409">
        <f t="shared" si="85"/>
        <v>0</v>
      </c>
      <c r="CS71" s="411">
        <f t="shared" si="86"/>
        <v>0</v>
      </c>
      <c r="CT71" s="440">
        <f t="shared" si="87"/>
        <v>0</v>
      </c>
      <c r="CU71" s="410">
        <f t="shared" si="88"/>
        <v>0</v>
      </c>
      <c r="CV71" s="410">
        <f t="shared" si="89"/>
        <v>0</v>
      </c>
      <c r="CW71" s="410">
        <f t="shared" si="90"/>
        <v>0</v>
      </c>
      <c r="CX71" s="410">
        <f t="shared" si="91"/>
        <v>0</v>
      </c>
      <c r="CY71" s="410">
        <f t="shared" si="92"/>
        <v>0</v>
      </c>
      <c r="CZ71" s="410">
        <f t="shared" si="93"/>
        <v>0</v>
      </c>
      <c r="DA71" s="438">
        <f t="shared" si="94"/>
        <v>0</v>
      </c>
      <c r="DB71" s="409">
        <f t="shared" si="95"/>
        <v>0</v>
      </c>
      <c r="DC71" s="411">
        <f t="shared" si="96"/>
        <v>0</v>
      </c>
      <c r="DD71" s="440">
        <f t="shared" si="97"/>
        <v>0</v>
      </c>
      <c r="DE71" s="410">
        <f t="shared" si="98"/>
        <v>0</v>
      </c>
      <c r="DF71" s="410">
        <f t="shared" si="99"/>
        <v>0</v>
      </c>
      <c r="DG71" s="410">
        <f t="shared" si="100"/>
        <v>0</v>
      </c>
      <c r="DH71" s="410">
        <f t="shared" si="101"/>
        <v>0</v>
      </c>
      <c r="DI71" s="410">
        <f t="shared" si="102"/>
        <v>0</v>
      </c>
      <c r="DJ71" s="410">
        <f t="shared" si="103"/>
        <v>0</v>
      </c>
      <c r="DK71" s="438">
        <f t="shared" si="104"/>
        <v>0</v>
      </c>
      <c r="DL71" s="409">
        <f t="shared" si="105"/>
        <v>0</v>
      </c>
      <c r="DM71" s="411">
        <f t="shared" si="106"/>
        <v>0</v>
      </c>
      <c r="DN71" s="440">
        <f t="shared" si="107"/>
        <v>0</v>
      </c>
      <c r="DO71" s="410">
        <f t="shared" si="108"/>
        <v>0</v>
      </c>
      <c r="DP71" s="410">
        <f t="shared" si="109"/>
        <v>0</v>
      </c>
      <c r="DQ71" s="410">
        <f t="shared" si="110"/>
        <v>0</v>
      </c>
      <c r="DR71" s="410">
        <f t="shared" si="111"/>
        <v>0</v>
      </c>
      <c r="DS71" s="410">
        <f t="shared" si="112"/>
        <v>0</v>
      </c>
      <c r="DT71" s="410">
        <f t="shared" si="113"/>
        <v>0</v>
      </c>
      <c r="DU71" s="438">
        <f t="shared" si="114"/>
        <v>0</v>
      </c>
      <c r="DV71" s="409">
        <f t="shared" si="115"/>
        <v>0</v>
      </c>
      <c r="DW71" s="411">
        <f t="shared" si="116"/>
        <v>0</v>
      </c>
      <c r="DX71" s="440">
        <f t="shared" si="117"/>
        <v>0</v>
      </c>
      <c r="DY71" s="410">
        <f t="shared" si="118"/>
        <v>0</v>
      </c>
      <c r="DZ71" s="410">
        <f t="shared" si="119"/>
        <v>0</v>
      </c>
      <c r="EA71" s="410">
        <f t="shared" si="120"/>
        <v>0</v>
      </c>
      <c r="EB71" s="410">
        <f t="shared" si="121"/>
        <v>0</v>
      </c>
      <c r="EC71" s="410">
        <f t="shared" si="122"/>
        <v>0</v>
      </c>
      <c r="ED71" s="410">
        <f t="shared" si="123"/>
        <v>0</v>
      </c>
      <c r="EE71" s="411">
        <f t="shared" si="124"/>
        <v>0</v>
      </c>
      <c r="EF71" s="409">
        <f t="shared" si="125"/>
        <v>0</v>
      </c>
      <c r="EG71" s="411">
        <f t="shared" si="126"/>
        <v>0</v>
      </c>
      <c r="EH71" s="23"/>
      <c r="EJ71" s="23"/>
    </row>
    <row r="72" spans="1:140" ht="15.75" thickBot="1" x14ac:dyDescent="0.3">
      <c r="A72" s="152"/>
      <c r="B72" s="380"/>
      <c r="C72" s="420"/>
      <c r="D72" s="420"/>
      <c r="E72" s="420"/>
      <c r="F72" s="421"/>
      <c r="G72" s="276"/>
      <c r="H72" s="276"/>
      <c r="I72" s="422"/>
      <c r="J72" s="423">
        <f t="shared" si="127"/>
        <v>0</v>
      </c>
      <c r="K72" s="424">
        <f t="shared" si="128"/>
        <v>0</v>
      </c>
      <c r="L72" s="410">
        <f t="shared" si="129"/>
        <v>0</v>
      </c>
      <c r="M72" s="410">
        <f t="shared" si="130"/>
        <v>0</v>
      </c>
      <c r="N72" s="410">
        <f t="shared" si="3"/>
        <v>0</v>
      </c>
      <c r="O72" s="410">
        <f t="shared" si="4"/>
        <v>0</v>
      </c>
      <c r="P72" s="410">
        <f t="shared" si="5"/>
        <v>0</v>
      </c>
      <c r="Q72" s="429">
        <f t="shared" si="6"/>
        <v>1</v>
      </c>
      <c r="R72" s="409">
        <f t="shared" si="7"/>
        <v>0</v>
      </c>
      <c r="S72" s="410">
        <f t="shared" si="8"/>
        <v>0</v>
      </c>
      <c r="T72" s="410">
        <f t="shared" si="9"/>
        <v>0</v>
      </c>
      <c r="U72" s="410">
        <f t="shared" si="10"/>
        <v>0</v>
      </c>
      <c r="V72" s="410">
        <f t="shared" si="11"/>
        <v>0</v>
      </c>
      <c r="W72" s="410">
        <f t="shared" si="12"/>
        <v>0</v>
      </c>
      <c r="X72" s="410">
        <f t="shared" si="13"/>
        <v>0</v>
      </c>
      <c r="Y72" s="438">
        <f t="shared" si="14"/>
        <v>0</v>
      </c>
      <c r="Z72" s="409">
        <f t="shared" si="15"/>
        <v>0</v>
      </c>
      <c r="AA72" s="411">
        <f t="shared" si="16"/>
        <v>0</v>
      </c>
      <c r="AB72" s="440">
        <f t="shared" si="17"/>
        <v>0</v>
      </c>
      <c r="AC72" s="410">
        <f t="shared" si="18"/>
        <v>0</v>
      </c>
      <c r="AD72" s="410">
        <f t="shared" si="19"/>
        <v>0</v>
      </c>
      <c r="AE72" s="410">
        <f t="shared" si="20"/>
        <v>0</v>
      </c>
      <c r="AF72" s="410">
        <f t="shared" si="21"/>
        <v>0</v>
      </c>
      <c r="AG72" s="410">
        <f t="shared" si="22"/>
        <v>0</v>
      </c>
      <c r="AH72" s="410">
        <f t="shared" si="23"/>
        <v>0</v>
      </c>
      <c r="AI72" s="438">
        <f t="shared" si="24"/>
        <v>0</v>
      </c>
      <c r="AJ72" s="409">
        <f t="shared" si="25"/>
        <v>0</v>
      </c>
      <c r="AK72" s="411">
        <f t="shared" si="26"/>
        <v>0</v>
      </c>
      <c r="AL72" s="440">
        <f t="shared" si="27"/>
        <v>0</v>
      </c>
      <c r="AM72" s="410">
        <f t="shared" si="28"/>
        <v>0</v>
      </c>
      <c r="AN72" s="410">
        <f t="shared" si="29"/>
        <v>0</v>
      </c>
      <c r="AO72" s="410">
        <f t="shared" si="30"/>
        <v>0</v>
      </c>
      <c r="AP72" s="410">
        <f t="shared" si="31"/>
        <v>0</v>
      </c>
      <c r="AQ72" s="410">
        <f t="shared" si="32"/>
        <v>0</v>
      </c>
      <c r="AR72" s="410">
        <f t="shared" si="33"/>
        <v>0</v>
      </c>
      <c r="AS72" s="438">
        <f t="shared" si="34"/>
        <v>0</v>
      </c>
      <c r="AT72" s="409">
        <f t="shared" si="35"/>
        <v>0</v>
      </c>
      <c r="AU72" s="411">
        <f t="shared" si="36"/>
        <v>0</v>
      </c>
      <c r="AV72" s="440">
        <f t="shared" si="37"/>
        <v>0</v>
      </c>
      <c r="AW72" s="410">
        <f t="shared" si="38"/>
        <v>0</v>
      </c>
      <c r="AX72" s="410">
        <f t="shared" si="39"/>
        <v>0</v>
      </c>
      <c r="AY72" s="410">
        <f t="shared" si="40"/>
        <v>0</v>
      </c>
      <c r="AZ72" s="410">
        <f t="shared" si="41"/>
        <v>0</v>
      </c>
      <c r="BA72" s="410">
        <f t="shared" si="42"/>
        <v>0</v>
      </c>
      <c r="BB72" s="410">
        <f t="shared" si="43"/>
        <v>0</v>
      </c>
      <c r="BC72" s="438">
        <f t="shared" si="44"/>
        <v>0</v>
      </c>
      <c r="BD72" s="409">
        <f t="shared" si="45"/>
        <v>0</v>
      </c>
      <c r="BE72" s="411">
        <f t="shared" si="46"/>
        <v>0</v>
      </c>
      <c r="BF72" s="440">
        <f t="shared" si="47"/>
        <v>0</v>
      </c>
      <c r="BG72" s="410">
        <f t="shared" si="48"/>
        <v>0</v>
      </c>
      <c r="BH72" s="410">
        <f t="shared" si="49"/>
        <v>0</v>
      </c>
      <c r="BI72" s="410">
        <f t="shared" si="50"/>
        <v>0</v>
      </c>
      <c r="BJ72" s="410">
        <f t="shared" si="51"/>
        <v>0</v>
      </c>
      <c r="BK72" s="410">
        <f t="shared" si="52"/>
        <v>0</v>
      </c>
      <c r="BL72" s="410">
        <f t="shared" si="53"/>
        <v>0</v>
      </c>
      <c r="BM72" s="438">
        <f t="shared" si="54"/>
        <v>0</v>
      </c>
      <c r="BN72" s="409">
        <f t="shared" si="55"/>
        <v>0</v>
      </c>
      <c r="BO72" s="411">
        <f t="shared" si="56"/>
        <v>0</v>
      </c>
      <c r="BP72" s="440">
        <f t="shared" si="57"/>
        <v>0</v>
      </c>
      <c r="BQ72" s="410">
        <f t="shared" si="58"/>
        <v>0</v>
      </c>
      <c r="BR72" s="410">
        <f t="shared" si="59"/>
        <v>0</v>
      </c>
      <c r="BS72" s="410">
        <f t="shared" si="60"/>
        <v>0</v>
      </c>
      <c r="BT72" s="410">
        <f t="shared" si="61"/>
        <v>0</v>
      </c>
      <c r="BU72" s="410">
        <f t="shared" si="62"/>
        <v>0</v>
      </c>
      <c r="BV72" s="410">
        <f t="shared" si="63"/>
        <v>0</v>
      </c>
      <c r="BW72" s="438">
        <f t="shared" si="64"/>
        <v>0</v>
      </c>
      <c r="BX72" s="409">
        <f t="shared" si="65"/>
        <v>0</v>
      </c>
      <c r="BY72" s="411">
        <f t="shared" si="66"/>
        <v>0</v>
      </c>
      <c r="BZ72" s="440">
        <f t="shared" si="67"/>
        <v>0</v>
      </c>
      <c r="CA72" s="410">
        <f t="shared" si="68"/>
        <v>0</v>
      </c>
      <c r="CB72" s="410">
        <f t="shared" si="69"/>
        <v>0</v>
      </c>
      <c r="CC72" s="410">
        <f t="shared" si="70"/>
        <v>0</v>
      </c>
      <c r="CD72" s="410">
        <f t="shared" si="71"/>
        <v>0</v>
      </c>
      <c r="CE72" s="410">
        <f t="shared" si="72"/>
        <v>0</v>
      </c>
      <c r="CF72" s="410">
        <f t="shared" si="73"/>
        <v>0</v>
      </c>
      <c r="CG72" s="438">
        <f t="shared" si="74"/>
        <v>0</v>
      </c>
      <c r="CH72" s="409">
        <f t="shared" si="75"/>
        <v>0</v>
      </c>
      <c r="CI72" s="411">
        <f t="shared" si="76"/>
        <v>0</v>
      </c>
      <c r="CJ72" s="440">
        <f t="shared" si="77"/>
        <v>0</v>
      </c>
      <c r="CK72" s="410">
        <f t="shared" si="78"/>
        <v>0</v>
      </c>
      <c r="CL72" s="410">
        <f t="shared" si="79"/>
        <v>0</v>
      </c>
      <c r="CM72" s="410">
        <f t="shared" si="80"/>
        <v>0</v>
      </c>
      <c r="CN72" s="410">
        <f t="shared" si="81"/>
        <v>0</v>
      </c>
      <c r="CO72" s="410">
        <f t="shared" si="82"/>
        <v>0</v>
      </c>
      <c r="CP72" s="410">
        <f t="shared" si="83"/>
        <v>0</v>
      </c>
      <c r="CQ72" s="438">
        <f t="shared" si="84"/>
        <v>0</v>
      </c>
      <c r="CR72" s="409">
        <f t="shared" si="85"/>
        <v>0</v>
      </c>
      <c r="CS72" s="411">
        <f t="shared" si="86"/>
        <v>0</v>
      </c>
      <c r="CT72" s="440">
        <f t="shared" si="87"/>
        <v>0</v>
      </c>
      <c r="CU72" s="410">
        <f t="shared" si="88"/>
        <v>0</v>
      </c>
      <c r="CV72" s="410">
        <f t="shared" si="89"/>
        <v>0</v>
      </c>
      <c r="CW72" s="410">
        <f t="shared" si="90"/>
        <v>0</v>
      </c>
      <c r="CX72" s="410">
        <f t="shared" si="91"/>
        <v>0</v>
      </c>
      <c r="CY72" s="410">
        <f t="shared" si="92"/>
        <v>0</v>
      </c>
      <c r="CZ72" s="410">
        <f t="shared" si="93"/>
        <v>0</v>
      </c>
      <c r="DA72" s="438">
        <f t="shared" si="94"/>
        <v>0</v>
      </c>
      <c r="DB72" s="409">
        <f t="shared" si="95"/>
        <v>0</v>
      </c>
      <c r="DC72" s="411">
        <f t="shared" si="96"/>
        <v>0</v>
      </c>
      <c r="DD72" s="440">
        <f t="shared" si="97"/>
        <v>0</v>
      </c>
      <c r="DE72" s="410">
        <f t="shared" si="98"/>
        <v>0</v>
      </c>
      <c r="DF72" s="410">
        <f t="shared" si="99"/>
        <v>0</v>
      </c>
      <c r="DG72" s="410">
        <f t="shared" si="100"/>
        <v>0</v>
      </c>
      <c r="DH72" s="410">
        <f t="shared" si="101"/>
        <v>0</v>
      </c>
      <c r="DI72" s="410">
        <f t="shared" si="102"/>
        <v>0</v>
      </c>
      <c r="DJ72" s="410">
        <f t="shared" si="103"/>
        <v>0</v>
      </c>
      <c r="DK72" s="438">
        <f t="shared" si="104"/>
        <v>0</v>
      </c>
      <c r="DL72" s="409">
        <f t="shared" si="105"/>
        <v>0</v>
      </c>
      <c r="DM72" s="411">
        <f t="shared" si="106"/>
        <v>0</v>
      </c>
      <c r="DN72" s="440">
        <f t="shared" si="107"/>
        <v>0</v>
      </c>
      <c r="DO72" s="410">
        <f t="shared" si="108"/>
        <v>0</v>
      </c>
      <c r="DP72" s="410">
        <f t="shared" si="109"/>
        <v>0</v>
      </c>
      <c r="DQ72" s="410">
        <f t="shared" si="110"/>
        <v>0</v>
      </c>
      <c r="DR72" s="410">
        <f t="shared" si="111"/>
        <v>0</v>
      </c>
      <c r="DS72" s="410">
        <f t="shared" si="112"/>
        <v>0</v>
      </c>
      <c r="DT72" s="410">
        <f t="shared" si="113"/>
        <v>0</v>
      </c>
      <c r="DU72" s="438">
        <f t="shared" si="114"/>
        <v>0</v>
      </c>
      <c r="DV72" s="409">
        <f t="shared" si="115"/>
        <v>0</v>
      </c>
      <c r="DW72" s="411">
        <f t="shared" si="116"/>
        <v>0</v>
      </c>
      <c r="DX72" s="440">
        <f t="shared" si="117"/>
        <v>0</v>
      </c>
      <c r="DY72" s="410">
        <f t="shared" si="118"/>
        <v>0</v>
      </c>
      <c r="DZ72" s="410">
        <f t="shared" si="119"/>
        <v>0</v>
      </c>
      <c r="EA72" s="410">
        <f t="shared" si="120"/>
        <v>0</v>
      </c>
      <c r="EB72" s="410">
        <f t="shared" si="121"/>
        <v>0</v>
      </c>
      <c r="EC72" s="410">
        <f t="shared" si="122"/>
        <v>0</v>
      </c>
      <c r="ED72" s="410">
        <f t="shared" si="123"/>
        <v>0</v>
      </c>
      <c r="EE72" s="411">
        <f t="shared" si="124"/>
        <v>0</v>
      </c>
      <c r="EF72" s="409">
        <f t="shared" si="125"/>
        <v>0</v>
      </c>
      <c r="EG72" s="411">
        <f t="shared" si="126"/>
        <v>0</v>
      </c>
      <c r="EH72" s="23"/>
      <c r="EJ72" s="23"/>
    </row>
    <row r="73" spans="1:140" ht="15.75" thickBot="1" x14ac:dyDescent="0.3">
      <c r="A73" s="152"/>
      <c r="B73" s="380"/>
      <c r="C73" s="420"/>
      <c r="D73" s="420"/>
      <c r="E73" s="420"/>
      <c r="F73" s="421"/>
      <c r="G73" s="276"/>
      <c r="H73" s="276"/>
      <c r="I73" s="422"/>
      <c r="J73" s="423">
        <f t="shared" si="127"/>
        <v>0</v>
      </c>
      <c r="K73" s="424">
        <f t="shared" si="128"/>
        <v>0</v>
      </c>
      <c r="L73" s="410">
        <f t="shared" si="129"/>
        <v>0</v>
      </c>
      <c r="M73" s="410">
        <f t="shared" si="130"/>
        <v>0</v>
      </c>
      <c r="N73" s="410">
        <f t="shared" si="3"/>
        <v>0</v>
      </c>
      <c r="O73" s="410">
        <f t="shared" si="4"/>
        <v>0</v>
      </c>
      <c r="P73" s="410">
        <f t="shared" si="5"/>
        <v>0</v>
      </c>
      <c r="Q73" s="429">
        <f t="shared" si="6"/>
        <v>1</v>
      </c>
      <c r="R73" s="409">
        <f t="shared" si="7"/>
        <v>0</v>
      </c>
      <c r="S73" s="410">
        <f t="shared" si="8"/>
        <v>0</v>
      </c>
      <c r="T73" s="410">
        <f t="shared" si="9"/>
        <v>0</v>
      </c>
      <c r="U73" s="410">
        <f t="shared" si="10"/>
        <v>0</v>
      </c>
      <c r="V73" s="410">
        <f t="shared" si="11"/>
        <v>0</v>
      </c>
      <c r="W73" s="410">
        <f t="shared" si="12"/>
        <v>0</v>
      </c>
      <c r="X73" s="410">
        <f t="shared" si="13"/>
        <v>0</v>
      </c>
      <c r="Y73" s="438">
        <f t="shared" si="14"/>
        <v>0</v>
      </c>
      <c r="Z73" s="409">
        <f t="shared" si="15"/>
        <v>0</v>
      </c>
      <c r="AA73" s="411">
        <f t="shared" si="16"/>
        <v>0</v>
      </c>
      <c r="AB73" s="440">
        <f t="shared" si="17"/>
        <v>0</v>
      </c>
      <c r="AC73" s="410">
        <f t="shared" si="18"/>
        <v>0</v>
      </c>
      <c r="AD73" s="410">
        <f t="shared" si="19"/>
        <v>0</v>
      </c>
      <c r="AE73" s="410">
        <f t="shared" si="20"/>
        <v>0</v>
      </c>
      <c r="AF73" s="410">
        <f t="shared" si="21"/>
        <v>0</v>
      </c>
      <c r="AG73" s="410">
        <f t="shared" si="22"/>
        <v>0</v>
      </c>
      <c r="AH73" s="410">
        <f t="shared" si="23"/>
        <v>0</v>
      </c>
      <c r="AI73" s="438">
        <f t="shared" si="24"/>
        <v>0</v>
      </c>
      <c r="AJ73" s="409">
        <f t="shared" si="25"/>
        <v>0</v>
      </c>
      <c r="AK73" s="411">
        <f t="shared" si="26"/>
        <v>0</v>
      </c>
      <c r="AL73" s="440">
        <f t="shared" si="27"/>
        <v>0</v>
      </c>
      <c r="AM73" s="410">
        <f t="shared" si="28"/>
        <v>0</v>
      </c>
      <c r="AN73" s="410">
        <f t="shared" si="29"/>
        <v>0</v>
      </c>
      <c r="AO73" s="410">
        <f t="shared" si="30"/>
        <v>0</v>
      </c>
      <c r="AP73" s="410">
        <f t="shared" si="31"/>
        <v>0</v>
      </c>
      <c r="AQ73" s="410">
        <f t="shared" si="32"/>
        <v>0</v>
      </c>
      <c r="AR73" s="410">
        <f t="shared" si="33"/>
        <v>0</v>
      </c>
      <c r="AS73" s="438">
        <f t="shared" si="34"/>
        <v>0</v>
      </c>
      <c r="AT73" s="409">
        <f t="shared" si="35"/>
        <v>0</v>
      </c>
      <c r="AU73" s="411">
        <f t="shared" si="36"/>
        <v>0</v>
      </c>
      <c r="AV73" s="440">
        <f t="shared" si="37"/>
        <v>0</v>
      </c>
      <c r="AW73" s="410">
        <f t="shared" si="38"/>
        <v>0</v>
      </c>
      <c r="AX73" s="410">
        <f t="shared" si="39"/>
        <v>0</v>
      </c>
      <c r="AY73" s="410">
        <f t="shared" si="40"/>
        <v>0</v>
      </c>
      <c r="AZ73" s="410">
        <f t="shared" si="41"/>
        <v>0</v>
      </c>
      <c r="BA73" s="410">
        <f t="shared" si="42"/>
        <v>0</v>
      </c>
      <c r="BB73" s="410">
        <f t="shared" si="43"/>
        <v>0</v>
      </c>
      <c r="BC73" s="438">
        <f t="shared" si="44"/>
        <v>0</v>
      </c>
      <c r="BD73" s="409">
        <f t="shared" si="45"/>
        <v>0</v>
      </c>
      <c r="BE73" s="411">
        <f t="shared" si="46"/>
        <v>0</v>
      </c>
      <c r="BF73" s="440">
        <f t="shared" si="47"/>
        <v>0</v>
      </c>
      <c r="BG73" s="410">
        <f t="shared" si="48"/>
        <v>0</v>
      </c>
      <c r="BH73" s="410">
        <f t="shared" si="49"/>
        <v>0</v>
      </c>
      <c r="BI73" s="410">
        <f t="shared" si="50"/>
        <v>0</v>
      </c>
      <c r="BJ73" s="410">
        <f t="shared" si="51"/>
        <v>0</v>
      </c>
      <c r="BK73" s="410">
        <f t="shared" si="52"/>
        <v>0</v>
      </c>
      <c r="BL73" s="410">
        <f t="shared" si="53"/>
        <v>0</v>
      </c>
      <c r="BM73" s="438">
        <f t="shared" si="54"/>
        <v>0</v>
      </c>
      <c r="BN73" s="409">
        <f t="shared" si="55"/>
        <v>0</v>
      </c>
      <c r="BO73" s="411">
        <f t="shared" si="56"/>
        <v>0</v>
      </c>
      <c r="BP73" s="440">
        <f t="shared" si="57"/>
        <v>0</v>
      </c>
      <c r="BQ73" s="410">
        <f t="shared" si="58"/>
        <v>0</v>
      </c>
      <c r="BR73" s="410">
        <f t="shared" si="59"/>
        <v>0</v>
      </c>
      <c r="BS73" s="410">
        <f t="shared" si="60"/>
        <v>0</v>
      </c>
      <c r="BT73" s="410">
        <f t="shared" si="61"/>
        <v>0</v>
      </c>
      <c r="BU73" s="410">
        <f t="shared" si="62"/>
        <v>0</v>
      </c>
      <c r="BV73" s="410">
        <f t="shared" si="63"/>
        <v>0</v>
      </c>
      <c r="BW73" s="438">
        <f t="shared" si="64"/>
        <v>0</v>
      </c>
      <c r="BX73" s="409">
        <f t="shared" si="65"/>
        <v>0</v>
      </c>
      <c r="BY73" s="411">
        <f t="shared" si="66"/>
        <v>0</v>
      </c>
      <c r="BZ73" s="440">
        <f t="shared" si="67"/>
        <v>0</v>
      </c>
      <c r="CA73" s="410">
        <f t="shared" si="68"/>
        <v>0</v>
      </c>
      <c r="CB73" s="410">
        <f t="shared" si="69"/>
        <v>0</v>
      </c>
      <c r="CC73" s="410">
        <f t="shared" si="70"/>
        <v>0</v>
      </c>
      <c r="CD73" s="410">
        <f t="shared" si="71"/>
        <v>0</v>
      </c>
      <c r="CE73" s="410">
        <f t="shared" si="72"/>
        <v>0</v>
      </c>
      <c r="CF73" s="410">
        <f t="shared" si="73"/>
        <v>0</v>
      </c>
      <c r="CG73" s="438">
        <f t="shared" si="74"/>
        <v>0</v>
      </c>
      <c r="CH73" s="409">
        <f t="shared" si="75"/>
        <v>0</v>
      </c>
      <c r="CI73" s="411">
        <f t="shared" si="76"/>
        <v>0</v>
      </c>
      <c r="CJ73" s="440">
        <f t="shared" si="77"/>
        <v>0</v>
      </c>
      <c r="CK73" s="410">
        <f t="shared" si="78"/>
        <v>0</v>
      </c>
      <c r="CL73" s="410">
        <f t="shared" si="79"/>
        <v>0</v>
      </c>
      <c r="CM73" s="410">
        <f t="shared" si="80"/>
        <v>0</v>
      </c>
      <c r="CN73" s="410">
        <f t="shared" si="81"/>
        <v>0</v>
      </c>
      <c r="CO73" s="410">
        <f t="shared" si="82"/>
        <v>0</v>
      </c>
      <c r="CP73" s="410">
        <f t="shared" si="83"/>
        <v>0</v>
      </c>
      <c r="CQ73" s="438">
        <f t="shared" si="84"/>
        <v>0</v>
      </c>
      <c r="CR73" s="409">
        <f t="shared" si="85"/>
        <v>0</v>
      </c>
      <c r="CS73" s="411">
        <f t="shared" si="86"/>
        <v>0</v>
      </c>
      <c r="CT73" s="440">
        <f t="shared" si="87"/>
        <v>0</v>
      </c>
      <c r="CU73" s="410">
        <f t="shared" si="88"/>
        <v>0</v>
      </c>
      <c r="CV73" s="410">
        <f t="shared" si="89"/>
        <v>0</v>
      </c>
      <c r="CW73" s="410">
        <f t="shared" si="90"/>
        <v>0</v>
      </c>
      <c r="CX73" s="410">
        <f t="shared" si="91"/>
        <v>0</v>
      </c>
      <c r="CY73" s="410">
        <f t="shared" si="92"/>
        <v>0</v>
      </c>
      <c r="CZ73" s="410">
        <f t="shared" si="93"/>
        <v>0</v>
      </c>
      <c r="DA73" s="438">
        <f t="shared" si="94"/>
        <v>0</v>
      </c>
      <c r="DB73" s="409">
        <f t="shared" si="95"/>
        <v>0</v>
      </c>
      <c r="DC73" s="411">
        <f t="shared" si="96"/>
        <v>0</v>
      </c>
      <c r="DD73" s="440">
        <f t="shared" si="97"/>
        <v>0</v>
      </c>
      <c r="DE73" s="410">
        <f t="shared" si="98"/>
        <v>0</v>
      </c>
      <c r="DF73" s="410">
        <f t="shared" si="99"/>
        <v>0</v>
      </c>
      <c r="DG73" s="410">
        <f t="shared" si="100"/>
        <v>0</v>
      </c>
      <c r="DH73" s="410">
        <f t="shared" si="101"/>
        <v>0</v>
      </c>
      <c r="DI73" s="410">
        <f t="shared" si="102"/>
        <v>0</v>
      </c>
      <c r="DJ73" s="410">
        <f t="shared" si="103"/>
        <v>0</v>
      </c>
      <c r="DK73" s="438">
        <f t="shared" si="104"/>
        <v>0</v>
      </c>
      <c r="DL73" s="409">
        <f t="shared" si="105"/>
        <v>0</v>
      </c>
      <c r="DM73" s="411">
        <f t="shared" si="106"/>
        <v>0</v>
      </c>
      <c r="DN73" s="440">
        <f t="shared" si="107"/>
        <v>0</v>
      </c>
      <c r="DO73" s="410">
        <f t="shared" si="108"/>
        <v>0</v>
      </c>
      <c r="DP73" s="410">
        <f t="shared" si="109"/>
        <v>0</v>
      </c>
      <c r="DQ73" s="410">
        <f t="shared" si="110"/>
        <v>0</v>
      </c>
      <c r="DR73" s="410">
        <f t="shared" si="111"/>
        <v>0</v>
      </c>
      <c r="DS73" s="410">
        <f t="shared" si="112"/>
        <v>0</v>
      </c>
      <c r="DT73" s="410">
        <f t="shared" si="113"/>
        <v>0</v>
      </c>
      <c r="DU73" s="438">
        <f t="shared" si="114"/>
        <v>0</v>
      </c>
      <c r="DV73" s="409">
        <f t="shared" si="115"/>
        <v>0</v>
      </c>
      <c r="DW73" s="411">
        <f t="shared" si="116"/>
        <v>0</v>
      </c>
      <c r="DX73" s="440">
        <f t="shared" si="117"/>
        <v>0</v>
      </c>
      <c r="DY73" s="410">
        <f t="shared" si="118"/>
        <v>0</v>
      </c>
      <c r="DZ73" s="410">
        <f t="shared" si="119"/>
        <v>0</v>
      </c>
      <c r="EA73" s="410">
        <f t="shared" si="120"/>
        <v>0</v>
      </c>
      <c r="EB73" s="410">
        <f t="shared" si="121"/>
        <v>0</v>
      </c>
      <c r="EC73" s="410">
        <f t="shared" si="122"/>
        <v>0</v>
      </c>
      <c r="ED73" s="410">
        <f t="shared" si="123"/>
        <v>0</v>
      </c>
      <c r="EE73" s="411">
        <f t="shared" si="124"/>
        <v>0</v>
      </c>
      <c r="EF73" s="409">
        <f t="shared" si="125"/>
        <v>0</v>
      </c>
      <c r="EG73" s="411">
        <f t="shared" si="126"/>
        <v>0</v>
      </c>
      <c r="EH73" s="23"/>
      <c r="EJ73" s="23"/>
    </row>
    <row r="74" spans="1:140" ht="15.75" thickBot="1" x14ac:dyDescent="0.3">
      <c r="A74" s="152"/>
      <c r="B74" s="380"/>
      <c r="C74" s="420"/>
      <c r="D74" s="420"/>
      <c r="E74" s="420"/>
      <c r="F74" s="421"/>
      <c r="G74" s="276"/>
      <c r="H74" s="276"/>
      <c r="I74" s="422"/>
      <c r="J74" s="423">
        <f t="shared" si="127"/>
        <v>0</v>
      </c>
      <c r="K74" s="424">
        <f t="shared" si="128"/>
        <v>0</v>
      </c>
      <c r="L74" s="410">
        <f t="shared" si="129"/>
        <v>0</v>
      </c>
      <c r="M74" s="410">
        <f t="shared" si="130"/>
        <v>0</v>
      </c>
      <c r="N74" s="410">
        <f t="shared" si="3"/>
        <v>0</v>
      </c>
      <c r="O74" s="410">
        <f t="shared" si="4"/>
        <v>0</v>
      </c>
      <c r="P74" s="410">
        <f t="shared" si="5"/>
        <v>0</v>
      </c>
      <c r="Q74" s="429">
        <f t="shared" si="6"/>
        <v>1</v>
      </c>
      <c r="R74" s="409">
        <f t="shared" si="7"/>
        <v>0</v>
      </c>
      <c r="S74" s="410">
        <f t="shared" si="8"/>
        <v>0</v>
      </c>
      <c r="T74" s="410">
        <f t="shared" si="9"/>
        <v>0</v>
      </c>
      <c r="U74" s="410">
        <f t="shared" si="10"/>
        <v>0</v>
      </c>
      <c r="V74" s="410">
        <f t="shared" si="11"/>
        <v>0</v>
      </c>
      <c r="W74" s="410">
        <f t="shared" si="12"/>
        <v>0</v>
      </c>
      <c r="X74" s="410">
        <f t="shared" si="13"/>
        <v>0</v>
      </c>
      <c r="Y74" s="438">
        <f t="shared" si="14"/>
        <v>0</v>
      </c>
      <c r="Z74" s="409">
        <f t="shared" si="15"/>
        <v>0</v>
      </c>
      <c r="AA74" s="411">
        <f t="shared" si="16"/>
        <v>0</v>
      </c>
      <c r="AB74" s="440">
        <f t="shared" si="17"/>
        <v>0</v>
      </c>
      <c r="AC74" s="410">
        <f t="shared" si="18"/>
        <v>0</v>
      </c>
      <c r="AD74" s="410">
        <f t="shared" si="19"/>
        <v>0</v>
      </c>
      <c r="AE74" s="410">
        <f t="shared" si="20"/>
        <v>0</v>
      </c>
      <c r="AF74" s="410">
        <f t="shared" si="21"/>
        <v>0</v>
      </c>
      <c r="AG74" s="410">
        <f t="shared" si="22"/>
        <v>0</v>
      </c>
      <c r="AH74" s="410">
        <f t="shared" si="23"/>
        <v>0</v>
      </c>
      <c r="AI74" s="438">
        <f t="shared" si="24"/>
        <v>0</v>
      </c>
      <c r="AJ74" s="409">
        <f t="shared" si="25"/>
        <v>0</v>
      </c>
      <c r="AK74" s="411">
        <f t="shared" si="26"/>
        <v>0</v>
      </c>
      <c r="AL74" s="440">
        <f t="shared" si="27"/>
        <v>0</v>
      </c>
      <c r="AM74" s="410">
        <f t="shared" si="28"/>
        <v>0</v>
      </c>
      <c r="AN74" s="410">
        <f t="shared" si="29"/>
        <v>0</v>
      </c>
      <c r="AO74" s="410">
        <f t="shared" si="30"/>
        <v>0</v>
      </c>
      <c r="AP74" s="410">
        <f t="shared" si="31"/>
        <v>0</v>
      </c>
      <c r="AQ74" s="410">
        <f t="shared" si="32"/>
        <v>0</v>
      </c>
      <c r="AR74" s="410">
        <f t="shared" si="33"/>
        <v>0</v>
      </c>
      <c r="AS74" s="438">
        <f t="shared" si="34"/>
        <v>0</v>
      </c>
      <c r="AT74" s="409">
        <f t="shared" si="35"/>
        <v>0</v>
      </c>
      <c r="AU74" s="411">
        <f t="shared" si="36"/>
        <v>0</v>
      </c>
      <c r="AV74" s="440">
        <f t="shared" si="37"/>
        <v>0</v>
      </c>
      <c r="AW74" s="410">
        <f t="shared" si="38"/>
        <v>0</v>
      </c>
      <c r="AX74" s="410">
        <f t="shared" si="39"/>
        <v>0</v>
      </c>
      <c r="AY74" s="410">
        <f t="shared" si="40"/>
        <v>0</v>
      </c>
      <c r="AZ74" s="410">
        <f t="shared" si="41"/>
        <v>0</v>
      </c>
      <c r="BA74" s="410">
        <f t="shared" si="42"/>
        <v>0</v>
      </c>
      <c r="BB74" s="410">
        <f t="shared" si="43"/>
        <v>0</v>
      </c>
      <c r="BC74" s="438">
        <f t="shared" si="44"/>
        <v>0</v>
      </c>
      <c r="BD74" s="409">
        <f t="shared" si="45"/>
        <v>0</v>
      </c>
      <c r="BE74" s="411">
        <f t="shared" si="46"/>
        <v>0</v>
      </c>
      <c r="BF74" s="440">
        <f t="shared" si="47"/>
        <v>0</v>
      </c>
      <c r="BG74" s="410">
        <f t="shared" si="48"/>
        <v>0</v>
      </c>
      <c r="BH74" s="410">
        <f t="shared" si="49"/>
        <v>0</v>
      </c>
      <c r="BI74" s="410">
        <f t="shared" si="50"/>
        <v>0</v>
      </c>
      <c r="BJ74" s="410">
        <f t="shared" si="51"/>
        <v>0</v>
      </c>
      <c r="BK74" s="410">
        <f t="shared" si="52"/>
        <v>0</v>
      </c>
      <c r="BL74" s="410">
        <f t="shared" si="53"/>
        <v>0</v>
      </c>
      <c r="BM74" s="438">
        <f t="shared" si="54"/>
        <v>0</v>
      </c>
      <c r="BN74" s="409">
        <f t="shared" si="55"/>
        <v>0</v>
      </c>
      <c r="BO74" s="411">
        <f t="shared" si="56"/>
        <v>0</v>
      </c>
      <c r="BP74" s="440">
        <f t="shared" si="57"/>
        <v>0</v>
      </c>
      <c r="BQ74" s="410">
        <f t="shared" si="58"/>
        <v>0</v>
      </c>
      <c r="BR74" s="410">
        <f t="shared" si="59"/>
        <v>0</v>
      </c>
      <c r="BS74" s="410">
        <f t="shared" si="60"/>
        <v>0</v>
      </c>
      <c r="BT74" s="410">
        <f t="shared" si="61"/>
        <v>0</v>
      </c>
      <c r="BU74" s="410">
        <f t="shared" si="62"/>
        <v>0</v>
      </c>
      <c r="BV74" s="410">
        <f t="shared" si="63"/>
        <v>0</v>
      </c>
      <c r="BW74" s="438">
        <f t="shared" si="64"/>
        <v>0</v>
      </c>
      <c r="BX74" s="409">
        <f t="shared" si="65"/>
        <v>0</v>
      </c>
      <c r="BY74" s="411">
        <f t="shared" si="66"/>
        <v>0</v>
      </c>
      <c r="BZ74" s="440">
        <f t="shared" si="67"/>
        <v>0</v>
      </c>
      <c r="CA74" s="410">
        <f t="shared" si="68"/>
        <v>0</v>
      </c>
      <c r="CB74" s="410">
        <f t="shared" si="69"/>
        <v>0</v>
      </c>
      <c r="CC74" s="410">
        <f t="shared" si="70"/>
        <v>0</v>
      </c>
      <c r="CD74" s="410">
        <f t="shared" si="71"/>
        <v>0</v>
      </c>
      <c r="CE74" s="410">
        <f t="shared" si="72"/>
        <v>0</v>
      </c>
      <c r="CF74" s="410">
        <f t="shared" si="73"/>
        <v>0</v>
      </c>
      <c r="CG74" s="438">
        <f t="shared" si="74"/>
        <v>0</v>
      </c>
      <c r="CH74" s="409">
        <f t="shared" si="75"/>
        <v>0</v>
      </c>
      <c r="CI74" s="411">
        <f t="shared" si="76"/>
        <v>0</v>
      </c>
      <c r="CJ74" s="440">
        <f t="shared" si="77"/>
        <v>0</v>
      </c>
      <c r="CK74" s="410">
        <f t="shared" si="78"/>
        <v>0</v>
      </c>
      <c r="CL74" s="410">
        <f t="shared" si="79"/>
        <v>0</v>
      </c>
      <c r="CM74" s="410">
        <f t="shared" si="80"/>
        <v>0</v>
      </c>
      <c r="CN74" s="410">
        <f t="shared" si="81"/>
        <v>0</v>
      </c>
      <c r="CO74" s="410">
        <f t="shared" si="82"/>
        <v>0</v>
      </c>
      <c r="CP74" s="410">
        <f t="shared" si="83"/>
        <v>0</v>
      </c>
      <c r="CQ74" s="438">
        <f t="shared" si="84"/>
        <v>0</v>
      </c>
      <c r="CR74" s="409">
        <f t="shared" si="85"/>
        <v>0</v>
      </c>
      <c r="CS74" s="411">
        <f t="shared" si="86"/>
        <v>0</v>
      </c>
      <c r="CT74" s="440">
        <f t="shared" si="87"/>
        <v>0</v>
      </c>
      <c r="CU74" s="410">
        <f t="shared" si="88"/>
        <v>0</v>
      </c>
      <c r="CV74" s="410">
        <f t="shared" si="89"/>
        <v>0</v>
      </c>
      <c r="CW74" s="410">
        <f t="shared" si="90"/>
        <v>0</v>
      </c>
      <c r="CX74" s="410">
        <f t="shared" si="91"/>
        <v>0</v>
      </c>
      <c r="CY74" s="410">
        <f t="shared" si="92"/>
        <v>0</v>
      </c>
      <c r="CZ74" s="410">
        <f t="shared" si="93"/>
        <v>0</v>
      </c>
      <c r="DA74" s="438">
        <f t="shared" si="94"/>
        <v>0</v>
      </c>
      <c r="DB74" s="409">
        <f t="shared" si="95"/>
        <v>0</v>
      </c>
      <c r="DC74" s="411">
        <f t="shared" si="96"/>
        <v>0</v>
      </c>
      <c r="DD74" s="440">
        <f t="shared" si="97"/>
        <v>0</v>
      </c>
      <c r="DE74" s="410">
        <f t="shared" si="98"/>
        <v>0</v>
      </c>
      <c r="DF74" s="410">
        <f t="shared" si="99"/>
        <v>0</v>
      </c>
      <c r="DG74" s="410">
        <f t="shared" si="100"/>
        <v>0</v>
      </c>
      <c r="DH74" s="410">
        <f t="shared" si="101"/>
        <v>0</v>
      </c>
      <c r="DI74" s="410">
        <f t="shared" si="102"/>
        <v>0</v>
      </c>
      <c r="DJ74" s="410">
        <f t="shared" si="103"/>
        <v>0</v>
      </c>
      <c r="DK74" s="438">
        <f t="shared" si="104"/>
        <v>0</v>
      </c>
      <c r="DL74" s="409">
        <f t="shared" si="105"/>
        <v>0</v>
      </c>
      <c r="DM74" s="411">
        <f t="shared" si="106"/>
        <v>0</v>
      </c>
      <c r="DN74" s="440">
        <f t="shared" si="107"/>
        <v>0</v>
      </c>
      <c r="DO74" s="410">
        <f t="shared" si="108"/>
        <v>0</v>
      </c>
      <c r="DP74" s="410">
        <f t="shared" si="109"/>
        <v>0</v>
      </c>
      <c r="DQ74" s="410">
        <f t="shared" si="110"/>
        <v>0</v>
      </c>
      <c r="DR74" s="410">
        <f t="shared" si="111"/>
        <v>0</v>
      </c>
      <c r="DS74" s="410">
        <f t="shared" si="112"/>
        <v>0</v>
      </c>
      <c r="DT74" s="410">
        <f t="shared" si="113"/>
        <v>0</v>
      </c>
      <c r="DU74" s="438">
        <f t="shared" si="114"/>
        <v>0</v>
      </c>
      <c r="DV74" s="409">
        <f t="shared" si="115"/>
        <v>0</v>
      </c>
      <c r="DW74" s="411">
        <f t="shared" si="116"/>
        <v>0</v>
      </c>
      <c r="DX74" s="440">
        <f t="shared" si="117"/>
        <v>0</v>
      </c>
      <c r="DY74" s="410">
        <f t="shared" si="118"/>
        <v>0</v>
      </c>
      <c r="DZ74" s="410">
        <f t="shared" si="119"/>
        <v>0</v>
      </c>
      <c r="EA74" s="410">
        <f t="shared" si="120"/>
        <v>0</v>
      </c>
      <c r="EB74" s="410">
        <f t="shared" si="121"/>
        <v>0</v>
      </c>
      <c r="EC74" s="410">
        <f t="shared" si="122"/>
        <v>0</v>
      </c>
      <c r="ED74" s="410">
        <f t="shared" si="123"/>
        <v>0</v>
      </c>
      <c r="EE74" s="411">
        <f t="shared" si="124"/>
        <v>0</v>
      </c>
      <c r="EF74" s="409">
        <f t="shared" si="125"/>
        <v>0</v>
      </c>
      <c r="EG74" s="411">
        <f t="shared" si="126"/>
        <v>0</v>
      </c>
      <c r="EH74" s="23"/>
      <c r="EJ74" s="23"/>
    </row>
    <row r="75" spans="1:140" ht="15.75" thickBot="1" x14ac:dyDescent="0.3">
      <c r="A75" s="152"/>
      <c r="B75" s="380"/>
      <c r="C75" s="420"/>
      <c r="D75" s="420"/>
      <c r="E75" s="420"/>
      <c r="F75" s="421"/>
      <c r="G75" s="276"/>
      <c r="H75" s="276"/>
      <c r="I75" s="422"/>
      <c r="J75" s="423">
        <f t="shared" si="127"/>
        <v>0</v>
      </c>
      <c r="K75" s="424">
        <f t="shared" si="128"/>
        <v>0</v>
      </c>
      <c r="L75" s="410">
        <f t="shared" si="129"/>
        <v>0</v>
      </c>
      <c r="M75" s="410">
        <f t="shared" si="130"/>
        <v>0</v>
      </c>
      <c r="N75" s="410">
        <f t="shared" si="3"/>
        <v>0</v>
      </c>
      <c r="O75" s="410">
        <f t="shared" si="4"/>
        <v>0</v>
      </c>
      <c r="P75" s="410">
        <f t="shared" si="5"/>
        <v>0</v>
      </c>
      <c r="Q75" s="429">
        <f t="shared" si="6"/>
        <v>1</v>
      </c>
      <c r="R75" s="409">
        <f t="shared" si="7"/>
        <v>0</v>
      </c>
      <c r="S75" s="410">
        <f t="shared" si="8"/>
        <v>0</v>
      </c>
      <c r="T75" s="410">
        <f t="shared" si="9"/>
        <v>0</v>
      </c>
      <c r="U75" s="410">
        <f t="shared" si="10"/>
        <v>0</v>
      </c>
      <c r="V75" s="410">
        <f t="shared" si="11"/>
        <v>0</v>
      </c>
      <c r="W75" s="410">
        <f t="shared" si="12"/>
        <v>0</v>
      </c>
      <c r="X75" s="410">
        <f t="shared" si="13"/>
        <v>0</v>
      </c>
      <c r="Y75" s="438">
        <f t="shared" si="14"/>
        <v>0</v>
      </c>
      <c r="Z75" s="409">
        <f t="shared" si="15"/>
        <v>0</v>
      </c>
      <c r="AA75" s="411">
        <f t="shared" si="16"/>
        <v>0</v>
      </c>
      <c r="AB75" s="440">
        <f t="shared" si="17"/>
        <v>0</v>
      </c>
      <c r="AC75" s="410">
        <f t="shared" si="18"/>
        <v>0</v>
      </c>
      <c r="AD75" s="410">
        <f t="shared" si="19"/>
        <v>0</v>
      </c>
      <c r="AE75" s="410">
        <f t="shared" si="20"/>
        <v>0</v>
      </c>
      <c r="AF75" s="410">
        <f t="shared" si="21"/>
        <v>0</v>
      </c>
      <c r="AG75" s="410">
        <f t="shared" si="22"/>
        <v>0</v>
      </c>
      <c r="AH75" s="410">
        <f t="shared" si="23"/>
        <v>0</v>
      </c>
      <c r="AI75" s="438">
        <f t="shared" si="24"/>
        <v>0</v>
      </c>
      <c r="AJ75" s="409">
        <f t="shared" si="25"/>
        <v>0</v>
      </c>
      <c r="AK75" s="411">
        <f t="shared" si="26"/>
        <v>0</v>
      </c>
      <c r="AL75" s="440">
        <f t="shared" si="27"/>
        <v>0</v>
      </c>
      <c r="AM75" s="410">
        <f t="shared" si="28"/>
        <v>0</v>
      </c>
      <c r="AN75" s="410">
        <f t="shared" si="29"/>
        <v>0</v>
      </c>
      <c r="AO75" s="410">
        <f t="shared" si="30"/>
        <v>0</v>
      </c>
      <c r="AP75" s="410">
        <f t="shared" si="31"/>
        <v>0</v>
      </c>
      <c r="AQ75" s="410">
        <f t="shared" si="32"/>
        <v>0</v>
      </c>
      <c r="AR75" s="410">
        <f t="shared" si="33"/>
        <v>0</v>
      </c>
      <c r="AS75" s="438">
        <f t="shared" si="34"/>
        <v>0</v>
      </c>
      <c r="AT75" s="409">
        <f t="shared" si="35"/>
        <v>0</v>
      </c>
      <c r="AU75" s="411">
        <f t="shared" si="36"/>
        <v>0</v>
      </c>
      <c r="AV75" s="440">
        <f t="shared" si="37"/>
        <v>0</v>
      </c>
      <c r="AW75" s="410">
        <f t="shared" si="38"/>
        <v>0</v>
      </c>
      <c r="AX75" s="410">
        <f t="shared" si="39"/>
        <v>0</v>
      </c>
      <c r="AY75" s="410">
        <f t="shared" si="40"/>
        <v>0</v>
      </c>
      <c r="AZ75" s="410">
        <f t="shared" si="41"/>
        <v>0</v>
      </c>
      <c r="BA75" s="410">
        <f t="shared" si="42"/>
        <v>0</v>
      </c>
      <c r="BB75" s="410">
        <f t="shared" si="43"/>
        <v>0</v>
      </c>
      <c r="BC75" s="438">
        <f t="shared" si="44"/>
        <v>0</v>
      </c>
      <c r="BD75" s="409">
        <f t="shared" si="45"/>
        <v>0</v>
      </c>
      <c r="BE75" s="411">
        <f t="shared" si="46"/>
        <v>0</v>
      </c>
      <c r="BF75" s="440">
        <f t="shared" si="47"/>
        <v>0</v>
      </c>
      <c r="BG75" s="410">
        <f t="shared" si="48"/>
        <v>0</v>
      </c>
      <c r="BH75" s="410">
        <f t="shared" si="49"/>
        <v>0</v>
      </c>
      <c r="BI75" s="410">
        <f t="shared" si="50"/>
        <v>0</v>
      </c>
      <c r="BJ75" s="410">
        <f t="shared" si="51"/>
        <v>0</v>
      </c>
      <c r="BK75" s="410">
        <f t="shared" si="52"/>
        <v>0</v>
      </c>
      <c r="BL75" s="410">
        <f t="shared" si="53"/>
        <v>0</v>
      </c>
      <c r="BM75" s="438">
        <f t="shared" si="54"/>
        <v>0</v>
      </c>
      <c r="BN75" s="409">
        <f t="shared" si="55"/>
        <v>0</v>
      </c>
      <c r="BO75" s="411">
        <f t="shared" si="56"/>
        <v>0</v>
      </c>
      <c r="BP75" s="440">
        <f t="shared" si="57"/>
        <v>0</v>
      </c>
      <c r="BQ75" s="410">
        <f t="shared" si="58"/>
        <v>0</v>
      </c>
      <c r="BR75" s="410">
        <f t="shared" si="59"/>
        <v>0</v>
      </c>
      <c r="BS75" s="410">
        <f t="shared" si="60"/>
        <v>0</v>
      </c>
      <c r="BT75" s="410">
        <f t="shared" si="61"/>
        <v>0</v>
      </c>
      <c r="BU75" s="410">
        <f t="shared" si="62"/>
        <v>0</v>
      </c>
      <c r="BV75" s="410">
        <f t="shared" si="63"/>
        <v>0</v>
      </c>
      <c r="BW75" s="438">
        <f t="shared" si="64"/>
        <v>0</v>
      </c>
      <c r="BX75" s="409">
        <f t="shared" si="65"/>
        <v>0</v>
      </c>
      <c r="BY75" s="411">
        <f t="shared" si="66"/>
        <v>0</v>
      </c>
      <c r="BZ75" s="440">
        <f t="shared" si="67"/>
        <v>0</v>
      </c>
      <c r="CA75" s="410">
        <f t="shared" si="68"/>
        <v>0</v>
      </c>
      <c r="CB75" s="410">
        <f t="shared" si="69"/>
        <v>0</v>
      </c>
      <c r="CC75" s="410">
        <f t="shared" si="70"/>
        <v>0</v>
      </c>
      <c r="CD75" s="410">
        <f t="shared" si="71"/>
        <v>0</v>
      </c>
      <c r="CE75" s="410">
        <f t="shared" si="72"/>
        <v>0</v>
      </c>
      <c r="CF75" s="410">
        <f t="shared" si="73"/>
        <v>0</v>
      </c>
      <c r="CG75" s="438">
        <f t="shared" si="74"/>
        <v>0</v>
      </c>
      <c r="CH75" s="409">
        <f t="shared" si="75"/>
        <v>0</v>
      </c>
      <c r="CI75" s="411">
        <f t="shared" si="76"/>
        <v>0</v>
      </c>
      <c r="CJ75" s="440">
        <f t="shared" si="77"/>
        <v>0</v>
      </c>
      <c r="CK75" s="410">
        <f t="shared" si="78"/>
        <v>0</v>
      </c>
      <c r="CL75" s="410">
        <f t="shared" si="79"/>
        <v>0</v>
      </c>
      <c r="CM75" s="410">
        <f t="shared" si="80"/>
        <v>0</v>
      </c>
      <c r="CN75" s="410">
        <f t="shared" si="81"/>
        <v>0</v>
      </c>
      <c r="CO75" s="410">
        <f t="shared" si="82"/>
        <v>0</v>
      </c>
      <c r="CP75" s="410">
        <f t="shared" si="83"/>
        <v>0</v>
      </c>
      <c r="CQ75" s="438">
        <f t="shared" si="84"/>
        <v>0</v>
      </c>
      <c r="CR75" s="409">
        <f t="shared" si="85"/>
        <v>0</v>
      </c>
      <c r="CS75" s="411">
        <f t="shared" si="86"/>
        <v>0</v>
      </c>
      <c r="CT75" s="440">
        <f t="shared" si="87"/>
        <v>0</v>
      </c>
      <c r="CU75" s="410">
        <f t="shared" si="88"/>
        <v>0</v>
      </c>
      <c r="CV75" s="410">
        <f t="shared" si="89"/>
        <v>0</v>
      </c>
      <c r="CW75" s="410">
        <f t="shared" si="90"/>
        <v>0</v>
      </c>
      <c r="CX75" s="410">
        <f t="shared" si="91"/>
        <v>0</v>
      </c>
      <c r="CY75" s="410">
        <f t="shared" si="92"/>
        <v>0</v>
      </c>
      <c r="CZ75" s="410">
        <f t="shared" si="93"/>
        <v>0</v>
      </c>
      <c r="DA75" s="438">
        <f t="shared" si="94"/>
        <v>0</v>
      </c>
      <c r="DB75" s="409">
        <f t="shared" si="95"/>
        <v>0</v>
      </c>
      <c r="DC75" s="411">
        <f t="shared" si="96"/>
        <v>0</v>
      </c>
      <c r="DD75" s="440">
        <f t="shared" si="97"/>
        <v>0</v>
      </c>
      <c r="DE75" s="410">
        <f t="shared" si="98"/>
        <v>0</v>
      </c>
      <c r="DF75" s="410">
        <f t="shared" si="99"/>
        <v>0</v>
      </c>
      <c r="DG75" s="410">
        <f t="shared" si="100"/>
        <v>0</v>
      </c>
      <c r="DH75" s="410">
        <f t="shared" si="101"/>
        <v>0</v>
      </c>
      <c r="DI75" s="410">
        <f t="shared" si="102"/>
        <v>0</v>
      </c>
      <c r="DJ75" s="410">
        <f t="shared" si="103"/>
        <v>0</v>
      </c>
      <c r="DK75" s="438">
        <f t="shared" si="104"/>
        <v>0</v>
      </c>
      <c r="DL75" s="409">
        <f t="shared" si="105"/>
        <v>0</v>
      </c>
      <c r="DM75" s="411">
        <f t="shared" si="106"/>
        <v>0</v>
      </c>
      <c r="DN75" s="440">
        <f t="shared" si="107"/>
        <v>0</v>
      </c>
      <c r="DO75" s="410">
        <f t="shared" si="108"/>
        <v>0</v>
      </c>
      <c r="DP75" s="410">
        <f t="shared" si="109"/>
        <v>0</v>
      </c>
      <c r="DQ75" s="410">
        <f t="shared" si="110"/>
        <v>0</v>
      </c>
      <c r="DR75" s="410">
        <f t="shared" si="111"/>
        <v>0</v>
      </c>
      <c r="DS75" s="410">
        <f t="shared" si="112"/>
        <v>0</v>
      </c>
      <c r="DT75" s="410">
        <f t="shared" si="113"/>
        <v>0</v>
      </c>
      <c r="DU75" s="438">
        <f t="shared" si="114"/>
        <v>0</v>
      </c>
      <c r="DV75" s="409">
        <f t="shared" si="115"/>
        <v>0</v>
      </c>
      <c r="DW75" s="411">
        <f t="shared" si="116"/>
        <v>0</v>
      </c>
      <c r="DX75" s="440">
        <f t="shared" si="117"/>
        <v>0</v>
      </c>
      <c r="DY75" s="410">
        <f t="shared" si="118"/>
        <v>0</v>
      </c>
      <c r="DZ75" s="410">
        <f t="shared" si="119"/>
        <v>0</v>
      </c>
      <c r="EA75" s="410">
        <f t="shared" si="120"/>
        <v>0</v>
      </c>
      <c r="EB75" s="410">
        <f t="shared" si="121"/>
        <v>0</v>
      </c>
      <c r="EC75" s="410">
        <f t="shared" si="122"/>
        <v>0</v>
      </c>
      <c r="ED75" s="410">
        <f t="shared" si="123"/>
        <v>0</v>
      </c>
      <c r="EE75" s="411">
        <f t="shared" si="124"/>
        <v>0</v>
      </c>
      <c r="EF75" s="409">
        <f t="shared" si="125"/>
        <v>0</v>
      </c>
      <c r="EG75" s="411">
        <f t="shared" si="126"/>
        <v>0</v>
      </c>
      <c r="EH75" s="23"/>
      <c r="EJ75" s="23"/>
    </row>
    <row r="76" spans="1:140" ht="15.75" thickBot="1" x14ac:dyDescent="0.3">
      <c r="A76" s="152"/>
      <c r="B76" s="380"/>
      <c r="C76" s="420"/>
      <c r="D76" s="420"/>
      <c r="E76" s="420"/>
      <c r="F76" s="421"/>
      <c r="G76" s="276"/>
      <c r="H76" s="276"/>
      <c r="I76" s="422"/>
      <c r="J76" s="423">
        <f t="shared" si="127"/>
        <v>0</v>
      </c>
      <c r="K76" s="424">
        <f t="shared" si="128"/>
        <v>0</v>
      </c>
      <c r="L76" s="410">
        <f t="shared" si="129"/>
        <v>0</v>
      </c>
      <c r="M76" s="410">
        <f t="shared" si="130"/>
        <v>0</v>
      </c>
      <c r="N76" s="410">
        <f t="shared" si="3"/>
        <v>0</v>
      </c>
      <c r="O76" s="410">
        <f t="shared" si="4"/>
        <v>0</v>
      </c>
      <c r="P76" s="410">
        <f t="shared" si="5"/>
        <v>0</v>
      </c>
      <c r="Q76" s="429">
        <f t="shared" si="6"/>
        <v>1</v>
      </c>
      <c r="R76" s="409">
        <f t="shared" si="7"/>
        <v>0</v>
      </c>
      <c r="S76" s="410">
        <f t="shared" si="8"/>
        <v>0</v>
      </c>
      <c r="T76" s="410">
        <f t="shared" si="9"/>
        <v>0</v>
      </c>
      <c r="U76" s="410">
        <f t="shared" si="10"/>
        <v>0</v>
      </c>
      <c r="V76" s="410">
        <f t="shared" si="11"/>
        <v>0</v>
      </c>
      <c r="W76" s="410">
        <f t="shared" si="12"/>
        <v>0</v>
      </c>
      <c r="X76" s="410">
        <f t="shared" si="13"/>
        <v>0</v>
      </c>
      <c r="Y76" s="438">
        <f t="shared" si="14"/>
        <v>0</v>
      </c>
      <c r="Z76" s="409">
        <f t="shared" si="15"/>
        <v>0</v>
      </c>
      <c r="AA76" s="411">
        <f t="shared" si="16"/>
        <v>0</v>
      </c>
      <c r="AB76" s="440">
        <f t="shared" si="17"/>
        <v>0</v>
      </c>
      <c r="AC76" s="410">
        <f t="shared" si="18"/>
        <v>0</v>
      </c>
      <c r="AD76" s="410">
        <f t="shared" si="19"/>
        <v>0</v>
      </c>
      <c r="AE76" s="410">
        <f t="shared" si="20"/>
        <v>0</v>
      </c>
      <c r="AF76" s="410">
        <f t="shared" si="21"/>
        <v>0</v>
      </c>
      <c r="AG76" s="410">
        <f t="shared" si="22"/>
        <v>0</v>
      </c>
      <c r="AH76" s="410">
        <f t="shared" si="23"/>
        <v>0</v>
      </c>
      <c r="AI76" s="438">
        <f t="shared" si="24"/>
        <v>0</v>
      </c>
      <c r="AJ76" s="409">
        <f t="shared" si="25"/>
        <v>0</v>
      </c>
      <c r="AK76" s="411">
        <f t="shared" si="26"/>
        <v>0</v>
      </c>
      <c r="AL76" s="440">
        <f t="shared" si="27"/>
        <v>0</v>
      </c>
      <c r="AM76" s="410">
        <f t="shared" si="28"/>
        <v>0</v>
      </c>
      <c r="AN76" s="410">
        <f t="shared" si="29"/>
        <v>0</v>
      </c>
      <c r="AO76" s="410">
        <f t="shared" si="30"/>
        <v>0</v>
      </c>
      <c r="AP76" s="410">
        <f t="shared" si="31"/>
        <v>0</v>
      </c>
      <c r="AQ76" s="410">
        <f t="shared" si="32"/>
        <v>0</v>
      </c>
      <c r="AR76" s="410">
        <f t="shared" si="33"/>
        <v>0</v>
      </c>
      <c r="AS76" s="438">
        <f t="shared" si="34"/>
        <v>0</v>
      </c>
      <c r="AT76" s="409">
        <f t="shared" si="35"/>
        <v>0</v>
      </c>
      <c r="AU76" s="411">
        <f t="shared" si="36"/>
        <v>0</v>
      </c>
      <c r="AV76" s="440">
        <f t="shared" si="37"/>
        <v>0</v>
      </c>
      <c r="AW76" s="410">
        <f t="shared" si="38"/>
        <v>0</v>
      </c>
      <c r="AX76" s="410">
        <f t="shared" si="39"/>
        <v>0</v>
      </c>
      <c r="AY76" s="410">
        <f t="shared" si="40"/>
        <v>0</v>
      </c>
      <c r="AZ76" s="410">
        <f t="shared" si="41"/>
        <v>0</v>
      </c>
      <c r="BA76" s="410">
        <f t="shared" si="42"/>
        <v>0</v>
      </c>
      <c r="BB76" s="410">
        <f t="shared" si="43"/>
        <v>0</v>
      </c>
      <c r="BC76" s="438">
        <f t="shared" si="44"/>
        <v>0</v>
      </c>
      <c r="BD76" s="409">
        <f t="shared" si="45"/>
        <v>0</v>
      </c>
      <c r="BE76" s="411">
        <f t="shared" si="46"/>
        <v>0</v>
      </c>
      <c r="BF76" s="440">
        <f t="shared" si="47"/>
        <v>0</v>
      </c>
      <c r="BG76" s="410">
        <f t="shared" si="48"/>
        <v>0</v>
      </c>
      <c r="BH76" s="410">
        <f t="shared" si="49"/>
        <v>0</v>
      </c>
      <c r="BI76" s="410">
        <f t="shared" si="50"/>
        <v>0</v>
      </c>
      <c r="BJ76" s="410">
        <f t="shared" si="51"/>
        <v>0</v>
      </c>
      <c r="BK76" s="410">
        <f t="shared" si="52"/>
        <v>0</v>
      </c>
      <c r="BL76" s="410">
        <f t="shared" si="53"/>
        <v>0</v>
      </c>
      <c r="BM76" s="438">
        <f t="shared" si="54"/>
        <v>0</v>
      </c>
      <c r="BN76" s="409">
        <f t="shared" si="55"/>
        <v>0</v>
      </c>
      <c r="BO76" s="411">
        <f t="shared" si="56"/>
        <v>0</v>
      </c>
      <c r="BP76" s="440">
        <f t="shared" si="57"/>
        <v>0</v>
      </c>
      <c r="BQ76" s="410">
        <f t="shared" si="58"/>
        <v>0</v>
      </c>
      <c r="BR76" s="410">
        <f t="shared" si="59"/>
        <v>0</v>
      </c>
      <c r="BS76" s="410">
        <f t="shared" si="60"/>
        <v>0</v>
      </c>
      <c r="BT76" s="410">
        <f t="shared" si="61"/>
        <v>0</v>
      </c>
      <c r="BU76" s="410">
        <f t="shared" si="62"/>
        <v>0</v>
      </c>
      <c r="BV76" s="410">
        <f t="shared" si="63"/>
        <v>0</v>
      </c>
      <c r="BW76" s="438">
        <f t="shared" si="64"/>
        <v>0</v>
      </c>
      <c r="BX76" s="409">
        <f t="shared" si="65"/>
        <v>0</v>
      </c>
      <c r="BY76" s="411">
        <f t="shared" si="66"/>
        <v>0</v>
      </c>
      <c r="BZ76" s="440">
        <f t="shared" si="67"/>
        <v>0</v>
      </c>
      <c r="CA76" s="410">
        <f t="shared" si="68"/>
        <v>0</v>
      </c>
      <c r="CB76" s="410">
        <f t="shared" si="69"/>
        <v>0</v>
      </c>
      <c r="CC76" s="410">
        <f t="shared" si="70"/>
        <v>0</v>
      </c>
      <c r="CD76" s="410">
        <f t="shared" si="71"/>
        <v>0</v>
      </c>
      <c r="CE76" s="410">
        <f t="shared" si="72"/>
        <v>0</v>
      </c>
      <c r="CF76" s="410">
        <f t="shared" si="73"/>
        <v>0</v>
      </c>
      <c r="CG76" s="438">
        <f t="shared" si="74"/>
        <v>0</v>
      </c>
      <c r="CH76" s="409">
        <f t="shared" si="75"/>
        <v>0</v>
      </c>
      <c r="CI76" s="411">
        <f t="shared" si="76"/>
        <v>0</v>
      </c>
      <c r="CJ76" s="440">
        <f t="shared" si="77"/>
        <v>0</v>
      </c>
      <c r="CK76" s="410">
        <f t="shared" si="78"/>
        <v>0</v>
      </c>
      <c r="CL76" s="410">
        <f t="shared" si="79"/>
        <v>0</v>
      </c>
      <c r="CM76" s="410">
        <f t="shared" si="80"/>
        <v>0</v>
      </c>
      <c r="CN76" s="410">
        <f t="shared" si="81"/>
        <v>0</v>
      </c>
      <c r="CO76" s="410">
        <f t="shared" si="82"/>
        <v>0</v>
      </c>
      <c r="CP76" s="410">
        <f t="shared" si="83"/>
        <v>0</v>
      </c>
      <c r="CQ76" s="438">
        <f t="shared" si="84"/>
        <v>0</v>
      </c>
      <c r="CR76" s="409">
        <f t="shared" si="85"/>
        <v>0</v>
      </c>
      <c r="CS76" s="411">
        <f t="shared" si="86"/>
        <v>0</v>
      </c>
      <c r="CT76" s="440">
        <f t="shared" si="87"/>
        <v>0</v>
      </c>
      <c r="CU76" s="410">
        <f t="shared" si="88"/>
        <v>0</v>
      </c>
      <c r="CV76" s="410">
        <f t="shared" si="89"/>
        <v>0</v>
      </c>
      <c r="CW76" s="410">
        <f t="shared" si="90"/>
        <v>0</v>
      </c>
      <c r="CX76" s="410">
        <f t="shared" si="91"/>
        <v>0</v>
      </c>
      <c r="CY76" s="410">
        <f t="shared" si="92"/>
        <v>0</v>
      </c>
      <c r="CZ76" s="410">
        <f t="shared" si="93"/>
        <v>0</v>
      </c>
      <c r="DA76" s="438">
        <f t="shared" si="94"/>
        <v>0</v>
      </c>
      <c r="DB76" s="409">
        <f t="shared" si="95"/>
        <v>0</v>
      </c>
      <c r="DC76" s="411">
        <f t="shared" si="96"/>
        <v>0</v>
      </c>
      <c r="DD76" s="440">
        <f t="shared" si="97"/>
        <v>0</v>
      </c>
      <c r="DE76" s="410">
        <f t="shared" si="98"/>
        <v>0</v>
      </c>
      <c r="DF76" s="410">
        <f t="shared" si="99"/>
        <v>0</v>
      </c>
      <c r="DG76" s="410">
        <f t="shared" si="100"/>
        <v>0</v>
      </c>
      <c r="DH76" s="410">
        <f t="shared" si="101"/>
        <v>0</v>
      </c>
      <c r="DI76" s="410">
        <f t="shared" si="102"/>
        <v>0</v>
      </c>
      <c r="DJ76" s="410">
        <f t="shared" si="103"/>
        <v>0</v>
      </c>
      <c r="DK76" s="438">
        <f t="shared" si="104"/>
        <v>0</v>
      </c>
      <c r="DL76" s="409">
        <f t="shared" si="105"/>
        <v>0</v>
      </c>
      <c r="DM76" s="411">
        <f t="shared" si="106"/>
        <v>0</v>
      </c>
      <c r="DN76" s="440">
        <f t="shared" si="107"/>
        <v>0</v>
      </c>
      <c r="DO76" s="410">
        <f t="shared" si="108"/>
        <v>0</v>
      </c>
      <c r="DP76" s="410">
        <f t="shared" si="109"/>
        <v>0</v>
      </c>
      <c r="DQ76" s="410">
        <f t="shared" si="110"/>
        <v>0</v>
      </c>
      <c r="DR76" s="410">
        <f t="shared" si="111"/>
        <v>0</v>
      </c>
      <c r="DS76" s="410">
        <f t="shared" si="112"/>
        <v>0</v>
      </c>
      <c r="DT76" s="410">
        <f t="shared" si="113"/>
        <v>0</v>
      </c>
      <c r="DU76" s="438">
        <f t="shared" si="114"/>
        <v>0</v>
      </c>
      <c r="DV76" s="409">
        <f t="shared" si="115"/>
        <v>0</v>
      </c>
      <c r="DW76" s="411">
        <f t="shared" si="116"/>
        <v>0</v>
      </c>
      <c r="DX76" s="440">
        <f t="shared" si="117"/>
        <v>0</v>
      </c>
      <c r="DY76" s="410">
        <f t="shared" si="118"/>
        <v>0</v>
      </c>
      <c r="DZ76" s="410">
        <f t="shared" si="119"/>
        <v>0</v>
      </c>
      <c r="EA76" s="410">
        <f t="shared" si="120"/>
        <v>0</v>
      </c>
      <c r="EB76" s="410">
        <f t="shared" si="121"/>
        <v>0</v>
      </c>
      <c r="EC76" s="410">
        <f t="shared" si="122"/>
        <v>0</v>
      </c>
      <c r="ED76" s="410">
        <f t="shared" si="123"/>
        <v>0</v>
      </c>
      <c r="EE76" s="411">
        <f t="shared" si="124"/>
        <v>0</v>
      </c>
      <c r="EF76" s="409">
        <f t="shared" si="125"/>
        <v>0</v>
      </c>
      <c r="EG76" s="411">
        <f t="shared" si="126"/>
        <v>0</v>
      </c>
      <c r="EH76" s="23"/>
      <c r="EJ76" s="23"/>
    </row>
    <row r="77" spans="1:140" ht="15.75" thickBot="1" x14ac:dyDescent="0.3">
      <c r="A77" s="152"/>
      <c r="B77" s="380"/>
      <c r="C77" s="420"/>
      <c r="D77" s="420"/>
      <c r="E77" s="420"/>
      <c r="F77" s="421"/>
      <c r="G77" s="276"/>
      <c r="H77" s="276"/>
      <c r="I77" s="422"/>
      <c r="J77" s="423">
        <f t="shared" si="127"/>
        <v>0</v>
      </c>
      <c r="K77" s="424">
        <f t="shared" si="128"/>
        <v>0</v>
      </c>
      <c r="L77" s="410">
        <f t="shared" si="129"/>
        <v>0</v>
      </c>
      <c r="M77" s="410">
        <f t="shared" si="130"/>
        <v>0</v>
      </c>
      <c r="N77" s="410">
        <f t="shared" si="3"/>
        <v>0</v>
      </c>
      <c r="O77" s="410">
        <f t="shared" si="4"/>
        <v>0</v>
      </c>
      <c r="P77" s="410">
        <f t="shared" si="5"/>
        <v>0</v>
      </c>
      <c r="Q77" s="429">
        <f t="shared" si="6"/>
        <v>1</v>
      </c>
      <c r="R77" s="409">
        <f t="shared" si="7"/>
        <v>0</v>
      </c>
      <c r="S77" s="410">
        <f t="shared" si="8"/>
        <v>0</v>
      </c>
      <c r="T77" s="410">
        <f t="shared" si="9"/>
        <v>0</v>
      </c>
      <c r="U77" s="410">
        <f t="shared" si="10"/>
        <v>0</v>
      </c>
      <c r="V77" s="410">
        <f t="shared" si="11"/>
        <v>0</v>
      </c>
      <c r="W77" s="410">
        <f t="shared" si="12"/>
        <v>0</v>
      </c>
      <c r="X77" s="410">
        <f t="shared" si="13"/>
        <v>0</v>
      </c>
      <c r="Y77" s="438">
        <f t="shared" si="14"/>
        <v>0</v>
      </c>
      <c r="Z77" s="409">
        <f t="shared" si="15"/>
        <v>0</v>
      </c>
      <c r="AA77" s="411">
        <f t="shared" si="16"/>
        <v>0</v>
      </c>
      <c r="AB77" s="440">
        <f t="shared" si="17"/>
        <v>0</v>
      </c>
      <c r="AC77" s="410">
        <f t="shared" si="18"/>
        <v>0</v>
      </c>
      <c r="AD77" s="410">
        <f t="shared" si="19"/>
        <v>0</v>
      </c>
      <c r="AE77" s="410">
        <f t="shared" si="20"/>
        <v>0</v>
      </c>
      <c r="AF77" s="410">
        <f t="shared" si="21"/>
        <v>0</v>
      </c>
      <c r="AG77" s="410">
        <f t="shared" si="22"/>
        <v>0</v>
      </c>
      <c r="AH77" s="410">
        <f t="shared" si="23"/>
        <v>0</v>
      </c>
      <c r="AI77" s="438">
        <f t="shared" si="24"/>
        <v>0</v>
      </c>
      <c r="AJ77" s="409">
        <f t="shared" si="25"/>
        <v>0</v>
      </c>
      <c r="AK77" s="411">
        <f t="shared" si="26"/>
        <v>0</v>
      </c>
      <c r="AL77" s="440">
        <f t="shared" si="27"/>
        <v>0</v>
      </c>
      <c r="AM77" s="410">
        <f t="shared" si="28"/>
        <v>0</v>
      </c>
      <c r="AN77" s="410">
        <f t="shared" si="29"/>
        <v>0</v>
      </c>
      <c r="AO77" s="410">
        <f t="shared" si="30"/>
        <v>0</v>
      </c>
      <c r="AP77" s="410">
        <f t="shared" si="31"/>
        <v>0</v>
      </c>
      <c r="AQ77" s="410">
        <f t="shared" si="32"/>
        <v>0</v>
      </c>
      <c r="AR77" s="410">
        <f t="shared" si="33"/>
        <v>0</v>
      </c>
      <c r="AS77" s="438">
        <f t="shared" si="34"/>
        <v>0</v>
      </c>
      <c r="AT77" s="409">
        <f t="shared" si="35"/>
        <v>0</v>
      </c>
      <c r="AU77" s="411">
        <f t="shared" si="36"/>
        <v>0</v>
      </c>
      <c r="AV77" s="440">
        <f t="shared" si="37"/>
        <v>0</v>
      </c>
      <c r="AW77" s="410">
        <f t="shared" si="38"/>
        <v>0</v>
      </c>
      <c r="AX77" s="410">
        <f t="shared" si="39"/>
        <v>0</v>
      </c>
      <c r="AY77" s="410">
        <f t="shared" si="40"/>
        <v>0</v>
      </c>
      <c r="AZ77" s="410">
        <f t="shared" si="41"/>
        <v>0</v>
      </c>
      <c r="BA77" s="410">
        <f t="shared" si="42"/>
        <v>0</v>
      </c>
      <c r="BB77" s="410">
        <f t="shared" si="43"/>
        <v>0</v>
      </c>
      <c r="BC77" s="438">
        <f t="shared" si="44"/>
        <v>0</v>
      </c>
      <c r="BD77" s="409">
        <f t="shared" si="45"/>
        <v>0</v>
      </c>
      <c r="BE77" s="411">
        <f t="shared" si="46"/>
        <v>0</v>
      </c>
      <c r="BF77" s="440">
        <f t="shared" si="47"/>
        <v>0</v>
      </c>
      <c r="BG77" s="410">
        <f t="shared" si="48"/>
        <v>0</v>
      </c>
      <c r="BH77" s="410">
        <f t="shared" si="49"/>
        <v>0</v>
      </c>
      <c r="BI77" s="410">
        <f t="shared" si="50"/>
        <v>0</v>
      </c>
      <c r="BJ77" s="410">
        <f t="shared" si="51"/>
        <v>0</v>
      </c>
      <c r="BK77" s="410">
        <f t="shared" si="52"/>
        <v>0</v>
      </c>
      <c r="BL77" s="410">
        <f t="shared" si="53"/>
        <v>0</v>
      </c>
      <c r="BM77" s="438">
        <f t="shared" si="54"/>
        <v>0</v>
      </c>
      <c r="BN77" s="409">
        <f t="shared" si="55"/>
        <v>0</v>
      </c>
      <c r="BO77" s="411">
        <f t="shared" si="56"/>
        <v>0</v>
      </c>
      <c r="BP77" s="440">
        <f t="shared" si="57"/>
        <v>0</v>
      </c>
      <c r="BQ77" s="410">
        <f t="shared" si="58"/>
        <v>0</v>
      </c>
      <c r="BR77" s="410">
        <f t="shared" si="59"/>
        <v>0</v>
      </c>
      <c r="BS77" s="410">
        <f t="shared" si="60"/>
        <v>0</v>
      </c>
      <c r="BT77" s="410">
        <f t="shared" si="61"/>
        <v>0</v>
      </c>
      <c r="BU77" s="410">
        <f t="shared" si="62"/>
        <v>0</v>
      </c>
      <c r="BV77" s="410">
        <f t="shared" si="63"/>
        <v>0</v>
      </c>
      <c r="BW77" s="438">
        <f t="shared" si="64"/>
        <v>0</v>
      </c>
      <c r="BX77" s="409">
        <f t="shared" si="65"/>
        <v>0</v>
      </c>
      <c r="BY77" s="411">
        <f t="shared" si="66"/>
        <v>0</v>
      </c>
      <c r="BZ77" s="440">
        <f t="shared" si="67"/>
        <v>0</v>
      </c>
      <c r="CA77" s="410">
        <f t="shared" si="68"/>
        <v>0</v>
      </c>
      <c r="CB77" s="410">
        <f t="shared" si="69"/>
        <v>0</v>
      </c>
      <c r="CC77" s="410">
        <f t="shared" si="70"/>
        <v>0</v>
      </c>
      <c r="CD77" s="410">
        <f t="shared" si="71"/>
        <v>0</v>
      </c>
      <c r="CE77" s="410">
        <f t="shared" si="72"/>
        <v>0</v>
      </c>
      <c r="CF77" s="410">
        <f t="shared" si="73"/>
        <v>0</v>
      </c>
      <c r="CG77" s="438">
        <f t="shared" si="74"/>
        <v>0</v>
      </c>
      <c r="CH77" s="409">
        <f t="shared" si="75"/>
        <v>0</v>
      </c>
      <c r="CI77" s="411">
        <f t="shared" si="76"/>
        <v>0</v>
      </c>
      <c r="CJ77" s="440">
        <f t="shared" si="77"/>
        <v>0</v>
      </c>
      <c r="CK77" s="410">
        <f t="shared" si="78"/>
        <v>0</v>
      </c>
      <c r="CL77" s="410">
        <f t="shared" si="79"/>
        <v>0</v>
      </c>
      <c r="CM77" s="410">
        <f t="shared" si="80"/>
        <v>0</v>
      </c>
      <c r="CN77" s="410">
        <f t="shared" si="81"/>
        <v>0</v>
      </c>
      <c r="CO77" s="410">
        <f t="shared" si="82"/>
        <v>0</v>
      </c>
      <c r="CP77" s="410">
        <f t="shared" si="83"/>
        <v>0</v>
      </c>
      <c r="CQ77" s="438">
        <f t="shared" si="84"/>
        <v>0</v>
      </c>
      <c r="CR77" s="409">
        <f t="shared" si="85"/>
        <v>0</v>
      </c>
      <c r="CS77" s="411">
        <f t="shared" si="86"/>
        <v>0</v>
      </c>
      <c r="CT77" s="440">
        <f t="shared" si="87"/>
        <v>0</v>
      </c>
      <c r="CU77" s="410">
        <f t="shared" si="88"/>
        <v>0</v>
      </c>
      <c r="CV77" s="410">
        <f t="shared" si="89"/>
        <v>0</v>
      </c>
      <c r="CW77" s="410">
        <f t="shared" si="90"/>
        <v>0</v>
      </c>
      <c r="CX77" s="410">
        <f t="shared" si="91"/>
        <v>0</v>
      </c>
      <c r="CY77" s="410">
        <f t="shared" si="92"/>
        <v>0</v>
      </c>
      <c r="CZ77" s="410">
        <f t="shared" si="93"/>
        <v>0</v>
      </c>
      <c r="DA77" s="438">
        <f t="shared" si="94"/>
        <v>0</v>
      </c>
      <c r="DB77" s="409">
        <f t="shared" si="95"/>
        <v>0</v>
      </c>
      <c r="DC77" s="411">
        <f t="shared" si="96"/>
        <v>0</v>
      </c>
      <c r="DD77" s="440">
        <f t="shared" si="97"/>
        <v>0</v>
      </c>
      <c r="DE77" s="410">
        <f t="shared" si="98"/>
        <v>0</v>
      </c>
      <c r="DF77" s="410">
        <f t="shared" si="99"/>
        <v>0</v>
      </c>
      <c r="DG77" s="410">
        <f t="shared" si="100"/>
        <v>0</v>
      </c>
      <c r="DH77" s="410">
        <f t="shared" si="101"/>
        <v>0</v>
      </c>
      <c r="DI77" s="410">
        <f t="shared" si="102"/>
        <v>0</v>
      </c>
      <c r="DJ77" s="410">
        <f t="shared" si="103"/>
        <v>0</v>
      </c>
      <c r="DK77" s="438">
        <f t="shared" si="104"/>
        <v>0</v>
      </c>
      <c r="DL77" s="409">
        <f t="shared" si="105"/>
        <v>0</v>
      </c>
      <c r="DM77" s="411">
        <f t="shared" si="106"/>
        <v>0</v>
      </c>
      <c r="DN77" s="440">
        <f t="shared" si="107"/>
        <v>0</v>
      </c>
      <c r="DO77" s="410">
        <f t="shared" si="108"/>
        <v>0</v>
      </c>
      <c r="DP77" s="410">
        <f t="shared" si="109"/>
        <v>0</v>
      </c>
      <c r="DQ77" s="410">
        <f t="shared" si="110"/>
        <v>0</v>
      </c>
      <c r="DR77" s="410">
        <f t="shared" si="111"/>
        <v>0</v>
      </c>
      <c r="DS77" s="410">
        <f t="shared" si="112"/>
        <v>0</v>
      </c>
      <c r="DT77" s="410">
        <f t="shared" si="113"/>
        <v>0</v>
      </c>
      <c r="DU77" s="438">
        <f t="shared" si="114"/>
        <v>0</v>
      </c>
      <c r="DV77" s="409">
        <f t="shared" si="115"/>
        <v>0</v>
      </c>
      <c r="DW77" s="411">
        <f t="shared" si="116"/>
        <v>0</v>
      </c>
      <c r="DX77" s="440">
        <f t="shared" si="117"/>
        <v>0</v>
      </c>
      <c r="DY77" s="410">
        <f t="shared" si="118"/>
        <v>0</v>
      </c>
      <c r="DZ77" s="410">
        <f t="shared" si="119"/>
        <v>0</v>
      </c>
      <c r="EA77" s="410">
        <f t="shared" si="120"/>
        <v>0</v>
      </c>
      <c r="EB77" s="410">
        <f t="shared" si="121"/>
        <v>0</v>
      </c>
      <c r="EC77" s="410">
        <f t="shared" si="122"/>
        <v>0</v>
      </c>
      <c r="ED77" s="410">
        <f t="shared" si="123"/>
        <v>0</v>
      </c>
      <c r="EE77" s="411">
        <f t="shared" si="124"/>
        <v>0</v>
      </c>
      <c r="EF77" s="409">
        <f t="shared" si="125"/>
        <v>0</v>
      </c>
      <c r="EG77" s="411">
        <f t="shared" si="126"/>
        <v>0</v>
      </c>
      <c r="EH77" s="23"/>
      <c r="EJ77" s="23"/>
    </row>
    <row r="78" spans="1:140" ht="15.75" thickBot="1" x14ac:dyDescent="0.3">
      <c r="A78" s="152"/>
      <c r="B78" s="380"/>
      <c r="C78" s="420"/>
      <c r="D78" s="420"/>
      <c r="E78" s="420"/>
      <c r="F78" s="421"/>
      <c r="G78" s="276"/>
      <c r="H78" s="276"/>
      <c r="I78" s="422"/>
      <c r="J78" s="423">
        <f t="shared" si="127"/>
        <v>0</v>
      </c>
      <c r="K78" s="424">
        <f t="shared" si="128"/>
        <v>0</v>
      </c>
      <c r="L78" s="410">
        <f t="shared" si="129"/>
        <v>0</v>
      </c>
      <c r="M78" s="410">
        <f t="shared" si="130"/>
        <v>0</v>
      </c>
      <c r="N78" s="410">
        <f t="shared" si="3"/>
        <v>0</v>
      </c>
      <c r="O78" s="410">
        <f t="shared" si="4"/>
        <v>0</v>
      </c>
      <c r="P78" s="410">
        <f t="shared" si="5"/>
        <v>0</v>
      </c>
      <c r="Q78" s="429">
        <f t="shared" si="6"/>
        <v>1</v>
      </c>
      <c r="R78" s="409">
        <f t="shared" si="7"/>
        <v>0</v>
      </c>
      <c r="S78" s="410">
        <f t="shared" si="8"/>
        <v>0</v>
      </c>
      <c r="T78" s="410">
        <f t="shared" si="9"/>
        <v>0</v>
      </c>
      <c r="U78" s="410">
        <f t="shared" si="10"/>
        <v>0</v>
      </c>
      <c r="V78" s="410">
        <f t="shared" si="11"/>
        <v>0</v>
      </c>
      <c r="W78" s="410">
        <f t="shared" si="12"/>
        <v>0</v>
      </c>
      <c r="X78" s="410">
        <f t="shared" si="13"/>
        <v>0</v>
      </c>
      <c r="Y78" s="438">
        <f t="shared" si="14"/>
        <v>0</v>
      </c>
      <c r="Z78" s="409">
        <f t="shared" si="15"/>
        <v>0</v>
      </c>
      <c r="AA78" s="411">
        <f t="shared" si="16"/>
        <v>0</v>
      </c>
      <c r="AB78" s="440">
        <f t="shared" si="17"/>
        <v>0</v>
      </c>
      <c r="AC78" s="410">
        <f t="shared" si="18"/>
        <v>0</v>
      </c>
      <c r="AD78" s="410">
        <f t="shared" si="19"/>
        <v>0</v>
      </c>
      <c r="AE78" s="410">
        <f t="shared" si="20"/>
        <v>0</v>
      </c>
      <c r="AF78" s="410">
        <f t="shared" si="21"/>
        <v>0</v>
      </c>
      <c r="AG78" s="410">
        <f t="shared" si="22"/>
        <v>0</v>
      </c>
      <c r="AH78" s="410">
        <f t="shared" si="23"/>
        <v>0</v>
      </c>
      <c r="AI78" s="438">
        <f t="shared" si="24"/>
        <v>0</v>
      </c>
      <c r="AJ78" s="409">
        <f t="shared" si="25"/>
        <v>0</v>
      </c>
      <c r="AK78" s="411">
        <f t="shared" si="26"/>
        <v>0</v>
      </c>
      <c r="AL78" s="440">
        <f t="shared" si="27"/>
        <v>0</v>
      </c>
      <c r="AM78" s="410">
        <f t="shared" si="28"/>
        <v>0</v>
      </c>
      <c r="AN78" s="410">
        <f t="shared" si="29"/>
        <v>0</v>
      </c>
      <c r="AO78" s="410">
        <f t="shared" si="30"/>
        <v>0</v>
      </c>
      <c r="AP78" s="410">
        <f t="shared" si="31"/>
        <v>0</v>
      </c>
      <c r="AQ78" s="410">
        <f t="shared" si="32"/>
        <v>0</v>
      </c>
      <c r="AR78" s="410">
        <f t="shared" si="33"/>
        <v>0</v>
      </c>
      <c r="AS78" s="438">
        <f t="shared" si="34"/>
        <v>0</v>
      </c>
      <c r="AT78" s="409">
        <f t="shared" si="35"/>
        <v>0</v>
      </c>
      <c r="AU78" s="411">
        <f t="shared" si="36"/>
        <v>0</v>
      </c>
      <c r="AV78" s="440">
        <f t="shared" si="37"/>
        <v>0</v>
      </c>
      <c r="AW78" s="410">
        <f t="shared" si="38"/>
        <v>0</v>
      </c>
      <c r="AX78" s="410">
        <f t="shared" si="39"/>
        <v>0</v>
      </c>
      <c r="AY78" s="410">
        <f t="shared" si="40"/>
        <v>0</v>
      </c>
      <c r="AZ78" s="410">
        <f t="shared" si="41"/>
        <v>0</v>
      </c>
      <c r="BA78" s="410">
        <f t="shared" si="42"/>
        <v>0</v>
      </c>
      <c r="BB78" s="410">
        <f t="shared" si="43"/>
        <v>0</v>
      </c>
      <c r="BC78" s="438">
        <f t="shared" si="44"/>
        <v>0</v>
      </c>
      <c r="BD78" s="409">
        <f t="shared" si="45"/>
        <v>0</v>
      </c>
      <c r="BE78" s="411">
        <f t="shared" si="46"/>
        <v>0</v>
      </c>
      <c r="BF78" s="440">
        <f t="shared" si="47"/>
        <v>0</v>
      </c>
      <c r="BG78" s="410">
        <f t="shared" si="48"/>
        <v>0</v>
      </c>
      <c r="BH78" s="410">
        <f t="shared" si="49"/>
        <v>0</v>
      </c>
      <c r="BI78" s="410">
        <f t="shared" si="50"/>
        <v>0</v>
      </c>
      <c r="BJ78" s="410">
        <f t="shared" si="51"/>
        <v>0</v>
      </c>
      <c r="BK78" s="410">
        <f t="shared" si="52"/>
        <v>0</v>
      </c>
      <c r="BL78" s="410">
        <f t="shared" si="53"/>
        <v>0</v>
      </c>
      <c r="BM78" s="438">
        <f t="shared" si="54"/>
        <v>0</v>
      </c>
      <c r="BN78" s="409">
        <f t="shared" si="55"/>
        <v>0</v>
      </c>
      <c r="BO78" s="411">
        <f t="shared" si="56"/>
        <v>0</v>
      </c>
      <c r="BP78" s="440">
        <f t="shared" si="57"/>
        <v>0</v>
      </c>
      <c r="BQ78" s="410">
        <f t="shared" si="58"/>
        <v>0</v>
      </c>
      <c r="BR78" s="410">
        <f t="shared" si="59"/>
        <v>0</v>
      </c>
      <c r="BS78" s="410">
        <f t="shared" si="60"/>
        <v>0</v>
      </c>
      <c r="BT78" s="410">
        <f t="shared" si="61"/>
        <v>0</v>
      </c>
      <c r="BU78" s="410">
        <f t="shared" si="62"/>
        <v>0</v>
      </c>
      <c r="BV78" s="410">
        <f t="shared" si="63"/>
        <v>0</v>
      </c>
      <c r="BW78" s="438">
        <f t="shared" si="64"/>
        <v>0</v>
      </c>
      <c r="BX78" s="409">
        <f t="shared" si="65"/>
        <v>0</v>
      </c>
      <c r="BY78" s="411">
        <f t="shared" si="66"/>
        <v>0</v>
      </c>
      <c r="BZ78" s="440">
        <f t="shared" si="67"/>
        <v>0</v>
      </c>
      <c r="CA78" s="410">
        <f t="shared" si="68"/>
        <v>0</v>
      </c>
      <c r="CB78" s="410">
        <f t="shared" si="69"/>
        <v>0</v>
      </c>
      <c r="CC78" s="410">
        <f t="shared" si="70"/>
        <v>0</v>
      </c>
      <c r="CD78" s="410">
        <f t="shared" si="71"/>
        <v>0</v>
      </c>
      <c r="CE78" s="410">
        <f t="shared" si="72"/>
        <v>0</v>
      </c>
      <c r="CF78" s="410">
        <f t="shared" si="73"/>
        <v>0</v>
      </c>
      <c r="CG78" s="438">
        <f t="shared" si="74"/>
        <v>0</v>
      </c>
      <c r="CH78" s="409">
        <f t="shared" si="75"/>
        <v>0</v>
      </c>
      <c r="CI78" s="411">
        <f t="shared" si="76"/>
        <v>0</v>
      </c>
      <c r="CJ78" s="440">
        <f t="shared" si="77"/>
        <v>0</v>
      </c>
      <c r="CK78" s="410">
        <f t="shared" si="78"/>
        <v>0</v>
      </c>
      <c r="CL78" s="410">
        <f t="shared" si="79"/>
        <v>0</v>
      </c>
      <c r="CM78" s="410">
        <f t="shared" si="80"/>
        <v>0</v>
      </c>
      <c r="CN78" s="410">
        <f t="shared" si="81"/>
        <v>0</v>
      </c>
      <c r="CO78" s="410">
        <f t="shared" si="82"/>
        <v>0</v>
      </c>
      <c r="CP78" s="410">
        <f t="shared" si="83"/>
        <v>0</v>
      </c>
      <c r="CQ78" s="438">
        <f t="shared" si="84"/>
        <v>0</v>
      </c>
      <c r="CR78" s="409">
        <f t="shared" si="85"/>
        <v>0</v>
      </c>
      <c r="CS78" s="411">
        <f t="shared" si="86"/>
        <v>0</v>
      </c>
      <c r="CT78" s="440">
        <f t="shared" si="87"/>
        <v>0</v>
      </c>
      <c r="CU78" s="410">
        <f t="shared" si="88"/>
        <v>0</v>
      </c>
      <c r="CV78" s="410">
        <f t="shared" si="89"/>
        <v>0</v>
      </c>
      <c r="CW78" s="410">
        <f t="shared" si="90"/>
        <v>0</v>
      </c>
      <c r="CX78" s="410">
        <f t="shared" si="91"/>
        <v>0</v>
      </c>
      <c r="CY78" s="410">
        <f t="shared" si="92"/>
        <v>0</v>
      </c>
      <c r="CZ78" s="410">
        <f t="shared" si="93"/>
        <v>0</v>
      </c>
      <c r="DA78" s="438">
        <f t="shared" si="94"/>
        <v>0</v>
      </c>
      <c r="DB78" s="409">
        <f t="shared" si="95"/>
        <v>0</v>
      </c>
      <c r="DC78" s="411">
        <f t="shared" si="96"/>
        <v>0</v>
      </c>
      <c r="DD78" s="440">
        <f t="shared" si="97"/>
        <v>0</v>
      </c>
      <c r="DE78" s="410">
        <f t="shared" si="98"/>
        <v>0</v>
      </c>
      <c r="DF78" s="410">
        <f t="shared" si="99"/>
        <v>0</v>
      </c>
      <c r="DG78" s="410">
        <f t="shared" si="100"/>
        <v>0</v>
      </c>
      <c r="DH78" s="410">
        <f t="shared" si="101"/>
        <v>0</v>
      </c>
      <c r="DI78" s="410">
        <f t="shared" si="102"/>
        <v>0</v>
      </c>
      <c r="DJ78" s="410">
        <f t="shared" si="103"/>
        <v>0</v>
      </c>
      <c r="DK78" s="438">
        <f t="shared" si="104"/>
        <v>0</v>
      </c>
      <c r="DL78" s="409">
        <f t="shared" si="105"/>
        <v>0</v>
      </c>
      <c r="DM78" s="411">
        <f t="shared" si="106"/>
        <v>0</v>
      </c>
      <c r="DN78" s="440">
        <f t="shared" si="107"/>
        <v>0</v>
      </c>
      <c r="DO78" s="410">
        <f t="shared" si="108"/>
        <v>0</v>
      </c>
      <c r="DP78" s="410">
        <f t="shared" si="109"/>
        <v>0</v>
      </c>
      <c r="DQ78" s="410">
        <f t="shared" si="110"/>
        <v>0</v>
      </c>
      <c r="DR78" s="410">
        <f t="shared" si="111"/>
        <v>0</v>
      </c>
      <c r="DS78" s="410">
        <f t="shared" si="112"/>
        <v>0</v>
      </c>
      <c r="DT78" s="410">
        <f t="shared" si="113"/>
        <v>0</v>
      </c>
      <c r="DU78" s="438">
        <f t="shared" si="114"/>
        <v>0</v>
      </c>
      <c r="DV78" s="409">
        <f t="shared" si="115"/>
        <v>0</v>
      </c>
      <c r="DW78" s="411">
        <f t="shared" si="116"/>
        <v>0</v>
      </c>
      <c r="DX78" s="440">
        <f t="shared" si="117"/>
        <v>0</v>
      </c>
      <c r="DY78" s="410">
        <f t="shared" si="118"/>
        <v>0</v>
      </c>
      <c r="DZ78" s="410">
        <f t="shared" si="119"/>
        <v>0</v>
      </c>
      <c r="EA78" s="410">
        <f t="shared" si="120"/>
        <v>0</v>
      </c>
      <c r="EB78" s="410">
        <f t="shared" si="121"/>
        <v>0</v>
      </c>
      <c r="EC78" s="410">
        <f t="shared" si="122"/>
        <v>0</v>
      </c>
      <c r="ED78" s="410">
        <f t="shared" si="123"/>
        <v>0</v>
      </c>
      <c r="EE78" s="411">
        <f t="shared" si="124"/>
        <v>0</v>
      </c>
      <c r="EF78" s="409">
        <f t="shared" si="125"/>
        <v>0</v>
      </c>
      <c r="EG78" s="411">
        <f t="shared" si="126"/>
        <v>0</v>
      </c>
      <c r="EH78" s="23"/>
      <c r="EJ78" s="23"/>
    </row>
    <row r="79" spans="1:140" ht="15.75" thickBot="1" x14ac:dyDescent="0.3">
      <c r="A79" s="152"/>
      <c r="B79" s="380"/>
      <c r="C79" s="420"/>
      <c r="D79" s="420"/>
      <c r="E79" s="420"/>
      <c r="F79" s="421"/>
      <c r="G79" s="276"/>
      <c r="H79" s="276"/>
      <c r="I79" s="422"/>
      <c r="J79" s="423">
        <f t="shared" si="127"/>
        <v>0</v>
      </c>
      <c r="K79" s="424">
        <f t="shared" si="128"/>
        <v>0</v>
      </c>
      <c r="L79" s="410">
        <f t="shared" si="129"/>
        <v>0</v>
      </c>
      <c r="M79" s="410">
        <f t="shared" si="130"/>
        <v>0</v>
      </c>
      <c r="N79" s="410">
        <f t="shared" si="3"/>
        <v>0</v>
      </c>
      <c r="O79" s="410">
        <f t="shared" si="4"/>
        <v>0</v>
      </c>
      <c r="P79" s="410">
        <f t="shared" si="5"/>
        <v>0</v>
      </c>
      <c r="Q79" s="429">
        <f t="shared" si="6"/>
        <v>1</v>
      </c>
      <c r="R79" s="409">
        <f t="shared" si="7"/>
        <v>0</v>
      </c>
      <c r="S79" s="410">
        <f t="shared" si="8"/>
        <v>0</v>
      </c>
      <c r="T79" s="410">
        <f t="shared" si="9"/>
        <v>0</v>
      </c>
      <c r="U79" s="410">
        <f t="shared" si="10"/>
        <v>0</v>
      </c>
      <c r="V79" s="410">
        <f t="shared" si="11"/>
        <v>0</v>
      </c>
      <c r="W79" s="410">
        <f t="shared" si="12"/>
        <v>0</v>
      </c>
      <c r="X79" s="410">
        <f t="shared" si="13"/>
        <v>0</v>
      </c>
      <c r="Y79" s="438">
        <f t="shared" si="14"/>
        <v>0</v>
      </c>
      <c r="Z79" s="409">
        <f t="shared" si="15"/>
        <v>0</v>
      </c>
      <c r="AA79" s="411">
        <f t="shared" si="16"/>
        <v>0</v>
      </c>
      <c r="AB79" s="440">
        <f t="shared" si="17"/>
        <v>0</v>
      </c>
      <c r="AC79" s="410">
        <f t="shared" si="18"/>
        <v>0</v>
      </c>
      <c r="AD79" s="410">
        <f t="shared" si="19"/>
        <v>0</v>
      </c>
      <c r="AE79" s="410">
        <f t="shared" si="20"/>
        <v>0</v>
      </c>
      <c r="AF79" s="410">
        <f t="shared" si="21"/>
        <v>0</v>
      </c>
      <c r="AG79" s="410">
        <f t="shared" si="22"/>
        <v>0</v>
      </c>
      <c r="AH79" s="410">
        <f t="shared" si="23"/>
        <v>0</v>
      </c>
      <c r="AI79" s="438">
        <f t="shared" si="24"/>
        <v>0</v>
      </c>
      <c r="AJ79" s="409">
        <f t="shared" si="25"/>
        <v>0</v>
      </c>
      <c r="AK79" s="411">
        <f t="shared" si="26"/>
        <v>0</v>
      </c>
      <c r="AL79" s="440">
        <f t="shared" si="27"/>
        <v>0</v>
      </c>
      <c r="AM79" s="410">
        <f t="shared" si="28"/>
        <v>0</v>
      </c>
      <c r="AN79" s="410">
        <f t="shared" si="29"/>
        <v>0</v>
      </c>
      <c r="AO79" s="410">
        <f t="shared" si="30"/>
        <v>0</v>
      </c>
      <c r="AP79" s="410">
        <f t="shared" si="31"/>
        <v>0</v>
      </c>
      <c r="AQ79" s="410">
        <f t="shared" si="32"/>
        <v>0</v>
      </c>
      <c r="AR79" s="410">
        <f t="shared" si="33"/>
        <v>0</v>
      </c>
      <c r="AS79" s="438">
        <f t="shared" si="34"/>
        <v>0</v>
      </c>
      <c r="AT79" s="409">
        <f t="shared" si="35"/>
        <v>0</v>
      </c>
      <c r="AU79" s="411">
        <f t="shared" si="36"/>
        <v>0</v>
      </c>
      <c r="AV79" s="440">
        <f t="shared" si="37"/>
        <v>0</v>
      </c>
      <c r="AW79" s="410">
        <f t="shared" si="38"/>
        <v>0</v>
      </c>
      <c r="AX79" s="410">
        <f t="shared" si="39"/>
        <v>0</v>
      </c>
      <c r="AY79" s="410">
        <f t="shared" si="40"/>
        <v>0</v>
      </c>
      <c r="AZ79" s="410">
        <f t="shared" si="41"/>
        <v>0</v>
      </c>
      <c r="BA79" s="410">
        <f t="shared" si="42"/>
        <v>0</v>
      </c>
      <c r="BB79" s="410">
        <f t="shared" si="43"/>
        <v>0</v>
      </c>
      <c r="BC79" s="438">
        <f t="shared" si="44"/>
        <v>0</v>
      </c>
      <c r="BD79" s="409">
        <f t="shared" si="45"/>
        <v>0</v>
      </c>
      <c r="BE79" s="411">
        <f t="shared" si="46"/>
        <v>0</v>
      </c>
      <c r="BF79" s="440">
        <f t="shared" si="47"/>
        <v>0</v>
      </c>
      <c r="BG79" s="410">
        <f t="shared" si="48"/>
        <v>0</v>
      </c>
      <c r="BH79" s="410">
        <f t="shared" si="49"/>
        <v>0</v>
      </c>
      <c r="BI79" s="410">
        <f t="shared" si="50"/>
        <v>0</v>
      </c>
      <c r="BJ79" s="410">
        <f t="shared" si="51"/>
        <v>0</v>
      </c>
      <c r="BK79" s="410">
        <f t="shared" si="52"/>
        <v>0</v>
      </c>
      <c r="BL79" s="410">
        <f t="shared" si="53"/>
        <v>0</v>
      </c>
      <c r="BM79" s="438">
        <f t="shared" si="54"/>
        <v>0</v>
      </c>
      <c r="BN79" s="409">
        <f t="shared" si="55"/>
        <v>0</v>
      </c>
      <c r="BO79" s="411">
        <f t="shared" si="56"/>
        <v>0</v>
      </c>
      <c r="BP79" s="440">
        <f t="shared" si="57"/>
        <v>0</v>
      </c>
      <c r="BQ79" s="410">
        <f t="shared" si="58"/>
        <v>0</v>
      </c>
      <c r="BR79" s="410">
        <f t="shared" si="59"/>
        <v>0</v>
      </c>
      <c r="BS79" s="410">
        <f t="shared" si="60"/>
        <v>0</v>
      </c>
      <c r="BT79" s="410">
        <f t="shared" si="61"/>
        <v>0</v>
      </c>
      <c r="BU79" s="410">
        <f t="shared" si="62"/>
        <v>0</v>
      </c>
      <c r="BV79" s="410">
        <f t="shared" si="63"/>
        <v>0</v>
      </c>
      <c r="BW79" s="438">
        <f t="shared" si="64"/>
        <v>0</v>
      </c>
      <c r="BX79" s="409">
        <f t="shared" si="65"/>
        <v>0</v>
      </c>
      <c r="BY79" s="411">
        <f t="shared" si="66"/>
        <v>0</v>
      </c>
      <c r="BZ79" s="440">
        <f t="shared" si="67"/>
        <v>0</v>
      </c>
      <c r="CA79" s="410">
        <f t="shared" si="68"/>
        <v>0</v>
      </c>
      <c r="CB79" s="410">
        <f t="shared" si="69"/>
        <v>0</v>
      </c>
      <c r="CC79" s="410">
        <f t="shared" si="70"/>
        <v>0</v>
      </c>
      <c r="CD79" s="410">
        <f t="shared" si="71"/>
        <v>0</v>
      </c>
      <c r="CE79" s="410">
        <f t="shared" si="72"/>
        <v>0</v>
      </c>
      <c r="CF79" s="410">
        <f t="shared" si="73"/>
        <v>0</v>
      </c>
      <c r="CG79" s="438">
        <f t="shared" si="74"/>
        <v>0</v>
      </c>
      <c r="CH79" s="409">
        <f t="shared" si="75"/>
        <v>0</v>
      </c>
      <c r="CI79" s="411">
        <f t="shared" si="76"/>
        <v>0</v>
      </c>
      <c r="CJ79" s="440">
        <f t="shared" si="77"/>
        <v>0</v>
      </c>
      <c r="CK79" s="410">
        <f t="shared" si="78"/>
        <v>0</v>
      </c>
      <c r="CL79" s="410">
        <f t="shared" si="79"/>
        <v>0</v>
      </c>
      <c r="CM79" s="410">
        <f t="shared" si="80"/>
        <v>0</v>
      </c>
      <c r="CN79" s="410">
        <f t="shared" si="81"/>
        <v>0</v>
      </c>
      <c r="CO79" s="410">
        <f t="shared" si="82"/>
        <v>0</v>
      </c>
      <c r="CP79" s="410">
        <f t="shared" si="83"/>
        <v>0</v>
      </c>
      <c r="CQ79" s="438">
        <f t="shared" si="84"/>
        <v>0</v>
      </c>
      <c r="CR79" s="409">
        <f t="shared" si="85"/>
        <v>0</v>
      </c>
      <c r="CS79" s="411">
        <f t="shared" si="86"/>
        <v>0</v>
      </c>
      <c r="CT79" s="440">
        <f t="shared" si="87"/>
        <v>0</v>
      </c>
      <c r="CU79" s="410">
        <f t="shared" si="88"/>
        <v>0</v>
      </c>
      <c r="CV79" s="410">
        <f t="shared" si="89"/>
        <v>0</v>
      </c>
      <c r="CW79" s="410">
        <f t="shared" si="90"/>
        <v>0</v>
      </c>
      <c r="CX79" s="410">
        <f t="shared" si="91"/>
        <v>0</v>
      </c>
      <c r="CY79" s="410">
        <f t="shared" si="92"/>
        <v>0</v>
      </c>
      <c r="CZ79" s="410">
        <f t="shared" si="93"/>
        <v>0</v>
      </c>
      <c r="DA79" s="438">
        <f t="shared" si="94"/>
        <v>0</v>
      </c>
      <c r="DB79" s="409">
        <f t="shared" si="95"/>
        <v>0</v>
      </c>
      <c r="DC79" s="411">
        <f t="shared" si="96"/>
        <v>0</v>
      </c>
      <c r="DD79" s="440">
        <f t="shared" si="97"/>
        <v>0</v>
      </c>
      <c r="DE79" s="410">
        <f t="shared" si="98"/>
        <v>0</v>
      </c>
      <c r="DF79" s="410">
        <f t="shared" si="99"/>
        <v>0</v>
      </c>
      <c r="DG79" s="410">
        <f t="shared" si="100"/>
        <v>0</v>
      </c>
      <c r="DH79" s="410">
        <f t="shared" si="101"/>
        <v>0</v>
      </c>
      <c r="DI79" s="410">
        <f t="shared" si="102"/>
        <v>0</v>
      </c>
      <c r="DJ79" s="410">
        <f t="shared" si="103"/>
        <v>0</v>
      </c>
      <c r="DK79" s="438">
        <f t="shared" si="104"/>
        <v>0</v>
      </c>
      <c r="DL79" s="409">
        <f t="shared" si="105"/>
        <v>0</v>
      </c>
      <c r="DM79" s="411">
        <f t="shared" si="106"/>
        <v>0</v>
      </c>
      <c r="DN79" s="440">
        <f t="shared" si="107"/>
        <v>0</v>
      </c>
      <c r="DO79" s="410">
        <f t="shared" si="108"/>
        <v>0</v>
      </c>
      <c r="DP79" s="410">
        <f t="shared" si="109"/>
        <v>0</v>
      </c>
      <c r="DQ79" s="410">
        <f t="shared" si="110"/>
        <v>0</v>
      </c>
      <c r="DR79" s="410">
        <f t="shared" si="111"/>
        <v>0</v>
      </c>
      <c r="DS79" s="410">
        <f t="shared" si="112"/>
        <v>0</v>
      </c>
      <c r="DT79" s="410">
        <f t="shared" si="113"/>
        <v>0</v>
      </c>
      <c r="DU79" s="438">
        <f t="shared" si="114"/>
        <v>0</v>
      </c>
      <c r="DV79" s="409">
        <f t="shared" si="115"/>
        <v>0</v>
      </c>
      <c r="DW79" s="411">
        <f t="shared" si="116"/>
        <v>0</v>
      </c>
      <c r="DX79" s="440">
        <f t="shared" si="117"/>
        <v>0</v>
      </c>
      <c r="DY79" s="410">
        <f t="shared" si="118"/>
        <v>0</v>
      </c>
      <c r="DZ79" s="410">
        <f t="shared" si="119"/>
        <v>0</v>
      </c>
      <c r="EA79" s="410">
        <f t="shared" si="120"/>
        <v>0</v>
      </c>
      <c r="EB79" s="410">
        <f t="shared" si="121"/>
        <v>0</v>
      </c>
      <c r="EC79" s="410">
        <f t="shared" si="122"/>
        <v>0</v>
      </c>
      <c r="ED79" s="410">
        <f t="shared" si="123"/>
        <v>0</v>
      </c>
      <c r="EE79" s="411">
        <f t="shared" si="124"/>
        <v>0</v>
      </c>
      <c r="EF79" s="409">
        <f t="shared" si="125"/>
        <v>0</v>
      </c>
      <c r="EG79" s="411">
        <f t="shared" si="126"/>
        <v>0</v>
      </c>
      <c r="EH79" s="23"/>
      <c r="EJ79" s="23"/>
    </row>
    <row r="80" spans="1:140" ht="15.75" thickBot="1" x14ac:dyDescent="0.3">
      <c r="A80" s="152"/>
      <c r="B80" s="380"/>
      <c r="C80" s="420"/>
      <c r="D80" s="420"/>
      <c r="E80" s="420"/>
      <c r="F80" s="421"/>
      <c r="G80" s="276"/>
      <c r="H80" s="276"/>
      <c r="I80" s="422"/>
      <c r="J80" s="423">
        <f t="shared" si="127"/>
        <v>0</v>
      </c>
      <c r="K80" s="424">
        <f t="shared" si="128"/>
        <v>0</v>
      </c>
      <c r="L80" s="410">
        <f t="shared" si="129"/>
        <v>0</v>
      </c>
      <c r="M80" s="410">
        <f t="shared" si="130"/>
        <v>0</v>
      </c>
      <c r="N80" s="410">
        <f t="shared" si="3"/>
        <v>0</v>
      </c>
      <c r="O80" s="410">
        <f t="shared" si="4"/>
        <v>0</v>
      </c>
      <c r="P80" s="410">
        <f t="shared" si="5"/>
        <v>0</v>
      </c>
      <c r="Q80" s="429">
        <f t="shared" si="6"/>
        <v>1</v>
      </c>
      <c r="R80" s="409">
        <f t="shared" si="7"/>
        <v>0</v>
      </c>
      <c r="S80" s="410">
        <f t="shared" si="8"/>
        <v>0</v>
      </c>
      <c r="T80" s="410">
        <f t="shared" si="9"/>
        <v>0</v>
      </c>
      <c r="U80" s="410">
        <f t="shared" si="10"/>
        <v>0</v>
      </c>
      <c r="V80" s="410">
        <f t="shared" si="11"/>
        <v>0</v>
      </c>
      <c r="W80" s="410">
        <f t="shared" si="12"/>
        <v>0</v>
      </c>
      <c r="X80" s="410">
        <f t="shared" si="13"/>
        <v>0</v>
      </c>
      <c r="Y80" s="438">
        <f t="shared" si="14"/>
        <v>0</v>
      </c>
      <c r="Z80" s="409">
        <f t="shared" si="15"/>
        <v>0</v>
      </c>
      <c r="AA80" s="411">
        <f t="shared" si="16"/>
        <v>0</v>
      </c>
      <c r="AB80" s="440">
        <f t="shared" si="17"/>
        <v>0</v>
      </c>
      <c r="AC80" s="410">
        <f t="shared" si="18"/>
        <v>0</v>
      </c>
      <c r="AD80" s="410">
        <f t="shared" si="19"/>
        <v>0</v>
      </c>
      <c r="AE80" s="410">
        <f t="shared" si="20"/>
        <v>0</v>
      </c>
      <c r="AF80" s="410">
        <f t="shared" si="21"/>
        <v>0</v>
      </c>
      <c r="AG80" s="410">
        <f t="shared" si="22"/>
        <v>0</v>
      </c>
      <c r="AH80" s="410">
        <f t="shared" si="23"/>
        <v>0</v>
      </c>
      <c r="AI80" s="438">
        <f t="shared" si="24"/>
        <v>0</v>
      </c>
      <c r="AJ80" s="409">
        <f t="shared" si="25"/>
        <v>0</v>
      </c>
      <c r="AK80" s="411">
        <f t="shared" si="26"/>
        <v>0</v>
      </c>
      <c r="AL80" s="440">
        <f t="shared" si="27"/>
        <v>0</v>
      </c>
      <c r="AM80" s="410">
        <f t="shared" si="28"/>
        <v>0</v>
      </c>
      <c r="AN80" s="410">
        <f t="shared" si="29"/>
        <v>0</v>
      </c>
      <c r="AO80" s="410">
        <f t="shared" si="30"/>
        <v>0</v>
      </c>
      <c r="AP80" s="410">
        <f t="shared" si="31"/>
        <v>0</v>
      </c>
      <c r="AQ80" s="410">
        <f t="shared" si="32"/>
        <v>0</v>
      </c>
      <c r="AR80" s="410">
        <f t="shared" si="33"/>
        <v>0</v>
      </c>
      <c r="AS80" s="438">
        <f t="shared" si="34"/>
        <v>0</v>
      </c>
      <c r="AT80" s="409">
        <f t="shared" si="35"/>
        <v>0</v>
      </c>
      <c r="AU80" s="411">
        <f t="shared" si="36"/>
        <v>0</v>
      </c>
      <c r="AV80" s="440">
        <f t="shared" si="37"/>
        <v>0</v>
      </c>
      <c r="AW80" s="410">
        <f t="shared" si="38"/>
        <v>0</v>
      </c>
      <c r="AX80" s="410">
        <f t="shared" si="39"/>
        <v>0</v>
      </c>
      <c r="AY80" s="410">
        <f t="shared" si="40"/>
        <v>0</v>
      </c>
      <c r="AZ80" s="410">
        <f t="shared" si="41"/>
        <v>0</v>
      </c>
      <c r="BA80" s="410">
        <f t="shared" si="42"/>
        <v>0</v>
      </c>
      <c r="BB80" s="410">
        <f t="shared" si="43"/>
        <v>0</v>
      </c>
      <c r="BC80" s="438">
        <f t="shared" si="44"/>
        <v>0</v>
      </c>
      <c r="BD80" s="409">
        <f t="shared" si="45"/>
        <v>0</v>
      </c>
      <c r="BE80" s="411">
        <f t="shared" si="46"/>
        <v>0</v>
      </c>
      <c r="BF80" s="440">
        <f t="shared" si="47"/>
        <v>0</v>
      </c>
      <c r="BG80" s="410">
        <f t="shared" si="48"/>
        <v>0</v>
      </c>
      <c r="BH80" s="410">
        <f t="shared" si="49"/>
        <v>0</v>
      </c>
      <c r="BI80" s="410">
        <f t="shared" si="50"/>
        <v>0</v>
      </c>
      <c r="BJ80" s="410">
        <f t="shared" si="51"/>
        <v>0</v>
      </c>
      <c r="BK80" s="410">
        <f t="shared" si="52"/>
        <v>0</v>
      </c>
      <c r="BL80" s="410">
        <f t="shared" si="53"/>
        <v>0</v>
      </c>
      <c r="BM80" s="438">
        <f t="shared" si="54"/>
        <v>0</v>
      </c>
      <c r="BN80" s="409">
        <f t="shared" si="55"/>
        <v>0</v>
      </c>
      <c r="BO80" s="411">
        <f t="shared" si="56"/>
        <v>0</v>
      </c>
      <c r="BP80" s="440">
        <f t="shared" si="57"/>
        <v>0</v>
      </c>
      <c r="BQ80" s="410">
        <f t="shared" si="58"/>
        <v>0</v>
      </c>
      <c r="BR80" s="410">
        <f t="shared" si="59"/>
        <v>0</v>
      </c>
      <c r="BS80" s="410">
        <f t="shared" si="60"/>
        <v>0</v>
      </c>
      <c r="BT80" s="410">
        <f t="shared" si="61"/>
        <v>0</v>
      </c>
      <c r="BU80" s="410">
        <f t="shared" si="62"/>
        <v>0</v>
      </c>
      <c r="BV80" s="410">
        <f t="shared" si="63"/>
        <v>0</v>
      </c>
      <c r="BW80" s="438">
        <f t="shared" si="64"/>
        <v>0</v>
      </c>
      <c r="BX80" s="409">
        <f t="shared" si="65"/>
        <v>0</v>
      </c>
      <c r="BY80" s="411">
        <f t="shared" si="66"/>
        <v>0</v>
      </c>
      <c r="BZ80" s="440">
        <f t="shared" si="67"/>
        <v>0</v>
      </c>
      <c r="CA80" s="410">
        <f t="shared" si="68"/>
        <v>0</v>
      </c>
      <c r="CB80" s="410">
        <f t="shared" si="69"/>
        <v>0</v>
      </c>
      <c r="CC80" s="410">
        <f t="shared" si="70"/>
        <v>0</v>
      </c>
      <c r="CD80" s="410">
        <f t="shared" si="71"/>
        <v>0</v>
      </c>
      <c r="CE80" s="410">
        <f t="shared" si="72"/>
        <v>0</v>
      </c>
      <c r="CF80" s="410">
        <f t="shared" si="73"/>
        <v>0</v>
      </c>
      <c r="CG80" s="438">
        <f t="shared" si="74"/>
        <v>0</v>
      </c>
      <c r="CH80" s="409">
        <f t="shared" si="75"/>
        <v>0</v>
      </c>
      <c r="CI80" s="411">
        <f t="shared" si="76"/>
        <v>0</v>
      </c>
      <c r="CJ80" s="440">
        <f t="shared" si="77"/>
        <v>0</v>
      </c>
      <c r="CK80" s="410">
        <f t="shared" si="78"/>
        <v>0</v>
      </c>
      <c r="CL80" s="410">
        <f t="shared" si="79"/>
        <v>0</v>
      </c>
      <c r="CM80" s="410">
        <f t="shared" si="80"/>
        <v>0</v>
      </c>
      <c r="CN80" s="410">
        <f t="shared" si="81"/>
        <v>0</v>
      </c>
      <c r="CO80" s="410">
        <f t="shared" si="82"/>
        <v>0</v>
      </c>
      <c r="CP80" s="410">
        <f t="shared" si="83"/>
        <v>0</v>
      </c>
      <c r="CQ80" s="438">
        <f t="shared" si="84"/>
        <v>0</v>
      </c>
      <c r="CR80" s="409">
        <f t="shared" si="85"/>
        <v>0</v>
      </c>
      <c r="CS80" s="411">
        <f t="shared" si="86"/>
        <v>0</v>
      </c>
      <c r="CT80" s="440">
        <f t="shared" si="87"/>
        <v>0</v>
      </c>
      <c r="CU80" s="410">
        <f t="shared" si="88"/>
        <v>0</v>
      </c>
      <c r="CV80" s="410">
        <f t="shared" si="89"/>
        <v>0</v>
      </c>
      <c r="CW80" s="410">
        <f t="shared" si="90"/>
        <v>0</v>
      </c>
      <c r="CX80" s="410">
        <f t="shared" si="91"/>
        <v>0</v>
      </c>
      <c r="CY80" s="410">
        <f t="shared" si="92"/>
        <v>0</v>
      </c>
      <c r="CZ80" s="410">
        <f t="shared" si="93"/>
        <v>0</v>
      </c>
      <c r="DA80" s="438">
        <f t="shared" si="94"/>
        <v>0</v>
      </c>
      <c r="DB80" s="409">
        <f t="shared" si="95"/>
        <v>0</v>
      </c>
      <c r="DC80" s="411">
        <f t="shared" si="96"/>
        <v>0</v>
      </c>
      <c r="DD80" s="440">
        <f t="shared" si="97"/>
        <v>0</v>
      </c>
      <c r="DE80" s="410">
        <f t="shared" si="98"/>
        <v>0</v>
      </c>
      <c r="DF80" s="410">
        <f t="shared" si="99"/>
        <v>0</v>
      </c>
      <c r="DG80" s="410">
        <f t="shared" si="100"/>
        <v>0</v>
      </c>
      <c r="DH80" s="410">
        <f t="shared" si="101"/>
        <v>0</v>
      </c>
      <c r="DI80" s="410">
        <f t="shared" si="102"/>
        <v>0</v>
      </c>
      <c r="DJ80" s="410">
        <f t="shared" si="103"/>
        <v>0</v>
      </c>
      <c r="DK80" s="438">
        <f t="shared" si="104"/>
        <v>0</v>
      </c>
      <c r="DL80" s="409">
        <f t="shared" si="105"/>
        <v>0</v>
      </c>
      <c r="DM80" s="411">
        <f t="shared" si="106"/>
        <v>0</v>
      </c>
      <c r="DN80" s="440">
        <f t="shared" si="107"/>
        <v>0</v>
      </c>
      <c r="DO80" s="410">
        <f t="shared" si="108"/>
        <v>0</v>
      </c>
      <c r="DP80" s="410">
        <f t="shared" si="109"/>
        <v>0</v>
      </c>
      <c r="DQ80" s="410">
        <f t="shared" si="110"/>
        <v>0</v>
      </c>
      <c r="DR80" s="410">
        <f t="shared" si="111"/>
        <v>0</v>
      </c>
      <c r="DS80" s="410">
        <f t="shared" si="112"/>
        <v>0</v>
      </c>
      <c r="DT80" s="410">
        <f t="shared" si="113"/>
        <v>0</v>
      </c>
      <c r="DU80" s="438">
        <f t="shared" si="114"/>
        <v>0</v>
      </c>
      <c r="DV80" s="409">
        <f t="shared" si="115"/>
        <v>0</v>
      </c>
      <c r="DW80" s="411">
        <f t="shared" si="116"/>
        <v>0</v>
      </c>
      <c r="DX80" s="440">
        <f t="shared" si="117"/>
        <v>0</v>
      </c>
      <c r="DY80" s="410">
        <f t="shared" si="118"/>
        <v>0</v>
      </c>
      <c r="DZ80" s="410">
        <f t="shared" si="119"/>
        <v>0</v>
      </c>
      <c r="EA80" s="410">
        <f t="shared" si="120"/>
        <v>0</v>
      </c>
      <c r="EB80" s="410">
        <f t="shared" si="121"/>
        <v>0</v>
      </c>
      <c r="EC80" s="410">
        <f t="shared" si="122"/>
        <v>0</v>
      </c>
      <c r="ED80" s="410">
        <f t="shared" si="123"/>
        <v>0</v>
      </c>
      <c r="EE80" s="411">
        <f t="shared" si="124"/>
        <v>0</v>
      </c>
      <c r="EF80" s="409">
        <f t="shared" si="125"/>
        <v>0</v>
      </c>
      <c r="EG80" s="411">
        <f t="shared" si="126"/>
        <v>0</v>
      </c>
      <c r="EH80" s="23"/>
      <c r="EJ80" s="23"/>
    </row>
    <row r="81" spans="1:140" ht="15.75" thickBot="1" x14ac:dyDescent="0.3">
      <c r="A81" s="152"/>
      <c r="B81" s="380"/>
      <c r="C81" s="420"/>
      <c r="D81" s="420"/>
      <c r="E81" s="420"/>
      <c r="F81" s="421"/>
      <c r="G81" s="276"/>
      <c r="H81" s="276"/>
      <c r="I81" s="422"/>
      <c r="J81" s="423">
        <f t="shared" si="127"/>
        <v>0</v>
      </c>
      <c r="K81" s="424">
        <f t="shared" si="128"/>
        <v>0</v>
      </c>
      <c r="L81" s="410">
        <f t="shared" si="129"/>
        <v>0</v>
      </c>
      <c r="M81" s="410">
        <f t="shared" si="130"/>
        <v>0</v>
      </c>
      <c r="N81" s="410">
        <f t="shared" si="3"/>
        <v>0</v>
      </c>
      <c r="O81" s="410">
        <f t="shared" si="4"/>
        <v>0</v>
      </c>
      <c r="P81" s="410">
        <f t="shared" si="5"/>
        <v>0</v>
      </c>
      <c r="Q81" s="429">
        <f t="shared" si="6"/>
        <v>1</v>
      </c>
      <c r="R81" s="409">
        <f t="shared" si="7"/>
        <v>0</v>
      </c>
      <c r="S81" s="410">
        <f t="shared" si="8"/>
        <v>0</v>
      </c>
      <c r="T81" s="410">
        <f t="shared" si="9"/>
        <v>0</v>
      </c>
      <c r="U81" s="410">
        <f t="shared" si="10"/>
        <v>0</v>
      </c>
      <c r="V81" s="410">
        <f t="shared" si="11"/>
        <v>0</v>
      </c>
      <c r="W81" s="410">
        <f t="shared" si="12"/>
        <v>0</v>
      </c>
      <c r="X81" s="410">
        <f t="shared" si="13"/>
        <v>0</v>
      </c>
      <c r="Y81" s="438">
        <f t="shared" si="14"/>
        <v>0</v>
      </c>
      <c r="Z81" s="409">
        <f t="shared" si="15"/>
        <v>0</v>
      </c>
      <c r="AA81" s="411">
        <f t="shared" si="16"/>
        <v>0</v>
      </c>
      <c r="AB81" s="440">
        <f t="shared" si="17"/>
        <v>0</v>
      </c>
      <c r="AC81" s="410">
        <f t="shared" si="18"/>
        <v>0</v>
      </c>
      <c r="AD81" s="410">
        <f t="shared" si="19"/>
        <v>0</v>
      </c>
      <c r="AE81" s="410">
        <f t="shared" si="20"/>
        <v>0</v>
      </c>
      <c r="AF81" s="410">
        <f t="shared" si="21"/>
        <v>0</v>
      </c>
      <c r="AG81" s="410">
        <f t="shared" si="22"/>
        <v>0</v>
      </c>
      <c r="AH81" s="410">
        <f t="shared" si="23"/>
        <v>0</v>
      </c>
      <c r="AI81" s="438">
        <f t="shared" si="24"/>
        <v>0</v>
      </c>
      <c r="AJ81" s="409">
        <f t="shared" si="25"/>
        <v>0</v>
      </c>
      <c r="AK81" s="411">
        <f t="shared" si="26"/>
        <v>0</v>
      </c>
      <c r="AL81" s="440">
        <f t="shared" si="27"/>
        <v>0</v>
      </c>
      <c r="AM81" s="410">
        <f t="shared" si="28"/>
        <v>0</v>
      </c>
      <c r="AN81" s="410">
        <f t="shared" si="29"/>
        <v>0</v>
      </c>
      <c r="AO81" s="410">
        <f t="shared" si="30"/>
        <v>0</v>
      </c>
      <c r="AP81" s="410">
        <f t="shared" si="31"/>
        <v>0</v>
      </c>
      <c r="AQ81" s="410">
        <f t="shared" si="32"/>
        <v>0</v>
      </c>
      <c r="AR81" s="410">
        <f t="shared" si="33"/>
        <v>0</v>
      </c>
      <c r="AS81" s="438">
        <f t="shared" si="34"/>
        <v>0</v>
      </c>
      <c r="AT81" s="409">
        <f t="shared" si="35"/>
        <v>0</v>
      </c>
      <c r="AU81" s="411">
        <f t="shared" si="36"/>
        <v>0</v>
      </c>
      <c r="AV81" s="440">
        <f t="shared" si="37"/>
        <v>0</v>
      </c>
      <c r="AW81" s="410">
        <f t="shared" si="38"/>
        <v>0</v>
      </c>
      <c r="AX81" s="410">
        <f t="shared" si="39"/>
        <v>0</v>
      </c>
      <c r="AY81" s="410">
        <f t="shared" si="40"/>
        <v>0</v>
      </c>
      <c r="AZ81" s="410">
        <f t="shared" si="41"/>
        <v>0</v>
      </c>
      <c r="BA81" s="410">
        <f t="shared" si="42"/>
        <v>0</v>
      </c>
      <c r="BB81" s="410">
        <f t="shared" si="43"/>
        <v>0</v>
      </c>
      <c r="BC81" s="438">
        <f t="shared" si="44"/>
        <v>0</v>
      </c>
      <c r="BD81" s="409">
        <f t="shared" si="45"/>
        <v>0</v>
      </c>
      <c r="BE81" s="411">
        <f t="shared" si="46"/>
        <v>0</v>
      </c>
      <c r="BF81" s="440">
        <f t="shared" si="47"/>
        <v>0</v>
      </c>
      <c r="BG81" s="410">
        <f t="shared" si="48"/>
        <v>0</v>
      </c>
      <c r="BH81" s="410">
        <f t="shared" si="49"/>
        <v>0</v>
      </c>
      <c r="BI81" s="410">
        <f t="shared" si="50"/>
        <v>0</v>
      </c>
      <c r="BJ81" s="410">
        <f t="shared" si="51"/>
        <v>0</v>
      </c>
      <c r="BK81" s="410">
        <f t="shared" si="52"/>
        <v>0</v>
      </c>
      <c r="BL81" s="410">
        <f t="shared" si="53"/>
        <v>0</v>
      </c>
      <c r="BM81" s="438">
        <f t="shared" si="54"/>
        <v>0</v>
      </c>
      <c r="BN81" s="409">
        <f t="shared" si="55"/>
        <v>0</v>
      </c>
      <c r="BO81" s="411">
        <f t="shared" si="56"/>
        <v>0</v>
      </c>
      <c r="BP81" s="440">
        <f t="shared" si="57"/>
        <v>0</v>
      </c>
      <c r="BQ81" s="410">
        <f t="shared" si="58"/>
        <v>0</v>
      </c>
      <c r="BR81" s="410">
        <f t="shared" si="59"/>
        <v>0</v>
      </c>
      <c r="BS81" s="410">
        <f t="shared" si="60"/>
        <v>0</v>
      </c>
      <c r="BT81" s="410">
        <f t="shared" si="61"/>
        <v>0</v>
      </c>
      <c r="BU81" s="410">
        <f t="shared" si="62"/>
        <v>0</v>
      </c>
      <c r="BV81" s="410">
        <f t="shared" si="63"/>
        <v>0</v>
      </c>
      <c r="BW81" s="438">
        <f t="shared" si="64"/>
        <v>0</v>
      </c>
      <c r="BX81" s="409">
        <f t="shared" si="65"/>
        <v>0</v>
      </c>
      <c r="BY81" s="411">
        <f t="shared" si="66"/>
        <v>0</v>
      </c>
      <c r="BZ81" s="440">
        <f t="shared" si="67"/>
        <v>0</v>
      </c>
      <c r="CA81" s="410">
        <f t="shared" si="68"/>
        <v>0</v>
      </c>
      <c r="CB81" s="410">
        <f t="shared" si="69"/>
        <v>0</v>
      </c>
      <c r="CC81" s="410">
        <f t="shared" si="70"/>
        <v>0</v>
      </c>
      <c r="CD81" s="410">
        <f t="shared" si="71"/>
        <v>0</v>
      </c>
      <c r="CE81" s="410">
        <f t="shared" si="72"/>
        <v>0</v>
      </c>
      <c r="CF81" s="410">
        <f t="shared" si="73"/>
        <v>0</v>
      </c>
      <c r="CG81" s="438">
        <f t="shared" si="74"/>
        <v>0</v>
      </c>
      <c r="CH81" s="409">
        <f t="shared" si="75"/>
        <v>0</v>
      </c>
      <c r="CI81" s="411">
        <f t="shared" si="76"/>
        <v>0</v>
      </c>
      <c r="CJ81" s="440">
        <f t="shared" si="77"/>
        <v>0</v>
      </c>
      <c r="CK81" s="410">
        <f t="shared" si="78"/>
        <v>0</v>
      </c>
      <c r="CL81" s="410">
        <f t="shared" si="79"/>
        <v>0</v>
      </c>
      <c r="CM81" s="410">
        <f t="shared" si="80"/>
        <v>0</v>
      </c>
      <c r="CN81" s="410">
        <f t="shared" si="81"/>
        <v>0</v>
      </c>
      <c r="CO81" s="410">
        <f t="shared" si="82"/>
        <v>0</v>
      </c>
      <c r="CP81" s="410">
        <f t="shared" si="83"/>
        <v>0</v>
      </c>
      <c r="CQ81" s="438">
        <f t="shared" si="84"/>
        <v>0</v>
      </c>
      <c r="CR81" s="409">
        <f t="shared" si="85"/>
        <v>0</v>
      </c>
      <c r="CS81" s="411">
        <f t="shared" si="86"/>
        <v>0</v>
      </c>
      <c r="CT81" s="440">
        <f t="shared" si="87"/>
        <v>0</v>
      </c>
      <c r="CU81" s="410">
        <f t="shared" si="88"/>
        <v>0</v>
      </c>
      <c r="CV81" s="410">
        <f t="shared" si="89"/>
        <v>0</v>
      </c>
      <c r="CW81" s="410">
        <f t="shared" si="90"/>
        <v>0</v>
      </c>
      <c r="CX81" s="410">
        <f t="shared" si="91"/>
        <v>0</v>
      </c>
      <c r="CY81" s="410">
        <f t="shared" si="92"/>
        <v>0</v>
      </c>
      <c r="CZ81" s="410">
        <f t="shared" si="93"/>
        <v>0</v>
      </c>
      <c r="DA81" s="438">
        <f t="shared" si="94"/>
        <v>0</v>
      </c>
      <c r="DB81" s="409">
        <f t="shared" si="95"/>
        <v>0</v>
      </c>
      <c r="DC81" s="411">
        <f t="shared" si="96"/>
        <v>0</v>
      </c>
      <c r="DD81" s="440">
        <f t="shared" si="97"/>
        <v>0</v>
      </c>
      <c r="DE81" s="410">
        <f t="shared" si="98"/>
        <v>0</v>
      </c>
      <c r="DF81" s="410">
        <f t="shared" si="99"/>
        <v>0</v>
      </c>
      <c r="DG81" s="410">
        <f t="shared" si="100"/>
        <v>0</v>
      </c>
      <c r="DH81" s="410">
        <f t="shared" si="101"/>
        <v>0</v>
      </c>
      <c r="DI81" s="410">
        <f t="shared" si="102"/>
        <v>0</v>
      </c>
      <c r="DJ81" s="410">
        <f t="shared" si="103"/>
        <v>0</v>
      </c>
      <c r="DK81" s="438">
        <f t="shared" si="104"/>
        <v>0</v>
      </c>
      <c r="DL81" s="409">
        <f t="shared" si="105"/>
        <v>0</v>
      </c>
      <c r="DM81" s="411">
        <f t="shared" si="106"/>
        <v>0</v>
      </c>
      <c r="DN81" s="440">
        <f t="shared" si="107"/>
        <v>0</v>
      </c>
      <c r="DO81" s="410">
        <f t="shared" si="108"/>
        <v>0</v>
      </c>
      <c r="DP81" s="410">
        <f t="shared" si="109"/>
        <v>0</v>
      </c>
      <c r="DQ81" s="410">
        <f t="shared" si="110"/>
        <v>0</v>
      </c>
      <c r="DR81" s="410">
        <f t="shared" si="111"/>
        <v>0</v>
      </c>
      <c r="DS81" s="410">
        <f t="shared" si="112"/>
        <v>0</v>
      </c>
      <c r="DT81" s="410">
        <f t="shared" si="113"/>
        <v>0</v>
      </c>
      <c r="DU81" s="438">
        <f t="shared" si="114"/>
        <v>0</v>
      </c>
      <c r="DV81" s="409">
        <f t="shared" si="115"/>
        <v>0</v>
      </c>
      <c r="DW81" s="411">
        <f t="shared" si="116"/>
        <v>0</v>
      </c>
      <c r="DX81" s="440">
        <f t="shared" si="117"/>
        <v>0</v>
      </c>
      <c r="DY81" s="410">
        <f t="shared" si="118"/>
        <v>0</v>
      </c>
      <c r="DZ81" s="410">
        <f t="shared" si="119"/>
        <v>0</v>
      </c>
      <c r="EA81" s="410">
        <f t="shared" si="120"/>
        <v>0</v>
      </c>
      <c r="EB81" s="410">
        <f t="shared" si="121"/>
        <v>0</v>
      </c>
      <c r="EC81" s="410">
        <f t="shared" si="122"/>
        <v>0</v>
      </c>
      <c r="ED81" s="410">
        <f t="shared" si="123"/>
        <v>0</v>
      </c>
      <c r="EE81" s="411">
        <f t="shared" si="124"/>
        <v>0</v>
      </c>
      <c r="EF81" s="409">
        <f t="shared" si="125"/>
        <v>0</v>
      </c>
      <c r="EG81" s="411">
        <f t="shared" si="126"/>
        <v>0</v>
      </c>
      <c r="EH81" s="23"/>
      <c r="EJ81" s="23"/>
    </row>
    <row r="82" spans="1:140" ht="15.75" thickBot="1" x14ac:dyDescent="0.3">
      <c r="A82" s="152"/>
      <c r="B82" s="380"/>
      <c r="C82" s="420"/>
      <c r="D82" s="420"/>
      <c r="E82" s="420"/>
      <c r="F82" s="421"/>
      <c r="G82" s="276"/>
      <c r="H82" s="276"/>
      <c r="I82" s="422"/>
      <c r="J82" s="423">
        <f t="shared" si="127"/>
        <v>0</v>
      </c>
      <c r="K82" s="424">
        <f t="shared" si="128"/>
        <v>0</v>
      </c>
      <c r="L82" s="410">
        <f t="shared" si="129"/>
        <v>0</v>
      </c>
      <c r="M82" s="410">
        <f t="shared" si="130"/>
        <v>0</v>
      </c>
      <c r="N82" s="410">
        <f t="shared" si="3"/>
        <v>0</v>
      </c>
      <c r="O82" s="410">
        <f t="shared" si="4"/>
        <v>0</v>
      </c>
      <c r="P82" s="410">
        <f t="shared" si="5"/>
        <v>0</v>
      </c>
      <c r="Q82" s="429">
        <f t="shared" si="6"/>
        <v>1</v>
      </c>
      <c r="R82" s="409">
        <f t="shared" si="7"/>
        <v>0</v>
      </c>
      <c r="S82" s="410">
        <f t="shared" si="8"/>
        <v>0</v>
      </c>
      <c r="T82" s="410">
        <f t="shared" si="9"/>
        <v>0</v>
      </c>
      <c r="U82" s="410">
        <f t="shared" si="10"/>
        <v>0</v>
      </c>
      <c r="V82" s="410">
        <f t="shared" si="11"/>
        <v>0</v>
      </c>
      <c r="W82" s="410">
        <f t="shared" si="12"/>
        <v>0</v>
      </c>
      <c r="X82" s="410">
        <f t="shared" si="13"/>
        <v>0</v>
      </c>
      <c r="Y82" s="438">
        <f t="shared" si="14"/>
        <v>0</v>
      </c>
      <c r="Z82" s="409">
        <f t="shared" si="15"/>
        <v>0</v>
      </c>
      <c r="AA82" s="411">
        <f t="shared" si="16"/>
        <v>0</v>
      </c>
      <c r="AB82" s="440">
        <f t="shared" si="17"/>
        <v>0</v>
      </c>
      <c r="AC82" s="410">
        <f t="shared" si="18"/>
        <v>0</v>
      </c>
      <c r="AD82" s="410">
        <f t="shared" si="19"/>
        <v>0</v>
      </c>
      <c r="AE82" s="410">
        <f t="shared" si="20"/>
        <v>0</v>
      </c>
      <c r="AF82" s="410">
        <f t="shared" si="21"/>
        <v>0</v>
      </c>
      <c r="AG82" s="410">
        <f t="shared" si="22"/>
        <v>0</v>
      </c>
      <c r="AH82" s="410">
        <f t="shared" si="23"/>
        <v>0</v>
      </c>
      <c r="AI82" s="438">
        <f t="shared" si="24"/>
        <v>0</v>
      </c>
      <c r="AJ82" s="409">
        <f t="shared" si="25"/>
        <v>0</v>
      </c>
      <c r="AK82" s="411">
        <f t="shared" si="26"/>
        <v>0</v>
      </c>
      <c r="AL82" s="440">
        <f t="shared" si="27"/>
        <v>0</v>
      </c>
      <c r="AM82" s="410">
        <f t="shared" si="28"/>
        <v>0</v>
      </c>
      <c r="AN82" s="410">
        <f t="shared" si="29"/>
        <v>0</v>
      </c>
      <c r="AO82" s="410">
        <f t="shared" si="30"/>
        <v>0</v>
      </c>
      <c r="AP82" s="410">
        <f t="shared" si="31"/>
        <v>0</v>
      </c>
      <c r="AQ82" s="410">
        <f t="shared" si="32"/>
        <v>0</v>
      </c>
      <c r="AR82" s="410">
        <f t="shared" si="33"/>
        <v>0</v>
      </c>
      <c r="AS82" s="438">
        <f t="shared" si="34"/>
        <v>0</v>
      </c>
      <c r="AT82" s="409">
        <f t="shared" si="35"/>
        <v>0</v>
      </c>
      <c r="AU82" s="411">
        <f t="shared" si="36"/>
        <v>0</v>
      </c>
      <c r="AV82" s="440">
        <f t="shared" si="37"/>
        <v>0</v>
      </c>
      <c r="AW82" s="410">
        <f t="shared" si="38"/>
        <v>0</v>
      </c>
      <c r="AX82" s="410">
        <f t="shared" si="39"/>
        <v>0</v>
      </c>
      <c r="AY82" s="410">
        <f t="shared" si="40"/>
        <v>0</v>
      </c>
      <c r="AZ82" s="410">
        <f t="shared" si="41"/>
        <v>0</v>
      </c>
      <c r="BA82" s="410">
        <f t="shared" si="42"/>
        <v>0</v>
      </c>
      <c r="BB82" s="410">
        <f t="shared" si="43"/>
        <v>0</v>
      </c>
      <c r="BC82" s="438">
        <f t="shared" si="44"/>
        <v>0</v>
      </c>
      <c r="BD82" s="409">
        <f t="shared" si="45"/>
        <v>0</v>
      </c>
      <c r="BE82" s="411">
        <f t="shared" si="46"/>
        <v>0</v>
      </c>
      <c r="BF82" s="440">
        <f t="shared" si="47"/>
        <v>0</v>
      </c>
      <c r="BG82" s="410">
        <f t="shared" si="48"/>
        <v>0</v>
      </c>
      <c r="BH82" s="410">
        <f t="shared" si="49"/>
        <v>0</v>
      </c>
      <c r="BI82" s="410">
        <f t="shared" si="50"/>
        <v>0</v>
      </c>
      <c r="BJ82" s="410">
        <f t="shared" si="51"/>
        <v>0</v>
      </c>
      <c r="BK82" s="410">
        <f t="shared" si="52"/>
        <v>0</v>
      </c>
      <c r="BL82" s="410">
        <f t="shared" si="53"/>
        <v>0</v>
      </c>
      <c r="BM82" s="438">
        <f t="shared" si="54"/>
        <v>0</v>
      </c>
      <c r="BN82" s="409">
        <f t="shared" si="55"/>
        <v>0</v>
      </c>
      <c r="BO82" s="411">
        <f t="shared" si="56"/>
        <v>0</v>
      </c>
      <c r="BP82" s="440">
        <f t="shared" si="57"/>
        <v>0</v>
      </c>
      <c r="BQ82" s="410">
        <f t="shared" si="58"/>
        <v>0</v>
      </c>
      <c r="BR82" s="410">
        <f t="shared" si="59"/>
        <v>0</v>
      </c>
      <c r="BS82" s="410">
        <f t="shared" si="60"/>
        <v>0</v>
      </c>
      <c r="BT82" s="410">
        <f t="shared" si="61"/>
        <v>0</v>
      </c>
      <c r="BU82" s="410">
        <f t="shared" si="62"/>
        <v>0</v>
      </c>
      <c r="BV82" s="410">
        <f t="shared" si="63"/>
        <v>0</v>
      </c>
      <c r="BW82" s="438">
        <f t="shared" si="64"/>
        <v>0</v>
      </c>
      <c r="BX82" s="409">
        <f t="shared" si="65"/>
        <v>0</v>
      </c>
      <c r="BY82" s="411">
        <f t="shared" si="66"/>
        <v>0</v>
      </c>
      <c r="BZ82" s="440">
        <f t="shared" si="67"/>
        <v>0</v>
      </c>
      <c r="CA82" s="410">
        <f t="shared" si="68"/>
        <v>0</v>
      </c>
      <c r="CB82" s="410">
        <f t="shared" si="69"/>
        <v>0</v>
      </c>
      <c r="CC82" s="410">
        <f t="shared" si="70"/>
        <v>0</v>
      </c>
      <c r="CD82" s="410">
        <f t="shared" si="71"/>
        <v>0</v>
      </c>
      <c r="CE82" s="410">
        <f t="shared" si="72"/>
        <v>0</v>
      </c>
      <c r="CF82" s="410">
        <f t="shared" si="73"/>
        <v>0</v>
      </c>
      <c r="CG82" s="438">
        <f t="shared" si="74"/>
        <v>0</v>
      </c>
      <c r="CH82" s="409">
        <f t="shared" si="75"/>
        <v>0</v>
      </c>
      <c r="CI82" s="411">
        <f t="shared" si="76"/>
        <v>0</v>
      </c>
      <c r="CJ82" s="440">
        <f t="shared" si="77"/>
        <v>0</v>
      </c>
      <c r="CK82" s="410">
        <f t="shared" si="78"/>
        <v>0</v>
      </c>
      <c r="CL82" s="410">
        <f t="shared" si="79"/>
        <v>0</v>
      </c>
      <c r="CM82" s="410">
        <f t="shared" si="80"/>
        <v>0</v>
      </c>
      <c r="CN82" s="410">
        <f t="shared" si="81"/>
        <v>0</v>
      </c>
      <c r="CO82" s="410">
        <f t="shared" si="82"/>
        <v>0</v>
      </c>
      <c r="CP82" s="410">
        <f t="shared" si="83"/>
        <v>0</v>
      </c>
      <c r="CQ82" s="438">
        <f t="shared" si="84"/>
        <v>0</v>
      </c>
      <c r="CR82" s="409">
        <f t="shared" si="85"/>
        <v>0</v>
      </c>
      <c r="CS82" s="411">
        <f t="shared" si="86"/>
        <v>0</v>
      </c>
      <c r="CT82" s="440">
        <f t="shared" si="87"/>
        <v>0</v>
      </c>
      <c r="CU82" s="410">
        <f t="shared" si="88"/>
        <v>0</v>
      </c>
      <c r="CV82" s="410">
        <f t="shared" si="89"/>
        <v>0</v>
      </c>
      <c r="CW82" s="410">
        <f t="shared" si="90"/>
        <v>0</v>
      </c>
      <c r="CX82" s="410">
        <f t="shared" si="91"/>
        <v>0</v>
      </c>
      <c r="CY82" s="410">
        <f t="shared" si="92"/>
        <v>0</v>
      </c>
      <c r="CZ82" s="410">
        <f t="shared" si="93"/>
        <v>0</v>
      </c>
      <c r="DA82" s="438">
        <f t="shared" si="94"/>
        <v>0</v>
      </c>
      <c r="DB82" s="409">
        <f t="shared" si="95"/>
        <v>0</v>
      </c>
      <c r="DC82" s="411">
        <f t="shared" si="96"/>
        <v>0</v>
      </c>
      <c r="DD82" s="440">
        <f t="shared" si="97"/>
        <v>0</v>
      </c>
      <c r="DE82" s="410">
        <f t="shared" si="98"/>
        <v>0</v>
      </c>
      <c r="DF82" s="410">
        <f t="shared" si="99"/>
        <v>0</v>
      </c>
      <c r="DG82" s="410">
        <f t="shared" si="100"/>
        <v>0</v>
      </c>
      <c r="DH82" s="410">
        <f t="shared" si="101"/>
        <v>0</v>
      </c>
      <c r="DI82" s="410">
        <f t="shared" si="102"/>
        <v>0</v>
      </c>
      <c r="DJ82" s="410">
        <f t="shared" si="103"/>
        <v>0</v>
      </c>
      <c r="DK82" s="438">
        <f t="shared" si="104"/>
        <v>0</v>
      </c>
      <c r="DL82" s="409">
        <f t="shared" si="105"/>
        <v>0</v>
      </c>
      <c r="DM82" s="411">
        <f t="shared" si="106"/>
        <v>0</v>
      </c>
      <c r="DN82" s="440">
        <f t="shared" si="107"/>
        <v>0</v>
      </c>
      <c r="DO82" s="410">
        <f t="shared" si="108"/>
        <v>0</v>
      </c>
      <c r="DP82" s="410">
        <f t="shared" si="109"/>
        <v>0</v>
      </c>
      <c r="DQ82" s="410">
        <f t="shared" si="110"/>
        <v>0</v>
      </c>
      <c r="DR82" s="410">
        <f t="shared" si="111"/>
        <v>0</v>
      </c>
      <c r="DS82" s="410">
        <f t="shared" si="112"/>
        <v>0</v>
      </c>
      <c r="DT82" s="410">
        <f t="shared" si="113"/>
        <v>0</v>
      </c>
      <c r="DU82" s="438">
        <f t="shared" si="114"/>
        <v>0</v>
      </c>
      <c r="DV82" s="409">
        <f t="shared" si="115"/>
        <v>0</v>
      </c>
      <c r="DW82" s="411">
        <f t="shared" si="116"/>
        <v>0</v>
      </c>
      <c r="DX82" s="440">
        <f t="shared" si="117"/>
        <v>0</v>
      </c>
      <c r="DY82" s="410">
        <f t="shared" si="118"/>
        <v>0</v>
      </c>
      <c r="DZ82" s="410">
        <f t="shared" si="119"/>
        <v>0</v>
      </c>
      <c r="EA82" s="410">
        <f t="shared" si="120"/>
        <v>0</v>
      </c>
      <c r="EB82" s="410">
        <f t="shared" si="121"/>
        <v>0</v>
      </c>
      <c r="EC82" s="410">
        <f t="shared" si="122"/>
        <v>0</v>
      </c>
      <c r="ED82" s="410">
        <f t="shared" si="123"/>
        <v>0</v>
      </c>
      <c r="EE82" s="411">
        <f t="shared" si="124"/>
        <v>0</v>
      </c>
      <c r="EF82" s="409">
        <f t="shared" si="125"/>
        <v>0</v>
      </c>
      <c r="EG82" s="411">
        <f t="shared" si="126"/>
        <v>0</v>
      </c>
      <c r="EH82" s="23"/>
      <c r="EJ82" s="23"/>
    </row>
    <row r="83" spans="1:140" ht="15.75" thickBot="1" x14ac:dyDescent="0.3">
      <c r="A83" s="152"/>
      <c r="B83" s="380"/>
      <c r="C83" s="420"/>
      <c r="D83" s="420"/>
      <c r="E83" s="420"/>
      <c r="F83" s="421"/>
      <c r="G83" s="276"/>
      <c r="H83" s="276"/>
      <c r="I83" s="422"/>
      <c r="J83" s="423">
        <f t="shared" si="127"/>
        <v>0</v>
      </c>
      <c r="K83" s="424">
        <f t="shared" si="128"/>
        <v>0</v>
      </c>
      <c r="L83" s="410">
        <f t="shared" si="129"/>
        <v>0</v>
      </c>
      <c r="M83" s="410">
        <f t="shared" si="130"/>
        <v>0</v>
      </c>
      <c r="N83" s="410">
        <f t="shared" si="3"/>
        <v>0</v>
      </c>
      <c r="O83" s="410">
        <f t="shared" si="4"/>
        <v>0</v>
      </c>
      <c r="P83" s="410">
        <f t="shared" si="5"/>
        <v>0</v>
      </c>
      <c r="Q83" s="429">
        <f t="shared" si="6"/>
        <v>1</v>
      </c>
      <c r="R83" s="409">
        <f t="shared" si="7"/>
        <v>0</v>
      </c>
      <c r="S83" s="410">
        <f t="shared" si="8"/>
        <v>0</v>
      </c>
      <c r="T83" s="410">
        <f t="shared" si="9"/>
        <v>0</v>
      </c>
      <c r="U83" s="410">
        <f t="shared" si="10"/>
        <v>0</v>
      </c>
      <c r="V83" s="410">
        <f t="shared" si="11"/>
        <v>0</v>
      </c>
      <c r="W83" s="410">
        <f t="shared" si="12"/>
        <v>0</v>
      </c>
      <c r="X83" s="410">
        <f t="shared" si="13"/>
        <v>0</v>
      </c>
      <c r="Y83" s="438">
        <f t="shared" si="14"/>
        <v>0</v>
      </c>
      <c r="Z83" s="409">
        <f t="shared" si="15"/>
        <v>0</v>
      </c>
      <c r="AA83" s="411">
        <f t="shared" si="16"/>
        <v>0</v>
      </c>
      <c r="AB83" s="440">
        <f t="shared" si="17"/>
        <v>0</v>
      </c>
      <c r="AC83" s="410">
        <f t="shared" si="18"/>
        <v>0</v>
      </c>
      <c r="AD83" s="410">
        <f t="shared" si="19"/>
        <v>0</v>
      </c>
      <c r="AE83" s="410">
        <f t="shared" si="20"/>
        <v>0</v>
      </c>
      <c r="AF83" s="410">
        <f t="shared" si="21"/>
        <v>0</v>
      </c>
      <c r="AG83" s="410">
        <f t="shared" si="22"/>
        <v>0</v>
      </c>
      <c r="AH83" s="410">
        <f t="shared" si="23"/>
        <v>0</v>
      </c>
      <c r="AI83" s="438">
        <f t="shared" si="24"/>
        <v>0</v>
      </c>
      <c r="AJ83" s="409">
        <f t="shared" si="25"/>
        <v>0</v>
      </c>
      <c r="AK83" s="411">
        <f t="shared" si="26"/>
        <v>0</v>
      </c>
      <c r="AL83" s="440">
        <f t="shared" si="27"/>
        <v>0</v>
      </c>
      <c r="AM83" s="410">
        <f t="shared" si="28"/>
        <v>0</v>
      </c>
      <c r="AN83" s="410">
        <f t="shared" si="29"/>
        <v>0</v>
      </c>
      <c r="AO83" s="410">
        <f t="shared" si="30"/>
        <v>0</v>
      </c>
      <c r="AP83" s="410">
        <f t="shared" si="31"/>
        <v>0</v>
      </c>
      <c r="AQ83" s="410">
        <f t="shared" si="32"/>
        <v>0</v>
      </c>
      <c r="AR83" s="410">
        <f t="shared" si="33"/>
        <v>0</v>
      </c>
      <c r="AS83" s="438">
        <f t="shared" si="34"/>
        <v>0</v>
      </c>
      <c r="AT83" s="409">
        <f t="shared" si="35"/>
        <v>0</v>
      </c>
      <c r="AU83" s="411">
        <f t="shared" si="36"/>
        <v>0</v>
      </c>
      <c r="AV83" s="440">
        <f t="shared" si="37"/>
        <v>0</v>
      </c>
      <c r="AW83" s="410">
        <f t="shared" si="38"/>
        <v>0</v>
      </c>
      <c r="AX83" s="410">
        <f t="shared" si="39"/>
        <v>0</v>
      </c>
      <c r="AY83" s="410">
        <f t="shared" si="40"/>
        <v>0</v>
      </c>
      <c r="AZ83" s="410">
        <f t="shared" si="41"/>
        <v>0</v>
      </c>
      <c r="BA83" s="410">
        <f t="shared" si="42"/>
        <v>0</v>
      </c>
      <c r="BB83" s="410">
        <f t="shared" si="43"/>
        <v>0</v>
      </c>
      <c r="BC83" s="438">
        <f t="shared" si="44"/>
        <v>0</v>
      </c>
      <c r="BD83" s="409">
        <f t="shared" si="45"/>
        <v>0</v>
      </c>
      <c r="BE83" s="411">
        <f t="shared" si="46"/>
        <v>0</v>
      </c>
      <c r="BF83" s="440">
        <f t="shared" si="47"/>
        <v>0</v>
      </c>
      <c r="BG83" s="410">
        <f t="shared" si="48"/>
        <v>0</v>
      </c>
      <c r="BH83" s="410">
        <f t="shared" si="49"/>
        <v>0</v>
      </c>
      <c r="BI83" s="410">
        <f t="shared" si="50"/>
        <v>0</v>
      </c>
      <c r="BJ83" s="410">
        <f t="shared" si="51"/>
        <v>0</v>
      </c>
      <c r="BK83" s="410">
        <f t="shared" si="52"/>
        <v>0</v>
      </c>
      <c r="BL83" s="410">
        <f t="shared" si="53"/>
        <v>0</v>
      </c>
      <c r="BM83" s="438">
        <f t="shared" si="54"/>
        <v>0</v>
      </c>
      <c r="BN83" s="409">
        <f t="shared" si="55"/>
        <v>0</v>
      </c>
      <c r="BO83" s="411">
        <f t="shared" si="56"/>
        <v>0</v>
      </c>
      <c r="BP83" s="440">
        <f t="shared" si="57"/>
        <v>0</v>
      </c>
      <c r="BQ83" s="410">
        <f t="shared" si="58"/>
        <v>0</v>
      </c>
      <c r="BR83" s="410">
        <f t="shared" si="59"/>
        <v>0</v>
      </c>
      <c r="BS83" s="410">
        <f t="shared" si="60"/>
        <v>0</v>
      </c>
      <c r="BT83" s="410">
        <f t="shared" si="61"/>
        <v>0</v>
      </c>
      <c r="BU83" s="410">
        <f t="shared" si="62"/>
        <v>0</v>
      </c>
      <c r="BV83" s="410">
        <f t="shared" si="63"/>
        <v>0</v>
      </c>
      <c r="BW83" s="438">
        <f t="shared" si="64"/>
        <v>0</v>
      </c>
      <c r="BX83" s="409">
        <f t="shared" si="65"/>
        <v>0</v>
      </c>
      <c r="BY83" s="411">
        <f t="shared" si="66"/>
        <v>0</v>
      </c>
      <c r="BZ83" s="440">
        <f t="shared" si="67"/>
        <v>0</v>
      </c>
      <c r="CA83" s="410">
        <f t="shared" si="68"/>
        <v>0</v>
      </c>
      <c r="CB83" s="410">
        <f t="shared" si="69"/>
        <v>0</v>
      </c>
      <c r="CC83" s="410">
        <f t="shared" si="70"/>
        <v>0</v>
      </c>
      <c r="CD83" s="410">
        <f t="shared" si="71"/>
        <v>0</v>
      </c>
      <c r="CE83" s="410">
        <f t="shared" si="72"/>
        <v>0</v>
      </c>
      <c r="CF83" s="410">
        <f t="shared" si="73"/>
        <v>0</v>
      </c>
      <c r="CG83" s="438">
        <f t="shared" si="74"/>
        <v>0</v>
      </c>
      <c r="CH83" s="409">
        <f t="shared" si="75"/>
        <v>0</v>
      </c>
      <c r="CI83" s="411">
        <f t="shared" si="76"/>
        <v>0</v>
      </c>
      <c r="CJ83" s="440">
        <f t="shared" si="77"/>
        <v>0</v>
      </c>
      <c r="CK83" s="410">
        <f t="shared" si="78"/>
        <v>0</v>
      </c>
      <c r="CL83" s="410">
        <f t="shared" si="79"/>
        <v>0</v>
      </c>
      <c r="CM83" s="410">
        <f t="shared" si="80"/>
        <v>0</v>
      </c>
      <c r="CN83" s="410">
        <f t="shared" si="81"/>
        <v>0</v>
      </c>
      <c r="CO83" s="410">
        <f t="shared" si="82"/>
        <v>0</v>
      </c>
      <c r="CP83" s="410">
        <f t="shared" si="83"/>
        <v>0</v>
      </c>
      <c r="CQ83" s="438">
        <f t="shared" si="84"/>
        <v>0</v>
      </c>
      <c r="CR83" s="409">
        <f t="shared" si="85"/>
        <v>0</v>
      </c>
      <c r="CS83" s="411">
        <f t="shared" si="86"/>
        <v>0</v>
      </c>
      <c r="CT83" s="440">
        <f t="shared" si="87"/>
        <v>0</v>
      </c>
      <c r="CU83" s="410">
        <f t="shared" si="88"/>
        <v>0</v>
      </c>
      <c r="CV83" s="410">
        <f t="shared" si="89"/>
        <v>0</v>
      </c>
      <c r="CW83" s="410">
        <f t="shared" si="90"/>
        <v>0</v>
      </c>
      <c r="CX83" s="410">
        <f t="shared" si="91"/>
        <v>0</v>
      </c>
      <c r="CY83" s="410">
        <f t="shared" si="92"/>
        <v>0</v>
      </c>
      <c r="CZ83" s="410">
        <f t="shared" si="93"/>
        <v>0</v>
      </c>
      <c r="DA83" s="438">
        <f t="shared" si="94"/>
        <v>0</v>
      </c>
      <c r="DB83" s="409">
        <f t="shared" si="95"/>
        <v>0</v>
      </c>
      <c r="DC83" s="411">
        <f t="shared" si="96"/>
        <v>0</v>
      </c>
      <c r="DD83" s="440">
        <f t="shared" si="97"/>
        <v>0</v>
      </c>
      <c r="DE83" s="410">
        <f t="shared" si="98"/>
        <v>0</v>
      </c>
      <c r="DF83" s="410">
        <f t="shared" si="99"/>
        <v>0</v>
      </c>
      <c r="DG83" s="410">
        <f t="shared" si="100"/>
        <v>0</v>
      </c>
      <c r="DH83" s="410">
        <f t="shared" si="101"/>
        <v>0</v>
      </c>
      <c r="DI83" s="410">
        <f t="shared" si="102"/>
        <v>0</v>
      </c>
      <c r="DJ83" s="410">
        <f t="shared" si="103"/>
        <v>0</v>
      </c>
      <c r="DK83" s="438">
        <f t="shared" si="104"/>
        <v>0</v>
      </c>
      <c r="DL83" s="409">
        <f t="shared" si="105"/>
        <v>0</v>
      </c>
      <c r="DM83" s="411">
        <f t="shared" si="106"/>
        <v>0</v>
      </c>
      <c r="DN83" s="440">
        <f t="shared" si="107"/>
        <v>0</v>
      </c>
      <c r="DO83" s="410">
        <f t="shared" si="108"/>
        <v>0</v>
      </c>
      <c r="DP83" s="410">
        <f t="shared" si="109"/>
        <v>0</v>
      </c>
      <c r="DQ83" s="410">
        <f t="shared" si="110"/>
        <v>0</v>
      </c>
      <c r="DR83" s="410">
        <f t="shared" si="111"/>
        <v>0</v>
      </c>
      <c r="DS83" s="410">
        <f t="shared" si="112"/>
        <v>0</v>
      </c>
      <c r="DT83" s="410">
        <f t="shared" si="113"/>
        <v>0</v>
      </c>
      <c r="DU83" s="438">
        <f t="shared" si="114"/>
        <v>0</v>
      </c>
      <c r="DV83" s="409">
        <f t="shared" si="115"/>
        <v>0</v>
      </c>
      <c r="DW83" s="411">
        <f t="shared" si="116"/>
        <v>0</v>
      </c>
      <c r="DX83" s="440">
        <f t="shared" si="117"/>
        <v>0</v>
      </c>
      <c r="DY83" s="410">
        <f t="shared" si="118"/>
        <v>0</v>
      </c>
      <c r="DZ83" s="410">
        <f t="shared" si="119"/>
        <v>0</v>
      </c>
      <c r="EA83" s="410">
        <f t="shared" si="120"/>
        <v>0</v>
      </c>
      <c r="EB83" s="410">
        <f t="shared" si="121"/>
        <v>0</v>
      </c>
      <c r="EC83" s="410">
        <f t="shared" si="122"/>
        <v>0</v>
      </c>
      <c r="ED83" s="410">
        <f t="shared" si="123"/>
        <v>0</v>
      </c>
      <c r="EE83" s="411">
        <f t="shared" si="124"/>
        <v>0</v>
      </c>
      <c r="EF83" s="409">
        <f t="shared" si="125"/>
        <v>0</v>
      </c>
      <c r="EG83" s="411">
        <f t="shared" si="126"/>
        <v>0</v>
      </c>
      <c r="EH83" s="23"/>
      <c r="EJ83" s="23"/>
    </row>
    <row r="84" spans="1:140" ht="15.75" thickBot="1" x14ac:dyDescent="0.3">
      <c r="A84" s="152"/>
      <c r="B84" s="608"/>
      <c r="C84" s="609"/>
      <c r="D84" s="609"/>
      <c r="E84" s="609"/>
      <c r="F84" s="610"/>
      <c r="G84" s="276"/>
      <c r="H84" s="276"/>
      <c r="I84" s="422"/>
      <c r="J84" s="423">
        <f t="shared" si="127"/>
        <v>0</v>
      </c>
      <c r="K84" s="424">
        <f t="shared" si="128"/>
        <v>0</v>
      </c>
      <c r="L84" s="410">
        <f t="shared" si="129"/>
        <v>0</v>
      </c>
      <c r="M84" s="410">
        <f t="shared" si="130"/>
        <v>0</v>
      </c>
      <c r="N84" s="410">
        <f t="shared" si="3"/>
        <v>0</v>
      </c>
      <c r="O84" s="410">
        <f t="shared" si="4"/>
        <v>0</v>
      </c>
      <c r="P84" s="410">
        <f t="shared" si="5"/>
        <v>0</v>
      </c>
      <c r="Q84" s="429">
        <f t="shared" si="6"/>
        <v>1</v>
      </c>
      <c r="R84" s="409">
        <f t="shared" si="7"/>
        <v>0</v>
      </c>
      <c r="S84" s="410">
        <f t="shared" si="8"/>
        <v>0</v>
      </c>
      <c r="T84" s="410">
        <f t="shared" si="9"/>
        <v>0</v>
      </c>
      <c r="U84" s="410">
        <f t="shared" si="10"/>
        <v>0</v>
      </c>
      <c r="V84" s="410">
        <f t="shared" si="11"/>
        <v>0</v>
      </c>
      <c r="W84" s="410">
        <f t="shared" si="12"/>
        <v>0</v>
      </c>
      <c r="X84" s="410">
        <f t="shared" si="13"/>
        <v>0</v>
      </c>
      <c r="Y84" s="438">
        <f t="shared" si="14"/>
        <v>0</v>
      </c>
      <c r="Z84" s="409">
        <f t="shared" si="15"/>
        <v>0</v>
      </c>
      <c r="AA84" s="411">
        <f t="shared" si="16"/>
        <v>0</v>
      </c>
      <c r="AB84" s="440">
        <f t="shared" si="17"/>
        <v>0</v>
      </c>
      <c r="AC84" s="410">
        <f t="shared" si="18"/>
        <v>0</v>
      </c>
      <c r="AD84" s="410">
        <f t="shared" si="19"/>
        <v>0</v>
      </c>
      <c r="AE84" s="410">
        <f t="shared" si="20"/>
        <v>0</v>
      </c>
      <c r="AF84" s="410">
        <f t="shared" si="21"/>
        <v>0</v>
      </c>
      <c r="AG84" s="410">
        <f t="shared" si="22"/>
        <v>0</v>
      </c>
      <c r="AH84" s="410">
        <f t="shared" si="23"/>
        <v>0</v>
      </c>
      <c r="AI84" s="438">
        <f t="shared" si="24"/>
        <v>0</v>
      </c>
      <c r="AJ84" s="409">
        <f t="shared" si="25"/>
        <v>0</v>
      </c>
      <c r="AK84" s="411">
        <f t="shared" si="26"/>
        <v>0</v>
      </c>
      <c r="AL84" s="440">
        <f t="shared" si="27"/>
        <v>0</v>
      </c>
      <c r="AM84" s="410">
        <f t="shared" si="28"/>
        <v>0</v>
      </c>
      <c r="AN84" s="410">
        <f t="shared" si="29"/>
        <v>0</v>
      </c>
      <c r="AO84" s="410">
        <f t="shared" si="30"/>
        <v>0</v>
      </c>
      <c r="AP84" s="410">
        <f t="shared" si="31"/>
        <v>0</v>
      </c>
      <c r="AQ84" s="410">
        <f t="shared" si="32"/>
        <v>0</v>
      </c>
      <c r="AR84" s="410">
        <f t="shared" si="33"/>
        <v>0</v>
      </c>
      <c r="AS84" s="438">
        <f t="shared" si="34"/>
        <v>0</v>
      </c>
      <c r="AT84" s="409">
        <f t="shared" si="35"/>
        <v>0</v>
      </c>
      <c r="AU84" s="411">
        <f t="shared" si="36"/>
        <v>0</v>
      </c>
      <c r="AV84" s="440">
        <f t="shared" si="37"/>
        <v>0</v>
      </c>
      <c r="AW84" s="410">
        <f t="shared" si="38"/>
        <v>0</v>
      </c>
      <c r="AX84" s="410">
        <f t="shared" si="39"/>
        <v>0</v>
      </c>
      <c r="AY84" s="410">
        <f t="shared" si="40"/>
        <v>0</v>
      </c>
      <c r="AZ84" s="410">
        <f t="shared" si="41"/>
        <v>0</v>
      </c>
      <c r="BA84" s="410">
        <f t="shared" si="42"/>
        <v>0</v>
      </c>
      <c r="BB84" s="410">
        <f t="shared" si="43"/>
        <v>0</v>
      </c>
      <c r="BC84" s="438">
        <f t="shared" si="44"/>
        <v>0</v>
      </c>
      <c r="BD84" s="409">
        <f t="shared" si="45"/>
        <v>0</v>
      </c>
      <c r="BE84" s="411">
        <f t="shared" si="46"/>
        <v>0</v>
      </c>
      <c r="BF84" s="440">
        <f t="shared" si="47"/>
        <v>0</v>
      </c>
      <c r="BG84" s="410">
        <f t="shared" si="48"/>
        <v>0</v>
      </c>
      <c r="BH84" s="410">
        <f t="shared" si="49"/>
        <v>0</v>
      </c>
      <c r="BI84" s="410">
        <f t="shared" si="50"/>
        <v>0</v>
      </c>
      <c r="BJ84" s="410">
        <f t="shared" si="51"/>
        <v>0</v>
      </c>
      <c r="BK84" s="410">
        <f t="shared" si="52"/>
        <v>0</v>
      </c>
      <c r="BL84" s="410">
        <f t="shared" si="53"/>
        <v>0</v>
      </c>
      <c r="BM84" s="438">
        <f t="shared" si="54"/>
        <v>0</v>
      </c>
      <c r="BN84" s="409">
        <f t="shared" si="55"/>
        <v>0</v>
      </c>
      <c r="BO84" s="411">
        <f t="shared" si="56"/>
        <v>0</v>
      </c>
      <c r="BP84" s="440">
        <f t="shared" si="57"/>
        <v>0</v>
      </c>
      <c r="BQ84" s="410">
        <f t="shared" si="58"/>
        <v>0</v>
      </c>
      <c r="BR84" s="410">
        <f t="shared" si="59"/>
        <v>0</v>
      </c>
      <c r="BS84" s="410">
        <f t="shared" si="60"/>
        <v>0</v>
      </c>
      <c r="BT84" s="410">
        <f t="shared" si="61"/>
        <v>0</v>
      </c>
      <c r="BU84" s="410">
        <f t="shared" si="62"/>
        <v>0</v>
      </c>
      <c r="BV84" s="410">
        <f t="shared" si="63"/>
        <v>0</v>
      </c>
      <c r="BW84" s="438">
        <f t="shared" si="64"/>
        <v>0</v>
      </c>
      <c r="BX84" s="409">
        <f t="shared" si="65"/>
        <v>0</v>
      </c>
      <c r="BY84" s="411">
        <f t="shared" si="66"/>
        <v>0</v>
      </c>
      <c r="BZ84" s="440">
        <f t="shared" si="67"/>
        <v>0</v>
      </c>
      <c r="CA84" s="410">
        <f t="shared" si="68"/>
        <v>0</v>
      </c>
      <c r="CB84" s="410">
        <f t="shared" si="69"/>
        <v>0</v>
      </c>
      <c r="CC84" s="410">
        <f t="shared" si="70"/>
        <v>0</v>
      </c>
      <c r="CD84" s="410">
        <f t="shared" si="71"/>
        <v>0</v>
      </c>
      <c r="CE84" s="410">
        <f t="shared" si="72"/>
        <v>0</v>
      </c>
      <c r="CF84" s="410">
        <f t="shared" si="73"/>
        <v>0</v>
      </c>
      <c r="CG84" s="438">
        <f t="shared" si="74"/>
        <v>0</v>
      </c>
      <c r="CH84" s="409">
        <f t="shared" si="75"/>
        <v>0</v>
      </c>
      <c r="CI84" s="411">
        <f t="shared" si="76"/>
        <v>0</v>
      </c>
      <c r="CJ84" s="440">
        <f t="shared" si="77"/>
        <v>0</v>
      </c>
      <c r="CK84" s="410">
        <f t="shared" si="78"/>
        <v>0</v>
      </c>
      <c r="CL84" s="410">
        <f t="shared" si="79"/>
        <v>0</v>
      </c>
      <c r="CM84" s="410">
        <f t="shared" si="80"/>
        <v>0</v>
      </c>
      <c r="CN84" s="410">
        <f t="shared" si="81"/>
        <v>0</v>
      </c>
      <c r="CO84" s="410">
        <f t="shared" si="82"/>
        <v>0</v>
      </c>
      <c r="CP84" s="410">
        <f t="shared" si="83"/>
        <v>0</v>
      </c>
      <c r="CQ84" s="438">
        <f t="shared" si="84"/>
        <v>0</v>
      </c>
      <c r="CR84" s="409">
        <f t="shared" si="85"/>
        <v>0</v>
      </c>
      <c r="CS84" s="411">
        <f t="shared" si="86"/>
        <v>0</v>
      </c>
      <c r="CT84" s="440">
        <f t="shared" si="87"/>
        <v>0</v>
      </c>
      <c r="CU84" s="410">
        <f t="shared" si="88"/>
        <v>0</v>
      </c>
      <c r="CV84" s="410">
        <f t="shared" si="89"/>
        <v>0</v>
      </c>
      <c r="CW84" s="410">
        <f t="shared" si="90"/>
        <v>0</v>
      </c>
      <c r="CX84" s="410">
        <f t="shared" si="91"/>
        <v>0</v>
      </c>
      <c r="CY84" s="410">
        <f t="shared" si="92"/>
        <v>0</v>
      </c>
      <c r="CZ84" s="410">
        <f t="shared" si="93"/>
        <v>0</v>
      </c>
      <c r="DA84" s="438">
        <f t="shared" si="94"/>
        <v>0</v>
      </c>
      <c r="DB84" s="409">
        <f t="shared" si="95"/>
        <v>0</v>
      </c>
      <c r="DC84" s="411">
        <f t="shared" si="96"/>
        <v>0</v>
      </c>
      <c r="DD84" s="440">
        <f t="shared" si="97"/>
        <v>0</v>
      </c>
      <c r="DE84" s="410">
        <f t="shared" si="98"/>
        <v>0</v>
      </c>
      <c r="DF84" s="410">
        <f t="shared" si="99"/>
        <v>0</v>
      </c>
      <c r="DG84" s="410">
        <f t="shared" si="100"/>
        <v>0</v>
      </c>
      <c r="DH84" s="410">
        <f t="shared" si="101"/>
        <v>0</v>
      </c>
      <c r="DI84" s="410">
        <f t="shared" si="102"/>
        <v>0</v>
      </c>
      <c r="DJ84" s="410">
        <f t="shared" si="103"/>
        <v>0</v>
      </c>
      <c r="DK84" s="438">
        <f t="shared" si="104"/>
        <v>0</v>
      </c>
      <c r="DL84" s="409">
        <f t="shared" si="105"/>
        <v>0</v>
      </c>
      <c r="DM84" s="411">
        <f t="shared" si="106"/>
        <v>0</v>
      </c>
      <c r="DN84" s="440">
        <f t="shared" si="107"/>
        <v>0</v>
      </c>
      <c r="DO84" s="410">
        <f t="shared" si="108"/>
        <v>0</v>
      </c>
      <c r="DP84" s="410">
        <f t="shared" si="109"/>
        <v>0</v>
      </c>
      <c r="DQ84" s="410">
        <f t="shared" si="110"/>
        <v>0</v>
      </c>
      <c r="DR84" s="410">
        <f t="shared" si="111"/>
        <v>0</v>
      </c>
      <c r="DS84" s="410">
        <f t="shared" si="112"/>
        <v>0</v>
      </c>
      <c r="DT84" s="410">
        <f t="shared" si="113"/>
        <v>0</v>
      </c>
      <c r="DU84" s="438">
        <f t="shared" si="114"/>
        <v>0</v>
      </c>
      <c r="DV84" s="409">
        <f t="shared" si="115"/>
        <v>0</v>
      </c>
      <c r="DW84" s="411">
        <f t="shared" si="116"/>
        <v>0</v>
      </c>
      <c r="DX84" s="440">
        <f t="shared" si="117"/>
        <v>0</v>
      </c>
      <c r="DY84" s="410">
        <f t="shared" si="118"/>
        <v>0</v>
      </c>
      <c r="DZ84" s="410">
        <f t="shared" si="119"/>
        <v>0</v>
      </c>
      <c r="EA84" s="410">
        <f t="shared" si="120"/>
        <v>0</v>
      </c>
      <c r="EB84" s="410">
        <f t="shared" si="121"/>
        <v>0</v>
      </c>
      <c r="EC84" s="410">
        <f t="shared" si="122"/>
        <v>0</v>
      </c>
      <c r="ED84" s="410">
        <f t="shared" si="123"/>
        <v>0</v>
      </c>
      <c r="EE84" s="411">
        <f t="shared" si="124"/>
        <v>0</v>
      </c>
      <c r="EF84" s="409">
        <f t="shared" si="125"/>
        <v>0</v>
      </c>
      <c r="EG84" s="411">
        <f t="shared" si="126"/>
        <v>0</v>
      </c>
      <c r="EH84" s="23"/>
      <c r="EJ84" s="23"/>
    </row>
    <row r="85" spans="1:140" ht="15.75" thickBot="1" x14ac:dyDescent="0.3">
      <c r="A85" s="152"/>
      <c r="B85" s="608"/>
      <c r="C85" s="609"/>
      <c r="D85" s="609"/>
      <c r="E85" s="609"/>
      <c r="F85" s="610"/>
      <c r="G85" s="276"/>
      <c r="H85" s="276"/>
      <c r="I85" s="422"/>
      <c r="J85" s="423">
        <f t="shared" si="127"/>
        <v>0</v>
      </c>
      <c r="K85" s="424">
        <f t="shared" si="128"/>
        <v>0</v>
      </c>
      <c r="L85" s="410">
        <f t="shared" si="129"/>
        <v>0</v>
      </c>
      <c r="M85" s="410">
        <f t="shared" si="130"/>
        <v>0</v>
      </c>
      <c r="N85" s="410">
        <f t="shared" si="3"/>
        <v>0</v>
      </c>
      <c r="O85" s="410">
        <f t="shared" si="4"/>
        <v>0</v>
      </c>
      <c r="P85" s="410">
        <f t="shared" si="5"/>
        <v>0</v>
      </c>
      <c r="Q85" s="429">
        <f t="shared" si="6"/>
        <v>1</v>
      </c>
      <c r="R85" s="409">
        <f t="shared" si="7"/>
        <v>0</v>
      </c>
      <c r="S85" s="410">
        <f t="shared" si="8"/>
        <v>0</v>
      </c>
      <c r="T85" s="410">
        <f t="shared" si="9"/>
        <v>0</v>
      </c>
      <c r="U85" s="410">
        <f t="shared" si="10"/>
        <v>0</v>
      </c>
      <c r="V85" s="410">
        <f t="shared" si="11"/>
        <v>0</v>
      </c>
      <c r="W85" s="410">
        <f t="shared" si="12"/>
        <v>0</v>
      </c>
      <c r="X85" s="410">
        <f t="shared" si="13"/>
        <v>0</v>
      </c>
      <c r="Y85" s="438">
        <f t="shared" si="14"/>
        <v>0</v>
      </c>
      <c r="Z85" s="409">
        <f t="shared" si="15"/>
        <v>0</v>
      </c>
      <c r="AA85" s="411">
        <f t="shared" si="16"/>
        <v>0</v>
      </c>
      <c r="AB85" s="440">
        <f t="shared" si="17"/>
        <v>0</v>
      </c>
      <c r="AC85" s="410">
        <f t="shared" si="18"/>
        <v>0</v>
      </c>
      <c r="AD85" s="410">
        <f t="shared" si="19"/>
        <v>0</v>
      </c>
      <c r="AE85" s="410">
        <f t="shared" si="20"/>
        <v>0</v>
      </c>
      <c r="AF85" s="410">
        <f t="shared" si="21"/>
        <v>0</v>
      </c>
      <c r="AG85" s="410">
        <f t="shared" si="22"/>
        <v>0</v>
      </c>
      <c r="AH85" s="410">
        <f t="shared" si="23"/>
        <v>0</v>
      </c>
      <c r="AI85" s="438">
        <f t="shared" si="24"/>
        <v>0</v>
      </c>
      <c r="AJ85" s="409">
        <f t="shared" si="25"/>
        <v>0</v>
      </c>
      <c r="AK85" s="411">
        <f t="shared" si="26"/>
        <v>0</v>
      </c>
      <c r="AL85" s="440">
        <f t="shared" si="27"/>
        <v>0</v>
      </c>
      <c r="AM85" s="410">
        <f t="shared" si="28"/>
        <v>0</v>
      </c>
      <c r="AN85" s="410">
        <f t="shared" si="29"/>
        <v>0</v>
      </c>
      <c r="AO85" s="410">
        <f t="shared" si="30"/>
        <v>0</v>
      </c>
      <c r="AP85" s="410">
        <f t="shared" si="31"/>
        <v>0</v>
      </c>
      <c r="AQ85" s="410">
        <f t="shared" si="32"/>
        <v>0</v>
      </c>
      <c r="AR85" s="410">
        <f t="shared" si="33"/>
        <v>0</v>
      </c>
      <c r="AS85" s="438">
        <f t="shared" si="34"/>
        <v>0</v>
      </c>
      <c r="AT85" s="409">
        <f t="shared" si="35"/>
        <v>0</v>
      </c>
      <c r="AU85" s="411">
        <f t="shared" si="36"/>
        <v>0</v>
      </c>
      <c r="AV85" s="440">
        <f t="shared" si="37"/>
        <v>0</v>
      </c>
      <c r="AW85" s="410">
        <f t="shared" si="38"/>
        <v>0</v>
      </c>
      <c r="AX85" s="410">
        <f t="shared" si="39"/>
        <v>0</v>
      </c>
      <c r="AY85" s="410">
        <f t="shared" si="40"/>
        <v>0</v>
      </c>
      <c r="AZ85" s="410">
        <f t="shared" si="41"/>
        <v>0</v>
      </c>
      <c r="BA85" s="410">
        <f t="shared" si="42"/>
        <v>0</v>
      </c>
      <c r="BB85" s="410">
        <f t="shared" si="43"/>
        <v>0</v>
      </c>
      <c r="BC85" s="438">
        <f t="shared" si="44"/>
        <v>0</v>
      </c>
      <c r="BD85" s="409">
        <f t="shared" si="45"/>
        <v>0</v>
      </c>
      <c r="BE85" s="411">
        <f t="shared" si="46"/>
        <v>0</v>
      </c>
      <c r="BF85" s="440">
        <f t="shared" si="47"/>
        <v>0</v>
      </c>
      <c r="BG85" s="410">
        <f t="shared" si="48"/>
        <v>0</v>
      </c>
      <c r="BH85" s="410">
        <f t="shared" si="49"/>
        <v>0</v>
      </c>
      <c r="BI85" s="410">
        <f t="shared" si="50"/>
        <v>0</v>
      </c>
      <c r="BJ85" s="410">
        <f t="shared" si="51"/>
        <v>0</v>
      </c>
      <c r="BK85" s="410">
        <f t="shared" si="52"/>
        <v>0</v>
      </c>
      <c r="BL85" s="410">
        <f t="shared" si="53"/>
        <v>0</v>
      </c>
      <c r="BM85" s="438">
        <f t="shared" si="54"/>
        <v>0</v>
      </c>
      <c r="BN85" s="409">
        <f t="shared" si="55"/>
        <v>0</v>
      </c>
      <c r="BO85" s="411">
        <f t="shared" si="56"/>
        <v>0</v>
      </c>
      <c r="BP85" s="440">
        <f t="shared" si="57"/>
        <v>0</v>
      </c>
      <c r="BQ85" s="410">
        <f t="shared" si="58"/>
        <v>0</v>
      </c>
      <c r="BR85" s="410">
        <f t="shared" si="59"/>
        <v>0</v>
      </c>
      <c r="BS85" s="410">
        <f t="shared" si="60"/>
        <v>0</v>
      </c>
      <c r="BT85" s="410">
        <f t="shared" si="61"/>
        <v>0</v>
      </c>
      <c r="BU85" s="410">
        <f t="shared" si="62"/>
        <v>0</v>
      </c>
      <c r="BV85" s="410">
        <f t="shared" si="63"/>
        <v>0</v>
      </c>
      <c r="BW85" s="438">
        <f t="shared" si="64"/>
        <v>0</v>
      </c>
      <c r="BX85" s="409">
        <f t="shared" si="65"/>
        <v>0</v>
      </c>
      <c r="BY85" s="411">
        <f t="shared" si="66"/>
        <v>0</v>
      </c>
      <c r="BZ85" s="440">
        <f t="shared" si="67"/>
        <v>0</v>
      </c>
      <c r="CA85" s="410">
        <f t="shared" si="68"/>
        <v>0</v>
      </c>
      <c r="CB85" s="410">
        <f t="shared" si="69"/>
        <v>0</v>
      </c>
      <c r="CC85" s="410">
        <f t="shared" si="70"/>
        <v>0</v>
      </c>
      <c r="CD85" s="410">
        <f t="shared" si="71"/>
        <v>0</v>
      </c>
      <c r="CE85" s="410">
        <f t="shared" si="72"/>
        <v>0</v>
      </c>
      <c r="CF85" s="410">
        <f t="shared" si="73"/>
        <v>0</v>
      </c>
      <c r="CG85" s="438">
        <f t="shared" si="74"/>
        <v>0</v>
      </c>
      <c r="CH85" s="409">
        <f t="shared" si="75"/>
        <v>0</v>
      </c>
      <c r="CI85" s="411">
        <f t="shared" si="76"/>
        <v>0</v>
      </c>
      <c r="CJ85" s="440">
        <f t="shared" si="77"/>
        <v>0</v>
      </c>
      <c r="CK85" s="410">
        <f t="shared" si="78"/>
        <v>0</v>
      </c>
      <c r="CL85" s="410">
        <f t="shared" si="79"/>
        <v>0</v>
      </c>
      <c r="CM85" s="410">
        <f t="shared" si="80"/>
        <v>0</v>
      </c>
      <c r="CN85" s="410">
        <f t="shared" si="81"/>
        <v>0</v>
      </c>
      <c r="CO85" s="410">
        <f t="shared" si="82"/>
        <v>0</v>
      </c>
      <c r="CP85" s="410">
        <f t="shared" si="83"/>
        <v>0</v>
      </c>
      <c r="CQ85" s="438">
        <f t="shared" si="84"/>
        <v>0</v>
      </c>
      <c r="CR85" s="409">
        <f t="shared" si="85"/>
        <v>0</v>
      </c>
      <c r="CS85" s="411">
        <f t="shared" si="86"/>
        <v>0</v>
      </c>
      <c r="CT85" s="440">
        <f t="shared" si="87"/>
        <v>0</v>
      </c>
      <c r="CU85" s="410">
        <f t="shared" si="88"/>
        <v>0</v>
      </c>
      <c r="CV85" s="410">
        <f t="shared" si="89"/>
        <v>0</v>
      </c>
      <c r="CW85" s="410">
        <f t="shared" si="90"/>
        <v>0</v>
      </c>
      <c r="CX85" s="410">
        <f t="shared" si="91"/>
        <v>0</v>
      </c>
      <c r="CY85" s="410">
        <f t="shared" si="92"/>
        <v>0</v>
      </c>
      <c r="CZ85" s="410">
        <f t="shared" si="93"/>
        <v>0</v>
      </c>
      <c r="DA85" s="438">
        <f t="shared" si="94"/>
        <v>0</v>
      </c>
      <c r="DB85" s="409">
        <f t="shared" si="95"/>
        <v>0</v>
      </c>
      <c r="DC85" s="411">
        <f t="shared" si="96"/>
        <v>0</v>
      </c>
      <c r="DD85" s="440">
        <f t="shared" si="97"/>
        <v>0</v>
      </c>
      <c r="DE85" s="410">
        <f t="shared" si="98"/>
        <v>0</v>
      </c>
      <c r="DF85" s="410">
        <f t="shared" si="99"/>
        <v>0</v>
      </c>
      <c r="DG85" s="410">
        <f t="shared" si="100"/>
        <v>0</v>
      </c>
      <c r="DH85" s="410">
        <f t="shared" si="101"/>
        <v>0</v>
      </c>
      <c r="DI85" s="410">
        <f t="shared" si="102"/>
        <v>0</v>
      </c>
      <c r="DJ85" s="410">
        <f t="shared" si="103"/>
        <v>0</v>
      </c>
      <c r="DK85" s="438">
        <f t="shared" si="104"/>
        <v>0</v>
      </c>
      <c r="DL85" s="409">
        <f t="shared" si="105"/>
        <v>0</v>
      </c>
      <c r="DM85" s="411">
        <f t="shared" si="106"/>
        <v>0</v>
      </c>
      <c r="DN85" s="440">
        <f t="shared" si="107"/>
        <v>0</v>
      </c>
      <c r="DO85" s="410">
        <f t="shared" si="108"/>
        <v>0</v>
      </c>
      <c r="DP85" s="410">
        <f t="shared" si="109"/>
        <v>0</v>
      </c>
      <c r="DQ85" s="410">
        <f t="shared" si="110"/>
        <v>0</v>
      </c>
      <c r="DR85" s="410">
        <f t="shared" si="111"/>
        <v>0</v>
      </c>
      <c r="DS85" s="410">
        <f t="shared" si="112"/>
        <v>0</v>
      </c>
      <c r="DT85" s="410">
        <f t="shared" si="113"/>
        <v>0</v>
      </c>
      <c r="DU85" s="438">
        <f t="shared" si="114"/>
        <v>0</v>
      </c>
      <c r="DV85" s="409">
        <f t="shared" si="115"/>
        <v>0</v>
      </c>
      <c r="DW85" s="411">
        <f t="shared" si="116"/>
        <v>0</v>
      </c>
      <c r="DX85" s="440">
        <f t="shared" si="117"/>
        <v>0</v>
      </c>
      <c r="DY85" s="410">
        <f t="shared" si="118"/>
        <v>0</v>
      </c>
      <c r="DZ85" s="410">
        <f t="shared" si="119"/>
        <v>0</v>
      </c>
      <c r="EA85" s="410">
        <f t="shared" si="120"/>
        <v>0</v>
      </c>
      <c r="EB85" s="410">
        <f t="shared" si="121"/>
        <v>0</v>
      </c>
      <c r="EC85" s="410">
        <f t="shared" si="122"/>
        <v>0</v>
      </c>
      <c r="ED85" s="410">
        <f t="shared" si="123"/>
        <v>0</v>
      </c>
      <c r="EE85" s="411">
        <f t="shared" si="124"/>
        <v>0</v>
      </c>
      <c r="EF85" s="409">
        <f t="shared" si="125"/>
        <v>0</v>
      </c>
      <c r="EG85" s="411">
        <f t="shared" si="126"/>
        <v>0</v>
      </c>
      <c r="EH85" s="23"/>
      <c r="EJ85" s="23"/>
    </row>
    <row r="86" spans="1:140" ht="15.75" thickBot="1" x14ac:dyDescent="0.3">
      <c r="A86" s="152"/>
      <c r="B86" s="608"/>
      <c r="C86" s="609"/>
      <c r="D86" s="609"/>
      <c r="E86" s="609"/>
      <c r="F86" s="610"/>
      <c r="G86" s="276"/>
      <c r="H86" s="276"/>
      <c r="I86" s="422"/>
      <c r="J86" s="423">
        <f t="shared" si="127"/>
        <v>0</v>
      </c>
      <c r="K86" s="424">
        <f t="shared" si="128"/>
        <v>0</v>
      </c>
      <c r="L86" s="410">
        <f t="shared" si="129"/>
        <v>0</v>
      </c>
      <c r="M86" s="410">
        <f t="shared" si="130"/>
        <v>0</v>
      </c>
      <c r="N86" s="410">
        <f t="shared" si="3"/>
        <v>0</v>
      </c>
      <c r="O86" s="410">
        <f t="shared" si="4"/>
        <v>0</v>
      </c>
      <c r="P86" s="410">
        <f t="shared" si="5"/>
        <v>0</v>
      </c>
      <c r="Q86" s="429">
        <f t="shared" si="6"/>
        <v>1</v>
      </c>
      <c r="R86" s="409">
        <f t="shared" si="7"/>
        <v>0</v>
      </c>
      <c r="S86" s="410">
        <f t="shared" si="8"/>
        <v>0</v>
      </c>
      <c r="T86" s="410">
        <f t="shared" si="9"/>
        <v>0</v>
      </c>
      <c r="U86" s="410">
        <f t="shared" si="10"/>
        <v>0</v>
      </c>
      <c r="V86" s="410">
        <f t="shared" si="11"/>
        <v>0</v>
      </c>
      <c r="W86" s="410">
        <f t="shared" si="12"/>
        <v>0</v>
      </c>
      <c r="X86" s="410">
        <f t="shared" si="13"/>
        <v>0</v>
      </c>
      <c r="Y86" s="438">
        <f t="shared" si="14"/>
        <v>0</v>
      </c>
      <c r="Z86" s="409">
        <f t="shared" si="15"/>
        <v>0</v>
      </c>
      <c r="AA86" s="411">
        <f t="shared" si="16"/>
        <v>0</v>
      </c>
      <c r="AB86" s="440">
        <f t="shared" si="17"/>
        <v>0</v>
      </c>
      <c r="AC86" s="410">
        <f t="shared" si="18"/>
        <v>0</v>
      </c>
      <c r="AD86" s="410">
        <f t="shared" si="19"/>
        <v>0</v>
      </c>
      <c r="AE86" s="410">
        <f t="shared" si="20"/>
        <v>0</v>
      </c>
      <c r="AF86" s="410">
        <f t="shared" si="21"/>
        <v>0</v>
      </c>
      <c r="AG86" s="410">
        <f t="shared" si="22"/>
        <v>0</v>
      </c>
      <c r="AH86" s="410">
        <f t="shared" si="23"/>
        <v>0</v>
      </c>
      <c r="AI86" s="438">
        <f t="shared" si="24"/>
        <v>0</v>
      </c>
      <c r="AJ86" s="409">
        <f t="shared" si="25"/>
        <v>0</v>
      </c>
      <c r="AK86" s="411">
        <f t="shared" si="26"/>
        <v>0</v>
      </c>
      <c r="AL86" s="440">
        <f t="shared" si="27"/>
        <v>0</v>
      </c>
      <c r="AM86" s="410">
        <f t="shared" si="28"/>
        <v>0</v>
      </c>
      <c r="AN86" s="410">
        <f t="shared" si="29"/>
        <v>0</v>
      </c>
      <c r="AO86" s="410">
        <f t="shared" si="30"/>
        <v>0</v>
      </c>
      <c r="AP86" s="410">
        <f t="shared" si="31"/>
        <v>0</v>
      </c>
      <c r="AQ86" s="410">
        <f t="shared" si="32"/>
        <v>0</v>
      </c>
      <c r="AR86" s="410">
        <f t="shared" si="33"/>
        <v>0</v>
      </c>
      <c r="AS86" s="438">
        <f t="shared" si="34"/>
        <v>0</v>
      </c>
      <c r="AT86" s="409">
        <f t="shared" si="35"/>
        <v>0</v>
      </c>
      <c r="AU86" s="411">
        <f t="shared" si="36"/>
        <v>0</v>
      </c>
      <c r="AV86" s="440">
        <f t="shared" si="37"/>
        <v>0</v>
      </c>
      <c r="AW86" s="410">
        <f t="shared" si="38"/>
        <v>0</v>
      </c>
      <c r="AX86" s="410">
        <f t="shared" si="39"/>
        <v>0</v>
      </c>
      <c r="AY86" s="410">
        <f t="shared" si="40"/>
        <v>0</v>
      </c>
      <c r="AZ86" s="410">
        <f t="shared" si="41"/>
        <v>0</v>
      </c>
      <c r="BA86" s="410">
        <f t="shared" si="42"/>
        <v>0</v>
      </c>
      <c r="BB86" s="410">
        <f t="shared" si="43"/>
        <v>0</v>
      </c>
      <c r="BC86" s="438">
        <f t="shared" si="44"/>
        <v>0</v>
      </c>
      <c r="BD86" s="409">
        <f t="shared" si="45"/>
        <v>0</v>
      </c>
      <c r="BE86" s="411">
        <f t="shared" si="46"/>
        <v>0</v>
      </c>
      <c r="BF86" s="440">
        <f t="shared" si="47"/>
        <v>0</v>
      </c>
      <c r="BG86" s="410">
        <f t="shared" si="48"/>
        <v>0</v>
      </c>
      <c r="BH86" s="410">
        <f t="shared" si="49"/>
        <v>0</v>
      </c>
      <c r="BI86" s="410">
        <f t="shared" si="50"/>
        <v>0</v>
      </c>
      <c r="BJ86" s="410">
        <f t="shared" si="51"/>
        <v>0</v>
      </c>
      <c r="BK86" s="410">
        <f t="shared" si="52"/>
        <v>0</v>
      </c>
      <c r="BL86" s="410">
        <f t="shared" si="53"/>
        <v>0</v>
      </c>
      <c r="BM86" s="438">
        <f t="shared" si="54"/>
        <v>0</v>
      </c>
      <c r="BN86" s="409">
        <f t="shared" si="55"/>
        <v>0</v>
      </c>
      <c r="BO86" s="411">
        <f t="shared" si="56"/>
        <v>0</v>
      </c>
      <c r="BP86" s="440">
        <f t="shared" si="57"/>
        <v>0</v>
      </c>
      <c r="BQ86" s="410">
        <f t="shared" si="58"/>
        <v>0</v>
      </c>
      <c r="BR86" s="410">
        <f t="shared" si="59"/>
        <v>0</v>
      </c>
      <c r="BS86" s="410">
        <f t="shared" si="60"/>
        <v>0</v>
      </c>
      <c r="BT86" s="410">
        <f t="shared" si="61"/>
        <v>0</v>
      </c>
      <c r="BU86" s="410">
        <f t="shared" si="62"/>
        <v>0</v>
      </c>
      <c r="BV86" s="410">
        <f t="shared" si="63"/>
        <v>0</v>
      </c>
      <c r="BW86" s="438">
        <f t="shared" si="64"/>
        <v>0</v>
      </c>
      <c r="BX86" s="409">
        <f t="shared" si="65"/>
        <v>0</v>
      </c>
      <c r="BY86" s="411">
        <f t="shared" si="66"/>
        <v>0</v>
      </c>
      <c r="BZ86" s="440">
        <f t="shared" si="67"/>
        <v>0</v>
      </c>
      <c r="CA86" s="410">
        <f t="shared" si="68"/>
        <v>0</v>
      </c>
      <c r="CB86" s="410">
        <f t="shared" si="69"/>
        <v>0</v>
      </c>
      <c r="CC86" s="410">
        <f t="shared" si="70"/>
        <v>0</v>
      </c>
      <c r="CD86" s="410">
        <f t="shared" si="71"/>
        <v>0</v>
      </c>
      <c r="CE86" s="410">
        <f t="shared" si="72"/>
        <v>0</v>
      </c>
      <c r="CF86" s="410">
        <f t="shared" si="73"/>
        <v>0</v>
      </c>
      <c r="CG86" s="438">
        <f t="shared" si="74"/>
        <v>0</v>
      </c>
      <c r="CH86" s="409">
        <f t="shared" si="75"/>
        <v>0</v>
      </c>
      <c r="CI86" s="411">
        <f t="shared" si="76"/>
        <v>0</v>
      </c>
      <c r="CJ86" s="440">
        <f t="shared" si="77"/>
        <v>0</v>
      </c>
      <c r="CK86" s="410">
        <f t="shared" si="78"/>
        <v>0</v>
      </c>
      <c r="CL86" s="410">
        <f t="shared" si="79"/>
        <v>0</v>
      </c>
      <c r="CM86" s="410">
        <f t="shared" si="80"/>
        <v>0</v>
      </c>
      <c r="CN86" s="410">
        <f t="shared" si="81"/>
        <v>0</v>
      </c>
      <c r="CO86" s="410">
        <f t="shared" si="82"/>
        <v>0</v>
      </c>
      <c r="CP86" s="410">
        <f t="shared" si="83"/>
        <v>0</v>
      </c>
      <c r="CQ86" s="438">
        <f t="shared" si="84"/>
        <v>0</v>
      </c>
      <c r="CR86" s="409">
        <f t="shared" si="85"/>
        <v>0</v>
      </c>
      <c r="CS86" s="411">
        <f t="shared" si="86"/>
        <v>0</v>
      </c>
      <c r="CT86" s="440">
        <f t="shared" si="87"/>
        <v>0</v>
      </c>
      <c r="CU86" s="410">
        <f t="shared" si="88"/>
        <v>0</v>
      </c>
      <c r="CV86" s="410">
        <f t="shared" si="89"/>
        <v>0</v>
      </c>
      <c r="CW86" s="410">
        <f t="shared" si="90"/>
        <v>0</v>
      </c>
      <c r="CX86" s="410">
        <f t="shared" si="91"/>
        <v>0</v>
      </c>
      <c r="CY86" s="410">
        <f t="shared" si="92"/>
        <v>0</v>
      </c>
      <c r="CZ86" s="410">
        <f t="shared" si="93"/>
        <v>0</v>
      </c>
      <c r="DA86" s="438">
        <f t="shared" si="94"/>
        <v>0</v>
      </c>
      <c r="DB86" s="409">
        <f t="shared" si="95"/>
        <v>0</v>
      </c>
      <c r="DC86" s="411">
        <f t="shared" si="96"/>
        <v>0</v>
      </c>
      <c r="DD86" s="440">
        <f t="shared" si="97"/>
        <v>0</v>
      </c>
      <c r="DE86" s="410">
        <f t="shared" si="98"/>
        <v>0</v>
      </c>
      <c r="DF86" s="410">
        <f t="shared" si="99"/>
        <v>0</v>
      </c>
      <c r="DG86" s="410">
        <f t="shared" si="100"/>
        <v>0</v>
      </c>
      <c r="DH86" s="410">
        <f t="shared" si="101"/>
        <v>0</v>
      </c>
      <c r="DI86" s="410">
        <f t="shared" si="102"/>
        <v>0</v>
      </c>
      <c r="DJ86" s="410">
        <f t="shared" si="103"/>
        <v>0</v>
      </c>
      <c r="DK86" s="438">
        <f t="shared" si="104"/>
        <v>0</v>
      </c>
      <c r="DL86" s="409">
        <f t="shared" si="105"/>
        <v>0</v>
      </c>
      <c r="DM86" s="411">
        <f t="shared" si="106"/>
        <v>0</v>
      </c>
      <c r="DN86" s="440">
        <f t="shared" si="107"/>
        <v>0</v>
      </c>
      <c r="DO86" s="410">
        <f t="shared" si="108"/>
        <v>0</v>
      </c>
      <c r="DP86" s="410">
        <f t="shared" si="109"/>
        <v>0</v>
      </c>
      <c r="DQ86" s="410">
        <f t="shared" si="110"/>
        <v>0</v>
      </c>
      <c r="DR86" s="410">
        <f t="shared" si="111"/>
        <v>0</v>
      </c>
      <c r="DS86" s="410">
        <f t="shared" si="112"/>
        <v>0</v>
      </c>
      <c r="DT86" s="410">
        <f t="shared" si="113"/>
        <v>0</v>
      </c>
      <c r="DU86" s="438">
        <f t="shared" si="114"/>
        <v>0</v>
      </c>
      <c r="DV86" s="409">
        <f t="shared" si="115"/>
        <v>0</v>
      </c>
      <c r="DW86" s="411">
        <f t="shared" si="116"/>
        <v>0</v>
      </c>
      <c r="DX86" s="440">
        <f t="shared" si="117"/>
        <v>0</v>
      </c>
      <c r="DY86" s="410">
        <f t="shared" si="118"/>
        <v>0</v>
      </c>
      <c r="DZ86" s="410">
        <f t="shared" si="119"/>
        <v>0</v>
      </c>
      <c r="EA86" s="410">
        <f t="shared" si="120"/>
        <v>0</v>
      </c>
      <c r="EB86" s="410">
        <f t="shared" si="121"/>
        <v>0</v>
      </c>
      <c r="EC86" s="410">
        <f t="shared" si="122"/>
        <v>0</v>
      </c>
      <c r="ED86" s="410">
        <f t="shared" si="123"/>
        <v>0</v>
      </c>
      <c r="EE86" s="411">
        <f t="shared" si="124"/>
        <v>0</v>
      </c>
      <c r="EF86" s="409">
        <f t="shared" si="125"/>
        <v>0</v>
      </c>
      <c r="EG86" s="411">
        <f t="shared" si="126"/>
        <v>0</v>
      </c>
      <c r="EH86" s="23"/>
      <c r="EJ86" s="23"/>
    </row>
    <row r="87" spans="1:140" ht="15.75" thickBot="1" x14ac:dyDescent="0.3">
      <c r="A87" s="152"/>
      <c r="B87" s="608"/>
      <c r="C87" s="609"/>
      <c r="D87" s="609"/>
      <c r="E87" s="609"/>
      <c r="F87" s="610"/>
      <c r="G87" s="276"/>
      <c r="H87" s="276"/>
      <c r="I87" s="422"/>
      <c r="J87" s="423">
        <f t="shared" si="127"/>
        <v>0</v>
      </c>
      <c r="K87" s="424">
        <f t="shared" si="128"/>
        <v>0</v>
      </c>
      <c r="L87" s="410">
        <f t="shared" si="129"/>
        <v>0</v>
      </c>
      <c r="M87" s="410">
        <f t="shared" si="130"/>
        <v>0</v>
      </c>
      <c r="N87" s="410">
        <f t="shared" si="3"/>
        <v>0</v>
      </c>
      <c r="O87" s="410">
        <f t="shared" si="4"/>
        <v>0</v>
      </c>
      <c r="P87" s="410">
        <f t="shared" si="5"/>
        <v>0</v>
      </c>
      <c r="Q87" s="429">
        <f t="shared" si="6"/>
        <v>1</v>
      </c>
      <c r="R87" s="409">
        <f t="shared" si="7"/>
        <v>0</v>
      </c>
      <c r="S87" s="410">
        <f t="shared" si="8"/>
        <v>0</v>
      </c>
      <c r="T87" s="410">
        <f t="shared" si="9"/>
        <v>0</v>
      </c>
      <c r="U87" s="410">
        <f t="shared" si="10"/>
        <v>0</v>
      </c>
      <c r="V87" s="410">
        <f t="shared" si="11"/>
        <v>0</v>
      </c>
      <c r="W87" s="410">
        <f t="shared" si="12"/>
        <v>0</v>
      </c>
      <c r="X87" s="410">
        <f t="shared" si="13"/>
        <v>0</v>
      </c>
      <c r="Y87" s="438">
        <f t="shared" si="14"/>
        <v>0</v>
      </c>
      <c r="Z87" s="409">
        <f t="shared" si="15"/>
        <v>0</v>
      </c>
      <c r="AA87" s="411">
        <f t="shared" si="16"/>
        <v>0</v>
      </c>
      <c r="AB87" s="440">
        <f t="shared" si="17"/>
        <v>0</v>
      </c>
      <c r="AC87" s="410">
        <f t="shared" si="18"/>
        <v>0</v>
      </c>
      <c r="AD87" s="410">
        <f t="shared" si="19"/>
        <v>0</v>
      </c>
      <c r="AE87" s="410">
        <f t="shared" si="20"/>
        <v>0</v>
      </c>
      <c r="AF87" s="410">
        <f t="shared" si="21"/>
        <v>0</v>
      </c>
      <c r="AG87" s="410">
        <f t="shared" si="22"/>
        <v>0</v>
      </c>
      <c r="AH87" s="410">
        <f t="shared" si="23"/>
        <v>0</v>
      </c>
      <c r="AI87" s="438">
        <f t="shared" si="24"/>
        <v>0</v>
      </c>
      <c r="AJ87" s="409">
        <f t="shared" si="25"/>
        <v>0</v>
      </c>
      <c r="AK87" s="411">
        <f t="shared" si="26"/>
        <v>0</v>
      </c>
      <c r="AL87" s="440">
        <f t="shared" si="27"/>
        <v>0</v>
      </c>
      <c r="AM87" s="410">
        <f t="shared" si="28"/>
        <v>0</v>
      </c>
      <c r="AN87" s="410">
        <f t="shared" si="29"/>
        <v>0</v>
      </c>
      <c r="AO87" s="410">
        <f t="shared" si="30"/>
        <v>0</v>
      </c>
      <c r="AP87" s="410">
        <f t="shared" si="31"/>
        <v>0</v>
      </c>
      <c r="AQ87" s="410">
        <f t="shared" si="32"/>
        <v>0</v>
      </c>
      <c r="AR87" s="410">
        <f t="shared" si="33"/>
        <v>0</v>
      </c>
      <c r="AS87" s="438">
        <f t="shared" si="34"/>
        <v>0</v>
      </c>
      <c r="AT87" s="409">
        <f t="shared" si="35"/>
        <v>0</v>
      </c>
      <c r="AU87" s="411">
        <f t="shared" si="36"/>
        <v>0</v>
      </c>
      <c r="AV87" s="440">
        <f t="shared" si="37"/>
        <v>0</v>
      </c>
      <c r="AW87" s="410">
        <f t="shared" si="38"/>
        <v>0</v>
      </c>
      <c r="AX87" s="410">
        <f t="shared" si="39"/>
        <v>0</v>
      </c>
      <c r="AY87" s="410">
        <f t="shared" si="40"/>
        <v>0</v>
      </c>
      <c r="AZ87" s="410">
        <f t="shared" si="41"/>
        <v>0</v>
      </c>
      <c r="BA87" s="410">
        <f t="shared" si="42"/>
        <v>0</v>
      </c>
      <c r="BB87" s="410">
        <f t="shared" si="43"/>
        <v>0</v>
      </c>
      <c r="BC87" s="438">
        <f t="shared" si="44"/>
        <v>0</v>
      </c>
      <c r="BD87" s="409">
        <f t="shared" si="45"/>
        <v>0</v>
      </c>
      <c r="BE87" s="411">
        <f t="shared" si="46"/>
        <v>0</v>
      </c>
      <c r="BF87" s="440">
        <f t="shared" si="47"/>
        <v>0</v>
      </c>
      <c r="BG87" s="410">
        <f t="shared" si="48"/>
        <v>0</v>
      </c>
      <c r="BH87" s="410">
        <f t="shared" si="49"/>
        <v>0</v>
      </c>
      <c r="BI87" s="410">
        <f t="shared" si="50"/>
        <v>0</v>
      </c>
      <c r="BJ87" s="410">
        <f t="shared" si="51"/>
        <v>0</v>
      </c>
      <c r="BK87" s="410">
        <f t="shared" si="52"/>
        <v>0</v>
      </c>
      <c r="BL87" s="410">
        <f t="shared" si="53"/>
        <v>0</v>
      </c>
      <c r="BM87" s="438">
        <f t="shared" si="54"/>
        <v>0</v>
      </c>
      <c r="BN87" s="409">
        <f t="shared" si="55"/>
        <v>0</v>
      </c>
      <c r="BO87" s="411">
        <f t="shared" si="56"/>
        <v>0</v>
      </c>
      <c r="BP87" s="440">
        <f t="shared" si="57"/>
        <v>0</v>
      </c>
      <c r="BQ87" s="410">
        <f t="shared" si="58"/>
        <v>0</v>
      </c>
      <c r="BR87" s="410">
        <f t="shared" si="59"/>
        <v>0</v>
      </c>
      <c r="BS87" s="410">
        <f t="shared" si="60"/>
        <v>0</v>
      </c>
      <c r="BT87" s="410">
        <f t="shared" si="61"/>
        <v>0</v>
      </c>
      <c r="BU87" s="410">
        <f t="shared" si="62"/>
        <v>0</v>
      </c>
      <c r="BV87" s="410">
        <f t="shared" si="63"/>
        <v>0</v>
      </c>
      <c r="BW87" s="438">
        <f t="shared" si="64"/>
        <v>0</v>
      </c>
      <c r="BX87" s="409">
        <f t="shared" si="65"/>
        <v>0</v>
      </c>
      <c r="BY87" s="411">
        <f t="shared" si="66"/>
        <v>0</v>
      </c>
      <c r="BZ87" s="440">
        <f t="shared" si="67"/>
        <v>0</v>
      </c>
      <c r="CA87" s="410">
        <f t="shared" si="68"/>
        <v>0</v>
      </c>
      <c r="CB87" s="410">
        <f t="shared" si="69"/>
        <v>0</v>
      </c>
      <c r="CC87" s="410">
        <f t="shared" si="70"/>
        <v>0</v>
      </c>
      <c r="CD87" s="410">
        <f t="shared" si="71"/>
        <v>0</v>
      </c>
      <c r="CE87" s="410">
        <f t="shared" si="72"/>
        <v>0</v>
      </c>
      <c r="CF87" s="410">
        <f t="shared" si="73"/>
        <v>0</v>
      </c>
      <c r="CG87" s="438">
        <f t="shared" si="74"/>
        <v>0</v>
      </c>
      <c r="CH87" s="409">
        <f t="shared" si="75"/>
        <v>0</v>
      </c>
      <c r="CI87" s="411">
        <f t="shared" si="76"/>
        <v>0</v>
      </c>
      <c r="CJ87" s="440">
        <f t="shared" si="77"/>
        <v>0</v>
      </c>
      <c r="CK87" s="410">
        <f t="shared" si="78"/>
        <v>0</v>
      </c>
      <c r="CL87" s="410">
        <f t="shared" si="79"/>
        <v>0</v>
      </c>
      <c r="CM87" s="410">
        <f t="shared" si="80"/>
        <v>0</v>
      </c>
      <c r="CN87" s="410">
        <f t="shared" si="81"/>
        <v>0</v>
      </c>
      <c r="CO87" s="410">
        <f t="shared" si="82"/>
        <v>0</v>
      </c>
      <c r="CP87" s="410">
        <f t="shared" si="83"/>
        <v>0</v>
      </c>
      <c r="CQ87" s="438">
        <f t="shared" si="84"/>
        <v>0</v>
      </c>
      <c r="CR87" s="409">
        <f t="shared" si="85"/>
        <v>0</v>
      </c>
      <c r="CS87" s="411">
        <f t="shared" si="86"/>
        <v>0</v>
      </c>
      <c r="CT87" s="440">
        <f t="shared" si="87"/>
        <v>0</v>
      </c>
      <c r="CU87" s="410">
        <f t="shared" si="88"/>
        <v>0</v>
      </c>
      <c r="CV87" s="410">
        <f t="shared" si="89"/>
        <v>0</v>
      </c>
      <c r="CW87" s="410">
        <f t="shared" si="90"/>
        <v>0</v>
      </c>
      <c r="CX87" s="410">
        <f t="shared" si="91"/>
        <v>0</v>
      </c>
      <c r="CY87" s="410">
        <f t="shared" si="92"/>
        <v>0</v>
      </c>
      <c r="CZ87" s="410">
        <f t="shared" si="93"/>
        <v>0</v>
      </c>
      <c r="DA87" s="438">
        <f t="shared" si="94"/>
        <v>0</v>
      </c>
      <c r="DB87" s="409">
        <f t="shared" si="95"/>
        <v>0</v>
      </c>
      <c r="DC87" s="411">
        <f t="shared" si="96"/>
        <v>0</v>
      </c>
      <c r="DD87" s="440">
        <f t="shared" si="97"/>
        <v>0</v>
      </c>
      <c r="DE87" s="410">
        <f t="shared" si="98"/>
        <v>0</v>
      </c>
      <c r="DF87" s="410">
        <f t="shared" si="99"/>
        <v>0</v>
      </c>
      <c r="DG87" s="410">
        <f t="shared" si="100"/>
        <v>0</v>
      </c>
      <c r="DH87" s="410">
        <f t="shared" si="101"/>
        <v>0</v>
      </c>
      <c r="DI87" s="410">
        <f t="shared" si="102"/>
        <v>0</v>
      </c>
      <c r="DJ87" s="410">
        <f t="shared" si="103"/>
        <v>0</v>
      </c>
      <c r="DK87" s="438">
        <f t="shared" si="104"/>
        <v>0</v>
      </c>
      <c r="DL87" s="409">
        <f t="shared" si="105"/>
        <v>0</v>
      </c>
      <c r="DM87" s="411">
        <f t="shared" si="106"/>
        <v>0</v>
      </c>
      <c r="DN87" s="440">
        <f t="shared" si="107"/>
        <v>0</v>
      </c>
      <c r="DO87" s="410">
        <f t="shared" si="108"/>
        <v>0</v>
      </c>
      <c r="DP87" s="410">
        <f t="shared" si="109"/>
        <v>0</v>
      </c>
      <c r="DQ87" s="410">
        <f t="shared" si="110"/>
        <v>0</v>
      </c>
      <c r="DR87" s="410">
        <f t="shared" si="111"/>
        <v>0</v>
      </c>
      <c r="DS87" s="410">
        <f t="shared" si="112"/>
        <v>0</v>
      </c>
      <c r="DT87" s="410">
        <f t="shared" si="113"/>
        <v>0</v>
      </c>
      <c r="DU87" s="438">
        <f t="shared" si="114"/>
        <v>0</v>
      </c>
      <c r="DV87" s="409">
        <f t="shared" si="115"/>
        <v>0</v>
      </c>
      <c r="DW87" s="411">
        <f t="shared" si="116"/>
        <v>0</v>
      </c>
      <c r="DX87" s="440">
        <f t="shared" si="117"/>
        <v>0</v>
      </c>
      <c r="DY87" s="410">
        <f t="shared" si="118"/>
        <v>0</v>
      </c>
      <c r="DZ87" s="410">
        <f t="shared" si="119"/>
        <v>0</v>
      </c>
      <c r="EA87" s="410">
        <f t="shared" si="120"/>
        <v>0</v>
      </c>
      <c r="EB87" s="410">
        <f t="shared" si="121"/>
        <v>0</v>
      </c>
      <c r="EC87" s="410">
        <f t="shared" si="122"/>
        <v>0</v>
      </c>
      <c r="ED87" s="410">
        <f t="shared" si="123"/>
        <v>0</v>
      </c>
      <c r="EE87" s="411">
        <f t="shared" si="124"/>
        <v>0</v>
      </c>
      <c r="EF87" s="409">
        <f t="shared" si="125"/>
        <v>0</v>
      </c>
      <c r="EG87" s="411">
        <f t="shared" si="126"/>
        <v>0</v>
      </c>
      <c r="EH87" s="23"/>
      <c r="EJ87" s="23"/>
    </row>
    <row r="88" spans="1:140" ht="15.75" thickBot="1" x14ac:dyDescent="0.3">
      <c r="A88" s="152"/>
      <c r="B88" s="608"/>
      <c r="C88" s="609"/>
      <c r="D88" s="609"/>
      <c r="E88" s="609"/>
      <c r="F88" s="610"/>
      <c r="G88" s="276"/>
      <c r="H88" s="276"/>
      <c r="I88" s="422"/>
      <c r="J88" s="423">
        <f t="shared" si="127"/>
        <v>0</v>
      </c>
      <c r="K88" s="424">
        <f t="shared" si="128"/>
        <v>0</v>
      </c>
      <c r="L88" s="410">
        <f t="shared" si="129"/>
        <v>0</v>
      </c>
      <c r="M88" s="410">
        <f t="shared" si="130"/>
        <v>0</v>
      </c>
      <c r="N88" s="410">
        <f t="shared" si="3"/>
        <v>0</v>
      </c>
      <c r="O88" s="410">
        <f t="shared" si="4"/>
        <v>0</v>
      </c>
      <c r="P88" s="410">
        <f t="shared" si="5"/>
        <v>0</v>
      </c>
      <c r="Q88" s="429">
        <f t="shared" si="6"/>
        <v>1</v>
      </c>
      <c r="R88" s="409">
        <f t="shared" si="7"/>
        <v>0</v>
      </c>
      <c r="S88" s="410">
        <f t="shared" si="8"/>
        <v>0</v>
      </c>
      <c r="T88" s="410">
        <f t="shared" si="9"/>
        <v>0</v>
      </c>
      <c r="U88" s="410">
        <f t="shared" si="10"/>
        <v>0</v>
      </c>
      <c r="V88" s="410">
        <f t="shared" si="11"/>
        <v>0</v>
      </c>
      <c r="W88" s="410">
        <f t="shared" si="12"/>
        <v>0</v>
      </c>
      <c r="X88" s="410">
        <f t="shared" si="13"/>
        <v>0</v>
      </c>
      <c r="Y88" s="438">
        <f t="shared" si="14"/>
        <v>0</v>
      </c>
      <c r="Z88" s="409">
        <f t="shared" si="15"/>
        <v>0</v>
      </c>
      <c r="AA88" s="411">
        <f t="shared" si="16"/>
        <v>0</v>
      </c>
      <c r="AB88" s="440">
        <f t="shared" si="17"/>
        <v>0</v>
      </c>
      <c r="AC88" s="410">
        <f t="shared" si="18"/>
        <v>0</v>
      </c>
      <c r="AD88" s="410">
        <f t="shared" si="19"/>
        <v>0</v>
      </c>
      <c r="AE88" s="410">
        <f t="shared" si="20"/>
        <v>0</v>
      </c>
      <c r="AF88" s="410">
        <f t="shared" si="21"/>
        <v>0</v>
      </c>
      <c r="AG88" s="410">
        <f t="shared" si="22"/>
        <v>0</v>
      </c>
      <c r="AH88" s="410">
        <f t="shared" si="23"/>
        <v>0</v>
      </c>
      <c r="AI88" s="438">
        <f t="shared" si="24"/>
        <v>0</v>
      </c>
      <c r="AJ88" s="409">
        <f t="shared" si="25"/>
        <v>0</v>
      </c>
      <c r="AK88" s="411">
        <f t="shared" si="26"/>
        <v>0</v>
      </c>
      <c r="AL88" s="440">
        <f t="shared" si="27"/>
        <v>0</v>
      </c>
      <c r="AM88" s="410">
        <f t="shared" si="28"/>
        <v>0</v>
      </c>
      <c r="AN88" s="410">
        <f t="shared" si="29"/>
        <v>0</v>
      </c>
      <c r="AO88" s="410">
        <f t="shared" si="30"/>
        <v>0</v>
      </c>
      <c r="AP88" s="410">
        <f t="shared" si="31"/>
        <v>0</v>
      </c>
      <c r="AQ88" s="410">
        <f t="shared" si="32"/>
        <v>0</v>
      </c>
      <c r="AR88" s="410">
        <f t="shared" si="33"/>
        <v>0</v>
      </c>
      <c r="AS88" s="438">
        <f t="shared" si="34"/>
        <v>0</v>
      </c>
      <c r="AT88" s="409">
        <f t="shared" si="35"/>
        <v>0</v>
      </c>
      <c r="AU88" s="411">
        <f t="shared" si="36"/>
        <v>0</v>
      </c>
      <c r="AV88" s="440">
        <f t="shared" si="37"/>
        <v>0</v>
      </c>
      <c r="AW88" s="410">
        <f t="shared" si="38"/>
        <v>0</v>
      </c>
      <c r="AX88" s="410">
        <f t="shared" si="39"/>
        <v>0</v>
      </c>
      <c r="AY88" s="410">
        <f t="shared" si="40"/>
        <v>0</v>
      </c>
      <c r="AZ88" s="410">
        <f t="shared" si="41"/>
        <v>0</v>
      </c>
      <c r="BA88" s="410">
        <f t="shared" si="42"/>
        <v>0</v>
      </c>
      <c r="BB88" s="410">
        <f t="shared" si="43"/>
        <v>0</v>
      </c>
      <c r="BC88" s="438">
        <f t="shared" si="44"/>
        <v>0</v>
      </c>
      <c r="BD88" s="409">
        <f t="shared" si="45"/>
        <v>0</v>
      </c>
      <c r="BE88" s="411">
        <f t="shared" si="46"/>
        <v>0</v>
      </c>
      <c r="BF88" s="440">
        <f t="shared" si="47"/>
        <v>0</v>
      </c>
      <c r="BG88" s="410">
        <f t="shared" si="48"/>
        <v>0</v>
      </c>
      <c r="BH88" s="410">
        <f t="shared" si="49"/>
        <v>0</v>
      </c>
      <c r="BI88" s="410">
        <f t="shared" si="50"/>
        <v>0</v>
      </c>
      <c r="BJ88" s="410">
        <f t="shared" si="51"/>
        <v>0</v>
      </c>
      <c r="BK88" s="410">
        <f t="shared" si="52"/>
        <v>0</v>
      </c>
      <c r="BL88" s="410">
        <f t="shared" si="53"/>
        <v>0</v>
      </c>
      <c r="BM88" s="438">
        <f t="shared" si="54"/>
        <v>0</v>
      </c>
      <c r="BN88" s="409">
        <f t="shared" si="55"/>
        <v>0</v>
      </c>
      <c r="BO88" s="411">
        <f t="shared" si="56"/>
        <v>0</v>
      </c>
      <c r="BP88" s="440">
        <f t="shared" si="57"/>
        <v>0</v>
      </c>
      <c r="BQ88" s="410">
        <f t="shared" si="58"/>
        <v>0</v>
      </c>
      <c r="BR88" s="410">
        <f t="shared" si="59"/>
        <v>0</v>
      </c>
      <c r="BS88" s="410">
        <f t="shared" si="60"/>
        <v>0</v>
      </c>
      <c r="BT88" s="410">
        <f t="shared" si="61"/>
        <v>0</v>
      </c>
      <c r="BU88" s="410">
        <f t="shared" si="62"/>
        <v>0</v>
      </c>
      <c r="BV88" s="410">
        <f t="shared" si="63"/>
        <v>0</v>
      </c>
      <c r="BW88" s="438">
        <f t="shared" si="64"/>
        <v>0</v>
      </c>
      <c r="BX88" s="409">
        <f t="shared" si="65"/>
        <v>0</v>
      </c>
      <c r="BY88" s="411">
        <f t="shared" si="66"/>
        <v>0</v>
      </c>
      <c r="BZ88" s="440">
        <f t="shared" si="67"/>
        <v>0</v>
      </c>
      <c r="CA88" s="410">
        <f t="shared" si="68"/>
        <v>0</v>
      </c>
      <c r="CB88" s="410">
        <f t="shared" si="69"/>
        <v>0</v>
      </c>
      <c r="CC88" s="410">
        <f t="shared" si="70"/>
        <v>0</v>
      </c>
      <c r="CD88" s="410">
        <f t="shared" si="71"/>
        <v>0</v>
      </c>
      <c r="CE88" s="410">
        <f t="shared" si="72"/>
        <v>0</v>
      </c>
      <c r="CF88" s="410">
        <f t="shared" si="73"/>
        <v>0</v>
      </c>
      <c r="CG88" s="438">
        <f t="shared" si="74"/>
        <v>0</v>
      </c>
      <c r="CH88" s="409">
        <f t="shared" si="75"/>
        <v>0</v>
      </c>
      <c r="CI88" s="411">
        <f t="shared" si="76"/>
        <v>0</v>
      </c>
      <c r="CJ88" s="440">
        <f t="shared" si="77"/>
        <v>0</v>
      </c>
      <c r="CK88" s="410">
        <f t="shared" si="78"/>
        <v>0</v>
      </c>
      <c r="CL88" s="410">
        <f t="shared" si="79"/>
        <v>0</v>
      </c>
      <c r="CM88" s="410">
        <f t="shared" si="80"/>
        <v>0</v>
      </c>
      <c r="CN88" s="410">
        <f t="shared" si="81"/>
        <v>0</v>
      </c>
      <c r="CO88" s="410">
        <f t="shared" si="82"/>
        <v>0</v>
      </c>
      <c r="CP88" s="410">
        <f t="shared" si="83"/>
        <v>0</v>
      </c>
      <c r="CQ88" s="438">
        <f t="shared" si="84"/>
        <v>0</v>
      </c>
      <c r="CR88" s="409">
        <f t="shared" si="85"/>
        <v>0</v>
      </c>
      <c r="CS88" s="411">
        <f t="shared" si="86"/>
        <v>0</v>
      </c>
      <c r="CT88" s="440">
        <f t="shared" si="87"/>
        <v>0</v>
      </c>
      <c r="CU88" s="410">
        <f t="shared" si="88"/>
        <v>0</v>
      </c>
      <c r="CV88" s="410">
        <f t="shared" si="89"/>
        <v>0</v>
      </c>
      <c r="CW88" s="410">
        <f t="shared" si="90"/>
        <v>0</v>
      </c>
      <c r="CX88" s="410">
        <f t="shared" si="91"/>
        <v>0</v>
      </c>
      <c r="CY88" s="410">
        <f t="shared" si="92"/>
        <v>0</v>
      </c>
      <c r="CZ88" s="410">
        <f t="shared" si="93"/>
        <v>0</v>
      </c>
      <c r="DA88" s="438">
        <f t="shared" si="94"/>
        <v>0</v>
      </c>
      <c r="DB88" s="409">
        <f t="shared" si="95"/>
        <v>0</v>
      </c>
      <c r="DC88" s="411">
        <f t="shared" si="96"/>
        <v>0</v>
      </c>
      <c r="DD88" s="440">
        <f t="shared" si="97"/>
        <v>0</v>
      </c>
      <c r="DE88" s="410">
        <f t="shared" si="98"/>
        <v>0</v>
      </c>
      <c r="DF88" s="410">
        <f t="shared" si="99"/>
        <v>0</v>
      </c>
      <c r="DG88" s="410">
        <f t="shared" si="100"/>
        <v>0</v>
      </c>
      <c r="DH88" s="410">
        <f t="shared" si="101"/>
        <v>0</v>
      </c>
      <c r="DI88" s="410">
        <f t="shared" si="102"/>
        <v>0</v>
      </c>
      <c r="DJ88" s="410">
        <f t="shared" si="103"/>
        <v>0</v>
      </c>
      <c r="DK88" s="438">
        <f t="shared" si="104"/>
        <v>0</v>
      </c>
      <c r="DL88" s="409">
        <f t="shared" si="105"/>
        <v>0</v>
      </c>
      <c r="DM88" s="411">
        <f t="shared" si="106"/>
        <v>0</v>
      </c>
      <c r="DN88" s="440">
        <f t="shared" si="107"/>
        <v>0</v>
      </c>
      <c r="DO88" s="410">
        <f t="shared" si="108"/>
        <v>0</v>
      </c>
      <c r="DP88" s="410">
        <f t="shared" si="109"/>
        <v>0</v>
      </c>
      <c r="DQ88" s="410">
        <f t="shared" si="110"/>
        <v>0</v>
      </c>
      <c r="DR88" s="410">
        <f t="shared" si="111"/>
        <v>0</v>
      </c>
      <c r="DS88" s="410">
        <f t="shared" si="112"/>
        <v>0</v>
      </c>
      <c r="DT88" s="410">
        <f t="shared" si="113"/>
        <v>0</v>
      </c>
      <c r="DU88" s="438">
        <f t="shared" si="114"/>
        <v>0</v>
      </c>
      <c r="DV88" s="409">
        <f t="shared" si="115"/>
        <v>0</v>
      </c>
      <c r="DW88" s="411">
        <f t="shared" si="116"/>
        <v>0</v>
      </c>
      <c r="DX88" s="440">
        <f t="shared" si="117"/>
        <v>0</v>
      </c>
      <c r="DY88" s="410">
        <f t="shared" si="118"/>
        <v>0</v>
      </c>
      <c r="DZ88" s="410">
        <f t="shared" si="119"/>
        <v>0</v>
      </c>
      <c r="EA88" s="410">
        <f t="shared" si="120"/>
        <v>0</v>
      </c>
      <c r="EB88" s="410">
        <f t="shared" si="121"/>
        <v>0</v>
      </c>
      <c r="EC88" s="410">
        <f t="shared" si="122"/>
        <v>0</v>
      </c>
      <c r="ED88" s="410">
        <f t="shared" si="123"/>
        <v>0</v>
      </c>
      <c r="EE88" s="411">
        <f t="shared" si="124"/>
        <v>0</v>
      </c>
      <c r="EF88" s="409">
        <f t="shared" si="125"/>
        <v>0</v>
      </c>
      <c r="EG88" s="411">
        <f t="shared" si="126"/>
        <v>0</v>
      </c>
      <c r="EH88" s="23"/>
      <c r="EJ88" s="23"/>
    </row>
    <row r="89" spans="1:140" ht="15.75" thickBot="1" x14ac:dyDescent="0.3">
      <c r="A89" s="152"/>
      <c r="B89" s="377"/>
      <c r="C89" s="378"/>
      <c r="D89" s="378"/>
      <c r="E89" s="378"/>
      <c r="F89" s="379"/>
      <c r="G89" s="276"/>
      <c r="H89" s="276"/>
      <c r="I89" s="422"/>
      <c r="J89" s="423">
        <f t="shared" si="127"/>
        <v>0</v>
      </c>
      <c r="K89" s="424">
        <f t="shared" si="128"/>
        <v>0</v>
      </c>
      <c r="L89" s="410">
        <f t="shared" si="129"/>
        <v>0</v>
      </c>
      <c r="M89" s="410">
        <f t="shared" si="130"/>
        <v>0</v>
      </c>
      <c r="N89" s="410">
        <f t="shared" si="3"/>
        <v>0</v>
      </c>
      <c r="O89" s="410">
        <f t="shared" si="4"/>
        <v>0</v>
      </c>
      <c r="P89" s="410">
        <f t="shared" si="5"/>
        <v>0</v>
      </c>
      <c r="Q89" s="429">
        <f t="shared" si="6"/>
        <v>1</v>
      </c>
      <c r="R89" s="409">
        <f t="shared" si="7"/>
        <v>0</v>
      </c>
      <c r="S89" s="410">
        <f t="shared" si="8"/>
        <v>0</v>
      </c>
      <c r="T89" s="410">
        <f t="shared" si="9"/>
        <v>0</v>
      </c>
      <c r="U89" s="410">
        <f t="shared" si="10"/>
        <v>0</v>
      </c>
      <c r="V89" s="410">
        <f t="shared" si="11"/>
        <v>0</v>
      </c>
      <c r="W89" s="410">
        <f t="shared" si="12"/>
        <v>0</v>
      </c>
      <c r="X89" s="410">
        <f t="shared" si="13"/>
        <v>0</v>
      </c>
      <c r="Y89" s="438">
        <f t="shared" si="14"/>
        <v>0</v>
      </c>
      <c r="Z89" s="409">
        <f t="shared" si="15"/>
        <v>0</v>
      </c>
      <c r="AA89" s="411">
        <f t="shared" si="16"/>
        <v>0</v>
      </c>
      <c r="AB89" s="440">
        <f t="shared" si="17"/>
        <v>0</v>
      </c>
      <c r="AC89" s="410">
        <f t="shared" si="18"/>
        <v>0</v>
      </c>
      <c r="AD89" s="410">
        <f t="shared" si="19"/>
        <v>0</v>
      </c>
      <c r="AE89" s="410">
        <f t="shared" si="20"/>
        <v>0</v>
      </c>
      <c r="AF89" s="410">
        <f t="shared" si="21"/>
        <v>0</v>
      </c>
      <c r="AG89" s="410">
        <f t="shared" si="22"/>
        <v>0</v>
      </c>
      <c r="AH89" s="410">
        <f t="shared" si="23"/>
        <v>0</v>
      </c>
      <c r="AI89" s="438">
        <f t="shared" si="24"/>
        <v>0</v>
      </c>
      <c r="AJ89" s="409">
        <f t="shared" si="25"/>
        <v>0</v>
      </c>
      <c r="AK89" s="411">
        <f t="shared" si="26"/>
        <v>0</v>
      </c>
      <c r="AL89" s="440">
        <f t="shared" si="27"/>
        <v>0</v>
      </c>
      <c r="AM89" s="410">
        <f t="shared" si="28"/>
        <v>0</v>
      </c>
      <c r="AN89" s="410">
        <f t="shared" si="29"/>
        <v>0</v>
      </c>
      <c r="AO89" s="410">
        <f t="shared" si="30"/>
        <v>0</v>
      </c>
      <c r="AP89" s="410">
        <f t="shared" si="31"/>
        <v>0</v>
      </c>
      <c r="AQ89" s="410">
        <f t="shared" si="32"/>
        <v>0</v>
      </c>
      <c r="AR89" s="410">
        <f t="shared" si="33"/>
        <v>0</v>
      </c>
      <c r="AS89" s="438">
        <f t="shared" si="34"/>
        <v>0</v>
      </c>
      <c r="AT89" s="409">
        <f t="shared" si="35"/>
        <v>0</v>
      </c>
      <c r="AU89" s="411">
        <f t="shared" si="36"/>
        <v>0</v>
      </c>
      <c r="AV89" s="440">
        <f t="shared" si="37"/>
        <v>0</v>
      </c>
      <c r="AW89" s="410">
        <f t="shared" si="38"/>
        <v>0</v>
      </c>
      <c r="AX89" s="410">
        <f t="shared" si="39"/>
        <v>0</v>
      </c>
      <c r="AY89" s="410">
        <f t="shared" si="40"/>
        <v>0</v>
      </c>
      <c r="AZ89" s="410">
        <f t="shared" si="41"/>
        <v>0</v>
      </c>
      <c r="BA89" s="410">
        <f t="shared" si="42"/>
        <v>0</v>
      </c>
      <c r="BB89" s="410">
        <f t="shared" si="43"/>
        <v>0</v>
      </c>
      <c r="BC89" s="438">
        <f t="shared" si="44"/>
        <v>0</v>
      </c>
      <c r="BD89" s="409">
        <f t="shared" si="45"/>
        <v>0</v>
      </c>
      <c r="BE89" s="411">
        <f t="shared" si="46"/>
        <v>0</v>
      </c>
      <c r="BF89" s="440">
        <f t="shared" si="47"/>
        <v>0</v>
      </c>
      <c r="BG89" s="410">
        <f t="shared" si="48"/>
        <v>0</v>
      </c>
      <c r="BH89" s="410">
        <f t="shared" si="49"/>
        <v>0</v>
      </c>
      <c r="BI89" s="410">
        <f t="shared" si="50"/>
        <v>0</v>
      </c>
      <c r="BJ89" s="410">
        <f t="shared" si="51"/>
        <v>0</v>
      </c>
      <c r="BK89" s="410">
        <f t="shared" si="52"/>
        <v>0</v>
      </c>
      <c r="BL89" s="410">
        <f t="shared" si="53"/>
        <v>0</v>
      </c>
      <c r="BM89" s="438">
        <f t="shared" si="54"/>
        <v>0</v>
      </c>
      <c r="BN89" s="409">
        <f t="shared" si="55"/>
        <v>0</v>
      </c>
      <c r="BO89" s="411">
        <f t="shared" si="56"/>
        <v>0</v>
      </c>
      <c r="BP89" s="440">
        <f t="shared" si="57"/>
        <v>0</v>
      </c>
      <c r="BQ89" s="410">
        <f t="shared" si="58"/>
        <v>0</v>
      </c>
      <c r="BR89" s="410">
        <f t="shared" si="59"/>
        <v>0</v>
      </c>
      <c r="BS89" s="410">
        <f t="shared" si="60"/>
        <v>0</v>
      </c>
      <c r="BT89" s="410">
        <f t="shared" si="61"/>
        <v>0</v>
      </c>
      <c r="BU89" s="410">
        <f t="shared" si="62"/>
        <v>0</v>
      </c>
      <c r="BV89" s="410">
        <f t="shared" si="63"/>
        <v>0</v>
      </c>
      <c r="BW89" s="438">
        <f t="shared" si="64"/>
        <v>0</v>
      </c>
      <c r="BX89" s="409">
        <f t="shared" si="65"/>
        <v>0</v>
      </c>
      <c r="BY89" s="411">
        <f t="shared" si="66"/>
        <v>0</v>
      </c>
      <c r="BZ89" s="440">
        <f t="shared" si="67"/>
        <v>0</v>
      </c>
      <c r="CA89" s="410">
        <f t="shared" si="68"/>
        <v>0</v>
      </c>
      <c r="CB89" s="410">
        <f t="shared" si="69"/>
        <v>0</v>
      </c>
      <c r="CC89" s="410">
        <f t="shared" si="70"/>
        <v>0</v>
      </c>
      <c r="CD89" s="410">
        <f t="shared" si="71"/>
        <v>0</v>
      </c>
      <c r="CE89" s="410">
        <f t="shared" si="72"/>
        <v>0</v>
      </c>
      <c r="CF89" s="410">
        <f t="shared" si="73"/>
        <v>0</v>
      </c>
      <c r="CG89" s="438">
        <f t="shared" si="74"/>
        <v>0</v>
      </c>
      <c r="CH89" s="409">
        <f t="shared" si="75"/>
        <v>0</v>
      </c>
      <c r="CI89" s="411">
        <f t="shared" si="76"/>
        <v>0</v>
      </c>
      <c r="CJ89" s="440">
        <f t="shared" si="77"/>
        <v>0</v>
      </c>
      <c r="CK89" s="410">
        <f t="shared" si="78"/>
        <v>0</v>
      </c>
      <c r="CL89" s="410">
        <f t="shared" si="79"/>
        <v>0</v>
      </c>
      <c r="CM89" s="410">
        <f t="shared" si="80"/>
        <v>0</v>
      </c>
      <c r="CN89" s="410">
        <f t="shared" si="81"/>
        <v>0</v>
      </c>
      <c r="CO89" s="410">
        <f t="shared" si="82"/>
        <v>0</v>
      </c>
      <c r="CP89" s="410">
        <f t="shared" si="83"/>
        <v>0</v>
      </c>
      <c r="CQ89" s="438">
        <f t="shared" si="84"/>
        <v>0</v>
      </c>
      <c r="CR89" s="409">
        <f t="shared" si="85"/>
        <v>0</v>
      </c>
      <c r="CS89" s="411">
        <f t="shared" si="86"/>
        <v>0</v>
      </c>
      <c r="CT89" s="440">
        <f t="shared" si="87"/>
        <v>0</v>
      </c>
      <c r="CU89" s="410">
        <f t="shared" si="88"/>
        <v>0</v>
      </c>
      <c r="CV89" s="410">
        <f t="shared" si="89"/>
        <v>0</v>
      </c>
      <c r="CW89" s="410">
        <f t="shared" si="90"/>
        <v>0</v>
      </c>
      <c r="CX89" s="410">
        <f t="shared" si="91"/>
        <v>0</v>
      </c>
      <c r="CY89" s="410">
        <f t="shared" si="92"/>
        <v>0</v>
      </c>
      <c r="CZ89" s="410">
        <f t="shared" si="93"/>
        <v>0</v>
      </c>
      <c r="DA89" s="438">
        <f t="shared" si="94"/>
        <v>0</v>
      </c>
      <c r="DB89" s="409">
        <f t="shared" si="95"/>
        <v>0</v>
      </c>
      <c r="DC89" s="411">
        <f t="shared" si="96"/>
        <v>0</v>
      </c>
      <c r="DD89" s="440">
        <f t="shared" si="97"/>
        <v>0</v>
      </c>
      <c r="DE89" s="410">
        <f t="shared" si="98"/>
        <v>0</v>
      </c>
      <c r="DF89" s="410">
        <f t="shared" si="99"/>
        <v>0</v>
      </c>
      <c r="DG89" s="410">
        <f t="shared" si="100"/>
        <v>0</v>
      </c>
      <c r="DH89" s="410">
        <f t="shared" si="101"/>
        <v>0</v>
      </c>
      <c r="DI89" s="410">
        <f t="shared" si="102"/>
        <v>0</v>
      </c>
      <c r="DJ89" s="410">
        <f t="shared" si="103"/>
        <v>0</v>
      </c>
      <c r="DK89" s="438">
        <f t="shared" si="104"/>
        <v>0</v>
      </c>
      <c r="DL89" s="409">
        <f t="shared" si="105"/>
        <v>0</v>
      </c>
      <c r="DM89" s="411">
        <f t="shared" si="106"/>
        <v>0</v>
      </c>
      <c r="DN89" s="440">
        <f t="shared" si="107"/>
        <v>0</v>
      </c>
      <c r="DO89" s="410">
        <f t="shared" si="108"/>
        <v>0</v>
      </c>
      <c r="DP89" s="410">
        <f t="shared" si="109"/>
        <v>0</v>
      </c>
      <c r="DQ89" s="410">
        <f t="shared" si="110"/>
        <v>0</v>
      </c>
      <c r="DR89" s="410">
        <f t="shared" si="111"/>
        <v>0</v>
      </c>
      <c r="DS89" s="410">
        <f t="shared" si="112"/>
        <v>0</v>
      </c>
      <c r="DT89" s="410">
        <f t="shared" si="113"/>
        <v>0</v>
      </c>
      <c r="DU89" s="438">
        <f t="shared" si="114"/>
        <v>0</v>
      </c>
      <c r="DV89" s="409">
        <f t="shared" si="115"/>
        <v>0</v>
      </c>
      <c r="DW89" s="411">
        <f t="shared" si="116"/>
        <v>0</v>
      </c>
      <c r="DX89" s="440">
        <f t="shared" si="117"/>
        <v>0</v>
      </c>
      <c r="DY89" s="410">
        <f t="shared" si="118"/>
        <v>0</v>
      </c>
      <c r="DZ89" s="410">
        <f t="shared" si="119"/>
        <v>0</v>
      </c>
      <c r="EA89" s="410">
        <f t="shared" si="120"/>
        <v>0</v>
      </c>
      <c r="EB89" s="410">
        <f t="shared" si="121"/>
        <v>0</v>
      </c>
      <c r="EC89" s="410">
        <f t="shared" si="122"/>
        <v>0</v>
      </c>
      <c r="ED89" s="410">
        <f t="shared" si="123"/>
        <v>0</v>
      </c>
      <c r="EE89" s="411">
        <f t="shared" si="124"/>
        <v>0</v>
      </c>
      <c r="EF89" s="409">
        <f t="shared" si="125"/>
        <v>0</v>
      </c>
      <c r="EG89" s="411">
        <f t="shared" si="126"/>
        <v>0</v>
      </c>
      <c r="EH89" s="23"/>
      <c r="EJ89" s="23"/>
    </row>
    <row r="90" spans="1:140" ht="15.75" thickBot="1" x14ac:dyDescent="0.3">
      <c r="A90" s="152"/>
      <c r="B90" s="377"/>
      <c r="C90" s="378"/>
      <c r="D90" s="378"/>
      <c r="E90" s="378"/>
      <c r="F90" s="379"/>
      <c r="G90" s="276"/>
      <c r="H90" s="276"/>
      <c r="I90" s="422"/>
      <c r="J90" s="423">
        <f t="shared" si="127"/>
        <v>0</v>
      </c>
      <c r="K90" s="424">
        <f t="shared" si="128"/>
        <v>0</v>
      </c>
      <c r="L90" s="410">
        <f t="shared" si="129"/>
        <v>0</v>
      </c>
      <c r="M90" s="410">
        <f t="shared" si="130"/>
        <v>0</v>
      </c>
      <c r="N90" s="410">
        <f t="shared" si="3"/>
        <v>0</v>
      </c>
      <c r="O90" s="410">
        <f t="shared" si="4"/>
        <v>0</v>
      </c>
      <c r="P90" s="410">
        <f t="shared" si="5"/>
        <v>0</v>
      </c>
      <c r="Q90" s="429">
        <f t="shared" si="6"/>
        <v>1</v>
      </c>
      <c r="R90" s="409">
        <f t="shared" si="7"/>
        <v>0</v>
      </c>
      <c r="S90" s="410">
        <f t="shared" si="8"/>
        <v>0</v>
      </c>
      <c r="T90" s="410">
        <f t="shared" si="9"/>
        <v>0</v>
      </c>
      <c r="U90" s="410">
        <f t="shared" si="10"/>
        <v>0</v>
      </c>
      <c r="V90" s="410">
        <f t="shared" si="11"/>
        <v>0</v>
      </c>
      <c r="W90" s="410">
        <f t="shared" si="12"/>
        <v>0</v>
      </c>
      <c r="X90" s="410">
        <f t="shared" si="13"/>
        <v>0</v>
      </c>
      <c r="Y90" s="438">
        <f t="shared" si="14"/>
        <v>0</v>
      </c>
      <c r="Z90" s="409">
        <f t="shared" si="15"/>
        <v>0</v>
      </c>
      <c r="AA90" s="411">
        <f t="shared" si="16"/>
        <v>0</v>
      </c>
      <c r="AB90" s="440">
        <f t="shared" si="17"/>
        <v>0</v>
      </c>
      <c r="AC90" s="410">
        <f t="shared" si="18"/>
        <v>0</v>
      </c>
      <c r="AD90" s="410">
        <f t="shared" si="19"/>
        <v>0</v>
      </c>
      <c r="AE90" s="410">
        <f t="shared" si="20"/>
        <v>0</v>
      </c>
      <c r="AF90" s="410">
        <f t="shared" si="21"/>
        <v>0</v>
      </c>
      <c r="AG90" s="410">
        <f t="shared" si="22"/>
        <v>0</v>
      </c>
      <c r="AH90" s="410">
        <f t="shared" si="23"/>
        <v>0</v>
      </c>
      <c r="AI90" s="438">
        <f t="shared" si="24"/>
        <v>0</v>
      </c>
      <c r="AJ90" s="409">
        <f t="shared" si="25"/>
        <v>0</v>
      </c>
      <c r="AK90" s="411">
        <f t="shared" si="26"/>
        <v>0</v>
      </c>
      <c r="AL90" s="440">
        <f t="shared" si="27"/>
        <v>0</v>
      </c>
      <c r="AM90" s="410">
        <f t="shared" si="28"/>
        <v>0</v>
      </c>
      <c r="AN90" s="410">
        <f t="shared" si="29"/>
        <v>0</v>
      </c>
      <c r="AO90" s="410">
        <f t="shared" si="30"/>
        <v>0</v>
      </c>
      <c r="AP90" s="410">
        <f t="shared" si="31"/>
        <v>0</v>
      </c>
      <c r="AQ90" s="410">
        <f t="shared" si="32"/>
        <v>0</v>
      </c>
      <c r="AR90" s="410">
        <f t="shared" si="33"/>
        <v>0</v>
      </c>
      <c r="AS90" s="438">
        <f t="shared" si="34"/>
        <v>0</v>
      </c>
      <c r="AT90" s="409">
        <f t="shared" si="35"/>
        <v>0</v>
      </c>
      <c r="AU90" s="411">
        <f t="shared" si="36"/>
        <v>0</v>
      </c>
      <c r="AV90" s="440">
        <f t="shared" si="37"/>
        <v>0</v>
      </c>
      <c r="AW90" s="410">
        <f t="shared" si="38"/>
        <v>0</v>
      </c>
      <c r="AX90" s="410">
        <f t="shared" si="39"/>
        <v>0</v>
      </c>
      <c r="AY90" s="410">
        <f t="shared" si="40"/>
        <v>0</v>
      </c>
      <c r="AZ90" s="410">
        <f t="shared" si="41"/>
        <v>0</v>
      </c>
      <c r="BA90" s="410">
        <f t="shared" si="42"/>
        <v>0</v>
      </c>
      <c r="BB90" s="410">
        <f t="shared" si="43"/>
        <v>0</v>
      </c>
      <c r="BC90" s="438">
        <f t="shared" si="44"/>
        <v>0</v>
      </c>
      <c r="BD90" s="409">
        <f t="shared" si="45"/>
        <v>0</v>
      </c>
      <c r="BE90" s="411">
        <f t="shared" si="46"/>
        <v>0</v>
      </c>
      <c r="BF90" s="440">
        <f t="shared" si="47"/>
        <v>0</v>
      </c>
      <c r="BG90" s="410">
        <f t="shared" si="48"/>
        <v>0</v>
      </c>
      <c r="BH90" s="410">
        <f t="shared" si="49"/>
        <v>0</v>
      </c>
      <c r="BI90" s="410">
        <f t="shared" si="50"/>
        <v>0</v>
      </c>
      <c r="BJ90" s="410">
        <f t="shared" si="51"/>
        <v>0</v>
      </c>
      <c r="BK90" s="410">
        <f t="shared" si="52"/>
        <v>0</v>
      </c>
      <c r="BL90" s="410">
        <f t="shared" si="53"/>
        <v>0</v>
      </c>
      <c r="BM90" s="438">
        <f t="shared" si="54"/>
        <v>0</v>
      </c>
      <c r="BN90" s="409">
        <f t="shared" si="55"/>
        <v>0</v>
      </c>
      <c r="BO90" s="411">
        <f t="shared" si="56"/>
        <v>0</v>
      </c>
      <c r="BP90" s="440">
        <f t="shared" si="57"/>
        <v>0</v>
      </c>
      <c r="BQ90" s="410">
        <f t="shared" si="58"/>
        <v>0</v>
      </c>
      <c r="BR90" s="410">
        <f t="shared" si="59"/>
        <v>0</v>
      </c>
      <c r="BS90" s="410">
        <f t="shared" si="60"/>
        <v>0</v>
      </c>
      <c r="BT90" s="410">
        <f t="shared" si="61"/>
        <v>0</v>
      </c>
      <c r="BU90" s="410">
        <f t="shared" si="62"/>
        <v>0</v>
      </c>
      <c r="BV90" s="410">
        <f t="shared" si="63"/>
        <v>0</v>
      </c>
      <c r="BW90" s="438">
        <f t="shared" si="64"/>
        <v>0</v>
      </c>
      <c r="BX90" s="409">
        <f t="shared" si="65"/>
        <v>0</v>
      </c>
      <c r="BY90" s="411">
        <f t="shared" si="66"/>
        <v>0</v>
      </c>
      <c r="BZ90" s="440">
        <f t="shared" si="67"/>
        <v>0</v>
      </c>
      <c r="CA90" s="410">
        <f t="shared" si="68"/>
        <v>0</v>
      </c>
      <c r="CB90" s="410">
        <f t="shared" si="69"/>
        <v>0</v>
      </c>
      <c r="CC90" s="410">
        <f t="shared" si="70"/>
        <v>0</v>
      </c>
      <c r="CD90" s="410">
        <f t="shared" si="71"/>
        <v>0</v>
      </c>
      <c r="CE90" s="410">
        <f t="shared" si="72"/>
        <v>0</v>
      </c>
      <c r="CF90" s="410">
        <f t="shared" si="73"/>
        <v>0</v>
      </c>
      <c r="CG90" s="438">
        <f t="shared" si="74"/>
        <v>0</v>
      </c>
      <c r="CH90" s="409">
        <f t="shared" si="75"/>
        <v>0</v>
      </c>
      <c r="CI90" s="411">
        <f t="shared" si="76"/>
        <v>0</v>
      </c>
      <c r="CJ90" s="440">
        <f t="shared" si="77"/>
        <v>0</v>
      </c>
      <c r="CK90" s="410">
        <f t="shared" si="78"/>
        <v>0</v>
      </c>
      <c r="CL90" s="410">
        <f t="shared" si="79"/>
        <v>0</v>
      </c>
      <c r="CM90" s="410">
        <f t="shared" si="80"/>
        <v>0</v>
      </c>
      <c r="CN90" s="410">
        <f t="shared" si="81"/>
        <v>0</v>
      </c>
      <c r="CO90" s="410">
        <f t="shared" si="82"/>
        <v>0</v>
      </c>
      <c r="CP90" s="410">
        <f t="shared" si="83"/>
        <v>0</v>
      </c>
      <c r="CQ90" s="438">
        <f t="shared" si="84"/>
        <v>0</v>
      </c>
      <c r="CR90" s="409">
        <f t="shared" si="85"/>
        <v>0</v>
      </c>
      <c r="CS90" s="411">
        <f t="shared" si="86"/>
        <v>0</v>
      </c>
      <c r="CT90" s="440">
        <f t="shared" si="87"/>
        <v>0</v>
      </c>
      <c r="CU90" s="410">
        <f t="shared" si="88"/>
        <v>0</v>
      </c>
      <c r="CV90" s="410">
        <f t="shared" si="89"/>
        <v>0</v>
      </c>
      <c r="CW90" s="410">
        <f t="shared" si="90"/>
        <v>0</v>
      </c>
      <c r="CX90" s="410">
        <f t="shared" si="91"/>
        <v>0</v>
      </c>
      <c r="CY90" s="410">
        <f t="shared" si="92"/>
        <v>0</v>
      </c>
      <c r="CZ90" s="410">
        <f t="shared" si="93"/>
        <v>0</v>
      </c>
      <c r="DA90" s="438">
        <f t="shared" si="94"/>
        <v>0</v>
      </c>
      <c r="DB90" s="409">
        <f t="shared" si="95"/>
        <v>0</v>
      </c>
      <c r="DC90" s="411">
        <f t="shared" si="96"/>
        <v>0</v>
      </c>
      <c r="DD90" s="440">
        <f t="shared" si="97"/>
        <v>0</v>
      </c>
      <c r="DE90" s="410">
        <f t="shared" si="98"/>
        <v>0</v>
      </c>
      <c r="DF90" s="410">
        <f t="shared" si="99"/>
        <v>0</v>
      </c>
      <c r="DG90" s="410">
        <f t="shared" si="100"/>
        <v>0</v>
      </c>
      <c r="DH90" s="410">
        <f t="shared" si="101"/>
        <v>0</v>
      </c>
      <c r="DI90" s="410">
        <f t="shared" si="102"/>
        <v>0</v>
      </c>
      <c r="DJ90" s="410">
        <f t="shared" si="103"/>
        <v>0</v>
      </c>
      <c r="DK90" s="438">
        <f t="shared" si="104"/>
        <v>0</v>
      </c>
      <c r="DL90" s="409">
        <f t="shared" si="105"/>
        <v>0</v>
      </c>
      <c r="DM90" s="411">
        <f t="shared" si="106"/>
        <v>0</v>
      </c>
      <c r="DN90" s="440">
        <f t="shared" si="107"/>
        <v>0</v>
      </c>
      <c r="DO90" s="410">
        <f t="shared" si="108"/>
        <v>0</v>
      </c>
      <c r="DP90" s="410">
        <f t="shared" si="109"/>
        <v>0</v>
      </c>
      <c r="DQ90" s="410">
        <f t="shared" si="110"/>
        <v>0</v>
      </c>
      <c r="DR90" s="410">
        <f t="shared" si="111"/>
        <v>0</v>
      </c>
      <c r="DS90" s="410">
        <f t="shared" si="112"/>
        <v>0</v>
      </c>
      <c r="DT90" s="410">
        <f t="shared" si="113"/>
        <v>0</v>
      </c>
      <c r="DU90" s="438">
        <f t="shared" si="114"/>
        <v>0</v>
      </c>
      <c r="DV90" s="409">
        <f t="shared" si="115"/>
        <v>0</v>
      </c>
      <c r="DW90" s="411">
        <f t="shared" si="116"/>
        <v>0</v>
      </c>
      <c r="DX90" s="440">
        <f t="shared" si="117"/>
        <v>0</v>
      </c>
      <c r="DY90" s="410">
        <f t="shared" si="118"/>
        <v>0</v>
      </c>
      <c r="DZ90" s="410">
        <f t="shared" si="119"/>
        <v>0</v>
      </c>
      <c r="EA90" s="410">
        <f t="shared" si="120"/>
        <v>0</v>
      </c>
      <c r="EB90" s="410">
        <f t="shared" si="121"/>
        <v>0</v>
      </c>
      <c r="EC90" s="410">
        <f t="shared" si="122"/>
        <v>0</v>
      </c>
      <c r="ED90" s="410">
        <f t="shared" si="123"/>
        <v>0</v>
      </c>
      <c r="EE90" s="411">
        <f t="shared" si="124"/>
        <v>0</v>
      </c>
      <c r="EF90" s="409">
        <f t="shared" si="125"/>
        <v>0</v>
      </c>
      <c r="EG90" s="411">
        <f t="shared" si="126"/>
        <v>0</v>
      </c>
      <c r="EH90" s="23"/>
      <c r="EJ90" s="23"/>
    </row>
    <row r="91" spans="1:140" ht="15.75" thickBot="1" x14ac:dyDescent="0.3">
      <c r="A91" s="152"/>
      <c r="B91" s="377"/>
      <c r="C91" s="378"/>
      <c r="D91" s="378"/>
      <c r="E91" s="378"/>
      <c r="F91" s="379"/>
      <c r="G91" s="276"/>
      <c r="H91" s="276"/>
      <c r="I91" s="422"/>
      <c r="J91" s="423">
        <f t="shared" si="127"/>
        <v>0</v>
      </c>
      <c r="K91" s="424">
        <f t="shared" si="128"/>
        <v>0</v>
      </c>
      <c r="L91" s="410">
        <f t="shared" si="129"/>
        <v>0</v>
      </c>
      <c r="M91" s="410">
        <f t="shared" si="130"/>
        <v>0</v>
      </c>
      <c r="N91" s="410">
        <f t="shared" si="3"/>
        <v>0</v>
      </c>
      <c r="O91" s="410">
        <f t="shared" si="4"/>
        <v>0</v>
      </c>
      <c r="P91" s="410">
        <f t="shared" si="5"/>
        <v>0</v>
      </c>
      <c r="Q91" s="429">
        <f t="shared" si="6"/>
        <v>1</v>
      </c>
      <c r="R91" s="409">
        <f t="shared" si="7"/>
        <v>0</v>
      </c>
      <c r="S91" s="410">
        <f t="shared" si="8"/>
        <v>0</v>
      </c>
      <c r="T91" s="410">
        <f t="shared" si="9"/>
        <v>0</v>
      </c>
      <c r="U91" s="410">
        <f t="shared" si="10"/>
        <v>0</v>
      </c>
      <c r="V91" s="410">
        <f t="shared" si="11"/>
        <v>0</v>
      </c>
      <c r="W91" s="410">
        <f t="shared" si="12"/>
        <v>0</v>
      </c>
      <c r="X91" s="410">
        <f t="shared" si="13"/>
        <v>0</v>
      </c>
      <c r="Y91" s="438">
        <f t="shared" si="14"/>
        <v>0</v>
      </c>
      <c r="Z91" s="409">
        <f t="shared" si="15"/>
        <v>0</v>
      </c>
      <c r="AA91" s="411">
        <f t="shared" si="16"/>
        <v>0</v>
      </c>
      <c r="AB91" s="440">
        <f t="shared" si="17"/>
        <v>0</v>
      </c>
      <c r="AC91" s="410">
        <f t="shared" si="18"/>
        <v>0</v>
      </c>
      <c r="AD91" s="410">
        <f t="shared" si="19"/>
        <v>0</v>
      </c>
      <c r="AE91" s="410">
        <f t="shared" si="20"/>
        <v>0</v>
      </c>
      <c r="AF91" s="410">
        <f t="shared" si="21"/>
        <v>0</v>
      </c>
      <c r="AG91" s="410">
        <f t="shared" si="22"/>
        <v>0</v>
      </c>
      <c r="AH91" s="410">
        <f t="shared" si="23"/>
        <v>0</v>
      </c>
      <c r="AI91" s="438">
        <f t="shared" si="24"/>
        <v>0</v>
      </c>
      <c r="AJ91" s="409">
        <f t="shared" si="25"/>
        <v>0</v>
      </c>
      <c r="AK91" s="411">
        <f t="shared" si="26"/>
        <v>0</v>
      </c>
      <c r="AL91" s="440">
        <f t="shared" si="27"/>
        <v>0</v>
      </c>
      <c r="AM91" s="410">
        <f t="shared" si="28"/>
        <v>0</v>
      </c>
      <c r="AN91" s="410">
        <f t="shared" si="29"/>
        <v>0</v>
      </c>
      <c r="AO91" s="410">
        <f t="shared" si="30"/>
        <v>0</v>
      </c>
      <c r="AP91" s="410">
        <f t="shared" si="31"/>
        <v>0</v>
      </c>
      <c r="AQ91" s="410">
        <f t="shared" si="32"/>
        <v>0</v>
      </c>
      <c r="AR91" s="410">
        <f t="shared" si="33"/>
        <v>0</v>
      </c>
      <c r="AS91" s="438">
        <f t="shared" si="34"/>
        <v>0</v>
      </c>
      <c r="AT91" s="409">
        <f t="shared" si="35"/>
        <v>0</v>
      </c>
      <c r="AU91" s="411">
        <f t="shared" si="36"/>
        <v>0</v>
      </c>
      <c r="AV91" s="440">
        <f t="shared" si="37"/>
        <v>0</v>
      </c>
      <c r="AW91" s="410">
        <f t="shared" si="38"/>
        <v>0</v>
      </c>
      <c r="AX91" s="410">
        <f t="shared" si="39"/>
        <v>0</v>
      </c>
      <c r="AY91" s="410">
        <f t="shared" si="40"/>
        <v>0</v>
      </c>
      <c r="AZ91" s="410">
        <f t="shared" si="41"/>
        <v>0</v>
      </c>
      <c r="BA91" s="410">
        <f t="shared" si="42"/>
        <v>0</v>
      </c>
      <c r="BB91" s="410">
        <f t="shared" si="43"/>
        <v>0</v>
      </c>
      <c r="BC91" s="438">
        <f t="shared" si="44"/>
        <v>0</v>
      </c>
      <c r="BD91" s="409">
        <f t="shared" si="45"/>
        <v>0</v>
      </c>
      <c r="BE91" s="411">
        <f t="shared" si="46"/>
        <v>0</v>
      </c>
      <c r="BF91" s="440">
        <f t="shared" si="47"/>
        <v>0</v>
      </c>
      <c r="BG91" s="410">
        <f t="shared" si="48"/>
        <v>0</v>
      </c>
      <c r="BH91" s="410">
        <f t="shared" si="49"/>
        <v>0</v>
      </c>
      <c r="BI91" s="410">
        <f t="shared" si="50"/>
        <v>0</v>
      </c>
      <c r="BJ91" s="410">
        <f t="shared" si="51"/>
        <v>0</v>
      </c>
      <c r="BK91" s="410">
        <f t="shared" si="52"/>
        <v>0</v>
      </c>
      <c r="BL91" s="410">
        <f t="shared" si="53"/>
        <v>0</v>
      </c>
      <c r="BM91" s="438">
        <f t="shared" si="54"/>
        <v>0</v>
      </c>
      <c r="BN91" s="409">
        <f t="shared" si="55"/>
        <v>0</v>
      </c>
      <c r="BO91" s="411">
        <f t="shared" si="56"/>
        <v>0</v>
      </c>
      <c r="BP91" s="440">
        <f t="shared" si="57"/>
        <v>0</v>
      </c>
      <c r="BQ91" s="410">
        <f t="shared" si="58"/>
        <v>0</v>
      </c>
      <c r="BR91" s="410">
        <f t="shared" si="59"/>
        <v>0</v>
      </c>
      <c r="BS91" s="410">
        <f t="shared" si="60"/>
        <v>0</v>
      </c>
      <c r="BT91" s="410">
        <f t="shared" si="61"/>
        <v>0</v>
      </c>
      <c r="BU91" s="410">
        <f t="shared" si="62"/>
        <v>0</v>
      </c>
      <c r="BV91" s="410">
        <f t="shared" si="63"/>
        <v>0</v>
      </c>
      <c r="BW91" s="438">
        <f t="shared" si="64"/>
        <v>0</v>
      </c>
      <c r="BX91" s="409">
        <f t="shared" si="65"/>
        <v>0</v>
      </c>
      <c r="BY91" s="411">
        <f t="shared" si="66"/>
        <v>0</v>
      </c>
      <c r="BZ91" s="440">
        <f t="shared" si="67"/>
        <v>0</v>
      </c>
      <c r="CA91" s="410">
        <f t="shared" si="68"/>
        <v>0</v>
      </c>
      <c r="CB91" s="410">
        <f t="shared" si="69"/>
        <v>0</v>
      </c>
      <c r="CC91" s="410">
        <f t="shared" si="70"/>
        <v>0</v>
      </c>
      <c r="CD91" s="410">
        <f t="shared" si="71"/>
        <v>0</v>
      </c>
      <c r="CE91" s="410">
        <f t="shared" si="72"/>
        <v>0</v>
      </c>
      <c r="CF91" s="410">
        <f t="shared" si="73"/>
        <v>0</v>
      </c>
      <c r="CG91" s="438">
        <f t="shared" si="74"/>
        <v>0</v>
      </c>
      <c r="CH91" s="409">
        <f t="shared" si="75"/>
        <v>0</v>
      </c>
      <c r="CI91" s="411">
        <f t="shared" si="76"/>
        <v>0</v>
      </c>
      <c r="CJ91" s="440">
        <f t="shared" si="77"/>
        <v>0</v>
      </c>
      <c r="CK91" s="410">
        <f t="shared" si="78"/>
        <v>0</v>
      </c>
      <c r="CL91" s="410">
        <f t="shared" si="79"/>
        <v>0</v>
      </c>
      <c r="CM91" s="410">
        <f t="shared" si="80"/>
        <v>0</v>
      </c>
      <c r="CN91" s="410">
        <f t="shared" si="81"/>
        <v>0</v>
      </c>
      <c r="CO91" s="410">
        <f t="shared" si="82"/>
        <v>0</v>
      </c>
      <c r="CP91" s="410">
        <f t="shared" si="83"/>
        <v>0</v>
      </c>
      <c r="CQ91" s="438">
        <f t="shared" si="84"/>
        <v>0</v>
      </c>
      <c r="CR91" s="409">
        <f t="shared" si="85"/>
        <v>0</v>
      </c>
      <c r="CS91" s="411">
        <f t="shared" si="86"/>
        <v>0</v>
      </c>
      <c r="CT91" s="440">
        <f t="shared" si="87"/>
        <v>0</v>
      </c>
      <c r="CU91" s="410">
        <f t="shared" si="88"/>
        <v>0</v>
      </c>
      <c r="CV91" s="410">
        <f t="shared" si="89"/>
        <v>0</v>
      </c>
      <c r="CW91" s="410">
        <f t="shared" si="90"/>
        <v>0</v>
      </c>
      <c r="CX91" s="410">
        <f t="shared" si="91"/>
        <v>0</v>
      </c>
      <c r="CY91" s="410">
        <f t="shared" si="92"/>
        <v>0</v>
      </c>
      <c r="CZ91" s="410">
        <f t="shared" si="93"/>
        <v>0</v>
      </c>
      <c r="DA91" s="438">
        <f t="shared" si="94"/>
        <v>0</v>
      </c>
      <c r="DB91" s="409">
        <f t="shared" si="95"/>
        <v>0</v>
      </c>
      <c r="DC91" s="411">
        <f t="shared" si="96"/>
        <v>0</v>
      </c>
      <c r="DD91" s="440">
        <f t="shared" si="97"/>
        <v>0</v>
      </c>
      <c r="DE91" s="410">
        <f t="shared" si="98"/>
        <v>0</v>
      </c>
      <c r="DF91" s="410">
        <f t="shared" si="99"/>
        <v>0</v>
      </c>
      <c r="DG91" s="410">
        <f t="shared" si="100"/>
        <v>0</v>
      </c>
      <c r="DH91" s="410">
        <f t="shared" si="101"/>
        <v>0</v>
      </c>
      <c r="DI91" s="410">
        <f t="shared" si="102"/>
        <v>0</v>
      </c>
      <c r="DJ91" s="410">
        <f t="shared" si="103"/>
        <v>0</v>
      </c>
      <c r="DK91" s="438">
        <f t="shared" si="104"/>
        <v>0</v>
      </c>
      <c r="DL91" s="409">
        <f t="shared" si="105"/>
        <v>0</v>
      </c>
      <c r="DM91" s="411">
        <f t="shared" si="106"/>
        <v>0</v>
      </c>
      <c r="DN91" s="440">
        <f t="shared" si="107"/>
        <v>0</v>
      </c>
      <c r="DO91" s="410">
        <f t="shared" si="108"/>
        <v>0</v>
      </c>
      <c r="DP91" s="410">
        <f t="shared" si="109"/>
        <v>0</v>
      </c>
      <c r="DQ91" s="410">
        <f t="shared" si="110"/>
        <v>0</v>
      </c>
      <c r="DR91" s="410">
        <f t="shared" si="111"/>
        <v>0</v>
      </c>
      <c r="DS91" s="410">
        <f t="shared" si="112"/>
        <v>0</v>
      </c>
      <c r="DT91" s="410">
        <f t="shared" si="113"/>
        <v>0</v>
      </c>
      <c r="DU91" s="438">
        <f t="shared" si="114"/>
        <v>0</v>
      </c>
      <c r="DV91" s="409">
        <f t="shared" si="115"/>
        <v>0</v>
      </c>
      <c r="DW91" s="411">
        <f t="shared" si="116"/>
        <v>0</v>
      </c>
      <c r="DX91" s="440">
        <f t="shared" si="117"/>
        <v>0</v>
      </c>
      <c r="DY91" s="410">
        <f t="shared" si="118"/>
        <v>0</v>
      </c>
      <c r="DZ91" s="410">
        <f t="shared" si="119"/>
        <v>0</v>
      </c>
      <c r="EA91" s="410">
        <f t="shared" si="120"/>
        <v>0</v>
      </c>
      <c r="EB91" s="410">
        <f t="shared" si="121"/>
        <v>0</v>
      </c>
      <c r="EC91" s="410">
        <f t="shared" si="122"/>
        <v>0</v>
      </c>
      <c r="ED91" s="410">
        <f t="shared" si="123"/>
        <v>0</v>
      </c>
      <c r="EE91" s="411">
        <f t="shared" si="124"/>
        <v>0</v>
      </c>
      <c r="EF91" s="409">
        <f t="shared" si="125"/>
        <v>0</v>
      </c>
      <c r="EG91" s="411">
        <f t="shared" si="126"/>
        <v>0</v>
      </c>
      <c r="EH91" s="23"/>
      <c r="EJ91" s="23"/>
    </row>
    <row r="92" spans="1:140" ht="15.75" thickBot="1" x14ac:dyDescent="0.3">
      <c r="A92" s="152"/>
      <c r="B92" s="377"/>
      <c r="C92" s="378"/>
      <c r="D92" s="378"/>
      <c r="E92" s="378"/>
      <c r="F92" s="379"/>
      <c r="G92" s="276"/>
      <c r="H92" s="276"/>
      <c r="I92" s="422"/>
      <c r="J92" s="423">
        <f t="shared" si="127"/>
        <v>0</v>
      </c>
      <c r="K92" s="424">
        <f t="shared" si="128"/>
        <v>0</v>
      </c>
      <c r="L92" s="410">
        <f t="shared" si="129"/>
        <v>0</v>
      </c>
      <c r="M92" s="410">
        <f t="shared" si="130"/>
        <v>0</v>
      </c>
      <c r="N92" s="410">
        <f t="shared" si="3"/>
        <v>0</v>
      </c>
      <c r="O92" s="410">
        <f t="shared" si="4"/>
        <v>0</v>
      </c>
      <c r="P92" s="410">
        <f t="shared" si="5"/>
        <v>0</v>
      </c>
      <c r="Q92" s="429">
        <f t="shared" si="6"/>
        <v>1</v>
      </c>
      <c r="R92" s="409">
        <f t="shared" si="7"/>
        <v>0</v>
      </c>
      <c r="S92" s="410">
        <f t="shared" si="8"/>
        <v>0</v>
      </c>
      <c r="T92" s="410">
        <f t="shared" si="9"/>
        <v>0</v>
      </c>
      <c r="U92" s="410">
        <f t="shared" si="10"/>
        <v>0</v>
      </c>
      <c r="V92" s="410">
        <f t="shared" si="11"/>
        <v>0</v>
      </c>
      <c r="W92" s="410">
        <f t="shared" si="12"/>
        <v>0</v>
      </c>
      <c r="X92" s="410">
        <f t="shared" si="13"/>
        <v>0</v>
      </c>
      <c r="Y92" s="438">
        <f t="shared" si="14"/>
        <v>0</v>
      </c>
      <c r="Z92" s="409">
        <f t="shared" si="15"/>
        <v>0</v>
      </c>
      <c r="AA92" s="411">
        <f t="shared" si="16"/>
        <v>0</v>
      </c>
      <c r="AB92" s="440">
        <f t="shared" si="17"/>
        <v>0</v>
      </c>
      <c r="AC92" s="410">
        <f t="shared" si="18"/>
        <v>0</v>
      </c>
      <c r="AD92" s="410">
        <f t="shared" si="19"/>
        <v>0</v>
      </c>
      <c r="AE92" s="410">
        <f t="shared" si="20"/>
        <v>0</v>
      </c>
      <c r="AF92" s="410">
        <f t="shared" si="21"/>
        <v>0</v>
      </c>
      <c r="AG92" s="410">
        <f t="shared" si="22"/>
        <v>0</v>
      </c>
      <c r="AH92" s="410">
        <f t="shared" si="23"/>
        <v>0</v>
      </c>
      <c r="AI92" s="438">
        <f t="shared" si="24"/>
        <v>0</v>
      </c>
      <c r="AJ92" s="409">
        <f t="shared" si="25"/>
        <v>0</v>
      </c>
      <c r="AK92" s="411">
        <f t="shared" si="26"/>
        <v>0</v>
      </c>
      <c r="AL92" s="440">
        <f t="shared" si="27"/>
        <v>0</v>
      </c>
      <c r="AM92" s="410">
        <f t="shared" si="28"/>
        <v>0</v>
      </c>
      <c r="AN92" s="410">
        <f t="shared" si="29"/>
        <v>0</v>
      </c>
      <c r="AO92" s="410">
        <f t="shared" si="30"/>
        <v>0</v>
      </c>
      <c r="AP92" s="410">
        <f t="shared" si="31"/>
        <v>0</v>
      </c>
      <c r="AQ92" s="410">
        <f t="shared" si="32"/>
        <v>0</v>
      </c>
      <c r="AR92" s="410">
        <f t="shared" si="33"/>
        <v>0</v>
      </c>
      <c r="AS92" s="438">
        <f t="shared" si="34"/>
        <v>0</v>
      </c>
      <c r="AT92" s="409">
        <f t="shared" si="35"/>
        <v>0</v>
      </c>
      <c r="AU92" s="411">
        <f t="shared" si="36"/>
        <v>0</v>
      </c>
      <c r="AV92" s="440">
        <f t="shared" si="37"/>
        <v>0</v>
      </c>
      <c r="AW92" s="410">
        <f t="shared" si="38"/>
        <v>0</v>
      </c>
      <c r="AX92" s="410">
        <f t="shared" si="39"/>
        <v>0</v>
      </c>
      <c r="AY92" s="410">
        <f t="shared" si="40"/>
        <v>0</v>
      </c>
      <c r="AZ92" s="410">
        <f t="shared" si="41"/>
        <v>0</v>
      </c>
      <c r="BA92" s="410">
        <f t="shared" si="42"/>
        <v>0</v>
      </c>
      <c r="BB92" s="410">
        <f t="shared" si="43"/>
        <v>0</v>
      </c>
      <c r="BC92" s="438">
        <f t="shared" si="44"/>
        <v>0</v>
      </c>
      <c r="BD92" s="409">
        <f t="shared" si="45"/>
        <v>0</v>
      </c>
      <c r="BE92" s="411">
        <f t="shared" si="46"/>
        <v>0</v>
      </c>
      <c r="BF92" s="440">
        <f t="shared" si="47"/>
        <v>0</v>
      </c>
      <c r="BG92" s="410">
        <f t="shared" si="48"/>
        <v>0</v>
      </c>
      <c r="BH92" s="410">
        <f t="shared" si="49"/>
        <v>0</v>
      </c>
      <c r="BI92" s="410">
        <f t="shared" si="50"/>
        <v>0</v>
      </c>
      <c r="BJ92" s="410">
        <f t="shared" si="51"/>
        <v>0</v>
      </c>
      <c r="BK92" s="410">
        <f t="shared" si="52"/>
        <v>0</v>
      </c>
      <c r="BL92" s="410">
        <f t="shared" si="53"/>
        <v>0</v>
      </c>
      <c r="BM92" s="438">
        <f t="shared" si="54"/>
        <v>0</v>
      </c>
      <c r="BN92" s="409">
        <f t="shared" si="55"/>
        <v>0</v>
      </c>
      <c r="BO92" s="411">
        <f t="shared" si="56"/>
        <v>0</v>
      </c>
      <c r="BP92" s="440">
        <f t="shared" si="57"/>
        <v>0</v>
      </c>
      <c r="BQ92" s="410">
        <f t="shared" si="58"/>
        <v>0</v>
      </c>
      <c r="BR92" s="410">
        <f t="shared" si="59"/>
        <v>0</v>
      </c>
      <c r="BS92" s="410">
        <f t="shared" si="60"/>
        <v>0</v>
      </c>
      <c r="BT92" s="410">
        <f t="shared" si="61"/>
        <v>0</v>
      </c>
      <c r="BU92" s="410">
        <f t="shared" si="62"/>
        <v>0</v>
      </c>
      <c r="BV92" s="410">
        <f t="shared" si="63"/>
        <v>0</v>
      </c>
      <c r="BW92" s="438">
        <f t="shared" si="64"/>
        <v>0</v>
      </c>
      <c r="BX92" s="409">
        <f t="shared" si="65"/>
        <v>0</v>
      </c>
      <c r="BY92" s="411">
        <f t="shared" si="66"/>
        <v>0</v>
      </c>
      <c r="BZ92" s="440">
        <f t="shared" si="67"/>
        <v>0</v>
      </c>
      <c r="CA92" s="410">
        <f t="shared" si="68"/>
        <v>0</v>
      </c>
      <c r="CB92" s="410">
        <f t="shared" si="69"/>
        <v>0</v>
      </c>
      <c r="CC92" s="410">
        <f t="shared" si="70"/>
        <v>0</v>
      </c>
      <c r="CD92" s="410">
        <f t="shared" si="71"/>
        <v>0</v>
      </c>
      <c r="CE92" s="410">
        <f t="shared" si="72"/>
        <v>0</v>
      </c>
      <c r="CF92" s="410">
        <f t="shared" si="73"/>
        <v>0</v>
      </c>
      <c r="CG92" s="438">
        <f t="shared" si="74"/>
        <v>0</v>
      </c>
      <c r="CH92" s="409">
        <f t="shared" si="75"/>
        <v>0</v>
      </c>
      <c r="CI92" s="411">
        <f t="shared" si="76"/>
        <v>0</v>
      </c>
      <c r="CJ92" s="440">
        <f t="shared" si="77"/>
        <v>0</v>
      </c>
      <c r="CK92" s="410">
        <f t="shared" si="78"/>
        <v>0</v>
      </c>
      <c r="CL92" s="410">
        <f t="shared" si="79"/>
        <v>0</v>
      </c>
      <c r="CM92" s="410">
        <f t="shared" si="80"/>
        <v>0</v>
      </c>
      <c r="CN92" s="410">
        <f t="shared" si="81"/>
        <v>0</v>
      </c>
      <c r="CO92" s="410">
        <f t="shared" si="82"/>
        <v>0</v>
      </c>
      <c r="CP92" s="410">
        <f t="shared" si="83"/>
        <v>0</v>
      </c>
      <c r="CQ92" s="438">
        <f t="shared" si="84"/>
        <v>0</v>
      </c>
      <c r="CR92" s="409">
        <f t="shared" si="85"/>
        <v>0</v>
      </c>
      <c r="CS92" s="411">
        <f t="shared" si="86"/>
        <v>0</v>
      </c>
      <c r="CT92" s="440">
        <f t="shared" si="87"/>
        <v>0</v>
      </c>
      <c r="CU92" s="410">
        <f t="shared" si="88"/>
        <v>0</v>
      </c>
      <c r="CV92" s="410">
        <f t="shared" si="89"/>
        <v>0</v>
      </c>
      <c r="CW92" s="410">
        <f t="shared" si="90"/>
        <v>0</v>
      </c>
      <c r="CX92" s="410">
        <f t="shared" si="91"/>
        <v>0</v>
      </c>
      <c r="CY92" s="410">
        <f t="shared" si="92"/>
        <v>0</v>
      </c>
      <c r="CZ92" s="410">
        <f t="shared" si="93"/>
        <v>0</v>
      </c>
      <c r="DA92" s="438">
        <f t="shared" si="94"/>
        <v>0</v>
      </c>
      <c r="DB92" s="409">
        <f t="shared" si="95"/>
        <v>0</v>
      </c>
      <c r="DC92" s="411">
        <f t="shared" si="96"/>
        <v>0</v>
      </c>
      <c r="DD92" s="440">
        <f t="shared" si="97"/>
        <v>0</v>
      </c>
      <c r="DE92" s="410">
        <f t="shared" si="98"/>
        <v>0</v>
      </c>
      <c r="DF92" s="410">
        <f t="shared" si="99"/>
        <v>0</v>
      </c>
      <c r="DG92" s="410">
        <f t="shared" si="100"/>
        <v>0</v>
      </c>
      <c r="DH92" s="410">
        <f t="shared" si="101"/>
        <v>0</v>
      </c>
      <c r="DI92" s="410">
        <f t="shared" si="102"/>
        <v>0</v>
      </c>
      <c r="DJ92" s="410">
        <f t="shared" si="103"/>
        <v>0</v>
      </c>
      <c r="DK92" s="438">
        <f t="shared" si="104"/>
        <v>0</v>
      </c>
      <c r="DL92" s="409">
        <f t="shared" si="105"/>
        <v>0</v>
      </c>
      <c r="DM92" s="411">
        <f t="shared" si="106"/>
        <v>0</v>
      </c>
      <c r="DN92" s="440">
        <f t="shared" si="107"/>
        <v>0</v>
      </c>
      <c r="DO92" s="410">
        <f t="shared" si="108"/>
        <v>0</v>
      </c>
      <c r="DP92" s="410">
        <f t="shared" si="109"/>
        <v>0</v>
      </c>
      <c r="DQ92" s="410">
        <f t="shared" si="110"/>
        <v>0</v>
      </c>
      <c r="DR92" s="410">
        <f t="shared" si="111"/>
        <v>0</v>
      </c>
      <c r="DS92" s="410">
        <f t="shared" si="112"/>
        <v>0</v>
      </c>
      <c r="DT92" s="410">
        <f t="shared" si="113"/>
        <v>0</v>
      </c>
      <c r="DU92" s="438">
        <f t="shared" si="114"/>
        <v>0</v>
      </c>
      <c r="DV92" s="409">
        <f t="shared" si="115"/>
        <v>0</v>
      </c>
      <c r="DW92" s="411">
        <f t="shared" si="116"/>
        <v>0</v>
      </c>
      <c r="DX92" s="440">
        <f t="shared" si="117"/>
        <v>0</v>
      </c>
      <c r="DY92" s="410">
        <f t="shared" si="118"/>
        <v>0</v>
      </c>
      <c r="DZ92" s="410">
        <f t="shared" si="119"/>
        <v>0</v>
      </c>
      <c r="EA92" s="410">
        <f t="shared" si="120"/>
        <v>0</v>
      </c>
      <c r="EB92" s="410">
        <f t="shared" si="121"/>
        <v>0</v>
      </c>
      <c r="EC92" s="410">
        <f t="shared" si="122"/>
        <v>0</v>
      </c>
      <c r="ED92" s="410">
        <f t="shared" si="123"/>
        <v>0</v>
      </c>
      <c r="EE92" s="411">
        <f t="shared" si="124"/>
        <v>0</v>
      </c>
      <c r="EF92" s="409">
        <f t="shared" si="125"/>
        <v>0</v>
      </c>
      <c r="EG92" s="411">
        <f t="shared" si="126"/>
        <v>0</v>
      </c>
      <c r="EH92" s="23"/>
      <c r="EJ92" s="23"/>
    </row>
    <row r="93" spans="1:140" ht="15.75" thickBot="1" x14ac:dyDescent="0.3">
      <c r="A93" s="152"/>
      <c r="B93" s="377"/>
      <c r="C93" s="378"/>
      <c r="D93" s="378"/>
      <c r="E93" s="378"/>
      <c r="F93" s="379"/>
      <c r="G93" s="276"/>
      <c r="H93" s="276"/>
      <c r="I93" s="422"/>
      <c r="J93" s="423">
        <f t="shared" si="127"/>
        <v>0</v>
      </c>
      <c r="K93" s="424">
        <f t="shared" si="128"/>
        <v>0</v>
      </c>
      <c r="L93" s="410">
        <f t="shared" si="129"/>
        <v>0</v>
      </c>
      <c r="M93" s="410">
        <f t="shared" si="130"/>
        <v>0</v>
      </c>
      <c r="N93" s="410">
        <f t="shared" si="3"/>
        <v>0</v>
      </c>
      <c r="O93" s="410">
        <f t="shared" si="4"/>
        <v>0</v>
      </c>
      <c r="P93" s="410">
        <f t="shared" si="5"/>
        <v>0</v>
      </c>
      <c r="Q93" s="429">
        <f t="shared" si="6"/>
        <v>1</v>
      </c>
      <c r="R93" s="409">
        <f t="shared" si="7"/>
        <v>0</v>
      </c>
      <c r="S93" s="410">
        <f t="shared" si="8"/>
        <v>0</v>
      </c>
      <c r="T93" s="410">
        <f t="shared" si="9"/>
        <v>0</v>
      </c>
      <c r="U93" s="410">
        <f t="shared" si="10"/>
        <v>0</v>
      </c>
      <c r="V93" s="410">
        <f t="shared" si="11"/>
        <v>0</v>
      </c>
      <c r="W93" s="410">
        <f t="shared" si="12"/>
        <v>0</v>
      </c>
      <c r="X93" s="410">
        <f t="shared" si="13"/>
        <v>0</v>
      </c>
      <c r="Y93" s="438">
        <f t="shared" si="14"/>
        <v>0</v>
      </c>
      <c r="Z93" s="409">
        <f t="shared" si="15"/>
        <v>0</v>
      </c>
      <c r="AA93" s="411">
        <f t="shared" si="16"/>
        <v>0</v>
      </c>
      <c r="AB93" s="440">
        <f t="shared" si="17"/>
        <v>0</v>
      </c>
      <c r="AC93" s="410">
        <f t="shared" si="18"/>
        <v>0</v>
      </c>
      <c r="AD93" s="410">
        <f t="shared" si="19"/>
        <v>0</v>
      </c>
      <c r="AE93" s="410">
        <f t="shared" si="20"/>
        <v>0</v>
      </c>
      <c r="AF93" s="410">
        <f t="shared" si="21"/>
        <v>0</v>
      </c>
      <c r="AG93" s="410">
        <f t="shared" si="22"/>
        <v>0</v>
      </c>
      <c r="AH93" s="410">
        <f t="shared" si="23"/>
        <v>0</v>
      </c>
      <c r="AI93" s="438">
        <f t="shared" si="24"/>
        <v>0</v>
      </c>
      <c r="AJ93" s="409">
        <f t="shared" si="25"/>
        <v>0</v>
      </c>
      <c r="AK93" s="411">
        <f t="shared" si="26"/>
        <v>0</v>
      </c>
      <c r="AL93" s="440">
        <f t="shared" si="27"/>
        <v>0</v>
      </c>
      <c r="AM93" s="410">
        <f t="shared" si="28"/>
        <v>0</v>
      </c>
      <c r="AN93" s="410">
        <f t="shared" si="29"/>
        <v>0</v>
      </c>
      <c r="AO93" s="410">
        <f t="shared" si="30"/>
        <v>0</v>
      </c>
      <c r="AP93" s="410">
        <f t="shared" si="31"/>
        <v>0</v>
      </c>
      <c r="AQ93" s="410">
        <f t="shared" si="32"/>
        <v>0</v>
      </c>
      <c r="AR93" s="410">
        <f t="shared" si="33"/>
        <v>0</v>
      </c>
      <c r="AS93" s="438">
        <f t="shared" si="34"/>
        <v>0</v>
      </c>
      <c r="AT93" s="409">
        <f t="shared" si="35"/>
        <v>0</v>
      </c>
      <c r="AU93" s="411">
        <f t="shared" si="36"/>
        <v>0</v>
      </c>
      <c r="AV93" s="440">
        <f t="shared" si="37"/>
        <v>0</v>
      </c>
      <c r="AW93" s="410">
        <f t="shared" si="38"/>
        <v>0</v>
      </c>
      <c r="AX93" s="410">
        <f t="shared" si="39"/>
        <v>0</v>
      </c>
      <c r="AY93" s="410">
        <f t="shared" si="40"/>
        <v>0</v>
      </c>
      <c r="AZ93" s="410">
        <f t="shared" si="41"/>
        <v>0</v>
      </c>
      <c r="BA93" s="410">
        <f t="shared" si="42"/>
        <v>0</v>
      </c>
      <c r="BB93" s="410">
        <f t="shared" si="43"/>
        <v>0</v>
      </c>
      <c r="BC93" s="438">
        <f t="shared" si="44"/>
        <v>0</v>
      </c>
      <c r="BD93" s="409">
        <f t="shared" si="45"/>
        <v>0</v>
      </c>
      <c r="BE93" s="411">
        <f t="shared" si="46"/>
        <v>0</v>
      </c>
      <c r="BF93" s="440">
        <f t="shared" si="47"/>
        <v>0</v>
      </c>
      <c r="BG93" s="410">
        <f t="shared" si="48"/>
        <v>0</v>
      </c>
      <c r="BH93" s="410">
        <f t="shared" si="49"/>
        <v>0</v>
      </c>
      <c r="BI93" s="410">
        <f t="shared" si="50"/>
        <v>0</v>
      </c>
      <c r="BJ93" s="410">
        <f t="shared" si="51"/>
        <v>0</v>
      </c>
      <c r="BK93" s="410">
        <f t="shared" si="52"/>
        <v>0</v>
      </c>
      <c r="BL93" s="410">
        <f t="shared" si="53"/>
        <v>0</v>
      </c>
      <c r="BM93" s="438">
        <f t="shared" si="54"/>
        <v>0</v>
      </c>
      <c r="BN93" s="409">
        <f t="shared" si="55"/>
        <v>0</v>
      </c>
      <c r="BO93" s="411">
        <f t="shared" si="56"/>
        <v>0</v>
      </c>
      <c r="BP93" s="440">
        <f t="shared" si="57"/>
        <v>0</v>
      </c>
      <c r="BQ93" s="410">
        <f t="shared" si="58"/>
        <v>0</v>
      </c>
      <c r="BR93" s="410">
        <f t="shared" si="59"/>
        <v>0</v>
      </c>
      <c r="BS93" s="410">
        <f t="shared" si="60"/>
        <v>0</v>
      </c>
      <c r="BT93" s="410">
        <f t="shared" si="61"/>
        <v>0</v>
      </c>
      <c r="BU93" s="410">
        <f t="shared" si="62"/>
        <v>0</v>
      </c>
      <c r="BV93" s="410">
        <f t="shared" si="63"/>
        <v>0</v>
      </c>
      <c r="BW93" s="438">
        <f t="shared" si="64"/>
        <v>0</v>
      </c>
      <c r="BX93" s="409">
        <f t="shared" si="65"/>
        <v>0</v>
      </c>
      <c r="BY93" s="411">
        <f t="shared" si="66"/>
        <v>0</v>
      </c>
      <c r="BZ93" s="440">
        <f t="shared" si="67"/>
        <v>0</v>
      </c>
      <c r="CA93" s="410">
        <f t="shared" si="68"/>
        <v>0</v>
      </c>
      <c r="CB93" s="410">
        <f t="shared" si="69"/>
        <v>0</v>
      </c>
      <c r="CC93" s="410">
        <f t="shared" si="70"/>
        <v>0</v>
      </c>
      <c r="CD93" s="410">
        <f t="shared" si="71"/>
        <v>0</v>
      </c>
      <c r="CE93" s="410">
        <f t="shared" si="72"/>
        <v>0</v>
      </c>
      <c r="CF93" s="410">
        <f t="shared" si="73"/>
        <v>0</v>
      </c>
      <c r="CG93" s="438">
        <f t="shared" si="74"/>
        <v>0</v>
      </c>
      <c r="CH93" s="409">
        <f t="shared" si="75"/>
        <v>0</v>
      </c>
      <c r="CI93" s="411">
        <f t="shared" si="76"/>
        <v>0</v>
      </c>
      <c r="CJ93" s="440">
        <f t="shared" si="77"/>
        <v>0</v>
      </c>
      <c r="CK93" s="410">
        <f t="shared" si="78"/>
        <v>0</v>
      </c>
      <c r="CL93" s="410">
        <f t="shared" si="79"/>
        <v>0</v>
      </c>
      <c r="CM93" s="410">
        <f t="shared" si="80"/>
        <v>0</v>
      </c>
      <c r="CN93" s="410">
        <f t="shared" si="81"/>
        <v>0</v>
      </c>
      <c r="CO93" s="410">
        <f t="shared" si="82"/>
        <v>0</v>
      </c>
      <c r="CP93" s="410">
        <f t="shared" si="83"/>
        <v>0</v>
      </c>
      <c r="CQ93" s="438">
        <f t="shared" si="84"/>
        <v>0</v>
      </c>
      <c r="CR93" s="409">
        <f t="shared" si="85"/>
        <v>0</v>
      </c>
      <c r="CS93" s="411">
        <f t="shared" si="86"/>
        <v>0</v>
      </c>
      <c r="CT93" s="440">
        <f t="shared" si="87"/>
        <v>0</v>
      </c>
      <c r="CU93" s="410">
        <f t="shared" si="88"/>
        <v>0</v>
      </c>
      <c r="CV93" s="410">
        <f t="shared" si="89"/>
        <v>0</v>
      </c>
      <c r="CW93" s="410">
        <f t="shared" si="90"/>
        <v>0</v>
      </c>
      <c r="CX93" s="410">
        <f t="shared" si="91"/>
        <v>0</v>
      </c>
      <c r="CY93" s="410">
        <f t="shared" si="92"/>
        <v>0</v>
      </c>
      <c r="CZ93" s="410">
        <f t="shared" si="93"/>
        <v>0</v>
      </c>
      <c r="DA93" s="438">
        <f t="shared" si="94"/>
        <v>0</v>
      </c>
      <c r="DB93" s="409">
        <f t="shared" si="95"/>
        <v>0</v>
      </c>
      <c r="DC93" s="411">
        <f t="shared" si="96"/>
        <v>0</v>
      </c>
      <c r="DD93" s="440">
        <f t="shared" si="97"/>
        <v>0</v>
      </c>
      <c r="DE93" s="410">
        <f t="shared" si="98"/>
        <v>0</v>
      </c>
      <c r="DF93" s="410">
        <f t="shared" si="99"/>
        <v>0</v>
      </c>
      <c r="DG93" s="410">
        <f t="shared" si="100"/>
        <v>0</v>
      </c>
      <c r="DH93" s="410">
        <f t="shared" si="101"/>
        <v>0</v>
      </c>
      <c r="DI93" s="410">
        <f t="shared" si="102"/>
        <v>0</v>
      </c>
      <c r="DJ93" s="410">
        <f t="shared" si="103"/>
        <v>0</v>
      </c>
      <c r="DK93" s="438">
        <f t="shared" si="104"/>
        <v>0</v>
      </c>
      <c r="DL93" s="409">
        <f t="shared" si="105"/>
        <v>0</v>
      </c>
      <c r="DM93" s="411">
        <f t="shared" si="106"/>
        <v>0</v>
      </c>
      <c r="DN93" s="440">
        <f t="shared" si="107"/>
        <v>0</v>
      </c>
      <c r="DO93" s="410">
        <f t="shared" si="108"/>
        <v>0</v>
      </c>
      <c r="DP93" s="410">
        <f t="shared" si="109"/>
        <v>0</v>
      </c>
      <c r="DQ93" s="410">
        <f t="shared" si="110"/>
        <v>0</v>
      </c>
      <c r="DR93" s="410">
        <f t="shared" si="111"/>
        <v>0</v>
      </c>
      <c r="DS93" s="410">
        <f t="shared" si="112"/>
        <v>0</v>
      </c>
      <c r="DT93" s="410">
        <f t="shared" si="113"/>
        <v>0</v>
      </c>
      <c r="DU93" s="438">
        <f t="shared" si="114"/>
        <v>0</v>
      </c>
      <c r="DV93" s="409">
        <f t="shared" si="115"/>
        <v>0</v>
      </c>
      <c r="DW93" s="411">
        <f t="shared" si="116"/>
        <v>0</v>
      </c>
      <c r="DX93" s="440">
        <f t="shared" si="117"/>
        <v>0</v>
      </c>
      <c r="DY93" s="410">
        <f t="shared" si="118"/>
        <v>0</v>
      </c>
      <c r="DZ93" s="410">
        <f t="shared" si="119"/>
        <v>0</v>
      </c>
      <c r="EA93" s="410">
        <f t="shared" si="120"/>
        <v>0</v>
      </c>
      <c r="EB93" s="410">
        <f t="shared" si="121"/>
        <v>0</v>
      </c>
      <c r="EC93" s="410">
        <f t="shared" si="122"/>
        <v>0</v>
      </c>
      <c r="ED93" s="410">
        <f t="shared" si="123"/>
        <v>0</v>
      </c>
      <c r="EE93" s="411">
        <f t="shared" si="124"/>
        <v>0</v>
      </c>
      <c r="EF93" s="409">
        <f t="shared" si="125"/>
        <v>0</v>
      </c>
      <c r="EG93" s="411">
        <f t="shared" si="126"/>
        <v>0</v>
      </c>
      <c r="EH93" s="23"/>
      <c r="EJ93" s="23"/>
    </row>
    <row r="94" spans="1:140" ht="15.75" thickBot="1" x14ac:dyDescent="0.3">
      <c r="A94" s="152"/>
      <c r="B94" s="377"/>
      <c r="C94" s="378"/>
      <c r="D94" s="378"/>
      <c r="E94" s="378"/>
      <c r="F94" s="379"/>
      <c r="G94" s="276"/>
      <c r="H94" s="276"/>
      <c r="I94" s="422"/>
      <c r="J94" s="423">
        <f t="shared" si="127"/>
        <v>0</v>
      </c>
      <c r="K94" s="424">
        <f t="shared" si="128"/>
        <v>0</v>
      </c>
      <c r="L94" s="410">
        <f t="shared" si="129"/>
        <v>0</v>
      </c>
      <c r="M94" s="410">
        <f t="shared" si="130"/>
        <v>0</v>
      </c>
      <c r="N94" s="410">
        <f t="shared" si="3"/>
        <v>0</v>
      </c>
      <c r="O94" s="410">
        <f t="shared" si="4"/>
        <v>0</v>
      </c>
      <c r="P94" s="410">
        <f t="shared" si="5"/>
        <v>0</v>
      </c>
      <c r="Q94" s="429">
        <f t="shared" si="6"/>
        <v>1</v>
      </c>
      <c r="R94" s="409">
        <f t="shared" si="7"/>
        <v>0</v>
      </c>
      <c r="S94" s="410">
        <f t="shared" si="8"/>
        <v>0</v>
      </c>
      <c r="T94" s="410">
        <f t="shared" si="9"/>
        <v>0</v>
      </c>
      <c r="U94" s="410">
        <f t="shared" si="10"/>
        <v>0</v>
      </c>
      <c r="V94" s="410">
        <f t="shared" si="11"/>
        <v>0</v>
      </c>
      <c r="W94" s="410">
        <f t="shared" si="12"/>
        <v>0</v>
      </c>
      <c r="X94" s="410">
        <f t="shared" si="13"/>
        <v>0</v>
      </c>
      <c r="Y94" s="438">
        <f t="shared" si="14"/>
        <v>0</v>
      </c>
      <c r="Z94" s="409">
        <f t="shared" si="15"/>
        <v>0</v>
      </c>
      <c r="AA94" s="411">
        <f t="shared" si="16"/>
        <v>0</v>
      </c>
      <c r="AB94" s="440">
        <f t="shared" si="17"/>
        <v>0</v>
      </c>
      <c r="AC94" s="410">
        <f t="shared" si="18"/>
        <v>0</v>
      </c>
      <c r="AD94" s="410">
        <f t="shared" si="19"/>
        <v>0</v>
      </c>
      <c r="AE94" s="410">
        <f t="shared" si="20"/>
        <v>0</v>
      </c>
      <c r="AF94" s="410">
        <f t="shared" si="21"/>
        <v>0</v>
      </c>
      <c r="AG94" s="410">
        <f t="shared" si="22"/>
        <v>0</v>
      </c>
      <c r="AH94" s="410">
        <f t="shared" si="23"/>
        <v>0</v>
      </c>
      <c r="AI94" s="438">
        <f t="shared" si="24"/>
        <v>0</v>
      </c>
      <c r="AJ94" s="409">
        <f t="shared" si="25"/>
        <v>0</v>
      </c>
      <c r="AK94" s="411">
        <f t="shared" si="26"/>
        <v>0</v>
      </c>
      <c r="AL94" s="440">
        <f t="shared" si="27"/>
        <v>0</v>
      </c>
      <c r="AM94" s="410">
        <f t="shared" si="28"/>
        <v>0</v>
      </c>
      <c r="AN94" s="410">
        <f t="shared" si="29"/>
        <v>0</v>
      </c>
      <c r="AO94" s="410">
        <f t="shared" si="30"/>
        <v>0</v>
      </c>
      <c r="AP94" s="410">
        <f t="shared" si="31"/>
        <v>0</v>
      </c>
      <c r="AQ94" s="410">
        <f t="shared" si="32"/>
        <v>0</v>
      </c>
      <c r="AR94" s="410">
        <f t="shared" si="33"/>
        <v>0</v>
      </c>
      <c r="AS94" s="438">
        <f t="shared" si="34"/>
        <v>0</v>
      </c>
      <c r="AT94" s="409">
        <f t="shared" si="35"/>
        <v>0</v>
      </c>
      <c r="AU94" s="411">
        <f t="shared" si="36"/>
        <v>0</v>
      </c>
      <c r="AV94" s="440">
        <f t="shared" si="37"/>
        <v>0</v>
      </c>
      <c r="AW94" s="410">
        <f t="shared" si="38"/>
        <v>0</v>
      </c>
      <c r="AX94" s="410">
        <f t="shared" si="39"/>
        <v>0</v>
      </c>
      <c r="AY94" s="410">
        <f t="shared" si="40"/>
        <v>0</v>
      </c>
      <c r="AZ94" s="410">
        <f t="shared" si="41"/>
        <v>0</v>
      </c>
      <c r="BA94" s="410">
        <f t="shared" si="42"/>
        <v>0</v>
      </c>
      <c r="BB94" s="410">
        <f t="shared" si="43"/>
        <v>0</v>
      </c>
      <c r="BC94" s="438">
        <f t="shared" si="44"/>
        <v>0</v>
      </c>
      <c r="BD94" s="409">
        <f t="shared" si="45"/>
        <v>0</v>
      </c>
      <c r="BE94" s="411">
        <f t="shared" si="46"/>
        <v>0</v>
      </c>
      <c r="BF94" s="440">
        <f t="shared" si="47"/>
        <v>0</v>
      </c>
      <c r="BG94" s="410">
        <f t="shared" si="48"/>
        <v>0</v>
      </c>
      <c r="BH94" s="410">
        <f t="shared" si="49"/>
        <v>0</v>
      </c>
      <c r="BI94" s="410">
        <f t="shared" si="50"/>
        <v>0</v>
      </c>
      <c r="BJ94" s="410">
        <f t="shared" si="51"/>
        <v>0</v>
      </c>
      <c r="BK94" s="410">
        <f t="shared" si="52"/>
        <v>0</v>
      </c>
      <c r="BL94" s="410">
        <f t="shared" si="53"/>
        <v>0</v>
      </c>
      <c r="BM94" s="438">
        <f t="shared" si="54"/>
        <v>0</v>
      </c>
      <c r="BN94" s="409">
        <f t="shared" si="55"/>
        <v>0</v>
      </c>
      <c r="BO94" s="411">
        <f t="shared" si="56"/>
        <v>0</v>
      </c>
      <c r="BP94" s="440">
        <f t="shared" si="57"/>
        <v>0</v>
      </c>
      <c r="BQ94" s="410">
        <f t="shared" si="58"/>
        <v>0</v>
      </c>
      <c r="BR94" s="410">
        <f t="shared" si="59"/>
        <v>0</v>
      </c>
      <c r="BS94" s="410">
        <f t="shared" si="60"/>
        <v>0</v>
      </c>
      <c r="BT94" s="410">
        <f t="shared" si="61"/>
        <v>0</v>
      </c>
      <c r="BU94" s="410">
        <f t="shared" si="62"/>
        <v>0</v>
      </c>
      <c r="BV94" s="410">
        <f t="shared" si="63"/>
        <v>0</v>
      </c>
      <c r="BW94" s="438">
        <f t="shared" si="64"/>
        <v>0</v>
      </c>
      <c r="BX94" s="409">
        <f t="shared" si="65"/>
        <v>0</v>
      </c>
      <c r="BY94" s="411">
        <f t="shared" si="66"/>
        <v>0</v>
      </c>
      <c r="BZ94" s="440">
        <f t="shared" si="67"/>
        <v>0</v>
      </c>
      <c r="CA94" s="410">
        <f t="shared" si="68"/>
        <v>0</v>
      </c>
      <c r="CB94" s="410">
        <f t="shared" si="69"/>
        <v>0</v>
      </c>
      <c r="CC94" s="410">
        <f t="shared" si="70"/>
        <v>0</v>
      </c>
      <c r="CD94" s="410">
        <f t="shared" si="71"/>
        <v>0</v>
      </c>
      <c r="CE94" s="410">
        <f t="shared" si="72"/>
        <v>0</v>
      </c>
      <c r="CF94" s="410">
        <f t="shared" si="73"/>
        <v>0</v>
      </c>
      <c r="CG94" s="438">
        <f t="shared" si="74"/>
        <v>0</v>
      </c>
      <c r="CH94" s="409">
        <f t="shared" si="75"/>
        <v>0</v>
      </c>
      <c r="CI94" s="411">
        <f t="shared" si="76"/>
        <v>0</v>
      </c>
      <c r="CJ94" s="440">
        <f t="shared" si="77"/>
        <v>0</v>
      </c>
      <c r="CK94" s="410">
        <f t="shared" si="78"/>
        <v>0</v>
      </c>
      <c r="CL94" s="410">
        <f t="shared" si="79"/>
        <v>0</v>
      </c>
      <c r="CM94" s="410">
        <f t="shared" si="80"/>
        <v>0</v>
      </c>
      <c r="CN94" s="410">
        <f t="shared" si="81"/>
        <v>0</v>
      </c>
      <c r="CO94" s="410">
        <f t="shared" si="82"/>
        <v>0</v>
      </c>
      <c r="CP94" s="410">
        <f t="shared" si="83"/>
        <v>0</v>
      </c>
      <c r="CQ94" s="438">
        <f t="shared" si="84"/>
        <v>0</v>
      </c>
      <c r="CR94" s="409">
        <f t="shared" si="85"/>
        <v>0</v>
      </c>
      <c r="CS94" s="411">
        <f t="shared" si="86"/>
        <v>0</v>
      </c>
      <c r="CT94" s="440">
        <f t="shared" si="87"/>
        <v>0</v>
      </c>
      <c r="CU94" s="410">
        <f t="shared" si="88"/>
        <v>0</v>
      </c>
      <c r="CV94" s="410">
        <f t="shared" si="89"/>
        <v>0</v>
      </c>
      <c r="CW94" s="410">
        <f t="shared" si="90"/>
        <v>0</v>
      </c>
      <c r="CX94" s="410">
        <f t="shared" si="91"/>
        <v>0</v>
      </c>
      <c r="CY94" s="410">
        <f t="shared" si="92"/>
        <v>0</v>
      </c>
      <c r="CZ94" s="410">
        <f t="shared" si="93"/>
        <v>0</v>
      </c>
      <c r="DA94" s="438">
        <f t="shared" si="94"/>
        <v>0</v>
      </c>
      <c r="DB94" s="409">
        <f t="shared" si="95"/>
        <v>0</v>
      </c>
      <c r="DC94" s="411">
        <f t="shared" si="96"/>
        <v>0</v>
      </c>
      <c r="DD94" s="440">
        <f t="shared" si="97"/>
        <v>0</v>
      </c>
      <c r="DE94" s="410">
        <f t="shared" si="98"/>
        <v>0</v>
      </c>
      <c r="DF94" s="410">
        <f t="shared" si="99"/>
        <v>0</v>
      </c>
      <c r="DG94" s="410">
        <f t="shared" si="100"/>
        <v>0</v>
      </c>
      <c r="DH94" s="410">
        <f t="shared" si="101"/>
        <v>0</v>
      </c>
      <c r="DI94" s="410">
        <f t="shared" si="102"/>
        <v>0</v>
      </c>
      <c r="DJ94" s="410">
        <f t="shared" si="103"/>
        <v>0</v>
      </c>
      <c r="DK94" s="438">
        <f t="shared" si="104"/>
        <v>0</v>
      </c>
      <c r="DL94" s="409">
        <f t="shared" si="105"/>
        <v>0</v>
      </c>
      <c r="DM94" s="411">
        <f t="shared" si="106"/>
        <v>0</v>
      </c>
      <c r="DN94" s="440">
        <f t="shared" si="107"/>
        <v>0</v>
      </c>
      <c r="DO94" s="410">
        <f t="shared" si="108"/>
        <v>0</v>
      </c>
      <c r="DP94" s="410">
        <f t="shared" si="109"/>
        <v>0</v>
      </c>
      <c r="DQ94" s="410">
        <f t="shared" si="110"/>
        <v>0</v>
      </c>
      <c r="DR94" s="410">
        <f t="shared" si="111"/>
        <v>0</v>
      </c>
      <c r="DS94" s="410">
        <f t="shared" si="112"/>
        <v>0</v>
      </c>
      <c r="DT94" s="410">
        <f t="shared" si="113"/>
        <v>0</v>
      </c>
      <c r="DU94" s="438">
        <f t="shared" si="114"/>
        <v>0</v>
      </c>
      <c r="DV94" s="409">
        <f t="shared" si="115"/>
        <v>0</v>
      </c>
      <c r="DW94" s="411">
        <f t="shared" si="116"/>
        <v>0</v>
      </c>
      <c r="DX94" s="440">
        <f t="shared" si="117"/>
        <v>0</v>
      </c>
      <c r="DY94" s="410">
        <f t="shared" si="118"/>
        <v>0</v>
      </c>
      <c r="DZ94" s="410">
        <f t="shared" si="119"/>
        <v>0</v>
      </c>
      <c r="EA94" s="410">
        <f t="shared" si="120"/>
        <v>0</v>
      </c>
      <c r="EB94" s="410">
        <f t="shared" si="121"/>
        <v>0</v>
      </c>
      <c r="EC94" s="410">
        <f t="shared" si="122"/>
        <v>0</v>
      </c>
      <c r="ED94" s="410">
        <f t="shared" si="123"/>
        <v>0</v>
      </c>
      <c r="EE94" s="411">
        <f t="shared" si="124"/>
        <v>0</v>
      </c>
      <c r="EF94" s="409">
        <f t="shared" si="125"/>
        <v>0</v>
      </c>
      <c r="EG94" s="411">
        <f t="shared" si="126"/>
        <v>0</v>
      </c>
      <c r="EH94" s="23"/>
      <c r="EJ94" s="23"/>
    </row>
    <row r="95" spans="1:140" ht="15.75" thickBot="1" x14ac:dyDescent="0.3">
      <c r="A95" s="152"/>
      <c r="B95" s="377"/>
      <c r="C95" s="378"/>
      <c r="D95" s="378"/>
      <c r="E95" s="378"/>
      <c r="F95" s="379"/>
      <c r="G95" s="276"/>
      <c r="H95" s="276"/>
      <c r="I95" s="422"/>
      <c r="J95" s="423">
        <f t="shared" si="127"/>
        <v>0</v>
      </c>
      <c r="K95" s="424">
        <f t="shared" si="128"/>
        <v>0</v>
      </c>
      <c r="L95" s="410">
        <f t="shared" si="129"/>
        <v>0</v>
      </c>
      <c r="M95" s="410">
        <f t="shared" si="130"/>
        <v>0</v>
      </c>
      <c r="N95" s="410">
        <f t="shared" si="3"/>
        <v>0</v>
      </c>
      <c r="O95" s="410">
        <f t="shared" si="4"/>
        <v>0</v>
      </c>
      <c r="P95" s="410">
        <f t="shared" si="5"/>
        <v>0</v>
      </c>
      <c r="Q95" s="429">
        <f t="shared" si="6"/>
        <v>1</v>
      </c>
      <c r="R95" s="409">
        <f t="shared" si="7"/>
        <v>0</v>
      </c>
      <c r="S95" s="410">
        <f t="shared" si="8"/>
        <v>0</v>
      </c>
      <c r="T95" s="410">
        <f t="shared" si="9"/>
        <v>0</v>
      </c>
      <c r="U95" s="410">
        <f t="shared" si="10"/>
        <v>0</v>
      </c>
      <c r="V95" s="410">
        <f t="shared" si="11"/>
        <v>0</v>
      </c>
      <c r="W95" s="410">
        <f t="shared" si="12"/>
        <v>0</v>
      </c>
      <c r="X95" s="410">
        <f t="shared" si="13"/>
        <v>0</v>
      </c>
      <c r="Y95" s="438">
        <f t="shared" si="14"/>
        <v>0</v>
      </c>
      <c r="Z95" s="409">
        <f t="shared" si="15"/>
        <v>0</v>
      </c>
      <c r="AA95" s="411">
        <f t="shared" si="16"/>
        <v>0</v>
      </c>
      <c r="AB95" s="440">
        <f t="shared" si="17"/>
        <v>0</v>
      </c>
      <c r="AC95" s="410">
        <f t="shared" si="18"/>
        <v>0</v>
      </c>
      <c r="AD95" s="410">
        <f t="shared" si="19"/>
        <v>0</v>
      </c>
      <c r="AE95" s="410">
        <f t="shared" si="20"/>
        <v>0</v>
      </c>
      <c r="AF95" s="410">
        <f t="shared" si="21"/>
        <v>0</v>
      </c>
      <c r="AG95" s="410">
        <f t="shared" si="22"/>
        <v>0</v>
      </c>
      <c r="AH95" s="410">
        <f t="shared" si="23"/>
        <v>0</v>
      </c>
      <c r="AI95" s="438">
        <f t="shared" si="24"/>
        <v>0</v>
      </c>
      <c r="AJ95" s="409">
        <f t="shared" si="25"/>
        <v>0</v>
      </c>
      <c r="AK95" s="411">
        <f t="shared" si="26"/>
        <v>0</v>
      </c>
      <c r="AL95" s="440">
        <f t="shared" si="27"/>
        <v>0</v>
      </c>
      <c r="AM95" s="410">
        <f t="shared" si="28"/>
        <v>0</v>
      </c>
      <c r="AN95" s="410">
        <f t="shared" si="29"/>
        <v>0</v>
      </c>
      <c r="AO95" s="410">
        <f t="shared" si="30"/>
        <v>0</v>
      </c>
      <c r="AP95" s="410">
        <f t="shared" si="31"/>
        <v>0</v>
      </c>
      <c r="AQ95" s="410">
        <f t="shared" si="32"/>
        <v>0</v>
      </c>
      <c r="AR95" s="410">
        <f t="shared" si="33"/>
        <v>0</v>
      </c>
      <c r="AS95" s="438">
        <f t="shared" si="34"/>
        <v>0</v>
      </c>
      <c r="AT95" s="409">
        <f t="shared" si="35"/>
        <v>0</v>
      </c>
      <c r="AU95" s="411">
        <f t="shared" si="36"/>
        <v>0</v>
      </c>
      <c r="AV95" s="440">
        <f t="shared" si="37"/>
        <v>0</v>
      </c>
      <c r="AW95" s="410">
        <f t="shared" si="38"/>
        <v>0</v>
      </c>
      <c r="AX95" s="410">
        <f t="shared" si="39"/>
        <v>0</v>
      </c>
      <c r="AY95" s="410">
        <f t="shared" si="40"/>
        <v>0</v>
      </c>
      <c r="AZ95" s="410">
        <f t="shared" si="41"/>
        <v>0</v>
      </c>
      <c r="BA95" s="410">
        <f t="shared" si="42"/>
        <v>0</v>
      </c>
      <c r="BB95" s="410">
        <f t="shared" si="43"/>
        <v>0</v>
      </c>
      <c r="BC95" s="438">
        <f t="shared" si="44"/>
        <v>0</v>
      </c>
      <c r="BD95" s="409">
        <f t="shared" si="45"/>
        <v>0</v>
      </c>
      <c r="BE95" s="411">
        <f t="shared" si="46"/>
        <v>0</v>
      </c>
      <c r="BF95" s="440">
        <f t="shared" si="47"/>
        <v>0</v>
      </c>
      <c r="BG95" s="410">
        <f t="shared" si="48"/>
        <v>0</v>
      </c>
      <c r="BH95" s="410">
        <f t="shared" si="49"/>
        <v>0</v>
      </c>
      <c r="BI95" s="410">
        <f t="shared" si="50"/>
        <v>0</v>
      </c>
      <c r="BJ95" s="410">
        <f t="shared" si="51"/>
        <v>0</v>
      </c>
      <c r="BK95" s="410">
        <f t="shared" si="52"/>
        <v>0</v>
      </c>
      <c r="BL95" s="410">
        <f t="shared" si="53"/>
        <v>0</v>
      </c>
      <c r="BM95" s="438">
        <f t="shared" si="54"/>
        <v>0</v>
      </c>
      <c r="BN95" s="409">
        <f t="shared" si="55"/>
        <v>0</v>
      </c>
      <c r="BO95" s="411">
        <f t="shared" si="56"/>
        <v>0</v>
      </c>
      <c r="BP95" s="440">
        <f t="shared" si="57"/>
        <v>0</v>
      </c>
      <c r="BQ95" s="410">
        <f t="shared" si="58"/>
        <v>0</v>
      </c>
      <c r="BR95" s="410">
        <f t="shared" si="59"/>
        <v>0</v>
      </c>
      <c r="BS95" s="410">
        <f t="shared" si="60"/>
        <v>0</v>
      </c>
      <c r="BT95" s="410">
        <f t="shared" si="61"/>
        <v>0</v>
      </c>
      <c r="BU95" s="410">
        <f t="shared" si="62"/>
        <v>0</v>
      </c>
      <c r="BV95" s="410">
        <f t="shared" si="63"/>
        <v>0</v>
      </c>
      <c r="BW95" s="438">
        <f t="shared" si="64"/>
        <v>0</v>
      </c>
      <c r="BX95" s="409">
        <f t="shared" si="65"/>
        <v>0</v>
      </c>
      <c r="BY95" s="411">
        <f t="shared" si="66"/>
        <v>0</v>
      </c>
      <c r="BZ95" s="440">
        <f t="shared" si="67"/>
        <v>0</v>
      </c>
      <c r="CA95" s="410">
        <f t="shared" si="68"/>
        <v>0</v>
      </c>
      <c r="CB95" s="410">
        <f t="shared" si="69"/>
        <v>0</v>
      </c>
      <c r="CC95" s="410">
        <f t="shared" si="70"/>
        <v>0</v>
      </c>
      <c r="CD95" s="410">
        <f t="shared" si="71"/>
        <v>0</v>
      </c>
      <c r="CE95" s="410">
        <f t="shared" si="72"/>
        <v>0</v>
      </c>
      <c r="CF95" s="410">
        <f t="shared" si="73"/>
        <v>0</v>
      </c>
      <c r="CG95" s="438">
        <f t="shared" si="74"/>
        <v>0</v>
      </c>
      <c r="CH95" s="409">
        <f t="shared" si="75"/>
        <v>0</v>
      </c>
      <c r="CI95" s="411">
        <f t="shared" si="76"/>
        <v>0</v>
      </c>
      <c r="CJ95" s="440">
        <f t="shared" si="77"/>
        <v>0</v>
      </c>
      <c r="CK95" s="410">
        <f t="shared" si="78"/>
        <v>0</v>
      </c>
      <c r="CL95" s="410">
        <f t="shared" si="79"/>
        <v>0</v>
      </c>
      <c r="CM95" s="410">
        <f t="shared" si="80"/>
        <v>0</v>
      </c>
      <c r="CN95" s="410">
        <f t="shared" si="81"/>
        <v>0</v>
      </c>
      <c r="CO95" s="410">
        <f t="shared" si="82"/>
        <v>0</v>
      </c>
      <c r="CP95" s="410">
        <f t="shared" si="83"/>
        <v>0</v>
      </c>
      <c r="CQ95" s="438">
        <f t="shared" si="84"/>
        <v>0</v>
      </c>
      <c r="CR95" s="409">
        <f t="shared" si="85"/>
        <v>0</v>
      </c>
      <c r="CS95" s="411">
        <f t="shared" si="86"/>
        <v>0</v>
      </c>
      <c r="CT95" s="440">
        <f t="shared" si="87"/>
        <v>0</v>
      </c>
      <c r="CU95" s="410">
        <f t="shared" si="88"/>
        <v>0</v>
      </c>
      <c r="CV95" s="410">
        <f t="shared" si="89"/>
        <v>0</v>
      </c>
      <c r="CW95" s="410">
        <f t="shared" si="90"/>
        <v>0</v>
      </c>
      <c r="CX95" s="410">
        <f t="shared" si="91"/>
        <v>0</v>
      </c>
      <c r="CY95" s="410">
        <f t="shared" si="92"/>
        <v>0</v>
      </c>
      <c r="CZ95" s="410">
        <f t="shared" si="93"/>
        <v>0</v>
      </c>
      <c r="DA95" s="438">
        <f t="shared" si="94"/>
        <v>0</v>
      </c>
      <c r="DB95" s="409">
        <f t="shared" si="95"/>
        <v>0</v>
      </c>
      <c r="DC95" s="411">
        <f t="shared" si="96"/>
        <v>0</v>
      </c>
      <c r="DD95" s="440">
        <f t="shared" si="97"/>
        <v>0</v>
      </c>
      <c r="DE95" s="410">
        <f t="shared" si="98"/>
        <v>0</v>
      </c>
      <c r="DF95" s="410">
        <f t="shared" si="99"/>
        <v>0</v>
      </c>
      <c r="DG95" s="410">
        <f t="shared" si="100"/>
        <v>0</v>
      </c>
      <c r="DH95" s="410">
        <f t="shared" si="101"/>
        <v>0</v>
      </c>
      <c r="DI95" s="410">
        <f t="shared" si="102"/>
        <v>0</v>
      </c>
      <c r="DJ95" s="410">
        <f t="shared" si="103"/>
        <v>0</v>
      </c>
      <c r="DK95" s="438">
        <f t="shared" si="104"/>
        <v>0</v>
      </c>
      <c r="DL95" s="409">
        <f t="shared" si="105"/>
        <v>0</v>
      </c>
      <c r="DM95" s="411">
        <f t="shared" si="106"/>
        <v>0</v>
      </c>
      <c r="DN95" s="440">
        <f t="shared" si="107"/>
        <v>0</v>
      </c>
      <c r="DO95" s="410">
        <f t="shared" si="108"/>
        <v>0</v>
      </c>
      <c r="DP95" s="410">
        <f t="shared" si="109"/>
        <v>0</v>
      </c>
      <c r="DQ95" s="410">
        <f t="shared" si="110"/>
        <v>0</v>
      </c>
      <c r="DR95" s="410">
        <f t="shared" si="111"/>
        <v>0</v>
      </c>
      <c r="DS95" s="410">
        <f t="shared" si="112"/>
        <v>0</v>
      </c>
      <c r="DT95" s="410">
        <f t="shared" si="113"/>
        <v>0</v>
      </c>
      <c r="DU95" s="438">
        <f t="shared" si="114"/>
        <v>0</v>
      </c>
      <c r="DV95" s="409">
        <f t="shared" si="115"/>
        <v>0</v>
      </c>
      <c r="DW95" s="411">
        <f t="shared" si="116"/>
        <v>0</v>
      </c>
      <c r="DX95" s="440">
        <f t="shared" si="117"/>
        <v>0</v>
      </c>
      <c r="DY95" s="410">
        <f t="shared" si="118"/>
        <v>0</v>
      </c>
      <c r="DZ95" s="410">
        <f t="shared" si="119"/>
        <v>0</v>
      </c>
      <c r="EA95" s="410">
        <f t="shared" si="120"/>
        <v>0</v>
      </c>
      <c r="EB95" s="410">
        <f t="shared" si="121"/>
        <v>0</v>
      </c>
      <c r="EC95" s="410">
        <f t="shared" si="122"/>
        <v>0</v>
      </c>
      <c r="ED95" s="410">
        <f t="shared" si="123"/>
        <v>0</v>
      </c>
      <c r="EE95" s="411">
        <f t="shared" si="124"/>
        <v>0</v>
      </c>
      <c r="EF95" s="409">
        <f t="shared" si="125"/>
        <v>0</v>
      </c>
      <c r="EG95" s="411">
        <f t="shared" si="126"/>
        <v>0</v>
      </c>
      <c r="EH95" s="23"/>
      <c r="EJ95" s="23"/>
    </row>
    <row r="96" spans="1:140" ht="15.75" thickBot="1" x14ac:dyDescent="0.3">
      <c r="A96" s="152"/>
      <c r="B96" s="377"/>
      <c r="C96" s="378"/>
      <c r="D96" s="378"/>
      <c r="E96" s="378"/>
      <c r="F96" s="379"/>
      <c r="G96" s="276"/>
      <c r="H96" s="276"/>
      <c r="I96" s="422"/>
      <c r="J96" s="423">
        <f t="shared" si="127"/>
        <v>0</v>
      </c>
      <c r="K96" s="424">
        <f t="shared" si="128"/>
        <v>0</v>
      </c>
      <c r="L96" s="410">
        <f t="shared" si="129"/>
        <v>0</v>
      </c>
      <c r="M96" s="410">
        <f t="shared" si="130"/>
        <v>0</v>
      </c>
      <c r="N96" s="410">
        <f t="shared" si="3"/>
        <v>0</v>
      </c>
      <c r="O96" s="410">
        <f t="shared" si="4"/>
        <v>0</v>
      </c>
      <c r="P96" s="410">
        <f t="shared" si="5"/>
        <v>0</v>
      </c>
      <c r="Q96" s="429">
        <f t="shared" si="6"/>
        <v>1</v>
      </c>
      <c r="R96" s="409">
        <f t="shared" si="7"/>
        <v>0</v>
      </c>
      <c r="S96" s="410">
        <f t="shared" si="8"/>
        <v>0</v>
      </c>
      <c r="T96" s="410">
        <f t="shared" si="9"/>
        <v>0</v>
      </c>
      <c r="U96" s="410">
        <f t="shared" si="10"/>
        <v>0</v>
      </c>
      <c r="V96" s="410">
        <f t="shared" si="11"/>
        <v>0</v>
      </c>
      <c r="W96" s="410">
        <f t="shared" si="12"/>
        <v>0</v>
      </c>
      <c r="X96" s="410">
        <f t="shared" si="13"/>
        <v>0</v>
      </c>
      <c r="Y96" s="438">
        <f t="shared" si="14"/>
        <v>0</v>
      </c>
      <c r="Z96" s="409">
        <f t="shared" si="15"/>
        <v>0</v>
      </c>
      <c r="AA96" s="411">
        <f t="shared" si="16"/>
        <v>0</v>
      </c>
      <c r="AB96" s="440">
        <f t="shared" si="17"/>
        <v>0</v>
      </c>
      <c r="AC96" s="410">
        <f t="shared" si="18"/>
        <v>0</v>
      </c>
      <c r="AD96" s="410">
        <f t="shared" si="19"/>
        <v>0</v>
      </c>
      <c r="AE96" s="410">
        <f t="shared" si="20"/>
        <v>0</v>
      </c>
      <c r="AF96" s="410">
        <f t="shared" si="21"/>
        <v>0</v>
      </c>
      <c r="AG96" s="410">
        <f t="shared" si="22"/>
        <v>0</v>
      </c>
      <c r="AH96" s="410">
        <f t="shared" si="23"/>
        <v>0</v>
      </c>
      <c r="AI96" s="438">
        <f t="shared" si="24"/>
        <v>0</v>
      </c>
      <c r="AJ96" s="409">
        <f t="shared" si="25"/>
        <v>0</v>
      </c>
      <c r="AK96" s="411">
        <f t="shared" si="26"/>
        <v>0</v>
      </c>
      <c r="AL96" s="440">
        <f t="shared" si="27"/>
        <v>0</v>
      </c>
      <c r="AM96" s="410">
        <f t="shared" si="28"/>
        <v>0</v>
      </c>
      <c r="AN96" s="410">
        <f t="shared" si="29"/>
        <v>0</v>
      </c>
      <c r="AO96" s="410">
        <f t="shared" si="30"/>
        <v>0</v>
      </c>
      <c r="AP96" s="410">
        <f t="shared" si="31"/>
        <v>0</v>
      </c>
      <c r="AQ96" s="410">
        <f t="shared" si="32"/>
        <v>0</v>
      </c>
      <c r="AR96" s="410">
        <f t="shared" si="33"/>
        <v>0</v>
      </c>
      <c r="AS96" s="438">
        <f t="shared" si="34"/>
        <v>0</v>
      </c>
      <c r="AT96" s="409">
        <f t="shared" si="35"/>
        <v>0</v>
      </c>
      <c r="AU96" s="411">
        <f t="shared" si="36"/>
        <v>0</v>
      </c>
      <c r="AV96" s="440">
        <f t="shared" si="37"/>
        <v>0</v>
      </c>
      <c r="AW96" s="410">
        <f t="shared" si="38"/>
        <v>0</v>
      </c>
      <c r="AX96" s="410">
        <f t="shared" si="39"/>
        <v>0</v>
      </c>
      <c r="AY96" s="410">
        <f t="shared" si="40"/>
        <v>0</v>
      </c>
      <c r="AZ96" s="410">
        <f t="shared" si="41"/>
        <v>0</v>
      </c>
      <c r="BA96" s="410">
        <f t="shared" si="42"/>
        <v>0</v>
      </c>
      <c r="BB96" s="410">
        <f t="shared" si="43"/>
        <v>0</v>
      </c>
      <c r="BC96" s="438">
        <f t="shared" si="44"/>
        <v>0</v>
      </c>
      <c r="BD96" s="409">
        <f t="shared" si="45"/>
        <v>0</v>
      </c>
      <c r="BE96" s="411">
        <f t="shared" si="46"/>
        <v>0</v>
      </c>
      <c r="BF96" s="440">
        <f t="shared" si="47"/>
        <v>0</v>
      </c>
      <c r="BG96" s="410">
        <f t="shared" si="48"/>
        <v>0</v>
      </c>
      <c r="BH96" s="410">
        <f t="shared" si="49"/>
        <v>0</v>
      </c>
      <c r="BI96" s="410">
        <f t="shared" si="50"/>
        <v>0</v>
      </c>
      <c r="BJ96" s="410">
        <f t="shared" si="51"/>
        <v>0</v>
      </c>
      <c r="BK96" s="410">
        <f t="shared" si="52"/>
        <v>0</v>
      </c>
      <c r="BL96" s="410">
        <f t="shared" si="53"/>
        <v>0</v>
      </c>
      <c r="BM96" s="438">
        <f t="shared" si="54"/>
        <v>0</v>
      </c>
      <c r="BN96" s="409">
        <f t="shared" si="55"/>
        <v>0</v>
      </c>
      <c r="BO96" s="411">
        <f t="shared" si="56"/>
        <v>0</v>
      </c>
      <c r="BP96" s="440">
        <f t="shared" si="57"/>
        <v>0</v>
      </c>
      <c r="BQ96" s="410">
        <f t="shared" si="58"/>
        <v>0</v>
      </c>
      <c r="BR96" s="410">
        <f t="shared" si="59"/>
        <v>0</v>
      </c>
      <c r="BS96" s="410">
        <f t="shared" si="60"/>
        <v>0</v>
      </c>
      <c r="BT96" s="410">
        <f t="shared" si="61"/>
        <v>0</v>
      </c>
      <c r="BU96" s="410">
        <f t="shared" si="62"/>
        <v>0</v>
      </c>
      <c r="BV96" s="410">
        <f t="shared" si="63"/>
        <v>0</v>
      </c>
      <c r="BW96" s="438">
        <f t="shared" si="64"/>
        <v>0</v>
      </c>
      <c r="BX96" s="409">
        <f t="shared" si="65"/>
        <v>0</v>
      </c>
      <c r="BY96" s="411">
        <f t="shared" si="66"/>
        <v>0</v>
      </c>
      <c r="BZ96" s="440">
        <f t="shared" si="67"/>
        <v>0</v>
      </c>
      <c r="CA96" s="410">
        <f t="shared" si="68"/>
        <v>0</v>
      </c>
      <c r="CB96" s="410">
        <f t="shared" si="69"/>
        <v>0</v>
      </c>
      <c r="CC96" s="410">
        <f t="shared" si="70"/>
        <v>0</v>
      </c>
      <c r="CD96" s="410">
        <f t="shared" si="71"/>
        <v>0</v>
      </c>
      <c r="CE96" s="410">
        <f t="shared" si="72"/>
        <v>0</v>
      </c>
      <c r="CF96" s="410">
        <f t="shared" si="73"/>
        <v>0</v>
      </c>
      <c r="CG96" s="438">
        <f t="shared" si="74"/>
        <v>0</v>
      </c>
      <c r="CH96" s="409">
        <f t="shared" si="75"/>
        <v>0</v>
      </c>
      <c r="CI96" s="411">
        <f t="shared" si="76"/>
        <v>0</v>
      </c>
      <c r="CJ96" s="440">
        <f t="shared" si="77"/>
        <v>0</v>
      </c>
      <c r="CK96" s="410">
        <f t="shared" si="78"/>
        <v>0</v>
      </c>
      <c r="CL96" s="410">
        <f t="shared" si="79"/>
        <v>0</v>
      </c>
      <c r="CM96" s="410">
        <f t="shared" si="80"/>
        <v>0</v>
      </c>
      <c r="CN96" s="410">
        <f t="shared" si="81"/>
        <v>0</v>
      </c>
      <c r="CO96" s="410">
        <f t="shared" si="82"/>
        <v>0</v>
      </c>
      <c r="CP96" s="410">
        <f t="shared" si="83"/>
        <v>0</v>
      </c>
      <c r="CQ96" s="438">
        <f t="shared" si="84"/>
        <v>0</v>
      </c>
      <c r="CR96" s="409">
        <f t="shared" si="85"/>
        <v>0</v>
      </c>
      <c r="CS96" s="411">
        <f t="shared" si="86"/>
        <v>0</v>
      </c>
      <c r="CT96" s="440">
        <f t="shared" si="87"/>
        <v>0</v>
      </c>
      <c r="CU96" s="410">
        <f t="shared" si="88"/>
        <v>0</v>
      </c>
      <c r="CV96" s="410">
        <f t="shared" si="89"/>
        <v>0</v>
      </c>
      <c r="CW96" s="410">
        <f t="shared" si="90"/>
        <v>0</v>
      </c>
      <c r="CX96" s="410">
        <f t="shared" si="91"/>
        <v>0</v>
      </c>
      <c r="CY96" s="410">
        <f t="shared" si="92"/>
        <v>0</v>
      </c>
      <c r="CZ96" s="410">
        <f t="shared" si="93"/>
        <v>0</v>
      </c>
      <c r="DA96" s="438">
        <f t="shared" si="94"/>
        <v>0</v>
      </c>
      <c r="DB96" s="409">
        <f t="shared" si="95"/>
        <v>0</v>
      </c>
      <c r="DC96" s="411">
        <f t="shared" si="96"/>
        <v>0</v>
      </c>
      <c r="DD96" s="440">
        <f t="shared" si="97"/>
        <v>0</v>
      </c>
      <c r="DE96" s="410">
        <f t="shared" si="98"/>
        <v>0</v>
      </c>
      <c r="DF96" s="410">
        <f t="shared" si="99"/>
        <v>0</v>
      </c>
      <c r="DG96" s="410">
        <f t="shared" si="100"/>
        <v>0</v>
      </c>
      <c r="DH96" s="410">
        <f t="shared" si="101"/>
        <v>0</v>
      </c>
      <c r="DI96" s="410">
        <f t="shared" si="102"/>
        <v>0</v>
      </c>
      <c r="DJ96" s="410">
        <f t="shared" si="103"/>
        <v>0</v>
      </c>
      <c r="DK96" s="438">
        <f t="shared" si="104"/>
        <v>0</v>
      </c>
      <c r="DL96" s="409">
        <f t="shared" si="105"/>
        <v>0</v>
      </c>
      <c r="DM96" s="411">
        <f t="shared" si="106"/>
        <v>0</v>
      </c>
      <c r="DN96" s="440">
        <f t="shared" si="107"/>
        <v>0</v>
      </c>
      <c r="DO96" s="410">
        <f t="shared" si="108"/>
        <v>0</v>
      </c>
      <c r="DP96" s="410">
        <f t="shared" si="109"/>
        <v>0</v>
      </c>
      <c r="DQ96" s="410">
        <f t="shared" si="110"/>
        <v>0</v>
      </c>
      <c r="DR96" s="410">
        <f t="shared" si="111"/>
        <v>0</v>
      </c>
      <c r="DS96" s="410">
        <f t="shared" si="112"/>
        <v>0</v>
      </c>
      <c r="DT96" s="410">
        <f t="shared" si="113"/>
        <v>0</v>
      </c>
      <c r="DU96" s="438">
        <f t="shared" si="114"/>
        <v>0</v>
      </c>
      <c r="DV96" s="409">
        <f t="shared" si="115"/>
        <v>0</v>
      </c>
      <c r="DW96" s="411">
        <f t="shared" si="116"/>
        <v>0</v>
      </c>
      <c r="DX96" s="440">
        <f t="shared" si="117"/>
        <v>0</v>
      </c>
      <c r="DY96" s="410">
        <f t="shared" si="118"/>
        <v>0</v>
      </c>
      <c r="DZ96" s="410">
        <f t="shared" si="119"/>
        <v>0</v>
      </c>
      <c r="EA96" s="410">
        <f t="shared" si="120"/>
        <v>0</v>
      </c>
      <c r="EB96" s="410">
        <f t="shared" si="121"/>
        <v>0</v>
      </c>
      <c r="EC96" s="410">
        <f t="shared" si="122"/>
        <v>0</v>
      </c>
      <c r="ED96" s="410">
        <f t="shared" si="123"/>
        <v>0</v>
      </c>
      <c r="EE96" s="411">
        <f t="shared" si="124"/>
        <v>0</v>
      </c>
      <c r="EF96" s="409">
        <f t="shared" si="125"/>
        <v>0</v>
      </c>
      <c r="EG96" s="411">
        <f t="shared" si="126"/>
        <v>0</v>
      </c>
      <c r="EH96" s="23"/>
      <c r="EJ96" s="23"/>
    </row>
    <row r="97" spans="1:140" ht="15.75" thickBot="1" x14ac:dyDescent="0.3">
      <c r="A97" s="152"/>
      <c r="B97" s="377"/>
      <c r="C97" s="378"/>
      <c r="D97" s="378"/>
      <c r="E97" s="378"/>
      <c r="F97" s="379"/>
      <c r="G97" s="276"/>
      <c r="H97" s="276"/>
      <c r="I97" s="422"/>
      <c r="J97" s="423">
        <f t="shared" si="127"/>
        <v>0</v>
      </c>
      <c r="K97" s="424">
        <f t="shared" si="128"/>
        <v>0</v>
      </c>
      <c r="L97" s="410">
        <f t="shared" si="129"/>
        <v>0</v>
      </c>
      <c r="M97" s="410">
        <f t="shared" si="130"/>
        <v>0</v>
      </c>
      <c r="N97" s="410">
        <f t="shared" si="3"/>
        <v>0</v>
      </c>
      <c r="O97" s="410">
        <f t="shared" si="4"/>
        <v>0</v>
      </c>
      <c r="P97" s="410">
        <f t="shared" si="5"/>
        <v>0</v>
      </c>
      <c r="Q97" s="429">
        <f t="shared" si="6"/>
        <v>1</v>
      </c>
      <c r="R97" s="409">
        <f t="shared" si="7"/>
        <v>0</v>
      </c>
      <c r="S97" s="410">
        <f t="shared" si="8"/>
        <v>0</v>
      </c>
      <c r="T97" s="410">
        <f t="shared" si="9"/>
        <v>0</v>
      </c>
      <c r="U97" s="410">
        <f t="shared" si="10"/>
        <v>0</v>
      </c>
      <c r="V97" s="410">
        <f t="shared" si="11"/>
        <v>0</v>
      </c>
      <c r="W97" s="410">
        <f t="shared" si="12"/>
        <v>0</v>
      </c>
      <c r="X97" s="410">
        <f t="shared" si="13"/>
        <v>0</v>
      </c>
      <c r="Y97" s="438">
        <f t="shared" si="14"/>
        <v>0</v>
      </c>
      <c r="Z97" s="409">
        <f t="shared" si="15"/>
        <v>0</v>
      </c>
      <c r="AA97" s="411">
        <f t="shared" si="16"/>
        <v>0</v>
      </c>
      <c r="AB97" s="440">
        <f t="shared" si="17"/>
        <v>0</v>
      </c>
      <c r="AC97" s="410">
        <f t="shared" si="18"/>
        <v>0</v>
      </c>
      <c r="AD97" s="410">
        <f t="shared" si="19"/>
        <v>0</v>
      </c>
      <c r="AE97" s="410">
        <f t="shared" si="20"/>
        <v>0</v>
      </c>
      <c r="AF97" s="410">
        <f t="shared" si="21"/>
        <v>0</v>
      </c>
      <c r="AG97" s="410">
        <f t="shared" si="22"/>
        <v>0</v>
      </c>
      <c r="AH97" s="410">
        <f t="shared" si="23"/>
        <v>0</v>
      </c>
      <c r="AI97" s="438">
        <f t="shared" si="24"/>
        <v>0</v>
      </c>
      <c r="AJ97" s="409">
        <f t="shared" si="25"/>
        <v>0</v>
      </c>
      <c r="AK97" s="411">
        <f t="shared" si="26"/>
        <v>0</v>
      </c>
      <c r="AL97" s="440">
        <f t="shared" si="27"/>
        <v>0</v>
      </c>
      <c r="AM97" s="410">
        <f t="shared" si="28"/>
        <v>0</v>
      </c>
      <c r="AN97" s="410">
        <f t="shared" si="29"/>
        <v>0</v>
      </c>
      <c r="AO97" s="410">
        <f t="shared" si="30"/>
        <v>0</v>
      </c>
      <c r="AP97" s="410">
        <f t="shared" si="31"/>
        <v>0</v>
      </c>
      <c r="AQ97" s="410">
        <f t="shared" si="32"/>
        <v>0</v>
      </c>
      <c r="AR97" s="410">
        <f t="shared" si="33"/>
        <v>0</v>
      </c>
      <c r="AS97" s="438">
        <f t="shared" si="34"/>
        <v>0</v>
      </c>
      <c r="AT97" s="409">
        <f t="shared" si="35"/>
        <v>0</v>
      </c>
      <c r="AU97" s="411">
        <f t="shared" si="36"/>
        <v>0</v>
      </c>
      <c r="AV97" s="440">
        <f t="shared" si="37"/>
        <v>0</v>
      </c>
      <c r="AW97" s="410">
        <f t="shared" si="38"/>
        <v>0</v>
      </c>
      <c r="AX97" s="410">
        <f t="shared" si="39"/>
        <v>0</v>
      </c>
      <c r="AY97" s="410">
        <f t="shared" si="40"/>
        <v>0</v>
      </c>
      <c r="AZ97" s="410">
        <f t="shared" si="41"/>
        <v>0</v>
      </c>
      <c r="BA97" s="410">
        <f t="shared" si="42"/>
        <v>0</v>
      </c>
      <c r="BB97" s="410">
        <f t="shared" si="43"/>
        <v>0</v>
      </c>
      <c r="BC97" s="438">
        <f t="shared" si="44"/>
        <v>0</v>
      </c>
      <c r="BD97" s="409">
        <f t="shared" si="45"/>
        <v>0</v>
      </c>
      <c r="BE97" s="411">
        <f t="shared" si="46"/>
        <v>0</v>
      </c>
      <c r="BF97" s="440">
        <f t="shared" si="47"/>
        <v>0</v>
      </c>
      <c r="BG97" s="410">
        <f t="shared" si="48"/>
        <v>0</v>
      </c>
      <c r="BH97" s="410">
        <f t="shared" si="49"/>
        <v>0</v>
      </c>
      <c r="BI97" s="410">
        <f t="shared" si="50"/>
        <v>0</v>
      </c>
      <c r="BJ97" s="410">
        <f t="shared" si="51"/>
        <v>0</v>
      </c>
      <c r="BK97" s="410">
        <f t="shared" si="52"/>
        <v>0</v>
      </c>
      <c r="BL97" s="410">
        <f t="shared" si="53"/>
        <v>0</v>
      </c>
      <c r="BM97" s="438">
        <f t="shared" si="54"/>
        <v>0</v>
      </c>
      <c r="BN97" s="409">
        <f t="shared" si="55"/>
        <v>0</v>
      </c>
      <c r="BO97" s="411">
        <f t="shared" si="56"/>
        <v>0</v>
      </c>
      <c r="BP97" s="440">
        <f t="shared" si="57"/>
        <v>0</v>
      </c>
      <c r="BQ97" s="410">
        <f t="shared" si="58"/>
        <v>0</v>
      </c>
      <c r="BR97" s="410">
        <f t="shared" si="59"/>
        <v>0</v>
      </c>
      <c r="BS97" s="410">
        <f t="shared" si="60"/>
        <v>0</v>
      </c>
      <c r="BT97" s="410">
        <f t="shared" si="61"/>
        <v>0</v>
      </c>
      <c r="BU97" s="410">
        <f t="shared" si="62"/>
        <v>0</v>
      </c>
      <c r="BV97" s="410">
        <f t="shared" si="63"/>
        <v>0</v>
      </c>
      <c r="BW97" s="438">
        <f t="shared" si="64"/>
        <v>0</v>
      </c>
      <c r="BX97" s="409">
        <f t="shared" si="65"/>
        <v>0</v>
      </c>
      <c r="BY97" s="411">
        <f t="shared" si="66"/>
        <v>0</v>
      </c>
      <c r="BZ97" s="440">
        <f t="shared" si="67"/>
        <v>0</v>
      </c>
      <c r="CA97" s="410">
        <f t="shared" si="68"/>
        <v>0</v>
      </c>
      <c r="CB97" s="410">
        <f t="shared" si="69"/>
        <v>0</v>
      </c>
      <c r="CC97" s="410">
        <f t="shared" si="70"/>
        <v>0</v>
      </c>
      <c r="CD97" s="410">
        <f t="shared" si="71"/>
        <v>0</v>
      </c>
      <c r="CE97" s="410">
        <f t="shared" si="72"/>
        <v>0</v>
      </c>
      <c r="CF97" s="410">
        <f t="shared" si="73"/>
        <v>0</v>
      </c>
      <c r="CG97" s="438">
        <f t="shared" si="74"/>
        <v>0</v>
      </c>
      <c r="CH97" s="409">
        <f t="shared" si="75"/>
        <v>0</v>
      </c>
      <c r="CI97" s="411">
        <f t="shared" si="76"/>
        <v>0</v>
      </c>
      <c r="CJ97" s="440">
        <f t="shared" si="77"/>
        <v>0</v>
      </c>
      <c r="CK97" s="410">
        <f t="shared" si="78"/>
        <v>0</v>
      </c>
      <c r="CL97" s="410">
        <f t="shared" si="79"/>
        <v>0</v>
      </c>
      <c r="CM97" s="410">
        <f t="shared" si="80"/>
        <v>0</v>
      </c>
      <c r="CN97" s="410">
        <f t="shared" si="81"/>
        <v>0</v>
      </c>
      <c r="CO97" s="410">
        <f t="shared" si="82"/>
        <v>0</v>
      </c>
      <c r="CP97" s="410">
        <f t="shared" si="83"/>
        <v>0</v>
      </c>
      <c r="CQ97" s="438">
        <f t="shared" si="84"/>
        <v>0</v>
      </c>
      <c r="CR97" s="409">
        <f t="shared" si="85"/>
        <v>0</v>
      </c>
      <c r="CS97" s="411">
        <f t="shared" si="86"/>
        <v>0</v>
      </c>
      <c r="CT97" s="440">
        <f t="shared" si="87"/>
        <v>0</v>
      </c>
      <c r="CU97" s="410">
        <f t="shared" si="88"/>
        <v>0</v>
      </c>
      <c r="CV97" s="410">
        <f t="shared" si="89"/>
        <v>0</v>
      </c>
      <c r="CW97" s="410">
        <f t="shared" si="90"/>
        <v>0</v>
      </c>
      <c r="CX97" s="410">
        <f t="shared" si="91"/>
        <v>0</v>
      </c>
      <c r="CY97" s="410">
        <f t="shared" si="92"/>
        <v>0</v>
      </c>
      <c r="CZ97" s="410">
        <f t="shared" si="93"/>
        <v>0</v>
      </c>
      <c r="DA97" s="438">
        <f t="shared" si="94"/>
        <v>0</v>
      </c>
      <c r="DB97" s="409">
        <f t="shared" si="95"/>
        <v>0</v>
      </c>
      <c r="DC97" s="411">
        <f t="shared" si="96"/>
        <v>0</v>
      </c>
      <c r="DD97" s="440">
        <f t="shared" si="97"/>
        <v>0</v>
      </c>
      <c r="DE97" s="410">
        <f t="shared" si="98"/>
        <v>0</v>
      </c>
      <c r="DF97" s="410">
        <f t="shared" si="99"/>
        <v>0</v>
      </c>
      <c r="DG97" s="410">
        <f t="shared" si="100"/>
        <v>0</v>
      </c>
      <c r="DH97" s="410">
        <f t="shared" si="101"/>
        <v>0</v>
      </c>
      <c r="DI97" s="410">
        <f t="shared" si="102"/>
        <v>0</v>
      </c>
      <c r="DJ97" s="410">
        <f t="shared" si="103"/>
        <v>0</v>
      </c>
      <c r="DK97" s="438">
        <f t="shared" si="104"/>
        <v>0</v>
      </c>
      <c r="DL97" s="409">
        <f t="shared" si="105"/>
        <v>0</v>
      </c>
      <c r="DM97" s="411">
        <f t="shared" si="106"/>
        <v>0</v>
      </c>
      <c r="DN97" s="440">
        <f t="shared" si="107"/>
        <v>0</v>
      </c>
      <c r="DO97" s="410">
        <f t="shared" si="108"/>
        <v>0</v>
      </c>
      <c r="DP97" s="410">
        <f t="shared" si="109"/>
        <v>0</v>
      </c>
      <c r="DQ97" s="410">
        <f t="shared" si="110"/>
        <v>0</v>
      </c>
      <c r="DR97" s="410">
        <f t="shared" si="111"/>
        <v>0</v>
      </c>
      <c r="DS97" s="410">
        <f t="shared" si="112"/>
        <v>0</v>
      </c>
      <c r="DT97" s="410">
        <f t="shared" si="113"/>
        <v>0</v>
      </c>
      <c r="DU97" s="438">
        <f t="shared" si="114"/>
        <v>0</v>
      </c>
      <c r="DV97" s="409">
        <f t="shared" si="115"/>
        <v>0</v>
      </c>
      <c r="DW97" s="411">
        <f t="shared" si="116"/>
        <v>0</v>
      </c>
      <c r="DX97" s="440">
        <f t="shared" si="117"/>
        <v>0</v>
      </c>
      <c r="DY97" s="410">
        <f t="shared" si="118"/>
        <v>0</v>
      </c>
      <c r="DZ97" s="410">
        <f t="shared" si="119"/>
        <v>0</v>
      </c>
      <c r="EA97" s="410">
        <f t="shared" si="120"/>
        <v>0</v>
      </c>
      <c r="EB97" s="410">
        <f t="shared" si="121"/>
        <v>0</v>
      </c>
      <c r="EC97" s="410">
        <f t="shared" si="122"/>
        <v>0</v>
      </c>
      <c r="ED97" s="410">
        <f t="shared" si="123"/>
        <v>0</v>
      </c>
      <c r="EE97" s="411">
        <f t="shared" si="124"/>
        <v>0</v>
      </c>
      <c r="EF97" s="409">
        <f t="shared" si="125"/>
        <v>0</v>
      </c>
      <c r="EG97" s="411">
        <f t="shared" si="126"/>
        <v>0</v>
      </c>
      <c r="EH97" s="23"/>
      <c r="EJ97" s="23"/>
    </row>
    <row r="98" spans="1:140" ht="15.75" thickBot="1" x14ac:dyDescent="0.3">
      <c r="A98" s="152"/>
      <c r="B98" s="377"/>
      <c r="C98" s="378"/>
      <c r="D98" s="378"/>
      <c r="E98" s="378"/>
      <c r="F98" s="379"/>
      <c r="G98" s="276"/>
      <c r="H98" s="276"/>
      <c r="I98" s="422"/>
      <c r="J98" s="423">
        <f t="shared" si="127"/>
        <v>0</v>
      </c>
      <c r="K98" s="424">
        <f t="shared" si="128"/>
        <v>0</v>
      </c>
      <c r="L98" s="410">
        <f t="shared" si="129"/>
        <v>0</v>
      </c>
      <c r="M98" s="410">
        <f t="shared" si="130"/>
        <v>0</v>
      </c>
      <c r="N98" s="410">
        <f t="shared" si="3"/>
        <v>0</v>
      </c>
      <c r="O98" s="410">
        <f t="shared" si="4"/>
        <v>0</v>
      </c>
      <c r="P98" s="410">
        <f t="shared" si="5"/>
        <v>0</v>
      </c>
      <c r="Q98" s="429">
        <f t="shared" si="6"/>
        <v>1</v>
      </c>
      <c r="R98" s="409">
        <f t="shared" si="7"/>
        <v>0</v>
      </c>
      <c r="S98" s="410">
        <f t="shared" si="8"/>
        <v>0</v>
      </c>
      <c r="T98" s="410">
        <f t="shared" si="9"/>
        <v>0</v>
      </c>
      <c r="U98" s="410">
        <f t="shared" si="10"/>
        <v>0</v>
      </c>
      <c r="V98" s="410">
        <f t="shared" si="11"/>
        <v>0</v>
      </c>
      <c r="W98" s="410">
        <f t="shared" si="12"/>
        <v>0</v>
      </c>
      <c r="X98" s="410">
        <f t="shared" si="13"/>
        <v>0</v>
      </c>
      <c r="Y98" s="438">
        <f t="shared" si="14"/>
        <v>0</v>
      </c>
      <c r="Z98" s="409">
        <f t="shared" si="15"/>
        <v>0</v>
      </c>
      <c r="AA98" s="411">
        <f t="shared" si="16"/>
        <v>0</v>
      </c>
      <c r="AB98" s="440">
        <f t="shared" si="17"/>
        <v>0</v>
      </c>
      <c r="AC98" s="410">
        <f t="shared" si="18"/>
        <v>0</v>
      </c>
      <c r="AD98" s="410">
        <f t="shared" si="19"/>
        <v>0</v>
      </c>
      <c r="AE98" s="410">
        <f t="shared" si="20"/>
        <v>0</v>
      </c>
      <c r="AF98" s="410">
        <f t="shared" si="21"/>
        <v>0</v>
      </c>
      <c r="AG98" s="410">
        <f t="shared" si="22"/>
        <v>0</v>
      </c>
      <c r="AH98" s="410">
        <f t="shared" si="23"/>
        <v>0</v>
      </c>
      <c r="AI98" s="438">
        <f t="shared" si="24"/>
        <v>0</v>
      </c>
      <c r="AJ98" s="409">
        <f t="shared" si="25"/>
        <v>0</v>
      </c>
      <c r="AK98" s="411">
        <f t="shared" si="26"/>
        <v>0</v>
      </c>
      <c r="AL98" s="440">
        <f t="shared" si="27"/>
        <v>0</v>
      </c>
      <c r="AM98" s="410">
        <f t="shared" si="28"/>
        <v>0</v>
      </c>
      <c r="AN98" s="410">
        <f t="shared" si="29"/>
        <v>0</v>
      </c>
      <c r="AO98" s="410">
        <f t="shared" si="30"/>
        <v>0</v>
      </c>
      <c r="AP98" s="410">
        <f t="shared" si="31"/>
        <v>0</v>
      </c>
      <c r="AQ98" s="410">
        <f t="shared" si="32"/>
        <v>0</v>
      </c>
      <c r="AR98" s="410">
        <f t="shared" si="33"/>
        <v>0</v>
      </c>
      <c r="AS98" s="438">
        <f t="shared" si="34"/>
        <v>0</v>
      </c>
      <c r="AT98" s="409">
        <f t="shared" si="35"/>
        <v>0</v>
      </c>
      <c r="AU98" s="411">
        <f t="shared" si="36"/>
        <v>0</v>
      </c>
      <c r="AV98" s="440">
        <f t="shared" si="37"/>
        <v>0</v>
      </c>
      <c r="AW98" s="410">
        <f t="shared" si="38"/>
        <v>0</v>
      </c>
      <c r="AX98" s="410">
        <f t="shared" si="39"/>
        <v>0</v>
      </c>
      <c r="AY98" s="410">
        <f t="shared" si="40"/>
        <v>0</v>
      </c>
      <c r="AZ98" s="410">
        <f t="shared" si="41"/>
        <v>0</v>
      </c>
      <c r="BA98" s="410">
        <f t="shared" si="42"/>
        <v>0</v>
      </c>
      <c r="BB98" s="410">
        <f t="shared" si="43"/>
        <v>0</v>
      </c>
      <c r="BC98" s="438">
        <f t="shared" si="44"/>
        <v>0</v>
      </c>
      <c r="BD98" s="409">
        <f t="shared" si="45"/>
        <v>0</v>
      </c>
      <c r="BE98" s="411">
        <f t="shared" si="46"/>
        <v>0</v>
      </c>
      <c r="BF98" s="440">
        <f t="shared" si="47"/>
        <v>0</v>
      </c>
      <c r="BG98" s="410">
        <f t="shared" si="48"/>
        <v>0</v>
      </c>
      <c r="BH98" s="410">
        <f t="shared" si="49"/>
        <v>0</v>
      </c>
      <c r="BI98" s="410">
        <f t="shared" si="50"/>
        <v>0</v>
      </c>
      <c r="BJ98" s="410">
        <f t="shared" si="51"/>
        <v>0</v>
      </c>
      <c r="BK98" s="410">
        <f t="shared" si="52"/>
        <v>0</v>
      </c>
      <c r="BL98" s="410">
        <f t="shared" si="53"/>
        <v>0</v>
      </c>
      <c r="BM98" s="438">
        <f t="shared" si="54"/>
        <v>0</v>
      </c>
      <c r="BN98" s="409">
        <f t="shared" si="55"/>
        <v>0</v>
      </c>
      <c r="BO98" s="411">
        <f t="shared" si="56"/>
        <v>0</v>
      </c>
      <c r="BP98" s="440">
        <f t="shared" si="57"/>
        <v>0</v>
      </c>
      <c r="BQ98" s="410">
        <f t="shared" si="58"/>
        <v>0</v>
      </c>
      <c r="BR98" s="410">
        <f t="shared" si="59"/>
        <v>0</v>
      </c>
      <c r="BS98" s="410">
        <f t="shared" si="60"/>
        <v>0</v>
      </c>
      <c r="BT98" s="410">
        <f t="shared" si="61"/>
        <v>0</v>
      </c>
      <c r="BU98" s="410">
        <f t="shared" si="62"/>
        <v>0</v>
      </c>
      <c r="BV98" s="410">
        <f t="shared" si="63"/>
        <v>0</v>
      </c>
      <c r="BW98" s="438">
        <f t="shared" si="64"/>
        <v>0</v>
      </c>
      <c r="BX98" s="409">
        <f t="shared" si="65"/>
        <v>0</v>
      </c>
      <c r="BY98" s="411">
        <f t="shared" si="66"/>
        <v>0</v>
      </c>
      <c r="BZ98" s="440">
        <f t="shared" si="67"/>
        <v>0</v>
      </c>
      <c r="CA98" s="410">
        <f t="shared" si="68"/>
        <v>0</v>
      </c>
      <c r="CB98" s="410">
        <f t="shared" si="69"/>
        <v>0</v>
      </c>
      <c r="CC98" s="410">
        <f t="shared" si="70"/>
        <v>0</v>
      </c>
      <c r="CD98" s="410">
        <f t="shared" si="71"/>
        <v>0</v>
      </c>
      <c r="CE98" s="410">
        <f t="shared" si="72"/>
        <v>0</v>
      </c>
      <c r="CF98" s="410">
        <f t="shared" si="73"/>
        <v>0</v>
      </c>
      <c r="CG98" s="438">
        <f t="shared" si="74"/>
        <v>0</v>
      </c>
      <c r="CH98" s="409">
        <f t="shared" si="75"/>
        <v>0</v>
      </c>
      <c r="CI98" s="411">
        <f t="shared" si="76"/>
        <v>0</v>
      </c>
      <c r="CJ98" s="440">
        <f t="shared" si="77"/>
        <v>0</v>
      </c>
      <c r="CK98" s="410">
        <f t="shared" si="78"/>
        <v>0</v>
      </c>
      <c r="CL98" s="410">
        <f t="shared" si="79"/>
        <v>0</v>
      </c>
      <c r="CM98" s="410">
        <f t="shared" si="80"/>
        <v>0</v>
      </c>
      <c r="CN98" s="410">
        <f t="shared" si="81"/>
        <v>0</v>
      </c>
      <c r="CO98" s="410">
        <f t="shared" si="82"/>
        <v>0</v>
      </c>
      <c r="CP98" s="410">
        <f t="shared" si="83"/>
        <v>0</v>
      </c>
      <c r="CQ98" s="438">
        <f t="shared" si="84"/>
        <v>0</v>
      </c>
      <c r="CR98" s="409">
        <f t="shared" si="85"/>
        <v>0</v>
      </c>
      <c r="CS98" s="411">
        <f t="shared" si="86"/>
        <v>0</v>
      </c>
      <c r="CT98" s="440">
        <f t="shared" si="87"/>
        <v>0</v>
      </c>
      <c r="CU98" s="410">
        <f t="shared" si="88"/>
        <v>0</v>
      </c>
      <c r="CV98" s="410">
        <f t="shared" si="89"/>
        <v>0</v>
      </c>
      <c r="CW98" s="410">
        <f t="shared" si="90"/>
        <v>0</v>
      </c>
      <c r="CX98" s="410">
        <f t="shared" si="91"/>
        <v>0</v>
      </c>
      <c r="CY98" s="410">
        <f t="shared" si="92"/>
        <v>0</v>
      </c>
      <c r="CZ98" s="410">
        <f t="shared" si="93"/>
        <v>0</v>
      </c>
      <c r="DA98" s="438">
        <f t="shared" si="94"/>
        <v>0</v>
      </c>
      <c r="DB98" s="409">
        <f t="shared" si="95"/>
        <v>0</v>
      </c>
      <c r="DC98" s="411">
        <f t="shared" si="96"/>
        <v>0</v>
      </c>
      <c r="DD98" s="440">
        <f t="shared" si="97"/>
        <v>0</v>
      </c>
      <c r="DE98" s="410">
        <f t="shared" si="98"/>
        <v>0</v>
      </c>
      <c r="DF98" s="410">
        <f t="shared" si="99"/>
        <v>0</v>
      </c>
      <c r="DG98" s="410">
        <f t="shared" si="100"/>
        <v>0</v>
      </c>
      <c r="DH98" s="410">
        <f t="shared" si="101"/>
        <v>0</v>
      </c>
      <c r="DI98" s="410">
        <f t="shared" si="102"/>
        <v>0</v>
      </c>
      <c r="DJ98" s="410">
        <f t="shared" si="103"/>
        <v>0</v>
      </c>
      <c r="DK98" s="438">
        <f t="shared" si="104"/>
        <v>0</v>
      </c>
      <c r="DL98" s="409">
        <f t="shared" si="105"/>
        <v>0</v>
      </c>
      <c r="DM98" s="411">
        <f t="shared" si="106"/>
        <v>0</v>
      </c>
      <c r="DN98" s="440">
        <f t="shared" si="107"/>
        <v>0</v>
      </c>
      <c r="DO98" s="410">
        <f t="shared" si="108"/>
        <v>0</v>
      </c>
      <c r="DP98" s="410">
        <f t="shared" si="109"/>
        <v>0</v>
      </c>
      <c r="DQ98" s="410">
        <f t="shared" si="110"/>
        <v>0</v>
      </c>
      <c r="DR98" s="410">
        <f t="shared" si="111"/>
        <v>0</v>
      </c>
      <c r="DS98" s="410">
        <f t="shared" si="112"/>
        <v>0</v>
      </c>
      <c r="DT98" s="410">
        <f t="shared" si="113"/>
        <v>0</v>
      </c>
      <c r="DU98" s="438">
        <f t="shared" si="114"/>
        <v>0</v>
      </c>
      <c r="DV98" s="409">
        <f t="shared" si="115"/>
        <v>0</v>
      </c>
      <c r="DW98" s="411">
        <f t="shared" si="116"/>
        <v>0</v>
      </c>
      <c r="DX98" s="440">
        <f t="shared" si="117"/>
        <v>0</v>
      </c>
      <c r="DY98" s="410">
        <f t="shared" si="118"/>
        <v>0</v>
      </c>
      <c r="DZ98" s="410">
        <f t="shared" si="119"/>
        <v>0</v>
      </c>
      <c r="EA98" s="410">
        <f t="shared" si="120"/>
        <v>0</v>
      </c>
      <c r="EB98" s="410">
        <f t="shared" si="121"/>
        <v>0</v>
      </c>
      <c r="EC98" s="410">
        <f t="shared" si="122"/>
        <v>0</v>
      </c>
      <c r="ED98" s="410">
        <f t="shared" si="123"/>
        <v>0</v>
      </c>
      <c r="EE98" s="411">
        <f t="shared" si="124"/>
        <v>0</v>
      </c>
      <c r="EF98" s="409">
        <f t="shared" si="125"/>
        <v>0</v>
      </c>
      <c r="EG98" s="411">
        <f t="shared" si="126"/>
        <v>0</v>
      </c>
      <c r="EH98" s="23"/>
      <c r="EJ98" s="23"/>
    </row>
    <row r="99" spans="1:140" ht="15.75" thickBot="1" x14ac:dyDescent="0.3">
      <c r="A99" s="152"/>
      <c r="B99" s="377"/>
      <c r="C99" s="378"/>
      <c r="D99" s="378"/>
      <c r="E99" s="378"/>
      <c r="F99" s="379"/>
      <c r="G99" s="276"/>
      <c r="H99" s="276"/>
      <c r="I99" s="422"/>
      <c r="J99" s="423">
        <f t="shared" si="127"/>
        <v>0</v>
      </c>
      <c r="K99" s="424">
        <f t="shared" si="128"/>
        <v>0</v>
      </c>
      <c r="L99" s="410">
        <f t="shared" si="129"/>
        <v>0</v>
      </c>
      <c r="M99" s="410">
        <f t="shared" si="130"/>
        <v>0</v>
      </c>
      <c r="N99" s="410">
        <f t="shared" si="3"/>
        <v>0</v>
      </c>
      <c r="O99" s="410">
        <f t="shared" si="4"/>
        <v>0</v>
      </c>
      <c r="P99" s="410">
        <f t="shared" si="5"/>
        <v>0</v>
      </c>
      <c r="Q99" s="429">
        <f t="shared" si="6"/>
        <v>1</v>
      </c>
      <c r="R99" s="409">
        <f t="shared" si="7"/>
        <v>0</v>
      </c>
      <c r="S99" s="410">
        <f t="shared" si="8"/>
        <v>0</v>
      </c>
      <c r="T99" s="410">
        <f t="shared" si="9"/>
        <v>0</v>
      </c>
      <c r="U99" s="410">
        <f t="shared" si="10"/>
        <v>0</v>
      </c>
      <c r="V99" s="410">
        <f t="shared" si="11"/>
        <v>0</v>
      </c>
      <c r="W99" s="410">
        <f t="shared" si="12"/>
        <v>0</v>
      </c>
      <c r="X99" s="410">
        <f t="shared" si="13"/>
        <v>0</v>
      </c>
      <c r="Y99" s="438">
        <f t="shared" si="14"/>
        <v>0</v>
      </c>
      <c r="Z99" s="409">
        <f t="shared" si="15"/>
        <v>0</v>
      </c>
      <c r="AA99" s="411">
        <f t="shared" si="16"/>
        <v>0</v>
      </c>
      <c r="AB99" s="440">
        <f t="shared" si="17"/>
        <v>0</v>
      </c>
      <c r="AC99" s="410">
        <f t="shared" si="18"/>
        <v>0</v>
      </c>
      <c r="AD99" s="410">
        <f t="shared" si="19"/>
        <v>0</v>
      </c>
      <c r="AE99" s="410">
        <f t="shared" si="20"/>
        <v>0</v>
      </c>
      <c r="AF99" s="410">
        <f t="shared" si="21"/>
        <v>0</v>
      </c>
      <c r="AG99" s="410">
        <f t="shared" si="22"/>
        <v>0</v>
      </c>
      <c r="AH99" s="410">
        <f t="shared" si="23"/>
        <v>0</v>
      </c>
      <c r="AI99" s="438">
        <f t="shared" si="24"/>
        <v>0</v>
      </c>
      <c r="AJ99" s="409">
        <f t="shared" si="25"/>
        <v>0</v>
      </c>
      <c r="AK99" s="411">
        <f t="shared" si="26"/>
        <v>0</v>
      </c>
      <c r="AL99" s="440">
        <f t="shared" si="27"/>
        <v>0</v>
      </c>
      <c r="AM99" s="410">
        <f t="shared" si="28"/>
        <v>0</v>
      </c>
      <c r="AN99" s="410">
        <f t="shared" si="29"/>
        <v>0</v>
      </c>
      <c r="AO99" s="410">
        <f t="shared" si="30"/>
        <v>0</v>
      </c>
      <c r="AP99" s="410">
        <f t="shared" si="31"/>
        <v>0</v>
      </c>
      <c r="AQ99" s="410">
        <f t="shared" si="32"/>
        <v>0</v>
      </c>
      <c r="AR99" s="410">
        <f t="shared" si="33"/>
        <v>0</v>
      </c>
      <c r="AS99" s="438">
        <f t="shared" si="34"/>
        <v>0</v>
      </c>
      <c r="AT99" s="409">
        <f t="shared" si="35"/>
        <v>0</v>
      </c>
      <c r="AU99" s="411">
        <f t="shared" si="36"/>
        <v>0</v>
      </c>
      <c r="AV99" s="440">
        <f t="shared" si="37"/>
        <v>0</v>
      </c>
      <c r="AW99" s="410">
        <f t="shared" si="38"/>
        <v>0</v>
      </c>
      <c r="AX99" s="410">
        <f t="shared" si="39"/>
        <v>0</v>
      </c>
      <c r="AY99" s="410">
        <f t="shared" si="40"/>
        <v>0</v>
      </c>
      <c r="AZ99" s="410">
        <f t="shared" si="41"/>
        <v>0</v>
      </c>
      <c r="BA99" s="410">
        <f t="shared" si="42"/>
        <v>0</v>
      </c>
      <c r="BB99" s="410">
        <f t="shared" si="43"/>
        <v>0</v>
      </c>
      <c r="BC99" s="438">
        <f t="shared" si="44"/>
        <v>0</v>
      </c>
      <c r="BD99" s="409">
        <f t="shared" si="45"/>
        <v>0</v>
      </c>
      <c r="BE99" s="411">
        <f t="shared" si="46"/>
        <v>0</v>
      </c>
      <c r="BF99" s="440">
        <f t="shared" si="47"/>
        <v>0</v>
      </c>
      <c r="BG99" s="410">
        <f t="shared" si="48"/>
        <v>0</v>
      </c>
      <c r="BH99" s="410">
        <f t="shared" si="49"/>
        <v>0</v>
      </c>
      <c r="BI99" s="410">
        <f t="shared" si="50"/>
        <v>0</v>
      </c>
      <c r="BJ99" s="410">
        <f t="shared" si="51"/>
        <v>0</v>
      </c>
      <c r="BK99" s="410">
        <f t="shared" si="52"/>
        <v>0</v>
      </c>
      <c r="BL99" s="410">
        <f t="shared" si="53"/>
        <v>0</v>
      </c>
      <c r="BM99" s="438">
        <f t="shared" si="54"/>
        <v>0</v>
      </c>
      <c r="BN99" s="409">
        <f t="shared" si="55"/>
        <v>0</v>
      </c>
      <c r="BO99" s="411">
        <f t="shared" si="56"/>
        <v>0</v>
      </c>
      <c r="BP99" s="440">
        <f t="shared" si="57"/>
        <v>0</v>
      </c>
      <c r="BQ99" s="410">
        <f t="shared" si="58"/>
        <v>0</v>
      </c>
      <c r="BR99" s="410">
        <f t="shared" si="59"/>
        <v>0</v>
      </c>
      <c r="BS99" s="410">
        <f t="shared" si="60"/>
        <v>0</v>
      </c>
      <c r="BT99" s="410">
        <f t="shared" si="61"/>
        <v>0</v>
      </c>
      <c r="BU99" s="410">
        <f t="shared" si="62"/>
        <v>0</v>
      </c>
      <c r="BV99" s="410">
        <f t="shared" si="63"/>
        <v>0</v>
      </c>
      <c r="BW99" s="438">
        <f t="shared" si="64"/>
        <v>0</v>
      </c>
      <c r="BX99" s="409">
        <f t="shared" si="65"/>
        <v>0</v>
      </c>
      <c r="BY99" s="411">
        <f t="shared" si="66"/>
        <v>0</v>
      </c>
      <c r="BZ99" s="440">
        <f t="shared" si="67"/>
        <v>0</v>
      </c>
      <c r="CA99" s="410">
        <f t="shared" si="68"/>
        <v>0</v>
      </c>
      <c r="CB99" s="410">
        <f t="shared" si="69"/>
        <v>0</v>
      </c>
      <c r="CC99" s="410">
        <f t="shared" si="70"/>
        <v>0</v>
      </c>
      <c r="CD99" s="410">
        <f t="shared" si="71"/>
        <v>0</v>
      </c>
      <c r="CE99" s="410">
        <f t="shared" si="72"/>
        <v>0</v>
      </c>
      <c r="CF99" s="410">
        <f t="shared" si="73"/>
        <v>0</v>
      </c>
      <c r="CG99" s="438">
        <f t="shared" si="74"/>
        <v>0</v>
      </c>
      <c r="CH99" s="409">
        <f t="shared" si="75"/>
        <v>0</v>
      </c>
      <c r="CI99" s="411">
        <f t="shared" si="76"/>
        <v>0</v>
      </c>
      <c r="CJ99" s="440">
        <f t="shared" si="77"/>
        <v>0</v>
      </c>
      <c r="CK99" s="410">
        <f t="shared" si="78"/>
        <v>0</v>
      </c>
      <c r="CL99" s="410">
        <f t="shared" si="79"/>
        <v>0</v>
      </c>
      <c r="CM99" s="410">
        <f t="shared" si="80"/>
        <v>0</v>
      </c>
      <c r="CN99" s="410">
        <f t="shared" si="81"/>
        <v>0</v>
      </c>
      <c r="CO99" s="410">
        <f t="shared" si="82"/>
        <v>0</v>
      </c>
      <c r="CP99" s="410">
        <f t="shared" si="83"/>
        <v>0</v>
      </c>
      <c r="CQ99" s="438">
        <f t="shared" si="84"/>
        <v>0</v>
      </c>
      <c r="CR99" s="409">
        <f t="shared" si="85"/>
        <v>0</v>
      </c>
      <c r="CS99" s="411">
        <f t="shared" si="86"/>
        <v>0</v>
      </c>
      <c r="CT99" s="440">
        <f t="shared" si="87"/>
        <v>0</v>
      </c>
      <c r="CU99" s="410">
        <f t="shared" si="88"/>
        <v>0</v>
      </c>
      <c r="CV99" s="410">
        <f t="shared" si="89"/>
        <v>0</v>
      </c>
      <c r="CW99" s="410">
        <f t="shared" si="90"/>
        <v>0</v>
      </c>
      <c r="CX99" s="410">
        <f t="shared" si="91"/>
        <v>0</v>
      </c>
      <c r="CY99" s="410">
        <f t="shared" si="92"/>
        <v>0</v>
      </c>
      <c r="CZ99" s="410">
        <f t="shared" si="93"/>
        <v>0</v>
      </c>
      <c r="DA99" s="438">
        <f t="shared" si="94"/>
        <v>0</v>
      </c>
      <c r="DB99" s="409">
        <f t="shared" si="95"/>
        <v>0</v>
      </c>
      <c r="DC99" s="411">
        <f t="shared" si="96"/>
        <v>0</v>
      </c>
      <c r="DD99" s="440">
        <f t="shared" si="97"/>
        <v>0</v>
      </c>
      <c r="DE99" s="410">
        <f t="shared" si="98"/>
        <v>0</v>
      </c>
      <c r="DF99" s="410">
        <f t="shared" si="99"/>
        <v>0</v>
      </c>
      <c r="DG99" s="410">
        <f t="shared" si="100"/>
        <v>0</v>
      </c>
      <c r="DH99" s="410">
        <f t="shared" si="101"/>
        <v>0</v>
      </c>
      <c r="DI99" s="410">
        <f t="shared" si="102"/>
        <v>0</v>
      </c>
      <c r="DJ99" s="410">
        <f t="shared" si="103"/>
        <v>0</v>
      </c>
      <c r="DK99" s="438">
        <f t="shared" si="104"/>
        <v>0</v>
      </c>
      <c r="DL99" s="409">
        <f t="shared" si="105"/>
        <v>0</v>
      </c>
      <c r="DM99" s="411">
        <f t="shared" si="106"/>
        <v>0</v>
      </c>
      <c r="DN99" s="440">
        <f t="shared" si="107"/>
        <v>0</v>
      </c>
      <c r="DO99" s="410">
        <f t="shared" si="108"/>
        <v>0</v>
      </c>
      <c r="DP99" s="410">
        <f t="shared" si="109"/>
        <v>0</v>
      </c>
      <c r="DQ99" s="410">
        <f t="shared" si="110"/>
        <v>0</v>
      </c>
      <c r="DR99" s="410">
        <f t="shared" si="111"/>
        <v>0</v>
      </c>
      <c r="DS99" s="410">
        <f t="shared" si="112"/>
        <v>0</v>
      </c>
      <c r="DT99" s="410">
        <f t="shared" si="113"/>
        <v>0</v>
      </c>
      <c r="DU99" s="438">
        <f t="shared" si="114"/>
        <v>0</v>
      </c>
      <c r="DV99" s="409">
        <f t="shared" si="115"/>
        <v>0</v>
      </c>
      <c r="DW99" s="411">
        <f t="shared" si="116"/>
        <v>0</v>
      </c>
      <c r="DX99" s="440">
        <f t="shared" si="117"/>
        <v>0</v>
      </c>
      <c r="DY99" s="410">
        <f t="shared" si="118"/>
        <v>0</v>
      </c>
      <c r="DZ99" s="410">
        <f t="shared" si="119"/>
        <v>0</v>
      </c>
      <c r="EA99" s="410">
        <f t="shared" si="120"/>
        <v>0</v>
      </c>
      <c r="EB99" s="410">
        <f t="shared" si="121"/>
        <v>0</v>
      </c>
      <c r="EC99" s="410">
        <f t="shared" si="122"/>
        <v>0</v>
      </c>
      <c r="ED99" s="410">
        <f t="shared" si="123"/>
        <v>0</v>
      </c>
      <c r="EE99" s="411">
        <f t="shared" si="124"/>
        <v>0</v>
      </c>
      <c r="EF99" s="409">
        <f t="shared" si="125"/>
        <v>0</v>
      </c>
      <c r="EG99" s="411">
        <f t="shared" si="126"/>
        <v>0</v>
      </c>
      <c r="EH99" s="23"/>
      <c r="EJ99" s="23"/>
    </row>
    <row r="100" spans="1:140" ht="15.75" thickBot="1" x14ac:dyDescent="0.3">
      <c r="A100" s="152"/>
      <c r="B100" s="377"/>
      <c r="C100" s="378"/>
      <c r="D100" s="378"/>
      <c r="E100" s="378"/>
      <c r="F100" s="379"/>
      <c r="G100" s="276"/>
      <c r="H100" s="276"/>
      <c r="I100" s="422"/>
      <c r="J100" s="423">
        <f t="shared" si="127"/>
        <v>0</v>
      </c>
      <c r="K100" s="424">
        <f t="shared" si="128"/>
        <v>0</v>
      </c>
      <c r="L100" s="410">
        <f t="shared" si="129"/>
        <v>0</v>
      </c>
      <c r="M100" s="410">
        <f t="shared" si="130"/>
        <v>0</v>
      </c>
      <c r="N100" s="410">
        <f t="shared" si="3"/>
        <v>0</v>
      </c>
      <c r="O100" s="410">
        <f t="shared" si="4"/>
        <v>0</v>
      </c>
      <c r="P100" s="410">
        <f t="shared" si="5"/>
        <v>0</v>
      </c>
      <c r="Q100" s="429">
        <f t="shared" si="6"/>
        <v>1</v>
      </c>
      <c r="R100" s="409">
        <f t="shared" si="7"/>
        <v>0</v>
      </c>
      <c r="S100" s="410">
        <f t="shared" si="8"/>
        <v>0</v>
      </c>
      <c r="T100" s="410">
        <f t="shared" si="9"/>
        <v>0</v>
      </c>
      <c r="U100" s="410">
        <f t="shared" si="10"/>
        <v>0</v>
      </c>
      <c r="V100" s="410">
        <f t="shared" si="11"/>
        <v>0</v>
      </c>
      <c r="W100" s="410">
        <f t="shared" si="12"/>
        <v>0</v>
      </c>
      <c r="X100" s="410">
        <f t="shared" si="13"/>
        <v>0</v>
      </c>
      <c r="Y100" s="438">
        <f t="shared" si="14"/>
        <v>0</v>
      </c>
      <c r="Z100" s="409">
        <f t="shared" si="15"/>
        <v>0</v>
      </c>
      <c r="AA100" s="411">
        <f t="shared" si="16"/>
        <v>0</v>
      </c>
      <c r="AB100" s="440">
        <f t="shared" si="17"/>
        <v>0</v>
      </c>
      <c r="AC100" s="410">
        <f t="shared" si="18"/>
        <v>0</v>
      </c>
      <c r="AD100" s="410">
        <f t="shared" si="19"/>
        <v>0</v>
      </c>
      <c r="AE100" s="410">
        <f t="shared" si="20"/>
        <v>0</v>
      </c>
      <c r="AF100" s="410">
        <f t="shared" si="21"/>
        <v>0</v>
      </c>
      <c r="AG100" s="410">
        <f t="shared" si="22"/>
        <v>0</v>
      </c>
      <c r="AH100" s="410">
        <f t="shared" si="23"/>
        <v>0</v>
      </c>
      <c r="AI100" s="438">
        <f t="shared" si="24"/>
        <v>0</v>
      </c>
      <c r="AJ100" s="409">
        <f t="shared" si="25"/>
        <v>0</v>
      </c>
      <c r="AK100" s="411">
        <f t="shared" si="26"/>
        <v>0</v>
      </c>
      <c r="AL100" s="440">
        <f t="shared" si="27"/>
        <v>0</v>
      </c>
      <c r="AM100" s="410">
        <f t="shared" si="28"/>
        <v>0</v>
      </c>
      <c r="AN100" s="410">
        <f t="shared" si="29"/>
        <v>0</v>
      </c>
      <c r="AO100" s="410">
        <f t="shared" si="30"/>
        <v>0</v>
      </c>
      <c r="AP100" s="410">
        <f t="shared" si="31"/>
        <v>0</v>
      </c>
      <c r="AQ100" s="410">
        <f t="shared" si="32"/>
        <v>0</v>
      </c>
      <c r="AR100" s="410">
        <f t="shared" si="33"/>
        <v>0</v>
      </c>
      <c r="AS100" s="438">
        <f t="shared" si="34"/>
        <v>0</v>
      </c>
      <c r="AT100" s="409">
        <f t="shared" si="35"/>
        <v>0</v>
      </c>
      <c r="AU100" s="411">
        <f t="shared" si="36"/>
        <v>0</v>
      </c>
      <c r="AV100" s="440">
        <f t="shared" si="37"/>
        <v>0</v>
      </c>
      <c r="AW100" s="410">
        <f t="shared" si="38"/>
        <v>0</v>
      </c>
      <c r="AX100" s="410">
        <f t="shared" si="39"/>
        <v>0</v>
      </c>
      <c r="AY100" s="410">
        <f t="shared" si="40"/>
        <v>0</v>
      </c>
      <c r="AZ100" s="410">
        <f t="shared" si="41"/>
        <v>0</v>
      </c>
      <c r="BA100" s="410">
        <f t="shared" si="42"/>
        <v>0</v>
      </c>
      <c r="BB100" s="410">
        <f t="shared" si="43"/>
        <v>0</v>
      </c>
      <c r="BC100" s="438">
        <f t="shared" si="44"/>
        <v>0</v>
      </c>
      <c r="BD100" s="409">
        <f t="shared" si="45"/>
        <v>0</v>
      </c>
      <c r="BE100" s="411">
        <f t="shared" si="46"/>
        <v>0</v>
      </c>
      <c r="BF100" s="440">
        <f t="shared" si="47"/>
        <v>0</v>
      </c>
      <c r="BG100" s="410">
        <f t="shared" si="48"/>
        <v>0</v>
      </c>
      <c r="BH100" s="410">
        <f t="shared" si="49"/>
        <v>0</v>
      </c>
      <c r="BI100" s="410">
        <f t="shared" si="50"/>
        <v>0</v>
      </c>
      <c r="BJ100" s="410">
        <f t="shared" si="51"/>
        <v>0</v>
      </c>
      <c r="BK100" s="410">
        <f t="shared" si="52"/>
        <v>0</v>
      </c>
      <c r="BL100" s="410">
        <f t="shared" si="53"/>
        <v>0</v>
      </c>
      <c r="BM100" s="438">
        <f t="shared" si="54"/>
        <v>0</v>
      </c>
      <c r="BN100" s="409">
        <f t="shared" si="55"/>
        <v>0</v>
      </c>
      <c r="BO100" s="411">
        <f t="shared" si="56"/>
        <v>0</v>
      </c>
      <c r="BP100" s="440">
        <f t="shared" si="57"/>
        <v>0</v>
      </c>
      <c r="BQ100" s="410">
        <f t="shared" si="58"/>
        <v>0</v>
      </c>
      <c r="BR100" s="410">
        <f t="shared" si="59"/>
        <v>0</v>
      </c>
      <c r="BS100" s="410">
        <f t="shared" si="60"/>
        <v>0</v>
      </c>
      <c r="BT100" s="410">
        <f t="shared" si="61"/>
        <v>0</v>
      </c>
      <c r="BU100" s="410">
        <f t="shared" si="62"/>
        <v>0</v>
      </c>
      <c r="BV100" s="410">
        <f t="shared" si="63"/>
        <v>0</v>
      </c>
      <c r="BW100" s="438">
        <f t="shared" si="64"/>
        <v>0</v>
      </c>
      <c r="BX100" s="409">
        <f t="shared" si="65"/>
        <v>0</v>
      </c>
      <c r="BY100" s="411">
        <f t="shared" si="66"/>
        <v>0</v>
      </c>
      <c r="BZ100" s="440">
        <f t="shared" si="67"/>
        <v>0</v>
      </c>
      <c r="CA100" s="410">
        <f t="shared" si="68"/>
        <v>0</v>
      </c>
      <c r="CB100" s="410">
        <f t="shared" si="69"/>
        <v>0</v>
      </c>
      <c r="CC100" s="410">
        <f t="shared" si="70"/>
        <v>0</v>
      </c>
      <c r="CD100" s="410">
        <f t="shared" si="71"/>
        <v>0</v>
      </c>
      <c r="CE100" s="410">
        <f t="shared" si="72"/>
        <v>0</v>
      </c>
      <c r="CF100" s="410">
        <f t="shared" si="73"/>
        <v>0</v>
      </c>
      <c r="CG100" s="438">
        <f t="shared" si="74"/>
        <v>0</v>
      </c>
      <c r="CH100" s="409">
        <f t="shared" si="75"/>
        <v>0</v>
      </c>
      <c r="CI100" s="411">
        <f t="shared" si="76"/>
        <v>0</v>
      </c>
      <c r="CJ100" s="440">
        <f t="shared" si="77"/>
        <v>0</v>
      </c>
      <c r="CK100" s="410">
        <f t="shared" si="78"/>
        <v>0</v>
      </c>
      <c r="CL100" s="410">
        <f t="shared" si="79"/>
        <v>0</v>
      </c>
      <c r="CM100" s="410">
        <f t="shared" si="80"/>
        <v>0</v>
      </c>
      <c r="CN100" s="410">
        <f t="shared" si="81"/>
        <v>0</v>
      </c>
      <c r="CO100" s="410">
        <f t="shared" si="82"/>
        <v>0</v>
      </c>
      <c r="CP100" s="410">
        <f t="shared" si="83"/>
        <v>0</v>
      </c>
      <c r="CQ100" s="438">
        <f t="shared" si="84"/>
        <v>0</v>
      </c>
      <c r="CR100" s="409">
        <f t="shared" si="85"/>
        <v>0</v>
      </c>
      <c r="CS100" s="411">
        <f t="shared" si="86"/>
        <v>0</v>
      </c>
      <c r="CT100" s="440">
        <f t="shared" si="87"/>
        <v>0</v>
      </c>
      <c r="CU100" s="410">
        <f t="shared" si="88"/>
        <v>0</v>
      </c>
      <c r="CV100" s="410">
        <f t="shared" si="89"/>
        <v>0</v>
      </c>
      <c r="CW100" s="410">
        <f t="shared" si="90"/>
        <v>0</v>
      </c>
      <c r="CX100" s="410">
        <f t="shared" si="91"/>
        <v>0</v>
      </c>
      <c r="CY100" s="410">
        <f t="shared" si="92"/>
        <v>0</v>
      </c>
      <c r="CZ100" s="410">
        <f t="shared" si="93"/>
        <v>0</v>
      </c>
      <c r="DA100" s="438">
        <f t="shared" si="94"/>
        <v>0</v>
      </c>
      <c r="DB100" s="409">
        <f t="shared" si="95"/>
        <v>0</v>
      </c>
      <c r="DC100" s="411">
        <f t="shared" si="96"/>
        <v>0</v>
      </c>
      <c r="DD100" s="440">
        <f t="shared" si="97"/>
        <v>0</v>
      </c>
      <c r="DE100" s="410">
        <f t="shared" si="98"/>
        <v>0</v>
      </c>
      <c r="DF100" s="410">
        <f t="shared" si="99"/>
        <v>0</v>
      </c>
      <c r="DG100" s="410">
        <f t="shared" si="100"/>
        <v>0</v>
      </c>
      <c r="DH100" s="410">
        <f t="shared" si="101"/>
        <v>0</v>
      </c>
      <c r="DI100" s="410">
        <f t="shared" si="102"/>
        <v>0</v>
      </c>
      <c r="DJ100" s="410">
        <f t="shared" si="103"/>
        <v>0</v>
      </c>
      <c r="DK100" s="438">
        <f t="shared" si="104"/>
        <v>0</v>
      </c>
      <c r="DL100" s="409">
        <f t="shared" si="105"/>
        <v>0</v>
      </c>
      <c r="DM100" s="411">
        <f t="shared" si="106"/>
        <v>0</v>
      </c>
      <c r="DN100" s="440">
        <f t="shared" si="107"/>
        <v>0</v>
      </c>
      <c r="DO100" s="410">
        <f t="shared" si="108"/>
        <v>0</v>
      </c>
      <c r="DP100" s="410">
        <f t="shared" si="109"/>
        <v>0</v>
      </c>
      <c r="DQ100" s="410">
        <f t="shared" si="110"/>
        <v>0</v>
      </c>
      <c r="DR100" s="410">
        <f t="shared" si="111"/>
        <v>0</v>
      </c>
      <c r="DS100" s="410">
        <f t="shared" si="112"/>
        <v>0</v>
      </c>
      <c r="DT100" s="410">
        <f t="shared" si="113"/>
        <v>0</v>
      </c>
      <c r="DU100" s="438">
        <f t="shared" si="114"/>
        <v>0</v>
      </c>
      <c r="DV100" s="409">
        <f t="shared" si="115"/>
        <v>0</v>
      </c>
      <c r="DW100" s="411">
        <f t="shared" si="116"/>
        <v>0</v>
      </c>
      <c r="DX100" s="440">
        <f t="shared" si="117"/>
        <v>0</v>
      </c>
      <c r="DY100" s="410">
        <f t="shared" si="118"/>
        <v>0</v>
      </c>
      <c r="DZ100" s="410">
        <f t="shared" si="119"/>
        <v>0</v>
      </c>
      <c r="EA100" s="410">
        <f t="shared" si="120"/>
        <v>0</v>
      </c>
      <c r="EB100" s="410">
        <f t="shared" si="121"/>
        <v>0</v>
      </c>
      <c r="EC100" s="410">
        <f t="shared" si="122"/>
        <v>0</v>
      </c>
      <c r="ED100" s="410">
        <f t="shared" si="123"/>
        <v>0</v>
      </c>
      <c r="EE100" s="411">
        <f t="shared" si="124"/>
        <v>0</v>
      </c>
      <c r="EF100" s="409">
        <f t="shared" si="125"/>
        <v>0</v>
      </c>
      <c r="EG100" s="411">
        <f t="shared" si="126"/>
        <v>0</v>
      </c>
      <c r="EH100" s="23"/>
      <c r="EJ100" s="23"/>
    </row>
    <row r="101" spans="1:140" ht="15.75" thickBot="1" x14ac:dyDescent="0.3">
      <c r="A101" s="152"/>
      <c r="B101" s="377"/>
      <c r="C101" s="378"/>
      <c r="D101" s="378"/>
      <c r="E101" s="378"/>
      <c r="F101" s="379"/>
      <c r="G101" s="276"/>
      <c r="H101" s="276"/>
      <c r="I101" s="422"/>
      <c r="J101" s="423">
        <f t="shared" si="127"/>
        <v>0</v>
      </c>
      <c r="K101" s="424">
        <f t="shared" si="128"/>
        <v>0</v>
      </c>
      <c r="L101" s="410">
        <f t="shared" si="129"/>
        <v>0</v>
      </c>
      <c r="M101" s="410">
        <f t="shared" si="130"/>
        <v>0</v>
      </c>
      <c r="N101" s="410">
        <f t="shared" si="3"/>
        <v>0</v>
      </c>
      <c r="O101" s="410">
        <f t="shared" si="4"/>
        <v>0</v>
      </c>
      <c r="P101" s="410">
        <f t="shared" si="5"/>
        <v>0</v>
      </c>
      <c r="Q101" s="429">
        <f t="shared" si="6"/>
        <v>1</v>
      </c>
      <c r="R101" s="409">
        <f t="shared" si="7"/>
        <v>0</v>
      </c>
      <c r="S101" s="410">
        <f t="shared" si="8"/>
        <v>0</v>
      </c>
      <c r="T101" s="410">
        <f t="shared" si="9"/>
        <v>0</v>
      </c>
      <c r="U101" s="410">
        <f t="shared" si="10"/>
        <v>0</v>
      </c>
      <c r="V101" s="410">
        <f t="shared" si="11"/>
        <v>0</v>
      </c>
      <c r="W101" s="410">
        <f t="shared" si="12"/>
        <v>0</v>
      </c>
      <c r="X101" s="410">
        <f t="shared" si="13"/>
        <v>0</v>
      </c>
      <c r="Y101" s="438">
        <f t="shared" si="14"/>
        <v>0</v>
      </c>
      <c r="Z101" s="409">
        <f t="shared" si="15"/>
        <v>0</v>
      </c>
      <c r="AA101" s="411">
        <f t="shared" si="16"/>
        <v>0</v>
      </c>
      <c r="AB101" s="440">
        <f t="shared" si="17"/>
        <v>0</v>
      </c>
      <c r="AC101" s="410">
        <f t="shared" si="18"/>
        <v>0</v>
      </c>
      <c r="AD101" s="410">
        <f t="shared" si="19"/>
        <v>0</v>
      </c>
      <c r="AE101" s="410">
        <f t="shared" si="20"/>
        <v>0</v>
      </c>
      <c r="AF101" s="410">
        <f t="shared" si="21"/>
        <v>0</v>
      </c>
      <c r="AG101" s="410">
        <f t="shared" si="22"/>
        <v>0</v>
      </c>
      <c r="AH101" s="410">
        <f t="shared" si="23"/>
        <v>0</v>
      </c>
      <c r="AI101" s="438">
        <f t="shared" si="24"/>
        <v>0</v>
      </c>
      <c r="AJ101" s="409">
        <f t="shared" si="25"/>
        <v>0</v>
      </c>
      <c r="AK101" s="411">
        <f t="shared" si="26"/>
        <v>0</v>
      </c>
      <c r="AL101" s="440">
        <f t="shared" si="27"/>
        <v>0</v>
      </c>
      <c r="AM101" s="410">
        <f t="shared" si="28"/>
        <v>0</v>
      </c>
      <c r="AN101" s="410">
        <f t="shared" si="29"/>
        <v>0</v>
      </c>
      <c r="AO101" s="410">
        <f t="shared" si="30"/>
        <v>0</v>
      </c>
      <c r="AP101" s="410">
        <f t="shared" si="31"/>
        <v>0</v>
      </c>
      <c r="AQ101" s="410">
        <f t="shared" si="32"/>
        <v>0</v>
      </c>
      <c r="AR101" s="410">
        <f t="shared" si="33"/>
        <v>0</v>
      </c>
      <c r="AS101" s="438">
        <f t="shared" si="34"/>
        <v>0</v>
      </c>
      <c r="AT101" s="409">
        <f t="shared" si="35"/>
        <v>0</v>
      </c>
      <c r="AU101" s="411">
        <f t="shared" si="36"/>
        <v>0</v>
      </c>
      <c r="AV101" s="440">
        <f t="shared" si="37"/>
        <v>0</v>
      </c>
      <c r="AW101" s="410">
        <f t="shared" si="38"/>
        <v>0</v>
      </c>
      <c r="AX101" s="410">
        <f t="shared" si="39"/>
        <v>0</v>
      </c>
      <c r="AY101" s="410">
        <f t="shared" si="40"/>
        <v>0</v>
      </c>
      <c r="AZ101" s="410">
        <f t="shared" si="41"/>
        <v>0</v>
      </c>
      <c r="BA101" s="410">
        <f t="shared" si="42"/>
        <v>0</v>
      </c>
      <c r="BB101" s="410">
        <f t="shared" si="43"/>
        <v>0</v>
      </c>
      <c r="BC101" s="438">
        <f t="shared" si="44"/>
        <v>0</v>
      </c>
      <c r="BD101" s="409">
        <f t="shared" si="45"/>
        <v>0</v>
      </c>
      <c r="BE101" s="411">
        <f t="shared" si="46"/>
        <v>0</v>
      </c>
      <c r="BF101" s="440">
        <f t="shared" si="47"/>
        <v>0</v>
      </c>
      <c r="BG101" s="410">
        <f t="shared" si="48"/>
        <v>0</v>
      </c>
      <c r="BH101" s="410">
        <f t="shared" si="49"/>
        <v>0</v>
      </c>
      <c r="BI101" s="410">
        <f t="shared" si="50"/>
        <v>0</v>
      </c>
      <c r="BJ101" s="410">
        <f t="shared" si="51"/>
        <v>0</v>
      </c>
      <c r="BK101" s="410">
        <f t="shared" si="52"/>
        <v>0</v>
      </c>
      <c r="BL101" s="410">
        <f t="shared" si="53"/>
        <v>0</v>
      </c>
      <c r="BM101" s="438">
        <f t="shared" si="54"/>
        <v>0</v>
      </c>
      <c r="BN101" s="409">
        <f t="shared" si="55"/>
        <v>0</v>
      </c>
      <c r="BO101" s="411">
        <f t="shared" si="56"/>
        <v>0</v>
      </c>
      <c r="BP101" s="440">
        <f t="shared" si="57"/>
        <v>0</v>
      </c>
      <c r="BQ101" s="410">
        <f t="shared" si="58"/>
        <v>0</v>
      </c>
      <c r="BR101" s="410">
        <f t="shared" si="59"/>
        <v>0</v>
      </c>
      <c r="BS101" s="410">
        <f t="shared" si="60"/>
        <v>0</v>
      </c>
      <c r="BT101" s="410">
        <f t="shared" si="61"/>
        <v>0</v>
      </c>
      <c r="BU101" s="410">
        <f t="shared" si="62"/>
        <v>0</v>
      </c>
      <c r="BV101" s="410">
        <f t="shared" si="63"/>
        <v>0</v>
      </c>
      <c r="BW101" s="438">
        <f t="shared" si="64"/>
        <v>0</v>
      </c>
      <c r="BX101" s="409">
        <f t="shared" si="65"/>
        <v>0</v>
      </c>
      <c r="BY101" s="411">
        <f t="shared" si="66"/>
        <v>0</v>
      </c>
      <c r="BZ101" s="440">
        <f t="shared" si="67"/>
        <v>0</v>
      </c>
      <c r="CA101" s="410">
        <f t="shared" si="68"/>
        <v>0</v>
      </c>
      <c r="CB101" s="410">
        <f t="shared" si="69"/>
        <v>0</v>
      </c>
      <c r="CC101" s="410">
        <f t="shared" si="70"/>
        <v>0</v>
      </c>
      <c r="CD101" s="410">
        <f t="shared" si="71"/>
        <v>0</v>
      </c>
      <c r="CE101" s="410">
        <f t="shared" si="72"/>
        <v>0</v>
      </c>
      <c r="CF101" s="410">
        <f t="shared" si="73"/>
        <v>0</v>
      </c>
      <c r="CG101" s="438">
        <f t="shared" si="74"/>
        <v>0</v>
      </c>
      <c r="CH101" s="409">
        <f t="shared" si="75"/>
        <v>0</v>
      </c>
      <c r="CI101" s="411">
        <f t="shared" si="76"/>
        <v>0</v>
      </c>
      <c r="CJ101" s="440">
        <f t="shared" si="77"/>
        <v>0</v>
      </c>
      <c r="CK101" s="410">
        <f t="shared" si="78"/>
        <v>0</v>
      </c>
      <c r="CL101" s="410">
        <f t="shared" si="79"/>
        <v>0</v>
      </c>
      <c r="CM101" s="410">
        <f t="shared" si="80"/>
        <v>0</v>
      </c>
      <c r="CN101" s="410">
        <f t="shared" si="81"/>
        <v>0</v>
      </c>
      <c r="CO101" s="410">
        <f t="shared" si="82"/>
        <v>0</v>
      </c>
      <c r="CP101" s="410">
        <f t="shared" si="83"/>
        <v>0</v>
      </c>
      <c r="CQ101" s="438">
        <f t="shared" si="84"/>
        <v>0</v>
      </c>
      <c r="CR101" s="409">
        <f t="shared" si="85"/>
        <v>0</v>
      </c>
      <c r="CS101" s="411">
        <f t="shared" si="86"/>
        <v>0</v>
      </c>
      <c r="CT101" s="440">
        <f t="shared" si="87"/>
        <v>0</v>
      </c>
      <c r="CU101" s="410">
        <f t="shared" si="88"/>
        <v>0</v>
      </c>
      <c r="CV101" s="410">
        <f t="shared" si="89"/>
        <v>0</v>
      </c>
      <c r="CW101" s="410">
        <f t="shared" si="90"/>
        <v>0</v>
      </c>
      <c r="CX101" s="410">
        <f t="shared" si="91"/>
        <v>0</v>
      </c>
      <c r="CY101" s="410">
        <f t="shared" si="92"/>
        <v>0</v>
      </c>
      <c r="CZ101" s="410">
        <f t="shared" si="93"/>
        <v>0</v>
      </c>
      <c r="DA101" s="438">
        <f t="shared" si="94"/>
        <v>0</v>
      </c>
      <c r="DB101" s="409">
        <f t="shared" si="95"/>
        <v>0</v>
      </c>
      <c r="DC101" s="411">
        <f t="shared" si="96"/>
        <v>0</v>
      </c>
      <c r="DD101" s="440">
        <f t="shared" si="97"/>
        <v>0</v>
      </c>
      <c r="DE101" s="410">
        <f t="shared" si="98"/>
        <v>0</v>
      </c>
      <c r="DF101" s="410">
        <f t="shared" si="99"/>
        <v>0</v>
      </c>
      <c r="DG101" s="410">
        <f t="shared" si="100"/>
        <v>0</v>
      </c>
      <c r="DH101" s="410">
        <f t="shared" si="101"/>
        <v>0</v>
      </c>
      <c r="DI101" s="410">
        <f t="shared" si="102"/>
        <v>0</v>
      </c>
      <c r="DJ101" s="410">
        <f t="shared" si="103"/>
        <v>0</v>
      </c>
      <c r="DK101" s="438">
        <f t="shared" si="104"/>
        <v>0</v>
      </c>
      <c r="DL101" s="409">
        <f t="shared" si="105"/>
        <v>0</v>
      </c>
      <c r="DM101" s="411">
        <f t="shared" si="106"/>
        <v>0</v>
      </c>
      <c r="DN101" s="440">
        <f t="shared" si="107"/>
        <v>0</v>
      </c>
      <c r="DO101" s="410">
        <f t="shared" si="108"/>
        <v>0</v>
      </c>
      <c r="DP101" s="410">
        <f t="shared" si="109"/>
        <v>0</v>
      </c>
      <c r="DQ101" s="410">
        <f t="shared" si="110"/>
        <v>0</v>
      </c>
      <c r="DR101" s="410">
        <f t="shared" si="111"/>
        <v>0</v>
      </c>
      <c r="DS101" s="410">
        <f t="shared" si="112"/>
        <v>0</v>
      </c>
      <c r="DT101" s="410">
        <f t="shared" si="113"/>
        <v>0</v>
      </c>
      <c r="DU101" s="438">
        <f t="shared" si="114"/>
        <v>0</v>
      </c>
      <c r="DV101" s="409">
        <f t="shared" si="115"/>
        <v>0</v>
      </c>
      <c r="DW101" s="411">
        <f t="shared" si="116"/>
        <v>0</v>
      </c>
      <c r="DX101" s="440">
        <f t="shared" si="117"/>
        <v>0</v>
      </c>
      <c r="DY101" s="410">
        <f t="shared" si="118"/>
        <v>0</v>
      </c>
      <c r="DZ101" s="410">
        <f t="shared" si="119"/>
        <v>0</v>
      </c>
      <c r="EA101" s="410">
        <f t="shared" si="120"/>
        <v>0</v>
      </c>
      <c r="EB101" s="410">
        <f t="shared" si="121"/>
        <v>0</v>
      </c>
      <c r="EC101" s="410">
        <f t="shared" si="122"/>
        <v>0</v>
      </c>
      <c r="ED101" s="410">
        <f t="shared" si="123"/>
        <v>0</v>
      </c>
      <c r="EE101" s="411">
        <f t="shared" si="124"/>
        <v>0</v>
      </c>
      <c r="EF101" s="409">
        <f t="shared" si="125"/>
        <v>0</v>
      </c>
      <c r="EG101" s="411">
        <f t="shared" si="126"/>
        <v>0</v>
      </c>
      <c r="EH101" s="23"/>
      <c r="EJ101" s="23"/>
    </row>
    <row r="102" spans="1:140" ht="15.75" thickBot="1" x14ac:dyDescent="0.3">
      <c r="A102" s="152"/>
      <c r="B102" s="377"/>
      <c r="C102" s="378"/>
      <c r="D102" s="378"/>
      <c r="E102" s="378"/>
      <c r="F102" s="379"/>
      <c r="G102" s="276"/>
      <c r="H102" s="276"/>
      <c r="I102" s="422"/>
      <c r="J102" s="423">
        <f t="shared" si="127"/>
        <v>0</v>
      </c>
      <c r="K102" s="424">
        <f t="shared" si="128"/>
        <v>0</v>
      </c>
      <c r="L102" s="410">
        <f t="shared" si="129"/>
        <v>0</v>
      </c>
      <c r="M102" s="410">
        <f t="shared" si="130"/>
        <v>0</v>
      </c>
      <c r="N102" s="410">
        <f t="shared" si="3"/>
        <v>0</v>
      </c>
      <c r="O102" s="410">
        <f t="shared" si="4"/>
        <v>0</v>
      </c>
      <c r="P102" s="410">
        <f t="shared" si="5"/>
        <v>0</v>
      </c>
      <c r="Q102" s="429">
        <f t="shared" si="6"/>
        <v>1</v>
      </c>
      <c r="R102" s="409">
        <f t="shared" si="7"/>
        <v>0</v>
      </c>
      <c r="S102" s="410">
        <f t="shared" si="8"/>
        <v>0</v>
      </c>
      <c r="T102" s="410">
        <f t="shared" si="9"/>
        <v>0</v>
      </c>
      <c r="U102" s="410">
        <f t="shared" si="10"/>
        <v>0</v>
      </c>
      <c r="V102" s="410">
        <f t="shared" si="11"/>
        <v>0</v>
      </c>
      <c r="W102" s="410">
        <f t="shared" si="12"/>
        <v>0</v>
      </c>
      <c r="X102" s="410">
        <f t="shared" si="13"/>
        <v>0</v>
      </c>
      <c r="Y102" s="438">
        <f t="shared" si="14"/>
        <v>0</v>
      </c>
      <c r="Z102" s="409">
        <f t="shared" si="15"/>
        <v>0</v>
      </c>
      <c r="AA102" s="411">
        <f t="shared" si="16"/>
        <v>0</v>
      </c>
      <c r="AB102" s="440">
        <f t="shared" si="17"/>
        <v>0</v>
      </c>
      <c r="AC102" s="410">
        <f t="shared" si="18"/>
        <v>0</v>
      </c>
      <c r="AD102" s="410">
        <f t="shared" si="19"/>
        <v>0</v>
      </c>
      <c r="AE102" s="410">
        <f t="shared" si="20"/>
        <v>0</v>
      </c>
      <c r="AF102" s="410">
        <f t="shared" si="21"/>
        <v>0</v>
      </c>
      <c r="AG102" s="410">
        <f t="shared" si="22"/>
        <v>0</v>
      </c>
      <c r="AH102" s="410">
        <f t="shared" si="23"/>
        <v>0</v>
      </c>
      <c r="AI102" s="438">
        <f t="shared" si="24"/>
        <v>0</v>
      </c>
      <c r="AJ102" s="409">
        <f t="shared" si="25"/>
        <v>0</v>
      </c>
      <c r="AK102" s="411">
        <f t="shared" si="26"/>
        <v>0</v>
      </c>
      <c r="AL102" s="440">
        <f t="shared" si="27"/>
        <v>0</v>
      </c>
      <c r="AM102" s="410">
        <f t="shared" si="28"/>
        <v>0</v>
      </c>
      <c r="AN102" s="410">
        <f t="shared" si="29"/>
        <v>0</v>
      </c>
      <c r="AO102" s="410">
        <f t="shared" si="30"/>
        <v>0</v>
      </c>
      <c r="AP102" s="410">
        <f t="shared" si="31"/>
        <v>0</v>
      </c>
      <c r="AQ102" s="410">
        <f t="shared" si="32"/>
        <v>0</v>
      </c>
      <c r="AR102" s="410">
        <f t="shared" si="33"/>
        <v>0</v>
      </c>
      <c r="AS102" s="438">
        <f t="shared" si="34"/>
        <v>0</v>
      </c>
      <c r="AT102" s="409">
        <f t="shared" si="35"/>
        <v>0</v>
      </c>
      <c r="AU102" s="411">
        <f t="shared" si="36"/>
        <v>0</v>
      </c>
      <c r="AV102" s="440">
        <f t="shared" si="37"/>
        <v>0</v>
      </c>
      <c r="AW102" s="410">
        <f t="shared" si="38"/>
        <v>0</v>
      </c>
      <c r="AX102" s="410">
        <f t="shared" si="39"/>
        <v>0</v>
      </c>
      <c r="AY102" s="410">
        <f t="shared" si="40"/>
        <v>0</v>
      </c>
      <c r="AZ102" s="410">
        <f t="shared" si="41"/>
        <v>0</v>
      </c>
      <c r="BA102" s="410">
        <f t="shared" si="42"/>
        <v>0</v>
      </c>
      <c r="BB102" s="410">
        <f t="shared" si="43"/>
        <v>0</v>
      </c>
      <c r="BC102" s="438">
        <f t="shared" si="44"/>
        <v>0</v>
      </c>
      <c r="BD102" s="409">
        <f t="shared" si="45"/>
        <v>0</v>
      </c>
      <c r="BE102" s="411">
        <f t="shared" si="46"/>
        <v>0</v>
      </c>
      <c r="BF102" s="440">
        <f t="shared" si="47"/>
        <v>0</v>
      </c>
      <c r="BG102" s="410">
        <f t="shared" si="48"/>
        <v>0</v>
      </c>
      <c r="BH102" s="410">
        <f t="shared" si="49"/>
        <v>0</v>
      </c>
      <c r="BI102" s="410">
        <f t="shared" si="50"/>
        <v>0</v>
      </c>
      <c r="BJ102" s="410">
        <f t="shared" si="51"/>
        <v>0</v>
      </c>
      <c r="BK102" s="410">
        <f t="shared" si="52"/>
        <v>0</v>
      </c>
      <c r="BL102" s="410">
        <f t="shared" si="53"/>
        <v>0</v>
      </c>
      <c r="BM102" s="438">
        <f t="shared" si="54"/>
        <v>0</v>
      </c>
      <c r="BN102" s="409">
        <f t="shared" si="55"/>
        <v>0</v>
      </c>
      <c r="BO102" s="411">
        <f t="shared" si="56"/>
        <v>0</v>
      </c>
      <c r="BP102" s="440">
        <f t="shared" si="57"/>
        <v>0</v>
      </c>
      <c r="BQ102" s="410">
        <f t="shared" si="58"/>
        <v>0</v>
      </c>
      <c r="BR102" s="410">
        <f t="shared" si="59"/>
        <v>0</v>
      </c>
      <c r="BS102" s="410">
        <f t="shared" si="60"/>
        <v>0</v>
      </c>
      <c r="BT102" s="410">
        <f t="shared" si="61"/>
        <v>0</v>
      </c>
      <c r="BU102" s="410">
        <f t="shared" si="62"/>
        <v>0</v>
      </c>
      <c r="BV102" s="410">
        <f t="shared" si="63"/>
        <v>0</v>
      </c>
      <c r="BW102" s="438">
        <f t="shared" si="64"/>
        <v>0</v>
      </c>
      <c r="BX102" s="409">
        <f t="shared" si="65"/>
        <v>0</v>
      </c>
      <c r="BY102" s="411">
        <f t="shared" si="66"/>
        <v>0</v>
      </c>
      <c r="BZ102" s="440">
        <f t="shared" si="67"/>
        <v>0</v>
      </c>
      <c r="CA102" s="410">
        <f t="shared" si="68"/>
        <v>0</v>
      </c>
      <c r="CB102" s="410">
        <f t="shared" si="69"/>
        <v>0</v>
      </c>
      <c r="CC102" s="410">
        <f t="shared" si="70"/>
        <v>0</v>
      </c>
      <c r="CD102" s="410">
        <f t="shared" si="71"/>
        <v>0</v>
      </c>
      <c r="CE102" s="410">
        <f t="shared" si="72"/>
        <v>0</v>
      </c>
      <c r="CF102" s="410">
        <f t="shared" si="73"/>
        <v>0</v>
      </c>
      <c r="CG102" s="438">
        <f t="shared" si="74"/>
        <v>0</v>
      </c>
      <c r="CH102" s="409">
        <f t="shared" si="75"/>
        <v>0</v>
      </c>
      <c r="CI102" s="411">
        <f t="shared" si="76"/>
        <v>0</v>
      </c>
      <c r="CJ102" s="440">
        <f t="shared" si="77"/>
        <v>0</v>
      </c>
      <c r="CK102" s="410">
        <f t="shared" si="78"/>
        <v>0</v>
      </c>
      <c r="CL102" s="410">
        <f t="shared" si="79"/>
        <v>0</v>
      </c>
      <c r="CM102" s="410">
        <f t="shared" si="80"/>
        <v>0</v>
      </c>
      <c r="CN102" s="410">
        <f t="shared" si="81"/>
        <v>0</v>
      </c>
      <c r="CO102" s="410">
        <f t="shared" si="82"/>
        <v>0</v>
      </c>
      <c r="CP102" s="410">
        <f t="shared" si="83"/>
        <v>0</v>
      </c>
      <c r="CQ102" s="438">
        <f t="shared" si="84"/>
        <v>0</v>
      </c>
      <c r="CR102" s="409">
        <f t="shared" si="85"/>
        <v>0</v>
      </c>
      <c r="CS102" s="411">
        <f t="shared" si="86"/>
        <v>0</v>
      </c>
      <c r="CT102" s="440">
        <f t="shared" si="87"/>
        <v>0</v>
      </c>
      <c r="CU102" s="410">
        <f t="shared" si="88"/>
        <v>0</v>
      </c>
      <c r="CV102" s="410">
        <f t="shared" si="89"/>
        <v>0</v>
      </c>
      <c r="CW102" s="410">
        <f t="shared" si="90"/>
        <v>0</v>
      </c>
      <c r="CX102" s="410">
        <f t="shared" si="91"/>
        <v>0</v>
      </c>
      <c r="CY102" s="410">
        <f t="shared" si="92"/>
        <v>0</v>
      </c>
      <c r="CZ102" s="410">
        <f t="shared" si="93"/>
        <v>0</v>
      </c>
      <c r="DA102" s="438">
        <f t="shared" si="94"/>
        <v>0</v>
      </c>
      <c r="DB102" s="409">
        <f t="shared" si="95"/>
        <v>0</v>
      </c>
      <c r="DC102" s="411">
        <f t="shared" si="96"/>
        <v>0</v>
      </c>
      <c r="DD102" s="440">
        <f t="shared" si="97"/>
        <v>0</v>
      </c>
      <c r="DE102" s="410">
        <f t="shared" si="98"/>
        <v>0</v>
      </c>
      <c r="DF102" s="410">
        <f t="shared" si="99"/>
        <v>0</v>
      </c>
      <c r="DG102" s="410">
        <f t="shared" si="100"/>
        <v>0</v>
      </c>
      <c r="DH102" s="410">
        <f t="shared" si="101"/>
        <v>0</v>
      </c>
      <c r="DI102" s="410">
        <f t="shared" si="102"/>
        <v>0</v>
      </c>
      <c r="DJ102" s="410">
        <f t="shared" si="103"/>
        <v>0</v>
      </c>
      <c r="DK102" s="438">
        <f t="shared" si="104"/>
        <v>0</v>
      </c>
      <c r="DL102" s="409">
        <f t="shared" si="105"/>
        <v>0</v>
      </c>
      <c r="DM102" s="411">
        <f t="shared" si="106"/>
        <v>0</v>
      </c>
      <c r="DN102" s="440">
        <f t="shared" si="107"/>
        <v>0</v>
      </c>
      <c r="DO102" s="410">
        <f t="shared" si="108"/>
        <v>0</v>
      </c>
      <c r="DP102" s="410">
        <f t="shared" si="109"/>
        <v>0</v>
      </c>
      <c r="DQ102" s="410">
        <f t="shared" si="110"/>
        <v>0</v>
      </c>
      <c r="DR102" s="410">
        <f t="shared" si="111"/>
        <v>0</v>
      </c>
      <c r="DS102" s="410">
        <f t="shared" si="112"/>
        <v>0</v>
      </c>
      <c r="DT102" s="410">
        <f t="shared" si="113"/>
        <v>0</v>
      </c>
      <c r="DU102" s="438">
        <f t="shared" si="114"/>
        <v>0</v>
      </c>
      <c r="DV102" s="409">
        <f t="shared" si="115"/>
        <v>0</v>
      </c>
      <c r="DW102" s="411">
        <f t="shared" si="116"/>
        <v>0</v>
      </c>
      <c r="DX102" s="440">
        <f t="shared" si="117"/>
        <v>0</v>
      </c>
      <c r="DY102" s="410">
        <f t="shared" si="118"/>
        <v>0</v>
      </c>
      <c r="DZ102" s="410">
        <f t="shared" si="119"/>
        <v>0</v>
      </c>
      <c r="EA102" s="410">
        <f t="shared" si="120"/>
        <v>0</v>
      </c>
      <c r="EB102" s="410">
        <f t="shared" si="121"/>
        <v>0</v>
      </c>
      <c r="EC102" s="410">
        <f t="shared" si="122"/>
        <v>0</v>
      </c>
      <c r="ED102" s="410">
        <f t="shared" si="123"/>
        <v>0</v>
      </c>
      <c r="EE102" s="411">
        <f t="shared" si="124"/>
        <v>0</v>
      </c>
      <c r="EF102" s="409">
        <f t="shared" si="125"/>
        <v>0</v>
      </c>
      <c r="EG102" s="411">
        <f t="shared" si="126"/>
        <v>0</v>
      </c>
      <c r="EH102" s="23"/>
      <c r="EJ102" s="23"/>
    </row>
    <row r="103" spans="1:140" ht="15.75" thickBot="1" x14ac:dyDescent="0.3">
      <c r="A103" s="152"/>
      <c r="B103" s="377"/>
      <c r="C103" s="378"/>
      <c r="D103" s="378"/>
      <c r="E103" s="378"/>
      <c r="F103" s="379"/>
      <c r="G103" s="276"/>
      <c r="H103" s="276"/>
      <c r="I103" s="422"/>
      <c r="J103" s="423">
        <f t="shared" si="127"/>
        <v>0</v>
      </c>
      <c r="K103" s="424">
        <f t="shared" si="128"/>
        <v>0</v>
      </c>
      <c r="L103" s="410">
        <f t="shared" si="129"/>
        <v>0</v>
      </c>
      <c r="M103" s="410">
        <f t="shared" si="130"/>
        <v>0</v>
      </c>
      <c r="N103" s="410">
        <f t="shared" si="3"/>
        <v>0</v>
      </c>
      <c r="O103" s="410">
        <f t="shared" si="4"/>
        <v>0</v>
      </c>
      <c r="P103" s="410">
        <f t="shared" si="5"/>
        <v>0</v>
      </c>
      <c r="Q103" s="429">
        <f t="shared" si="6"/>
        <v>1</v>
      </c>
      <c r="R103" s="409">
        <f t="shared" si="7"/>
        <v>0</v>
      </c>
      <c r="S103" s="410">
        <f t="shared" si="8"/>
        <v>0</v>
      </c>
      <c r="T103" s="410">
        <f t="shared" si="9"/>
        <v>0</v>
      </c>
      <c r="U103" s="410">
        <f t="shared" si="10"/>
        <v>0</v>
      </c>
      <c r="V103" s="410">
        <f t="shared" si="11"/>
        <v>0</v>
      </c>
      <c r="W103" s="410">
        <f t="shared" si="12"/>
        <v>0</v>
      </c>
      <c r="X103" s="410">
        <f t="shared" si="13"/>
        <v>0</v>
      </c>
      <c r="Y103" s="438">
        <f t="shared" si="14"/>
        <v>0</v>
      </c>
      <c r="Z103" s="409">
        <f t="shared" si="15"/>
        <v>0</v>
      </c>
      <c r="AA103" s="411">
        <f t="shared" si="16"/>
        <v>0</v>
      </c>
      <c r="AB103" s="440">
        <f t="shared" si="17"/>
        <v>0</v>
      </c>
      <c r="AC103" s="410">
        <f t="shared" si="18"/>
        <v>0</v>
      </c>
      <c r="AD103" s="410">
        <f t="shared" si="19"/>
        <v>0</v>
      </c>
      <c r="AE103" s="410">
        <f t="shared" si="20"/>
        <v>0</v>
      </c>
      <c r="AF103" s="410">
        <f t="shared" si="21"/>
        <v>0</v>
      </c>
      <c r="AG103" s="410">
        <f t="shared" si="22"/>
        <v>0</v>
      </c>
      <c r="AH103" s="410">
        <f t="shared" si="23"/>
        <v>0</v>
      </c>
      <c r="AI103" s="438">
        <f t="shared" si="24"/>
        <v>0</v>
      </c>
      <c r="AJ103" s="409">
        <f t="shared" si="25"/>
        <v>0</v>
      </c>
      <c r="AK103" s="411">
        <f t="shared" si="26"/>
        <v>0</v>
      </c>
      <c r="AL103" s="440">
        <f t="shared" si="27"/>
        <v>0</v>
      </c>
      <c r="AM103" s="410">
        <f t="shared" si="28"/>
        <v>0</v>
      </c>
      <c r="AN103" s="410">
        <f t="shared" si="29"/>
        <v>0</v>
      </c>
      <c r="AO103" s="410">
        <f t="shared" si="30"/>
        <v>0</v>
      </c>
      <c r="AP103" s="410">
        <f t="shared" si="31"/>
        <v>0</v>
      </c>
      <c r="AQ103" s="410">
        <f t="shared" si="32"/>
        <v>0</v>
      </c>
      <c r="AR103" s="410">
        <f t="shared" si="33"/>
        <v>0</v>
      </c>
      <c r="AS103" s="438">
        <f t="shared" si="34"/>
        <v>0</v>
      </c>
      <c r="AT103" s="409">
        <f t="shared" si="35"/>
        <v>0</v>
      </c>
      <c r="AU103" s="411">
        <f t="shared" si="36"/>
        <v>0</v>
      </c>
      <c r="AV103" s="440">
        <f t="shared" si="37"/>
        <v>0</v>
      </c>
      <c r="AW103" s="410">
        <f t="shared" si="38"/>
        <v>0</v>
      </c>
      <c r="AX103" s="410">
        <f t="shared" si="39"/>
        <v>0</v>
      </c>
      <c r="AY103" s="410">
        <f t="shared" si="40"/>
        <v>0</v>
      </c>
      <c r="AZ103" s="410">
        <f t="shared" si="41"/>
        <v>0</v>
      </c>
      <c r="BA103" s="410">
        <f t="shared" si="42"/>
        <v>0</v>
      </c>
      <c r="BB103" s="410">
        <f t="shared" si="43"/>
        <v>0</v>
      </c>
      <c r="BC103" s="438">
        <f t="shared" si="44"/>
        <v>0</v>
      </c>
      <c r="BD103" s="409">
        <f t="shared" si="45"/>
        <v>0</v>
      </c>
      <c r="BE103" s="411">
        <f t="shared" si="46"/>
        <v>0</v>
      </c>
      <c r="BF103" s="440">
        <f t="shared" si="47"/>
        <v>0</v>
      </c>
      <c r="BG103" s="410">
        <f t="shared" si="48"/>
        <v>0</v>
      </c>
      <c r="BH103" s="410">
        <f t="shared" si="49"/>
        <v>0</v>
      </c>
      <c r="BI103" s="410">
        <f t="shared" si="50"/>
        <v>0</v>
      </c>
      <c r="BJ103" s="410">
        <f t="shared" si="51"/>
        <v>0</v>
      </c>
      <c r="BK103" s="410">
        <f t="shared" si="52"/>
        <v>0</v>
      </c>
      <c r="BL103" s="410">
        <f t="shared" si="53"/>
        <v>0</v>
      </c>
      <c r="BM103" s="438">
        <f t="shared" si="54"/>
        <v>0</v>
      </c>
      <c r="BN103" s="409">
        <f t="shared" si="55"/>
        <v>0</v>
      </c>
      <c r="BO103" s="411">
        <f t="shared" si="56"/>
        <v>0</v>
      </c>
      <c r="BP103" s="440">
        <f t="shared" si="57"/>
        <v>0</v>
      </c>
      <c r="BQ103" s="410">
        <f t="shared" si="58"/>
        <v>0</v>
      </c>
      <c r="BR103" s="410">
        <f t="shared" si="59"/>
        <v>0</v>
      </c>
      <c r="BS103" s="410">
        <f t="shared" si="60"/>
        <v>0</v>
      </c>
      <c r="BT103" s="410">
        <f t="shared" si="61"/>
        <v>0</v>
      </c>
      <c r="BU103" s="410">
        <f t="shared" si="62"/>
        <v>0</v>
      </c>
      <c r="BV103" s="410">
        <f t="shared" si="63"/>
        <v>0</v>
      </c>
      <c r="BW103" s="438">
        <f t="shared" si="64"/>
        <v>0</v>
      </c>
      <c r="BX103" s="409">
        <f t="shared" si="65"/>
        <v>0</v>
      </c>
      <c r="BY103" s="411">
        <f t="shared" si="66"/>
        <v>0</v>
      </c>
      <c r="BZ103" s="440">
        <f t="shared" si="67"/>
        <v>0</v>
      </c>
      <c r="CA103" s="410">
        <f t="shared" si="68"/>
        <v>0</v>
      </c>
      <c r="CB103" s="410">
        <f t="shared" si="69"/>
        <v>0</v>
      </c>
      <c r="CC103" s="410">
        <f t="shared" si="70"/>
        <v>0</v>
      </c>
      <c r="CD103" s="410">
        <f t="shared" si="71"/>
        <v>0</v>
      </c>
      <c r="CE103" s="410">
        <f t="shared" si="72"/>
        <v>0</v>
      </c>
      <c r="CF103" s="410">
        <f t="shared" si="73"/>
        <v>0</v>
      </c>
      <c r="CG103" s="438">
        <f t="shared" si="74"/>
        <v>0</v>
      </c>
      <c r="CH103" s="409">
        <f t="shared" si="75"/>
        <v>0</v>
      </c>
      <c r="CI103" s="411">
        <f t="shared" si="76"/>
        <v>0</v>
      </c>
      <c r="CJ103" s="440">
        <f t="shared" si="77"/>
        <v>0</v>
      </c>
      <c r="CK103" s="410">
        <f t="shared" si="78"/>
        <v>0</v>
      </c>
      <c r="CL103" s="410">
        <f t="shared" si="79"/>
        <v>0</v>
      </c>
      <c r="CM103" s="410">
        <f t="shared" si="80"/>
        <v>0</v>
      </c>
      <c r="CN103" s="410">
        <f t="shared" si="81"/>
        <v>0</v>
      </c>
      <c r="CO103" s="410">
        <f t="shared" si="82"/>
        <v>0</v>
      </c>
      <c r="CP103" s="410">
        <f t="shared" si="83"/>
        <v>0</v>
      </c>
      <c r="CQ103" s="438">
        <f t="shared" si="84"/>
        <v>0</v>
      </c>
      <c r="CR103" s="409">
        <f t="shared" si="85"/>
        <v>0</v>
      </c>
      <c r="CS103" s="411">
        <f t="shared" si="86"/>
        <v>0</v>
      </c>
      <c r="CT103" s="440">
        <f t="shared" si="87"/>
        <v>0</v>
      </c>
      <c r="CU103" s="410">
        <f t="shared" si="88"/>
        <v>0</v>
      </c>
      <c r="CV103" s="410">
        <f t="shared" si="89"/>
        <v>0</v>
      </c>
      <c r="CW103" s="410">
        <f t="shared" si="90"/>
        <v>0</v>
      </c>
      <c r="CX103" s="410">
        <f t="shared" si="91"/>
        <v>0</v>
      </c>
      <c r="CY103" s="410">
        <f t="shared" si="92"/>
        <v>0</v>
      </c>
      <c r="CZ103" s="410">
        <f t="shared" si="93"/>
        <v>0</v>
      </c>
      <c r="DA103" s="438">
        <f t="shared" si="94"/>
        <v>0</v>
      </c>
      <c r="DB103" s="409">
        <f t="shared" si="95"/>
        <v>0</v>
      </c>
      <c r="DC103" s="411">
        <f t="shared" si="96"/>
        <v>0</v>
      </c>
      <c r="DD103" s="440">
        <f t="shared" si="97"/>
        <v>0</v>
      </c>
      <c r="DE103" s="410">
        <f t="shared" si="98"/>
        <v>0</v>
      </c>
      <c r="DF103" s="410">
        <f t="shared" si="99"/>
        <v>0</v>
      </c>
      <c r="DG103" s="410">
        <f t="shared" si="100"/>
        <v>0</v>
      </c>
      <c r="DH103" s="410">
        <f t="shared" si="101"/>
        <v>0</v>
      </c>
      <c r="DI103" s="410">
        <f t="shared" si="102"/>
        <v>0</v>
      </c>
      <c r="DJ103" s="410">
        <f t="shared" si="103"/>
        <v>0</v>
      </c>
      <c r="DK103" s="438">
        <f t="shared" si="104"/>
        <v>0</v>
      </c>
      <c r="DL103" s="409">
        <f t="shared" si="105"/>
        <v>0</v>
      </c>
      <c r="DM103" s="411">
        <f t="shared" si="106"/>
        <v>0</v>
      </c>
      <c r="DN103" s="440">
        <f t="shared" si="107"/>
        <v>0</v>
      </c>
      <c r="DO103" s="410">
        <f t="shared" si="108"/>
        <v>0</v>
      </c>
      <c r="DP103" s="410">
        <f t="shared" si="109"/>
        <v>0</v>
      </c>
      <c r="DQ103" s="410">
        <f t="shared" si="110"/>
        <v>0</v>
      </c>
      <c r="DR103" s="410">
        <f t="shared" si="111"/>
        <v>0</v>
      </c>
      <c r="DS103" s="410">
        <f t="shared" si="112"/>
        <v>0</v>
      </c>
      <c r="DT103" s="410">
        <f t="shared" si="113"/>
        <v>0</v>
      </c>
      <c r="DU103" s="438">
        <f t="shared" si="114"/>
        <v>0</v>
      </c>
      <c r="DV103" s="409">
        <f t="shared" si="115"/>
        <v>0</v>
      </c>
      <c r="DW103" s="411">
        <f t="shared" si="116"/>
        <v>0</v>
      </c>
      <c r="DX103" s="440">
        <f t="shared" si="117"/>
        <v>0</v>
      </c>
      <c r="DY103" s="410">
        <f t="shared" si="118"/>
        <v>0</v>
      </c>
      <c r="DZ103" s="410">
        <f t="shared" si="119"/>
        <v>0</v>
      </c>
      <c r="EA103" s="410">
        <f t="shared" si="120"/>
        <v>0</v>
      </c>
      <c r="EB103" s="410">
        <f t="shared" si="121"/>
        <v>0</v>
      </c>
      <c r="EC103" s="410">
        <f t="shared" si="122"/>
        <v>0</v>
      </c>
      <c r="ED103" s="410">
        <f t="shared" si="123"/>
        <v>0</v>
      </c>
      <c r="EE103" s="411">
        <f t="shared" si="124"/>
        <v>0</v>
      </c>
      <c r="EF103" s="409">
        <f t="shared" si="125"/>
        <v>0</v>
      </c>
      <c r="EG103" s="411">
        <f t="shared" si="126"/>
        <v>0</v>
      </c>
      <c r="EH103" s="23"/>
      <c r="EJ103" s="23"/>
    </row>
    <row r="104" spans="1:140" ht="15.75" thickBot="1" x14ac:dyDescent="0.3">
      <c r="A104" s="152"/>
      <c r="B104" s="377"/>
      <c r="C104" s="378"/>
      <c r="D104" s="378"/>
      <c r="E104" s="378"/>
      <c r="F104" s="379"/>
      <c r="G104" s="276"/>
      <c r="H104" s="276"/>
      <c r="I104" s="422"/>
      <c r="J104" s="423">
        <f t="shared" si="127"/>
        <v>0</v>
      </c>
      <c r="K104" s="424">
        <f t="shared" si="128"/>
        <v>0</v>
      </c>
      <c r="L104" s="410">
        <f t="shared" si="129"/>
        <v>0</v>
      </c>
      <c r="M104" s="410">
        <f t="shared" si="130"/>
        <v>0</v>
      </c>
      <c r="N104" s="410">
        <f t="shared" si="3"/>
        <v>0</v>
      </c>
      <c r="O104" s="410">
        <f t="shared" si="4"/>
        <v>0</v>
      </c>
      <c r="P104" s="410">
        <f t="shared" si="5"/>
        <v>0</v>
      </c>
      <c r="Q104" s="429">
        <f t="shared" si="6"/>
        <v>1</v>
      </c>
      <c r="R104" s="409">
        <f t="shared" si="7"/>
        <v>0</v>
      </c>
      <c r="S104" s="410">
        <f t="shared" si="8"/>
        <v>0</v>
      </c>
      <c r="T104" s="410">
        <f t="shared" si="9"/>
        <v>0</v>
      </c>
      <c r="U104" s="410">
        <f t="shared" si="10"/>
        <v>0</v>
      </c>
      <c r="V104" s="410">
        <f t="shared" si="11"/>
        <v>0</v>
      </c>
      <c r="W104" s="410">
        <f t="shared" si="12"/>
        <v>0</v>
      </c>
      <c r="X104" s="410">
        <f t="shared" si="13"/>
        <v>0</v>
      </c>
      <c r="Y104" s="438">
        <f t="shared" si="14"/>
        <v>0</v>
      </c>
      <c r="Z104" s="409">
        <f t="shared" si="15"/>
        <v>0</v>
      </c>
      <c r="AA104" s="411">
        <f t="shared" si="16"/>
        <v>0</v>
      </c>
      <c r="AB104" s="440">
        <f t="shared" si="17"/>
        <v>0</v>
      </c>
      <c r="AC104" s="410">
        <f t="shared" si="18"/>
        <v>0</v>
      </c>
      <c r="AD104" s="410">
        <f t="shared" si="19"/>
        <v>0</v>
      </c>
      <c r="AE104" s="410">
        <f t="shared" si="20"/>
        <v>0</v>
      </c>
      <c r="AF104" s="410">
        <f t="shared" si="21"/>
        <v>0</v>
      </c>
      <c r="AG104" s="410">
        <f t="shared" si="22"/>
        <v>0</v>
      </c>
      <c r="AH104" s="410">
        <f t="shared" si="23"/>
        <v>0</v>
      </c>
      <c r="AI104" s="438">
        <f t="shared" si="24"/>
        <v>0</v>
      </c>
      <c r="AJ104" s="409">
        <f t="shared" si="25"/>
        <v>0</v>
      </c>
      <c r="AK104" s="411">
        <f t="shared" si="26"/>
        <v>0</v>
      </c>
      <c r="AL104" s="440">
        <f t="shared" si="27"/>
        <v>0</v>
      </c>
      <c r="AM104" s="410">
        <f t="shared" si="28"/>
        <v>0</v>
      </c>
      <c r="AN104" s="410">
        <f t="shared" si="29"/>
        <v>0</v>
      </c>
      <c r="AO104" s="410">
        <f t="shared" si="30"/>
        <v>0</v>
      </c>
      <c r="AP104" s="410">
        <f t="shared" si="31"/>
        <v>0</v>
      </c>
      <c r="AQ104" s="410">
        <f t="shared" si="32"/>
        <v>0</v>
      </c>
      <c r="AR104" s="410">
        <f t="shared" si="33"/>
        <v>0</v>
      </c>
      <c r="AS104" s="438">
        <f t="shared" si="34"/>
        <v>0</v>
      </c>
      <c r="AT104" s="409">
        <f t="shared" si="35"/>
        <v>0</v>
      </c>
      <c r="AU104" s="411">
        <f t="shared" si="36"/>
        <v>0</v>
      </c>
      <c r="AV104" s="440">
        <f t="shared" si="37"/>
        <v>0</v>
      </c>
      <c r="AW104" s="410">
        <f t="shared" si="38"/>
        <v>0</v>
      </c>
      <c r="AX104" s="410">
        <f t="shared" si="39"/>
        <v>0</v>
      </c>
      <c r="AY104" s="410">
        <f t="shared" si="40"/>
        <v>0</v>
      </c>
      <c r="AZ104" s="410">
        <f t="shared" si="41"/>
        <v>0</v>
      </c>
      <c r="BA104" s="410">
        <f t="shared" si="42"/>
        <v>0</v>
      </c>
      <c r="BB104" s="410">
        <f t="shared" si="43"/>
        <v>0</v>
      </c>
      <c r="BC104" s="438">
        <f t="shared" si="44"/>
        <v>0</v>
      </c>
      <c r="BD104" s="409">
        <f t="shared" si="45"/>
        <v>0</v>
      </c>
      <c r="BE104" s="411">
        <f t="shared" si="46"/>
        <v>0</v>
      </c>
      <c r="BF104" s="440">
        <f t="shared" si="47"/>
        <v>0</v>
      </c>
      <c r="BG104" s="410">
        <f t="shared" si="48"/>
        <v>0</v>
      </c>
      <c r="BH104" s="410">
        <f t="shared" si="49"/>
        <v>0</v>
      </c>
      <c r="BI104" s="410">
        <f t="shared" si="50"/>
        <v>0</v>
      </c>
      <c r="BJ104" s="410">
        <f t="shared" si="51"/>
        <v>0</v>
      </c>
      <c r="BK104" s="410">
        <f t="shared" si="52"/>
        <v>0</v>
      </c>
      <c r="BL104" s="410">
        <f t="shared" si="53"/>
        <v>0</v>
      </c>
      <c r="BM104" s="438">
        <f t="shared" si="54"/>
        <v>0</v>
      </c>
      <c r="BN104" s="409">
        <f t="shared" si="55"/>
        <v>0</v>
      </c>
      <c r="BO104" s="411">
        <f t="shared" si="56"/>
        <v>0</v>
      </c>
      <c r="BP104" s="440">
        <f t="shared" si="57"/>
        <v>0</v>
      </c>
      <c r="BQ104" s="410">
        <f t="shared" si="58"/>
        <v>0</v>
      </c>
      <c r="BR104" s="410">
        <f t="shared" si="59"/>
        <v>0</v>
      </c>
      <c r="BS104" s="410">
        <f t="shared" si="60"/>
        <v>0</v>
      </c>
      <c r="BT104" s="410">
        <f t="shared" si="61"/>
        <v>0</v>
      </c>
      <c r="BU104" s="410">
        <f t="shared" si="62"/>
        <v>0</v>
      </c>
      <c r="BV104" s="410">
        <f t="shared" si="63"/>
        <v>0</v>
      </c>
      <c r="BW104" s="438">
        <f t="shared" si="64"/>
        <v>0</v>
      </c>
      <c r="BX104" s="409">
        <f t="shared" si="65"/>
        <v>0</v>
      </c>
      <c r="BY104" s="411">
        <f t="shared" si="66"/>
        <v>0</v>
      </c>
      <c r="BZ104" s="440">
        <f t="shared" si="67"/>
        <v>0</v>
      </c>
      <c r="CA104" s="410">
        <f t="shared" si="68"/>
        <v>0</v>
      </c>
      <c r="CB104" s="410">
        <f t="shared" si="69"/>
        <v>0</v>
      </c>
      <c r="CC104" s="410">
        <f t="shared" si="70"/>
        <v>0</v>
      </c>
      <c r="CD104" s="410">
        <f t="shared" si="71"/>
        <v>0</v>
      </c>
      <c r="CE104" s="410">
        <f t="shared" si="72"/>
        <v>0</v>
      </c>
      <c r="CF104" s="410">
        <f t="shared" si="73"/>
        <v>0</v>
      </c>
      <c r="CG104" s="438">
        <f t="shared" si="74"/>
        <v>0</v>
      </c>
      <c r="CH104" s="409">
        <f t="shared" si="75"/>
        <v>0</v>
      </c>
      <c r="CI104" s="411">
        <f t="shared" si="76"/>
        <v>0</v>
      </c>
      <c r="CJ104" s="440">
        <f t="shared" si="77"/>
        <v>0</v>
      </c>
      <c r="CK104" s="410">
        <f t="shared" si="78"/>
        <v>0</v>
      </c>
      <c r="CL104" s="410">
        <f t="shared" si="79"/>
        <v>0</v>
      </c>
      <c r="CM104" s="410">
        <f t="shared" si="80"/>
        <v>0</v>
      </c>
      <c r="CN104" s="410">
        <f t="shared" si="81"/>
        <v>0</v>
      </c>
      <c r="CO104" s="410">
        <f t="shared" si="82"/>
        <v>0</v>
      </c>
      <c r="CP104" s="410">
        <f t="shared" si="83"/>
        <v>0</v>
      </c>
      <c r="CQ104" s="438">
        <f t="shared" si="84"/>
        <v>0</v>
      </c>
      <c r="CR104" s="409">
        <f t="shared" si="85"/>
        <v>0</v>
      </c>
      <c r="CS104" s="411">
        <f t="shared" si="86"/>
        <v>0</v>
      </c>
      <c r="CT104" s="440">
        <f t="shared" si="87"/>
        <v>0</v>
      </c>
      <c r="CU104" s="410">
        <f t="shared" si="88"/>
        <v>0</v>
      </c>
      <c r="CV104" s="410">
        <f t="shared" si="89"/>
        <v>0</v>
      </c>
      <c r="CW104" s="410">
        <f t="shared" si="90"/>
        <v>0</v>
      </c>
      <c r="CX104" s="410">
        <f t="shared" si="91"/>
        <v>0</v>
      </c>
      <c r="CY104" s="410">
        <f t="shared" si="92"/>
        <v>0</v>
      </c>
      <c r="CZ104" s="410">
        <f t="shared" si="93"/>
        <v>0</v>
      </c>
      <c r="DA104" s="438">
        <f t="shared" si="94"/>
        <v>0</v>
      </c>
      <c r="DB104" s="409">
        <f t="shared" si="95"/>
        <v>0</v>
      </c>
      <c r="DC104" s="411">
        <f t="shared" si="96"/>
        <v>0</v>
      </c>
      <c r="DD104" s="440">
        <f t="shared" si="97"/>
        <v>0</v>
      </c>
      <c r="DE104" s="410">
        <f t="shared" si="98"/>
        <v>0</v>
      </c>
      <c r="DF104" s="410">
        <f t="shared" si="99"/>
        <v>0</v>
      </c>
      <c r="DG104" s="410">
        <f t="shared" si="100"/>
        <v>0</v>
      </c>
      <c r="DH104" s="410">
        <f t="shared" si="101"/>
        <v>0</v>
      </c>
      <c r="DI104" s="410">
        <f t="shared" si="102"/>
        <v>0</v>
      </c>
      <c r="DJ104" s="410">
        <f t="shared" si="103"/>
        <v>0</v>
      </c>
      <c r="DK104" s="438">
        <f t="shared" si="104"/>
        <v>0</v>
      </c>
      <c r="DL104" s="409">
        <f t="shared" si="105"/>
        <v>0</v>
      </c>
      <c r="DM104" s="411">
        <f t="shared" si="106"/>
        <v>0</v>
      </c>
      <c r="DN104" s="440">
        <f t="shared" si="107"/>
        <v>0</v>
      </c>
      <c r="DO104" s="410">
        <f t="shared" si="108"/>
        <v>0</v>
      </c>
      <c r="DP104" s="410">
        <f t="shared" si="109"/>
        <v>0</v>
      </c>
      <c r="DQ104" s="410">
        <f t="shared" si="110"/>
        <v>0</v>
      </c>
      <c r="DR104" s="410">
        <f t="shared" si="111"/>
        <v>0</v>
      </c>
      <c r="DS104" s="410">
        <f t="shared" si="112"/>
        <v>0</v>
      </c>
      <c r="DT104" s="410">
        <f t="shared" si="113"/>
        <v>0</v>
      </c>
      <c r="DU104" s="438">
        <f t="shared" si="114"/>
        <v>0</v>
      </c>
      <c r="DV104" s="409">
        <f t="shared" si="115"/>
        <v>0</v>
      </c>
      <c r="DW104" s="411">
        <f t="shared" si="116"/>
        <v>0</v>
      </c>
      <c r="DX104" s="440">
        <f t="shared" si="117"/>
        <v>0</v>
      </c>
      <c r="DY104" s="410">
        <f t="shared" si="118"/>
        <v>0</v>
      </c>
      <c r="DZ104" s="410">
        <f t="shared" si="119"/>
        <v>0</v>
      </c>
      <c r="EA104" s="410">
        <f t="shared" si="120"/>
        <v>0</v>
      </c>
      <c r="EB104" s="410">
        <f t="shared" si="121"/>
        <v>0</v>
      </c>
      <c r="EC104" s="410">
        <f t="shared" si="122"/>
        <v>0</v>
      </c>
      <c r="ED104" s="410">
        <f t="shared" si="123"/>
        <v>0</v>
      </c>
      <c r="EE104" s="411">
        <f t="shared" si="124"/>
        <v>0</v>
      </c>
      <c r="EF104" s="409">
        <f t="shared" si="125"/>
        <v>0</v>
      </c>
      <c r="EG104" s="411">
        <f t="shared" si="126"/>
        <v>0</v>
      </c>
      <c r="EH104" s="23"/>
      <c r="EJ104" s="23"/>
    </row>
    <row r="105" spans="1:140" ht="15.75" thickBot="1" x14ac:dyDescent="0.3">
      <c r="A105" s="152"/>
      <c r="B105" s="377"/>
      <c r="C105" s="378"/>
      <c r="D105" s="378"/>
      <c r="E105" s="378"/>
      <c r="F105" s="379"/>
      <c r="G105" s="276"/>
      <c r="H105" s="276"/>
      <c r="I105" s="422"/>
      <c r="J105" s="423">
        <f t="shared" si="127"/>
        <v>0</v>
      </c>
      <c r="K105" s="424">
        <f t="shared" si="128"/>
        <v>0</v>
      </c>
      <c r="L105" s="410">
        <f t="shared" si="129"/>
        <v>0</v>
      </c>
      <c r="M105" s="410">
        <f t="shared" si="130"/>
        <v>0</v>
      </c>
      <c r="N105" s="410">
        <f t="shared" si="3"/>
        <v>0</v>
      </c>
      <c r="O105" s="410">
        <f t="shared" si="4"/>
        <v>0</v>
      </c>
      <c r="P105" s="410">
        <f t="shared" si="5"/>
        <v>0</v>
      </c>
      <c r="Q105" s="429">
        <f t="shared" si="6"/>
        <v>1</v>
      </c>
      <c r="R105" s="409">
        <f t="shared" si="7"/>
        <v>0</v>
      </c>
      <c r="S105" s="410">
        <f t="shared" si="8"/>
        <v>0</v>
      </c>
      <c r="T105" s="410">
        <f t="shared" si="9"/>
        <v>0</v>
      </c>
      <c r="U105" s="410">
        <f t="shared" si="10"/>
        <v>0</v>
      </c>
      <c r="V105" s="410">
        <f t="shared" si="11"/>
        <v>0</v>
      </c>
      <c r="W105" s="410">
        <f t="shared" si="12"/>
        <v>0</v>
      </c>
      <c r="X105" s="410">
        <f t="shared" si="13"/>
        <v>0</v>
      </c>
      <c r="Y105" s="438">
        <f t="shared" si="14"/>
        <v>0</v>
      </c>
      <c r="Z105" s="409">
        <f t="shared" si="15"/>
        <v>0</v>
      </c>
      <c r="AA105" s="411">
        <f t="shared" si="16"/>
        <v>0</v>
      </c>
      <c r="AB105" s="440">
        <f t="shared" si="17"/>
        <v>0</v>
      </c>
      <c r="AC105" s="410">
        <f t="shared" si="18"/>
        <v>0</v>
      </c>
      <c r="AD105" s="410">
        <f t="shared" si="19"/>
        <v>0</v>
      </c>
      <c r="AE105" s="410">
        <f t="shared" si="20"/>
        <v>0</v>
      </c>
      <c r="AF105" s="410">
        <f t="shared" si="21"/>
        <v>0</v>
      </c>
      <c r="AG105" s="410">
        <f t="shared" si="22"/>
        <v>0</v>
      </c>
      <c r="AH105" s="410">
        <f t="shared" si="23"/>
        <v>0</v>
      </c>
      <c r="AI105" s="438">
        <f t="shared" si="24"/>
        <v>0</v>
      </c>
      <c r="AJ105" s="409">
        <f t="shared" si="25"/>
        <v>0</v>
      </c>
      <c r="AK105" s="411">
        <f t="shared" si="26"/>
        <v>0</v>
      </c>
      <c r="AL105" s="440">
        <f t="shared" si="27"/>
        <v>0</v>
      </c>
      <c r="AM105" s="410">
        <f t="shared" si="28"/>
        <v>0</v>
      </c>
      <c r="AN105" s="410">
        <f t="shared" si="29"/>
        <v>0</v>
      </c>
      <c r="AO105" s="410">
        <f t="shared" si="30"/>
        <v>0</v>
      </c>
      <c r="AP105" s="410">
        <f t="shared" si="31"/>
        <v>0</v>
      </c>
      <c r="AQ105" s="410">
        <f t="shared" si="32"/>
        <v>0</v>
      </c>
      <c r="AR105" s="410">
        <f t="shared" si="33"/>
        <v>0</v>
      </c>
      <c r="AS105" s="438">
        <f t="shared" si="34"/>
        <v>0</v>
      </c>
      <c r="AT105" s="409">
        <f t="shared" si="35"/>
        <v>0</v>
      </c>
      <c r="AU105" s="411">
        <f t="shared" si="36"/>
        <v>0</v>
      </c>
      <c r="AV105" s="440">
        <f t="shared" si="37"/>
        <v>0</v>
      </c>
      <c r="AW105" s="410">
        <f t="shared" si="38"/>
        <v>0</v>
      </c>
      <c r="AX105" s="410">
        <f t="shared" si="39"/>
        <v>0</v>
      </c>
      <c r="AY105" s="410">
        <f t="shared" si="40"/>
        <v>0</v>
      </c>
      <c r="AZ105" s="410">
        <f t="shared" si="41"/>
        <v>0</v>
      </c>
      <c r="BA105" s="410">
        <f t="shared" si="42"/>
        <v>0</v>
      </c>
      <c r="BB105" s="410">
        <f t="shared" si="43"/>
        <v>0</v>
      </c>
      <c r="BC105" s="438">
        <f t="shared" si="44"/>
        <v>0</v>
      </c>
      <c r="BD105" s="409">
        <f t="shared" si="45"/>
        <v>0</v>
      </c>
      <c r="BE105" s="411">
        <f t="shared" si="46"/>
        <v>0</v>
      </c>
      <c r="BF105" s="440">
        <f t="shared" si="47"/>
        <v>0</v>
      </c>
      <c r="BG105" s="410">
        <f t="shared" si="48"/>
        <v>0</v>
      </c>
      <c r="BH105" s="410">
        <f t="shared" si="49"/>
        <v>0</v>
      </c>
      <c r="BI105" s="410">
        <f t="shared" si="50"/>
        <v>0</v>
      </c>
      <c r="BJ105" s="410">
        <f t="shared" si="51"/>
        <v>0</v>
      </c>
      <c r="BK105" s="410">
        <f t="shared" si="52"/>
        <v>0</v>
      </c>
      <c r="BL105" s="410">
        <f t="shared" si="53"/>
        <v>0</v>
      </c>
      <c r="BM105" s="438">
        <f t="shared" si="54"/>
        <v>0</v>
      </c>
      <c r="BN105" s="409">
        <f t="shared" si="55"/>
        <v>0</v>
      </c>
      <c r="BO105" s="411">
        <f t="shared" si="56"/>
        <v>0</v>
      </c>
      <c r="BP105" s="440">
        <f t="shared" si="57"/>
        <v>0</v>
      </c>
      <c r="BQ105" s="410">
        <f t="shared" si="58"/>
        <v>0</v>
      </c>
      <c r="BR105" s="410">
        <f t="shared" si="59"/>
        <v>0</v>
      </c>
      <c r="BS105" s="410">
        <f t="shared" si="60"/>
        <v>0</v>
      </c>
      <c r="BT105" s="410">
        <f t="shared" si="61"/>
        <v>0</v>
      </c>
      <c r="BU105" s="410">
        <f t="shared" si="62"/>
        <v>0</v>
      </c>
      <c r="BV105" s="410">
        <f t="shared" si="63"/>
        <v>0</v>
      </c>
      <c r="BW105" s="438">
        <f t="shared" si="64"/>
        <v>0</v>
      </c>
      <c r="BX105" s="409">
        <f t="shared" si="65"/>
        <v>0</v>
      </c>
      <c r="BY105" s="411">
        <f t="shared" si="66"/>
        <v>0</v>
      </c>
      <c r="BZ105" s="440">
        <f t="shared" si="67"/>
        <v>0</v>
      </c>
      <c r="CA105" s="410">
        <f t="shared" si="68"/>
        <v>0</v>
      </c>
      <c r="CB105" s="410">
        <f t="shared" si="69"/>
        <v>0</v>
      </c>
      <c r="CC105" s="410">
        <f t="shared" si="70"/>
        <v>0</v>
      </c>
      <c r="CD105" s="410">
        <f t="shared" si="71"/>
        <v>0</v>
      </c>
      <c r="CE105" s="410">
        <f t="shared" si="72"/>
        <v>0</v>
      </c>
      <c r="CF105" s="410">
        <f t="shared" si="73"/>
        <v>0</v>
      </c>
      <c r="CG105" s="438">
        <f t="shared" si="74"/>
        <v>0</v>
      </c>
      <c r="CH105" s="409">
        <f t="shared" si="75"/>
        <v>0</v>
      </c>
      <c r="CI105" s="411">
        <f t="shared" si="76"/>
        <v>0</v>
      </c>
      <c r="CJ105" s="440">
        <f t="shared" si="77"/>
        <v>0</v>
      </c>
      <c r="CK105" s="410">
        <f t="shared" si="78"/>
        <v>0</v>
      </c>
      <c r="CL105" s="410">
        <f t="shared" si="79"/>
        <v>0</v>
      </c>
      <c r="CM105" s="410">
        <f t="shared" si="80"/>
        <v>0</v>
      </c>
      <c r="CN105" s="410">
        <f t="shared" si="81"/>
        <v>0</v>
      </c>
      <c r="CO105" s="410">
        <f t="shared" si="82"/>
        <v>0</v>
      </c>
      <c r="CP105" s="410">
        <f t="shared" si="83"/>
        <v>0</v>
      </c>
      <c r="CQ105" s="438">
        <f t="shared" si="84"/>
        <v>0</v>
      </c>
      <c r="CR105" s="409">
        <f t="shared" si="85"/>
        <v>0</v>
      </c>
      <c r="CS105" s="411">
        <f t="shared" si="86"/>
        <v>0</v>
      </c>
      <c r="CT105" s="440">
        <f t="shared" si="87"/>
        <v>0</v>
      </c>
      <c r="CU105" s="410">
        <f t="shared" si="88"/>
        <v>0</v>
      </c>
      <c r="CV105" s="410">
        <f t="shared" si="89"/>
        <v>0</v>
      </c>
      <c r="CW105" s="410">
        <f t="shared" si="90"/>
        <v>0</v>
      </c>
      <c r="CX105" s="410">
        <f t="shared" si="91"/>
        <v>0</v>
      </c>
      <c r="CY105" s="410">
        <f t="shared" si="92"/>
        <v>0</v>
      </c>
      <c r="CZ105" s="410">
        <f t="shared" si="93"/>
        <v>0</v>
      </c>
      <c r="DA105" s="438">
        <f t="shared" si="94"/>
        <v>0</v>
      </c>
      <c r="DB105" s="409">
        <f t="shared" si="95"/>
        <v>0</v>
      </c>
      <c r="DC105" s="411">
        <f t="shared" si="96"/>
        <v>0</v>
      </c>
      <c r="DD105" s="440">
        <f t="shared" si="97"/>
        <v>0</v>
      </c>
      <c r="DE105" s="410">
        <f t="shared" si="98"/>
        <v>0</v>
      </c>
      <c r="DF105" s="410">
        <f t="shared" si="99"/>
        <v>0</v>
      </c>
      <c r="DG105" s="410">
        <f t="shared" si="100"/>
        <v>0</v>
      </c>
      <c r="DH105" s="410">
        <f t="shared" si="101"/>
        <v>0</v>
      </c>
      <c r="DI105" s="410">
        <f t="shared" si="102"/>
        <v>0</v>
      </c>
      <c r="DJ105" s="410">
        <f t="shared" si="103"/>
        <v>0</v>
      </c>
      <c r="DK105" s="438">
        <f t="shared" si="104"/>
        <v>0</v>
      </c>
      <c r="DL105" s="409">
        <f t="shared" si="105"/>
        <v>0</v>
      </c>
      <c r="DM105" s="411">
        <f t="shared" si="106"/>
        <v>0</v>
      </c>
      <c r="DN105" s="440">
        <f t="shared" si="107"/>
        <v>0</v>
      </c>
      <c r="DO105" s="410">
        <f t="shared" si="108"/>
        <v>0</v>
      </c>
      <c r="DP105" s="410">
        <f t="shared" si="109"/>
        <v>0</v>
      </c>
      <c r="DQ105" s="410">
        <f t="shared" si="110"/>
        <v>0</v>
      </c>
      <c r="DR105" s="410">
        <f t="shared" si="111"/>
        <v>0</v>
      </c>
      <c r="DS105" s="410">
        <f t="shared" si="112"/>
        <v>0</v>
      </c>
      <c r="DT105" s="410">
        <f t="shared" si="113"/>
        <v>0</v>
      </c>
      <c r="DU105" s="438">
        <f t="shared" si="114"/>
        <v>0</v>
      </c>
      <c r="DV105" s="409">
        <f t="shared" si="115"/>
        <v>0</v>
      </c>
      <c r="DW105" s="411">
        <f t="shared" si="116"/>
        <v>0</v>
      </c>
      <c r="DX105" s="440">
        <f t="shared" si="117"/>
        <v>0</v>
      </c>
      <c r="DY105" s="410">
        <f t="shared" si="118"/>
        <v>0</v>
      </c>
      <c r="DZ105" s="410">
        <f t="shared" si="119"/>
        <v>0</v>
      </c>
      <c r="EA105" s="410">
        <f t="shared" si="120"/>
        <v>0</v>
      </c>
      <c r="EB105" s="410">
        <f t="shared" si="121"/>
        <v>0</v>
      </c>
      <c r="EC105" s="410">
        <f t="shared" si="122"/>
        <v>0</v>
      </c>
      <c r="ED105" s="410">
        <f t="shared" si="123"/>
        <v>0</v>
      </c>
      <c r="EE105" s="411">
        <f t="shared" si="124"/>
        <v>0</v>
      </c>
      <c r="EF105" s="409">
        <f t="shared" si="125"/>
        <v>0</v>
      </c>
      <c r="EG105" s="411">
        <f t="shared" si="126"/>
        <v>0</v>
      </c>
      <c r="EH105" s="23"/>
      <c r="EJ105" s="23"/>
    </row>
    <row r="106" spans="1:140" ht="15.75" thickBot="1" x14ac:dyDescent="0.3">
      <c r="A106" s="152"/>
      <c r="B106" s="377"/>
      <c r="C106" s="378"/>
      <c r="D106" s="378"/>
      <c r="E106" s="378"/>
      <c r="F106" s="379"/>
      <c r="G106" s="276"/>
      <c r="H106" s="276"/>
      <c r="I106" s="422"/>
      <c r="J106" s="423">
        <f t="shared" si="127"/>
        <v>0</v>
      </c>
      <c r="K106" s="424">
        <f t="shared" si="128"/>
        <v>0</v>
      </c>
      <c r="L106" s="410">
        <f t="shared" si="129"/>
        <v>0</v>
      </c>
      <c r="M106" s="410">
        <f t="shared" ref="M106:M121" si="131">I106*H106</f>
        <v>0</v>
      </c>
      <c r="N106" s="410">
        <f t="shared" si="3"/>
        <v>0</v>
      </c>
      <c r="O106" s="410">
        <f t="shared" si="4"/>
        <v>0</v>
      </c>
      <c r="P106" s="410">
        <f t="shared" si="5"/>
        <v>0</v>
      </c>
      <c r="Q106" s="429">
        <f t="shared" si="6"/>
        <v>1</v>
      </c>
      <c r="R106" s="409">
        <f t="shared" si="7"/>
        <v>0</v>
      </c>
      <c r="S106" s="410">
        <f t="shared" si="8"/>
        <v>0</v>
      </c>
      <c r="T106" s="410">
        <f t="shared" si="9"/>
        <v>0</v>
      </c>
      <c r="U106" s="410">
        <f t="shared" si="10"/>
        <v>0</v>
      </c>
      <c r="V106" s="410">
        <f t="shared" si="11"/>
        <v>0</v>
      </c>
      <c r="W106" s="410">
        <f t="shared" si="12"/>
        <v>0</v>
      </c>
      <c r="X106" s="410">
        <f t="shared" si="13"/>
        <v>0</v>
      </c>
      <c r="Y106" s="438">
        <f t="shared" si="14"/>
        <v>0</v>
      </c>
      <c r="Z106" s="409">
        <f t="shared" si="15"/>
        <v>0</v>
      </c>
      <c r="AA106" s="411">
        <f t="shared" si="16"/>
        <v>0</v>
      </c>
      <c r="AB106" s="440">
        <f t="shared" si="17"/>
        <v>0</v>
      </c>
      <c r="AC106" s="410">
        <f t="shared" si="18"/>
        <v>0</v>
      </c>
      <c r="AD106" s="410">
        <f t="shared" si="19"/>
        <v>0</v>
      </c>
      <c r="AE106" s="410">
        <f t="shared" si="20"/>
        <v>0</v>
      </c>
      <c r="AF106" s="410">
        <f t="shared" si="21"/>
        <v>0</v>
      </c>
      <c r="AG106" s="410">
        <f t="shared" si="22"/>
        <v>0</v>
      </c>
      <c r="AH106" s="410">
        <f t="shared" si="23"/>
        <v>0</v>
      </c>
      <c r="AI106" s="438">
        <f t="shared" si="24"/>
        <v>0</v>
      </c>
      <c r="AJ106" s="409">
        <f t="shared" si="25"/>
        <v>0</v>
      </c>
      <c r="AK106" s="411">
        <f t="shared" si="26"/>
        <v>0</v>
      </c>
      <c r="AL106" s="440">
        <f t="shared" si="27"/>
        <v>0</v>
      </c>
      <c r="AM106" s="410">
        <f t="shared" si="28"/>
        <v>0</v>
      </c>
      <c r="AN106" s="410">
        <f t="shared" si="29"/>
        <v>0</v>
      </c>
      <c r="AO106" s="410">
        <f t="shared" si="30"/>
        <v>0</v>
      </c>
      <c r="AP106" s="410">
        <f t="shared" si="31"/>
        <v>0</v>
      </c>
      <c r="AQ106" s="410">
        <f t="shared" si="32"/>
        <v>0</v>
      </c>
      <c r="AR106" s="410">
        <f t="shared" si="33"/>
        <v>0</v>
      </c>
      <c r="AS106" s="438">
        <f t="shared" si="34"/>
        <v>0</v>
      </c>
      <c r="AT106" s="409">
        <f t="shared" si="35"/>
        <v>0</v>
      </c>
      <c r="AU106" s="411">
        <f t="shared" si="36"/>
        <v>0</v>
      </c>
      <c r="AV106" s="440">
        <f t="shared" si="37"/>
        <v>0</v>
      </c>
      <c r="AW106" s="410">
        <f t="shared" si="38"/>
        <v>0</v>
      </c>
      <c r="AX106" s="410">
        <f t="shared" si="39"/>
        <v>0</v>
      </c>
      <c r="AY106" s="410">
        <f t="shared" si="40"/>
        <v>0</v>
      </c>
      <c r="AZ106" s="410">
        <f t="shared" si="41"/>
        <v>0</v>
      </c>
      <c r="BA106" s="410">
        <f t="shared" si="42"/>
        <v>0</v>
      </c>
      <c r="BB106" s="410">
        <f t="shared" si="43"/>
        <v>0</v>
      </c>
      <c r="BC106" s="438">
        <f t="shared" si="44"/>
        <v>0</v>
      </c>
      <c r="BD106" s="409">
        <f t="shared" si="45"/>
        <v>0</v>
      </c>
      <c r="BE106" s="411">
        <f t="shared" si="46"/>
        <v>0</v>
      </c>
      <c r="BF106" s="440">
        <f t="shared" si="47"/>
        <v>0</v>
      </c>
      <c r="BG106" s="410">
        <f t="shared" si="48"/>
        <v>0</v>
      </c>
      <c r="BH106" s="410">
        <f t="shared" si="49"/>
        <v>0</v>
      </c>
      <c r="BI106" s="410">
        <f t="shared" si="50"/>
        <v>0</v>
      </c>
      <c r="BJ106" s="410">
        <f t="shared" si="51"/>
        <v>0</v>
      </c>
      <c r="BK106" s="410">
        <f t="shared" si="52"/>
        <v>0</v>
      </c>
      <c r="BL106" s="410">
        <f t="shared" si="53"/>
        <v>0</v>
      </c>
      <c r="BM106" s="438">
        <f t="shared" si="54"/>
        <v>0</v>
      </c>
      <c r="BN106" s="409">
        <f t="shared" si="55"/>
        <v>0</v>
      </c>
      <c r="BO106" s="411">
        <f t="shared" si="56"/>
        <v>0</v>
      </c>
      <c r="BP106" s="440">
        <f t="shared" si="57"/>
        <v>0</v>
      </c>
      <c r="BQ106" s="410">
        <f t="shared" si="58"/>
        <v>0</v>
      </c>
      <c r="BR106" s="410">
        <f t="shared" si="59"/>
        <v>0</v>
      </c>
      <c r="BS106" s="410">
        <f t="shared" si="60"/>
        <v>0</v>
      </c>
      <c r="BT106" s="410">
        <f t="shared" si="61"/>
        <v>0</v>
      </c>
      <c r="BU106" s="410">
        <f t="shared" si="62"/>
        <v>0</v>
      </c>
      <c r="BV106" s="410">
        <f t="shared" si="63"/>
        <v>0</v>
      </c>
      <c r="BW106" s="438">
        <f t="shared" si="64"/>
        <v>0</v>
      </c>
      <c r="BX106" s="409">
        <f t="shared" si="65"/>
        <v>0</v>
      </c>
      <c r="BY106" s="411">
        <f t="shared" si="66"/>
        <v>0</v>
      </c>
      <c r="BZ106" s="440">
        <f t="shared" si="67"/>
        <v>0</v>
      </c>
      <c r="CA106" s="410">
        <f t="shared" si="68"/>
        <v>0</v>
      </c>
      <c r="CB106" s="410">
        <f t="shared" si="69"/>
        <v>0</v>
      </c>
      <c r="CC106" s="410">
        <f t="shared" si="70"/>
        <v>0</v>
      </c>
      <c r="CD106" s="410">
        <f t="shared" si="71"/>
        <v>0</v>
      </c>
      <c r="CE106" s="410">
        <f t="shared" si="72"/>
        <v>0</v>
      </c>
      <c r="CF106" s="410">
        <f t="shared" si="73"/>
        <v>0</v>
      </c>
      <c r="CG106" s="438">
        <f t="shared" si="74"/>
        <v>0</v>
      </c>
      <c r="CH106" s="409">
        <f t="shared" si="75"/>
        <v>0</v>
      </c>
      <c r="CI106" s="411">
        <f t="shared" si="76"/>
        <v>0</v>
      </c>
      <c r="CJ106" s="440">
        <f t="shared" si="77"/>
        <v>0</v>
      </c>
      <c r="CK106" s="410">
        <f t="shared" si="78"/>
        <v>0</v>
      </c>
      <c r="CL106" s="410">
        <f t="shared" si="79"/>
        <v>0</v>
      </c>
      <c r="CM106" s="410">
        <f t="shared" si="80"/>
        <v>0</v>
      </c>
      <c r="CN106" s="410">
        <f t="shared" si="81"/>
        <v>0</v>
      </c>
      <c r="CO106" s="410">
        <f t="shared" si="82"/>
        <v>0</v>
      </c>
      <c r="CP106" s="410">
        <f t="shared" si="83"/>
        <v>0</v>
      </c>
      <c r="CQ106" s="438">
        <f t="shared" si="84"/>
        <v>0</v>
      </c>
      <c r="CR106" s="409">
        <f t="shared" si="85"/>
        <v>0</v>
      </c>
      <c r="CS106" s="411">
        <f t="shared" si="86"/>
        <v>0</v>
      </c>
      <c r="CT106" s="440">
        <f t="shared" si="87"/>
        <v>0</v>
      </c>
      <c r="CU106" s="410">
        <f t="shared" si="88"/>
        <v>0</v>
      </c>
      <c r="CV106" s="410">
        <f t="shared" si="89"/>
        <v>0</v>
      </c>
      <c r="CW106" s="410">
        <f t="shared" si="90"/>
        <v>0</v>
      </c>
      <c r="CX106" s="410">
        <f t="shared" si="91"/>
        <v>0</v>
      </c>
      <c r="CY106" s="410">
        <f t="shared" si="92"/>
        <v>0</v>
      </c>
      <c r="CZ106" s="410">
        <f t="shared" si="93"/>
        <v>0</v>
      </c>
      <c r="DA106" s="438">
        <f t="shared" si="94"/>
        <v>0</v>
      </c>
      <c r="DB106" s="409">
        <f t="shared" si="95"/>
        <v>0</v>
      </c>
      <c r="DC106" s="411">
        <f t="shared" si="96"/>
        <v>0</v>
      </c>
      <c r="DD106" s="440">
        <f t="shared" si="97"/>
        <v>0</v>
      </c>
      <c r="DE106" s="410">
        <f t="shared" si="98"/>
        <v>0</v>
      </c>
      <c r="DF106" s="410">
        <f t="shared" si="99"/>
        <v>0</v>
      </c>
      <c r="DG106" s="410">
        <f t="shared" si="100"/>
        <v>0</v>
      </c>
      <c r="DH106" s="410">
        <f t="shared" si="101"/>
        <v>0</v>
      </c>
      <c r="DI106" s="410">
        <f t="shared" si="102"/>
        <v>0</v>
      </c>
      <c r="DJ106" s="410">
        <f t="shared" si="103"/>
        <v>0</v>
      </c>
      <c r="DK106" s="438">
        <f t="shared" si="104"/>
        <v>0</v>
      </c>
      <c r="DL106" s="409">
        <f t="shared" si="105"/>
        <v>0</v>
      </c>
      <c r="DM106" s="411">
        <f t="shared" si="106"/>
        <v>0</v>
      </c>
      <c r="DN106" s="440">
        <f t="shared" si="107"/>
        <v>0</v>
      </c>
      <c r="DO106" s="410">
        <f t="shared" si="108"/>
        <v>0</v>
      </c>
      <c r="DP106" s="410">
        <f t="shared" si="109"/>
        <v>0</v>
      </c>
      <c r="DQ106" s="410">
        <f t="shared" si="110"/>
        <v>0</v>
      </c>
      <c r="DR106" s="410">
        <f t="shared" si="111"/>
        <v>0</v>
      </c>
      <c r="DS106" s="410">
        <f t="shared" si="112"/>
        <v>0</v>
      </c>
      <c r="DT106" s="410">
        <f t="shared" si="113"/>
        <v>0</v>
      </c>
      <c r="DU106" s="438">
        <f t="shared" si="114"/>
        <v>0</v>
      </c>
      <c r="DV106" s="409">
        <f t="shared" si="115"/>
        <v>0</v>
      </c>
      <c r="DW106" s="411">
        <f t="shared" si="116"/>
        <v>0</v>
      </c>
      <c r="DX106" s="440">
        <f t="shared" si="117"/>
        <v>0</v>
      </c>
      <c r="DY106" s="410">
        <f t="shared" si="118"/>
        <v>0</v>
      </c>
      <c r="DZ106" s="410">
        <f t="shared" si="119"/>
        <v>0</v>
      </c>
      <c r="EA106" s="410">
        <f t="shared" si="120"/>
        <v>0</v>
      </c>
      <c r="EB106" s="410">
        <f t="shared" si="121"/>
        <v>0</v>
      </c>
      <c r="EC106" s="410">
        <f t="shared" si="122"/>
        <v>0</v>
      </c>
      <c r="ED106" s="410">
        <f t="shared" si="123"/>
        <v>0</v>
      </c>
      <c r="EE106" s="411">
        <f t="shared" si="124"/>
        <v>0</v>
      </c>
      <c r="EF106" s="409">
        <f t="shared" si="125"/>
        <v>0</v>
      </c>
      <c r="EG106" s="411">
        <f t="shared" si="126"/>
        <v>0</v>
      </c>
      <c r="EH106" s="23"/>
      <c r="EJ106" s="23"/>
    </row>
    <row r="107" spans="1:140" ht="15.75" thickBot="1" x14ac:dyDescent="0.3">
      <c r="A107" s="152"/>
      <c r="B107" s="377"/>
      <c r="C107" s="378"/>
      <c r="D107" s="378"/>
      <c r="E107" s="378"/>
      <c r="F107" s="379"/>
      <c r="G107" s="276"/>
      <c r="H107" s="276"/>
      <c r="I107" s="422"/>
      <c r="J107" s="423">
        <f t="shared" ref="J107:J121" si="132">IF(OR(G107="loyR",G107="AssH",G107="ItH",G107="TxF"),0,I107-I107/1.095)</f>
        <v>0</v>
      </c>
      <c r="K107" s="424">
        <f t="shared" ref="K107:K121" si="133">IF(OR(G107="loyR",G107="AssH",G107="ItH",G107="TxF"),0,(I107-J107)/1.05*0.05)</f>
        <v>0</v>
      </c>
      <c r="L107" s="410">
        <f t="shared" ref="L107:L121" si="134">I107-J107-K107</f>
        <v>0</v>
      </c>
      <c r="M107" s="410">
        <f t="shared" si="131"/>
        <v>0</v>
      </c>
      <c r="N107" s="410">
        <f t="shared" ref="N107:N121" si="135">J107*H107</f>
        <v>0</v>
      </c>
      <c r="O107" s="410">
        <f t="shared" ref="O107:O121" si="136">K107*H107</f>
        <v>0</v>
      </c>
      <c r="P107" s="410">
        <f t="shared" ref="P107:P121" si="137">(M107-N107-O107)</f>
        <v>0</v>
      </c>
      <c r="Q107" s="429">
        <f t="shared" ref="Q107:Q121" si="138">MONTH(A107)</f>
        <v>1</v>
      </c>
      <c r="R107" s="409">
        <f t="shared" ref="R107:R121" si="139">IF(AND($G107="HQ",$Q107=1),$P107,0)</f>
        <v>0</v>
      </c>
      <c r="S107" s="410">
        <f t="shared" ref="S107:S121" si="140">IF(AND($G107="gaz",$Q107=1),$P107,0)</f>
        <v>0</v>
      </c>
      <c r="T107" s="410">
        <f t="shared" ref="T107:T121" si="141">IF(AND($G107="Assh",$Q107=1),$P107,0)</f>
        <v>0</v>
      </c>
      <c r="U107" s="410">
        <f t="shared" ref="U107:U121" si="142">IF(AND($G107="LoyR",$Q107=1),$P107,0)</f>
        <v>0</v>
      </c>
      <c r="V107" s="410">
        <f t="shared" ref="V107:V121" si="143">IF(AND($G107="web",$Q107=1),$P107,0)</f>
        <v>0</v>
      </c>
      <c r="W107" s="410">
        <f t="shared" ref="W107:W121" si="144">IF(AND($G107="itH",$Q107=1),$P107,0)</f>
        <v>0</v>
      </c>
      <c r="X107" s="410">
        <f t="shared" ref="X107:X121" si="145">IF(AND($G107="TxF",$Q107=1),$P107,0)</f>
        <v>0</v>
      </c>
      <c r="Y107" s="438">
        <f t="shared" ref="Y107:Y121" si="146">IF(AND($G107="Err",$Q107=1),$P107,0)</f>
        <v>0</v>
      </c>
      <c r="Z107" s="409">
        <f t="shared" ref="Z107:Z121" si="147">IF($Q107=1,$O107,0)</f>
        <v>0</v>
      </c>
      <c r="AA107" s="411">
        <f t="shared" ref="AA107:AA121" si="148">IF($Q107=1,$N107,0)</f>
        <v>0</v>
      </c>
      <c r="AB107" s="440">
        <f t="shared" ref="AB107:AB121" si="149">IF(AND($G107="HQ",$Q107=2),$P107,0)</f>
        <v>0</v>
      </c>
      <c r="AC107" s="410">
        <f t="shared" ref="AC107:AC121" si="150">IF(AND($G107="gaz",$Q107=2),$P107,0)</f>
        <v>0</v>
      </c>
      <c r="AD107" s="410">
        <f t="shared" ref="AD107:AD121" si="151">IF(AND($G107="Assh",$Q107=2),$P107,0)</f>
        <v>0</v>
      </c>
      <c r="AE107" s="410">
        <f t="shared" ref="AE107:AE121" si="152">IF(AND($G107="LoyR",$Q107=2),$P107,0)</f>
        <v>0</v>
      </c>
      <c r="AF107" s="410">
        <f t="shared" ref="AF107:AF121" si="153">IF(AND($G107="web",$Q107=2),$P107,0)</f>
        <v>0</v>
      </c>
      <c r="AG107" s="410">
        <f t="shared" ref="AG107:AG121" si="154">IF(AND($G107="itH",$Q107=2),$P107,0)</f>
        <v>0</v>
      </c>
      <c r="AH107" s="410">
        <f t="shared" ref="AH107:AH121" si="155">IF(AND($G107="TxF",$Q107=2),$P107,0)</f>
        <v>0</v>
      </c>
      <c r="AI107" s="438">
        <f t="shared" ref="AI107:AI121" si="156">IF(AND($G107="Err",$Q107=2),$P107,0)</f>
        <v>0</v>
      </c>
      <c r="AJ107" s="409">
        <f t="shared" ref="AJ107:AJ121" si="157">IF($Q107=2,$O107,0)</f>
        <v>0</v>
      </c>
      <c r="AK107" s="411">
        <f t="shared" ref="AK107:AK121" si="158">IF($Q107=2,$N107,0)</f>
        <v>0</v>
      </c>
      <c r="AL107" s="440">
        <f t="shared" ref="AL107:AL121" si="159">IF(AND($G107="HQ",$Q107=3),$P107,0)</f>
        <v>0</v>
      </c>
      <c r="AM107" s="410">
        <f t="shared" ref="AM107:AM121" si="160">IF(AND($G107="gaz",$Q107=3),$P107,0)</f>
        <v>0</v>
      </c>
      <c r="AN107" s="410">
        <f t="shared" ref="AN107:AN121" si="161">IF(AND($G107="Assh",$Q107=3),$P107,0)</f>
        <v>0</v>
      </c>
      <c r="AO107" s="410">
        <f t="shared" ref="AO107:AO121" si="162">IF(AND($G107="LoyR",$Q107=3),$P107,0)</f>
        <v>0</v>
      </c>
      <c r="AP107" s="410">
        <f t="shared" ref="AP107:AP121" si="163">IF(AND($G107="web",$Q107=3),$P107,0)</f>
        <v>0</v>
      </c>
      <c r="AQ107" s="410">
        <f t="shared" ref="AQ107:AQ121" si="164">IF(AND($G107="itH",$Q107=3),$P107,0)</f>
        <v>0</v>
      </c>
      <c r="AR107" s="410">
        <f t="shared" ref="AR107:AR121" si="165">IF(AND($G107="TxF",$Q107=3),$P107,0)</f>
        <v>0</v>
      </c>
      <c r="AS107" s="438">
        <f t="shared" ref="AS107:AS121" si="166">IF(AND($G107="Err",$Q107=3),$P107,0)</f>
        <v>0</v>
      </c>
      <c r="AT107" s="409">
        <f t="shared" ref="AT107:AT121" si="167">IF($Q107=3,$O107,0)</f>
        <v>0</v>
      </c>
      <c r="AU107" s="411">
        <f t="shared" ref="AU107:AU121" si="168">IF($Q107=3,$N107,0)</f>
        <v>0</v>
      </c>
      <c r="AV107" s="440">
        <f t="shared" ref="AV107:AV121" si="169">IF(AND($G107="HQ",$Q107=4),$P107,0)</f>
        <v>0</v>
      </c>
      <c r="AW107" s="410">
        <f t="shared" ref="AW107:AW121" si="170">IF(AND($G107="gaz",$Q107=4),$P107,0)</f>
        <v>0</v>
      </c>
      <c r="AX107" s="410">
        <f t="shared" ref="AX107:AX121" si="171">IF(AND($G107="Assh",$Q107=4),$P107,0)</f>
        <v>0</v>
      </c>
      <c r="AY107" s="410">
        <f t="shared" ref="AY107:AY121" si="172">IF(AND($G107="LoyR",$Q107=4),$P107,0)</f>
        <v>0</v>
      </c>
      <c r="AZ107" s="410">
        <f t="shared" ref="AZ107:AZ121" si="173">IF(AND($G107="web",$Q107=4),$P107,0)</f>
        <v>0</v>
      </c>
      <c r="BA107" s="410">
        <f t="shared" ref="BA107:BA121" si="174">IF(AND($G107="itH",$Q107=4),$P107,0)</f>
        <v>0</v>
      </c>
      <c r="BB107" s="410">
        <f t="shared" ref="BB107:BB121" si="175">IF(AND($G107="TxF",$Q107=4),$P107,0)</f>
        <v>0</v>
      </c>
      <c r="BC107" s="438">
        <f t="shared" ref="BC107:BC121" si="176">IF(AND($G107="Err",$Q107=4),$P107,0)</f>
        <v>0</v>
      </c>
      <c r="BD107" s="409">
        <f t="shared" ref="BD107:BD121" si="177">IF($Q107=4,$O107,0)</f>
        <v>0</v>
      </c>
      <c r="BE107" s="411">
        <f t="shared" ref="BE107:BE121" si="178">IF($Q107=4,$N107,0)</f>
        <v>0</v>
      </c>
      <c r="BF107" s="440">
        <f t="shared" ref="BF107:BF121" si="179">IF(AND($G107="HQ",$Q107=5),$P107,0)</f>
        <v>0</v>
      </c>
      <c r="BG107" s="410">
        <f t="shared" ref="BG107:BG121" si="180">IF(AND($G107="gaz",$Q107=5),$P107,0)</f>
        <v>0</v>
      </c>
      <c r="BH107" s="410">
        <f t="shared" ref="BH107:BH121" si="181">IF(AND($G107="Assh",$Q107=5),$P107,0)</f>
        <v>0</v>
      </c>
      <c r="BI107" s="410">
        <f t="shared" ref="BI107:BI121" si="182">IF(AND($G107="LoyR",$Q107=5),$P107,0)</f>
        <v>0</v>
      </c>
      <c r="BJ107" s="410">
        <f t="shared" ref="BJ107:BJ121" si="183">IF(AND($G107="web",$Q107=5),$P107,0)</f>
        <v>0</v>
      </c>
      <c r="BK107" s="410">
        <f t="shared" ref="BK107:BK121" si="184">IF(AND($G107="itH",$Q107=5),$P107,0)</f>
        <v>0</v>
      </c>
      <c r="BL107" s="410">
        <f t="shared" ref="BL107:BL121" si="185">IF(AND($G107="TxF",$Q107=5),$P107,0)</f>
        <v>0</v>
      </c>
      <c r="BM107" s="438">
        <f t="shared" ref="BM107:BM121" si="186">IF(AND($G107="Err",$Q107=5),$P107,0)</f>
        <v>0</v>
      </c>
      <c r="BN107" s="409">
        <f t="shared" ref="BN107:BN121" si="187">IF($Q107=5,$O107,0)</f>
        <v>0</v>
      </c>
      <c r="BO107" s="411">
        <f t="shared" ref="BO107:BO121" si="188">IF($Q107=5,$N107,0)</f>
        <v>0</v>
      </c>
      <c r="BP107" s="440">
        <f t="shared" ref="BP107:BP121" si="189">IF(AND($G107="HQ",$Q107=6),$P107,0)</f>
        <v>0</v>
      </c>
      <c r="BQ107" s="410">
        <f t="shared" ref="BQ107:BQ121" si="190">IF(AND($G107="gaz",$Q107=6),$P107,0)</f>
        <v>0</v>
      </c>
      <c r="BR107" s="410">
        <f t="shared" ref="BR107:BR121" si="191">IF(AND($G107="Assh",$Q107=6),$P107,0)</f>
        <v>0</v>
      </c>
      <c r="BS107" s="410">
        <f t="shared" ref="BS107:BS121" si="192">IF(AND($G107="LoyR",$Q107=6),$P107,0)</f>
        <v>0</v>
      </c>
      <c r="BT107" s="410">
        <f t="shared" ref="BT107:BT121" si="193">IF(AND($G107="web",$Q107=6),$P107,0)</f>
        <v>0</v>
      </c>
      <c r="BU107" s="410">
        <f t="shared" ref="BU107:BU121" si="194">IF(AND($G107="itH",$Q107=6),$P107,0)</f>
        <v>0</v>
      </c>
      <c r="BV107" s="410">
        <f t="shared" ref="BV107:BV121" si="195">IF(AND($G107="TxF",$Q107=6),$P107,0)</f>
        <v>0</v>
      </c>
      <c r="BW107" s="438">
        <f t="shared" ref="BW107:BW121" si="196">IF(AND($G107="Err",$Q107=6),$P107,0)</f>
        <v>0</v>
      </c>
      <c r="BX107" s="409">
        <f t="shared" ref="BX107:BX121" si="197">IF($Q107=6,$O107,0)</f>
        <v>0</v>
      </c>
      <c r="BY107" s="411">
        <f t="shared" ref="BY107:BY121" si="198">IF($Q107=6,$N107,0)</f>
        <v>0</v>
      </c>
      <c r="BZ107" s="440">
        <f t="shared" ref="BZ107:BZ121" si="199">IF(AND($G107="HQ",$Q107=7),$P107,0)</f>
        <v>0</v>
      </c>
      <c r="CA107" s="410">
        <f t="shared" ref="CA107:CA121" si="200">IF(AND($G107="gaz",$Q107=7),$P107,0)</f>
        <v>0</v>
      </c>
      <c r="CB107" s="410">
        <f t="shared" ref="CB107:CB121" si="201">IF(AND($G107="Assh",$Q107=7),$P107,0)</f>
        <v>0</v>
      </c>
      <c r="CC107" s="410">
        <f t="shared" ref="CC107:CC121" si="202">IF(AND($G107="LoyR",$Q107=7),$P107,0)</f>
        <v>0</v>
      </c>
      <c r="CD107" s="410">
        <f t="shared" ref="CD107:CD121" si="203">IF(AND($G107="web",$Q107=7),$P107,0)</f>
        <v>0</v>
      </c>
      <c r="CE107" s="410">
        <f t="shared" ref="CE107:CE121" si="204">IF(AND($G107="itH",$Q107=7),$P107,0)</f>
        <v>0</v>
      </c>
      <c r="CF107" s="410">
        <f t="shared" ref="CF107:CF121" si="205">IF(AND($G107="TxF",$Q107=7),$P107,0)</f>
        <v>0</v>
      </c>
      <c r="CG107" s="438">
        <f t="shared" ref="CG107:CG121" si="206">IF(AND($G107="Err",$Q107=7),$P107,0)</f>
        <v>0</v>
      </c>
      <c r="CH107" s="409">
        <f t="shared" ref="CH107:CH121" si="207">IF($Q107=7,$O107,0)</f>
        <v>0</v>
      </c>
      <c r="CI107" s="411">
        <f t="shared" ref="CI107:CI121" si="208">IF($Q107=7,$N107,0)</f>
        <v>0</v>
      </c>
      <c r="CJ107" s="440">
        <f t="shared" ref="CJ107:CJ121" si="209">IF(AND($G107="HQ",$Q107=8),$P107,0)</f>
        <v>0</v>
      </c>
      <c r="CK107" s="410">
        <f t="shared" ref="CK107:CK121" si="210">IF(AND($G107="gaz",$Q107=8),$P107,0)</f>
        <v>0</v>
      </c>
      <c r="CL107" s="410">
        <f t="shared" ref="CL107:CL121" si="211">IF(AND($G107="Assh",$Q107=8),$P107,0)</f>
        <v>0</v>
      </c>
      <c r="CM107" s="410">
        <f t="shared" ref="CM107:CM121" si="212">IF(AND($G107="LoyR",$Q107=8),$P107,0)</f>
        <v>0</v>
      </c>
      <c r="CN107" s="410">
        <f t="shared" ref="CN107:CN121" si="213">IF(AND($G107="web",$Q107=8),$P107,0)</f>
        <v>0</v>
      </c>
      <c r="CO107" s="410">
        <f t="shared" ref="CO107:CO121" si="214">IF(AND($G107="itH",$Q107=8),$P107,0)</f>
        <v>0</v>
      </c>
      <c r="CP107" s="410">
        <f t="shared" ref="CP107:CP121" si="215">IF(AND($G107="TxF",$Q107=8),$P107,0)</f>
        <v>0</v>
      </c>
      <c r="CQ107" s="438">
        <f t="shared" ref="CQ107:CQ121" si="216">IF(AND($G107="Err",$Q107=8),$P107,0)</f>
        <v>0</v>
      </c>
      <c r="CR107" s="409">
        <f t="shared" ref="CR107:CR121" si="217">IF($Q107=8,$O107,0)</f>
        <v>0</v>
      </c>
      <c r="CS107" s="411">
        <f t="shared" ref="CS107:CS121" si="218">IF($Q107=8,$N107,0)</f>
        <v>0</v>
      </c>
      <c r="CT107" s="440">
        <f t="shared" ref="CT107:CT121" si="219">IF(AND($G107="HQ",$Q107=9),$P107,0)</f>
        <v>0</v>
      </c>
      <c r="CU107" s="410">
        <f t="shared" ref="CU107:CU121" si="220">IF(AND($G107="gaz",$Q107=9),$P107,0)</f>
        <v>0</v>
      </c>
      <c r="CV107" s="410">
        <f t="shared" ref="CV107:CV121" si="221">IF(AND($G107="Assh",$Q107=9),$P107,0)</f>
        <v>0</v>
      </c>
      <c r="CW107" s="410">
        <f t="shared" ref="CW107:CW121" si="222">IF(AND($G107="LoyR",$Q107=9),$P107,0)</f>
        <v>0</v>
      </c>
      <c r="CX107" s="410">
        <f t="shared" ref="CX107:CX121" si="223">IF(AND($G107="web",$Q107=9),$P107,0)</f>
        <v>0</v>
      </c>
      <c r="CY107" s="410">
        <f t="shared" ref="CY107:CY121" si="224">IF(AND($G107="itH",$Q107=9),$P107,0)</f>
        <v>0</v>
      </c>
      <c r="CZ107" s="410">
        <f t="shared" ref="CZ107:CZ121" si="225">IF(AND($G107="TxF",$Q107=9),$P107,0)</f>
        <v>0</v>
      </c>
      <c r="DA107" s="438">
        <f t="shared" ref="DA107:DA121" si="226">IF(AND($G107="Err",$Q107=9),$P107,0)</f>
        <v>0</v>
      </c>
      <c r="DB107" s="409">
        <f t="shared" ref="DB107:DB121" si="227">IF($Q107=9,$O107,0)</f>
        <v>0</v>
      </c>
      <c r="DC107" s="411">
        <f t="shared" ref="DC107:DC121" si="228">IF($Q107=9,$N107,0)</f>
        <v>0</v>
      </c>
      <c r="DD107" s="440">
        <f t="shared" ref="DD107:DD121" si="229">IF(AND($G107="HQ",$Q107=10),$P107,0)</f>
        <v>0</v>
      </c>
      <c r="DE107" s="410">
        <f t="shared" ref="DE107:DE121" si="230">IF(AND($G107="gaz",$Q107=10),$P107,0)</f>
        <v>0</v>
      </c>
      <c r="DF107" s="410">
        <f t="shared" ref="DF107:DF121" si="231">IF(AND($G107="Assh",$Q107=10),$P107,0)</f>
        <v>0</v>
      </c>
      <c r="DG107" s="410">
        <f t="shared" ref="DG107:DG121" si="232">IF(AND($G107="LoyR",$Q107=10),$P107,0)</f>
        <v>0</v>
      </c>
      <c r="DH107" s="410">
        <f t="shared" ref="DH107:DH121" si="233">IF(AND($G107="web",$Q107=10),$P107,0)</f>
        <v>0</v>
      </c>
      <c r="DI107" s="410">
        <f t="shared" ref="DI107:DI121" si="234">IF(AND($G107="itH",$Q107=10),$P107,0)</f>
        <v>0</v>
      </c>
      <c r="DJ107" s="410">
        <f t="shared" ref="DJ107:DJ121" si="235">IF(AND($G107="TxF",$Q107=10),$P107,0)</f>
        <v>0</v>
      </c>
      <c r="DK107" s="438">
        <f t="shared" ref="DK107:DK121" si="236">IF(AND($G107="Err",$Q107=10),$P107,0)</f>
        <v>0</v>
      </c>
      <c r="DL107" s="409">
        <f t="shared" ref="DL107:DL121" si="237">IF($Q107=10,$O107,0)</f>
        <v>0</v>
      </c>
      <c r="DM107" s="411">
        <f t="shared" ref="DM107:DM121" si="238">IF($Q107=10,$N107,0)</f>
        <v>0</v>
      </c>
      <c r="DN107" s="440">
        <f t="shared" ref="DN107:DN121" si="239">IF(AND($G107="HQ",$Q107=11),$P107,0)</f>
        <v>0</v>
      </c>
      <c r="DO107" s="410">
        <f t="shared" ref="DO107:DO121" si="240">IF(AND($G107="gaz",$Q107=11),$P107,0)</f>
        <v>0</v>
      </c>
      <c r="DP107" s="410">
        <f t="shared" ref="DP107:DP121" si="241">IF(AND($G107="Assh",$Q107=11),$P107,0)</f>
        <v>0</v>
      </c>
      <c r="DQ107" s="410">
        <f t="shared" ref="DQ107:DQ121" si="242">IF(AND($G107="LoyR",$Q107=11),$P107,0)</f>
        <v>0</v>
      </c>
      <c r="DR107" s="410">
        <f t="shared" ref="DR107:DR121" si="243">IF(AND($G107="web",$Q107=11),$P107,0)</f>
        <v>0</v>
      </c>
      <c r="DS107" s="410">
        <f t="shared" ref="DS107:DS121" si="244">IF(AND($G107="itH",$Q107=11),$P107,0)</f>
        <v>0</v>
      </c>
      <c r="DT107" s="410">
        <f t="shared" ref="DT107:DT121" si="245">IF(AND($G107="TxF",$Q107=11),$P107,0)</f>
        <v>0</v>
      </c>
      <c r="DU107" s="438">
        <f t="shared" ref="DU107:DU121" si="246">IF(AND($G107="Err",$Q107=11),$P107,0)</f>
        <v>0</v>
      </c>
      <c r="DV107" s="409">
        <f t="shared" ref="DV107:DV121" si="247">IF($Q107=11,$O107,0)</f>
        <v>0</v>
      </c>
      <c r="DW107" s="411">
        <f t="shared" ref="DW107:DW121" si="248">IF($Q107=11,$N107,0)</f>
        <v>0</v>
      </c>
      <c r="DX107" s="440">
        <f t="shared" ref="DX107:DX121" si="249">IF(AND($G107="HQ",$Q107=12),$P107,0)</f>
        <v>0</v>
      </c>
      <c r="DY107" s="410">
        <f t="shared" ref="DY107:DY121" si="250">IF(AND($G107="gaz",$Q107=12),$P107,0)</f>
        <v>0</v>
      </c>
      <c r="DZ107" s="410">
        <f t="shared" ref="DZ107:DZ121" si="251">IF(AND($G107="Assh",$Q107=12),$P107,0)</f>
        <v>0</v>
      </c>
      <c r="EA107" s="410">
        <f t="shared" ref="EA107:EA121" si="252">IF(AND($G107="LoyR",$Q107=12),$P107,0)</f>
        <v>0</v>
      </c>
      <c r="EB107" s="410">
        <f t="shared" ref="EB107:EB121" si="253">IF(AND($G107="web",$Q107=12),$P107,0)</f>
        <v>0</v>
      </c>
      <c r="EC107" s="410">
        <f t="shared" ref="EC107:EC121" si="254">IF(AND($G107="itH",$Q107=12),$P107,0)</f>
        <v>0</v>
      </c>
      <c r="ED107" s="410">
        <f t="shared" ref="ED107:ED121" si="255">IF(AND($G107="TxF",$Q107=12),$P107,0)</f>
        <v>0</v>
      </c>
      <c r="EE107" s="411">
        <f t="shared" ref="EE107:EE121" si="256">IF(AND($G107="Err",$Q107=12),$P107,0)</f>
        <v>0</v>
      </c>
      <c r="EF107" s="409">
        <f t="shared" ref="EF107:EF121" si="257">IF($Q107=12,$O107,0)</f>
        <v>0</v>
      </c>
      <c r="EG107" s="411">
        <f t="shared" ref="EG107:EG121" si="258">IF($Q107=12,$N107,0)</f>
        <v>0</v>
      </c>
      <c r="EH107" s="23"/>
      <c r="EJ107" s="23"/>
    </row>
    <row r="108" spans="1:140" ht="15.75" thickBot="1" x14ac:dyDescent="0.3">
      <c r="A108" s="152"/>
      <c r="B108" s="377"/>
      <c r="C108" s="378"/>
      <c r="D108" s="378"/>
      <c r="E108" s="378"/>
      <c r="F108" s="379"/>
      <c r="G108" s="276"/>
      <c r="H108" s="276"/>
      <c r="I108" s="422"/>
      <c r="J108" s="423">
        <f t="shared" si="132"/>
        <v>0</v>
      </c>
      <c r="K108" s="424">
        <f t="shared" si="133"/>
        <v>0</v>
      </c>
      <c r="L108" s="410">
        <f t="shared" si="134"/>
        <v>0</v>
      </c>
      <c r="M108" s="410">
        <f t="shared" si="131"/>
        <v>0</v>
      </c>
      <c r="N108" s="410">
        <f t="shared" si="135"/>
        <v>0</v>
      </c>
      <c r="O108" s="410">
        <f t="shared" si="136"/>
        <v>0</v>
      </c>
      <c r="P108" s="410">
        <f t="shared" si="137"/>
        <v>0</v>
      </c>
      <c r="Q108" s="429">
        <f t="shared" si="138"/>
        <v>1</v>
      </c>
      <c r="R108" s="409">
        <f t="shared" si="139"/>
        <v>0</v>
      </c>
      <c r="S108" s="410">
        <f t="shared" si="140"/>
        <v>0</v>
      </c>
      <c r="T108" s="410">
        <f t="shared" si="141"/>
        <v>0</v>
      </c>
      <c r="U108" s="410">
        <f t="shared" si="142"/>
        <v>0</v>
      </c>
      <c r="V108" s="410">
        <f t="shared" si="143"/>
        <v>0</v>
      </c>
      <c r="W108" s="410">
        <f t="shared" si="144"/>
        <v>0</v>
      </c>
      <c r="X108" s="410">
        <f t="shared" si="145"/>
        <v>0</v>
      </c>
      <c r="Y108" s="438">
        <f t="shared" si="146"/>
        <v>0</v>
      </c>
      <c r="Z108" s="409">
        <f t="shared" si="147"/>
        <v>0</v>
      </c>
      <c r="AA108" s="411">
        <f t="shared" si="148"/>
        <v>0</v>
      </c>
      <c r="AB108" s="440">
        <f t="shared" si="149"/>
        <v>0</v>
      </c>
      <c r="AC108" s="410">
        <f t="shared" si="150"/>
        <v>0</v>
      </c>
      <c r="AD108" s="410">
        <f t="shared" si="151"/>
        <v>0</v>
      </c>
      <c r="AE108" s="410">
        <f t="shared" si="152"/>
        <v>0</v>
      </c>
      <c r="AF108" s="410">
        <f t="shared" si="153"/>
        <v>0</v>
      </c>
      <c r="AG108" s="410">
        <f t="shared" si="154"/>
        <v>0</v>
      </c>
      <c r="AH108" s="410">
        <f t="shared" si="155"/>
        <v>0</v>
      </c>
      <c r="AI108" s="438">
        <f t="shared" si="156"/>
        <v>0</v>
      </c>
      <c r="AJ108" s="409">
        <f t="shared" si="157"/>
        <v>0</v>
      </c>
      <c r="AK108" s="411">
        <f t="shared" si="158"/>
        <v>0</v>
      </c>
      <c r="AL108" s="440">
        <f t="shared" si="159"/>
        <v>0</v>
      </c>
      <c r="AM108" s="410">
        <f t="shared" si="160"/>
        <v>0</v>
      </c>
      <c r="AN108" s="410">
        <f t="shared" si="161"/>
        <v>0</v>
      </c>
      <c r="AO108" s="410">
        <f t="shared" si="162"/>
        <v>0</v>
      </c>
      <c r="AP108" s="410">
        <f t="shared" si="163"/>
        <v>0</v>
      </c>
      <c r="AQ108" s="410">
        <f t="shared" si="164"/>
        <v>0</v>
      </c>
      <c r="AR108" s="410">
        <f t="shared" si="165"/>
        <v>0</v>
      </c>
      <c r="AS108" s="438">
        <f t="shared" si="166"/>
        <v>0</v>
      </c>
      <c r="AT108" s="409">
        <f t="shared" si="167"/>
        <v>0</v>
      </c>
      <c r="AU108" s="411">
        <f t="shared" si="168"/>
        <v>0</v>
      </c>
      <c r="AV108" s="440">
        <f t="shared" si="169"/>
        <v>0</v>
      </c>
      <c r="AW108" s="410">
        <f t="shared" si="170"/>
        <v>0</v>
      </c>
      <c r="AX108" s="410">
        <f t="shared" si="171"/>
        <v>0</v>
      </c>
      <c r="AY108" s="410">
        <f t="shared" si="172"/>
        <v>0</v>
      </c>
      <c r="AZ108" s="410">
        <f t="shared" si="173"/>
        <v>0</v>
      </c>
      <c r="BA108" s="410">
        <f t="shared" si="174"/>
        <v>0</v>
      </c>
      <c r="BB108" s="410">
        <f t="shared" si="175"/>
        <v>0</v>
      </c>
      <c r="BC108" s="438">
        <f t="shared" si="176"/>
        <v>0</v>
      </c>
      <c r="BD108" s="409">
        <f t="shared" si="177"/>
        <v>0</v>
      </c>
      <c r="BE108" s="411">
        <f t="shared" si="178"/>
        <v>0</v>
      </c>
      <c r="BF108" s="440">
        <f t="shared" si="179"/>
        <v>0</v>
      </c>
      <c r="BG108" s="410">
        <f t="shared" si="180"/>
        <v>0</v>
      </c>
      <c r="BH108" s="410">
        <f t="shared" si="181"/>
        <v>0</v>
      </c>
      <c r="BI108" s="410">
        <f t="shared" si="182"/>
        <v>0</v>
      </c>
      <c r="BJ108" s="410">
        <f t="shared" si="183"/>
        <v>0</v>
      </c>
      <c r="BK108" s="410">
        <f t="shared" si="184"/>
        <v>0</v>
      </c>
      <c r="BL108" s="410">
        <f t="shared" si="185"/>
        <v>0</v>
      </c>
      <c r="BM108" s="438">
        <f t="shared" si="186"/>
        <v>0</v>
      </c>
      <c r="BN108" s="409">
        <f t="shared" si="187"/>
        <v>0</v>
      </c>
      <c r="BO108" s="411">
        <f t="shared" si="188"/>
        <v>0</v>
      </c>
      <c r="BP108" s="440">
        <f t="shared" si="189"/>
        <v>0</v>
      </c>
      <c r="BQ108" s="410">
        <f t="shared" si="190"/>
        <v>0</v>
      </c>
      <c r="BR108" s="410">
        <f t="shared" si="191"/>
        <v>0</v>
      </c>
      <c r="BS108" s="410">
        <f t="shared" si="192"/>
        <v>0</v>
      </c>
      <c r="BT108" s="410">
        <f t="shared" si="193"/>
        <v>0</v>
      </c>
      <c r="BU108" s="410">
        <f t="shared" si="194"/>
        <v>0</v>
      </c>
      <c r="BV108" s="410">
        <f t="shared" si="195"/>
        <v>0</v>
      </c>
      <c r="BW108" s="438">
        <f t="shared" si="196"/>
        <v>0</v>
      </c>
      <c r="BX108" s="409">
        <f t="shared" si="197"/>
        <v>0</v>
      </c>
      <c r="BY108" s="411">
        <f t="shared" si="198"/>
        <v>0</v>
      </c>
      <c r="BZ108" s="440">
        <f t="shared" si="199"/>
        <v>0</v>
      </c>
      <c r="CA108" s="410">
        <f t="shared" si="200"/>
        <v>0</v>
      </c>
      <c r="CB108" s="410">
        <f t="shared" si="201"/>
        <v>0</v>
      </c>
      <c r="CC108" s="410">
        <f t="shared" si="202"/>
        <v>0</v>
      </c>
      <c r="CD108" s="410">
        <f t="shared" si="203"/>
        <v>0</v>
      </c>
      <c r="CE108" s="410">
        <f t="shared" si="204"/>
        <v>0</v>
      </c>
      <c r="CF108" s="410">
        <f t="shared" si="205"/>
        <v>0</v>
      </c>
      <c r="CG108" s="438">
        <f t="shared" si="206"/>
        <v>0</v>
      </c>
      <c r="CH108" s="409">
        <f t="shared" si="207"/>
        <v>0</v>
      </c>
      <c r="CI108" s="411">
        <f t="shared" si="208"/>
        <v>0</v>
      </c>
      <c r="CJ108" s="440">
        <f t="shared" si="209"/>
        <v>0</v>
      </c>
      <c r="CK108" s="410">
        <f t="shared" si="210"/>
        <v>0</v>
      </c>
      <c r="CL108" s="410">
        <f t="shared" si="211"/>
        <v>0</v>
      </c>
      <c r="CM108" s="410">
        <f t="shared" si="212"/>
        <v>0</v>
      </c>
      <c r="CN108" s="410">
        <f t="shared" si="213"/>
        <v>0</v>
      </c>
      <c r="CO108" s="410">
        <f t="shared" si="214"/>
        <v>0</v>
      </c>
      <c r="CP108" s="410">
        <f t="shared" si="215"/>
        <v>0</v>
      </c>
      <c r="CQ108" s="438">
        <f t="shared" si="216"/>
        <v>0</v>
      </c>
      <c r="CR108" s="409">
        <f t="shared" si="217"/>
        <v>0</v>
      </c>
      <c r="CS108" s="411">
        <f t="shared" si="218"/>
        <v>0</v>
      </c>
      <c r="CT108" s="440">
        <f t="shared" si="219"/>
        <v>0</v>
      </c>
      <c r="CU108" s="410">
        <f t="shared" si="220"/>
        <v>0</v>
      </c>
      <c r="CV108" s="410">
        <f t="shared" si="221"/>
        <v>0</v>
      </c>
      <c r="CW108" s="410">
        <f t="shared" si="222"/>
        <v>0</v>
      </c>
      <c r="CX108" s="410">
        <f t="shared" si="223"/>
        <v>0</v>
      </c>
      <c r="CY108" s="410">
        <f t="shared" si="224"/>
        <v>0</v>
      </c>
      <c r="CZ108" s="410">
        <f t="shared" si="225"/>
        <v>0</v>
      </c>
      <c r="DA108" s="438">
        <f t="shared" si="226"/>
        <v>0</v>
      </c>
      <c r="DB108" s="409">
        <f t="shared" si="227"/>
        <v>0</v>
      </c>
      <c r="DC108" s="411">
        <f t="shared" si="228"/>
        <v>0</v>
      </c>
      <c r="DD108" s="440">
        <f t="shared" si="229"/>
        <v>0</v>
      </c>
      <c r="DE108" s="410">
        <f t="shared" si="230"/>
        <v>0</v>
      </c>
      <c r="DF108" s="410">
        <f t="shared" si="231"/>
        <v>0</v>
      </c>
      <c r="DG108" s="410">
        <f t="shared" si="232"/>
        <v>0</v>
      </c>
      <c r="DH108" s="410">
        <f t="shared" si="233"/>
        <v>0</v>
      </c>
      <c r="DI108" s="410">
        <f t="shared" si="234"/>
        <v>0</v>
      </c>
      <c r="DJ108" s="410">
        <f t="shared" si="235"/>
        <v>0</v>
      </c>
      <c r="DK108" s="438">
        <f t="shared" si="236"/>
        <v>0</v>
      </c>
      <c r="DL108" s="409">
        <f t="shared" si="237"/>
        <v>0</v>
      </c>
      <c r="DM108" s="411">
        <f t="shared" si="238"/>
        <v>0</v>
      </c>
      <c r="DN108" s="440">
        <f t="shared" si="239"/>
        <v>0</v>
      </c>
      <c r="DO108" s="410">
        <f t="shared" si="240"/>
        <v>0</v>
      </c>
      <c r="DP108" s="410">
        <f t="shared" si="241"/>
        <v>0</v>
      </c>
      <c r="DQ108" s="410">
        <f t="shared" si="242"/>
        <v>0</v>
      </c>
      <c r="DR108" s="410">
        <f t="shared" si="243"/>
        <v>0</v>
      </c>
      <c r="DS108" s="410">
        <f t="shared" si="244"/>
        <v>0</v>
      </c>
      <c r="DT108" s="410">
        <f t="shared" si="245"/>
        <v>0</v>
      </c>
      <c r="DU108" s="438">
        <f t="shared" si="246"/>
        <v>0</v>
      </c>
      <c r="DV108" s="409">
        <f t="shared" si="247"/>
        <v>0</v>
      </c>
      <c r="DW108" s="411">
        <f t="shared" si="248"/>
        <v>0</v>
      </c>
      <c r="DX108" s="440">
        <f t="shared" si="249"/>
        <v>0</v>
      </c>
      <c r="DY108" s="410">
        <f t="shared" si="250"/>
        <v>0</v>
      </c>
      <c r="DZ108" s="410">
        <f t="shared" si="251"/>
        <v>0</v>
      </c>
      <c r="EA108" s="410">
        <f t="shared" si="252"/>
        <v>0</v>
      </c>
      <c r="EB108" s="410">
        <f t="shared" si="253"/>
        <v>0</v>
      </c>
      <c r="EC108" s="410">
        <f t="shared" si="254"/>
        <v>0</v>
      </c>
      <c r="ED108" s="410">
        <f t="shared" si="255"/>
        <v>0</v>
      </c>
      <c r="EE108" s="411">
        <f t="shared" si="256"/>
        <v>0</v>
      </c>
      <c r="EF108" s="409">
        <f t="shared" si="257"/>
        <v>0</v>
      </c>
      <c r="EG108" s="411">
        <f t="shared" si="258"/>
        <v>0</v>
      </c>
      <c r="EH108" s="23"/>
      <c r="EJ108" s="23"/>
    </row>
    <row r="109" spans="1:140" ht="15.75" thickBot="1" x14ac:dyDescent="0.3">
      <c r="A109" s="152"/>
      <c r="B109" s="377"/>
      <c r="C109" s="378"/>
      <c r="D109" s="378"/>
      <c r="E109" s="378"/>
      <c r="F109" s="379"/>
      <c r="G109" s="276"/>
      <c r="H109" s="276"/>
      <c r="I109" s="422"/>
      <c r="J109" s="423">
        <f t="shared" si="132"/>
        <v>0</v>
      </c>
      <c r="K109" s="424">
        <f t="shared" si="133"/>
        <v>0</v>
      </c>
      <c r="L109" s="410">
        <f t="shared" si="134"/>
        <v>0</v>
      </c>
      <c r="M109" s="410">
        <f t="shared" si="131"/>
        <v>0</v>
      </c>
      <c r="N109" s="410">
        <f t="shared" si="135"/>
        <v>0</v>
      </c>
      <c r="O109" s="410">
        <f t="shared" si="136"/>
        <v>0</v>
      </c>
      <c r="P109" s="410">
        <f t="shared" si="137"/>
        <v>0</v>
      </c>
      <c r="Q109" s="429">
        <f t="shared" si="138"/>
        <v>1</v>
      </c>
      <c r="R109" s="409">
        <f t="shared" si="139"/>
        <v>0</v>
      </c>
      <c r="S109" s="410">
        <f t="shared" si="140"/>
        <v>0</v>
      </c>
      <c r="T109" s="410">
        <f t="shared" si="141"/>
        <v>0</v>
      </c>
      <c r="U109" s="410">
        <f t="shared" si="142"/>
        <v>0</v>
      </c>
      <c r="V109" s="410">
        <f t="shared" si="143"/>
        <v>0</v>
      </c>
      <c r="W109" s="410">
        <f t="shared" si="144"/>
        <v>0</v>
      </c>
      <c r="X109" s="410">
        <f t="shared" si="145"/>
        <v>0</v>
      </c>
      <c r="Y109" s="438">
        <f t="shared" si="146"/>
        <v>0</v>
      </c>
      <c r="Z109" s="409">
        <f t="shared" si="147"/>
        <v>0</v>
      </c>
      <c r="AA109" s="411">
        <f t="shared" si="148"/>
        <v>0</v>
      </c>
      <c r="AB109" s="440">
        <f t="shared" si="149"/>
        <v>0</v>
      </c>
      <c r="AC109" s="410">
        <f t="shared" si="150"/>
        <v>0</v>
      </c>
      <c r="AD109" s="410">
        <f t="shared" si="151"/>
        <v>0</v>
      </c>
      <c r="AE109" s="410">
        <f t="shared" si="152"/>
        <v>0</v>
      </c>
      <c r="AF109" s="410">
        <f t="shared" si="153"/>
        <v>0</v>
      </c>
      <c r="AG109" s="410">
        <f t="shared" si="154"/>
        <v>0</v>
      </c>
      <c r="AH109" s="410">
        <f t="shared" si="155"/>
        <v>0</v>
      </c>
      <c r="AI109" s="438">
        <f t="shared" si="156"/>
        <v>0</v>
      </c>
      <c r="AJ109" s="409">
        <f t="shared" si="157"/>
        <v>0</v>
      </c>
      <c r="AK109" s="411">
        <f t="shared" si="158"/>
        <v>0</v>
      </c>
      <c r="AL109" s="440">
        <f t="shared" si="159"/>
        <v>0</v>
      </c>
      <c r="AM109" s="410">
        <f t="shared" si="160"/>
        <v>0</v>
      </c>
      <c r="AN109" s="410">
        <f t="shared" si="161"/>
        <v>0</v>
      </c>
      <c r="AO109" s="410">
        <f t="shared" si="162"/>
        <v>0</v>
      </c>
      <c r="AP109" s="410">
        <f t="shared" si="163"/>
        <v>0</v>
      </c>
      <c r="AQ109" s="410">
        <f t="shared" si="164"/>
        <v>0</v>
      </c>
      <c r="AR109" s="410">
        <f t="shared" si="165"/>
        <v>0</v>
      </c>
      <c r="AS109" s="438">
        <f t="shared" si="166"/>
        <v>0</v>
      </c>
      <c r="AT109" s="409">
        <f t="shared" si="167"/>
        <v>0</v>
      </c>
      <c r="AU109" s="411">
        <f t="shared" si="168"/>
        <v>0</v>
      </c>
      <c r="AV109" s="440">
        <f t="shared" si="169"/>
        <v>0</v>
      </c>
      <c r="AW109" s="410">
        <f t="shared" si="170"/>
        <v>0</v>
      </c>
      <c r="AX109" s="410">
        <f t="shared" si="171"/>
        <v>0</v>
      </c>
      <c r="AY109" s="410">
        <f t="shared" si="172"/>
        <v>0</v>
      </c>
      <c r="AZ109" s="410">
        <f t="shared" si="173"/>
        <v>0</v>
      </c>
      <c r="BA109" s="410">
        <f t="shared" si="174"/>
        <v>0</v>
      </c>
      <c r="BB109" s="410">
        <f t="shared" si="175"/>
        <v>0</v>
      </c>
      <c r="BC109" s="438">
        <f t="shared" si="176"/>
        <v>0</v>
      </c>
      <c r="BD109" s="409">
        <f t="shared" si="177"/>
        <v>0</v>
      </c>
      <c r="BE109" s="411">
        <f t="shared" si="178"/>
        <v>0</v>
      </c>
      <c r="BF109" s="440">
        <f t="shared" si="179"/>
        <v>0</v>
      </c>
      <c r="BG109" s="410">
        <f t="shared" si="180"/>
        <v>0</v>
      </c>
      <c r="BH109" s="410">
        <f t="shared" si="181"/>
        <v>0</v>
      </c>
      <c r="BI109" s="410">
        <f t="shared" si="182"/>
        <v>0</v>
      </c>
      <c r="BJ109" s="410">
        <f t="shared" si="183"/>
        <v>0</v>
      </c>
      <c r="BK109" s="410">
        <f t="shared" si="184"/>
        <v>0</v>
      </c>
      <c r="BL109" s="410">
        <f t="shared" si="185"/>
        <v>0</v>
      </c>
      <c r="BM109" s="438">
        <f t="shared" si="186"/>
        <v>0</v>
      </c>
      <c r="BN109" s="409">
        <f t="shared" si="187"/>
        <v>0</v>
      </c>
      <c r="BO109" s="411">
        <f t="shared" si="188"/>
        <v>0</v>
      </c>
      <c r="BP109" s="440">
        <f t="shared" si="189"/>
        <v>0</v>
      </c>
      <c r="BQ109" s="410">
        <f t="shared" si="190"/>
        <v>0</v>
      </c>
      <c r="BR109" s="410">
        <f t="shared" si="191"/>
        <v>0</v>
      </c>
      <c r="BS109" s="410">
        <f t="shared" si="192"/>
        <v>0</v>
      </c>
      <c r="BT109" s="410">
        <f t="shared" si="193"/>
        <v>0</v>
      </c>
      <c r="BU109" s="410">
        <f t="shared" si="194"/>
        <v>0</v>
      </c>
      <c r="BV109" s="410">
        <f t="shared" si="195"/>
        <v>0</v>
      </c>
      <c r="BW109" s="438">
        <f t="shared" si="196"/>
        <v>0</v>
      </c>
      <c r="BX109" s="409">
        <f t="shared" si="197"/>
        <v>0</v>
      </c>
      <c r="BY109" s="411">
        <f t="shared" si="198"/>
        <v>0</v>
      </c>
      <c r="BZ109" s="440">
        <f t="shared" si="199"/>
        <v>0</v>
      </c>
      <c r="CA109" s="410">
        <f t="shared" si="200"/>
        <v>0</v>
      </c>
      <c r="CB109" s="410">
        <f t="shared" si="201"/>
        <v>0</v>
      </c>
      <c r="CC109" s="410">
        <f t="shared" si="202"/>
        <v>0</v>
      </c>
      <c r="CD109" s="410">
        <f t="shared" si="203"/>
        <v>0</v>
      </c>
      <c r="CE109" s="410">
        <f t="shared" si="204"/>
        <v>0</v>
      </c>
      <c r="CF109" s="410">
        <f t="shared" si="205"/>
        <v>0</v>
      </c>
      <c r="CG109" s="438">
        <f t="shared" si="206"/>
        <v>0</v>
      </c>
      <c r="CH109" s="409">
        <f t="shared" si="207"/>
        <v>0</v>
      </c>
      <c r="CI109" s="411">
        <f t="shared" si="208"/>
        <v>0</v>
      </c>
      <c r="CJ109" s="440">
        <f t="shared" si="209"/>
        <v>0</v>
      </c>
      <c r="CK109" s="410">
        <f t="shared" si="210"/>
        <v>0</v>
      </c>
      <c r="CL109" s="410">
        <f t="shared" si="211"/>
        <v>0</v>
      </c>
      <c r="CM109" s="410">
        <f t="shared" si="212"/>
        <v>0</v>
      </c>
      <c r="CN109" s="410">
        <f t="shared" si="213"/>
        <v>0</v>
      </c>
      <c r="CO109" s="410">
        <f t="shared" si="214"/>
        <v>0</v>
      </c>
      <c r="CP109" s="410">
        <f t="shared" si="215"/>
        <v>0</v>
      </c>
      <c r="CQ109" s="438">
        <f t="shared" si="216"/>
        <v>0</v>
      </c>
      <c r="CR109" s="409">
        <f t="shared" si="217"/>
        <v>0</v>
      </c>
      <c r="CS109" s="411">
        <f t="shared" si="218"/>
        <v>0</v>
      </c>
      <c r="CT109" s="440">
        <f t="shared" si="219"/>
        <v>0</v>
      </c>
      <c r="CU109" s="410">
        <f t="shared" si="220"/>
        <v>0</v>
      </c>
      <c r="CV109" s="410">
        <f t="shared" si="221"/>
        <v>0</v>
      </c>
      <c r="CW109" s="410">
        <f t="shared" si="222"/>
        <v>0</v>
      </c>
      <c r="CX109" s="410">
        <f t="shared" si="223"/>
        <v>0</v>
      </c>
      <c r="CY109" s="410">
        <f t="shared" si="224"/>
        <v>0</v>
      </c>
      <c r="CZ109" s="410">
        <f t="shared" si="225"/>
        <v>0</v>
      </c>
      <c r="DA109" s="438">
        <f t="shared" si="226"/>
        <v>0</v>
      </c>
      <c r="DB109" s="409">
        <f t="shared" si="227"/>
        <v>0</v>
      </c>
      <c r="DC109" s="411">
        <f t="shared" si="228"/>
        <v>0</v>
      </c>
      <c r="DD109" s="440">
        <f t="shared" si="229"/>
        <v>0</v>
      </c>
      <c r="DE109" s="410">
        <f t="shared" si="230"/>
        <v>0</v>
      </c>
      <c r="DF109" s="410">
        <f t="shared" si="231"/>
        <v>0</v>
      </c>
      <c r="DG109" s="410">
        <f t="shared" si="232"/>
        <v>0</v>
      </c>
      <c r="DH109" s="410">
        <f t="shared" si="233"/>
        <v>0</v>
      </c>
      <c r="DI109" s="410">
        <f t="shared" si="234"/>
        <v>0</v>
      </c>
      <c r="DJ109" s="410">
        <f t="shared" si="235"/>
        <v>0</v>
      </c>
      <c r="DK109" s="438">
        <f t="shared" si="236"/>
        <v>0</v>
      </c>
      <c r="DL109" s="409">
        <f t="shared" si="237"/>
        <v>0</v>
      </c>
      <c r="DM109" s="411">
        <f t="shared" si="238"/>
        <v>0</v>
      </c>
      <c r="DN109" s="440">
        <f t="shared" si="239"/>
        <v>0</v>
      </c>
      <c r="DO109" s="410">
        <f t="shared" si="240"/>
        <v>0</v>
      </c>
      <c r="DP109" s="410">
        <f t="shared" si="241"/>
        <v>0</v>
      </c>
      <c r="DQ109" s="410">
        <f t="shared" si="242"/>
        <v>0</v>
      </c>
      <c r="DR109" s="410">
        <f t="shared" si="243"/>
        <v>0</v>
      </c>
      <c r="DS109" s="410">
        <f t="shared" si="244"/>
        <v>0</v>
      </c>
      <c r="DT109" s="410">
        <f t="shared" si="245"/>
        <v>0</v>
      </c>
      <c r="DU109" s="438">
        <f t="shared" si="246"/>
        <v>0</v>
      </c>
      <c r="DV109" s="409">
        <f t="shared" si="247"/>
        <v>0</v>
      </c>
      <c r="DW109" s="411">
        <f t="shared" si="248"/>
        <v>0</v>
      </c>
      <c r="DX109" s="440">
        <f t="shared" si="249"/>
        <v>0</v>
      </c>
      <c r="DY109" s="410">
        <f t="shared" si="250"/>
        <v>0</v>
      </c>
      <c r="DZ109" s="410">
        <f t="shared" si="251"/>
        <v>0</v>
      </c>
      <c r="EA109" s="410">
        <f t="shared" si="252"/>
        <v>0</v>
      </c>
      <c r="EB109" s="410">
        <f t="shared" si="253"/>
        <v>0</v>
      </c>
      <c r="EC109" s="410">
        <f t="shared" si="254"/>
        <v>0</v>
      </c>
      <c r="ED109" s="410">
        <f t="shared" si="255"/>
        <v>0</v>
      </c>
      <c r="EE109" s="411">
        <f t="shared" si="256"/>
        <v>0</v>
      </c>
      <c r="EF109" s="409">
        <f t="shared" si="257"/>
        <v>0</v>
      </c>
      <c r="EG109" s="411">
        <f t="shared" si="258"/>
        <v>0</v>
      </c>
      <c r="EH109" s="23"/>
      <c r="EJ109" s="23"/>
    </row>
    <row r="110" spans="1:140" ht="15.75" thickBot="1" x14ac:dyDescent="0.3">
      <c r="A110" s="152"/>
      <c r="B110" s="377"/>
      <c r="C110" s="378"/>
      <c r="D110" s="378"/>
      <c r="E110" s="378"/>
      <c r="F110" s="379"/>
      <c r="G110" s="276"/>
      <c r="H110" s="276"/>
      <c r="I110" s="422"/>
      <c r="J110" s="423">
        <f t="shared" si="132"/>
        <v>0</v>
      </c>
      <c r="K110" s="424">
        <f t="shared" si="133"/>
        <v>0</v>
      </c>
      <c r="L110" s="410">
        <f t="shared" si="134"/>
        <v>0</v>
      </c>
      <c r="M110" s="410">
        <f t="shared" si="131"/>
        <v>0</v>
      </c>
      <c r="N110" s="410">
        <f t="shared" si="135"/>
        <v>0</v>
      </c>
      <c r="O110" s="410">
        <f t="shared" si="136"/>
        <v>0</v>
      </c>
      <c r="P110" s="410">
        <f t="shared" si="137"/>
        <v>0</v>
      </c>
      <c r="Q110" s="429">
        <f t="shared" si="138"/>
        <v>1</v>
      </c>
      <c r="R110" s="409">
        <f t="shared" si="139"/>
        <v>0</v>
      </c>
      <c r="S110" s="410">
        <f t="shared" si="140"/>
        <v>0</v>
      </c>
      <c r="T110" s="410">
        <f t="shared" si="141"/>
        <v>0</v>
      </c>
      <c r="U110" s="410">
        <f t="shared" si="142"/>
        <v>0</v>
      </c>
      <c r="V110" s="410">
        <f t="shared" si="143"/>
        <v>0</v>
      </c>
      <c r="W110" s="410">
        <f t="shared" si="144"/>
        <v>0</v>
      </c>
      <c r="X110" s="410">
        <f t="shared" si="145"/>
        <v>0</v>
      </c>
      <c r="Y110" s="438">
        <f t="shared" si="146"/>
        <v>0</v>
      </c>
      <c r="Z110" s="409">
        <f t="shared" si="147"/>
        <v>0</v>
      </c>
      <c r="AA110" s="411">
        <f t="shared" si="148"/>
        <v>0</v>
      </c>
      <c r="AB110" s="440">
        <f t="shared" si="149"/>
        <v>0</v>
      </c>
      <c r="AC110" s="410">
        <f t="shared" si="150"/>
        <v>0</v>
      </c>
      <c r="AD110" s="410">
        <f t="shared" si="151"/>
        <v>0</v>
      </c>
      <c r="AE110" s="410">
        <f t="shared" si="152"/>
        <v>0</v>
      </c>
      <c r="AF110" s="410">
        <f t="shared" si="153"/>
        <v>0</v>
      </c>
      <c r="AG110" s="410">
        <f t="shared" si="154"/>
        <v>0</v>
      </c>
      <c r="AH110" s="410">
        <f t="shared" si="155"/>
        <v>0</v>
      </c>
      <c r="AI110" s="438">
        <f t="shared" si="156"/>
        <v>0</v>
      </c>
      <c r="AJ110" s="409">
        <f t="shared" si="157"/>
        <v>0</v>
      </c>
      <c r="AK110" s="411">
        <f t="shared" si="158"/>
        <v>0</v>
      </c>
      <c r="AL110" s="440">
        <f t="shared" si="159"/>
        <v>0</v>
      </c>
      <c r="AM110" s="410">
        <f t="shared" si="160"/>
        <v>0</v>
      </c>
      <c r="AN110" s="410">
        <f t="shared" si="161"/>
        <v>0</v>
      </c>
      <c r="AO110" s="410">
        <f t="shared" si="162"/>
        <v>0</v>
      </c>
      <c r="AP110" s="410">
        <f t="shared" si="163"/>
        <v>0</v>
      </c>
      <c r="AQ110" s="410">
        <f t="shared" si="164"/>
        <v>0</v>
      </c>
      <c r="AR110" s="410">
        <f t="shared" si="165"/>
        <v>0</v>
      </c>
      <c r="AS110" s="438">
        <f t="shared" si="166"/>
        <v>0</v>
      </c>
      <c r="AT110" s="409">
        <f t="shared" si="167"/>
        <v>0</v>
      </c>
      <c r="AU110" s="411">
        <f t="shared" si="168"/>
        <v>0</v>
      </c>
      <c r="AV110" s="440">
        <f t="shared" si="169"/>
        <v>0</v>
      </c>
      <c r="AW110" s="410">
        <f t="shared" si="170"/>
        <v>0</v>
      </c>
      <c r="AX110" s="410">
        <f t="shared" si="171"/>
        <v>0</v>
      </c>
      <c r="AY110" s="410">
        <f t="shared" si="172"/>
        <v>0</v>
      </c>
      <c r="AZ110" s="410">
        <f t="shared" si="173"/>
        <v>0</v>
      </c>
      <c r="BA110" s="410">
        <f t="shared" si="174"/>
        <v>0</v>
      </c>
      <c r="BB110" s="410">
        <f t="shared" si="175"/>
        <v>0</v>
      </c>
      <c r="BC110" s="438">
        <f t="shared" si="176"/>
        <v>0</v>
      </c>
      <c r="BD110" s="409">
        <f t="shared" si="177"/>
        <v>0</v>
      </c>
      <c r="BE110" s="411">
        <f t="shared" si="178"/>
        <v>0</v>
      </c>
      <c r="BF110" s="440">
        <f t="shared" si="179"/>
        <v>0</v>
      </c>
      <c r="BG110" s="410">
        <f t="shared" si="180"/>
        <v>0</v>
      </c>
      <c r="BH110" s="410">
        <f t="shared" si="181"/>
        <v>0</v>
      </c>
      <c r="BI110" s="410">
        <f t="shared" si="182"/>
        <v>0</v>
      </c>
      <c r="BJ110" s="410">
        <f t="shared" si="183"/>
        <v>0</v>
      </c>
      <c r="BK110" s="410">
        <f t="shared" si="184"/>
        <v>0</v>
      </c>
      <c r="BL110" s="410">
        <f t="shared" si="185"/>
        <v>0</v>
      </c>
      <c r="BM110" s="438">
        <f t="shared" si="186"/>
        <v>0</v>
      </c>
      <c r="BN110" s="409">
        <f t="shared" si="187"/>
        <v>0</v>
      </c>
      <c r="BO110" s="411">
        <f t="shared" si="188"/>
        <v>0</v>
      </c>
      <c r="BP110" s="440">
        <f t="shared" si="189"/>
        <v>0</v>
      </c>
      <c r="BQ110" s="410">
        <f t="shared" si="190"/>
        <v>0</v>
      </c>
      <c r="BR110" s="410">
        <f t="shared" si="191"/>
        <v>0</v>
      </c>
      <c r="BS110" s="410">
        <f t="shared" si="192"/>
        <v>0</v>
      </c>
      <c r="BT110" s="410">
        <f t="shared" si="193"/>
        <v>0</v>
      </c>
      <c r="BU110" s="410">
        <f t="shared" si="194"/>
        <v>0</v>
      </c>
      <c r="BV110" s="410">
        <f t="shared" si="195"/>
        <v>0</v>
      </c>
      <c r="BW110" s="438">
        <f t="shared" si="196"/>
        <v>0</v>
      </c>
      <c r="BX110" s="409">
        <f t="shared" si="197"/>
        <v>0</v>
      </c>
      <c r="BY110" s="411">
        <f t="shared" si="198"/>
        <v>0</v>
      </c>
      <c r="BZ110" s="440">
        <f t="shared" si="199"/>
        <v>0</v>
      </c>
      <c r="CA110" s="410">
        <f t="shared" si="200"/>
        <v>0</v>
      </c>
      <c r="CB110" s="410">
        <f t="shared" si="201"/>
        <v>0</v>
      </c>
      <c r="CC110" s="410">
        <f t="shared" si="202"/>
        <v>0</v>
      </c>
      <c r="CD110" s="410">
        <f t="shared" si="203"/>
        <v>0</v>
      </c>
      <c r="CE110" s="410">
        <f t="shared" si="204"/>
        <v>0</v>
      </c>
      <c r="CF110" s="410">
        <f t="shared" si="205"/>
        <v>0</v>
      </c>
      <c r="CG110" s="438">
        <f t="shared" si="206"/>
        <v>0</v>
      </c>
      <c r="CH110" s="409">
        <f t="shared" si="207"/>
        <v>0</v>
      </c>
      <c r="CI110" s="411">
        <f t="shared" si="208"/>
        <v>0</v>
      </c>
      <c r="CJ110" s="440">
        <f t="shared" si="209"/>
        <v>0</v>
      </c>
      <c r="CK110" s="410">
        <f t="shared" si="210"/>
        <v>0</v>
      </c>
      <c r="CL110" s="410">
        <f t="shared" si="211"/>
        <v>0</v>
      </c>
      <c r="CM110" s="410">
        <f t="shared" si="212"/>
        <v>0</v>
      </c>
      <c r="CN110" s="410">
        <f t="shared" si="213"/>
        <v>0</v>
      </c>
      <c r="CO110" s="410">
        <f t="shared" si="214"/>
        <v>0</v>
      </c>
      <c r="CP110" s="410">
        <f t="shared" si="215"/>
        <v>0</v>
      </c>
      <c r="CQ110" s="438">
        <f t="shared" si="216"/>
        <v>0</v>
      </c>
      <c r="CR110" s="409">
        <f t="shared" si="217"/>
        <v>0</v>
      </c>
      <c r="CS110" s="411">
        <f t="shared" si="218"/>
        <v>0</v>
      </c>
      <c r="CT110" s="440">
        <f t="shared" si="219"/>
        <v>0</v>
      </c>
      <c r="CU110" s="410">
        <f t="shared" si="220"/>
        <v>0</v>
      </c>
      <c r="CV110" s="410">
        <f t="shared" si="221"/>
        <v>0</v>
      </c>
      <c r="CW110" s="410">
        <f t="shared" si="222"/>
        <v>0</v>
      </c>
      <c r="CX110" s="410">
        <f t="shared" si="223"/>
        <v>0</v>
      </c>
      <c r="CY110" s="410">
        <f t="shared" si="224"/>
        <v>0</v>
      </c>
      <c r="CZ110" s="410">
        <f t="shared" si="225"/>
        <v>0</v>
      </c>
      <c r="DA110" s="438">
        <f t="shared" si="226"/>
        <v>0</v>
      </c>
      <c r="DB110" s="409">
        <f t="shared" si="227"/>
        <v>0</v>
      </c>
      <c r="DC110" s="411">
        <f t="shared" si="228"/>
        <v>0</v>
      </c>
      <c r="DD110" s="440">
        <f t="shared" si="229"/>
        <v>0</v>
      </c>
      <c r="DE110" s="410">
        <f t="shared" si="230"/>
        <v>0</v>
      </c>
      <c r="DF110" s="410">
        <f t="shared" si="231"/>
        <v>0</v>
      </c>
      <c r="DG110" s="410">
        <f t="shared" si="232"/>
        <v>0</v>
      </c>
      <c r="DH110" s="410">
        <f t="shared" si="233"/>
        <v>0</v>
      </c>
      <c r="DI110" s="410">
        <f t="shared" si="234"/>
        <v>0</v>
      </c>
      <c r="DJ110" s="410">
        <f t="shared" si="235"/>
        <v>0</v>
      </c>
      <c r="DK110" s="438">
        <f t="shared" si="236"/>
        <v>0</v>
      </c>
      <c r="DL110" s="409">
        <f t="shared" si="237"/>
        <v>0</v>
      </c>
      <c r="DM110" s="411">
        <f t="shared" si="238"/>
        <v>0</v>
      </c>
      <c r="DN110" s="440">
        <f t="shared" si="239"/>
        <v>0</v>
      </c>
      <c r="DO110" s="410">
        <f t="shared" si="240"/>
        <v>0</v>
      </c>
      <c r="DP110" s="410">
        <f t="shared" si="241"/>
        <v>0</v>
      </c>
      <c r="DQ110" s="410">
        <f t="shared" si="242"/>
        <v>0</v>
      </c>
      <c r="DR110" s="410">
        <f t="shared" si="243"/>
        <v>0</v>
      </c>
      <c r="DS110" s="410">
        <f t="shared" si="244"/>
        <v>0</v>
      </c>
      <c r="DT110" s="410">
        <f t="shared" si="245"/>
        <v>0</v>
      </c>
      <c r="DU110" s="438">
        <f t="shared" si="246"/>
        <v>0</v>
      </c>
      <c r="DV110" s="409">
        <f t="shared" si="247"/>
        <v>0</v>
      </c>
      <c r="DW110" s="411">
        <f t="shared" si="248"/>
        <v>0</v>
      </c>
      <c r="DX110" s="440">
        <f t="shared" si="249"/>
        <v>0</v>
      </c>
      <c r="DY110" s="410">
        <f t="shared" si="250"/>
        <v>0</v>
      </c>
      <c r="DZ110" s="410">
        <f t="shared" si="251"/>
        <v>0</v>
      </c>
      <c r="EA110" s="410">
        <f t="shared" si="252"/>
        <v>0</v>
      </c>
      <c r="EB110" s="410">
        <f t="shared" si="253"/>
        <v>0</v>
      </c>
      <c r="EC110" s="410">
        <f t="shared" si="254"/>
        <v>0</v>
      </c>
      <c r="ED110" s="410">
        <f t="shared" si="255"/>
        <v>0</v>
      </c>
      <c r="EE110" s="411">
        <f t="shared" si="256"/>
        <v>0</v>
      </c>
      <c r="EF110" s="409">
        <f t="shared" si="257"/>
        <v>0</v>
      </c>
      <c r="EG110" s="411">
        <f t="shared" si="258"/>
        <v>0</v>
      </c>
      <c r="EH110" s="23"/>
      <c r="EJ110" s="23"/>
    </row>
    <row r="111" spans="1:140" ht="15.75" thickBot="1" x14ac:dyDescent="0.3">
      <c r="A111" s="152"/>
      <c r="B111" s="377"/>
      <c r="C111" s="378"/>
      <c r="D111" s="378"/>
      <c r="E111" s="378"/>
      <c r="F111" s="379"/>
      <c r="G111" s="276"/>
      <c r="H111" s="276"/>
      <c r="I111" s="422"/>
      <c r="J111" s="423">
        <f t="shared" si="132"/>
        <v>0</v>
      </c>
      <c r="K111" s="424">
        <f t="shared" si="133"/>
        <v>0</v>
      </c>
      <c r="L111" s="410">
        <f t="shared" si="134"/>
        <v>0</v>
      </c>
      <c r="M111" s="410">
        <f t="shared" si="131"/>
        <v>0</v>
      </c>
      <c r="N111" s="410">
        <f t="shared" si="135"/>
        <v>0</v>
      </c>
      <c r="O111" s="410">
        <f t="shared" si="136"/>
        <v>0</v>
      </c>
      <c r="P111" s="410">
        <f t="shared" si="137"/>
        <v>0</v>
      </c>
      <c r="Q111" s="429">
        <f t="shared" si="138"/>
        <v>1</v>
      </c>
      <c r="R111" s="409">
        <f t="shared" si="139"/>
        <v>0</v>
      </c>
      <c r="S111" s="410">
        <f t="shared" si="140"/>
        <v>0</v>
      </c>
      <c r="T111" s="410">
        <f t="shared" si="141"/>
        <v>0</v>
      </c>
      <c r="U111" s="410">
        <f t="shared" si="142"/>
        <v>0</v>
      </c>
      <c r="V111" s="410">
        <f t="shared" si="143"/>
        <v>0</v>
      </c>
      <c r="W111" s="410">
        <f t="shared" si="144"/>
        <v>0</v>
      </c>
      <c r="X111" s="410">
        <f t="shared" si="145"/>
        <v>0</v>
      </c>
      <c r="Y111" s="438">
        <f t="shared" si="146"/>
        <v>0</v>
      </c>
      <c r="Z111" s="409">
        <f t="shared" si="147"/>
        <v>0</v>
      </c>
      <c r="AA111" s="411">
        <f t="shared" si="148"/>
        <v>0</v>
      </c>
      <c r="AB111" s="440">
        <f t="shared" si="149"/>
        <v>0</v>
      </c>
      <c r="AC111" s="410">
        <f t="shared" si="150"/>
        <v>0</v>
      </c>
      <c r="AD111" s="410">
        <f t="shared" si="151"/>
        <v>0</v>
      </c>
      <c r="AE111" s="410">
        <f t="shared" si="152"/>
        <v>0</v>
      </c>
      <c r="AF111" s="410">
        <f t="shared" si="153"/>
        <v>0</v>
      </c>
      <c r="AG111" s="410">
        <f t="shared" si="154"/>
        <v>0</v>
      </c>
      <c r="AH111" s="410">
        <f t="shared" si="155"/>
        <v>0</v>
      </c>
      <c r="AI111" s="438">
        <f t="shared" si="156"/>
        <v>0</v>
      </c>
      <c r="AJ111" s="409">
        <f t="shared" si="157"/>
        <v>0</v>
      </c>
      <c r="AK111" s="411">
        <f t="shared" si="158"/>
        <v>0</v>
      </c>
      <c r="AL111" s="440">
        <f t="shared" si="159"/>
        <v>0</v>
      </c>
      <c r="AM111" s="410">
        <f t="shared" si="160"/>
        <v>0</v>
      </c>
      <c r="AN111" s="410">
        <f t="shared" si="161"/>
        <v>0</v>
      </c>
      <c r="AO111" s="410">
        <f t="shared" si="162"/>
        <v>0</v>
      </c>
      <c r="AP111" s="410">
        <f t="shared" si="163"/>
        <v>0</v>
      </c>
      <c r="AQ111" s="410">
        <f t="shared" si="164"/>
        <v>0</v>
      </c>
      <c r="AR111" s="410">
        <f t="shared" si="165"/>
        <v>0</v>
      </c>
      <c r="AS111" s="438">
        <f t="shared" si="166"/>
        <v>0</v>
      </c>
      <c r="AT111" s="409">
        <f t="shared" si="167"/>
        <v>0</v>
      </c>
      <c r="AU111" s="411">
        <f t="shared" si="168"/>
        <v>0</v>
      </c>
      <c r="AV111" s="440">
        <f t="shared" si="169"/>
        <v>0</v>
      </c>
      <c r="AW111" s="410">
        <f t="shared" si="170"/>
        <v>0</v>
      </c>
      <c r="AX111" s="410">
        <f t="shared" si="171"/>
        <v>0</v>
      </c>
      <c r="AY111" s="410">
        <f t="shared" si="172"/>
        <v>0</v>
      </c>
      <c r="AZ111" s="410">
        <f t="shared" si="173"/>
        <v>0</v>
      </c>
      <c r="BA111" s="410">
        <f t="shared" si="174"/>
        <v>0</v>
      </c>
      <c r="BB111" s="410">
        <f t="shared" si="175"/>
        <v>0</v>
      </c>
      <c r="BC111" s="438">
        <f t="shared" si="176"/>
        <v>0</v>
      </c>
      <c r="BD111" s="409">
        <f t="shared" si="177"/>
        <v>0</v>
      </c>
      <c r="BE111" s="411">
        <f t="shared" si="178"/>
        <v>0</v>
      </c>
      <c r="BF111" s="440">
        <f t="shared" si="179"/>
        <v>0</v>
      </c>
      <c r="BG111" s="410">
        <f t="shared" si="180"/>
        <v>0</v>
      </c>
      <c r="BH111" s="410">
        <f t="shared" si="181"/>
        <v>0</v>
      </c>
      <c r="BI111" s="410">
        <f t="shared" si="182"/>
        <v>0</v>
      </c>
      <c r="BJ111" s="410">
        <f t="shared" si="183"/>
        <v>0</v>
      </c>
      <c r="BK111" s="410">
        <f t="shared" si="184"/>
        <v>0</v>
      </c>
      <c r="BL111" s="410">
        <f t="shared" si="185"/>
        <v>0</v>
      </c>
      <c r="BM111" s="438">
        <f t="shared" si="186"/>
        <v>0</v>
      </c>
      <c r="BN111" s="409">
        <f t="shared" si="187"/>
        <v>0</v>
      </c>
      <c r="BO111" s="411">
        <f t="shared" si="188"/>
        <v>0</v>
      </c>
      <c r="BP111" s="440">
        <f t="shared" si="189"/>
        <v>0</v>
      </c>
      <c r="BQ111" s="410">
        <f t="shared" si="190"/>
        <v>0</v>
      </c>
      <c r="BR111" s="410">
        <f t="shared" si="191"/>
        <v>0</v>
      </c>
      <c r="BS111" s="410">
        <f t="shared" si="192"/>
        <v>0</v>
      </c>
      <c r="BT111" s="410">
        <f t="shared" si="193"/>
        <v>0</v>
      </c>
      <c r="BU111" s="410">
        <f t="shared" si="194"/>
        <v>0</v>
      </c>
      <c r="BV111" s="410">
        <f t="shared" si="195"/>
        <v>0</v>
      </c>
      <c r="BW111" s="438">
        <f t="shared" si="196"/>
        <v>0</v>
      </c>
      <c r="BX111" s="409">
        <f t="shared" si="197"/>
        <v>0</v>
      </c>
      <c r="BY111" s="411">
        <f t="shared" si="198"/>
        <v>0</v>
      </c>
      <c r="BZ111" s="440">
        <f t="shared" si="199"/>
        <v>0</v>
      </c>
      <c r="CA111" s="410">
        <f t="shared" si="200"/>
        <v>0</v>
      </c>
      <c r="CB111" s="410">
        <f t="shared" si="201"/>
        <v>0</v>
      </c>
      <c r="CC111" s="410">
        <f t="shared" si="202"/>
        <v>0</v>
      </c>
      <c r="CD111" s="410">
        <f t="shared" si="203"/>
        <v>0</v>
      </c>
      <c r="CE111" s="410">
        <f t="shared" si="204"/>
        <v>0</v>
      </c>
      <c r="CF111" s="410">
        <f t="shared" si="205"/>
        <v>0</v>
      </c>
      <c r="CG111" s="438">
        <f t="shared" si="206"/>
        <v>0</v>
      </c>
      <c r="CH111" s="409">
        <f t="shared" si="207"/>
        <v>0</v>
      </c>
      <c r="CI111" s="411">
        <f t="shared" si="208"/>
        <v>0</v>
      </c>
      <c r="CJ111" s="440">
        <f t="shared" si="209"/>
        <v>0</v>
      </c>
      <c r="CK111" s="410">
        <f t="shared" si="210"/>
        <v>0</v>
      </c>
      <c r="CL111" s="410">
        <f t="shared" si="211"/>
        <v>0</v>
      </c>
      <c r="CM111" s="410">
        <f t="shared" si="212"/>
        <v>0</v>
      </c>
      <c r="CN111" s="410">
        <f t="shared" si="213"/>
        <v>0</v>
      </c>
      <c r="CO111" s="410">
        <f t="shared" si="214"/>
        <v>0</v>
      </c>
      <c r="CP111" s="410">
        <f t="shared" si="215"/>
        <v>0</v>
      </c>
      <c r="CQ111" s="438">
        <f t="shared" si="216"/>
        <v>0</v>
      </c>
      <c r="CR111" s="409">
        <f t="shared" si="217"/>
        <v>0</v>
      </c>
      <c r="CS111" s="411">
        <f t="shared" si="218"/>
        <v>0</v>
      </c>
      <c r="CT111" s="440">
        <f t="shared" si="219"/>
        <v>0</v>
      </c>
      <c r="CU111" s="410">
        <f t="shared" si="220"/>
        <v>0</v>
      </c>
      <c r="CV111" s="410">
        <f t="shared" si="221"/>
        <v>0</v>
      </c>
      <c r="CW111" s="410">
        <f t="shared" si="222"/>
        <v>0</v>
      </c>
      <c r="CX111" s="410">
        <f t="shared" si="223"/>
        <v>0</v>
      </c>
      <c r="CY111" s="410">
        <f t="shared" si="224"/>
        <v>0</v>
      </c>
      <c r="CZ111" s="410">
        <f t="shared" si="225"/>
        <v>0</v>
      </c>
      <c r="DA111" s="438">
        <f t="shared" si="226"/>
        <v>0</v>
      </c>
      <c r="DB111" s="409">
        <f t="shared" si="227"/>
        <v>0</v>
      </c>
      <c r="DC111" s="411">
        <f t="shared" si="228"/>
        <v>0</v>
      </c>
      <c r="DD111" s="440">
        <f t="shared" si="229"/>
        <v>0</v>
      </c>
      <c r="DE111" s="410">
        <f t="shared" si="230"/>
        <v>0</v>
      </c>
      <c r="DF111" s="410">
        <f t="shared" si="231"/>
        <v>0</v>
      </c>
      <c r="DG111" s="410">
        <f t="shared" si="232"/>
        <v>0</v>
      </c>
      <c r="DH111" s="410">
        <f t="shared" si="233"/>
        <v>0</v>
      </c>
      <c r="DI111" s="410">
        <f t="shared" si="234"/>
        <v>0</v>
      </c>
      <c r="DJ111" s="410">
        <f t="shared" si="235"/>
        <v>0</v>
      </c>
      <c r="DK111" s="438">
        <f t="shared" si="236"/>
        <v>0</v>
      </c>
      <c r="DL111" s="409">
        <f t="shared" si="237"/>
        <v>0</v>
      </c>
      <c r="DM111" s="411">
        <f t="shared" si="238"/>
        <v>0</v>
      </c>
      <c r="DN111" s="440">
        <f t="shared" si="239"/>
        <v>0</v>
      </c>
      <c r="DO111" s="410">
        <f t="shared" si="240"/>
        <v>0</v>
      </c>
      <c r="DP111" s="410">
        <f t="shared" si="241"/>
        <v>0</v>
      </c>
      <c r="DQ111" s="410">
        <f t="shared" si="242"/>
        <v>0</v>
      </c>
      <c r="DR111" s="410">
        <f t="shared" si="243"/>
        <v>0</v>
      </c>
      <c r="DS111" s="410">
        <f t="shared" si="244"/>
        <v>0</v>
      </c>
      <c r="DT111" s="410">
        <f t="shared" si="245"/>
        <v>0</v>
      </c>
      <c r="DU111" s="438">
        <f t="shared" si="246"/>
        <v>0</v>
      </c>
      <c r="DV111" s="409">
        <f t="shared" si="247"/>
        <v>0</v>
      </c>
      <c r="DW111" s="411">
        <f t="shared" si="248"/>
        <v>0</v>
      </c>
      <c r="DX111" s="440">
        <f t="shared" si="249"/>
        <v>0</v>
      </c>
      <c r="DY111" s="410">
        <f t="shared" si="250"/>
        <v>0</v>
      </c>
      <c r="DZ111" s="410">
        <f t="shared" si="251"/>
        <v>0</v>
      </c>
      <c r="EA111" s="410">
        <f t="shared" si="252"/>
        <v>0</v>
      </c>
      <c r="EB111" s="410">
        <f t="shared" si="253"/>
        <v>0</v>
      </c>
      <c r="EC111" s="410">
        <f t="shared" si="254"/>
        <v>0</v>
      </c>
      <c r="ED111" s="410">
        <f t="shared" si="255"/>
        <v>0</v>
      </c>
      <c r="EE111" s="411">
        <f t="shared" si="256"/>
        <v>0</v>
      </c>
      <c r="EF111" s="409">
        <f t="shared" si="257"/>
        <v>0</v>
      </c>
      <c r="EG111" s="411">
        <f t="shared" si="258"/>
        <v>0</v>
      </c>
      <c r="EH111" s="23"/>
      <c r="EJ111" s="23"/>
    </row>
    <row r="112" spans="1:140" ht="15.75" thickBot="1" x14ac:dyDescent="0.3">
      <c r="A112" s="152"/>
      <c r="B112" s="377"/>
      <c r="C112" s="378"/>
      <c r="D112" s="378"/>
      <c r="E112" s="378"/>
      <c r="F112" s="379"/>
      <c r="G112" s="276"/>
      <c r="H112" s="276"/>
      <c r="I112" s="422"/>
      <c r="J112" s="423">
        <f t="shared" si="132"/>
        <v>0</v>
      </c>
      <c r="K112" s="424">
        <f t="shared" si="133"/>
        <v>0</v>
      </c>
      <c r="L112" s="410">
        <f t="shared" si="134"/>
        <v>0</v>
      </c>
      <c r="M112" s="410">
        <f t="shared" si="131"/>
        <v>0</v>
      </c>
      <c r="N112" s="410">
        <f t="shared" si="135"/>
        <v>0</v>
      </c>
      <c r="O112" s="410">
        <f t="shared" si="136"/>
        <v>0</v>
      </c>
      <c r="P112" s="410">
        <f t="shared" si="137"/>
        <v>0</v>
      </c>
      <c r="Q112" s="429">
        <f t="shared" si="138"/>
        <v>1</v>
      </c>
      <c r="R112" s="409">
        <f t="shared" si="139"/>
        <v>0</v>
      </c>
      <c r="S112" s="410">
        <f t="shared" si="140"/>
        <v>0</v>
      </c>
      <c r="T112" s="410">
        <f t="shared" si="141"/>
        <v>0</v>
      </c>
      <c r="U112" s="410">
        <f t="shared" si="142"/>
        <v>0</v>
      </c>
      <c r="V112" s="410">
        <f t="shared" si="143"/>
        <v>0</v>
      </c>
      <c r="W112" s="410">
        <f t="shared" si="144"/>
        <v>0</v>
      </c>
      <c r="X112" s="410">
        <f t="shared" si="145"/>
        <v>0</v>
      </c>
      <c r="Y112" s="438">
        <f t="shared" si="146"/>
        <v>0</v>
      </c>
      <c r="Z112" s="409">
        <f t="shared" si="147"/>
        <v>0</v>
      </c>
      <c r="AA112" s="411">
        <f t="shared" si="148"/>
        <v>0</v>
      </c>
      <c r="AB112" s="440">
        <f t="shared" si="149"/>
        <v>0</v>
      </c>
      <c r="AC112" s="410">
        <f t="shared" si="150"/>
        <v>0</v>
      </c>
      <c r="AD112" s="410">
        <f t="shared" si="151"/>
        <v>0</v>
      </c>
      <c r="AE112" s="410">
        <f t="shared" si="152"/>
        <v>0</v>
      </c>
      <c r="AF112" s="410">
        <f t="shared" si="153"/>
        <v>0</v>
      </c>
      <c r="AG112" s="410">
        <f t="shared" si="154"/>
        <v>0</v>
      </c>
      <c r="AH112" s="410">
        <f t="shared" si="155"/>
        <v>0</v>
      </c>
      <c r="AI112" s="438">
        <f t="shared" si="156"/>
        <v>0</v>
      </c>
      <c r="AJ112" s="409">
        <f t="shared" si="157"/>
        <v>0</v>
      </c>
      <c r="AK112" s="411">
        <f t="shared" si="158"/>
        <v>0</v>
      </c>
      <c r="AL112" s="440">
        <f t="shared" si="159"/>
        <v>0</v>
      </c>
      <c r="AM112" s="410">
        <f t="shared" si="160"/>
        <v>0</v>
      </c>
      <c r="AN112" s="410">
        <f t="shared" si="161"/>
        <v>0</v>
      </c>
      <c r="AO112" s="410">
        <f t="shared" si="162"/>
        <v>0</v>
      </c>
      <c r="AP112" s="410">
        <f t="shared" si="163"/>
        <v>0</v>
      </c>
      <c r="AQ112" s="410">
        <f t="shared" si="164"/>
        <v>0</v>
      </c>
      <c r="AR112" s="410">
        <f t="shared" si="165"/>
        <v>0</v>
      </c>
      <c r="AS112" s="438">
        <f t="shared" si="166"/>
        <v>0</v>
      </c>
      <c r="AT112" s="409">
        <f t="shared" si="167"/>
        <v>0</v>
      </c>
      <c r="AU112" s="411">
        <f t="shared" si="168"/>
        <v>0</v>
      </c>
      <c r="AV112" s="440">
        <f t="shared" si="169"/>
        <v>0</v>
      </c>
      <c r="AW112" s="410">
        <f t="shared" si="170"/>
        <v>0</v>
      </c>
      <c r="AX112" s="410">
        <f t="shared" si="171"/>
        <v>0</v>
      </c>
      <c r="AY112" s="410">
        <f t="shared" si="172"/>
        <v>0</v>
      </c>
      <c r="AZ112" s="410">
        <f t="shared" si="173"/>
        <v>0</v>
      </c>
      <c r="BA112" s="410">
        <f t="shared" si="174"/>
        <v>0</v>
      </c>
      <c r="BB112" s="410">
        <f t="shared" si="175"/>
        <v>0</v>
      </c>
      <c r="BC112" s="438">
        <f t="shared" si="176"/>
        <v>0</v>
      </c>
      <c r="BD112" s="409">
        <f t="shared" si="177"/>
        <v>0</v>
      </c>
      <c r="BE112" s="411">
        <f t="shared" si="178"/>
        <v>0</v>
      </c>
      <c r="BF112" s="440">
        <f t="shared" si="179"/>
        <v>0</v>
      </c>
      <c r="BG112" s="410">
        <f t="shared" si="180"/>
        <v>0</v>
      </c>
      <c r="BH112" s="410">
        <f t="shared" si="181"/>
        <v>0</v>
      </c>
      <c r="BI112" s="410">
        <f t="shared" si="182"/>
        <v>0</v>
      </c>
      <c r="BJ112" s="410">
        <f t="shared" si="183"/>
        <v>0</v>
      </c>
      <c r="BK112" s="410">
        <f t="shared" si="184"/>
        <v>0</v>
      </c>
      <c r="BL112" s="410">
        <f t="shared" si="185"/>
        <v>0</v>
      </c>
      <c r="BM112" s="438">
        <f t="shared" si="186"/>
        <v>0</v>
      </c>
      <c r="BN112" s="409">
        <f t="shared" si="187"/>
        <v>0</v>
      </c>
      <c r="BO112" s="411">
        <f t="shared" si="188"/>
        <v>0</v>
      </c>
      <c r="BP112" s="440">
        <f t="shared" si="189"/>
        <v>0</v>
      </c>
      <c r="BQ112" s="410">
        <f t="shared" si="190"/>
        <v>0</v>
      </c>
      <c r="BR112" s="410">
        <f t="shared" si="191"/>
        <v>0</v>
      </c>
      <c r="BS112" s="410">
        <f t="shared" si="192"/>
        <v>0</v>
      </c>
      <c r="BT112" s="410">
        <f t="shared" si="193"/>
        <v>0</v>
      </c>
      <c r="BU112" s="410">
        <f t="shared" si="194"/>
        <v>0</v>
      </c>
      <c r="BV112" s="410">
        <f t="shared" si="195"/>
        <v>0</v>
      </c>
      <c r="BW112" s="438">
        <f t="shared" si="196"/>
        <v>0</v>
      </c>
      <c r="BX112" s="409">
        <f t="shared" si="197"/>
        <v>0</v>
      </c>
      <c r="BY112" s="411">
        <f t="shared" si="198"/>
        <v>0</v>
      </c>
      <c r="BZ112" s="440">
        <f t="shared" si="199"/>
        <v>0</v>
      </c>
      <c r="CA112" s="410">
        <f t="shared" si="200"/>
        <v>0</v>
      </c>
      <c r="CB112" s="410">
        <f t="shared" si="201"/>
        <v>0</v>
      </c>
      <c r="CC112" s="410">
        <f t="shared" si="202"/>
        <v>0</v>
      </c>
      <c r="CD112" s="410">
        <f t="shared" si="203"/>
        <v>0</v>
      </c>
      <c r="CE112" s="410">
        <f t="shared" si="204"/>
        <v>0</v>
      </c>
      <c r="CF112" s="410">
        <f t="shared" si="205"/>
        <v>0</v>
      </c>
      <c r="CG112" s="438">
        <f t="shared" si="206"/>
        <v>0</v>
      </c>
      <c r="CH112" s="409">
        <f t="shared" si="207"/>
        <v>0</v>
      </c>
      <c r="CI112" s="411">
        <f t="shared" si="208"/>
        <v>0</v>
      </c>
      <c r="CJ112" s="440">
        <f t="shared" si="209"/>
        <v>0</v>
      </c>
      <c r="CK112" s="410">
        <f t="shared" si="210"/>
        <v>0</v>
      </c>
      <c r="CL112" s="410">
        <f t="shared" si="211"/>
        <v>0</v>
      </c>
      <c r="CM112" s="410">
        <f t="shared" si="212"/>
        <v>0</v>
      </c>
      <c r="CN112" s="410">
        <f t="shared" si="213"/>
        <v>0</v>
      </c>
      <c r="CO112" s="410">
        <f t="shared" si="214"/>
        <v>0</v>
      </c>
      <c r="CP112" s="410">
        <f t="shared" si="215"/>
        <v>0</v>
      </c>
      <c r="CQ112" s="438">
        <f t="shared" si="216"/>
        <v>0</v>
      </c>
      <c r="CR112" s="409">
        <f t="shared" si="217"/>
        <v>0</v>
      </c>
      <c r="CS112" s="411">
        <f t="shared" si="218"/>
        <v>0</v>
      </c>
      <c r="CT112" s="440">
        <f t="shared" si="219"/>
        <v>0</v>
      </c>
      <c r="CU112" s="410">
        <f t="shared" si="220"/>
        <v>0</v>
      </c>
      <c r="CV112" s="410">
        <f t="shared" si="221"/>
        <v>0</v>
      </c>
      <c r="CW112" s="410">
        <f t="shared" si="222"/>
        <v>0</v>
      </c>
      <c r="CX112" s="410">
        <f t="shared" si="223"/>
        <v>0</v>
      </c>
      <c r="CY112" s="410">
        <f t="shared" si="224"/>
        <v>0</v>
      </c>
      <c r="CZ112" s="410">
        <f t="shared" si="225"/>
        <v>0</v>
      </c>
      <c r="DA112" s="438">
        <f t="shared" si="226"/>
        <v>0</v>
      </c>
      <c r="DB112" s="409">
        <f t="shared" si="227"/>
        <v>0</v>
      </c>
      <c r="DC112" s="411">
        <f t="shared" si="228"/>
        <v>0</v>
      </c>
      <c r="DD112" s="440">
        <f t="shared" si="229"/>
        <v>0</v>
      </c>
      <c r="DE112" s="410">
        <f t="shared" si="230"/>
        <v>0</v>
      </c>
      <c r="DF112" s="410">
        <f t="shared" si="231"/>
        <v>0</v>
      </c>
      <c r="DG112" s="410">
        <f t="shared" si="232"/>
        <v>0</v>
      </c>
      <c r="DH112" s="410">
        <f t="shared" si="233"/>
        <v>0</v>
      </c>
      <c r="DI112" s="410">
        <f t="shared" si="234"/>
        <v>0</v>
      </c>
      <c r="DJ112" s="410">
        <f t="shared" si="235"/>
        <v>0</v>
      </c>
      <c r="DK112" s="438">
        <f t="shared" si="236"/>
        <v>0</v>
      </c>
      <c r="DL112" s="409">
        <f t="shared" si="237"/>
        <v>0</v>
      </c>
      <c r="DM112" s="411">
        <f t="shared" si="238"/>
        <v>0</v>
      </c>
      <c r="DN112" s="440">
        <f t="shared" si="239"/>
        <v>0</v>
      </c>
      <c r="DO112" s="410">
        <f t="shared" si="240"/>
        <v>0</v>
      </c>
      <c r="DP112" s="410">
        <f t="shared" si="241"/>
        <v>0</v>
      </c>
      <c r="DQ112" s="410">
        <f t="shared" si="242"/>
        <v>0</v>
      </c>
      <c r="DR112" s="410">
        <f t="shared" si="243"/>
        <v>0</v>
      </c>
      <c r="DS112" s="410">
        <f t="shared" si="244"/>
        <v>0</v>
      </c>
      <c r="DT112" s="410">
        <f t="shared" si="245"/>
        <v>0</v>
      </c>
      <c r="DU112" s="438">
        <f t="shared" si="246"/>
        <v>0</v>
      </c>
      <c r="DV112" s="409">
        <f t="shared" si="247"/>
        <v>0</v>
      </c>
      <c r="DW112" s="411">
        <f t="shared" si="248"/>
        <v>0</v>
      </c>
      <c r="DX112" s="440">
        <f t="shared" si="249"/>
        <v>0</v>
      </c>
      <c r="DY112" s="410">
        <f t="shared" si="250"/>
        <v>0</v>
      </c>
      <c r="DZ112" s="410">
        <f t="shared" si="251"/>
        <v>0</v>
      </c>
      <c r="EA112" s="410">
        <f t="shared" si="252"/>
        <v>0</v>
      </c>
      <c r="EB112" s="410">
        <f t="shared" si="253"/>
        <v>0</v>
      </c>
      <c r="EC112" s="410">
        <f t="shared" si="254"/>
        <v>0</v>
      </c>
      <c r="ED112" s="410">
        <f t="shared" si="255"/>
        <v>0</v>
      </c>
      <c r="EE112" s="411">
        <f t="shared" si="256"/>
        <v>0</v>
      </c>
      <c r="EF112" s="409">
        <f t="shared" si="257"/>
        <v>0</v>
      </c>
      <c r="EG112" s="411">
        <f t="shared" si="258"/>
        <v>0</v>
      </c>
      <c r="EH112" s="23"/>
      <c r="EJ112" s="23"/>
    </row>
    <row r="113" spans="1:140" ht="15.75" thickBot="1" x14ac:dyDescent="0.3">
      <c r="A113" s="152"/>
      <c r="B113" s="608"/>
      <c r="C113" s="609"/>
      <c r="D113" s="609"/>
      <c r="E113" s="609"/>
      <c r="F113" s="610"/>
      <c r="G113" s="276"/>
      <c r="H113" s="276"/>
      <c r="I113" s="422"/>
      <c r="J113" s="423">
        <f t="shared" si="132"/>
        <v>0</v>
      </c>
      <c r="K113" s="424">
        <f t="shared" si="133"/>
        <v>0</v>
      </c>
      <c r="L113" s="410">
        <f t="shared" si="134"/>
        <v>0</v>
      </c>
      <c r="M113" s="410">
        <f t="shared" si="131"/>
        <v>0</v>
      </c>
      <c r="N113" s="410">
        <f t="shared" si="135"/>
        <v>0</v>
      </c>
      <c r="O113" s="410">
        <f t="shared" si="136"/>
        <v>0</v>
      </c>
      <c r="P113" s="410">
        <f t="shared" si="137"/>
        <v>0</v>
      </c>
      <c r="Q113" s="429">
        <f t="shared" si="138"/>
        <v>1</v>
      </c>
      <c r="R113" s="409">
        <f t="shared" si="139"/>
        <v>0</v>
      </c>
      <c r="S113" s="410">
        <f t="shared" si="140"/>
        <v>0</v>
      </c>
      <c r="T113" s="410">
        <f t="shared" si="141"/>
        <v>0</v>
      </c>
      <c r="U113" s="410">
        <f t="shared" si="142"/>
        <v>0</v>
      </c>
      <c r="V113" s="410">
        <f t="shared" si="143"/>
        <v>0</v>
      </c>
      <c r="W113" s="410">
        <f t="shared" si="144"/>
        <v>0</v>
      </c>
      <c r="X113" s="410">
        <f t="shared" si="145"/>
        <v>0</v>
      </c>
      <c r="Y113" s="438">
        <f t="shared" si="146"/>
        <v>0</v>
      </c>
      <c r="Z113" s="409">
        <f t="shared" si="147"/>
        <v>0</v>
      </c>
      <c r="AA113" s="411">
        <f t="shared" si="148"/>
        <v>0</v>
      </c>
      <c r="AB113" s="440">
        <f t="shared" si="149"/>
        <v>0</v>
      </c>
      <c r="AC113" s="410">
        <f t="shared" si="150"/>
        <v>0</v>
      </c>
      <c r="AD113" s="410">
        <f t="shared" si="151"/>
        <v>0</v>
      </c>
      <c r="AE113" s="410">
        <f t="shared" si="152"/>
        <v>0</v>
      </c>
      <c r="AF113" s="410">
        <f t="shared" si="153"/>
        <v>0</v>
      </c>
      <c r="AG113" s="410">
        <f t="shared" si="154"/>
        <v>0</v>
      </c>
      <c r="AH113" s="410">
        <f t="shared" si="155"/>
        <v>0</v>
      </c>
      <c r="AI113" s="438">
        <f t="shared" si="156"/>
        <v>0</v>
      </c>
      <c r="AJ113" s="409">
        <f t="shared" si="157"/>
        <v>0</v>
      </c>
      <c r="AK113" s="411">
        <f t="shared" si="158"/>
        <v>0</v>
      </c>
      <c r="AL113" s="440">
        <f t="shared" si="159"/>
        <v>0</v>
      </c>
      <c r="AM113" s="410">
        <f t="shared" si="160"/>
        <v>0</v>
      </c>
      <c r="AN113" s="410">
        <f t="shared" si="161"/>
        <v>0</v>
      </c>
      <c r="AO113" s="410">
        <f t="shared" si="162"/>
        <v>0</v>
      </c>
      <c r="AP113" s="410">
        <f t="shared" si="163"/>
        <v>0</v>
      </c>
      <c r="AQ113" s="410">
        <f t="shared" si="164"/>
        <v>0</v>
      </c>
      <c r="AR113" s="410">
        <f t="shared" si="165"/>
        <v>0</v>
      </c>
      <c r="AS113" s="438">
        <f t="shared" si="166"/>
        <v>0</v>
      </c>
      <c r="AT113" s="409">
        <f t="shared" si="167"/>
        <v>0</v>
      </c>
      <c r="AU113" s="411">
        <f t="shared" si="168"/>
        <v>0</v>
      </c>
      <c r="AV113" s="440">
        <f t="shared" si="169"/>
        <v>0</v>
      </c>
      <c r="AW113" s="410">
        <f t="shared" si="170"/>
        <v>0</v>
      </c>
      <c r="AX113" s="410">
        <f t="shared" si="171"/>
        <v>0</v>
      </c>
      <c r="AY113" s="410">
        <f t="shared" si="172"/>
        <v>0</v>
      </c>
      <c r="AZ113" s="410">
        <f t="shared" si="173"/>
        <v>0</v>
      </c>
      <c r="BA113" s="410">
        <f t="shared" si="174"/>
        <v>0</v>
      </c>
      <c r="BB113" s="410">
        <f t="shared" si="175"/>
        <v>0</v>
      </c>
      <c r="BC113" s="438">
        <f t="shared" si="176"/>
        <v>0</v>
      </c>
      <c r="BD113" s="409">
        <f t="shared" si="177"/>
        <v>0</v>
      </c>
      <c r="BE113" s="411">
        <f t="shared" si="178"/>
        <v>0</v>
      </c>
      <c r="BF113" s="440">
        <f t="shared" si="179"/>
        <v>0</v>
      </c>
      <c r="BG113" s="410">
        <f t="shared" si="180"/>
        <v>0</v>
      </c>
      <c r="BH113" s="410">
        <f t="shared" si="181"/>
        <v>0</v>
      </c>
      <c r="BI113" s="410">
        <f t="shared" si="182"/>
        <v>0</v>
      </c>
      <c r="BJ113" s="410">
        <f t="shared" si="183"/>
        <v>0</v>
      </c>
      <c r="BK113" s="410">
        <f t="shared" si="184"/>
        <v>0</v>
      </c>
      <c r="BL113" s="410">
        <f t="shared" si="185"/>
        <v>0</v>
      </c>
      <c r="BM113" s="438">
        <f t="shared" si="186"/>
        <v>0</v>
      </c>
      <c r="BN113" s="409">
        <f t="shared" si="187"/>
        <v>0</v>
      </c>
      <c r="BO113" s="411">
        <f t="shared" si="188"/>
        <v>0</v>
      </c>
      <c r="BP113" s="440">
        <f t="shared" si="189"/>
        <v>0</v>
      </c>
      <c r="BQ113" s="410">
        <f t="shared" si="190"/>
        <v>0</v>
      </c>
      <c r="BR113" s="410">
        <f t="shared" si="191"/>
        <v>0</v>
      </c>
      <c r="BS113" s="410">
        <f t="shared" si="192"/>
        <v>0</v>
      </c>
      <c r="BT113" s="410">
        <f t="shared" si="193"/>
        <v>0</v>
      </c>
      <c r="BU113" s="410">
        <f t="shared" si="194"/>
        <v>0</v>
      </c>
      <c r="BV113" s="410">
        <f t="shared" si="195"/>
        <v>0</v>
      </c>
      <c r="BW113" s="438">
        <f t="shared" si="196"/>
        <v>0</v>
      </c>
      <c r="BX113" s="409">
        <f t="shared" si="197"/>
        <v>0</v>
      </c>
      <c r="BY113" s="411">
        <f t="shared" si="198"/>
        <v>0</v>
      </c>
      <c r="BZ113" s="440">
        <f t="shared" si="199"/>
        <v>0</v>
      </c>
      <c r="CA113" s="410">
        <f t="shared" si="200"/>
        <v>0</v>
      </c>
      <c r="CB113" s="410">
        <f t="shared" si="201"/>
        <v>0</v>
      </c>
      <c r="CC113" s="410">
        <f t="shared" si="202"/>
        <v>0</v>
      </c>
      <c r="CD113" s="410">
        <f t="shared" si="203"/>
        <v>0</v>
      </c>
      <c r="CE113" s="410">
        <f t="shared" si="204"/>
        <v>0</v>
      </c>
      <c r="CF113" s="410">
        <f t="shared" si="205"/>
        <v>0</v>
      </c>
      <c r="CG113" s="438">
        <f t="shared" si="206"/>
        <v>0</v>
      </c>
      <c r="CH113" s="409">
        <f t="shared" si="207"/>
        <v>0</v>
      </c>
      <c r="CI113" s="411">
        <f t="shared" si="208"/>
        <v>0</v>
      </c>
      <c r="CJ113" s="440">
        <f t="shared" si="209"/>
        <v>0</v>
      </c>
      <c r="CK113" s="410">
        <f t="shared" si="210"/>
        <v>0</v>
      </c>
      <c r="CL113" s="410">
        <f t="shared" si="211"/>
        <v>0</v>
      </c>
      <c r="CM113" s="410">
        <f t="shared" si="212"/>
        <v>0</v>
      </c>
      <c r="CN113" s="410">
        <f t="shared" si="213"/>
        <v>0</v>
      </c>
      <c r="CO113" s="410">
        <f t="shared" si="214"/>
        <v>0</v>
      </c>
      <c r="CP113" s="410">
        <f t="shared" si="215"/>
        <v>0</v>
      </c>
      <c r="CQ113" s="438">
        <f t="shared" si="216"/>
        <v>0</v>
      </c>
      <c r="CR113" s="409">
        <f t="shared" si="217"/>
        <v>0</v>
      </c>
      <c r="CS113" s="411">
        <f t="shared" si="218"/>
        <v>0</v>
      </c>
      <c r="CT113" s="440">
        <f t="shared" si="219"/>
        <v>0</v>
      </c>
      <c r="CU113" s="410">
        <f t="shared" si="220"/>
        <v>0</v>
      </c>
      <c r="CV113" s="410">
        <f t="shared" si="221"/>
        <v>0</v>
      </c>
      <c r="CW113" s="410">
        <f t="shared" si="222"/>
        <v>0</v>
      </c>
      <c r="CX113" s="410">
        <f t="shared" si="223"/>
        <v>0</v>
      </c>
      <c r="CY113" s="410">
        <f t="shared" si="224"/>
        <v>0</v>
      </c>
      <c r="CZ113" s="410">
        <f t="shared" si="225"/>
        <v>0</v>
      </c>
      <c r="DA113" s="438">
        <f t="shared" si="226"/>
        <v>0</v>
      </c>
      <c r="DB113" s="409">
        <f t="shared" si="227"/>
        <v>0</v>
      </c>
      <c r="DC113" s="411">
        <f t="shared" si="228"/>
        <v>0</v>
      </c>
      <c r="DD113" s="440">
        <f t="shared" si="229"/>
        <v>0</v>
      </c>
      <c r="DE113" s="410">
        <f t="shared" si="230"/>
        <v>0</v>
      </c>
      <c r="DF113" s="410">
        <f t="shared" si="231"/>
        <v>0</v>
      </c>
      <c r="DG113" s="410">
        <f t="shared" si="232"/>
        <v>0</v>
      </c>
      <c r="DH113" s="410">
        <f t="shared" si="233"/>
        <v>0</v>
      </c>
      <c r="DI113" s="410">
        <f t="shared" si="234"/>
        <v>0</v>
      </c>
      <c r="DJ113" s="410">
        <f t="shared" si="235"/>
        <v>0</v>
      </c>
      <c r="DK113" s="438">
        <f t="shared" si="236"/>
        <v>0</v>
      </c>
      <c r="DL113" s="409">
        <f t="shared" si="237"/>
        <v>0</v>
      </c>
      <c r="DM113" s="411">
        <f t="shared" si="238"/>
        <v>0</v>
      </c>
      <c r="DN113" s="440">
        <f t="shared" si="239"/>
        <v>0</v>
      </c>
      <c r="DO113" s="410">
        <f t="shared" si="240"/>
        <v>0</v>
      </c>
      <c r="DP113" s="410">
        <f t="shared" si="241"/>
        <v>0</v>
      </c>
      <c r="DQ113" s="410">
        <f t="shared" si="242"/>
        <v>0</v>
      </c>
      <c r="DR113" s="410">
        <f t="shared" si="243"/>
        <v>0</v>
      </c>
      <c r="DS113" s="410">
        <f t="shared" si="244"/>
        <v>0</v>
      </c>
      <c r="DT113" s="410">
        <f t="shared" si="245"/>
        <v>0</v>
      </c>
      <c r="DU113" s="438">
        <f t="shared" si="246"/>
        <v>0</v>
      </c>
      <c r="DV113" s="409">
        <f t="shared" si="247"/>
        <v>0</v>
      </c>
      <c r="DW113" s="411">
        <f t="shared" si="248"/>
        <v>0</v>
      </c>
      <c r="DX113" s="440">
        <f t="shared" si="249"/>
        <v>0</v>
      </c>
      <c r="DY113" s="410">
        <f t="shared" si="250"/>
        <v>0</v>
      </c>
      <c r="DZ113" s="410">
        <f t="shared" si="251"/>
        <v>0</v>
      </c>
      <c r="EA113" s="410">
        <f t="shared" si="252"/>
        <v>0</v>
      </c>
      <c r="EB113" s="410">
        <f t="shared" si="253"/>
        <v>0</v>
      </c>
      <c r="EC113" s="410">
        <f t="shared" si="254"/>
        <v>0</v>
      </c>
      <c r="ED113" s="410">
        <f t="shared" si="255"/>
        <v>0</v>
      </c>
      <c r="EE113" s="411">
        <f t="shared" si="256"/>
        <v>0</v>
      </c>
      <c r="EF113" s="409">
        <f t="shared" si="257"/>
        <v>0</v>
      </c>
      <c r="EG113" s="411">
        <f t="shared" si="258"/>
        <v>0</v>
      </c>
      <c r="EH113" s="23"/>
      <c r="EJ113" s="23"/>
    </row>
    <row r="114" spans="1:140" ht="15.75" thickBot="1" x14ac:dyDescent="0.3">
      <c r="A114" s="152"/>
      <c r="B114" s="377"/>
      <c r="C114" s="378"/>
      <c r="D114" s="378"/>
      <c r="E114" s="378"/>
      <c r="F114" s="379"/>
      <c r="G114" s="276"/>
      <c r="H114" s="276"/>
      <c r="I114" s="422"/>
      <c r="J114" s="423">
        <f t="shared" si="132"/>
        <v>0</v>
      </c>
      <c r="K114" s="424">
        <f t="shared" si="133"/>
        <v>0</v>
      </c>
      <c r="L114" s="410">
        <f t="shared" si="134"/>
        <v>0</v>
      </c>
      <c r="M114" s="410">
        <f t="shared" si="131"/>
        <v>0</v>
      </c>
      <c r="N114" s="410">
        <f t="shared" si="135"/>
        <v>0</v>
      </c>
      <c r="O114" s="410">
        <f t="shared" si="136"/>
        <v>0</v>
      </c>
      <c r="P114" s="410">
        <f t="shared" si="137"/>
        <v>0</v>
      </c>
      <c r="Q114" s="429">
        <f t="shared" si="138"/>
        <v>1</v>
      </c>
      <c r="R114" s="409">
        <f t="shared" si="139"/>
        <v>0</v>
      </c>
      <c r="S114" s="410">
        <f t="shared" si="140"/>
        <v>0</v>
      </c>
      <c r="T114" s="410">
        <f t="shared" si="141"/>
        <v>0</v>
      </c>
      <c r="U114" s="410">
        <f t="shared" si="142"/>
        <v>0</v>
      </c>
      <c r="V114" s="410">
        <f t="shared" si="143"/>
        <v>0</v>
      </c>
      <c r="W114" s="410">
        <f t="shared" si="144"/>
        <v>0</v>
      </c>
      <c r="X114" s="410">
        <f t="shared" si="145"/>
        <v>0</v>
      </c>
      <c r="Y114" s="438">
        <f t="shared" si="146"/>
        <v>0</v>
      </c>
      <c r="Z114" s="409">
        <f t="shared" si="147"/>
        <v>0</v>
      </c>
      <c r="AA114" s="411">
        <f t="shared" si="148"/>
        <v>0</v>
      </c>
      <c r="AB114" s="440">
        <f t="shared" si="149"/>
        <v>0</v>
      </c>
      <c r="AC114" s="410">
        <f t="shared" si="150"/>
        <v>0</v>
      </c>
      <c r="AD114" s="410">
        <f t="shared" si="151"/>
        <v>0</v>
      </c>
      <c r="AE114" s="410">
        <f t="shared" si="152"/>
        <v>0</v>
      </c>
      <c r="AF114" s="410">
        <f t="shared" si="153"/>
        <v>0</v>
      </c>
      <c r="AG114" s="410">
        <f t="shared" si="154"/>
        <v>0</v>
      </c>
      <c r="AH114" s="410">
        <f t="shared" si="155"/>
        <v>0</v>
      </c>
      <c r="AI114" s="438">
        <f t="shared" si="156"/>
        <v>0</v>
      </c>
      <c r="AJ114" s="409">
        <f t="shared" si="157"/>
        <v>0</v>
      </c>
      <c r="AK114" s="411">
        <f t="shared" si="158"/>
        <v>0</v>
      </c>
      <c r="AL114" s="440">
        <f t="shared" si="159"/>
        <v>0</v>
      </c>
      <c r="AM114" s="410">
        <f t="shared" si="160"/>
        <v>0</v>
      </c>
      <c r="AN114" s="410">
        <f t="shared" si="161"/>
        <v>0</v>
      </c>
      <c r="AO114" s="410">
        <f t="shared" si="162"/>
        <v>0</v>
      </c>
      <c r="AP114" s="410">
        <f t="shared" si="163"/>
        <v>0</v>
      </c>
      <c r="AQ114" s="410">
        <f t="shared" si="164"/>
        <v>0</v>
      </c>
      <c r="AR114" s="410">
        <f t="shared" si="165"/>
        <v>0</v>
      </c>
      <c r="AS114" s="438">
        <f t="shared" si="166"/>
        <v>0</v>
      </c>
      <c r="AT114" s="409">
        <f t="shared" si="167"/>
        <v>0</v>
      </c>
      <c r="AU114" s="411">
        <f t="shared" si="168"/>
        <v>0</v>
      </c>
      <c r="AV114" s="440">
        <f t="shared" si="169"/>
        <v>0</v>
      </c>
      <c r="AW114" s="410">
        <f t="shared" si="170"/>
        <v>0</v>
      </c>
      <c r="AX114" s="410">
        <f t="shared" si="171"/>
        <v>0</v>
      </c>
      <c r="AY114" s="410">
        <f t="shared" si="172"/>
        <v>0</v>
      </c>
      <c r="AZ114" s="410">
        <f t="shared" si="173"/>
        <v>0</v>
      </c>
      <c r="BA114" s="410">
        <f t="shared" si="174"/>
        <v>0</v>
      </c>
      <c r="BB114" s="410">
        <f t="shared" si="175"/>
        <v>0</v>
      </c>
      <c r="BC114" s="438">
        <f t="shared" si="176"/>
        <v>0</v>
      </c>
      <c r="BD114" s="409">
        <f t="shared" si="177"/>
        <v>0</v>
      </c>
      <c r="BE114" s="411">
        <f t="shared" si="178"/>
        <v>0</v>
      </c>
      <c r="BF114" s="440">
        <f t="shared" si="179"/>
        <v>0</v>
      </c>
      <c r="BG114" s="410">
        <f t="shared" si="180"/>
        <v>0</v>
      </c>
      <c r="BH114" s="410">
        <f t="shared" si="181"/>
        <v>0</v>
      </c>
      <c r="BI114" s="410">
        <f t="shared" si="182"/>
        <v>0</v>
      </c>
      <c r="BJ114" s="410">
        <f t="shared" si="183"/>
        <v>0</v>
      </c>
      <c r="BK114" s="410">
        <f t="shared" si="184"/>
        <v>0</v>
      </c>
      <c r="BL114" s="410">
        <f t="shared" si="185"/>
        <v>0</v>
      </c>
      <c r="BM114" s="438">
        <f t="shared" si="186"/>
        <v>0</v>
      </c>
      <c r="BN114" s="409">
        <f t="shared" si="187"/>
        <v>0</v>
      </c>
      <c r="BO114" s="411">
        <f t="shared" si="188"/>
        <v>0</v>
      </c>
      <c r="BP114" s="440">
        <f t="shared" si="189"/>
        <v>0</v>
      </c>
      <c r="BQ114" s="410">
        <f t="shared" si="190"/>
        <v>0</v>
      </c>
      <c r="BR114" s="410">
        <f t="shared" si="191"/>
        <v>0</v>
      </c>
      <c r="BS114" s="410">
        <f t="shared" si="192"/>
        <v>0</v>
      </c>
      <c r="BT114" s="410">
        <f t="shared" si="193"/>
        <v>0</v>
      </c>
      <c r="BU114" s="410">
        <f t="shared" si="194"/>
        <v>0</v>
      </c>
      <c r="BV114" s="410">
        <f t="shared" si="195"/>
        <v>0</v>
      </c>
      <c r="BW114" s="438">
        <f t="shared" si="196"/>
        <v>0</v>
      </c>
      <c r="BX114" s="409">
        <f t="shared" si="197"/>
        <v>0</v>
      </c>
      <c r="BY114" s="411">
        <f t="shared" si="198"/>
        <v>0</v>
      </c>
      <c r="BZ114" s="440">
        <f t="shared" si="199"/>
        <v>0</v>
      </c>
      <c r="CA114" s="410">
        <f t="shared" si="200"/>
        <v>0</v>
      </c>
      <c r="CB114" s="410">
        <f t="shared" si="201"/>
        <v>0</v>
      </c>
      <c r="CC114" s="410">
        <f t="shared" si="202"/>
        <v>0</v>
      </c>
      <c r="CD114" s="410">
        <f t="shared" si="203"/>
        <v>0</v>
      </c>
      <c r="CE114" s="410">
        <f t="shared" si="204"/>
        <v>0</v>
      </c>
      <c r="CF114" s="410">
        <f t="shared" si="205"/>
        <v>0</v>
      </c>
      <c r="CG114" s="438">
        <f t="shared" si="206"/>
        <v>0</v>
      </c>
      <c r="CH114" s="409">
        <f t="shared" si="207"/>
        <v>0</v>
      </c>
      <c r="CI114" s="411">
        <f t="shared" si="208"/>
        <v>0</v>
      </c>
      <c r="CJ114" s="440">
        <f t="shared" si="209"/>
        <v>0</v>
      </c>
      <c r="CK114" s="410">
        <f t="shared" si="210"/>
        <v>0</v>
      </c>
      <c r="CL114" s="410">
        <f t="shared" si="211"/>
        <v>0</v>
      </c>
      <c r="CM114" s="410">
        <f t="shared" si="212"/>
        <v>0</v>
      </c>
      <c r="CN114" s="410">
        <f t="shared" si="213"/>
        <v>0</v>
      </c>
      <c r="CO114" s="410">
        <f t="shared" si="214"/>
        <v>0</v>
      </c>
      <c r="CP114" s="410">
        <f t="shared" si="215"/>
        <v>0</v>
      </c>
      <c r="CQ114" s="438">
        <f t="shared" si="216"/>
        <v>0</v>
      </c>
      <c r="CR114" s="409">
        <f t="shared" si="217"/>
        <v>0</v>
      </c>
      <c r="CS114" s="411">
        <f t="shared" si="218"/>
        <v>0</v>
      </c>
      <c r="CT114" s="440">
        <f t="shared" si="219"/>
        <v>0</v>
      </c>
      <c r="CU114" s="410">
        <f t="shared" si="220"/>
        <v>0</v>
      </c>
      <c r="CV114" s="410">
        <f t="shared" si="221"/>
        <v>0</v>
      </c>
      <c r="CW114" s="410">
        <f t="shared" si="222"/>
        <v>0</v>
      </c>
      <c r="CX114" s="410">
        <f t="shared" si="223"/>
        <v>0</v>
      </c>
      <c r="CY114" s="410">
        <f t="shared" si="224"/>
        <v>0</v>
      </c>
      <c r="CZ114" s="410">
        <f t="shared" si="225"/>
        <v>0</v>
      </c>
      <c r="DA114" s="438">
        <f t="shared" si="226"/>
        <v>0</v>
      </c>
      <c r="DB114" s="409">
        <f t="shared" si="227"/>
        <v>0</v>
      </c>
      <c r="DC114" s="411">
        <f t="shared" si="228"/>
        <v>0</v>
      </c>
      <c r="DD114" s="440">
        <f t="shared" si="229"/>
        <v>0</v>
      </c>
      <c r="DE114" s="410">
        <f t="shared" si="230"/>
        <v>0</v>
      </c>
      <c r="DF114" s="410">
        <f t="shared" si="231"/>
        <v>0</v>
      </c>
      <c r="DG114" s="410">
        <f t="shared" si="232"/>
        <v>0</v>
      </c>
      <c r="DH114" s="410">
        <f t="shared" si="233"/>
        <v>0</v>
      </c>
      <c r="DI114" s="410">
        <f t="shared" si="234"/>
        <v>0</v>
      </c>
      <c r="DJ114" s="410">
        <f t="shared" si="235"/>
        <v>0</v>
      </c>
      <c r="DK114" s="438">
        <f t="shared" si="236"/>
        <v>0</v>
      </c>
      <c r="DL114" s="409">
        <f t="shared" si="237"/>
        <v>0</v>
      </c>
      <c r="DM114" s="411">
        <f t="shared" si="238"/>
        <v>0</v>
      </c>
      <c r="DN114" s="440">
        <f t="shared" si="239"/>
        <v>0</v>
      </c>
      <c r="DO114" s="410">
        <f t="shared" si="240"/>
        <v>0</v>
      </c>
      <c r="DP114" s="410">
        <f t="shared" si="241"/>
        <v>0</v>
      </c>
      <c r="DQ114" s="410">
        <f t="shared" si="242"/>
        <v>0</v>
      </c>
      <c r="DR114" s="410">
        <f t="shared" si="243"/>
        <v>0</v>
      </c>
      <c r="DS114" s="410">
        <f t="shared" si="244"/>
        <v>0</v>
      </c>
      <c r="DT114" s="410">
        <f t="shared" si="245"/>
        <v>0</v>
      </c>
      <c r="DU114" s="438">
        <f t="shared" si="246"/>
        <v>0</v>
      </c>
      <c r="DV114" s="409">
        <f t="shared" si="247"/>
        <v>0</v>
      </c>
      <c r="DW114" s="411">
        <f t="shared" si="248"/>
        <v>0</v>
      </c>
      <c r="DX114" s="440">
        <f t="shared" si="249"/>
        <v>0</v>
      </c>
      <c r="DY114" s="410">
        <f t="shared" si="250"/>
        <v>0</v>
      </c>
      <c r="DZ114" s="410">
        <f t="shared" si="251"/>
        <v>0</v>
      </c>
      <c r="EA114" s="410">
        <f t="shared" si="252"/>
        <v>0</v>
      </c>
      <c r="EB114" s="410">
        <f t="shared" si="253"/>
        <v>0</v>
      </c>
      <c r="EC114" s="410">
        <f t="shared" si="254"/>
        <v>0</v>
      </c>
      <c r="ED114" s="410">
        <f t="shared" si="255"/>
        <v>0</v>
      </c>
      <c r="EE114" s="411">
        <f t="shared" si="256"/>
        <v>0</v>
      </c>
      <c r="EF114" s="409">
        <f t="shared" si="257"/>
        <v>0</v>
      </c>
      <c r="EG114" s="411">
        <f t="shared" si="258"/>
        <v>0</v>
      </c>
      <c r="EH114" s="23"/>
      <c r="EJ114" s="23"/>
    </row>
    <row r="115" spans="1:140" ht="15.75" thickBot="1" x14ac:dyDescent="0.3">
      <c r="A115" s="152"/>
      <c r="B115" s="377"/>
      <c r="C115" s="378"/>
      <c r="D115" s="378"/>
      <c r="E115" s="378"/>
      <c r="F115" s="379"/>
      <c r="G115" s="276"/>
      <c r="H115" s="276"/>
      <c r="I115" s="422"/>
      <c r="J115" s="423">
        <f t="shared" si="132"/>
        <v>0</v>
      </c>
      <c r="K115" s="424">
        <f t="shared" si="133"/>
        <v>0</v>
      </c>
      <c r="L115" s="410">
        <f t="shared" si="134"/>
        <v>0</v>
      </c>
      <c r="M115" s="410">
        <f t="shared" si="131"/>
        <v>0</v>
      </c>
      <c r="N115" s="410">
        <f t="shared" si="135"/>
        <v>0</v>
      </c>
      <c r="O115" s="410">
        <f t="shared" si="136"/>
        <v>0</v>
      </c>
      <c r="P115" s="410">
        <f t="shared" si="137"/>
        <v>0</v>
      </c>
      <c r="Q115" s="429">
        <f t="shared" si="138"/>
        <v>1</v>
      </c>
      <c r="R115" s="409">
        <f t="shared" si="139"/>
        <v>0</v>
      </c>
      <c r="S115" s="410">
        <f t="shared" si="140"/>
        <v>0</v>
      </c>
      <c r="T115" s="410">
        <f t="shared" si="141"/>
        <v>0</v>
      </c>
      <c r="U115" s="410">
        <f t="shared" si="142"/>
        <v>0</v>
      </c>
      <c r="V115" s="410">
        <f t="shared" si="143"/>
        <v>0</v>
      </c>
      <c r="W115" s="410">
        <f t="shared" si="144"/>
        <v>0</v>
      </c>
      <c r="X115" s="410">
        <f t="shared" si="145"/>
        <v>0</v>
      </c>
      <c r="Y115" s="438">
        <f t="shared" si="146"/>
        <v>0</v>
      </c>
      <c r="Z115" s="409">
        <f t="shared" si="147"/>
        <v>0</v>
      </c>
      <c r="AA115" s="411">
        <f t="shared" si="148"/>
        <v>0</v>
      </c>
      <c r="AB115" s="440">
        <f t="shared" si="149"/>
        <v>0</v>
      </c>
      <c r="AC115" s="410">
        <f t="shared" si="150"/>
        <v>0</v>
      </c>
      <c r="AD115" s="410">
        <f t="shared" si="151"/>
        <v>0</v>
      </c>
      <c r="AE115" s="410">
        <f t="shared" si="152"/>
        <v>0</v>
      </c>
      <c r="AF115" s="410">
        <f t="shared" si="153"/>
        <v>0</v>
      </c>
      <c r="AG115" s="410">
        <f t="shared" si="154"/>
        <v>0</v>
      </c>
      <c r="AH115" s="410">
        <f t="shared" si="155"/>
        <v>0</v>
      </c>
      <c r="AI115" s="438">
        <f t="shared" si="156"/>
        <v>0</v>
      </c>
      <c r="AJ115" s="409">
        <f t="shared" si="157"/>
        <v>0</v>
      </c>
      <c r="AK115" s="411">
        <f t="shared" si="158"/>
        <v>0</v>
      </c>
      <c r="AL115" s="440">
        <f t="shared" si="159"/>
        <v>0</v>
      </c>
      <c r="AM115" s="410">
        <f t="shared" si="160"/>
        <v>0</v>
      </c>
      <c r="AN115" s="410">
        <f t="shared" si="161"/>
        <v>0</v>
      </c>
      <c r="AO115" s="410">
        <f t="shared" si="162"/>
        <v>0</v>
      </c>
      <c r="AP115" s="410">
        <f t="shared" si="163"/>
        <v>0</v>
      </c>
      <c r="AQ115" s="410">
        <f t="shared" si="164"/>
        <v>0</v>
      </c>
      <c r="AR115" s="410">
        <f t="shared" si="165"/>
        <v>0</v>
      </c>
      <c r="AS115" s="438">
        <f t="shared" si="166"/>
        <v>0</v>
      </c>
      <c r="AT115" s="409">
        <f t="shared" si="167"/>
        <v>0</v>
      </c>
      <c r="AU115" s="411">
        <f t="shared" si="168"/>
        <v>0</v>
      </c>
      <c r="AV115" s="440">
        <f t="shared" si="169"/>
        <v>0</v>
      </c>
      <c r="AW115" s="410">
        <f t="shared" si="170"/>
        <v>0</v>
      </c>
      <c r="AX115" s="410">
        <f t="shared" si="171"/>
        <v>0</v>
      </c>
      <c r="AY115" s="410">
        <f t="shared" si="172"/>
        <v>0</v>
      </c>
      <c r="AZ115" s="410">
        <f t="shared" si="173"/>
        <v>0</v>
      </c>
      <c r="BA115" s="410">
        <f t="shared" si="174"/>
        <v>0</v>
      </c>
      <c r="BB115" s="410">
        <f t="shared" si="175"/>
        <v>0</v>
      </c>
      <c r="BC115" s="438">
        <f t="shared" si="176"/>
        <v>0</v>
      </c>
      <c r="BD115" s="409">
        <f t="shared" si="177"/>
        <v>0</v>
      </c>
      <c r="BE115" s="411">
        <f t="shared" si="178"/>
        <v>0</v>
      </c>
      <c r="BF115" s="440">
        <f t="shared" si="179"/>
        <v>0</v>
      </c>
      <c r="BG115" s="410">
        <f t="shared" si="180"/>
        <v>0</v>
      </c>
      <c r="BH115" s="410">
        <f t="shared" si="181"/>
        <v>0</v>
      </c>
      <c r="BI115" s="410">
        <f t="shared" si="182"/>
        <v>0</v>
      </c>
      <c r="BJ115" s="410">
        <f t="shared" si="183"/>
        <v>0</v>
      </c>
      <c r="BK115" s="410">
        <f t="shared" si="184"/>
        <v>0</v>
      </c>
      <c r="BL115" s="410">
        <f t="shared" si="185"/>
        <v>0</v>
      </c>
      <c r="BM115" s="438">
        <f t="shared" si="186"/>
        <v>0</v>
      </c>
      <c r="BN115" s="409">
        <f t="shared" si="187"/>
        <v>0</v>
      </c>
      <c r="BO115" s="411">
        <f t="shared" si="188"/>
        <v>0</v>
      </c>
      <c r="BP115" s="440">
        <f t="shared" si="189"/>
        <v>0</v>
      </c>
      <c r="BQ115" s="410">
        <f t="shared" si="190"/>
        <v>0</v>
      </c>
      <c r="BR115" s="410">
        <f t="shared" si="191"/>
        <v>0</v>
      </c>
      <c r="BS115" s="410">
        <f t="shared" si="192"/>
        <v>0</v>
      </c>
      <c r="BT115" s="410">
        <f t="shared" si="193"/>
        <v>0</v>
      </c>
      <c r="BU115" s="410">
        <f t="shared" si="194"/>
        <v>0</v>
      </c>
      <c r="BV115" s="410">
        <f t="shared" si="195"/>
        <v>0</v>
      </c>
      <c r="BW115" s="438">
        <f t="shared" si="196"/>
        <v>0</v>
      </c>
      <c r="BX115" s="409">
        <f t="shared" si="197"/>
        <v>0</v>
      </c>
      <c r="BY115" s="411">
        <f t="shared" si="198"/>
        <v>0</v>
      </c>
      <c r="BZ115" s="440">
        <f t="shared" si="199"/>
        <v>0</v>
      </c>
      <c r="CA115" s="410">
        <f t="shared" si="200"/>
        <v>0</v>
      </c>
      <c r="CB115" s="410">
        <f t="shared" si="201"/>
        <v>0</v>
      </c>
      <c r="CC115" s="410">
        <f t="shared" si="202"/>
        <v>0</v>
      </c>
      <c r="CD115" s="410">
        <f t="shared" si="203"/>
        <v>0</v>
      </c>
      <c r="CE115" s="410">
        <f t="shared" si="204"/>
        <v>0</v>
      </c>
      <c r="CF115" s="410">
        <f t="shared" si="205"/>
        <v>0</v>
      </c>
      <c r="CG115" s="438">
        <f t="shared" si="206"/>
        <v>0</v>
      </c>
      <c r="CH115" s="409">
        <f t="shared" si="207"/>
        <v>0</v>
      </c>
      <c r="CI115" s="411">
        <f t="shared" si="208"/>
        <v>0</v>
      </c>
      <c r="CJ115" s="440">
        <f t="shared" si="209"/>
        <v>0</v>
      </c>
      <c r="CK115" s="410">
        <f t="shared" si="210"/>
        <v>0</v>
      </c>
      <c r="CL115" s="410">
        <f t="shared" si="211"/>
        <v>0</v>
      </c>
      <c r="CM115" s="410">
        <f t="shared" si="212"/>
        <v>0</v>
      </c>
      <c r="CN115" s="410">
        <f t="shared" si="213"/>
        <v>0</v>
      </c>
      <c r="CO115" s="410">
        <f t="shared" si="214"/>
        <v>0</v>
      </c>
      <c r="CP115" s="410">
        <f t="shared" si="215"/>
        <v>0</v>
      </c>
      <c r="CQ115" s="438">
        <f t="shared" si="216"/>
        <v>0</v>
      </c>
      <c r="CR115" s="409">
        <f t="shared" si="217"/>
        <v>0</v>
      </c>
      <c r="CS115" s="411">
        <f t="shared" si="218"/>
        <v>0</v>
      </c>
      <c r="CT115" s="440">
        <f t="shared" si="219"/>
        <v>0</v>
      </c>
      <c r="CU115" s="410">
        <f t="shared" si="220"/>
        <v>0</v>
      </c>
      <c r="CV115" s="410">
        <f t="shared" si="221"/>
        <v>0</v>
      </c>
      <c r="CW115" s="410">
        <f t="shared" si="222"/>
        <v>0</v>
      </c>
      <c r="CX115" s="410">
        <f t="shared" si="223"/>
        <v>0</v>
      </c>
      <c r="CY115" s="410">
        <f t="shared" si="224"/>
        <v>0</v>
      </c>
      <c r="CZ115" s="410">
        <f t="shared" si="225"/>
        <v>0</v>
      </c>
      <c r="DA115" s="438">
        <f t="shared" si="226"/>
        <v>0</v>
      </c>
      <c r="DB115" s="409">
        <f t="shared" si="227"/>
        <v>0</v>
      </c>
      <c r="DC115" s="411">
        <f t="shared" si="228"/>
        <v>0</v>
      </c>
      <c r="DD115" s="440">
        <f t="shared" si="229"/>
        <v>0</v>
      </c>
      <c r="DE115" s="410">
        <f t="shared" si="230"/>
        <v>0</v>
      </c>
      <c r="DF115" s="410">
        <f t="shared" si="231"/>
        <v>0</v>
      </c>
      <c r="DG115" s="410">
        <f t="shared" si="232"/>
        <v>0</v>
      </c>
      <c r="DH115" s="410">
        <f t="shared" si="233"/>
        <v>0</v>
      </c>
      <c r="DI115" s="410">
        <f t="shared" si="234"/>
        <v>0</v>
      </c>
      <c r="DJ115" s="410">
        <f t="shared" si="235"/>
        <v>0</v>
      </c>
      <c r="DK115" s="438">
        <f t="shared" si="236"/>
        <v>0</v>
      </c>
      <c r="DL115" s="409">
        <f t="shared" si="237"/>
        <v>0</v>
      </c>
      <c r="DM115" s="411">
        <f t="shared" si="238"/>
        <v>0</v>
      </c>
      <c r="DN115" s="440">
        <f t="shared" si="239"/>
        <v>0</v>
      </c>
      <c r="DO115" s="410">
        <f t="shared" si="240"/>
        <v>0</v>
      </c>
      <c r="DP115" s="410">
        <f t="shared" si="241"/>
        <v>0</v>
      </c>
      <c r="DQ115" s="410">
        <f t="shared" si="242"/>
        <v>0</v>
      </c>
      <c r="DR115" s="410">
        <f t="shared" si="243"/>
        <v>0</v>
      </c>
      <c r="DS115" s="410">
        <f t="shared" si="244"/>
        <v>0</v>
      </c>
      <c r="DT115" s="410">
        <f t="shared" si="245"/>
        <v>0</v>
      </c>
      <c r="DU115" s="438">
        <f t="shared" si="246"/>
        <v>0</v>
      </c>
      <c r="DV115" s="409">
        <f t="shared" si="247"/>
        <v>0</v>
      </c>
      <c r="DW115" s="411">
        <f t="shared" si="248"/>
        <v>0</v>
      </c>
      <c r="DX115" s="440">
        <f t="shared" si="249"/>
        <v>0</v>
      </c>
      <c r="DY115" s="410">
        <f t="shared" si="250"/>
        <v>0</v>
      </c>
      <c r="DZ115" s="410">
        <f t="shared" si="251"/>
        <v>0</v>
      </c>
      <c r="EA115" s="410">
        <f t="shared" si="252"/>
        <v>0</v>
      </c>
      <c r="EB115" s="410">
        <f t="shared" si="253"/>
        <v>0</v>
      </c>
      <c r="EC115" s="410">
        <f t="shared" si="254"/>
        <v>0</v>
      </c>
      <c r="ED115" s="410">
        <f t="shared" si="255"/>
        <v>0</v>
      </c>
      <c r="EE115" s="411">
        <f t="shared" si="256"/>
        <v>0</v>
      </c>
      <c r="EF115" s="409">
        <f t="shared" si="257"/>
        <v>0</v>
      </c>
      <c r="EG115" s="411">
        <f t="shared" si="258"/>
        <v>0</v>
      </c>
      <c r="EH115" s="23"/>
      <c r="EJ115" s="23"/>
    </row>
    <row r="116" spans="1:140" ht="15.75" thickBot="1" x14ac:dyDescent="0.3">
      <c r="A116" s="152"/>
      <c r="B116" s="377"/>
      <c r="C116" s="378"/>
      <c r="D116" s="378"/>
      <c r="E116" s="378"/>
      <c r="F116" s="379"/>
      <c r="G116" s="276"/>
      <c r="H116" s="276"/>
      <c r="I116" s="422"/>
      <c r="J116" s="423">
        <f t="shared" si="132"/>
        <v>0</v>
      </c>
      <c r="K116" s="424">
        <f t="shared" si="133"/>
        <v>0</v>
      </c>
      <c r="L116" s="410">
        <f t="shared" si="134"/>
        <v>0</v>
      </c>
      <c r="M116" s="410">
        <f t="shared" si="131"/>
        <v>0</v>
      </c>
      <c r="N116" s="410">
        <f t="shared" si="135"/>
        <v>0</v>
      </c>
      <c r="O116" s="410">
        <f t="shared" si="136"/>
        <v>0</v>
      </c>
      <c r="P116" s="410">
        <f t="shared" si="137"/>
        <v>0</v>
      </c>
      <c r="Q116" s="429">
        <f t="shared" si="138"/>
        <v>1</v>
      </c>
      <c r="R116" s="409">
        <f t="shared" si="139"/>
        <v>0</v>
      </c>
      <c r="S116" s="410">
        <f t="shared" si="140"/>
        <v>0</v>
      </c>
      <c r="T116" s="410">
        <f t="shared" si="141"/>
        <v>0</v>
      </c>
      <c r="U116" s="410">
        <f t="shared" si="142"/>
        <v>0</v>
      </c>
      <c r="V116" s="410">
        <f t="shared" si="143"/>
        <v>0</v>
      </c>
      <c r="W116" s="410">
        <f t="shared" si="144"/>
        <v>0</v>
      </c>
      <c r="X116" s="410">
        <f t="shared" si="145"/>
        <v>0</v>
      </c>
      <c r="Y116" s="438">
        <f t="shared" si="146"/>
        <v>0</v>
      </c>
      <c r="Z116" s="409">
        <f t="shared" si="147"/>
        <v>0</v>
      </c>
      <c r="AA116" s="411">
        <f t="shared" si="148"/>
        <v>0</v>
      </c>
      <c r="AB116" s="440">
        <f t="shared" si="149"/>
        <v>0</v>
      </c>
      <c r="AC116" s="410">
        <f t="shared" si="150"/>
        <v>0</v>
      </c>
      <c r="AD116" s="410">
        <f t="shared" si="151"/>
        <v>0</v>
      </c>
      <c r="AE116" s="410">
        <f t="shared" si="152"/>
        <v>0</v>
      </c>
      <c r="AF116" s="410">
        <f t="shared" si="153"/>
        <v>0</v>
      </c>
      <c r="AG116" s="410">
        <f t="shared" si="154"/>
        <v>0</v>
      </c>
      <c r="AH116" s="410">
        <f t="shared" si="155"/>
        <v>0</v>
      </c>
      <c r="AI116" s="438">
        <f t="shared" si="156"/>
        <v>0</v>
      </c>
      <c r="AJ116" s="409">
        <f t="shared" si="157"/>
        <v>0</v>
      </c>
      <c r="AK116" s="411">
        <f t="shared" si="158"/>
        <v>0</v>
      </c>
      <c r="AL116" s="440">
        <f t="shared" si="159"/>
        <v>0</v>
      </c>
      <c r="AM116" s="410">
        <f t="shared" si="160"/>
        <v>0</v>
      </c>
      <c r="AN116" s="410">
        <f t="shared" si="161"/>
        <v>0</v>
      </c>
      <c r="AO116" s="410">
        <f t="shared" si="162"/>
        <v>0</v>
      </c>
      <c r="AP116" s="410">
        <f t="shared" si="163"/>
        <v>0</v>
      </c>
      <c r="AQ116" s="410">
        <f t="shared" si="164"/>
        <v>0</v>
      </c>
      <c r="AR116" s="410">
        <f t="shared" si="165"/>
        <v>0</v>
      </c>
      <c r="AS116" s="438">
        <f t="shared" si="166"/>
        <v>0</v>
      </c>
      <c r="AT116" s="409">
        <f t="shared" si="167"/>
        <v>0</v>
      </c>
      <c r="AU116" s="411">
        <f t="shared" si="168"/>
        <v>0</v>
      </c>
      <c r="AV116" s="440">
        <f t="shared" si="169"/>
        <v>0</v>
      </c>
      <c r="AW116" s="410">
        <f t="shared" si="170"/>
        <v>0</v>
      </c>
      <c r="AX116" s="410">
        <f t="shared" si="171"/>
        <v>0</v>
      </c>
      <c r="AY116" s="410">
        <f t="shared" si="172"/>
        <v>0</v>
      </c>
      <c r="AZ116" s="410">
        <f t="shared" si="173"/>
        <v>0</v>
      </c>
      <c r="BA116" s="410">
        <f t="shared" si="174"/>
        <v>0</v>
      </c>
      <c r="BB116" s="410">
        <f t="shared" si="175"/>
        <v>0</v>
      </c>
      <c r="BC116" s="438">
        <f t="shared" si="176"/>
        <v>0</v>
      </c>
      <c r="BD116" s="409">
        <f t="shared" si="177"/>
        <v>0</v>
      </c>
      <c r="BE116" s="411">
        <f t="shared" si="178"/>
        <v>0</v>
      </c>
      <c r="BF116" s="440">
        <f t="shared" si="179"/>
        <v>0</v>
      </c>
      <c r="BG116" s="410">
        <f t="shared" si="180"/>
        <v>0</v>
      </c>
      <c r="BH116" s="410">
        <f t="shared" si="181"/>
        <v>0</v>
      </c>
      <c r="BI116" s="410">
        <f t="shared" si="182"/>
        <v>0</v>
      </c>
      <c r="BJ116" s="410">
        <f t="shared" si="183"/>
        <v>0</v>
      </c>
      <c r="BK116" s="410">
        <f t="shared" si="184"/>
        <v>0</v>
      </c>
      <c r="BL116" s="410">
        <f t="shared" si="185"/>
        <v>0</v>
      </c>
      <c r="BM116" s="438">
        <f t="shared" si="186"/>
        <v>0</v>
      </c>
      <c r="BN116" s="409">
        <f t="shared" si="187"/>
        <v>0</v>
      </c>
      <c r="BO116" s="411">
        <f t="shared" si="188"/>
        <v>0</v>
      </c>
      <c r="BP116" s="440">
        <f t="shared" si="189"/>
        <v>0</v>
      </c>
      <c r="BQ116" s="410">
        <f t="shared" si="190"/>
        <v>0</v>
      </c>
      <c r="BR116" s="410">
        <f t="shared" si="191"/>
        <v>0</v>
      </c>
      <c r="BS116" s="410">
        <f t="shared" si="192"/>
        <v>0</v>
      </c>
      <c r="BT116" s="410">
        <f t="shared" si="193"/>
        <v>0</v>
      </c>
      <c r="BU116" s="410">
        <f t="shared" si="194"/>
        <v>0</v>
      </c>
      <c r="BV116" s="410">
        <f t="shared" si="195"/>
        <v>0</v>
      </c>
      <c r="BW116" s="438">
        <f t="shared" si="196"/>
        <v>0</v>
      </c>
      <c r="BX116" s="409">
        <f t="shared" si="197"/>
        <v>0</v>
      </c>
      <c r="BY116" s="411">
        <f t="shared" si="198"/>
        <v>0</v>
      </c>
      <c r="BZ116" s="440">
        <f t="shared" si="199"/>
        <v>0</v>
      </c>
      <c r="CA116" s="410">
        <f t="shared" si="200"/>
        <v>0</v>
      </c>
      <c r="CB116" s="410">
        <f t="shared" si="201"/>
        <v>0</v>
      </c>
      <c r="CC116" s="410">
        <f t="shared" si="202"/>
        <v>0</v>
      </c>
      <c r="CD116" s="410">
        <f t="shared" si="203"/>
        <v>0</v>
      </c>
      <c r="CE116" s="410">
        <f t="shared" si="204"/>
        <v>0</v>
      </c>
      <c r="CF116" s="410">
        <f t="shared" si="205"/>
        <v>0</v>
      </c>
      <c r="CG116" s="438">
        <f t="shared" si="206"/>
        <v>0</v>
      </c>
      <c r="CH116" s="409">
        <f t="shared" si="207"/>
        <v>0</v>
      </c>
      <c r="CI116" s="411">
        <f t="shared" si="208"/>
        <v>0</v>
      </c>
      <c r="CJ116" s="440">
        <f t="shared" si="209"/>
        <v>0</v>
      </c>
      <c r="CK116" s="410">
        <f t="shared" si="210"/>
        <v>0</v>
      </c>
      <c r="CL116" s="410">
        <f t="shared" si="211"/>
        <v>0</v>
      </c>
      <c r="CM116" s="410">
        <f t="shared" si="212"/>
        <v>0</v>
      </c>
      <c r="CN116" s="410">
        <f t="shared" si="213"/>
        <v>0</v>
      </c>
      <c r="CO116" s="410">
        <f t="shared" si="214"/>
        <v>0</v>
      </c>
      <c r="CP116" s="410">
        <f t="shared" si="215"/>
        <v>0</v>
      </c>
      <c r="CQ116" s="438">
        <f t="shared" si="216"/>
        <v>0</v>
      </c>
      <c r="CR116" s="409">
        <f t="shared" si="217"/>
        <v>0</v>
      </c>
      <c r="CS116" s="411">
        <f t="shared" si="218"/>
        <v>0</v>
      </c>
      <c r="CT116" s="440">
        <f t="shared" si="219"/>
        <v>0</v>
      </c>
      <c r="CU116" s="410">
        <f t="shared" si="220"/>
        <v>0</v>
      </c>
      <c r="CV116" s="410">
        <f t="shared" si="221"/>
        <v>0</v>
      </c>
      <c r="CW116" s="410">
        <f t="shared" si="222"/>
        <v>0</v>
      </c>
      <c r="CX116" s="410">
        <f t="shared" si="223"/>
        <v>0</v>
      </c>
      <c r="CY116" s="410">
        <f t="shared" si="224"/>
        <v>0</v>
      </c>
      <c r="CZ116" s="410">
        <f t="shared" si="225"/>
        <v>0</v>
      </c>
      <c r="DA116" s="438">
        <f t="shared" si="226"/>
        <v>0</v>
      </c>
      <c r="DB116" s="409">
        <f t="shared" si="227"/>
        <v>0</v>
      </c>
      <c r="DC116" s="411">
        <f t="shared" si="228"/>
        <v>0</v>
      </c>
      <c r="DD116" s="440">
        <f t="shared" si="229"/>
        <v>0</v>
      </c>
      <c r="DE116" s="410">
        <f t="shared" si="230"/>
        <v>0</v>
      </c>
      <c r="DF116" s="410">
        <f t="shared" si="231"/>
        <v>0</v>
      </c>
      <c r="DG116" s="410">
        <f t="shared" si="232"/>
        <v>0</v>
      </c>
      <c r="DH116" s="410">
        <f t="shared" si="233"/>
        <v>0</v>
      </c>
      <c r="DI116" s="410">
        <f t="shared" si="234"/>
        <v>0</v>
      </c>
      <c r="DJ116" s="410">
        <f t="shared" si="235"/>
        <v>0</v>
      </c>
      <c r="DK116" s="438">
        <f t="shared" si="236"/>
        <v>0</v>
      </c>
      <c r="DL116" s="409">
        <f t="shared" si="237"/>
        <v>0</v>
      </c>
      <c r="DM116" s="411">
        <f t="shared" si="238"/>
        <v>0</v>
      </c>
      <c r="DN116" s="440">
        <f t="shared" si="239"/>
        <v>0</v>
      </c>
      <c r="DO116" s="410">
        <f t="shared" si="240"/>
        <v>0</v>
      </c>
      <c r="DP116" s="410">
        <f t="shared" si="241"/>
        <v>0</v>
      </c>
      <c r="DQ116" s="410">
        <f t="shared" si="242"/>
        <v>0</v>
      </c>
      <c r="DR116" s="410">
        <f t="shared" si="243"/>
        <v>0</v>
      </c>
      <c r="DS116" s="410">
        <f t="shared" si="244"/>
        <v>0</v>
      </c>
      <c r="DT116" s="410">
        <f t="shared" si="245"/>
        <v>0</v>
      </c>
      <c r="DU116" s="438">
        <f t="shared" si="246"/>
        <v>0</v>
      </c>
      <c r="DV116" s="409">
        <f t="shared" si="247"/>
        <v>0</v>
      </c>
      <c r="DW116" s="411">
        <f t="shared" si="248"/>
        <v>0</v>
      </c>
      <c r="DX116" s="440">
        <f t="shared" si="249"/>
        <v>0</v>
      </c>
      <c r="DY116" s="410">
        <f t="shared" si="250"/>
        <v>0</v>
      </c>
      <c r="DZ116" s="410">
        <f t="shared" si="251"/>
        <v>0</v>
      </c>
      <c r="EA116" s="410">
        <f t="shared" si="252"/>
        <v>0</v>
      </c>
      <c r="EB116" s="410">
        <f t="shared" si="253"/>
        <v>0</v>
      </c>
      <c r="EC116" s="410">
        <f t="shared" si="254"/>
        <v>0</v>
      </c>
      <c r="ED116" s="410">
        <f t="shared" si="255"/>
        <v>0</v>
      </c>
      <c r="EE116" s="411">
        <f t="shared" si="256"/>
        <v>0</v>
      </c>
      <c r="EF116" s="409">
        <f t="shared" si="257"/>
        <v>0</v>
      </c>
      <c r="EG116" s="411">
        <f t="shared" si="258"/>
        <v>0</v>
      </c>
      <c r="EH116" s="23"/>
      <c r="EJ116" s="23"/>
    </row>
    <row r="117" spans="1:140" ht="15.75" thickBot="1" x14ac:dyDescent="0.3">
      <c r="A117" s="152"/>
      <c r="B117" s="377"/>
      <c r="C117" s="378"/>
      <c r="D117" s="378"/>
      <c r="E117" s="378"/>
      <c r="F117" s="379"/>
      <c r="G117" s="276"/>
      <c r="H117" s="276"/>
      <c r="I117" s="422"/>
      <c r="J117" s="423">
        <f t="shared" si="132"/>
        <v>0</v>
      </c>
      <c r="K117" s="424">
        <f t="shared" si="133"/>
        <v>0</v>
      </c>
      <c r="L117" s="410">
        <f t="shared" si="134"/>
        <v>0</v>
      </c>
      <c r="M117" s="410">
        <f t="shared" si="131"/>
        <v>0</v>
      </c>
      <c r="N117" s="410">
        <f t="shared" si="135"/>
        <v>0</v>
      </c>
      <c r="O117" s="410">
        <f t="shared" si="136"/>
        <v>0</v>
      </c>
      <c r="P117" s="410">
        <f t="shared" si="137"/>
        <v>0</v>
      </c>
      <c r="Q117" s="429">
        <f t="shared" si="138"/>
        <v>1</v>
      </c>
      <c r="R117" s="409">
        <f t="shared" si="139"/>
        <v>0</v>
      </c>
      <c r="S117" s="410">
        <f t="shared" si="140"/>
        <v>0</v>
      </c>
      <c r="T117" s="410">
        <f t="shared" si="141"/>
        <v>0</v>
      </c>
      <c r="U117" s="410">
        <f t="shared" si="142"/>
        <v>0</v>
      </c>
      <c r="V117" s="410">
        <f t="shared" si="143"/>
        <v>0</v>
      </c>
      <c r="W117" s="410">
        <f t="shared" si="144"/>
        <v>0</v>
      </c>
      <c r="X117" s="410">
        <f t="shared" si="145"/>
        <v>0</v>
      </c>
      <c r="Y117" s="438">
        <f t="shared" si="146"/>
        <v>0</v>
      </c>
      <c r="Z117" s="409">
        <f t="shared" si="147"/>
        <v>0</v>
      </c>
      <c r="AA117" s="411">
        <f t="shared" si="148"/>
        <v>0</v>
      </c>
      <c r="AB117" s="440">
        <f t="shared" si="149"/>
        <v>0</v>
      </c>
      <c r="AC117" s="410">
        <f t="shared" si="150"/>
        <v>0</v>
      </c>
      <c r="AD117" s="410">
        <f t="shared" si="151"/>
        <v>0</v>
      </c>
      <c r="AE117" s="410">
        <f t="shared" si="152"/>
        <v>0</v>
      </c>
      <c r="AF117" s="410">
        <f t="shared" si="153"/>
        <v>0</v>
      </c>
      <c r="AG117" s="410">
        <f t="shared" si="154"/>
        <v>0</v>
      </c>
      <c r="AH117" s="410">
        <f t="shared" si="155"/>
        <v>0</v>
      </c>
      <c r="AI117" s="438">
        <f t="shared" si="156"/>
        <v>0</v>
      </c>
      <c r="AJ117" s="409">
        <f t="shared" si="157"/>
        <v>0</v>
      </c>
      <c r="AK117" s="411">
        <f t="shared" si="158"/>
        <v>0</v>
      </c>
      <c r="AL117" s="440">
        <f t="shared" si="159"/>
        <v>0</v>
      </c>
      <c r="AM117" s="410">
        <f t="shared" si="160"/>
        <v>0</v>
      </c>
      <c r="AN117" s="410">
        <f t="shared" si="161"/>
        <v>0</v>
      </c>
      <c r="AO117" s="410">
        <f t="shared" si="162"/>
        <v>0</v>
      </c>
      <c r="AP117" s="410">
        <f t="shared" si="163"/>
        <v>0</v>
      </c>
      <c r="AQ117" s="410">
        <f t="shared" si="164"/>
        <v>0</v>
      </c>
      <c r="AR117" s="410">
        <f t="shared" si="165"/>
        <v>0</v>
      </c>
      <c r="AS117" s="438">
        <f t="shared" si="166"/>
        <v>0</v>
      </c>
      <c r="AT117" s="409">
        <f t="shared" si="167"/>
        <v>0</v>
      </c>
      <c r="AU117" s="411">
        <f t="shared" si="168"/>
        <v>0</v>
      </c>
      <c r="AV117" s="440">
        <f t="shared" si="169"/>
        <v>0</v>
      </c>
      <c r="AW117" s="410">
        <f t="shared" si="170"/>
        <v>0</v>
      </c>
      <c r="AX117" s="410">
        <f t="shared" si="171"/>
        <v>0</v>
      </c>
      <c r="AY117" s="410">
        <f t="shared" si="172"/>
        <v>0</v>
      </c>
      <c r="AZ117" s="410">
        <f t="shared" si="173"/>
        <v>0</v>
      </c>
      <c r="BA117" s="410">
        <f t="shared" si="174"/>
        <v>0</v>
      </c>
      <c r="BB117" s="410">
        <f t="shared" si="175"/>
        <v>0</v>
      </c>
      <c r="BC117" s="438">
        <f t="shared" si="176"/>
        <v>0</v>
      </c>
      <c r="BD117" s="409">
        <f t="shared" si="177"/>
        <v>0</v>
      </c>
      <c r="BE117" s="411">
        <f t="shared" si="178"/>
        <v>0</v>
      </c>
      <c r="BF117" s="440">
        <f t="shared" si="179"/>
        <v>0</v>
      </c>
      <c r="BG117" s="410">
        <f t="shared" si="180"/>
        <v>0</v>
      </c>
      <c r="BH117" s="410">
        <f t="shared" si="181"/>
        <v>0</v>
      </c>
      <c r="BI117" s="410">
        <f t="shared" si="182"/>
        <v>0</v>
      </c>
      <c r="BJ117" s="410">
        <f t="shared" si="183"/>
        <v>0</v>
      </c>
      <c r="BK117" s="410">
        <f t="shared" si="184"/>
        <v>0</v>
      </c>
      <c r="BL117" s="410">
        <f t="shared" si="185"/>
        <v>0</v>
      </c>
      <c r="BM117" s="438">
        <f t="shared" si="186"/>
        <v>0</v>
      </c>
      <c r="BN117" s="409">
        <f t="shared" si="187"/>
        <v>0</v>
      </c>
      <c r="BO117" s="411">
        <f t="shared" si="188"/>
        <v>0</v>
      </c>
      <c r="BP117" s="440">
        <f t="shared" si="189"/>
        <v>0</v>
      </c>
      <c r="BQ117" s="410">
        <f t="shared" si="190"/>
        <v>0</v>
      </c>
      <c r="BR117" s="410">
        <f t="shared" si="191"/>
        <v>0</v>
      </c>
      <c r="BS117" s="410">
        <f t="shared" si="192"/>
        <v>0</v>
      </c>
      <c r="BT117" s="410">
        <f t="shared" si="193"/>
        <v>0</v>
      </c>
      <c r="BU117" s="410">
        <f t="shared" si="194"/>
        <v>0</v>
      </c>
      <c r="BV117" s="410">
        <f t="shared" si="195"/>
        <v>0</v>
      </c>
      <c r="BW117" s="438">
        <f t="shared" si="196"/>
        <v>0</v>
      </c>
      <c r="BX117" s="409">
        <f t="shared" si="197"/>
        <v>0</v>
      </c>
      <c r="BY117" s="411">
        <f t="shared" si="198"/>
        <v>0</v>
      </c>
      <c r="BZ117" s="440">
        <f t="shared" si="199"/>
        <v>0</v>
      </c>
      <c r="CA117" s="410">
        <f t="shared" si="200"/>
        <v>0</v>
      </c>
      <c r="CB117" s="410">
        <f t="shared" si="201"/>
        <v>0</v>
      </c>
      <c r="CC117" s="410">
        <f t="shared" si="202"/>
        <v>0</v>
      </c>
      <c r="CD117" s="410">
        <f t="shared" si="203"/>
        <v>0</v>
      </c>
      <c r="CE117" s="410">
        <f t="shared" si="204"/>
        <v>0</v>
      </c>
      <c r="CF117" s="410">
        <f t="shared" si="205"/>
        <v>0</v>
      </c>
      <c r="CG117" s="438">
        <f t="shared" si="206"/>
        <v>0</v>
      </c>
      <c r="CH117" s="409">
        <f t="shared" si="207"/>
        <v>0</v>
      </c>
      <c r="CI117" s="411">
        <f t="shared" si="208"/>
        <v>0</v>
      </c>
      <c r="CJ117" s="440">
        <f t="shared" si="209"/>
        <v>0</v>
      </c>
      <c r="CK117" s="410">
        <f t="shared" si="210"/>
        <v>0</v>
      </c>
      <c r="CL117" s="410">
        <f t="shared" si="211"/>
        <v>0</v>
      </c>
      <c r="CM117" s="410">
        <f t="shared" si="212"/>
        <v>0</v>
      </c>
      <c r="CN117" s="410">
        <f t="shared" si="213"/>
        <v>0</v>
      </c>
      <c r="CO117" s="410">
        <f t="shared" si="214"/>
        <v>0</v>
      </c>
      <c r="CP117" s="410">
        <f t="shared" si="215"/>
        <v>0</v>
      </c>
      <c r="CQ117" s="438">
        <f t="shared" si="216"/>
        <v>0</v>
      </c>
      <c r="CR117" s="409">
        <f t="shared" si="217"/>
        <v>0</v>
      </c>
      <c r="CS117" s="411">
        <f t="shared" si="218"/>
        <v>0</v>
      </c>
      <c r="CT117" s="440">
        <f t="shared" si="219"/>
        <v>0</v>
      </c>
      <c r="CU117" s="410">
        <f t="shared" si="220"/>
        <v>0</v>
      </c>
      <c r="CV117" s="410">
        <f t="shared" si="221"/>
        <v>0</v>
      </c>
      <c r="CW117" s="410">
        <f t="shared" si="222"/>
        <v>0</v>
      </c>
      <c r="CX117" s="410">
        <f t="shared" si="223"/>
        <v>0</v>
      </c>
      <c r="CY117" s="410">
        <f t="shared" si="224"/>
        <v>0</v>
      </c>
      <c r="CZ117" s="410">
        <f t="shared" si="225"/>
        <v>0</v>
      </c>
      <c r="DA117" s="438">
        <f t="shared" si="226"/>
        <v>0</v>
      </c>
      <c r="DB117" s="409">
        <f t="shared" si="227"/>
        <v>0</v>
      </c>
      <c r="DC117" s="411">
        <f t="shared" si="228"/>
        <v>0</v>
      </c>
      <c r="DD117" s="440">
        <f t="shared" si="229"/>
        <v>0</v>
      </c>
      <c r="DE117" s="410">
        <f t="shared" si="230"/>
        <v>0</v>
      </c>
      <c r="DF117" s="410">
        <f t="shared" si="231"/>
        <v>0</v>
      </c>
      <c r="DG117" s="410">
        <f t="shared" si="232"/>
        <v>0</v>
      </c>
      <c r="DH117" s="410">
        <f t="shared" si="233"/>
        <v>0</v>
      </c>
      <c r="DI117" s="410">
        <f t="shared" si="234"/>
        <v>0</v>
      </c>
      <c r="DJ117" s="410">
        <f t="shared" si="235"/>
        <v>0</v>
      </c>
      <c r="DK117" s="438">
        <f t="shared" si="236"/>
        <v>0</v>
      </c>
      <c r="DL117" s="409">
        <f t="shared" si="237"/>
        <v>0</v>
      </c>
      <c r="DM117" s="411">
        <f t="shared" si="238"/>
        <v>0</v>
      </c>
      <c r="DN117" s="440">
        <f t="shared" si="239"/>
        <v>0</v>
      </c>
      <c r="DO117" s="410">
        <f t="shared" si="240"/>
        <v>0</v>
      </c>
      <c r="DP117" s="410">
        <f t="shared" si="241"/>
        <v>0</v>
      </c>
      <c r="DQ117" s="410">
        <f t="shared" si="242"/>
        <v>0</v>
      </c>
      <c r="DR117" s="410">
        <f t="shared" si="243"/>
        <v>0</v>
      </c>
      <c r="DS117" s="410">
        <f t="shared" si="244"/>
        <v>0</v>
      </c>
      <c r="DT117" s="410">
        <f t="shared" si="245"/>
        <v>0</v>
      </c>
      <c r="DU117" s="438">
        <f t="shared" si="246"/>
        <v>0</v>
      </c>
      <c r="DV117" s="409">
        <f t="shared" si="247"/>
        <v>0</v>
      </c>
      <c r="DW117" s="411">
        <f t="shared" si="248"/>
        <v>0</v>
      </c>
      <c r="DX117" s="440">
        <f t="shared" si="249"/>
        <v>0</v>
      </c>
      <c r="DY117" s="410">
        <f t="shared" si="250"/>
        <v>0</v>
      </c>
      <c r="DZ117" s="410">
        <f t="shared" si="251"/>
        <v>0</v>
      </c>
      <c r="EA117" s="410">
        <f t="shared" si="252"/>
        <v>0</v>
      </c>
      <c r="EB117" s="410">
        <f t="shared" si="253"/>
        <v>0</v>
      </c>
      <c r="EC117" s="410">
        <f t="shared" si="254"/>
        <v>0</v>
      </c>
      <c r="ED117" s="410">
        <f t="shared" si="255"/>
        <v>0</v>
      </c>
      <c r="EE117" s="411">
        <f t="shared" si="256"/>
        <v>0</v>
      </c>
      <c r="EF117" s="409">
        <f t="shared" si="257"/>
        <v>0</v>
      </c>
      <c r="EG117" s="411">
        <f t="shared" si="258"/>
        <v>0</v>
      </c>
      <c r="EH117" s="23"/>
      <c r="EJ117" s="23"/>
    </row>
    <row r="118" spans="1:140" ht="15.75" thickBot="1" x14ac:dyDescent="0.3">
      <c r="A118" s="152"/>
      <c r="B118" s="377"/>
      <c r="C118" s="378"/>
      <c r="D118" s="378"/>
      <c r="E118" s="378"/>
      <c r="F118" s="379"/>
      <c r="G118" s="276"/>
      <c r="H118" s="276"/>
      <c r="I118" s="422"/>
      <c r="J118" s="423">
        <f t="shared" si="132"/>
        <v>0</v>
      </c>
      <c r="K118" s="424">
        <f t="shared" si="133"/>
        <v>0</v>
      </c>
      <c r="L118" s="410">
        <f t="shared" si="134"/>
        <v>0</v>
      </c>
      <c r="M118" s="410">
        <f t="shared" si="131"/>
        <v>0</v>
      </c>
      <c r="N118" s="410">
        <f t="shared" si="135"/>
        <v>0</v>
      </c>
      <c r="O118" s="410">
        <f t="shared" si="136"/>
        <v>0</v>
      </c>
      <c r="P118" s="410">
        <f t="shared" si="137"/>
        <v>0</v>
      </c>
      <c r="Q118" s="429">
        <f t="shared" si="138"/>
        <v>1</v>
      </c>
      <c r="R118" s="409">
        <f t="shared" si="139"/>
        <v>0</v>
      </c>
      <c r="S118" s="410">
        <f t="shared" si="140"/>
        <v>0</v>
      </c>
      <c r="T118" s="410">
        <f t="shared" si="141"/>
        <v>0</v>
      </c>
      <c r="U118" s="410">
        <f t="shared" si="142"/>
        <v>0</v>
      </c>
      <c r="V118" s="410">
        <f t="shared" si="143"/>
        <v>0</v>
      </c>
      <c r="W118" s="410">
        <f t="shared" si="144"/>
        <v>0</v>
      </c>
      <c r="X118" s="410">
        <f t="shared" si="145"/>
        <v>0</v>
      </c>
      <c r="Y118" s="438">
        <f t="shared" si="146"/>
        <v>0</v>
      </c>
      <c r="Z118" s="409">
        <f t="shared" si="147"/>
        <v>0</v>
      </c>
      <c r="AA118" s="411">
        <f t="shared" si="148"/>
        <v>0</v>
      </c>
      <c r="AB118" s="440">
        <f t="shared" si="149"/>
        <v>0</v>
      </c>
      <c r="AC118" s="410">
        <f t="shared" si="150"/>
        <v>0</v>
      </c>
      <c r="AD118" s="410">
        <f t="shared" si="151"/>
        <v>0</v>
      </c>
      <c r="AE118" s="410">
        <f t="shared" si="152"/>
        <v>0</v>
      </c>
      <c r="AF118" s="410">
        <f t="shared" si="153"/>
        <v>0</v>
      </c>
      <c r="AG118" s="410">
        <f t="shared" si="154"/>
        <v>0</v>
      </c>
      <c r="AH118" s="410">
        <f t="shared" si="155"/>
        <v>0</v>
      </c>
      <c r="AI118" s="438">
        <f t="shared" si="156"/>
        <v>0</v>
      </c>
      <c r="AJ118" s="409">
        <f t="shared" si="157"/>
        <v>0</v>
      </c>
      <c r="AK118" s="411">
        <f t="shared" si="158"/>
        <v>0</v>
      </c>
      <c r="AL118" s="440">
        <f t="shared" si="159"/>
        <v>0</v>
      </c>
      <c r="AM118" s="410">
        <f t="shared" si="160"/>
        <v>0</v>
      </c>
      <c r="AN118" s="410">
        <f t="shared" si="161"/>
        <v>0</v>
      </c>
      <c r="AO118" s="410">
        <f t="shared" si="162"/>
        <v>0</v>
      </c>
      <c r="AP118" s="410">
        <f t="shared" si="163"/>
        <v>0</v>
      </c>
      <c r="AQ118" s="410">
        <f t="shared" si="164"/>
        <v>0</v>
      </c>
      <c r="AR118" s="410">
        <f t="shared" si="165"/>
        <v>0</v>
      </c>
      <c r="AS118" s="438">
        <f t="shared" si="166"/>
        <v>0</v>
      </c>
      <c r="AT118" s="409">
        <f t="shared" si="167"/>
        <v>0</v>
      </c>
      <c r="AU118" s="411">
        <f t="shared" si="168"/>
        <v>0</v>
      </c>
      <c r="AV118" s="440">
        <f t="shared" si="169"/>
        <v>0</v>
      </c>
      <c r="AW118" s="410">
        <f t="shared" si="170"/>
        <v>0</v>
      </c>
      <c r="AX118" s="410">
        <f t="shared" si="171"/>
        <v>0</v>
      </c>
      <c r="AY118" s="410">
        <f t="shared" si="172"/>
        <v>0</v>
      </c>
      <c r="AZ118" s="410">
        <f t="shared" si="173"/>
        <v>0</v>
      </c>
      <c r="BA118" s="410">
        <f t="shared" si="174"/>
        <v>0</v>
      </c>
      <c r="BB118" s="410">
        <f t="shared" si="175"/>
        <v>0</v>
      </c>
      <c r="BC118" s="438">
        <f t="shared" si="176"/>
        <v>0</v>
      </c>
      <c r="BD118" s="409">
        <f t="shared" si="177"/>
        <v>0</v>
      </c>
      <c r="BE118" s="411">
        <f t="shared" si="178"/>
        <v>0</v>
      </c>
      <c r="BF118" s="440">
        <f t="shared" si="179"/>
        <v>0</v>
      </c>
      <c r="BG118" s="410">
        <f t="shared" si="180"/>
        <v>0</v>
      </c>
      <c r="BH118" s="410">
        <f t="shared" si="181"/>
        <v>0</v>
      </c>
      <c r="BI118" s="410">
        <f t="shared" si="182"/>
        <v>0</v>
      </c>
      <c r="BJ118" s="410">
        <f t="shared" si="183"/>
        <v>0</v>
      </c>
      <c r="BK118" s="410">
        <f t="shared" si="184"/>
        <v>0</v>
      </c>
      <c r="BL118" s="410">
        <f t="shared" si="185"/>
        <v>0</v>
      </c>
      <c r="BM118" s="438">
        <f t="shared" si="186"/>
        <v>0</v>
      </c>
      <c r="BN118" s="409">
        <f t="shared" si="187"/>
        <v>0</v>
      </c>
      <c r="BO118" s="411">
        <f t="shared" si="188"/>
        <v>0</v>
      </c>
      <c r="BP118" s="440">
        <f t="shared" si="189"/>
        <v>0</v>
      </c>
      <c r="BQ118" s="410">
        <f t="shared" si="190"/>
        <v>0</v>
      </c>
      <c r="BR118" s="410">
        <f t="shared" si="191"/>
        <v>0</v>
      </c>
      <c r="BS118" s="410">
        <f t="shared" si="192"/>
        <v>0</v>
      </c>
      <c r="BT118" s="410">
        <f t="shared" si="193"/>
        <v>0</v>
      </c>
      <c r="BU118" s="410">
        <f t="shared" si="194"/>
        <v>0</v>
      </c>
      <c r="BV118" s="410">
        <f t="shared" si="195"/>
        <v>0</v>
      </c>
      <c r="BW118" s="438">
        <f t="shared" si="196"/>
        <v>0</v>
      </c>
      <c r="BX118" s="409">
        <f t="shared" si="197"/>
        <v>0</v>
      </c>
      <c r="BY118" s="411">
        <f t="shared" si="198"/>
        <v>0</v>
      </c>
      <c r="BZ118" s="440">
        <f t="shared" si="199"/>
        <v>0</v>
      </c>
      <c r="CA118" s="410">
        <f t="shared" si="200"/>
        <v>0</v>
      </c>
      <c r="CB118" s="410">
        <f t="shared" si="201"/>
        <v>0</v>
      </c>
      <c r="CC118" s="410">
        <f t="shared" si="202"/>
        <v>0</v>
      </c>
      <c r="CD118" s="410">
        <f t="shared" si="203"/>
        <v>0</v>
      </c>
      <c r="CE118" s="410">
        <f t="shared" si="204"/>
        <v>0</v>
      </c>
      <c r="CF118" s="410">
        <f t="shared" si="205"/>
        <v>0</v>
      </c>
      <c r="CG118" s="438">
        <f t="shared" si="206"/>
        <v>0</v>
      </c>
      <c r="CH118" s="409">
        <f t="shared" si="207"/>
        <v>0</v>
      </c>
      <c r="CI118" s="411">
        <f t="shared" si="208"/>
        <v>0</v>
      </c>
      <c r="CJ118" s="440">
        <f t="shared" si="209"/>
        <v>0</v>
      </c>
      <c r="CK118" s="410">
        <f t="shared" si="210"/>
        <v>0</v>
      </c>
      <c r="CL118" s="410">
        <f t="shared" si="211"/>
        <v>0</v>
      </c>
      <c r="CM118" s="410">
        <f t="shared" si="212"/>
        <v>0</v>
      </c>
      <c r="CN118" s="410">
        <f t="shared" si="213"/>
        <v>0</v>
      </c>
      <c r="CO118" s="410">
        <f t="shared" si="214"/>
        <v>0</v>
      </c>
      <c r="CP118" s="410">
        <f t="shared" si="215"/>
        <v>0</v>
      </c>
      <c r="CQ118" s="438">
        <f t="shared" si="216"/>
        <v>0</v>
      </c>
      <c r="CR118" s="409">
        <f t="shared" si="217"/>
        <v>0</v>
      </c>
      <c r="CS118" s="411">
        <f t="shared" si="218"/>
        <v>0</v>
      </c>
      <c r="CT118" s="440">
        <f t="shared" si="219"/>
        <v>0</v>
      </c>
      <c r="CU118" s="410">
        <f t="shared" si="220"/>
        <v>0</v>
      </c>
      <c r="CV118" s="410">
        <f t="shared" si="221"/>
        <v>0</v>
      </c>
      <c r="CW118" s="410">
        <f t="shared" si="222"/>
        <v>0</v>
      </c>
      <c r="CX118" s="410">
        <f t="shared" si="223"/>
        <v>0</v>
      </c>
      <c r="CY118" s="410">
        <f t="shared" si="224"/>
        <v>0</v>
      </c>
      <c r="CZ118" s="410">
        <f t="shared" si="225"/>
        <v>0</v>
      </c>
      <c r="DA118" s="438">
        <f t="shared" si="226"/>
        <v>0</v>
      </c>
      <c r="DB118" s="409">
        <f t="shared" si="227"/>
        <v>0</v>
      </c>
      <c r="DC118" s="411">
        <f t="shared" si="228"/>
        <v>0</v>
      </c>
      <c r="DD118" s="440">
        <f t="shared" si="229"/>
        <v>0</v>
      </c>
      <c r="DE118" s="410">
        <f t="shared" si="230"/>
        <v>0</v>
      </c>
      <c r="DF118" s="410">
        <f t="shared" si="231"/>
        <v>0</v>
      </c>
      <c r="DG118" s="410">
        <f t="shared" si="232"/>
        <v>0</v>
      </c>
      <c r="DH118" s="410">
        <f t="shared" si="233"/>
        <v>0</v>
      </c>
      <c r="DI118" s="410">
        <f t="shared" si="234"/>
        <v>0</v>
      </c>
      <c r="DJ118" s="410">
        <f t="shared" si="235"/>
        <v>0</v>
      </c>
      <c r="DK118" s="438">
        <f t="shared" si="236"/>
        <v>0</v>
      </c>
      <c r="DL118" s="409">
        <f t="shared" si="237"/>
        <v>0</v>
      </c>
      <c r="DM118" s="411">
        <f t="shared" si="238"/>
        <v>0</v>
      </c>
      <c r="DN118" s="440">
        <f t="shared" si="239"/>
        <v>0</v>
      </c>
      <c r="DO118" s="410">
        <f t="shared" si="240"/>
        <v>0</v>
      </c>
      <c r="DP118" s="410">
        <f t="shared" si="241"/>
        <v>0</v>
      </c>
      <c r="DQ118" s="410">
        <f t="shared" si="242"/>
        <v>0</v>
      </c>
      <c r="DR118" s="410">
        <f t="shared" si="243"/>
        <v>0</v>
      </c>
      <c r="DS118" s="410">
        <f t="shared" si="244"/>
        <v>0</v>
      </c>
      <c r="DT118" s="410">
        <f t="shared" si="245"/>
        <v>0</v>
      </c>
      <c r="DU118" s="438">
        <f t="shared" si="246"/>
        <v>0</v>
      </c>
      <c r="DV118" s="409">
        <f t="shared" si="247"/>
        <v>0</v>
      </c>
      <c r="DW118" s="411">
        <f t="shared" si="248"/>
        <v>0</v>
      </c>
      <c r="DX118" s="440">
        <f t="shared" si="249"/>
        <v>0</v>
      </c>
      <c r="DY118" s="410">
        <f t="shared" si="250"/>
        <v>0</v>
      </c>
      <c r="DZ118" s="410">
        <f t="shared" si="251"/>
        <v>0</v>
      </c>
      <c r="EA118" s="410">
        <f t="shared" si="252"/>
        <v>0</v>
      </c>
      <c r="EB118" s="410">
        <f t="shared" si="253"/>
        <v>0</v>
      </c>
      <c r="EC118" s="410">
        <f t="shared" si="254"/>
        <v>0</v>
      </c>
      <c r="ED118" s="410">
        <f t="shared" si="255"/>
        <v>0</v>
      </c>
      <c r="EE118" s="411">
        <f t="shared" si="256"/>
        <v>0</v>
      </c>
      <c r="EF118" s="409">
        <f t="shared" si="257"/>
        <v>0</v>
      </c>
      <c r="EG118" s="411">
        <f t="shared" si="258"/>
        <v>0</v>
      </c>
      <c r="EH118" s="23"/>
      <c r="EJ118" s="23"/>
    </row>
    <row r="119" spans="1:140" ht="15.75" thickBot="1" x14ac:dyDescent="0.3">
      <c r="A119" s="152"/>
      <c r="B119" s="608"/>
      <c r="C119" s="609"/>
      <c r="D119" s="609"/>
      <c r="E119" s="609"/>
      <c r="F119" s="610"/>
      <c r="G119" s="276"/>
      <c r="H119" s="276"/>
      <c r="I119" s="422"/>
      <c r="J119" s="423">
        <f t="shared" si="132"/>
        <v>0</v>
      </c>
      <c r="K119" s="424">
        <f t="shared" si="133"/>
        <v>0</v>
      </c>
      <c r="L119" s="410">
        <f t="shared" si="134"/>
        <v>0</v>
      </c>
      <c r="M119" s="410">
        <f t="shared" si="131"/>
        <v>0</v>
      </c>
      <c r="N119" s="410">
        <f t="shared" si="135"/>
        <v>0</v>
      </c>
      <c r="O119" s="410">
        <f t="shared" si="136"/>
        <v>0</v>
      </c>
      <c r="P119" s="410">
        <f t="shared" si="137"/>
        <v>0</v>
      </c>
      <c r="Q119" s="429">
        <f t="shared" si="138"/>
        <v>1</v>
      </c>
      <c r="R119" s="409">
        <f t="shared" si="139"/>
        <v>0</v>
      </c>
      <c r="S119" s="410">
        <f t="shared" si="140"/>
        <v>0</v>
      </c>
      <c r="T119" s="410">
        <f t="shared" si="141"/>
        <v>0</v>
      </c>
      <c r="U119" s="410">
        <f t="shared" si="142"/>
        <v>0</v>
      </c>
      <c r="V119" s="410">
        <f t="shared" si="143"/>
        <v>0</v>
      </c>
      <c r="W119" s="410">
        <f t="shared" si="144"/>
        <v>0</v>
      </c>
      <c r="X119" s="410">
        <f t="shared" si="145"/>
        <v>0</v>
      </c>
      <c r="Y119" s="438">
        <f t="shared" si="146"/>
        <v>0</v>
      </c>
      <c r="Z119" s="409">
        <f t="shared" si="147"/>
        <v>0</v>
      </c>
      <c r="AA119" s="411">
        <f t="shared" si="148"/>
        <v>0</v>
      </c>
      <c r="AB119" s="440">
        <f t="shared" si="149"/>
        <v>0</v>
      </c>
      <c r="AC119" s="410">
        <f t="shared" si="150"/>
        <v>0</v>
      </c>
      <c r="AD119" s="410">
        <f t="shared" si="151"/>
        <v>0</v>
      </c>
      <c r="AE119" s="410">
        <f t="shared" si="152"/>
        <v>0</v>
      </c>
      <c r="AF119" s="410">
        <f t="shared" si="153"/>
        <v>0</v>
      </c>
      <c r="AG119" s="410">
        <f t="shared" si="154"/>
        <v>0</v>
      </c>
      <c r="AH119" s="410">
        <f t="shared" si="155"/>
        <v>0</v>
      </c>
      <c r="AI119" s="438">
        <f t="shared" si="156"/>
        <v>0</v>
      </c>
      <c r="AJ119" s="409">
        <f t="shared" si="157"/>
        <v>0</v>
      </c>
      <c r="AK119" s="411">
        <f t="shared" si="158"/>
        <v>0</v>
      </c>
      <c r="AL119" s="440">
        <f t="shared" si="159"/>
        <v>0</v>
      </c>
      <c r="AM119" s="410">
        <f t="shared" si="160"/>
        <v>0</v>
      </c>
      <c r="AN119" s="410">
        <f t="shared" si="161"/>
        <v>0</v>
      </c>
      <c r="AO119" s="410">
        <f t="shared" si="162"/>
        <v>0</v>
      </c>
      <c r="AP119" s="410">
        <f t="shared" si="163"/>
        <v>0</v>
      </c>
      <c r="AQ119" s="410">
        <f t="shared" si="164"/>
        <v>0</v>
      </c>
      <c r="AR119" s="410">
        <f t="shared" si="165"/>
        <v>0</v>
      </c>
      <c r="AS119" s="438">
        <f t="shared" si="166"/>
        <v>0</v>
      </c>
      <c r="AT119" s="409">
        <f t="shared" si="167"/>
        <v>0</v>
      </c>
      <c r="AU119" s="411">
        <f t="shared" si="168"/>
        <v>0</v>
      </c>
      <c r="AV119" s="440">
        <f t="shared" si="169"/>
        <v>0</v>
      </c>
      <c r="AW119" s="410">
        <f t="shared" si="170"/>
        <v>0</v>
      </c>
      <c r="AX119" s="410">
        <f t="shared" si="171"/>
        <v>0</v>
      </c>
      <c r="AY119" s="410">
        <f t="shared" si="172"/>
        <v>0</v>
      </c>
      <c r="AZ119" s="410">
        <f t="shared" si="173"/>
        <v>0</v>
      </c>
      <c r="BA119" s="410">
        <f t="shared" si="174"/>
        <v>0</v>
      </c>
      <c r="BB119" s="410">
        <f t="shared" si="175"/>
        <v>0</v>
      </c>
      <c r="BC119" s="438">
        <f t="shared" si="176"/>
        <v>0</v>
      </c>
      <c r="BD119" s="409">
        <f t="shared" si="177"/>
        <v>0</v>
      </c>
      <c r="BE119" s="411">
        <f t="shared" si="178"/>
        <v>0</v>
      </c>
      <c r="BF119" s="440">
        <f t="shared" si="179"/>
        <v>0</v>
      </c>
      <c r="BG119" s="410">
        <f t="shared" si="180"/>
        <v>0</v>
      </c>
      <c r="BH119" s="410">
        <f t="shared" si="181"/>
        <v>0</v>
      </c>
      <c r="BI119" s="410">
        <f t="shared" si="182"/>
        <v>0</v>
      </c>
      <c r="BJ119" s="410">
        <f t="shared" si="183"/>
        <v>0</v>
      </c>
      <c r="BK119" s="410">
        <f t="shared" si="184"/>
        <v>0</v>
      </c>
      <c r="BL119" s="410">
        <f t="shared" si="185"/>
        <v>0</v>
      </c>
      <c r="BM119" s="438">
        <f t="shared" si="186"/>
        <v>0</v>
      </c>
      <c r="BN119" s="409">
        <f t="shared" si="187"/>
        <v>0</v>
      </c>
      <c r="BO119" s="411">
        <f t="shared" si="188"/>
        <v>0</v>
      </c>
      <c r="BP119" s="440">
        <f t="shared" si="189"/>
        <v>0</v>
      </c>
      <c r="BQ119" s="410">
        <f t="shared" si="190"/>
        <v>0</v>
      </c>
      <c r="BR119" s="410">
        <f t="shared" si="191"/>
        <v>0</v>
      </c>
      <c r="BS119" s="410">
        <f t="shared" si="192"/>
        <v>0</v>
      </c>
      <c r="BT119" s="410">
        <f t="shared" si="193"/>
        <v>0</v>
      </c>
      <c r="BU119" s="410">
        <f t="shared" si="194"/>
        <v>0</v>
      </c>
      <c r="BV119" s="410">
        <f t="shared" si="195"/>
        <v>0</v>
      </c>
      <c r="BW119" s="438">
        <f t="shared" si="196"/>
        <v>0</v>
      </c>
      <c r="BX119" s="409">
        <f t="shared" si="197"/>
        <v>0</v>
      </c>
      <c r="BY119" s="411">
        <f t="shared" si="198"/>
        <v>0</v>
      </c>
      <c r="BZ119" s="440">
        <f t="shared" si="199"/>
        <v>0</v>
      </c>
      <c r="CA119" s="410">
        <f t="shared" si="200"/>
        <v>0</v>
      </c>
      <c r="CB119" s="410">
        <f t="shared" si="201"/>
        <v>0</v>
      </c>
      <c r="CC119" s="410">
        <f t="shared" si="202"/>
        <v>0</v>
      </c>
      <c r="CD119" s="410">
        <f t="shared" si="203"/>
        <v>0</v>
      </c>
      <c r="CE119" s="410">
        <f t="shared" si="204"/>
        <v>0</v>
      </c>
      <c r="CF119" s="410">
        <f t="shared" si="205"/>
        <v>0</v>
      </c>
      <c r="CG119" s="438">
        <f t="shared" si="206"/>
        <v>0</v>
      </c>
      <c r="CH119" s="409">
        <f t="shared" si="207"/>
        <v>0</v>
      </c>
      <c r="CI119" s="411">
        <f t="shared" si="208"/>
        <v>0</v>
      </c>
      <c r="CJ119" s="440">
        <f t="shared" si="209"/>
        <v>0</v>
      </c>
      <c r="CK119" s="410">
        <f t="shared" si="210"/>
        <v>0</v>
      </c>
      <c r="CL119" s="410">
        <f t="shared" si="211"/>
        <v>0</v>
      </c>
      <c r="CM119" s="410">
        <f t="shared" si="212"/>
        <v>0</v>
      </c>
      <c r="CN119" s="410">
        <f t="shared" si="213"/>
        <v>0</v>
      </c>
      <c r="CO119" s="410">
        <f t="shared" si="214"/>
        <v>0</v>
      </c>
      <c r="CP119" s="410">
        <f t="shared" si="215"/>
        <v>0</v>
      </c>
      <c r="CQ119" s="438">
        <f t="shared" si="216"/>
        <v>0</v>
      </c>
      <c r="CR119" s="409">
        <f t="shared" si="217"/>
        <v>0</v>
      </c>
      <c r="CS119" s="411">
        <f t="shared" si="218"/>
        <v>0</v>
      </c>
      <c r="CT119" s="440">
        <f t="shared" si="219"/>
        <v>0</v>
      </c>
      <c r="CU119" s="410">
        <f t="shared" si="220"/>
        <v>0</v>
      </c>
      <c r="CV119" s="410">
        <f t="shared" si="221"/>
        <v>0</v>
      </c>
      <c r="CW119" s="410">
        <f t="shared" si="222"/>
        <v>0</v>
      </c>
      <c r="CX119" s="410">
        <f t="shared" si="223"/>
        <v>0</v>
      </c>
      <c r="CY119" s="410">
        <f t="shared" si="224"/>
        <v>0</v>
      </c>
      <c r="CZ119" s="410">
        <f t="shared" si="225"/>
        <v>0</v>
      </c>
      <c r="DA119" s="438">
        <f t="shared" si="226"/>
        <v>0</v>
      </c>
      <c r="DB119" s="409">
        <f t="shared" si="227"/>
        <v>0</v>
      </c>
      <c r="DC119" s="411">
        <f t="shared" si="228"/>
        <v>0</v>
      </c>
      <c r="DD119" s="440">
        <f t="shared" si="229"/>
        <v>0</v>
      </c>
      <c r="DE119" s="410">
        <f t="shared" si="230"/>
        <v>0</v>
      </c>
      <c r="DF119" s="410">
        <f t="shared" si="231"/>
        <v>0</v>
      </c>
      <c r="DG119" s="410">
        <f t="shared" si="232"/>
        <v>0</v>
      </c>
      <c r="DH119" s="410">
        <f t="shared" si="233"/>
        <v>0</v>
      </c>
      <c r="DI119" s="410">
        <f t="shared" si="234"/>
        <v>0</v>
      </c>
      <c r="DJ119" s="410">
        <f t="shared" si="235"/>
        <v>0</v>
      </c>
      <c r="DK119" s="438">
        <f t="shared" si="236"/>
        <v>0</v>
      </c>
      <c r="DL119" s="409">
        <f t="shared" si="237"/>
        <v>0</v>
      </c>
      <c r="DM119" s="411">
        <f t="shared" si="238"/>
        <v>0</v>
      </c>
      <c r="DN119" s="440">
        <f t="shared" si="239"/>
        <v>0</v>
      </c>
      <c r="DO119" s="410">
        <f t="shared" si="240"/>
        <v>0</v>
      </c>
      <c r="DP119" s="410">
        <f t="shared" si="241"/>
        <v>0</v>
      </c>
      <c r="DQ119" s="410">
        <f t="shared" si="242"/>
        <v>0</v>
      </c>
      <c r="DR119" s="410">
        <f t="shared" si="243"/>
        <v>0</v>
      </c>
      <c r="DS119" s="410">
        <f t="shared" si="244"/>
        <v>0</v>
      </c>
      <c r="DT119" s="410">
        <f t="shared" si="245"/>
        <v>0</v>
      </c>
      <c r="DU119" s="438">
        <f t="shared" si="246"/>
        <v>0</v>
      </c>
      <c r="DV119" s="409">
        <f t="shared" si="247"/>
        <v>0</v>
      </c>
      <c r="DW119" s="411">
        <f t="shared" si="248"/>
        <v>0</v>
      </c>
      <c r="DX119" s="440">
        <f t="shared" si="249"/>
        <v>0</v>
      </c>
      <c r="DY119" s="410">
        <f t="shared" si="250"/>
        <v>0</v>
      </c>
      <c r="DZ119" s="410">
        <f t="shared" si="251"/>
        <v>0</v>
      </c>
      <c r="EA119" s="410">
        <f t="shared" si="252"/>
        <v>0</v>
      </c>
      <c r="EB119" s="410">
        <f t="shared" si="253"/>
        <v>0</v>
      </c>
      <c r="EC119" s="410">
        <f t="shared" si="254"/>
        <v>0</v>
      </c>
      <c r="ED119" s="410">
        <f t="shared" si="255"/>
        <v>0</v>
      </c>
      <c r="EE119" s="411">
        <f t="shared" si="256"/>
        <v>0</v>
      </c>
      <c r="EF119" s="409">
        <f t="shared" si="257"/>
        <v>0</v>
      </c>
      <c r="EG119" s="411">
        <f t="shared" si="258"/>
        <v>0</v>
      </c>
      <c r="EH119" s="23"/>
      <c r="EJ119" s="23"/>
    </row>
    <row r="120" spans="1:140" ht="15.75" thickBot="1" x14ac:dyDescent="0.3">
      <c r="A120" s="152"/>
      <c r="B120" s="608"/>
      <c r="C120" s="609"/>
      <c r="D120" s="609"/>
      <c r="E120" s="609"/>
      <c r="F120" s="610"/>
      <c r="G120" s="276"/>
      <c r="H120" s="276"/>
      <c r="I120" s="422"/>
      <c r="J120" s="423">
        <f t="shared" si="132"/>
        <v>0</v>
      </c>
      <c r="K120" s="424">
        <f t="shared" si="133"/>
        <v>0</v>
      </c>
      <c r="L120" s="410">
        <f t="shared" si="134"/>
        <v>0</v>
      </c>
      <c r="M120" s="410">
        <f t="shared" si="131"/>
        <v>0</v>
      </c>
      <c r="N120" s="410">
        <f t="shared" si="135"/>
        <v>0</v>
      </c>
      <c r="O120" s="410">
        <f t="shared" si="136"/>
        <v>0</v>
      </c>
      <c r="P120" s="410">
        <f t="shared" si="137"/>
        <v>0</v>
      </c>
      <c r="Q120" s="429">
        <f t="shared" si="138"/>
        <v>1</v>
      </c>
      <c r="R120" s="409">
        <f t="shared" si="139"/>
        <v>0</v>
      </c>
      <c r="S120" s="410">
        <f t="shared" si="140"/>
        <v>0</v>
      </c>
      <c r="T120" s="410">
        <f t="shared" si="141"/>
        <v>0</v>
      </c>
      <c r="U120" s="410">
        <f t="shared" si="142"/>
        <v>0</v>
      </c>
      <c r="V120" s="410">
        <f t="shared" si="143"/>
        <v>0</v>
      </c>
      <c r="W120" s="410">
        <f t="shared" si="144"/>
        <v>0</v>
      </c>
      <c r="X120" s="410">
        <f t="shared" si="145"/>
        <v>0</v>
      </c>
      <c r="Y120" s="438">
        <f t="shared" si="146"/>
        <v>0</v>
      </c>
      <c r="Z120" s="409">
        <f t="shared" si="147"/>
        <v>0</v>
      </c>
      <c r="AA120" s="411">
        <f t="shared" si="148"/>
        <v>0</v>
      </c>
      <c r="AB120" s="440">
        <f t="shared" si="149"/>
        <v>0</v>
      </c>
      <c r="AC120" s="410">
        <f t="shared" si="150"/>
        <v>0</v>
      </c>
      <c r="AD120" s="410">
        <f t="shared" si="151"/>
        <v>0</v>
      </c>
      <c r="AE120" s="410">
        <f t="shared" si="152"/>
        <v>0</v>
      </c>
      <c r="AF120" s="410">
        <f t="shared" si="153"/>
        <v>0</v>
      </c>
      <c r="AG120" s="410">
        <f t="shared" si="154"/>
        <v>0</v>
      </c>
      <c r="AH120" s="410">
        <f t="shared" si="155"/>
        <v>0</v>
      </c>
      <c r="AI120" s="438">
        <f t="shared" si="156"/>
        <v>0</v>
      </c>
      <c r="AJ120" s="409">
        <f t="shared" si="157"/>
        <v>0</v>
      </c>
      <c r="AK120" s="411">
        <f t="shared" si="158"/>
        <v>0</v>
      </c>
      <c r="AL120" s="440">
        <f t="shared" si="159"/>
        <v>0</v>
      </c>
      <c r="AM120" s="410">
        <f t="shared" si="160"/>
        <v>0</v>
      </c>
      <c r="AN120" s="410">
        <f t="shared" si="161"/>
        <v>0</v>
      </c>
      <c r="AO120" s="410">
        <f t="shared" si="162"/>
        <v>0</v>
      </c>
      <c r="AP120" s="410">
        <f t="shared" si="163"/>
        <v>0</v>
      </c>
      <c r="AQ120" s="410">
        <f t="shared" si="164"/>
        <v>0</v>
      </c>
      <c r="AR120" s="410">
        <f t="shared" si="165"/>
        <v>0</v>
      </c>
      <c r="AS120" s="438">
        <f t="shared" si="166"/>
        <v>0</v>
      </c>
      <c r="AT120" s="409">
        <f t="shared" si="167"/>
        <v>0</v>
      </c>
      <c r="AU120" s="411">
        <f t="shared" si="168"/>
        <v>0</v>
      </c>
      <c r="AV120" s="440">
        <f t="shared" si="169"/>
        <v>0</v>
      </c>
      <c r="AW120" s="410">
        <f t="shared" si="170"/>
        <v>0</v>
      </c>
      <c r="AX120" s="410">
        <f t="shared" si="171"/>
        <v>0</v>
      </c>
      <c r="AY120" s="410">
        <f t="shared" si="172"/>
        <v>0</v>
      </c>
      <c r="AZ120" s="410">
        <f t="shared" si="173"/>
        <v>0</v>
      </c>
      <c r="BA120" s="410">
        <f t="shared" si="174"/>
        <v>0</v>
      </c>
      <c r="BB120" s="410">
        <f t="shared" si="175"/>
        <v>0</v>
      </c>
      <c r="BC120" s="438">
        <f t="shared" si="176"/>
        <v>0</v>
      </c>
      <c r="BD120" s="409">
        <f t="shared" si="177"/>
        <v>0</v>
      </c>
      <c r="BE120" s="411">
        <f t="shared" si="178"/>
        <v>0</v>
      </c>
      <c r="BF120" s="440">
        <f t="shared" si="179"/>
        <v>0</v>
      </c>
      <c r="BG120" s="410">
        <f t="shared" si="180"/>
        <v>0</v>
      </c>
      <c r="BH120" s="410">
        <f t="shared" si="181"/>
        <v>0</v>
      </c>
      <c r="BI120" s="410">
        <f t="shared" si="182"/>
        <v>0</v>
      </c>
      <c r="BJ120" s="410">
        <f t="shared" si="183"/>
        <v>0</v>
      </c>
      <c r="BK120" s="410">
        <f t="shared" si="184"/>
        <v>0</v>
      </c>
      <c r="BL120" s="410">
        <f t="shared" si="185"/>
        <v>0</v>
      </c>
      <c r="BM120" s="438">
        <f t="shared" si="186"/>
        <v>0</v>
      </c>
      <c r="BN120" s="409">
        <f t="shared" si="187"/>
        <v>0</v>
      </c>
      <c r="BO120" s="411">
        <f t="shared" si="188"/>
        <v>0</v>
      </c>
      <c r="BP120" s="440">
        <f t="shared" si="189"/>
        <v>0</v>
      </c>
      <c r="BQ120" s="410">
        <f t="shared" si="190"/>
        <v>0</v>
      </c>
      <c r="BR120" s="410">
        <f t="shared" si="191"/>
        <v>0</v>
      </c>
      <c r="BS120" s="410">
        <f t="shared" si="192"/>
        <v>0</v>
      </c>
      <c r="BT120" s="410">
        <f t="shared" si="193"/>
        <v>0</v>
      </c>
      <c r="BU120" s="410">
        <f t="shared" si="194"/>
        <v>0</v>
      </c>
      <c r="BV120" s="410">
        <f t="shared" si="195"/>
        <v>0</v>
      </c>
      <c r="BW120" s="438">
        <f t="shared" si="196"/>
        <v>0</v>
      </c>
      <c r="BX120" s="409">
        <f t="shared" si="197"/>
        <v>0</v>
      </c>
      <c r="BY120" s="411">
        <f t="shared" si="198"/>
        <v>0</v>
      </c>
      <c r="BZ120" s="440">
        <f t="shared" si="199"/>
        <v>0</v>
      </c>
      <c r="CA120" s="410">
        <f t="shared" si="200"/>
        <v>0</v>
      </c>
      <c r="CB120" s="410">
        <f t="shared" si="201"/>
        <v>0</v>
      </c>
      <c r="CC120" s="410">
        <f t="shared" si="202"/>
        <v>0</v>
      </c>
      <c r="CD120" s="410">
        <f t="shared" si="203"/>
        <v>0</v>
      </c>
      <c r="CE120" s="410">
        <f t="shared" si="204"/>
        <v>0</v>
      </c>
      <c r="CF120" s="410">
        <f t="shared" si="205"/>
        <v>0</v>
      </c>
      <c r="CG120" s="438">
        <f t="shared" si="206"/>
        <v>0</v>
      </c>
      <c r="CH120" s="409">
        <f t="shared" si="207"/>
        <v>0</v>
      </c>
      <c r="CI120" s="411">
        <f t="shared" si="208"/>
        <v>0</v>
      </c>
      <c r="CJ120" s="440">
        <f t="shared" si="209"/>
        <v>0</v>
      </c>
      <c r="CK120" s="410">
        <f t="shared" si="210"/>
        <v>0</v>
      </c>
      <c r="CL120" s="410">
        <f t="shared" si="211"/>
        <v>0</v>
      </c>
      <c r="CM120" s="410">
        <f t="shared" si="212"/>
        <v>0</v>
      </c>
      <c r="CN120" s="410">
        <f t="shared" si="213"/>
        <v>0</v>
      </c>
      <c r="CO120" s="410">
        <f t="shared" si="214"/>
        <v>0</v>
      </c>
      <c r="CP120" s="410">
        <f t="shared" si="215"/>
        <v>0</v>
      </c>
      <c r="CQ120" s="438">
        <f t="shared" si="216"/>
        <v>0</v>
      </c>
      <c r="CR120" s="409">
        <f t="shared" si="217"/>
        <v>0</v>
      </c>
      <c r="CS120" s="411">
        <f t="shared" si="218"/>
        <v>0</v>
      </c>
      <c r="CT120" s="440">
        <f t="shared" si="219"/>
        <v>0</v>
      </c>
      <c r="CU120" s="410">
        <f t="shared" si="220"/>
        <v>0</v>
      </c>
      <c r="CV120" s="410">
        <f t="shared" si="221"/>
        <v>0</v>
      </c>
      <c r="CW120" s="410">
        <f t="shared" si="222"/>
        <v>0</v>
      </c>
      <c r="CX120" s="410">
        <f t="shared" si="223"/>
        <v>0</v>
      </c>
      <c r="CY120" s="410">
        <f t="shared" si="224"/>
        <v>0</v>
      </c>
      <c r="CZ120" s="410">
        <f t="shared" si="225"/>
        <v>0</v>
      </c>
      <c r="DA120" s="438">
        <f t="shared" si="226"/>
        <v>0</v>
      </c>
      <c r="DB120" s="409">
        <f t="shared" si="227"/>
        <v>0</v>
      </c>
      <c r="DC120" s="411">
        <f t="shared" si="228"/>
        <v>0</v>
      </c>
      <c r="DD120" s="440">
        <f t="shared" si="229"/>
        <v>0</v>
      </c>
      <c r="DE120" s="410">
        <f t="shared" si="230"/>
        <v>0</v>
      </c>
      <c r="DF120" s="410">
        <f t="shared" si="231"/>
        <v>0</v>
      </c>
      <c r="DG120" s="410">
        <f t="shared" si="232"/>
        <v>0</v>
      </c>
      <c r="DH120" s="410">
        <f t="shared" si="233"/>
        <v>0</v>
      </c>
      <c r="DI120" s="410">
        <f t="shared" si="234"/>
        <v>0</v>
      </c>
      <c r="DJ120" s="410">
        <f t="shared" si="235"/>
        <v>0</v>
      </c>
      <c r="DK120" s="438">
        <f t="shared" si="236"/>
        <v>0</v>
      </c>
      <c r="DL120" s="409">
        <f t="shared" si="237"/>
        <v>0</v>
      </c>
      <c r="DM120" s="411">
        <f t="shared" si="238"/>
        <v>0</v>
      </c>
      <c r="DN120" s="440">
        <f t="shared" si="239"/>
        <v>0</v>
      </c>
      <c r="DO120" s="410">
        <f t="shared" si="240"/>
        <v>0</v>
      </c>
      <c r="DP120" s="410">
        <f t="shared" si="241"/>
        <v>0</v>
      </c>
      <c r="DQ120" s="410">
        <f t="shared" si="242"/>
        <v>0</v>
      </c>
      <c r="DR120" s="410">
        <f t="shared" si="243"/>
        <v>0</v>
      </c>
      <c r="DS120" s="410">
        <f t="shared" si="244"/>
        <v>0</v>
      </c>
      <c r="DT120" s="410">
        <f t="shared" si="245"/>
        <v>0</v>
      </c>
      <c r="DU120" s="438">
        <f t="shared" si="246"/>
        <v>0</v>
      </c>
      <c r="DV120" s="409">
        <f t="shared" si="247"/>
        <v>0</v>
      </c>
      <c r="DW120" s="411">
        <f t="shared" si="248"/>
        <v>0</v>
      </c>
      <c r="DX120" s="440">
        <f t="shared" si="249"/>
        <v>0</v>
      </c>
      <c r="DY120" s="410">
        <f t="shared" si="250"/>
        <v>0</v>
      </c>
      <c r="DZ120" s="410">
        <f t="shared" si="251"/>
        <v>0</v>
      </c>
      <c r="EA120" s="410">
        <f t="shared" si="252"/>
        <v>0</v>
      </c>
      <c r="EB120" s="410">
        <f t="shared" si="253"/>
        <v>0</v>
      </c>
      <c r="EC120" s="410">
        <f t="shared" si="254"/>
        <v>0</v>
      </c>
      <c r="ED120" s="410">
        <f t="shared" si="255"/>
        <v>0</v>
      </c>
      <c r="EE120" s="411">
        <f t="shared" si="256"/>
        <v>0</v>
      </c>
      <c r="EF120" s="409">
        <f t="shared" si="257"/>
        <v>0</v>
      </c>
      <c r="EG120" s="411">
        <f t="shared" si="258"/>
        <v>0</v>
      </c>
      <c r="EH120" s="23"/>
      <c r="EJ120" s="23"/>
    </row>
    <row r="121" spans="1:140" ht="15.75" thickBot="1" x14ac:dyDescent="0.3">
      <c r="A121" s="156"/>
      <c r="B121" s="638"/>
      <c r="C121" s="639"/>
      <c r="D121" s="639"/>
      <c r="E121" s="639"/>
      <c r="F121" s="640"/>
      <c r="G121" s="276"/>
      <c r="H121" s="425"/>
      <c r="I121" s="422"/>
      <c r="J121" s="423">
        <f t="shared" si="132"/>
        <v>0</v>
      </c>
      <c r="K121" s="424">
        <f t="shared" si="133"/>
        <v>0</v>
      </c>
      <c r="L121" s="410">
        <f t="shared" si="134"/>
        <v>0</v>
      </c>
      <c r="M121" s="410">
        <f t="shared" si="131"/>
        <v>0</v>
      </c>
      <c r="N121" s="410">
        <f t="shared" si="135"/>
        <v>0</v>
      </c>
      <c r="O121" s="410">
        <f t="shared" si="136"/>
        <v>0</v>
      </c>
      <c r="P121" s="410">
        <f t="shared" si="137"/>
        <v>0</v>
      </c>
      <c r="Q121" s="429">
        <f t="shared" si="138"/>
        <v>1</v>
      </c>
      <c r="R121" s="409">
        <f t="shared" si="139"/>
        <v>0</v>
      </c>
      <c r="S121" s="410">
        <f t="shared" si="140"/>
        <v>0</v>
      </c>
      <c r="T121" s="410">
        <f t="shared" si="141"/>
        <v>0</v>
      </c>
      <c r="U121" s="410">
        <f t="shared" si="142"/>
        <v>0</v>
      </c>
      <c r="V121" s="410">
        <f t="shared" si="143"/>
        <v>0</v>
      </c>
      <c r="W121" s="410">
        <f t="shared" si="144"/>
        <v>0</v>
      </c>
      <c r="X121" s="410">
        <f t="shared" si="145"/>
        <v>0</v>
      </c>
      <c r="Y121" s="438">
        <f t="shared" si="146"/>
        <v>0</v>
      </c>
      <c r="Z121" s="409">
        <f t="shared" si="147"/>
        <v>0</v>
      </c>
      <c r="AA121" s="411">
        <f t="shared" si="148"/>
        <v>0</v>
      </c>
      <c r="AB121" s="440">
        <f t="shared" si="149"/>
        <v>0</v>
      </c>
      <c r="AC121" s="410">
        <f t="shared" si="150"/>
        <v>0</v>
      </c>
      <c r="AD121" s="410">
        <f t="shared" si="151"/>
        <v>0</v>
      </c>
      <c r="AE121" s="410">
        <f t="shared" si="152"/>
        <v>0</v>
      </c>
      <c r="AF121" s="410">
        <f t="shared" si="153"/>
        <v>0</v>
      </c>
      <c r="AG121" s="410">
        <f t="shared" si="154"/>
        <v>0</v>
      </c>
      <c r="AH121" s="410">
        <f t="shared" si="155"/>
        <v>0</v>
      </c>
      <c r="AI121" s="438">
        <f t="shared" si="156"/>
        <v>0</v>
      </c>
      <c r="AJ121" s="409">
        <f t="shared" si="157"/>
        <v>0</v>
      </c>
      <c r="AK121" s="411">
        <f t="shared" si="158"/>
        <v>0</v>
      </c>
      <c r="AL121" s="440">
        <f t="shared" si="159"/>
        <v>0</v>
      </c>
      <c r="AM121" s="410">
        <f t="shared" si="160"/>
        <v>0</v>
      </c>
      <c r="AN121" s="410">
        <f t="shared" si="161"/>
        <v>0</v>
      </c>
      <c r="AO121" s="410">
        <f t="shared" si="162"/>
        <v>0</v>
      </c>
      <c r="AP121" s="410">
        <f t="shared" si="163"/>
        <v>0</v>
      </c>
      <c r="AQ121" s="410">
        <f t="shared" si="164"/>
        <v>0</v>
      </c>
      <c r="AR121" s="410">
        <f t="shared" si="165"/>
        <v>0</v>
      </c>
      <c r="AS121" s="438">
        <f t="shared" si="166"/>
        <v>0</v>
      </c>
      <c r="AT121" s="409">
        <f t="shared" si="167"/>
        <v>0</v>
      </c>
      <c r="AU121" s="411">
        <f t="shared" si="168"/>
        <v>0</v>
      </c>
      <c r="AV121" s="440">
        <f t="shared" si="169"/>
        <v>0</v>
      </c>
      <c r="AW121" s="410">
        <f t="shared" si="170"/>
        <v>0</v>
      </c>
      <c r="AX121" s="410">
        <f t="shared" si="171"/>
        <v>0</v>
      </c>
      <c r="AY121" s="410">
        <f t="shared" si="172"/>
        <v>0</v>
      </c>
      <c r="AZ121" s="410">
        <f t="shared" si="173"/>
        <v>0</v>
      </c>
      <c r="BA121" s="410">
        <f t="shared" si="174"/>
        <v>0</v>
      </c>
      <c r="BB121" s="410">
        <f t="shared" si="175"/>
        <v>0</v>
      </c>
      <c r="BC121" s="438">
        <f t="shared" si="176"/>
        <v>0</v>
      </c>
      <c r="BD121" s="409">
        <f t="shared" si="177"/>
        <v>0</v>
      </c>
      <c r="BE121" s="411">
        <f t="shared" si="178"/>
        <v>0</v>
      </c>
      <c r="BF121" s="440">
        <f t="shared" si="179"/>
        <v>0</v>
      </c>
      <c r="BG121" s="410">
        <f t="shared" si="180"/>
        <v>0</v>
      </c>
      <c r="BH121" s="410">
        <f t="shared" si="181"/>
        <v>0</v>
      </c>
      <c r="BI121" s="410">
        <f t="shared" si="182"/>
        <v>0</v>
      </c>
      <c r="BJ121" s="410">
        <f t="shared" si="183"/>
        <v>0</v>
      </c>
      <c r="BK121" s="410">
        <f t="shared" si="184"/>
        <v>0</v>
      </c>
      <c r="BL121" s="410">
        <f t="shared" si="185"/>
        <v>0</v>
      </c>
      <c r="BM121" s="438">
        <f t="shared" si="186"/>
        <v>0</v>
      </c>
      <c r="BN121" s="409">
        <f t="shared" si="187"/>
        <v>0</v>
      </c>
      <c r="BO121" s="411">
        <f t="shared" si="188"/>
        <v>0</v>
      </c>
      <c r="BP121" s="440">
        <f t="shared" si="189"/>
        <v>0</v>
      </c>
      <c r="BQ121" s="410">
        <f t="shared" si="190"/>
        <v>0</v>
      </c>
      <c r="BR121" s="410">
        <f t="shared" si="191"/>
        <v>0</v>
      </c>
      <c r="BS121" s="410">
        <f t="shared" si="192"/>
        <v>0</v>
      </c>
      <c r="BT121" s="410">
        <f t="shared" si="193"/>
        <v>0</v>
      </c>
      <c r="BU121" s="410">
        <f t="shared" si="194"/>
        <v>0</v>
      </c>
      <c r="BV121" s="410">
        <f t="shared" si="195"/>
        <v>0</v>
      </c>
      <c r="BW121" s="438">
        <f t="shared" si="196"/>
        <v>0</v>
      </c>
      <c r="BX121" s="409">
        <f t="shared" si="197"/>
        <v>0</v>
      </c>
      <c r="BY121" s="411">
        <f t="shared" si="198"/>
        <v>0</v>
      </c>
      <c r="BZ121" s="440">
        <f t="shared" si="199"/>
        <v>0</v>
      </c>
      <c r="CA121" s="410">
        <f t="shared" si="200"/>
        <v>0</v>
      </c>
      <c r="CB121" s="410">
        <f t="shared" si="201"/>
        <v>0</v>
      </c>
      <c r="CC121" s="410">
        <f t="shared" si="202"/>
        <v>0</v>
      </c>
      <c r="CD121" s="410">
        <f t="shared" si="203"/>
        <v>0</v>
      </c>
      <c r="CE121" s="410">
        <f t="shared" si="204"/>
        <v>0</v>
      </c>
      <c r="CF121" s="410">
        <f t="shared" si="205"/>
        <v>0</v>
      </c>
      <c r="CG121" s="438">
        <f t="shared" si="206"/>
        <v>0</v>
      </c>
      <c r="CH121" s="409">
        <f t="shared" si="207"/>
        <v>0</v>
      </c>
      <c r="CI121" s="411">
        <f t="shared" si="208"/>
        <v>0</v>
      </c>
      <c r="CJ121" s="440">
        <f t="shared" si="209"/>
        <v>0</v>
      </c>
      <c r="CK121" s="410">
        <f t="shared" si="210"/>
        <v>0</v>
      </c>
      <c r="CL121" s="410">
        <f t="shared" si="211"/>
        <v>0</v>
      </c>
      <c r="CM121" s="410">
        <f t="shared" si="212"/>
        <v>0</v>
      </c>
      <c r="CN121" s="410">
        <f t="shared" si="213"/>
        <v>0</v>
      </c>
      <c r="CO121" s="410">
        <f t="shared" si="214"/>
        <v>0</v>
      </c>
      <c r="CP121" s="410">
        <f t="shared" si="215"/>
        <v>0</v>
      </c>
      <c r="CQ121" s="438">
        <f t="shared" si="216"/>
        <v>0</v>
      </c>
      <c r="CR121" s="409">
        <f t="shared" si="217"/>
        <v>0</v>
      </c>
      <c r="CS121" s="411">
        <f t="shared" si="218"/>
        <v>0</v>
      </c>
      <c r="CT121" s="440">
        <f t="shared" si="219"/>
        <v>0</v>
      </c>
      <c r="CU121" s="410">
        <f t="shared" si="220"/>
        <v>0</v>
      </c>
      <c r="CV121" s="410">
        <f t="shared" si="221"/>
        <v>0</v>
      </c>
      <c r="CW121" s="410">
        <f t="shared" si="222"/>
        <v>0</v>
      </c>
      <c r="CX121" s="410">
        <f t="shared" si="223"/>
        <v>0</v>
      </c>
      <c r="CY121" s="410">
        <f t="shared" si="224"/>
        <v>0</v>
      </c>
      <c r="CZ121" s="410">
        <f t="shared" si="225"/>
        <v>0</v>
      </c>
      <c r="DA121" s="438">
        <f t="shared" si="226"/>
        <v>0</v>
      </c>
      <c r="DB121" s="409">
        <f t="shared" si="227"/>
        <v>0</v>
      </c>
      <c r="DC121" s="411">
        <f t="shared" si="228"/>
        <v>0</v>
      </c>
      <c r="DD121" s="440">
        <f t="shared" si="229"/>
        <v>0</v>
      </c>
      <c r="DE121" s="410">
        <f t="shared" si="230"/>
        <v>0</v>
      </c>
      <c r="DF121" s="410">
        <f t="shared" si="231"/>
        <v>0</v>
      </c>
      <c r="DG121" s="410">
        <f t="shared" si="232"/>
        <v>0</v>
      </c>
      <c r="DH121" s="410">
        <f t="shared" si="233"/>
        <v>0</v>
      </c>
      <c r="DI121" s="410">
        <f t="shared" si="234"/>
        <v>0</v>
      </c>
      <c r="DJ121" s="410">
        <f t="shared" si="235"/>
        <v>0</v>
      </c>
      <c r="DK121" s="438">
        <f t="shared" si="236"/>
        <v>0</v>
      </c>
      <c r="DL121" s="409">
        <f t="shared" si="237"/>
        <v>0</v>
      </c>
      <c r="DM121" s="411">
        <f t="shared" si="238"/>
        <v>0</v>
      </c>
      <c r="DN121" s="440">
        <f t="shared" si="239"/>
        <v>0</v>
      </c>
      <c r="DO121" s="410">
        <f t="shared" si="240"/>
        <v>0</v>
      </c>
      <c r="DP121" s="410">
        <f t="shared" si="241"/>
        <v>0</v>
      </c>
      <c r="DQ121" s="410">
        <f t="shared" si="242"/>
        <v>0</v>
      </c>
      <c r="DR121" s="410">
        <f t="shared" si="243"/>
        <v>0</v>
      </c>
      <c r="DS121" s="410">
        <f t="shared" si="244"/>
        <v>0</v>
      </c>
      <c r="DT121" s="410">
        <f t="shared" si="245"/>
        <v>0</v>
      </c>
      <c r="DU121" s="438">
        <f t="shared" si="246"/>
        <v>0</v>
      </c>
      <c r="DV121" s="409">
        <f t="shared" si="247"/>
        <v>0</v>
      </c>
      <c r="DW121" s="411">
        <f t="shared" si="248"/>
        <v>0</v>
      </c>
      <c r="DX121" s="440">
        <f t="shared" si="249"/>
        <v>0</v>
      </c>
      <c r="DY121" s="410">
        <f t="shared" si="250"/>
        <v>0</v>
      </c>
      <c r="DZ121" s="410">
        <f t="shared" si="251"/>
        <v>0</v>
      </c>
      <c r="EA121" s="410">
        <f t="shared" si="252"/>
        <v>0</v>
      </c>
      <c r="EB121" s="410">
        <f t="shared" si="253"/>
        <v>0</v>
      </c>
      <c r="EC121" s="410">
        <f t="shared" si="254"/>
        <v>0</v>
      </c>
      <c r="ED121" s="410">
        <f t="shared" si="255"/>
        <v>0</v>
      </c>
      <c r="EE121" s="411">
        <f t="shared" si="256"/>
        <v>0</v>
      </c>
      <c r="EF121" s="409">
        <f t="shared" si="257"/>
        <v>0</v>
      </c>
      <c r="EG121" s="411">
        <f t="shared" si="258"/>
        <v>0</v>
      </c>
      <c r="EH121" s="23"/>
      <c r="EJ121" s="23"/>
    </row>
    <row r="122" spans="1:140" x14ac:dyDescent="0.25">
      <c r="A122" s="226"/>
      <c r="B122" s="657"/>
      <c r="C122" s="658"/>
      <c r="D122" s="658"/>
      <c r="E122" s="658"/>
      <c r="F122" s="659"/>
      <c r="G122" s="226"/>
      <c r="H122" s="226"/>
      <c r="I122" s="251"/>
      <c r="J122" s="226"/>
      <c r="K122" s="226"/>
      <c r="L122" s="226"/>
      <c r="M122" s="226"/>
      <c r="N122" s="226"/>
      <c r="O122" s="226"/>
      <c r="P122" s="226"/>
      <c r="Q122" s="226"/>
      <c r="R122" s="226"/>
      <c r="S122" s="226"/>
      <c r="T122" s="226"/>
      <c r="U122" s="226"/>
      <c r="V122" s="226"/>
      <c r="W122" s="226"/>
      <c r="X122" s="226"/>
      <c r="Y122" s="226"/>
      <c r="Z122" s="89">
        <f>SUM(Z42:Z121)</f>
        <v>0</v>
      </c>
      <c r="AA122" s="89">
        <f>SUM(AA42:AA121)</f>
        <v>0</v>
      </c>
      <c r="AB122" s="226"/>
      <c r="AC122" s="226"/>
      <c r="AD122" s="226"/>
      <c r="AE122" s="226"/>
      <c r="AF122" s="226"/>
      <c r="AG122" s="226"/>
      <c r="AH122" s="226"/>
      <c r="AI122" s="226"/>
      <c r="AJ122" s="89">
        <f>SUM(AJ42:AJ121)</f>
        <v>0</v>
      </c>
      <c r="AK122" s="89">
        <f>SUM(AK42:AK121)</f>
        <v>0</v>
      </c>
      <c r="AL122" s="226"/>
      <c r="AM122" s="226"/>
      <c r="AN122" s="226"/>
      <c r="AO122" s="226"/>
      <c r="AP122" s="226"/>
      <c r="AQ122" s="226"/>
      <c r="AR122" s="226"/>
      <c r="AS122" s="226"/>
      <c r="AT122" s="89">
        <f>SUM(AT42:AT121)</f>
        <v>0</v>
      </c>
      <c r="AU122" s="89">
        <f>SUM(AU42:AU121)</f>
        <v>0</v>
      </c>
      <c r="AV122" s="226"/>
      <c r="AW122" s="226"/>
      <c r="AX122" s="226"/>
      <c r="AY122" s="226"/>
      <c r="AZ122" s="226"/>
      <c r="BA122" s="226"/>
      <c r="BB122" s="226"/>
      <c r="BC122" s="226"/>
      <c r="BD122" s="89">
        <f>SUM(BD42:BD121)</f>
        <v>0</v>
      </c>
      <c r="BE122" s="89">
        <f>SUM(BE42:BE121)</f>
        <v>0</v>
      </c>
      <c r="BF122" s="226"/>
      <c r="BG122" s="226"/>
      <c r="BH122" s="226"/>
      <c r="BI122" s="226"/>
      <c r="BJ122" s="226"/>
      <c r="BK122" s="226"/>
      <c r="BL122" s="226"/>
      <c r="BM122" s="226"/>
      <c r="BN122" s="89">
        <f>SUM(BN42:BN121)</f>
        <v>0</v>
      </c>
      <c r="BO122" s="89">
        <f>SUM(BO42:BO121)</f>
        <v>0</v>
      </c>
      <c r="BP122" s="226"/>
      <c r="BQ122" s="226"/>
      <c r="BR122" s="226"/>
      <c r="BS122" s="226"/>
      <c r="BT122" s="226"/>
      <c r="BU122" s="226"/>
      <c r="BV122" s="226"/>
      <c r="BW122" s="226"/>
      <c r="BX122" s="89">
        <f>SUM(BX42:BX121)</f>
        <v>0</v>
      </c>
      <c r="BY122" s="89">
        <f>SUM(BY42:BY121)</f>
        <v>0</v>
      </c>
      <c r="BZ122" s="226"/>
      <c r="CA122" s="226"/>
      <c r="CB122" s="226"/>
      <c r="CC122" s="226"/>
      <c r="CD122" s="226"/>
      <c r="CE122" s="226"/>
      <c r="CF122" s="226"/>
      <c r="CG122" s="226"/>
      <c r="CH122" s="89">
        <f>SUM(CH42:CH121)</f>
        <v>0</v>
      </c>
      <c r="CI122" s="89">
        <f>SUM(CI42:CI121)</f>
        <v>0</v>
      </c>
      <c r="CJ122" s="226"/>
      <c r="CK122" s="226"/>
      <c r="CL122" s="226"/>
      <c r="CM122" s="226"/>
      <c r="CN122" s="226"/>
      <c r="CO122" s="226"/>
      <c r="CP122" s="226"/>
      <c r="CQ122" s="226"/>
      <c r="CR122" s="89">
        <f>SUM(CR42:CR121)</f>
        <v>0</v>
      </c>
      <c r="CS122" s="89">
        <f>SUM(CS42:CS121)</f>
        <v>0</v>
      </c>
      <c r="CT122" s="226"/>
      <c r="CU122" s="226"/>
      <c r="CV122" s="226"/>
      <c r="CW122" s="226"/>
      <c r="CX122" s="226"/>
      <c r="CY122" s="226"/>
      <c r="CZ122" s="226"/>
      <c r="DA122" s="226"/>
      <c r="DB122" s="89">
        <f>SUM(DB42:DB121)</f>
        <v>0</v>
      </c>
      <c r="DC122" s="89">
        <f>SUM(DC42:DC121)</f>
        <v>0</v>
      </c>
      <c r="DD122" s="226"/>
      <c r="DE122" s="226"/>
      <c r="DF122" s="226"/>
      <c r="DG122" s="226"/>
      <c r="DH122" s="226"/>
      <c r="DI122" s="226"/>
      <c r="DJ122" s="226"/>
      <c r="DK122" s="226"/>
      <c r="DL122" s="89">
        <f>SUM(DL42:DL121)</f>
        <v>0</v>
      </c>
      <c r="DM122" s="89">
        <f>SUM(DM42:DM121)</f>
        <v>0</v>
      </c>
      <c r="DN122" s="226"/>
      <c r="DO122" s="226"/>
      <c r="DP122" s="226"/>
      <c r="DQ122" s="226"/>
      <c r="DR122" s="226"/>
      <c r="DS122" s="226"/>
      <c r="DT122" s="226"/>
      <c r="DU122" s="226"/>
      <c r="DV122" s="89">
        <f>SUM(DV42:DV121)</f>
        <v>0</v>
      </c>
      <c r="DW122" s="89">
        <f>SUM(DW42:DW121)</f>
        <v>0</v>
      </c>
      <c r="DX122" s="226"/>
      <c r="DY122" s="226"/>
      <c r="DZ122" s="226"/>
      <c r="EA122" s="226"/>
      <c r="EB122" s="226"/>
      <c r="EC122" s="226"/>
      <c r="ED122" s="226"/>
      <c r="EE122" s="226"/>
      <c r="EF122" s="89">
        <f>SUM(EF42:EF121)</f>
        <v>0</v>
      </c>
      <c r="EG122" s="443">
        <f>SUM(EG42:EG121)</f>
        <v>0</v>
      </c>
      <c r="EH122" s="23">
        <f>SUM(R122:EG122)</f>
        <v>0</v>
      </c>
    </row>
    <row r="123" spans="1:140" ht="15.75" thickBot="1" x14ac:dyDescent="0.3">
      <c r="A123" s="292" t="s">
        <v>8</v>
      </c>
      <c r="B123" s="660"/>
      <c r="C123" s="661"/>
      <c r="D123" s="661"/>
      <c r="E123" s="661"/>
      <c r="F123" s="662"/>
      <c r="G123" s="292"/>
      <c r="H123" s="292"/>
      <c r="I123" s="293">
        <f>SUM(I42:I121)</f>
        <v>0</v>
      </c>
      <c r="J123" s="293">
        <f t="shared" ref="J123:Y123" si="259">SUM(J42:J121)</f>
        <v>0</v>
      </c>
      <c r="K123" s="293">
        <f t="shared" si="259"/>
        <v>0</v>
      </c>
      <c r="L123" s="293">
        <f t="shared" si="259"/>
        <v>0</v>
      </c>
      <c r="M123" s="293">
        <f t="shared" si="259"/>
        <v>0</v>
      </c>
      <c r="N123" s="293">
        <f t="shared" si="259"/>
        <v>0</v>
      </c>
      <c r="O123" s="293">
        <f t="shared" si="259"/>
        <v>0</v>
      </c>
      <c r="P123" s="293">
        <f t="shared" si="259"/>
        <v>0</v>
      </c>
      <c r="Q123" s="293"/>
      <c r="R123" s="293">
        <f t="shared" si="259"/>
        <v>0</v>
      </c>
      <c r="S123" s="293">
        <f t="shared" si="259"/>
        <v>0</v>
      </c>
      <c r="T123" s="293">
        <f t="shared" si="259"/>
        <v>0</v>
      </c>
      <c r="U123" s="293">
        <f t="shared" si="259"/>
        <v>0</v>
      </c>
      <c r="V123" s="293">
        <f t="shared" si="259"/>
        <v>0</v>
      </c>
      <c r="W123" s="293">
        <f t="shared" si="259"/>
        <v>0</v>
      </c>
      <c r="X123" s="293">
        <f t="shared" si="259"/>
        <v>0</v>
      </c>
      <c r="Y123" s="293">
        <f t="shared" si="259"/>
        <v>0</v>
      </c>
      <c r="Z123" s="293"/>
      <c r="AA123" s="293"/>
      <c r="AB123" s="293">
        <f t="shared" ref="AB123:DA123" si="260">SUM(AB42:AB121)</f>
        <v>0</v>
      </c>
      <c r="AC123" s="293">
        <f t="shared" si="260"/>
        <v>0</v>
      </c>
      <c r="AD123" s="293">
        <f t="shared" si="260"/>
        <v>0</v>
      </c>
      <c r="AE123" s="293">
        <f t="shared" si="260"/>
        <v>0</v>
      </c>
      <c r="AF123" s="293">
        <f t="shared" si="260"/>
        <v>0</v>
      </c>
      <c r="AG123" s="293">
        <f t="shared" si="260"/>
        <v>0</v>
      </c>
      <c r="AH123" s="293">
        <f t="shared" si="260"/>
        <v>0</v>
      </c>
      <c r="AI123" s="293">
        <f t="shared" si="260"/>
        <v>0</v>
      </c>
      <c r="AJ123" s="293"/>
      <c r="AK123" s="293"/>
      <c r="AL123" s="293">
        <f t="shared" si="260"/>
        <v>0</v>
      </c>
      <c r="AM123" s="293">
        <f t="shared" si="260"/>
        <v>0</v>
      </c>
      <c r="AN123" s="293">
        <f t="shared" si="260"/>
        <v>0</v>
      </c>
      <c r="AO123" s="293">
        <f t="shared" si="260"/>
        <v>0</v>
      </c>
      <c r="AP123" s="293">
        <f t="shared" si="260"/>
        <v>0</v>
      </c>
      <c r="AQ123" s="293">
        <f t="shared" si="260"/>
        <v>0</v>
      </c>
      <c r="AR123" s="293">
        <f t="shared" si="260"/>
        <v>0</v>
      </c>
      <c r="AS123" s="293">
        <f t="shared" si="260"/>
        <v>0</v>
      </c>
      <c r="AT123" s="293"/>
      <c r="AU123" s="293"/>
      <c r="AV123" s="293">
        <f t="shared" si="260"/>
        <v>0</v>
      </c>
      <c r="AW123" s="293">
        <f t="shared" si="260"/>
        <v>0</v>
      </c>
      <c r="AX123" s="293">
        <f t="shared" si="260"/>
        <v>0</v>
      </c>
      <c r="AY123" s="293">
        <f t="shared" si="260"/>
        <v>0</v>
      </c>
      <c r="AZ123" s="293">
        <f t="shared" si="260"/>
        <v>0</v>
      </c>
      <c r="BA123" s="293">
        <f t="shared" si="260"/>
        <v>0</v>
      </c>
      <c r="BB123" s="293">
        <f t="shared" si="260"/>
        <v>0</v>
      </c>
      <c r="BC123" s="293">
        <f t="shared" si="260"/>
        <v>0</v>
      </c>
      <c r="BD123" s="293"/>
      <c r="BE123" s="293"/>
      <c r="BF123" s="293">
        <f t="shared" si="260"/>
        <v>0</v>
      </c>
      <c r="BG123" s="293">
        <f t="shared" si="260"/>
        <v>0</v>
      </c>
      <c r="BH123" s="293">
        <f t="shared" si="260"/>
        <v>0</v>
      </c>
      <c r="BI123" s="293">
        <f t="shared" si="260"/>
        <v>0</v>
      </c>
      <c r="BJ123" s="293">
        <f t="shared" si="260"/>
        <v>0</v>
      </c>
      <c r="BK123" s="293">
        <f t="shared" si="260"/>
        <v>0</v>
      </c>
      <c r="BL123" s="293">
        <f t="shared" si="260"/>
        <v>0</v>
      </c>
      <c r="BM123" s="293">
        <f t="shared" si="260"/>
        <v>0</v>
      </c>
      <c r="BN123" s="293"/>
      <c r="BO123" s="293"/>
      <c r="BP123" s="293">
        <f t="shared" si="260"/>
        <v>0</v>
      </c>
      <c r="BQ123" s="293">
        <f t="shared" si="260"/>
        <v>0</v>
      </c>
      <c r="BR123" s="293">
        <f t="shared" si="260"/>
        <v>0</v>
      </c>
      <c r="BS123" s="293">
        <f t="shared" si="260"/>
        <v>0</v>
      </c>
      <c r="BT123" s="293">
        <f t="shared" si="260"/>
        <v>0</v>
      </c>
      <c r="BU123" s="293">
        <f t="shared" si="260"/>
        <v>0</v>
      </c>
      <c r="BV123" s="293">
        <f t="shared" si="260"/>
        <v>0</v>
      </c>
      <c r="BW123" s="293">
        <f t="shared" si="260"/>
        <v>0</v>
      </c>
      <c r="BX123" s="293"/>
      <c r="BY123" s="293"/>
      <c r="BZ123" s="293">
        <f t="shared" si="260"/>
        <v>0</v>
      </c>
      <c r="CA123" s="293">
        <f t="shared" si="260"/>
        <v>0</v>
      </c>
      <c r="CB123" s="293">
        <f t="shared" si="260"/>
        <v>0</v>
      </c>
      <c r="CC123" s="293">
        <f t="shared" si="260"/>
        <v>0</v>
      </c>
      <c r="CD123" s="293">
        <f t="shared" si="260"/>
        <v>0</v>
      </c>
      <c r="CE123" s="293">
        <f t="shared" si="260"/>
        <v>0</v>
      </c>
      <c r="CF123" s="293">
        <f t="shared" si="260"/>
        <v>0</v>
      </c>
      <c r="CG123" s="293">
        <f t="shared" si="260"/>
        <v>0</v>
      </c>
      <c r="CH123" s="293"/>
      <c r="CI123" s="293"/>
      <c r="CJ123" s="293">
        <f t="shared" si="260"/>
        <v>0</v>
      </c>
      <c r="CK123" s="293">
        <f t="shared" si="260"/>
        <v>0</v>
      </c>
      <c r="CL123" s="293">
        <f t="shared" si="260"/>
        <v>0</v>
      </c>
      <c r="CM123" s="293">
        <f t="shared" si="260"/>
        <v>0</v>
      </c>
      <c r="CN123" s="293">
        <f t="shared" si="260"/>
        <v>0</v>
      </c>
      <c r="CO123" s="293">
        <f t="shared" si="260"/>
        <v>0</v>
      </c>
      <c r="CP123" s="293">
        <f t="shared" si="260"/>
        <v>0</v>
      </c>
      <c r="CQ123" s="293">
        <f t="shared" si="260"/>
        <v>0</v>
      </c>
      <c r="CR123" s="293"/>
      <c r="CS123" s="293"/>
      <c r="CT123" s="293">
        <f t="shared" si="260"/>
        <v>0</v>
      </c>
      <c r="CU123" s="293">
        <f t="shared" si="260"/>
        <v>0</v>
      </c>
      <c r="CV123" s="293">
        <f t="shared" si="260"/>
        <v>0</v>
      </c>
      <c r="CW123" s="293">
        <f t="shared" si="260"/>
        <v>0</v>
      </c>
      <c r="CX123" s="293">
        <f t="shared" si="260"/>
        <v>0</v>
      </c>
      <c r="CY123" s="293">
        <f t="shared" si="260"/>
        <v>0</v>
      </c>
      <c r="CZ123" s="293">
        <f t="shared" si="260"/>
        <v>0</v>
      </c>
      <c r="DA123" s="293">
        <f t="shared" si="260"/>
        <v>0</v>
      </c>
      <c r="DB123" s="293"/>
      <c r="DC123" s="293"/>
      <c r="DD123" s="293">
        <f t="shared" ref="DD123:EE123" si="261">SUM(DD42:DD121)</f>
        <v>0</v>
      </c>
      <c r="DE123" s="293">
        <f t="shared" si="261"/>
        <v>0</v>
      </c>
      <c r="DF123" s="293">
        <f t="shared" si="261"/>
        <v>0</v>
      </c>
      <c r="DG123" s="293">
        <f t="shared" si="261"/>
        <v>0</v>
      </c>
      <c r="DH123" s="293">
        <f t="shared" si="261"/>
        <v>0</v>
      </c>
      <c r="DI123" s="293">
        <f t="shared" si="261"/>
        <v>0</v>
      </c>
      <c r="DJ123" s="293">
        <f t="shared" si="261"/>
        <v>0</v>
      </c>
      <c r="DK123" s="293">
        <f t="shared" si="261"/>
        <v>0</v>
      </c>
      <c r="DL123" s="293"/>
      <c r="DM123" s="293"/>
      <c r="DN123" s="293">
        <f t="shared" si="261"/>
        <v>0</v>
      </c>
      <c r="DO123" s="293">
        <f t="shared" si="261"/>
        <v>0</v>
      </c>
      <c r="DP123" s="293">
        <f t="shared" si="261"/>
        <v>0</v>
      </c>
      <c r="DQ123" s="293">
        <f t="shared" si="261"/>
        <v>0</v>
      </c>
      <c r="DR123" s="293">
        <f t="shared" si="261"/>
        <v>0</v>
      </c>
      <c r="DS123" s="293">
        <f t="shared" si="261"/>
        <v>0</v>
      </c>
      <c r="DT123" s="293">
        <f t="shared" si="261"/>
        <v>0</v>
      </c>
      <c r="DU123" s="293">
        <f t="shared" si="261"/>
        <v>0</v>
      </c>
      <c r="DV123" s="293"/>
      <c r="DW123" s="293"/>
      <c r="DX123" s="293">
        <f t="shared" si="261"/>
        <v>0</v>
      </c>
      <c r="DY123" s="293">
        <f t="shared" si="261"/>
        <v>0</v>
      </c>
      <c r="DZ123" s="293">
        <f t="shared" si="261"/>
        <v>0</v>
      </c>
      <c r="EA123" s="293">
        <f t="shared" si="261"/>
        <v>0</v>
      </c>
      <c r="EB123" s="293">
        <f t="shared" si="261"/>
        <v>0</v>
      </c>
      <c r="EC123" s="293">
        <f t="shared" si="261"/>
        <v>0</v>
      </c>
      <c r="ED123" s="293">
        <f t="shared" si="261"/>
        <v>0</v>
      </c>
      <c r="EE123" s="293">
        <f t="shared" si="261"/>
        <v>0</v>
      </c>
      <c r="EF123" s="293"/>
      <c r="EG123" s="444"/>
      <c r="EH123" s="23">
        <f>SUM(R123:EG123)</f>
        <v>0</v>
      </c>
      <c r="EI123" s="23">
        <f>EH123*0.14975</f>
        <v>0</v>
      </c>
    </row>
    <row r="124" spans="1:140" x14ac:dyDescent="0.25">
      <c r="O124" s="23"/>
      <c r="R124" s="23"/>
      <c r="S124" s="23"/>
      <c r="AB124" s="23"/>
      <c r="AV124" s="23"/>
      <c r="BF124" s="23"/>
      <c r="BP124" s="23"/>
      <c r="BZ124" s="23"/>
      <c r="CJ124" s="23">
        <f>SUM(CJ123:CQ123)</f>
        <v>0</v>
      </c>
      <c r="CT124" s="23">
        <f>SUM(CT123:DA123)</f>
        <v>0</v>
      </c>
      <c r="DD124" s="23"/>
      <c r="DN124" s="23">
        <f>SUM(DN123:DU123)</f>
        <v>0</v>
      </c>
      <c r="DX124" s="23"/>
      <c r="EH124" s="23">
        <f>SUM(EH42:EH121)</f>
        <v>0</v>
      </c>
    </row>
    <row r="125" spans="1:140" x14ac:dyDescent="0.25">
      <c r="P125" s="23"/>
      <c r="Q125" s="23"/>
      <c r="R125" s="23"/>
      <c r="AL125" s="23"/>
      <c r="CJ125" s="23">
        <f>CJ124*0.05</f>
        <v>0</v>
      </c>
      <c r="CT125" s="23">
        <f>CT124*0.05</f>
        <v>0</v>
      </c>
      <c r="DN125" s="23">
        <f>DN124*0.05</f>
        <v>0</v>
      </c>
    </row>
    <row r="126" spans="1:140" x14ac:dyDescent="0.25">
      <c r="I126" s="20"/>
      <c r="CJ126" s="23">
        <f>CJ125+CJ124</f>
        <v>0</v>
      </c>
      <c r="CT126" s="23">
        <f>CT125+CT124</f>
        <v>0</v>
      </c>
      <c r="DN126" s="23">
        <f>DN125+DN124</f>
        <v>0</v>
      </c>
    </row>
    <row r="127" spans="1:140" ht="15.75" thickBot="1" x14ac:dyDescent="0.3">
      <c r="I127" s="20"/>
      <c r="CJ127" s="23">
        <f>CJ126*0.095</f>
        <v>0</v>
      </c>
      <c r="CT127" s="23">
        <f>CT126*0.095</f>
        <v>0</v>
      </c>
      <c r="DN127" s="23">
        <f>DN126*0.095</f>
        <v>0</v>
      </c>
    </row>
    <row r="128" spans="1:140" ht="24" thickBot="1" x14ac:dyDescent="0.4">
      <c r="B128" s="626"/>
      <c r="C128" s="627"/>
      <c r="D128" s="606" t="s">
        <v>469</v>
      </c>
      <c r="E128" s="607"/>
      <c r="F128" s="606" t="s">
        <v>470</v>
      </c>
      <c r="G128" s="607"/>
      <c r="I128" s="20"/>
    </row>
    <row r="129" spans="2:9" ht="19.5" thickBot="1" x14ac:dyDescent="0.35">
      <c r="B129" s="628"/>
      <c r="C129" s="629"/>
      <c r="D129" s="446" t="s">
        <v>2</v>
      </c>
      <c r="E129" s="446" t="s">
        <v>3</v>
      </c>
      <c r="F129" s="446" t="s">
        <v>2</v>
      </c>
      <c r="G129" s="446" t="s">
        <v>3</v>
      </c>
      <c r="I129" s="20"/>
    </row>
    <row r="130" spans="2:9" ht="24" thickBot="1" x14ac:dyDescent="0.4">
      <c r="B130" s="646" t="s">
        <v>307</v>
      </c>
      <c r="C130" s="647"/>
      <c r="D130" s="89">
        <f>Z122</f>
        <v>0</v>
      </c>
      <c r="E130" s="89">
        <f>AA122</f>
        <v>0</v>
      </c>
      <c r="F130" s="611">
        <f>SUM(D130:D132)</f>
        <v>0</v>
      </c>
      <c r="G130" s="611">
        <f>SUM(E130:E132)</f>
        <v>0</v>
      </c>
      <c r="I130" s="20"/>
    </row>
    <row r="131" spans="2:9" ht="24" thickBot="1" x14ac:dyDescent="0.4">
      <c r="B131" s="635" t="s">
        <v>308</v>
      </c>
      <c r="C131" s="636"/>
      <c r="D131" s="448">
        <f>AJ122</f>
        <v>0</v>
      </c>
      <c r="E131" s="448">
        <f>AK122</f>
        <v>0</v>
      </c>
      <c r="F131" s="612"/>
      <c r="G131" s="612"/>
      <c r="I131" s="20"/>
    </row>
    <row r="132" spans="2:9" ht="24" thickBot="1" x14ac:dyDescent="0.4">
      <c r="B132" s="635" t="s">
        <v>174</v>
      </c>
      <c r="C132" s="636"/>
      <c r="D132" s="448">
        <f>AT122</f>
        <v>0</v>
      </c>
      <c r="E132" s="448">
        <f>AU122</f>
        <v>0</v>
      </c>
      <c r="F132" s="612"/>
      <c r="G132" s="612"/>
      <c r="I132" s="20"/>
    </row>
    <row r="133" spans="2:9" ht="24" thickBot="1" x14ac:dyDescent="0.4">
      <c r="B133" s="450" t="s">
        <v>175</v>
      </c>
      <c r="C133" s="451"/>
      <c r="D133" s="448">
        <f>BD122</f>
        <v>0</v>
      </c>
      <c r="E133" s="448">
        <f>BE122</f>
        <v>0</v>
      </c>
      <c r="F133" s="598">
        <f>SUM(D133:D135)</f>
        <v>0</v>
      </c>
      <c r="G133" s="598">
        <f>SUM(E133:E135)</f>
        <v>0</v>
      </c>
      <c r="I133" s="20"/>
    </row>
    <row r="134" spans="2:9" ht="24" thickBot="1" x14ac:dyDescent="0.4">
      <c r="B134" s="450" t="s">
        <v>176</v>
      </c>
      <c r="C134" s="451"/>
      <c r="D134" s="448">
        <f>BN122</f>
        <v>0</v>
      </c>
      <c r="E134" s="448">
        <f>BO122</f>
        <v>0</v>
      </c>
      <c r="F134" s="599"/>
      <c r="G134" s="599"/>
      <c r="I134" s="20"/>
    </row>
    <row r="135" spans="2:9" ht="24" thickBot="1" x14ac:dyDescent="0.4">
      <c r="B135" s="450" t="s">
        <v>177</v>
      </c>
      <c r="C135" s="451"/>
      <c r="D135" s="448">
        <f>BX122</f>
        <v>0</v>
      </c>
      <c r="E135" s="448">
        <f>BY122</f>
        <v>0</v>
      </c>
      <c r="F135" s="599"/>
      <c r="G135" s="599"/>
      <c r="I135" s="20"/>
    </row>
    <row r="136" spans="2:9" ht="24" thickBot="1" x14ac:dyDescent="0.4">
      <c r="B136" s="450" t="s">
        <v>178</v>
      </c>
      <c r="C136" s="451"/>
      <c r="D136" s="448">
        <f>CH122</f>
        <v>0</v>
      </c>
      <c r="E136" s="448">
        <f>CI122</f>
        <v>0</v>
      </c>
      <c r="F136" s="598">
        <f>SUM(D136:D138)</f>
        <v>0</v>
      </c>
      <c r="G136" s="598">
        <f>SUM(E136:E138)</f>
        <v>0</v>
      </c>
      <c r="I136" s="20"/>
    </row>
    <row r="137" spans="2:9" ht="24" thickBot="1" x14ac:dyDescent="0.4">
      <c r="B137" s="450" t="s">
        <v>179</v>
      </c>
      <c r="C137" s="451"/>
      <c r="D137" s="448">
        <f>CR122</f>
        <v>0</v>
      </c>
      <c r="E137" s="448">
        <f>CS122</f>
        <v>0</v>
      </c>
      <c r="F137" s="599"/>
      <c r="G137" s="599"/>
      <c r="I137" s="20"/>
    </row>
    <row r="138" spans="2:9" ht="24" thickBot="1" x14ac:dyDescent="0.4">
      <c r="B138" s="450" t="s">
        <v>356</v>
      </c>
      <c r="C138" s="451"/>
      <c r="D138" s="448">
        <f>DB122</f>
        <v>0</v>
      </c>
      <c r="E138" s="448">
        <f>DC122</f>
        <v>0</v>
      </c>
      <c r="F138" s="637"/>
      <c r="G138" s="637"/>
      <c r="I138" s="20"/>
    </row>
    <row r="139" spans="2:9" ht="23.25" x14ac:dyDescent="0.35">
      <c r="B139" s="450" t="s">
        <v>357</v>
      </c>
      <c r="C139" s="451"/>
      <c r="D139" s="448">
        <f>DL122</f>
        <v>0</v>
      </c>
      <c r="E139" s="452">
        <f>DM122</f>
        <v>0</v>
      </c>
      <c r="F139" s="673">
        <f>SUM(D139:D141)</f>
        <v>0</v>
      </c>
      <c r="G139" s="675">
        <f>SUM(E139:E141)</f>
        <v>0</v>
      </c>
      <c r="I139" s="20"/>
    </row>
    <row r="140" spans="2:9" ht="23.25" x14ac:dyDescent="0.35">
      <c r="B140" s="450" t="s">
        <v>358</v>
      </c>
      <c r="C140" s="451"/>
      <c r="D140" s="448">
        <f>DV122</f>
        <v>0</v>
      </c>
      <c r="E140" s="452">
        <f>DW122</f>
        <v>0</v>
      </c>
      <c r="F140" s="674"/>
      <c r="G140" s="676"/>
      <c r="I140" s="20"/>
    </row>
    <row r="141" spans="2:9" ht="24" thickBot="1" x14ac:dyDescent="0.4">
      <c r="B141" s="630" t="s">
        <v>359</v>
      </c>
      <c r="C141" s="631"/>
      <c r="D141" s="448">
        <f>EF122</f>
        <v>0</v>
      </c>
      <c r="E141" s="452">
        <f>EG122</f>
        <v>0</v>
      </c>
      <c r="F141" s="674"/>
      <c r="G141" s="676"/>
      <c r="I141" s="20"/>
    </row>
    <row r="142" spans="2:9" x14ac:dyDescent="0.25">
      <c r="B142" s="388"/>
      <c r="C142" s="389"/>
      <c r="D142" s="226"/>
      <c r="E142" s="388"/>
      <c r="F142" s="231"/>
      <c r="G142" s="443"/>
      <c r="I142" s="20"/>
    </row>
    <row r="143" spans="2:9" ht="15.75" thickBot="1" x14ac:dyDescent="0.3">
      <c r="B143" s="384"/>
      <c r="C143" s="385"/>
      <c r="D143" s="105">
        <f>SUM(D130:D141)</f>
        <v>0</v>
      </c>
      <c r="E143" s="49">
        <f>SUM(E130:E141)</f>
        <v>0</v>
      </c>
      <c r="F143" s="49">
        <f>SUM(F130:F141)</f>
        <v>0</v>
      </c>
      <c r="G143" s="51">
        <f>SUM(G130:G141)</f>
        <v>0</v>
      </c>
      <c r="I143" s="20"/>
    </row>
  </sheetData>
  <mergeCells count="66">
    <mergeCell ref="F139:F141"/>
    <mergeCell ref="G139:G141"/>
    <mergeCell ref="B141:C141"/>
    <mergeCell ref="F136:F138"/>
    <mergeCell ref="G136:G138"/>
    <mergeCell ref="F133:F135"/>
    <mergeCell ref="G133:G135"/>
    <mergeCell ref="B128:C129"/>
    <mergeCell ref="D128:E128"/>
    <mergeCell ref="F128:G128"/>
    <mergeCell ref="B130:C130"/>
    <mergeCell ref="F130:F132"/>
    <mergeCell ref="G130:G132"/>
    <mergeCell ref="B131:C131"/>
    <mergeCell ref="B132:C132"/>
    <mergeCell ref="C34:F34"/>
    <mergeCell ref="C35:F35"/>
    <mergeCell ref="C36:F36"/>
    <mergeCell ref="C38:L38"/>
    <mergeCell ref="A40:I40"/>
    <mergeCell ref="B122:F122"/>
    <mergeCell ref="B123:F123"/>
    <mergeCell ref="B41:F41"/>
    <mergeCell ref="B42:F42"/>
    <mergeCell ref="B84:F84"/>
    <mergeCell ref="B85:F85"/>
    <mergeCell ref="B86:F86"/>
    <mergeCell ref="B120:F120"/>
    <mergeCell ref="B121:F121"/>
    <mergeCell ref="A27:F27"/>
    <mergeCell ref="A28:F28"/>
    <mergeCell ref="A29:F29"/>
    <mergeCell ref="A30:F30"/>
    <mergeCell ref="C33:G33"/>
    <mergeCell ref="A13:L13"/>
    <mergeCell ref="A14:L14"/>
    <mergeCell ref="A16:L16"/>
    <mergeCell ref="A17:L17"/>
    <mergeCell ref="A26:F26"/>
    <mergeCell ref="A25:F25"/>
    <mergeCell ref="A24:F24"/>
    <mergeCell ref="G22:H22"/>
    <mergeCell ref="A23:F23"/>
    <mergeCell ref="A22:F22"/>
    <mergeCell ref="A6:L6"/>
    <mergeCell ref="A7:L7"/>
    <mergeCell ref="A9:L9"/>
    <mergeCell ref="A11:L11"/>
    <mergeCell ref="A12:L12"/>
    <mergeCell ref="M40:P40"/>
    <mergeCell ref="B87:F87"/>
    <mergeCell ref="B88:F88"/>
    <mergeCell ref="B113:F113"/>
    <mergeCell ref="B119:F119"/>
    <mergeCell ref="DD40:DK40"/>
    <mergeCell ref="DN40:DU40"/>
    <mergeCell ref="DX40:EE40"/>
    <mergeCell ref="R40:Y40"/>
    <mergeCell ref="AB40:AI40"/>
    <mergeCell ref="AL40:AS40"/>
    <mergeCell ref="AV40:BC40"/>
    <mergeCell ref="BF40:BM40"/>
    <mergeCell ref="BP40:BW40"/>
    <mergeCell ref="BZ40:CG40"/>
    <mergeCell ref="CJ40:CQ40"/>
    <mergeCell ref="CT40:DA40"/>
  </mergeCells>
  <dataValidations count="1">
    <dataValidation type="list" allowBlank="1" showInputMessage="1" showErrorMessage="1" sqref="G108:G111 G74:G75 G88:G89 G96:G97 G105:G106 G56:G57">
      <formula1>$G$23:$G$30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B75"/>
  <sheetViews>
    <sheetView tabSelected="1" workbookViewId="0">
      <pane ySplit="1" topLeftCell="A60" activePane="bottomLeft" state="frozen"/>
      <selection activeCell="D33" activeCellId="2" sqref="I41 I32:I42 D33"/>
      <selection pane="bottomLeft" activeCell="B60" sqref="B60:D60"/>
    </sheetView>
  </sheetViews>
  <sheetFormatPr defaultRowHeight="15" x14ac:dyDescent="0.25"/>
  <cols>
    <col min="1" max="1" width="29.28515625" style="435" customWidth="1"/>
    <col min="2" max="2" width="10.42578125" style="74" bestFit="1" customWidth="1"/>
    <col min="3" max="9" width="9.42578125" style="74" bestFit="1" customWidth="1"/>
    <col min="10" max="10" width="12.5703125" style="74" bestFit="1" customWidth="1"/>
    <col min="11" max="11" width="9.5703125" style="74" bestFit="1" customWidth="1"/>
    <col min="12" max="12" width="9.42578125" style="74" bestFit="1" customWidth="1"/>
    <col min="13" max="13" width="11.85546875" style="74" bestFit="1" customWidth="1"/>
    <col min="14" max="14" width="13.42578125" style="74" customWidth="1"/>
    <col min="15" max="15" width="10.42578125" style="74" bestFit="1" customWidth="1"/>
    <col min="16" max="241" width="9.140625" style="74"/>
    <col min="242" max="314" width="9.28515625" style="74" bestFit="1" customWidth="1"/>
    <col min="315" max="16384" width="9.140625" style="74"/>
  </cols>
  <sheetData>
    <row r="1" spans="1:314" s="369" customFormat="1" ht="28.5" customHeight="1" thickBot="1" x14ac:dyDescent="0.35">
      <c r="A1" s="367"/>
      <c r="B1" s="368" t="s">
        <v>348</v>
      </c>
      <c r="C1" s="368" t="s">
        <v>349</v>
      </c>
      <c r="D1" s="368" t="s">
        <v>350</v>
      </c>
      <c r="E1" s="368" t="s">
        <v>351</v>
      </c>
      <c r="F1" s="368" t="s">
        <v>352</v>
      </c>
      <c r="G1" s="368" t="s">
        <v>353</v>
      </c>
      <c r="H1" s="368" t="s">
        <v>354</v>
      </c>
      <c r="I1" s="368" t="s">
        <v>355</v>
      </c>
      <c r="J1" s="368" t="s">
        <v>356</v>
      </c>
      <c r="K1" s="368" t="s">
        <v>357</v>
      </c>
      <c r="L1" s="368" t="s">
        <v>358</v>
      </c>
      <c r="M1" s="368" t="s">
        <v>359</v>
      </c>
      <c r="N1" s="368"/>
      <c r="O1" s="368"/>
      <c r="Q1" s="370"/>
      <c r="R1" s="370"/>
      <c r="S1" s="370"/>
      <c r="T1" s="370"/>
      <c r="U1" s="370"/>
    </row>
    <row r="2" spans="1:314" ht="37.5" x14ac:dyDescent="0.3">
      <c r="A2" s="319" t="s">
        <v>362</v>
      </c>
      <c r="B2" s="74">
        <f>Revenus!O65</f>
        <v>0</v>
      </c>
      <c r="C2" s="74">
        <f>Revenus!W65</f>
        <v>0</v>
      </c>
      <c r="D2" s="74">
        <f>Revenus!AE65</f>
        <v>0</v>
      </c>
      <c r="E2" s="74">
        <f>Revenus!AM65</f>
        <v>0</v>
      </c>
      <c r="F2" s="74">
        <f>Revenus!AU65</f>
        <v>0</v>
      </c>
      <c r="G2" s="74">
        <f>Revenus!BC65</f>
        <v>0</v>
      </c>
      <c r="H2" s="74">
        <f>Revenus!BK65</f>
        <v>0</v>
      </c>
      <c r="I2" s="74">
        <f>Revenus!BS65</f>
        <v>0</v>
      </c>
      <c r="J2" s="74">
        <f>Revenus!CA65</f>
        <v>0</v>
      </c>
      <c r="K2" s="74">
        <f>Revenus!CI65</f>
        <v>0</v>
      </c>
      <c r="L2" s="74">
        <f>Revenus!CQ65</f>
        <v>0</v>
      </c>
      <c r="M2" s="74">
        <f>Revenus!CY65</f>
        <v>0</v>
      </c>
    </row>
    <row r="3" spans="1:314" ht="18.75" x14ac:dyDescent="0.3">
      <c r="A3" s="343"/>
    </row>
    <row r="4" spans="1:314" x14ac:dyDescent="0.25">
      <c r="A4" s="197" t="s">
        <v>302</v>
      </c>
      <c r="B4" s="74">
        <f>Revenus!O64</f>
        <v>0</v>
      </c>
      <c r="C4" s="74">
        <f>Revenus!W64</f>
        <v>0</v>
      </c>
      <c r="D4" s="74">
        <f>Revenus!AE64</f>
        <v>0</v>
      </c>
      <c r="E4" s="74">
        <f>Revenus!AM64</f>
        <v>0</v>
      </c>
      <c r="F4" s="74">
        <f>Revenus!AU64</f>
        <v>0</v>
      </c>
      <c r="G4" s="74">
        <f>Revenus!BC64</f>
        <v>0</v>
      </c>
      <c r="H4" s="74">
        <f>Revenus!BK64</f>
        <v>0</v>
      </c>
      <c r="I4" s="74">
        <f>Revenus!BS64</f>
        <v>0</v>
      </c>
      <c r="J4" s="74">
        <f>Revenus!CA64</f>
        <v>0</v>
      </c>
      <c r="K4" s="74">
        <f>Revenus!CI64</f>
        <v>0</v>
      </c>
      <c r="L4" s="74">
        <f>Revenus!CQ64</f>
        <v>0</v>
      </c>
      <c r="M4" s="74">
        <f>Revenus!CY64</f>
        <v>0</v>
      </c>
    </row>
    <row r="5" spans="1:314" x14ac:dyDescent="0.25">
      <c r="A5" s="197" t="s">
        <v>303</v>
      </c>
      <c r="B5" s="74">
        <f>Revenus!P64</f>
        <v>0</v>
      </c>
      <c r="C5" s="74">
        <f>Revenus!X64</f>
        <v>0</v>
      </c>
      <c r="D5" s="74">
        <f>Revenus!AF64</f>
        <v>0</v>
      </c>
      <c r="E5" s="74">
        <f>Revenus!AN64</f>
        <v>0</v>
      </c>
      <c r="F5" s="74">
        <f>Revenus!AV64</f>
        <v>0</v>
      </c>
      <c r="G5" s="74">
        <f>Revenus!BD64</f>
        <v>0</v>
      </c>
      <c r="H5" s="74">
        <f>Revenus!BL64</f>
        <v>0</v>
      </c>
      <c r="I5" s="74">
        <f>Revenus!BT64</f>
        <v>0</v>
      </c>
      <c r="J5" s="74">
        <f>Revenus!CB64</f>
        <v>0</v>
      </c>
      <c r="K5" s="74">
        <f>Revenus!CJ64</f>
        <v>0</v>
      </c>
      <c r="L5" s="74">
        <f>Revenus!CR64</f>
        <v>0</v>
      </c>
      <c r="M5" s="74">
        <f>Revenus!CZ64</f>
        <v>0</v>
      </c>
    </row>
    <row r="6" spans="1:314" x14ac:dyDescent="0.25">
      <c r="A6" s="197" t="s">
        <v>304</v>
      </c>
      <c r="B6" s="74">
        <f>Revenus!Q64</f>
        <v>0</v>
      </c>
      <c r="C6" s="74">
        <f>Revenus!Y64</f>
        <v>0</v>
      </c>
      <c r="D6" s="74">
        <f>Revenus!AG64</f>
        <v>0</v>
      </c>
      <c r="E6" s="74">
        <f>Revenus!AO64</f>
        <v>0</v>
      </c>
      <c r="F6" s="74">
        <f>Revenus!AW64</f>
        <v>0</v>
      </c>
      <c r="G6" s="74">
        <f>Revenus!BE64</f>
        <v>0</v>
      </c>
      <c r="H6" s="74">
        <f>Revenus!BM64</f>
        <v>0</v>
      </c>
      <c r="I6" s="74">
        <f>Revenus!BU64</f>
        <v>0</v>
      </c>
      <c r="J6" s="74">
        <f>Revenus!CC64</f>
        <v>0</v>
      </c>
      <c r="K6" s="74">
        <f>Revenus!CK64</f>
        <v>0</v>
      </c>
      <c r="L6" s="74">
        <f>Revenus!CS64</f>
        <v>0</v>
      </c>
      <c r="M6" s="74">
        <f>Revenus!DA64</f>
        <v>0</v>
      </c>
    </row>
    <row r="7" spans="1:314" x14ac:dyDescent="0.25">
      <c r="A7" s="197" t="s">
        <v>305</v>
      </c>
      <c r="B7" s="74">
        <f>Revenus!R64</f>
        <v>0</v>
      </c>
      <c r="C7" s="74">
        <f>Revenus!Z64</f>
        <v>0</v>
      </c>
      <c r="D7" s="74">
        <f>Revenus!AH64</f>
        <v>0</v>
      </c>
      <c r="E7" s="74">
        <f>Revenus!AP64</f>
        <v>0</v>
      </c>
      <c r="F7" s="74">
        <f>Revenus!AX64</f>
        <v>0</v>
      </c>
      <c r="G7" s="74">
        <f>Revenus!BF64</f>
        <v>0</v>
      </c>
      <c r="H7" s="74">
        <f>Revenus!BN64</f>
        <v>0</v>
      </c>
      <c r="I7" s="74">
        <f>Revenus!BV64</f>
        <v>0</v>
      </c>
      <c r="J7" s="74">
        <f>Revenus!CD64</f>
        <v>0</v>
      </c>
      <c r="K7" s="74">
        <f>Revenus!CL64</f>
        <v>0</v>
      </c>
      <c r="L7" s="74">
        <f>Revenus!CT64</f>
        <v>0</v>
      </c>
      <c r="M7" s="74">
        <f>Revenus!DB64</f>
        <v>0</v>
      </c>
    </row>
    <row r="8" spans="1:314" x14ac:dyDescent="0.25">
      <c r="A8" s="197" t="s">
        <v>306</v>
      </c>
      <c r="B8" s="74">
        <f>Revenus!S64</f>
        <v>0</v>
      </c>
      <c r="C8" s="74">
        <f>Revenus!AA64</f>
        <v>0</v>
      </c>
      <c r="D8" s="74">
        <f>Revenus!AI64</f>
        <v>0</v>
      </c>
      <c r="E8" s="74">
        <f>Revenus!AQ64</f>
        <v>0</v>
      </c>
      <c r="F8" s="74">
        <f>Revenus!AY64</f>
        <v>0</v>
      </c>
      <c r="G8" s="74">
        <f>Revenus!BG64</f>
        <v>0</v>
      </c>
      <c r="H8" s="74">
        <f>Revenus!BO64</f>
        <v>0</v>
      </c>
      <c r="I8" s="74">
        <f>Revenus!BW64</f>
        <v>0</v>
      </c>
      <c r="J8" s="74">
        <f>Revenus!CE64</f>
        <v>0</v>
      </c>
      <c r="K8" s="74">
        <f>Revenus!CM64</f>
        <v>0</v>
      </c>
      <c r="L8" s="74">
        <f>Revenus!CU64</f>
        <v>0</v>
      </c>
      <c r="M8" s="74">
        <f>Revenus!DC64</f>
        <v>0</v>
      </c>
    </row>
    <row r="9" spans="1:314" x14ac:dyDescent="0.25">
      <c r="A9" s="348" t="s">
        <v>360</v>
      </c>
      <c r="B9" s="74">
        <f>Revenus!T64</f>
        <v>0</v>
      </c>
      <c r="C9" s="74">
        <f>Revenus!AB64</f>
        <v>0</v>
      </c>
      <c r="D9" s="74">
        <f>Revenus!AJ64</f>
        <v>0</v>
      </c>
      <c r="E9" s="74">
        <f>Revenus!AR64</f>
        <v>0</v>
      </c>
      <c r="F9" s="74">
        <f>Revenus!AZ3</f>
        <v>0</v>
      </c>
      <c r="G9" s="74">
        <f>Revenus!BH64</f>
        <v>0</v>
      </c>
      <c r="H9" s="74">
        <f>Revenus!BP64</f>
        <v>0</v>
      </c>
      <c r="I9" s="74">
        <f>Revenus!BX64</f>
        <v>0</v>
      </c>
      <c r="J9" s="74">
        <f>Revenus!CF64</f>
        <v>0</v>
      </c>
      <c r="K9" s="74">
        <f>Revenus!CN64</f>
        <v>0</v>
      </c>
      <c r="L9" s="74">
        <f>Revenus!CV64</f>
        <v>0</v>
      </c>
      <c r="M9" s="74">
        <f>Revenus!DD64</f>
        <v>0</v>
      </c>
    </row>
    <row r="10" spans="1:314" ht="45" x14ac:dyDescent="0.25">
      <c r="A10" s="344" t="s">
        <v>363</v>
      </c>
      <c r="B10" s="74">
        <f>SUM(B4:B9)</f>
        <v>0</v>
      </c>
      <c r="C10" s="74">
        <f t="shared" ref="C10:M10" si="0">SUM(C4:C9)</f>
        <v>0</v>
      </c>
      <c r="D10" s="74">
        <f t="shared" si="0"/>
        <v>0</v>
      </c>
      <c r="E10" s="74">
        <f t="shared" si="0"/>
        <v>0</v>
      </c>
      <c r="F10" s="74">
        <f t="shared" si="0"/>
        <v>0</v>
      </c>
      <c r="G10" s="74">
        <f t="shared" si="0"/>
        <v>0</v>
      </c>
      <c r="H10" s="74">
        <f t="shared" si="0"/>
        <v>0</v>
      </c>
      <c r="I10" s="74">
        <f t="shared" si="0"/>
        <v>0</v>
      </c>
      <c r="J10" s="74">
        <f t="shared" si="0"/>
        <v>0</v>
      </c>
      <c r="K10" s="74">
        <f t="shared" si="0"/>
        <v>0</v>
      </c>
      <c r="L10" s="74">
        <f t="shared" si="0"/>
        <v>0</v>
      </c>
      <c r="M10" s="74">
        <f t="shared" si="0"/>
        <v>0</v>
      </c>
    </row>
    <row r="11" spans="1:314" ht="18.75" x14ac:dyDescent="0.3">
      <c r="A11" s="319"/>
    </row>
    <row r="12" spans="1:314" ht="30" x14ac:dyDescent="0.25">
      <c r="A12" s="320" t="s">
        <v>364</v>
      </c>
    </row>
    <row r="13" spans="1:314" x14ac:dyDescent="0.25">
      <c r="A13" s="321" t="s">
        <v>9</v>
      </c>
      <c r="B13" s="74">
        <f>'Dépenses Courantes'!S375</f>
        <v>0</v>
      </c>
      <c r="C13" s="74">
        <f>'Dépenses Courantes'!AO375</f>
        <v>0</v>
      </c>
      <c r="D13" s="74">
        <f>'Dépenses Courantes'!BJ375</f>
        <v>0</v>
      </c>
      <c r="E13" s="74">
        <f>'Dépenses Courantes'!CF375</f>
        <v>0</v>
      </c>
      <c r="F13" s="74">
        <f>'Dépenses Courantes'!DB375</f>
        <v>0</v>
      </c>
      <c r="G13" s="74">
        <f>'Dépenses Courantes'!DX375</f>
        <v>0</v>
      </c>
      <c r="H13" s="74">
        <f>'Dépenses Courantes'!ET375</f>
        <v>0</v>
      </c>
      <c r="I13" s="74">
        <f>'Dépenses Courantes'!FP375</f>
        <v>0</v>
      </c>
      <c r="J13" s="74">
        <f>'Dépenses Courantes'!GL375</f>
        <v>0</v>
      </c>
      <c r="K13" s="74">
        <f>'Dépenses Courantes'!HH375</f>
        <v>0</v>
      </c>
      <c r="L13" s="74">
        <f>'Dépenses Courantes'!ID375</f>
        <v>0</v>
      </c>
      <c r="M13" s="74">
        <f>'Dépenses Courantes'!IZ375</f>
        <v>0</v>
      </c>
      <c r="EA13" s="74" t="s">
        <v>368</v>
      </c>
      <c r="EB13" s="74" t="s">
        <v>369</v>
      </c>
      <c r="EC13" s="74" t="s">
        <v>370</v>
      </c>
      <c r="ED13" s="74" t="s">
        <v>371</v>
      </c>
      <c r="EE13" s="74" t="s">
        <v>372</v>
      </c>
      <c r="EF13" s="74" t="s">
        <v>373</v>
      </c>
      <c r="EG13" s="74" t="s">
        <v>374</v>
      </c>
      <c r="EH13" s="74" t="s">
        <v>375</v>
      </c>
      <c r="EI13" s="74" t="s">
        <v>376</v>
      </c>
      <c r="EJ13" s="74" t="s">
        <v>377</v>
      </c>
      <c r="EK13" s="74" t="s">
        <v>378</v>
      </c>
      <c r="EL13" s="74" t="s">
        <v>379</v>
      </c>
      <c r="EM13" s="74" t="s">
        <v>380</v>
      </c>
      <c r="EN13" s="74" t="s">
        <v>381</v>
      </c>
      <c r="EO13" s="74" t="s">
        <v>382</v>
      </c>
      <c r="EP13" s="74" t="s">
        <v>383</v>
      </c>
      <c r="EQ13" s="74" t="s">
        <v>384</v>
      </c>
      <c r="ER13" s="74" t="s">
        <v>385</v>
      </c>
      <c r="ES13" s="74" t="s">
        <v>386</v>
      </c>
      <c r="ET13" s="74" t="s">
        <v>387</v>
      </c>
      <c r="EU13" s="74" t="s">
        <v>388</v>
      </c>
      <c r="EV13" s="74" t="s">
        <v>389</v>
      </c>
      <c r="EW13" s="74" t="s">
        <v>390</v>
      </c>
      <c r="EX13" s="74" t="s">
        <v>391</v>
      </c>
      <c r="EY13" s="74" t="s">
        <v>392</v>
      </c>
      <c r="EZ13" s="74" t="s">
        <v>393</v>
      </c>
      <c r="FA13" s="74" t="s">
        <v>394</v>
      </c>
      <c r="FB13" s="74" t="s">
        <v>395</v>
      </c>
      <c r="FC13" s="74" t="s">
        <v>396</v>
      </c>
      <c r="FD13" s="74" t="s">
        <v>397</v>
      </c>
      <c r="FE13" s="74" t="s">
        <v>398</v>
      </c>
      <c r="FF13" s="74" t="s">
        <v>399</v>
      </c>
      <c r="FG13" s="74" t="s">
        <v>400</v>
      </c>
      <c r="FH13" s="74" t="s">
        <v>401</v>
      </c>
      <c r="FI13" s="74" t="s">
        <v>402</v>
      </c>
      <c r="FJ13" s="74" t="s">
        <v>403</v>
      </c>
      <c r="FK13" s="74" t="s">
        <v>404</v>
      </c>
      <c r="FL13" s="74" t="s">
        <v>405</v>
      </c>
      <c r="FM13" s="74" t="s">
        <v>406</v>
      </c>
      <c r="FN13" s="74" t="s">
        <v>407</v>
      </c>
      <c r="FO13" s="74" t="s">
        <v>408</v>
      </c>
      <c r="FP13" s="74" t="s">
        <v>409</v>
      </c>
      <c r="FQ13" s="74" t="s">
        <v>410</v>
      </c>
      <c r="FR13" s="74" t="s">
        <v>411</v>
      </c>
      <c r="FS13" s="74" t="s">
        <v>412</v>
      </c>
      <c r="FT13" s="74" t="s">
        <v>413</v>
      </c>
      <c r="FU13" s="74" t="s">
        <v>414</v>
      </c>
      <c r="FV13" s="74" t="s">
        <v>415</v>
      </c>
      <c r="FW13" s="74" t="s">
        <v>416</v>
      </c>
      <c r="FX13" s="74" t="s">
        <v>417</v>
      </c>
      <c r="FY13" s="74" t="s">
        <v>418</v>
      </c>
      <c r="FZ13" s="74" t="s">
        <v>419</v>
      </c>
      <c r="GA13" s="74" t="s">
        <v>420</v>
      </c>
      <c r="GB13" s="74" t="s">
        <v>421</v>
      </c>
      <c r="GC13" s="74" t="s">
        <v>422</v>
      </c>
      <c r="GD13" s="74" t="s">
        <v>423</v>
      </c>
      <c r="GE13" s="74" t="s">
        <v>424</v>
      </c>
      <c r="GF13" s="74" t="s">
        <v>425</v>
      </c>
      <c r="GG13" s="74" t="s">
        <v>426</v>
      </c>
      <c r="GR13" s="74" t="s">
        <v>427</v>
      </c>
      <c r="GS13" s="74" t="s">
        <v>428</v>
      </c>
      <c r="GT13" s="74" t="s">
        <v>429</v>
      </c>
      <c r="GU13" s="74" t="s">
        <v>430</v>
      </c>
      <c r="GV13" s="74" t="s">
        <v>431</v>
      </c>
      <c r="GW13" s="74" t="s">
        <v>432</v>
      </c>
      <c r="GX13" s="74" t="s">
        <v>433</v>
      </c>
      <c r="GY13" s="74" t="s">
        <v>434</v>
      </c>
      <c r="GZ13" s="74" t="s">
        <v>435</v>
      </c>
      <c r="HA13" s="74" t="s">
        <v>436</v>
      </c>
      <c r="HB13" s="74" t="s">
        <v>437</v>
      </c>
      <c r="HC13" s="74" t="s">
        <v>438</v>
      </c>
      <c r="HD13" s="74" t="s">
        <v>439</v>
      </c>
      <c r="HE13" s="74" t="s">
        <v>440</v>
      </c>
      <c r="HF13" s="74" t="s">
        <v>441</v>
      </c>
      <c r="HG13" s="74" t="s">
        <v>442</v>
      </c>
      <c r="HH13" s="74" t="s">
        <v>443</v>
      </c>
      <c r="HI13" s="74" t="s">
        <v>444</v>
      </c>
      <c r="HJ13" s="74" t="s">
        <v>445</v>
      </c>
      <c r="HK13" s="74" t="s">
        <v>446</v>
      </c>
      <c r="HL13" s="74" t="s">
        <v>447</v>
      </c>
      <c r="HM13" s="74" t="s">
        <v>448</v>
      </c>
      <c r="HN13" s="74" t="s">
        <v>449</v>
      </c>
      <c r="HO13" s="74" t="s">
        <v>450</v>
      </c>
      <c r="HP13" s="74" t="s">
        <v>451</v>
      </c>
      <c r="HQ13" s="74" t="s">
        <v>452</v>
      </c>
      <c r="HR13" s="74" t="s">
        <v>453</v>
      </c>
      <c r="HS13" s="74" t="s">
        <v>454</v>
      </c>
      <c r="HT13" s="74" t="s">
        <v>455</v>
      </c>
      <c r="HU13" s="74" t="s">
        <v>456</v>
      </c>
      <c r="HV13" s="74" t="s">
        <v>457</v>
      </c>
      <c r="HW13" s="74" t="s">
        <v>458</v>
      </c>
      <c r="HX13" s="74" t="s">
        <v>459</v>
      </c>
      <c r="HY13" s="74" t="s">
        <v>460</v>
      </c>
      <c r="HZ13" s="74" t="s">
        <v>461</v>
      </c>
      <c r="IA13" s="74" t="s">
        <v>462</v>
      </c>
      <c r="IB13" s="74" t="s">
        <v>463</v>
      </c>
      <c r="IC13" s="74" t="s">
        <v>464</v>
      </c>
      <c r="ID13" s="74" t="s">
        <v>465</v>
      </c>
      <c r="IE13" s="74" t="s">
        <v>466</v>
      </c>
      <c r="IF13" s="74" t="s">
        <v>467</v>
      </c>
      <c r="IG13" s="74" t="s">
        <v>468</v>
      </c>
      <c r="IH13" s="74">
        <f>'Dépenses Courantes'!JU375</f>
        <v>0</v>
      </c>
      <c r="II13" s="74">
        <f>'Dépenses Courantes'!JV375</f>
        <v>0</v>
      </c>
      <c r="IJ13" s="74">
        <f>'Dépenses Courantes'!JW375</f>
        <v>0</v>
      </c>
      <c r="IK13" s="74">
        <f>'Dépenses Courantes'!JX375</f>
        <v>0</v>
      </c>
      <c r="IL13" s="74">
        <f>'Dépenses Courantes'!JY375</f>
        <v>0</v>
      </c>
      <c r="IM13" s="74">
        <f>'Dépenses Courantes'!JZ375</f>
        <v>0</v>
      </c>
      <c r="IN13" s="74">
        <f>'Dépenses Courantes'!KA375</f>
        <v>0</v>
      </c>
      <c r="IO13" s="74">
        <f>'Dépenses Courantes'!KB375</f>
        <v>0</v>
      </c>
      <c r="IP13" s="74">
        <f>'Dépenses Courantes'!KC375</f>
        <v>0</v>
      </c>
      <c r="IQ13" s="74">
        <f>'Dépenses Courantes'!KD375</f>
        <v>0</v>
      </c>
      <c r="IR13" s="74">
        <f>'Dépenses Courantes'!KE375</f>
        <v>0</v>
      </c>
      <c r="IS13" s="74">
        <f>'Dépenses Courantes'!KF375</f>
        <v>0</v>
      </c>
      <c r="IT13" s="74">
        <f>'Dépenses Courantes'!KG375</f>
        <v>0</v>
      </c>
      <c r="IU13" s="74">
        <f>'Dépenses Courantes'!KH375</f>
        <v>0</v>
      </c>
      <c r="IV13" s="74">
        <f>'Dépenses Courantes'!KI375</f>
        <v>0</v>
      </c>
      <c r="IW13" s="74">
        <f>'Dépenses Courantes'!KJ375</f>
        <v>0</v>
      </c>
      <c r="IX13" s="74">
        <f>'Dépenses Courantes'!KK375</f>
        <v>0</v>
      </c>
      <c r="IY13" s="74">
        <f>'Dépenses Courantes'!KL375</f>
        <v>0</v>
      </c>
      <c r="IZ13" s="74">
        <f>'Dépenses Courantes'!KM375</f>
        <v>0</v>
      </c>
      <c r="JA13" s="74">
        <f>'Dépenses Courantes'!KN375</f>
        <v>0</v>
      </c>
      <c r="JB13" s="74">
        <f>'Dépenses Courantes'!KO375</f>
        <v>0</v>
      </c>
      <c r="JC13" s="74">
        <f>'Dépenses Courantes'!KP375</f>
        <v>0</v>
      </c>
      <c r="JD13" s="74">
        <f>'Dépenses Courantes'!KQ375</f>
        <v>0</v>
      </c>
      <c r="JE13" s="74">
        <f>'Dépenses Courantes'!KR375</f>
        <v>0</v>
      </c>
      <c r="JF13" s="74">
        <f>'Dépenses Courantes'!KS375</f>
        <v>0</v>
      </c>
      <c r="JG13" s="74">
        <f>'Dépenses Courantes'!KT375</f>
        <v>0</v>
      </c>
      <c r="JH13" s="74">
        <f>'Dépenses Courantes'!KU375</f>
        <v>0</v>
      </c>
      <c r="JI13" s="74">
        <f>'Dépenses Courantes'!KV375</f>
        <v>0</v>
      </c>
      <c r="JJ13" s="74">
        <f>'Dépenses Courantes'!KW375</f>
        <v>0</v>
      </c>
      <c r="JK13" s="74">
        <f>'Dépenses Courantes'!KX375</f>
        <v>0</v>
      </c>
      <c r="JL13" s="74">
        <f>'Dépenses Courantes'!KY375</f>
        <v>0</v>
      </c>
      <c r="JM13" s="74">
        <f>'Dépenses Courantes'!KZ375</f>
        <v>0</v>
      </c>
      <c r="JN13" s="74">
        <f>'Dépenses Courantes'!LA375</f>
        <v>0</v>
      </c>
      <c r="JO13" s="74">
        <f>'Dépenses Courantes'!LB375</f>
        <v>0</v>
      </c>
      <c r="JP13" s="74">
        <f>'Dépenses Courantes'!LC375</f>
        <v>0</v>
      </c>
      <c r="JQ13" s="74">
        <f>'Dépenses Courantes'!LD375</f>
        <v>0</v>
      </c>
      <c r="JR13" s="74">
        <f>'Dépenses Courantes'!LE375</f>
        <v>0</v>
      </c>
      <c r="JS13" s="74">
        <f>'Dépenses Courantes'!LF375</f>
        <v>0</v>
      </c>
      <c r="JT13" s="74">
        <f>'Dépenses Courantes'!LG375</f>
        <v>0</v>
      </c>
      <c r="JU13" s="74">
        <f>'Dépenses Courantes'!LH375</f>
        <v>0</v>
      </c>
      <c r="JV13" s="74">
        <f>'Dépenses Courantes'!LI375</f>
        <v>0</v>
      </c>
      <c r="JW13" s="74">
        <f>'Dépenses Courantes'!LJ375</f>
        <v>0</v>
      </c>
      <c r="JX13" s="74">
        <f>'Dépenses Courantes'!LK375</f>
        <v>0</v>
      </c>
      <c r="JY13" s="74">
        <f>'Dépenses Courantes'!LL375</f>
        <v>0</v>
      </c>
      <c r="JZ13" s="74">
        <f>'Dépenses Courantes'!LM375</f>
        <v>0</v>
      </c>
      <c r="KA13" s="74">
        <f>'Dépenses Courantes'!LN375</f>
        <v>0</v>
      </c>
      <c r="KB13" s="74">
        <f>'Dépenses Courantes'!LO375</f>
        <v>0</v>
      </c>
      <c r="KC13" s="74">
        <f>'Dépenses Courantes'!LP375</f>
        <v>0</v>
      </c>
      <c r="KD13" s="74">
        <f>'Dépenses Courantes'!LQ375</f>
        <v>0</v>
      </c>
      <c r="KE13" s="74">
        <f>'Dépenses Courantes'!LR375</f>
        <v>0</v>
      </c>
      <c r="KF13" s="74">
        <f>'Dépenses Courantes'!LS375</f>
        <v>0</v>
      </c>
      <c r="KG13" s="74">
        <f>'Dépenses Courantes'!LT375</f>
        <v>0</v>
      </c>
      <c r="KH13" s="74">
        <f>'Dépenses Courantes'!LU375</f>
        <v>0</v>
      </c>
      <c r="KI13" s="74">
        <f>'Dépenses Courantes'!LV375</f>
        <v>0</v>
      </c>
      <c r="KJ13" s="74">
        <f>'Dépenses Courantes'!LW375</f>
        <v>0</v>
      </c>
      <c r="KK13" s="74">
        <f>'Dépenses Courantes'!LX375</f>
        <v>0</v>
      </c>
      <c r="KL13" s="74">
        <f>'Dépenses Courantes'!LY375</f>
        <v>0</v>
      </c>
      <c r="KM13" s="74">
        <f>'Dépenses Courantes'!LZ375</f>
        <v>0</v>
      </c>
      <c r="KN13" s="74">
        <f>'Dépenses Courantes'!MA375</f>
        <v>0</v>
      </c>
      <c r="KO13" s="74">
        <f>'Dépenses Courantes'!MB375</f>
        <v>0</v>
      </c>
      <c r="KP13" s="74">
        <f>'Dépenses Courantes'!MC375</f>
        <v>0</v>
      </c>
      <c r="KQ13" s="74">
        <f>'Dépenses Courantes'!MD375</f>
        <v>0</v>
      </c>
      <c r="KR13" s="74">
        <f>'Dépenses Courantes'!ME375</f>
        <v>0</v>
      </c>
      <c r="KS13" s="74">
        <f>'Dépenses Courantes'!MF375</f>
        <v>0</v>
      </c>
      <c r="KT13" s="74">
        <f>'Dépenses Courantes'!MG375</f>
        <v>0</v>
      </c>
      <c r="KU13" s="74">
        <f>'Dépenses Courantes'!MH375</f>
        <v>0</v>
      </c>
      <c r="KV13" s="74">
        <f>'Dépenses Courantes'!MI375</f>
        <v>0</v>
      </c>
      <c r="KW13" s="74">
        <f>'Dépenses Courantes'!MJ375</f>
        <v>0</v>
      </c>
      <c r="KX13" s="74">
        <f>'Dépenses Courantes'!MK375</f>
        <v>0</v>
      </c>
      <c r="KY13" s="74">
        <f>'Dépenses Courantes'!ML375</f>
        <v>0</v>
      </c>
      <c r="KZ13" s="74">
        <f>'Dépenses Courantes'!MM375</f>
        <v>0</v>
      </c>
      <c r="LA13" s="74">
        <f>'Dépenses Courantes'!MN375</f>
        <v>0</v>
      </c>
      <c r="LB13" s="74">
        <f>'Dépenses Courantes'!MO375</f>
        <v>0</v>
      </c>
    </row>
    <row r="14" spans="1:314" x14ac:dyDescent="0.25">
      <c r="A14" s="321" t="s">
        <v>13</v>
      </c>
      <c r="B14" s="74">
        <f>'Dépenses Courantes'!T375</f>
        <v>0</v>
      </c>
      <c r="C14" s="74">
        <f>'Dépenses Courantes'!AP375</f>
        <v>0</v>
      </c>
      <c r="D14" s="74">
        <f>'Dépenses Courantes'!BK375</f>
        <v>0</v>
      </c>
      <c r="E14" s="74">
        <f>'Dépenses Courantes'!CG375</f>
        <v>0</v>
      </c>
      <c r="F14" s="74">
        <f>'Dépenses Courantes'!DC375</f>
        <v>0</v>
      </c>
      <c r="G14" s="74">
        <f>'Dépenses Courantes'!DY375</f>
        <v>0</v>
      </c>
      <c r="H14" s="74">
        <f>'Dépenses Courantes'!EU375</f>
        <v>0</v>
      </c>
      <c r="I14" s="74">
        <f>'Dépenses Courantes'!FQ375</f>
        <v>0</v>
      </c>
      <c r="J14" s="74">
        <f>'Dépenses Courantes'!GM375</f>
        <v>0</v>
      </c>
      <c r="K14" s="74">
        <f>'Dépenses Courantes'!HI375</f>
        <v>0</v>
      </c>
      <c r="L14" s="74">
        <f>'Dépenses Courantes'!IE375</f>
        <v>0</v>
      </c>
      <c r="M14" s="74">
        <f>'Dépenses Courantes'!JA375</f>
        <v>0</v>
      </c>
    </row>
    <row r="15" spans="1:314" x14ac:dyDescent="0.25">
      <c r="A15" s="321" t="s">
        <v>15</v>
      </c>
      <c r="B15" s="74">
        <f>'Dépenses Courantes'!U375</f>
        <v>0</v>
      </c>
      <c r="C15" s="74">
        <f>'Dépenses Courantes'!AQ375</f>
        <v>0</v>
      </c>
      <c r="D15" s="74">
        <f>'Dépenses Courantes'!BL375</f>
        <v>0</v>
      </c>
      <c r="E15" s="74">
        <f>'Dépenses Courantes'!CH375</f>
        <v>0</v>
      </c>
      <c r="F15" s="74">
        <f>'Dépenses Courantes'!DD375</f>
        <v>0</v>
      </c>
      <c r="G15" s="74">
        <f>'Dépenses Courantes'!DZ375</f>
        <v>0</v>
      </c>
      <c r="H15" s="74">
        <f>'Dépenses Courantes'!EV375</f>
        <v>0</v>
      </c>
      <c r="I15" s="74">
        <f>'Dépenses Courantes'!FR375</f>
        <v>0</v>
      </c>
      <c r="J15" s="74">
        <f>'Dépenses Courantes'!GN375</f>
        <v>0</v>
      </c>
      <c r="K15" s="74">
        <f>'Dépenses Courantes'!HJ375</f>
        <v>0</v>
      </c>
      <c r="L15" s="74">
        <f>'Dépenses Courantes'!IF375</f>
        <v>0</v>
      </c>
      <c r="M15" s="74">
        <f>'Dépenses Courantes'!JB375</f>
        <v>0</v>
      </c>
    </row>
    <row r="16" spans="1:314" ht="30" x14ac:dyDescent="0.25">
      <c r="A16" s="321" t="s">
        <v>365</v>
      </c>
      <c r="B16" s="74">
        <f>'Dépenses Courantes'!V375</f>
        <v>0</v>
      </c>
      <c r="C16" s="74">
        <f>'Dépenses Courantes'!AR375</f>
        <v>0</v>
      </c>
      <c r="D16" s="74">
        <f>'Dépenses Courantes'!BM375</f>
        <v>0</v>
      </c>
      <c r="E16" s="74">
        <f>'Dépenses Courantes'!CI375</f>
        <v>0</v>
      </c>
      <c r="F16" s="74">
        <f>'Dépenses Courantes'!DE375</f>
        <v>0</v>
      </c>
      <c r="G16" s="74">
        <f>'Dépenses Courantes'!EA375</f>
        <v>0</v>
      </c>
      <c r="H16" s="74">
        <f>'Dépenses Courantes'!EW375</f>
        <v>0</v>
      </c>
      <c r="I16" s="74">
        <f>'Dépenses Courantes'!FS375</f>
        <v>0</v>
      </c>
      <c r="J16" s="74">
        <f>'Dépenses Courantes'!GO375</f>
        <v>0</v>
      </c>
      <c r="K16" s="74">
        <f>'Dépenses Courantes'!HK375</f>
        <v>0</v>
      </c>
      <c r="L16" s="74">
        <f>'Dépenses Courantes'!IG375</f>
        <v>0</v>
      </c>
      <c r="M16" s="74">
        <f>'Dépenses Courantes'!JC375</f>
        <v>0</v>
      </c>
    </row>
    <row r="17" spans="1:13" x14ac:dyDescent="0.25">
      <c r="A17" s="321" t="s">
        <v>20</v>
      </c>
      <c r="B17" s="74">
        <f>'Dépenses Courantes'!W375</f>
        <v>0</v>
      </c>
      <c r="C17" s="74">
        <f>'Dépenses Courantes'!AS375</f>
        <v>0</v>
      </c>
      <c r="D17" s="74">
        <f>'Dépenses Courantes'!BN375</f>
        <v>0</v>
      </c>
      <c r="E17" s="74">
        <f>'Dépenses Courantes'!CJ375</f>
        <v>0</v>
      </c>
      <c r="F17" s="74">
        <f>'Dépenses Courantes'!DF375</f>
        <v>0</v>
      </c>
      <c r="G17" s="74">
        <f>'Dépenses Courantes'!EB375</f>
        <v>0</v>
      </c>
      <c r="H17" s="74">
        <f>'Dépenses Courantes'!EX375</f>
        <v>0</v>
      </c>
      <c r="I17" s="74">
        <f>'Dépenses Courantes'!FT375</f>
        <v>0</v>
      </c>
      <c r="J17" s="74">
        <f>'Dépenses Courantes'!GP375</f>
        <v>0</v>
      </c>
      <c r="K17" s="74">
        <f>'Dépenses Courantes'!HL375</f>
        <v>0</v>
      </c>
      <c r="L17" s="74">
        <f>'Dépenses Courantes'!IH375</f>
        <v>0</v>
      </c>
      <c r="M17" s="74">
        <f>'Dépenses Courantes'!JD375</f>
        <v>0</v>
      </c>
    </row>
    <row r="18" spans="1:13" x14ac:dyDescent="0.25">
      <c r="A18" s="321" t="s">
        <v>22</v>
      </c>
      <c r="B18" s="74">
        <f>'Dépenses Courantes'!X375</f>
        <v>0</v>
      </c>
      <c r="C18" s="74">
        <f>'Dépenses Courantes'!AT375</f>
        <v>0</v>
      </c>
      <c r="D18" s="74">
        <f>'Dépenses Courantes'!BO375</f>
        <v>0</v>
      </c>
      <c r="E18" s="74">
        <f>'Dépenses Courantes'!CK375</f>
        <v>0</v>
      </c>
      <c r="F18" s="74">
        <f>'Dépenses Courantes'!DG375</f>
        <v>0</v>
      </c>
      <c r="G18" s="74">
        <f>'Dépenses Courantes'!EC375</f>
        <v>0</v>
      </c>
      <c r="H18" s="74">
        <f>'Dépenses Courantes'!EY375</f>
        <v>0</v>
      </c>
      <c r="I18" s="74">
        <f>'Dépenses Courantes'!FU375</f>
        <v>0</v>
      </c>
      <c r="J18" s="74">
        <f>'Dépenses Courantes'!GQ375</f>
        <v>0</v>
      </c>
      <c r="K18" s="74">
        <f>'Dépenses Courantes'!HM375</f>
        <v>0</v>
      </c>
      <c r="L18" s="74">
        <f>'Dépenses Courantes'!II375</f>
        <v>0</v>
      </c>
      <c r="M18" s="74">
        <f>'Dépenses Courantes'!JE375</f>
        <v>0</v>
      </c>
    </row>
    <row r="19" spans="1:13" ht="30" x14ac:dyDescent="0.25">
      <c r="A19" s="321" t="s">
        <v>24</v>
      </c>
      <c r="B19" s="74">
        <f>'Dépenses Courantes'!Y375</f>
        <v>0</v>
      </c>
      <c r="C19" s="74">
        <f>'Dépenses Courantes'!AU375</f>
        <v>0</v>
      </c>
      <c r="D19" s="74">
        <f>'Dépenses Courantes'!BP375</f>
        <v>0</v>
      </c>
      <c r="E19" s="74">
        <f>'Dépenses Courantes'!CL375</f>
        <v>0</v>
      </c>
      <c r="F19" s="74">
        <f>'Dépenses Courantes'!DH375</f>
        <v>0</v>
      </c>
      <c r="G19" s="74">
        <f>'Dépenses Courantes'!ED375</f>
        <v>0</v>
      </c>
      <c r="H19" s="74">
        <f>'Dépenses Courantes'!EZ375</f>
        <v>0</v>
      </c>
      <c r="I19" s="74">
        <f>'Dépenses Courantes'!FV375</f>
        <v>0</v>
      </c>
      <c r="J19" s="74">
        <f>'Dépenses Courantes'!GR375</f>
        <v>0</v>
      </c>
      <c r="K19" s="74">
        <f>'Dépenses Courantes'!HN375</f>
        <v>0</v>
      </c>
      <c r="L19" s="74">
        <f>'Dépenses Courantes'!IJ375</f>
        <v>0</v>
      </c>
      <c r="M19" s="74">
        <f>'Dépenses Courantes'!JF375</f>
        <v>0</v>
      </c>
    </row>
    <row r="20" spans="1:13" x14ac:dyDescent="0.25">
      <c r="A20" s="321" t="s">
        <v>27</v>
      </c>
      <c r="B20" s="74">
        <f>'Dépenses Courantes'!Z375</f>
        <v>0</v>
      </c>
      <c r="C20" s="74">
        <f>'Dépenses Courantes'!AV375</f>
        <v>0</v>
      </c>
      <c r="D20" s="74">
        <f>'Dépenses Courantes'!BQ375</f>
        <v>0</v>
      </c>
      <c r="E20" s="74">
        <f>'Dépenses Courantes'!CM375</f>
        <v>0</v>
      </c>
      <c r="F20" s="74">
        <f>'Dépenses Courantes'!DI375</f>
        <v>0</v>
      </c>
      <c r="G20" s="74">
        <f>'Dépenses Courantes'!EE375</f>
        <v>0</v>
      </c>
      <c r="H20" s="74">
        <f>'Dépenses Courantes'!FA375</f>
        <v>0</v>
      </c>
      <c r="I20" s="74">
        <f>'Dépenses Courantes'!FW375</f>
        <v>0</v>
      </c>
      <c r="J20" s="74">
        <f>'Dépenses Courantes'!GS375</f>
        <v>0</v>
      </c>
      <c r="K20" s="74">
        <f>'Dépenses Courantes'!HO375</f>
        <v>0</v>
      </c>
      <c r="L20" s="74">
        <f>'Dépenses Courantes'!IK375</f>
        <v>0</v>
      </c>
      <c r="M20" s="74">
        <f>'Dépenses Courantes'!JG375</f>
        <v>0</v>
      </c>
    </row>
    <row r="21" spans="1:13" x14ac:dyDescent="0.25">
      <c r="A21" s="321" t="s">
        <v>30</v>
      </c>
      <c r="B21" s="74">
        <f>'Dépenses Courantes'!AA375</f>
        <v>0</v>
      </c>
      <c r="C21" s="74">
        <f>'Dépenses Courantes'!AW375</f>
        <v>0</v>
      </c>
      <c r="D21" s="74">
        <f>'Dépenses Courantes'!BR375</f>
        <v>0</v>
      </c>
      <c r="E21" s="74">
        <f>'Dépenses Courantes'!CN375</f>
        <v>0</v>
      </c>
      <c r="F21" s="74">
        <f>'Dépenses Courantes'!DJ375</f>
        <v>0</v>
      </c>
      <c r="G21" s="74">
        <f>'Dépenses Courantes'!EF375</f>
        <v>0</v>
      </c>
      <c r="H21" s="74">
        <f>'Dépenses Courantes'!FB375</f>
        <v>0</v>
      </c>
      <c r="I21" s="74">
        <f>'Dépenses Courantes'!FX375</f>
        <v>0</v>
      </c>
      <c r="J21" s="74">
        <f>'Dépenses Courantes'!GT375</f>
        <v>0</v>
      </c>
      <c r="K21" s="74">
        <f>'Dépenses Courantes'!HP375</f>
        <v>0</v>
      </c>
      <c r="L21" s="74">
        <f>'Dépenses Courantes'!IL375</f>
        <v>0</v>
      </c>
      <c r="M21" s="74">
        <f>'Dépenses Courantes'!JH375</f>
        <v>0</v>
      </c>
    </row>
    <row r="22" spans="1:13" x14ac:dyDescent="0.25">
      <c r="A22" s="321" t="s">
        <v>197</v>
      </c>
      <c r="B22" s="74">
        <f>'Dépenses Courantes'!AB375</f>
        <v>0</v>
      </c>
      <c r="C22" s="74">
        <f>'Dépenses Courantes'!AX375</f>
        <v>0</v>
      </c>
      <c r="D22" s="74">
        <f>'Dépenses Courantes'!BS375</f>
        <v>0</v>
      </c>
      <c r="E22" s="74">
        <f>'Dépenses Courantes'!CO375</f>
        <v>0</v>
      </c>
      <c r="F22" s="74">
        <f>'Dépenses Courantes'!DK375</f>
        <v>0</v>
      </c>
      <c r="G22" s="74">
        <f>'Dépenses Courantes'!EG375</f>
        <v>0</v>
      </c>
      <c r="H22" s="74">
        <f>'Dépenses Courantes'!FC375</f>
        <v>0</v>
      </c>
      <c r="I22" s="74">
        <f>'Dépenses Courantes'!FY375</f>
        <v>0</v>
      </c>
      <c r="J22" s="74">
        <f>'Dépenses Courantes'!GU375</f>
        <v>0</v>
      </c>
      <c r="K22" s="74">
        <f>'Dépenses Courantes'!HQ375</f>
        <v>0</v>
      </c>
      <c r="L22" s="74">
        <f>'Dépenses Courantes'!IM375</f>
        <v>0</v>
      </c>
      <c r="M22" s="74">
        <f>'Dépenses Courantes'!JI375</f>
        <v>0</v>
      </c>
    </row>
    <row r="23" spans="1:13" x14ac:dyDescent="0.25">
      <c r="A23" s="321" t="s">
        <v>32</v>
      </c>
      <c r="B23" s="74">
        <f>'Dépenses Courantes'!AC375</f>
        <v>0</v>
      </c>
      <c r="C23" s="74">
        <f>'Dépenses Courantes'!AY375</f>
        <v>0</v>
      </c>
      <c r="D23" s="74">
        <f>'Dépenses Courantes'!BT375</f>
        <v>0</v>
      </c>
      <c r="E23" s="74">
        <f>'Dépenses Courantes'!CP375</f>
        <v>0</v>
      </c>
      <c r="F23" s="74">
        <f>'Dépenses Courantes'!DL375</f>
        <v>0</v>
      </c>
      <c r="G23" s="74">
        <f>'Dépenses Courantes'!EH375</f>
        <v>0</v>
      </c>
      <c r="H23" s="74">
        <f>'Dépenses Courantes'!FD375</f>
        <v>0</v>
      </c>
      <c r="I23" s="74">
        <f>'Dépenses Courantes'!FZ375</f>
        <v>0</v>
      </c>
      <c r="J23" s="74">
        <f>'Dépenses Courantes'!GV375</f>
        <v>0</v>
      </c>
      <c r="K23" s="74">
        <f>'Dépenses Courantes'!HR375</f>
        <v>0</v>
      </c>
      <c r="L23" s="74">
        <f>'Dépenses Courantes'!IN375</f>
        <v>0</v>
      </c>
      <c r="M23" s="74">
        <f>'Dépenses Courantes'!JJ375</f>
        <v>0</v>
      </c>
    </row>
    <row r="24" spans="1:13" x14ac:dyDescent="0.25">
      <c r="A24" s="321" t="s">
        <v>35</v>
      </c>
      <c r="B24" s="74">
        <f>'Dépenses Courantes'!AD375</f>
        <v>0</v>
      </c>
      <c r="C24" s="74">
        <f>'Dépenses Courantes'!AZ375</f>
        <v>0</v>
      </c>
      <c r="D24" s="74">
        <f>'Dépenses Courantes'!BU375</f>
        <v>0</v>
      </c>
      <c r="E24" s="74">
        <f>'Dépenses Courantes'!CQ375</f>
        <v>0</v>
      </c>
      <c r="F24" s="74">
        <f>'Dépenses Courantes'!DM375</f>
        <v>0</v>
      </c>
      <c r="G24" s="74">
        <f>'Dépenses Courantes'!EI375</f>
        <v>0</v>
      </c>
      <c r="H24" s="74">
        <f>'Dépenses Courantes'!FE375</f>
        <v>0</v>
      </c>
      <c r="I24" s="74">
        <f>'Dépenses Courantes'!GA375</f>
        <v>0</v>
      </c>
      <c r="J24" s="74">
        <f>'Dépenses Courantes'!GW375</f>
        <v>0</v>
      </c>
      <c r="K24" s="74">
        <f>'Dépenses Courantes'!HS375</f>
        <v>0</v>
      </c>
      <c r="L24" s="74">
        <f>'Dépenses Courantes'!IO375</f>
        <v>0</v>
      </c>
      <c r="M24" s="74">
        <f>'Dépenses Courantes'!JK375</f>
        <v>0</v>
      </c>
    </row>
    <row r="25" spans="1:13" x14ac:dyDescent="0.25">
      <c r="A25" s="321" t="s">
        <v>37</v>
      </c>
      <c r="B25" s="74">
        <f>'Dépenses Courantes'!AE375</f>
        <v>0</v>
      </c>
      <c r="C25" s="74">
        <f>'Dépenses Courantes'!BA375</f>
        <v>0</v>
      </c>
      <c r="D25" s="74">
        <f>'Dépenses Courantes'!BV375</f>
        <v>0</v>
      </c>
      <c r="E25" s="74">
        <f>'Dépenses Courantes'!CR375</f>
        <v>0</v>
      </c>
      <c r="F25" s="74">
        <f>'Dépenses Courantes'!DN375</f>
        <v>0</v>
      </c>
      <c r="G25" s="74">
        <f>'Dépenses Courantes'!EJ375</f>
        <v>0</v>
      </c>
      <c r="H25" s="74">
        <f>'Dépenses Courantes'!FF375</f>
        <v>0</v>
      </c>
      <c r="I25" s="74">
        <f>'Dépenses Courantes'!GB375</f>
        <v>0</v>
      </c>
      <c r="J25" s="74">
        <f>'Dépenses Courantes'!GX375</f>
        <v>0</v>
      </c>
      <c r="K25" s="74">
        <f>'Dépenses Courantes'!HT375</f>
        <v>0</v>
      </c>
      <c r="L25" s="74">
        <f>'Dépenses Courantes'!IP375</f>
        <v>0</v>
      </c>
      <c r="M25" s="74">
        <f>'Dépenses Courantes'!JL375</f>
        <v>0</v>
      </c>
    </row>
    <row r="26" spans="1:13" x14ac:dyDescent="0.25">
      <c r="A26" s="321" t="s">
        <v>39</v>
      </c>
      <c r="B26" s="74">
        <f>'Dépenses Courantes'!AF375</f>
        <v>0</v>
      </c>
      <c r="C26" s="74">
        <f>'Dépenses Courantes'!BB375</f>
        <v>0</v>
      </c>
      <c r="D26" s="74">
        <f>'Dépenses Courantes'!BW375</f>
        <v>0</v>
      </c>
      <c r="E26" s="74">
        <f>'Dépenses Courantes'!CS375</f>
        <v>0</v>
      </c>
      <c r="F26" s="74">
        <f>'Dépenses Courantes'!DO375</f>
        <v>0</v>
      </c>
      <c r="G26" s="74">
        <f>'Dépenses Courantes'!EK375</f>
        <v>0</v>
      </c>
      <c r="H26" s="74">
        <f>'Dépenses Courantes'!FG375</f>
        <v>0</v>
      </c>
      <c r="I26" s="74">
        <f>'Dépenses Courantes'!GC375</f>
        <v>0</v>
      </c>
      <c r="J26" s="74">
        <f>'Dépenses Courantes'!GY375</f>
        <v>0</v>
      </c>
      <c r="K26" s="74">
        <f>'Dépenses Courantes'!HU375</f>
        <v>0</v>
      </c>
      <c r="L26" s="74">
        <f>'Dépenses Courantes'!IQ375</f>
        <v>0</v>
      </c>
      <c r="M26" s="74">
        <f>'Dépenses Courantes'!JM375</f>
        <v>0</v>
      </c>
    </row>
    <row r="27" spans="1:13" x14ac:dyDescent="0.25">
      <c r="A27" s="321" t="s">
        <v>42</v>
      </c>
      <c r="B27" s="74">
        <f>'Dépenses Courantes'!AG375</f>
        <v>0</v>
      </c>
      <c r="C27" s="74">
        <f>'Dépenses Courantes'!BC375</f>
        <v>0</v>
      </c>
      <c r="D27" s="74">
        <f>'Dépenses Courantes'!BX375</f>
        <v>0</v>
      </c>
      <c r="E27" s="74">
        <f>'Dépenses Courantes'!CT375</f>
        <v>0</v>
      </c>
      <c r="F27" s="74">
        <f>'Dépenses Courantes'!DP375</f>
        <v>0</v>
      </c>
      <c r="G27" s="74">
        <f>'Dépenses Courantes'!EL375</f>
        <v>0</v>
      </c>
      <c r="H27" s="74">
        <f>'Dépenses Courantes'!FH375</f>
        <v>0</v>
      </c>
      <c r="I27" s="74">
        <f>'Dépenses Courantes'!GD375</f>
        <v>0</v>
      </c>
      <c r="J27" s="74">
        <f>'Dépenses Courantes'!GZ375</f>
        <v>0</v>
      </c>
      <c r="K27" s="74">
        <f>'Dépenses Courantes'!HV375</f>
        <v>0</v>
      </c>
      <c r="L27" s="74">
        <f>'Dépenses Courantes'!IR375</f>
        <v>0</v>
      </c>
      <c r="M27" s="74">
        <f>'Dépenses Courantes'!JN375</f>
        <v>0</v>
      </c>
    </row>
    <row r="28" spans="1:13" x14ac:dyDescent="0.25">
      <c r="A28" s="321" t="s">
        <v>44</v>
      </c>
      <c r="B28" s="74">
        <f>'Dépenses Courantes'!AH375</f>
        <v>0</v>
      </c>
      <c r="C28" s="74">
        <f>'Dépenses Courantes'!BD375</f>
        <v>0</v>
      </c>
      <c r="D28" s="74">
        <f>'Dépenses Courantes'!BY375</f>
        <v>0</v>
      </c>
      <c r="E28" s="74">
        <f>'Dépenses Courantes'!CU375</f>
        <v>0</v>
      </c>
      <c r="F28" s="74">
        <f>'Dépenses Courantes'!DQ375</f>
        <v>0</v>
      </c>
      <c r="G28" s="74">
        <f>'Dépenses Courantes'!EM375</f>
        <v>0</v>
      </c>
      <c r="H28" s="74">
        <f>'Dépenses Courantes'!FI375</f>
        <v>0</v>
      </c>
      <c r="I28" s="74">
        <f>'Dépenses Courantes'!GE375</f>
        <v>0</v>
      </c>
      <c r="J28" s="74">
        <f>'Dépenses Courantes'!HA375</f>
        <v>0</v>
      </c>
      <c r="K28" s="74">
        <f>'Dépenses Courantes'!HW375</f>
        <v>0</v>
      </c>
      <c r="L28" s="74">
        <f>'Dépenses Courantes'!IS375</f>
        <v>0</v>
      </c>
      <c r="M28" s="74">
        <f>'Dépenses Courantes'!JO375</f>
        <v>0</v>
      </c>
    </row>
    <row r="29" spans="1:13" x14ac:dyDescent="0.25">
      <c r="A29" s="321" t="s">
        <v>47</v>
      </c>
      <c r="B29" s="74">
        <f>'Dépenses Courantes'!AI375</f>
        <v>0</v>
      </c>
      <c r="C29" s="74">
        <f>'Dépenses Courantes'!BE375</f>
        <v>0</v>
      </c>
      <c r="D29" s="74">
        <f>'Dépenses Courantes'!BZ375</f>
        <v>0</v>
      </c>
      <c r="E29" s="74">
        <f>'Dépenses Courantes'!CV375</f>
        <v>0</v>
      </c>
      <c r="F29" s="74">
        <f>'Dépenses Courantes'!DR375</f>
        <v>0</v>
      </c>
      <c r="G29" s="74">
        <f>'Dépenses Courantes'!EN375</f>
        <v>0</v>
      </c>
      <c r="H29" s="74">
        <f>'Dépenses Courantes'!FJ375</f>
        <v>0</v>
      </c>
      <c r="I29" s="74">
        <f>'Dépenses Courantes'!GF375</f>
        <v>0</v>
      </c>
      <c r="J29" s="74">
        <f>'Dépenses Courantes'!HB375</f>
        <v>0</v>
      </c>
      <c r="K29" s="74">
        <f>'Dépenses Courantes'!HX375</f>
        <v>0</v>
      </c>
      <c r="L29" s="74">
        <f>'Dépenses Courantes'!IT375</f>
        <v>0</v>
      </c>
      <c r="M29" s="74">
        <f>'Dépenses Courantes'!JP375</f>
        <v>0</v>
      </c>
    </row>
    <row r="30" spans="1:13" ht="18" customHeight="1" x14ac:dyDescent="0.25">
      <c r="A30" s="321" t="s">
        <v>50</v>
      </c>
      <c r="B30" s="74">
        <f>'Dépenses Courantes'!AJ375</f>
        <v>0</v>
      </c>
      <c r="C30" s="74">
        <f>'Dépenses Courantes'!BF375</f>
        <v>0</v>
      </c>
      <c r="D30" s="74">
        <f>'Dépenses Courantes'!CA375</f>
        <v>0</v>
      </c>
      <c r="E30" s="74">
        <f>'Dépenses Courantes'!CW375</f>
        <v>0</v>
      </c>
      <c r="F30" s="74">
        <f>'Dépenses Courantes'!DS375</f>
        <v>0</v>
      </c>
      <c r="G30" s="74">
        <f>'Dépenses Courantes'!EO375</f>
        <v>0</v>
      </c>
      <c r="H30" s="74">
        <f>'Dépenses Courantes'!FK375</f>
        <v>0</v>
      </c>
      <c r="I30" s="74">
        <f>'Dépenses Courantes'!GG375</f>
        <v>0</v>
      </c>
      <c r="J30" s="74">
        <f>'Dépenses Courantes'!HC375</f>
        <v>0</v>
      </c>
      <c r="K30" s="74">
        <f>'Dépenses Courantes'!HY375</f>
        <v>0</v>
      </c>
      <c r="L30" s="74">
        <f>'Dépenses Courantes'!IU375</f>
        <v>0</v>
      </c>
      <c r="M30" s="74">
        <f>'Dépenses Courantes'!JQ375</f>
        <v>0</v>
      </c>
    </row>
    <row r="31" spans="1:13" ht="30" x14ac:dyDescent="0.25">
      <c r="A31" s="322" t="s">
        <v>72</v>
      </c>
      <c r="B31" s="74">
        <f>'Dépenses Courantes'!AK375</f>
        <v>0</v>
      </c>
      <c r="C31" s="74">
        <f>'Dépenses Courantes'!BG375</f>
        <v>0</v>
      </c>
      <c r="D31" s="74">
        <f>'Dépenses Courantes'!CB375</f>
        <v>0</v>
      </c>
      <c r="E31" s="74">
        <f>'Dépenses Courantes'!CX375</f>
        <v>0</v>
      </c>
      <c r="F31" s="74">
        <f>'Dépenses Courantes'!DT375</f>
        <v>0</v>
      </c>
      <c r="G31" s="74">
        <f>'Dépenses Courantes'!EP375</f>
        <v>0</v>
      </c>
      <c r="H31" s="74">
        <f>'Dépenses Courantes'!FL375</f>
        <v>0</v>
      </c>
      <c r="I31" s="74">
        <f>'Dépenses Courantes'!GH375</f>
        <v>0</v>
      </c>
      <c r="J31" s="74">
        <f>'Dépenses Courantes'!HD375</f>
        <v>0</v>
      </c>
      <c r="K31" s="74">
        <f>'Dépenses Courantes'!HZ375</f>
        <v>0</v>
      </c>
      <c r="L31" s="74">
        <f>'Dépenses Courantes'!IV375</f>
        <v>0</v>
      </c>
      <c r="M31" s="74">
        <f>'Dépenses Courantes'!JR375</f>
        <v>0</v>
      </c>
    </row>
    <row r="32" spans="1:13" x14ac:dyDescent="0.25">
      <c r="A32" s="323" t="s">
        <v>53</v>
      </c>
      <c r="B32" s="74">
        <f>'Dépenses Courantes'!AL375</f>
        <v>0</v>
      </c>
      <c r="C32" s="74">
        <f>'Dépenses Courantes'!BF375</f>
        <v>0</v>
      </c>
      <c r="D32" s="74">
        <f>'Dépenses Courantes'!CC375</f>
        <v>0</v>
      </c>
      <c r="E32" s="74">
        <f>'Dépenses Courantes'!CY375</f>
        <v>0</v>
      </c>
      <c r="F32" s="74">
        <f>'Dépenses Courantes'!DU375</f>
        <v>0</v>
      </c>
      <c r="G32" s="74">
        <f>'Dépenses Courantes'!EQ375</f>
        <v>0</v>
      </c>
      <c r="H32" s="74">
        <f>'Dépenses Courantes'!FM375</f>
        <v>0</v>
      </c>
      <c r="I32" s="74">
        <f>'Dépenses Courantes'!GI375</f>
        <v>0</v>
      </c>
      <c r="J32" s="74">
        <f>'Dépenses Courantes'!HE375</f>
        <v>0</v>
      </c>
      <c r="K32" s="74">
        <f>'Dépenses Courantes'!IA375</f>
        <v>0</v>
      </c>
      <c r="L32" s="74">
        <f>'Dépenses Courantes'!IW375</f>
        <v>0</v>
      </c>
      <c r="M32" s="74">
        <f>'Dépenses Courantes'!JS375</f>
        <v>0</v>
      </c>
    </row>
    <row r="33" spans="1:24" x14ac:dyDescent="0.25">
      <c r="A33" s="345" t="s">
        <v>270</v>
      </c>
      <c r="B33" s="74">
        <f t="shared" ref="B33:G33" si="1">SUM(B13:B32)</f>
        <v>0</v>
      </c>
      <c r="C33" s="74">
        <f t="shared" si="1"/>
        <v>0</v>
      </c>
      <c r="D33" s="74">
        <f t="shared" si="1"/>
        <v>0</v>
      </c>
      <c r="E33" s="74">
        <f t="shared" si="1"/>
        <v>0</v>
      </c>
      <c r="F33" s="74">
        <f t="shared" si="1"/>
        <v>0</v>
      </c>
      <c r="G33" s="74">
        <f t="shared" si="1"/>
        <v>0</v>
      </c>
      <c r="H33" s="74">
        <f t="shared" ref="H33:M33" si="2">SUM(H13:H32)</f>
        <v>0</v>
      </c>
      <c r="I33" s="74">
        <f t="shared" si="2"/>
        <v>0</v>
      </c>
      <c r="J33" s="74">
        <f t="shared" si="2"/>
        <v>0</v>
      </c>
      <c r="K33" s="74">
        <f t="shared" si="2"/>
        <v>0</v>
      </c>
      <c r="L33" s="74">
        <f t="shared" si="2"/>
        <v>0</v>
      </c>
      <c r="M33" s="74">
        <f t="shared" si="2"/>
        <v>0</v>
      </c>
    </row>
    <row r="34" spans="1:24" ht="18.75" x14ac:dyDescent="0.25">
      <c r="A34" s="324"/>
    </row>
    <row r="35" spans="1:24" ht="30" x14ac:dyDescent="0.25">
      <c r="A35" s="325" t="s">
        <v>366</v>
      </c>
    </row>
    <row r="36" spans="1:24" x14ac:dyDescent="0.25">
      <c r="A36" s="325" t="s">
        <v>172</v>
      </c>
      <c r="B36" s="74">
        <f>'Dépenses de logement'!R123</f>
        <v>0</v>
      </c>
      <c r="C36" s="74">
        <f>'Dépenses de logement'!AB123</f>
        <v>0</v>
      </c>
      <c r="D36" s="74">
        <f>'Dépenses de logement'!AL123</f>
        <v>0</v>
      </c>
      <c r="E36" s="74">
        <f>'Dépenses de logement'!AV123</f>
        <v>0</v>
      </c>
      <c r="F36" s="74">
        <f>'Dépenses de logement'!BF123</f>
        <v>0</v>
      </c>
      <c r="G36" s="74">
        <f>'Dépenses de logement'!BP123</f>
        <v>0</v>
      </c>
      <c r="H36" s="74">
        <f>'Dépenses de logement'!BZ123</f>
        <v>0</v>
      </c>
      <c r="I36" s="74">
        <f>'Dépenses de logement'!CJ123</f>
        <v>0</v>
      </c>
      <c r="J36" s="74">
        <f>'Dépenses de logement'!CT123</f>
        <v>0</v>
      </c>
      <c r="K36" s="74">
        <f>'Dépenses de logement'!DD123</f>
        <v>0</v>
      </c>
      <c r="L36" s="445">
        <f>'Dépenses de logement'!DN123</f>
        <v>0</v>
      </c>
      <c r="M36" s="445">
        <f>'Dépenses de logement'!DX123</f>
        <v>0</v>
      </c>
      <c r="N36" s="445"/>
      <c r="O36" s="445"/>
      <c r="P36" s="445"/>
      <c r="Q36" s="445"/>
      <c r="R36" s="445"/>
      <c r="S36" s="445"/>
      <c r="T36" s="445"/>
      <c r="U36" s="445"/>
      <c r="V36" s="445"/>
      <c r="W36" s="445"/>
      <c r="X36" s="445"/>
    </row>
    <row r="37" spans="1:24" x14ac:dyDescent="0.25">
      <c r="A37" s="325" t="s">
        <v>173</v>
      </c>
      <c r="B37" s="74">
        <f>'Dépenses de logement'!S123</f>
        <v>0</v>
      </c>
      <c r="C37" s="74">
        <f>'Dépenses de logement'!AC123</f>
        <v>0</v>
      </c>
      <c r="D37" s="74">
        <f>'Dépenses de logement'!AM123</f>
        <v>0</v>
      </c>
      <c r="E37" s="74">
        <f>'Dépenses de logement'!AW123</f>
        <v>0</v>
      </c>
      <c r="F37" s="74">
        <f>'Dépenses de logement'!BG123</f>
        <v>0</v>
      </c>
      <c r="G37" s="74">
        <f>'Dépenses de logement'!BQ123</f>
        <v>0</v>
      </c>
      <c r="H37" s="74">
        <f>'Dépenses de logement'!CA123</f>
        <v>0</v>
      </c>
      <c r="I37" s="74">
        <f>'Dépenses de logement'!CK123</f>
        <v>0</v>
      </c>
      <c r="J37" s="74">
        <f>'Dépenses de logement'!CU123</f>
        <v>0</v>
      </c>
      <c r="K37" s="445">
        <f>'Dépenses de logement'!DE123</f>
        <v>0</v>
      </c>
      <c r="L37" s="445">
        <f>'Dépenses de logement'!DO123</f>
        <v>0</v>
      </c>
      <c r="M37" s="445">
        <f>'Dépenses de logement'!DY123</f>
        <v>0</v>
      </c>
    </row>
    <row r="38" spans="1:24" ht="30" x14ac:dyDescent="0.25">
      <c r="A38" s="325" t="s">
        <v>254</v>
      </c>
      <c r="B38" s="74">
        <f>'Dépenses de logement'!T123</f>
        <v>0</v>
      </c>
      <c r="C38" s="74">
        <f>'Dépenses de logement'!AD123</f>
        <v>0</v>
      </c>
      <c r="D38" s="74">
        <f>'Dépenses de logement'!AN123</f>
        <v>0</v>
      </c>
      <c r="E38" s="74">
        <f>'Dépenses de logement'!AX123</f>
        <v>0</v>
      </c>
      <c r="F38" s="74">
        <f>'Dépenses de logement'!BH123</f>
        <v>0</v>
      </c>
      <c r="G38" s="74">
        <f>'Dépenses de logement'!BR123</f>
        <v>0</v>
      </c>
      <c r="H38" s="74">
        <f>'Dépenses de logement'!CB123</f>
        <v>0</v>
      </c>
      <c r="I38" s="74">
        <f>'Dépenses de logement'!CL123</f>
        <v>0</v>
      </c>
      <c r="J38" s="74">
        <f>'Dépenses de logement'!CV123</f>
        <v>0</v>
      </c>
      <c r="K38" s="445">
        <f>'Dépenses de logement'!DF123</f>
        <v>0</v>
      </c>
      <c r="L38" s="445">
        <f>'Dépenses de logement'!DP123</f>
        <v>0</v>
      </c>
      <c r="M38" s="445">
        <f>'Dépenses de logement'!DZ123</f>
        <v>0</v>
      </c>
    </row>
    <row r="39" spans="1:24" ht="45" x14ac:dyDescent="0.25">
      <c r="A39" s="325" t="s">
        <v>262</v>
      </c>
      <c r="B39" s="74">
        <f>'Dépenses de logement'!U123</f>
        <v>0</v>
      </c>
      <c r="C39" s="74">
        <f>'Dépenses de logement'!AE123</f>
        <v>0</v>
      </c>
      <c r="D39" s="74">
        <f>'Dépenses de logement'!AO123</f>
        <v>0</v>
      </c>
      <c r="E39" s="74">
        <f>'Dépenses de logement'!AY123</f>
        <v>0</v>
      </c>
      <c r="F39" s="74">
        <f>'Dépenses de logement'!BI123</f>
        <v>0</v>
      </c>
      <c r="G39" s="74">
        <f>'Dépenses de logement'!BS123</f>
        <v>0</v>
      </c>
      <c r="H39" s="74">
        <f>'Dépenses de logement'!CC123</f>
        <v>0</v>
      </c>
      <c r="I39" s="74">
        <f>'Dépenses de logement'!CM123</f>
        <v>0</v>
      </c>
      <c r="J39" s="74">
        <f>'Dépenses de logement'!CW123</f>
        <v>0</v>
      </c>
      <c r="K39" s="445">
        <f>'Dépenses de logement'!DG123</f>
        <v>0</v>
      </c>
      <c r="L39" s="445">
        <f>'Dépenses de logement'!DQ123</f>
        <v>0</v>
      </c>
      <c r="M39" s="445">
        <f>'Dépenses de logement'!EA123</f>
        <v>0</v>
      </c>
    </row>
    <row r="40" spans="1:24" x14ac:dyDescent="0.25">
      <c r="A40" s="325" t="s">
        <v>259</v>
      </c>
      <c r="B40" s="74">
        <f>'Dépenses de logement'!V123</f>
        <v>0</v>
      </c>
      <c r="C40" s="74">
        <f>'Dépenses de logement'!AF123</f>
        <v>0</v>
      </c>
      <c r="D40" s="74">
        <f>'Dépenses de logement'!AP123</f>
        <v>0</v>
      </c>
      <c r="E40" s="74">
        <f>'Dépenses de logement'!AZ123</f>
        <v>0</v>
      </c>
      <c r="F40" s="74">
        <f>'Dépenses de logement'!BJ123</f>
        <v>0</v>
      </c>
      <c r="G40" s="74">
        <f>'Dépenses de logement'!BT123</f>
        <v>0</v>
      </c>
      <c r="H40" s="74">
        <f>'Dépenses de logement'!CD123</f>
        <v>0</v>
      </c>
      <c r="I40" s="74">
        <f>'Dépenses de logement'!CN123</f>
        <v>0</v>
      </c>
      <c r="J40" s="74">
        <f>'Dépenses de logement'!CX123</f>
        <v>0</v>
      </c>
      <c r="K40" s="445">
        <f>'Dépenses de logement'!DH123</f>
        <v>0</v>
      </c>
      <c r="L40" s="445">
        <f>'Dépenses de logement'!DR123</f>
        <v>0</v>
      </c>
      <c r="M40" s="445">
        <f>'Dépenses de logement'!EB123</f>
        <v>0</v>
      </c>
    </row>
    <row r="41" spans="1:24" ht="30" x14ac:dyDescent="0.25">
      <c r="A41" s="325" t="s">
        <v>267</v>
      </c>
      <c r="B41" s="74">
        <f>'Dépenses de logement'!W123</f>
        <v>0</v>
      </c>
      <c r="C41" s="74">
        <f>'Dépenses de logement'!AG123</f>
        <v>0</v>
      </c>
      <c r="D41" s="74">
        <f>'Dépenses de logement'!AQ123</f>
        <v>0</v>
      </c>
      <c r="E41" s="74">
        <f>'Dépenses de logement'!BA123</f>
        <v>0</v>
      </c>
      <c r="F41" s="74">
        <f>'Dépenses de logement'!BK123</f>
        <v>0</v>
      </c>
      <c r="G41" s="74">
        <f>'Dépenses de logement'!BU123</f>
        <v>0</v>
      </c>
      <c r="H41" s="74">
        <f>'Dépenses de logement'!CE123</f>
        <v>0</v>
      </c>
      <c r="I41" s="74">
        <f>'Dépenses de logement'!CO123</f>
        <v>0</v>
      </c>
      <c r="J41" s="74">
        <f>'Dépenses de logement'!CY123</f>
        <v>0</v>
      </c>
      <c r="K41" s="445">
        <f>'Dépenses de logement'!DI123</f>
        <v>0</v>
      </c>
      <c r="L41" s="445">
        <f>'Dépenses de logement'!DS123</f>
        <v>0</v>
      </c>
      <c r="M41" s="445">
        <f>'Dépenses de logement'!EC123</f>
        <v>0</v>
      </c>
    </row>
    <row r="42" spans="1:24" ht="45" x14ac:dyDescent="0.25">
      <c r="A42" s="325" t="s">
        <v>268</v>
      </c>
      <c r="B42" s="74">
        <f>'Dépenses de logement'!X123</f>
        <v>0</v>
      </c>
      <c r="C42" s="74">
        <f>'Dépenses de logement'!AH123</f>
        <v>0</v>
      </c>
      <c r="D42" s="74">
        <f>'Dépenses de logement'!AR123</f>
        <v>0</v>
      </c>
      <c r="E42" s="74">
        <f>'Dépenses de logement'!BB123</f>
        <v>0</v>
      </c>
      <c r="F42" s="74">
        <f>'Dépenses de logement'!BL123</f>
        <v>0</v>
      </c>
      <c r="G42" s="74">
        <f>'Dépenses de logement'!BV123</f>
        <v>0</v>
      </c>
      <c r="H42" s="74">
        <f>'Dépenses de logement'!CF123</f>
        <v>0</v>
      </c>
      <c r="I42" s="74">
        <f>'Dépenses de logement'!CP123</f>
        <v>0</v>
      </c>
      <c r="J42" s="74">
        <f>'Dépenses de logement'!CZ123</f>
        <v>0</v>
      </c>
      <c r="K42" s="445">
        <f>'Dépenses de logement'!DJ123</f>
        <v>0</v>
      </c>
      <c r="L42" s="445">
        <f>'Dépenses de logement'!DT123</f>
        <v>0</v>
      </c>
      <c r="M42" s="445">
        <f>'Dépenses de logement'!ED123</f>
        <v>0</v>
      </c>
    </row>
    <row r="43" spans="1:24" ht="30" x14ac:dyDescent="0.25">
      <c r="A43" s="326" t="s">
        <v>258</v>
      </c>
      <c r="B43" s="74">
        <f>'Dépenses de logement'!Y123</f>
        <v>0</v>
      </c>
      <c r="C43" s="74">
        <f>'Dépenses de logement'!AI123</f>
        <v>0</v>
      </c>
      <c r="D43" s="74">
        <f>'Dépenses de logement'!AS123</f>
        <v>0</v>
      </c>
      <c r="E43" s="74">
        <f>'Dépenses de logement'!BC123</f>
        <v>0</v>
      </c>
      <c r="F43" s="74">
        <f>'Dépenses de logement'!BM123</f>
        <v>0</v>
      </c>
      <c r="G43" s="74">
        <f>'Dépenses de logement'!BW123</f>
        <v>0</v>
      </c>
      <c r="H43" s="74">
        <f>'Dépenses de logement'!CG123</f>
        <v>0</v>
      </c>
      <c r="I43" s="74">
        <f>'Dépenses de logement'!CQ123</f>
        <v>0</v>
      </c>
      <c r="J43" s="74">
        <f>'Dépenses de logement'!DA123</f>
        <v>0</v>
      </c>
      <c r="K43" s="445">
        <f>'Dépenses de logement'!DK123</f>
        <v>0</v>
      </c>
      <c r="L43" s="445">
        <f>'Dépenses de logement'!DU123</f>
        <v>0</v>
      </c>
      <c r="M43" s="445">
        <f>'Dépenses de logement'!EE123</f>
        <v>0</v>
      </c>
    </row>
    <row r="44" spans="1:24" x14ac:dyDescent="0.25">
      <c r="A44" s="346" t="s">
        <v>270</v>
      </c>
      <c r="B44" s="74">
        <f>SUM(B36:B43)</f>
        <v>0</v>
      </c>
      <c r="C44" s="74">
        <f t="shared" ref="C44:M44" si="3">SUM(C36:C43)</f>
        <v>0</v>
      </c>
      <c r="D44" s="74">
        <f t="shared" si="3"/>
        <v>0</v>
      </c>
      <c r="E44" s="74">
        <f t="shared" si="3"/>
        <v>0</v>
      </c>
      <c r="F44" s="74">
        <f t="shared" si="3"/>
        <v>0</v>
      </c>
      <c r="G44" s="74">
        <f t="shared" si="3"/>
        <v>0</v>
      </c>
      <c r="H44" s="74">
        <f t="shared" si="3"/>
        <v>0</v>
      </c>
      <c r="I44" s="74">
        <f t="shared" si="3"/>
        <v>0</v>
      </c>
      <c r="J44" s="74">
        <f t="shared" si="3"/>
        <v>0</v>
      </c>
      <c r="K44" s="74">
        <f t="shared" si="3"/>
        <v>0</v>
      </c>
      <c r="L44" s="74">
        <f t="shared" si="3"/>
        <v>0</v>
      </c>
      <c r="M44" s="74">
        <f t="shared" si="3"/>
        <v>0</v>
      </c>
    </row>
    <row r="45" spans="1:24" ht="18.75" x14ac:dyDescent="0.25">
      <c r="A45" s="324"/>
      <c r="K45" s="445"/>
      <c r="L45" s="445"/>
      <c r="M45" s="445"/>
    </row>
    <row r="46" spans="1:24" ht="45" x14ac:dyDescent="0.25">
      <c r="A46" s="197" t="s">
        <v>367</v>
      </c>
      <c r="L46" s="445"/>
      <c r="M46" s="445"/>
    </row>
    <row r="47" spans="1:24" x14ac:dyDescent="0.25">
      <c r="A47" s="197" t="s">
        <v>150</v>
      </c>
      <c r="B47" s="74" t="s">
        <v>274</v>
      </c>
      <c r="C47" s="74" t="s">
        <v>274</v>
      </c>
      <c r="D47" s="74" t="s">
        <v>274</v>
      </c>
      <c r="E47" s="74" t="s">
        <v>274</v>
      </c>
      <c r="F47" s="74" t="s">
        <v>274</v>
      </c>
      <c r="G47" s="74" t="s">
        <v>274</v>
      </c>
      <c r="H47" s="74" t="s">
        <v>274</v>
      </c>
      <c r="I47" s="74" t="s">
        <v>274</v>
      </c>
      <c r="J47" s="74" t="s">
        <v>274</v>
      </c>
      <c r="K47" s="74" t="s">
        <v>274</v>
      </c>
      <c r="L47" s="74" t="s">
        <v>274</v>
      </c>
      <c r="M47" s="74">
        <f>Voiture!L146</f>
        <v>0</v>
      </c>
    </row>
    <row r="48" spans="1:24" x14ac:dyDescent="0.25">
      <c r="A48" s="197" t="s">
        <v>167</v>
      </c>
      <c r="B48" s="74" t="s">
        <v>274</v>
      </c>
      <c r="C48" s="74" t="s">
        <v>274</v>
      </c>
      <c r="D48" s="74" t="s">
        <v>274</v>
      </c>
      <c r="E48" s="74" t="s">
        <v>274</v>
      </c>
      <c r="F48" s="74" t="s">
        <v>274</v>
      </c>
      <c r="G48" s="74" t="s">
        <v>274</v>
      </c>
      <c r="H48" s="74" t="s">
        <v>274</v>
      </c>
      <c r="I48" s="74" t="s">
        <v>274</v>
      </c>
      <c r="J48" s="74" t="s">
        <v>274</v>
      </c>
      <c r="K48" s="74" t="s">
        <v>274</v>
      </c>
      <c r="L48" s="74" t="s">
        <v>274</v>
      </c>
      <c r="M48" s="74">
        <f>Voiture!L147</f>
        <v>0</v>
      </c>
    </row>
    <row r="49" spans="1:14" x14ac:dyDescent="0.25">
      <c r="A49" s="197" t="s">
        <v>153</v>
      </c>
      <c r="B49" s="74" t="s">
        <v>274</v>
      </c>
      <c r="C49" s="74" t="s">
        <v>274</v>
      </c>
      <c r="D49" s="74" t="s">
        <v>274</v>
      </c>
      <c r="E49" s="74" t="s">
        <v>274</v>
      </c>
      <c r="F49" s="74" t="s">
        <v>274</v>
      </c>
      <c r="G49" s="74" t="s">
        <v>274</v>
      </c>
      <c r="H49" s="74" t="s">
        <v>274</v>
      </c>
      <c r="I49" s="74" t="s">
        <v>274</v>
      </c>
      <c r="J49" s="74" t="s">
        <v>274</v>
      </c>
      <c r="K49" s="74" t="s">
        <v>274</v>
      </c>
      <c r="L49" s="74" t="s">
        <v>274</v>
      </c>
      <c r="M49" s="74">
        <f>Voiture!L148</f>
        <v>0</v>
      </c>
    </row>
    <row r="50" spans="1:14" ht="30" x14ac:dyDescent="0.25">
      <c r="A50" s="197" t="s">
        <v>168</v>
      </c>
      <c r="B50" s="74" t="s">
        <v>274</v>
      </c>
      <c r="C50" s="74" t="s">
        <v>274</v>
      </c>
      <c r="D50" s="74" t="s">
        <v>274</v>
      </c>
      <c r="E50" s="74" t="s">
        <v>274</v>
      </c>
      <c r="F50" s="74" t="s">
        <v>274</v>
      </c>
      <c r="G50" s="74" t="s">
        <v>274</v>
      </c>
      <c r="H50" s="74" t="s">
        <v>274</v>
      </c>
      <c r="I50" s="74" t="s">
        <v>274</v>
      </c>
      <c r="J50" s="74" t="s">
        <v>274</v>
      </c>
      <c r="K50" s="74" t="s">
        <v>274</v>
      </c>
      <c r="L50" s="74" t="s">
        <v>274</v>
      </c>
      <c r="M50" s="74">
        <f>Voiture!L149</f>
        <v>0</v>
      </c>
    </row>
    <row r="51" spans="1:14" x14ac:dyDescent="0.25">
      <c r="A51" s="197" t="s">
        <v>166</v>
      </c>
      <c r="B51" s="74" t="s">
        <v>274</v>
      </c>
      <c r="C51" s="74" t="s">
        <v>274</v>
      </c>
      <c r="D51" s="74" t="s">
        <v>274</v>
      </c>
      <c r="E51" s="74" t="s">
        <v>274</v>
      </c>
      <c r="F51" s="74" t="s">
        <v>274</v>
      </c>
      <c r="G51" s="74" t="s">
        <v>274</v>
      </c>
      <c r="H51" s="74" t="s">
        <v>274</v>
      </c>
      <c r="I51" s="74" t="s">
        <v>274</v>
      </c>
      <c r="J51" s="74" t="s">
        <v>274</v>
      </c>
      <c r="K51" s="74" t="s">
        <v>274</v>
      </c>
      <c r="L51" s="74" t="s">
        <v>274</v>
      </c>
      <c r="M51" s="74">
        <f>Voiture!L150</f>
        <v>0</v>
      </c>
    </row>
    <row r="52" spans="1:14" ht="30" x14ac:dyDescent="0.25">
      <c r="A52" s="347" t="s">
        <v>213</v>
      </c>
      <c r="B52" s="74" t="s">
        <v>274</v>
      </c>
      <c r="C52" s="74" t="s">
        <v>274</v>
      </c>
      <c r="D52" s="74" t="s">
        <v>274</v>
      </c>
      <c r="E52" s="74" t="s">
        <v>274</v>
      </c>
      <c r="F52" s="74" t="s">
        <v>274</v>
      </c>
      <c r="G52" s="74" t="s">
        <v>274</v>
      </c>
      <c r="H52" s="74" t="s">
        <v>274</v>
      </c>
      <c r="I52" s="74" t="s">
        <v>274</v>
      </c>
      <c r="J52" s="74" t="s">
        <v>274</v>
      </c>
      <c r="K52" s="74" t="s">
        <v>274</v>
      </c>
      <c r="L52" s="74" t="s">
        <v>274</v>
      </c>
      <c r="M52" s="74">
        <f>Voiture!L151</f>
        <v>0</v>
      </c>
    </row>
    <row r="53" spans="1:14" x14ac:dyDescent="0.25">
      <c r="A53" s="435" t="s">
        <v>273</v>
      </c>
      <c r="B53" s="74" t="s">
        <v>274</v>
      </c>
      <c r="C53" s="74" t="s">
        <v>274</v>
      </c>
      <c r="D53" s="74" t="s">
        <v>274</v>
      </c>
      <c r="E53" s="74" t="s">
        <v>274</v>
      </c>
      <c r="F53" s="74" t="s">
        <v>274</v>
      </c>
      <c r="G53" s="74" t="s">
        <v>274</v>
      </c>
      <c r="H53" s="74" t="s">
        <v>274</v>
      </c>
      <c r="I53" s="74" t="s">
        <v>274</v>
      </c>
      <c r="J53" s="74" t="s">
        <v>274</v>
      </c>
      <c r="K53" s="74" t="s">
        <v>274</v>
      </c>
      <c r="L53" s="74" t="s">
        <v>274</v>
      </c>
      <c r="M53" s="74">
        <f>SUM(M47:M52)</f>
        <v>0</v>
      </c>
    </row>
    <row r="55" spans="1:14" x14ac:dyDescent="0.25">
      <c r="A55" s="435" t="s">
        <v>271</v>
      </c>
      <c r="B55" s="74">
        <f t="shared" ref="B55:L55" si="4">+B44+B33</f>
        <v>0</v>
      </c>
      <c r="C55" s="74">
        <f t="shared" si="4"/>
        <v>0</v>
      </c>
      <c r="D55" s="74">
        <f t="shared" si="4"/>
        <v>0</v>
      </c>
      <c r="E55" s="74">
        <f t="shared" si="4"/>
        <v>0</v>
      </c>
      <c r="F55" s="74">
        <f t="shared" si="4"/>
        <v>0</v>
      </c>
      <c r="G55" s="74">
        <f t="shared" si="4"/>
        <v>0</v>
      </c>
      <c r="H55" s="74">
        <f t="shared" si="4"/>
        <v>0</v>
      </c>
      <c r="I55" s="74">
        <f t="shared" si="4"/>
        <v>0</v>
      </c>
      <c r="J55" s="74">
        <f t="shared" si="4"/>
        <v>0</v>
      </c>
      <c r="K55" s="74">
        <f t="shared" si="4"/>
        <v>0</v>
      </c>
      <c r="L55" s="74">
        <f t="shared" si="4"/>
        <v>0</v>
      </c>
      <c r="M55" s="74">
        <f>+M44+M33+M53</f>
        <v>0</v>
      </c>
      <c r="N55" s="74">
        <f>+M53</f>
        <v>0</v>
      </c>
    </row>
    <row r="57" spans="1:14" x14ac:dyDescent="0.25">
      <c r="A57" s="435" t="s">
        <v>272</v>
      </c>
    </row>
    <row r="59" spans="1:14" ht="15.75" thickBot="1" x14ac:dyDescent="0.3"/>
    <row r="60" spans="1:14" ht="39" thickBot="1" x14ac:dyDescent="0.3">
      <c r="A60" s="392"/>
      <c r="B60" s="677" t="s">
        <v>331</v>
      </c>
      <c r="C60" s="678"/>
      <c r="D60" s="679"/>
      <c r="E60" s="677" t="s">
        <v>330</v>
      </c>
      <c r="F60" s="678"/>
      <c r="G60" s="679"/>
      <c r="H60" s="677" t="s">
        <v>332</v>
      </c>
      <c r="I60" s="678"/>
      <c r="J60" s="679"/>
      <c r="K60" s="677" t="s">
        <v>333</v>
      </c>
      <c r="L60" s="678"/>
      <c r="M60" s="679"/>
      <c r="N60" s="365" t="s">
        <v>334</v>
      </c>
    </row>
    <row r="61" spans="1:14" ht="15.75" thickBot="1" x14ac:dyDescent="0.3">
      <c r="A61" s="297" t="s">
        <v>269</v>
      </c>
      <c r="B61" s="680">
        <f>B55+C55+D55</f>
        <v>0</v>
      </c>
      <c r="C61" s="681"/>
      <c r="D61" s="682"/>
      <c r="E61" s="680">
        <f>E55+F55+G55</f>
        <v>0</v>
      </c>
      <c r="F61" s="681"/>
      <c r="G61" s="682"/>
      <c r="H61" s="680">
        <f>H55+I55+J55</f>
        <v>0</v>
      </c>
      <c r="I61" s="681"/>
      <c r="J61" s="682"/>
      <c r="K61" s="680">
        <f>K55+L55+M55</f>
        <v>0</v>
      </c>
      <c r="L61" s="681"/>
      <c r="M61" s="682"/>
      <c r="N61" s="364">
        <f>SUM(B61:M61)</f>
        <v>0</v>
      </c>
    </row>
    <row r="62" spans="1:14" ht="15.75" thickBot="1" x14ac:dyDescent="0.3">
      <c r="A62" s="297" t="s">
        <v>329</v>
      </c>
      <c r="B62" s="680">
        <f>'Dépenses de logement'!F130+'Dépenses Courantes'!G381</f>
        <v>0</v>
      </c>
      <c r="C62" s="681"/>
      <c r="D62" s="682"/>
      <c r="E62" s="680">
        <f>'Dépenses de logement'!F133+'Dépenses Courantes'!G384</f>
        <v>0</v>
      </c>
      <c r="F62" s="681"/>
      <c r="G62" s="682"/>
      <c r="H62" s="680">
        <f>'Dépenses de logement'!F136+'Dépenses Courantes'!G387</f>
        <v>0</v>
      </c>
      <c r="I62" s="681"/>
      <c r="J62" s="682"/>
      <c r="K62" s="680">
        <f>'Dépenses de logement'!F139+'Dépenses Courantes'!G390+Voiture!K153</f>
        <v>0</v>
      </c>
      <c r="L62" s="681"/>
      <c r="M62" s="682"/>
      <c r="N62" s="364">
        <f>SUM(B62:M62)</f>
        <v>0</v>
      </c>
    </row>
    <row r="63" spans="1:14" ht="15.75" thickBot="1" x14ac:dyDescent="0.3">
      <c r="A63" s="297" t="s">
        <v>328</v>
      </c>
      <c r="B63" s="683">
        <f>'Dépenses de logement'!G130+'Dépenses Courantes'!H381</f>
        <v>0</v>
      </c>
      <c r="C63" s="681"/>
      <c r="D63" s="682"/>
      <c r="E63" s="683">
        <f>'Dépenses de logement'!G133+'Dépenses Courantes'!H384</f>
        <v>0</v>
      </c>
      <c r="F63" s="681"/>
      <c r="G63" s="682"/>
      <c r="H63" s="683">
        <f>'Dépenses de logement'!G136+'Dépenses Courantes'!H387</f>
        <v>0</v>
      </c>
      <c r="I63" s="681"/>
      <c r="J63" s="682"/>
      <c r="K63" s="683">
        <f>'Dépenses de logement'!G139+'Dépenses Courantes'!H390+Voiture!J153</f>
        <v>0</v>
      </c>
      <c r="L63" s="681"/>
      <c r="M63" s="682"/>
      <c r="N63" s="364">
        <f>SUM(B63:M63)</f>
        <v>0</v>
      </c>
    </row>
    <row r="64" spans="1:14" x14ac:dyDescent="0.25">
      <c r="A64"/>
      <c r="C64"/>
      <c r="D64"/>
      <c r="E64"/>
      <c r="F64"/>
      <c r="G64"/>
      <c r="H64"/>
      <c r="I64"/>
      <c r="J64"/>
      <c r="K64"/>
      <c r="L64"/>
      <c r="M64"/>
      <c r="N64"/>
    </row>
    <row r="65" spans="1:14" x14ac:dyDescent="0.25">
      <c r="A65"/>
      <c r="B65" s="366"/>
      <c r="C65" s="366"/>
      <c r="D65" s="366"/>
      <c r="E65" s="366"/>
      <c r="F65" s="366"/>
      <c r="G65" s="366"/>
      <c r="H65" s="366"/>
      <c r="I65" s="366"/>
      <c r="N65" s="296"/>
    </row>
    <row r="66" spans="1:14" ht="15.75" thickBot="1" x14ac:dyDescent="0.3">
      <c r="A66"/>
      <c r="B66" s="237"/>
      <c r="C66" s="193"/>
      <c r="D66" s="193"/>
      <c r="E66" s="193"/>
      <c r="F66" s="193"/>
      <c r="G66" s="193"/>
      <c r="H66" s="193"/>
      <c r="I66" s="193"/>
      <c r="J66" s="193"/>
      <c r="K66" s="193"/>
      <c r="L66" s="193"/>
      <c r="M66" s="193"/>
      <c r="N66" s="318"/>
    </row>
    <row r="67" spans="1:14" ht="39" thickBot="1" x14ac:dyDescent="0.3">
      <c r="A67" s="382"/>
      <c r="B67" s="677" t="s">
        <v>331</v>
      </c>
      <c r="C67" s="678"/>
      <c r="D67" s="679"/>
      <c r="E67" s="677" t="s">
        <v>330</v>
      </c>
      <c r="F67" s="678"/>
      <c r="G67" s="679"/>
      <c r="H67" s="677" t="s">
        <v>332</v>
      </c>
      <c r="I67" s="678"/>
      <c r="J67" s="679"/>
      <c r="K67" s="677" t="s">
        <v>333</v>
      </c>
      <c r="L67" s="678"/>
      <c r="M67" s="679"/>
      <c r="N67" s="365" t="s">
        <v>334</v>
      </c>
    </row>
    <row r="68" spans="1:14" ht="15.75" thickBot="1" x14ac:dyDescent="0.3">
      <c r="A68" s="349" t="s">
        <v>325</v>
      </c>
      <c r="B68" s="680">
        <f>SUM(B10:D10)</f>
        <v>0</v>
      </c>
      <c r="C68" s="681"/>
      <c r="D68" s="682"/>
      <c r="E68" s="680">
        <f t="shared" ref="E68" si="5">SUM(E10:G10)</f>
        <v>0</v>
      </c>
      <c r="F68" s="681"/>
      <c r="G68" s="682"/>
      <c r="H68" s="680">
        <f t="shared" ref="H68" si="6">SUM(H10:J10)</f>
        <v>0</v>
      </c>
      <c r="I68" s="681"/>
      <c r="J68" s="682"/>
      <c r="K68" s="680">
        <f t="shared" ref="K68" si="7">SUM(K10:M10)</f>
        <v>0</v>
      </c>
      <c r="L68" s="681"/>
      <c r="M68" s="682"/>
      <c r="N68" s="364">
        <f>SUM(B68:M68)</f>
        <v>0</v>
      </c>
    </row>
    <row r="69" spans="1:14" ht="15.75" thickBot="1" x14ac:dyDescent="0.3">
      <c r="A69" s="349" t="s">
        <v>327</v>
      </c>
      <c r="B69" s="680">
        <f>Revenus!G75</f>
        <v>0</v>
      </c>
      <c r="C69" s="681"/>
      <c r="D69" s="682"/>
      <c r="E69" s="680">
        <f>Revenus!G78</f>
        <v>0</v>
      </c>
      <c r="F69" s="681"/>
      <c r="G69" s="682"/>
      <c r="H69" s="680">
        <f>Revenus!G81</f>
        <v>0</v>
      </c>
      <c r="I69" s="681"/>
      <c r="J69" s="682"/>
      <c r="K69" s="680">
        <f>Revenus!G84</f>
        <v>0</v>
      </c>
      <c r="L69" s="681"/>
      <c r="M69" s="682"/>
      <c r="N69" s="364">
        <f>SUM(B69:M69)</f>
        <v>0</v>
      </c>
    </row>
    <row r="70" spans="1:14" ht="15.75" thickBot="1" x14ac:dyDescent="0.3">
      <c r="A70" s="349" t="s">
        <v>326</v>
      </c>
      <c r="B70" s="680">
        <f>Revenus!H75</f>
        <v>0</v>
      </c>
      <c r="C70" s="681"/>
      <c r="D70" s="682"/>
      <c r="E70" s="680">
        <f>Revenus!H78</f>
        <v>0</v>
      </c>
      <c r="F70" s="681"/>
      <c r="G70" s="682"/>
      <c r="H70" s="680">
        <f>Revenus!H81</f>
        <v>0</v>
      </c>
      <c r="I70" s="681"/>
      <c r="J70" s="682"/>
      <c r="K70" s="680">
        <f>Revenus!H84</f>
        <v>0</v>
      </c>
      <c r="L70" s="681"/>
      <c r="M70" s="682"/>
      <c r="N70" s="364">
        <f>SUM(B70:M70)</f>
        <v>0</v>
      </c>
    </row>
    <row r="71" spans="1:14" ht="15.75" thickBot="1" x14ac:dyDescent="0.3">
      <c r="A71" s="297" t="s">
        <v>224</v>
      </c>
      <c r="B71" s="680">
        <f>SUM(B68:D70)</f>
        <v>0</v>
      </c>
      <c r="C71" s="681"/>
      <c r="D71" s="682"/>
      <c r="E71" s="680">
        <f>SUM(E68:G70)</f>
        <v>0</v>
      </c>
      <c r="F71" s="681"/>
      <c r="G71" s="682"/>
      <c r="H71" s="680">
        <f>SUM(H68:J70)</f>
        <v>0</v>
      </c>
      <c r="I71" s="681"/>
      <c r="J71" s="682"/>
      <c r="K71" s="680">
        <f>SUM(K68:M70)</f>
        <v>0</v>
      </c>
      <c r="L71" s="681"/>
      <c r="M71" s="682"/>
      <c r="N71" s="294">
        <f>SUM(B71:M71)</f>
        <v>0</v>
      </c>
    </row>
    <row r="72" spans="1:14" x14ac:dyDescent="0.25">
      <c r="A72"/>
      <c r="C72"/>
      <c r="D72"/>
      <c r="E72"/>
      <c r="F72"/>
      <c r="G72"/>
      <c r="H72"/>
      <c r="I72"/>
      <c r="J72"/>
      <c r="K72"/>
      <c r="L72"/>
      <c r="M72"/>
      <c r="N72"/>
    </row>
    <row r="73" spans="1:14" ht="15.75" thickBot="1" x14ac:dyDescent="0.3">
      <c r="A73" s="392"/>
      <c r="B73"/>
      <c r="C73"/>
      <c r="D73"/>
      <c r="E73"/>
      <c r="F73"/>
      <c r="G73"/>
      <c r="H73"/>
      <c r="I73"/>
      <c r="J73"/>
      <c r="K73"/>
      <c r="L73"/>
      <c r="M73"/>
      <c r="N73" s="318"/>
    </row>
    <row r="74" spans="1:14" ht="15.75" thickBot="1" x14ac:dyDescent="0.3">
      <c r="A74" s="349" t="s">
        <v>225</v>
      </c>
      <c r="B74" s="684">
        <f>B69-B62</f>
        <v>0</v>
      </c>
      <c r="C74" s="685"/>
      <c r="D74" s="686"/>
      <c r="E74" s="684">
        <f>E69-E62</f>
        <v>0</v>
      </c>
      <c r="F74" s="685"/>
      <c r="G74" s="686"/>
      <c r="H74" s="684">
        <f>H69-H62</f>
        <v>0</v>
      </c>
      <c r="I74" s="685"/>
      <c r="J74" s="686"/>
      <c r="K74" s="684">
        <f>K69-K62</f>
        <v>0</v>
      </c>
      <c r="L74" s="685"/>
      <c r="M74" s="686"/>
      <c r="N74" s="364">
        <f>SUM(B74:M74)</f>
        <v>0</v>
      </c>
    </row>
    <row r="75" spans="1:14" ht="15.75" thickBot="1" x14ac:dyDescent="0.3">
      <c r="A75" s="349" t="s">
        <v>226</v>
      </c>
      <c r="B75" s="684">
        <f>B70-B63</f>
        <v>0</v>
      </c>
      <c r="C75" s="685"/>
      <c r="D75" s="686"/>
      <c r="E75" s="684">
        <f>E70-E63</f>
        <v>0</v>
      </c>
      <c r="F75" s="685"/>
      <c r="G75" s="686"/>
      <c r="H75" s="684">
        <f>H70-H63</f>
        <v>0</v>
      </c>
      <c r="I75" s="685"/>
      <c r="J75" s="686"/>
      <c r="K75" s="684">
        <f>K70-K63</f>
        <v>0</v>
      </c>
      <c r="L75" s="685"/>
      <c r="M75" s="686"/>
      <c r="N75" s="364">
        <f>SUM(B75:M75)</f>
        <v>0</v>
      </c>
    </row>
  </sheetData>
  <mergeCells count="44">
    <mergeCell ref="B74:D74"/>
    <mergeCell ref="E74:G74"/>
    <mergeCell ref="H74:J74"/>
    <mergeCell ref="K74:M74"/>
    <mergeCell ref="B75:D75"/>
    <mergeCell ref="E75:G75"/>
    <mergeCell ref="H75:J75"/>
    <mergeCell ref="K75:M75"/>
    <mergeCell ref="B70:D70"/>
    <mergeCell ref="E70:G70"/>
    <mergeCell ref="H70:J70"/>
    <mergeCell ref="K70:M70"/>
    <mergeCell ref="B71:D71"/>
    <mergeCell ref="E71:G71"/>
    <mergeCell ref="H71:J71"/>
    <mergeCell ref="K71:M71"/>
    <mergeCell ref="B68:D68"/>
    <mergeCell ref="E68:G68"/>
    <mergeCell ref="H68:J68"/>
    <mergeCell ref="K68:M68"/>
    <mergeCell ref="B69:D69"/>
    <mergeCell ref="E69:G69"/>
    <mergeCell ref="H69:J69"/>
    <mergeCell ref="K69:M69"/>
    <mergeCell ref="B67:D67"/>
    <mergeCell ref="E67:G67"/>
    <mergeCell ref="H67:J67"/>
    <mergeCell ref="K67:M67"/>
    <mergeCell ref="B62:D62"/>
    <mergeCell ref="E62:G62"/>
    <mergeCell ref="H62:J62"/>
    <mergeCell ref="K62:M62"/>
    <mergeCell ref="B63:D63"/>
    <mergeCell ref="E63:G63"/>
    <mergeCell ref="H63:J63"/>
    <mergeCell ref="K63:M63"/>
    <mergeCell ref="B60:D60"/>
    <mergeCell ref="E60:G60"/>
    <mergeCell ref="H60:J60"/>
    <mergeCell ref="K60:M60"/>
    <mergeCell ref="B61:D61"/>
    <mergeCell ref="E61:G61"/>
    <mergeCell ref="H61:J61"/>
    <mergeCell ref="K61:M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Exemple</vt:lpstr>
      <vt:lpstr>Amortissement</vt:lpstr>
      <vt:lpstr>Voiture</vt:lpstr>
      <vt:lpstr>Revenus</vt:lpstr>
      <vt:lpstr>Dépenses Courantes</vt:lpstr>
      <vt:lpstr>Dépenses de logement</vt:lpstr>
      <vt:lpstr>Résumé</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Laplante</dc:creator>
  <cp:lastModifiedBy>Mathieu Laplante</cp:lastModifiedBy>
  <cp:lastPrinted>2014-05-21T16:20:23Z</cp:lastPrinted>
  <dcterms:created xsi:type="dcterms:W3CDTF">2013-08-20T23:35:41Z</dcterms:created>
  <dcterms:modified xsi:type="dcterms:W3CDTF">2015-02-02T15:47:15Z</dcterms:modified>
</cp:coreProperties>
</file>